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51196F13-6AD0-C1B8-E2B4-A1F9AE17003E}"/>
  <workbookPr codeName="ThisWorkbook" defaultThemeVersion="124226"/>
  <mc:AlternateContent xmlns:mc="http://schemas.openxmlformats.org/markup-compatibility/2006">
    <mc:Choice Requires="x15">
      <x15ac:absPath xmlns:x15ac="http://schemas.microsoft.com/office/spreadsheetml/2010/11/ac" url="\\svfile92\kenchiku$\★建築資産管理担当\28.建築資産管理システム(A-sha)\システム検証用資料\2021年度※検証終わり次第移行\設計業務委託\☆2021-1024_地下空間の大規模改革に伴う基本設計その他業務委託（4号線谷町四丁目外5駅の部）\"/>
    </mc:Choice>
  </mc:AlternateContent>
  <xr:revisionPtr revIDLastSave="0" documentId="13_ncr:1_{CFA1E704-3219-41F7-ADBE-754CB7F0280B}" xr6:coauthVersionLast="47" xr6:coauthVersionMax="47" xr10:uidLastSave="{00000000-0000-0000-0000-000000000000}"/>
  <bookViews>
    <workbookView xWindow="-110" yWindow="-110" windowWidth="19420" windowHeight="10420" xr2:uid="{00000000-000D-0000-FFFF-FFFF00000000}"/>
  </bookViews>
  <sheets>
    <sheet name="入力表" sheetId="2" r:id="rId1"/>
    <sheet name="査定表" sheetId="1" r:id="rId2"/>
    <sheet name="予定価格" sheetId="3" r:id="rId3"/>
    <sheet name="ＦＡＸ" sheetId="4" r:id="rId4"/>
    <sheet name="内訳明細書(業者渡し用）" sheetId="5" r:id="rId5"/>
    <sheet name="特約条項金額算出シート" sheetId="8" r:id="rId6"/>
    <sheet name="債務負担行為に基づく契約における特約条項" sheetId="6" r:id="rId7"/>
    <sheet name="バックデータ" sheetId="7" r:id="rId8"/>
  </sheets>
  <definedNames>
    <definedName name="_xlnm._FilterDatabase" localSheetId="3" hidden="1">ＦＡＸ!$F$1:$K$5</definedName>
    <definedName name="_xlnm.Print_Area" localSheetId="1">査定表!$A$1:$M$1952</definedName>
    <definedName name="_xlnm.Print_Area" localSheetId="6">債務負担行為に基づく契約における特約条項!$A$1:$J$97</definedName>
    <definedName name="_xlnm.Print_Area" localSheetId="5">特約条項金額算出シート!$A$1:$L$23</definedName>
    <definedName name="_xlnm.Print_Area" localSheetId="4">'内訳明細書(業者渡し用）'!$A$1:$H$1959</definedName>
    <definedName name="_xlnm.Print_Area" localSheetId="0">入力表!$A$1:$AB$1956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0" i="4" l="1"/>
  <c r="B3" i="1"/>
  <c r="C3" i="1"/>
  <c r="F17" i="5" l="1"/>
  <c r="E17" i="5" s="1"/>
  <c r="D17" i="5" s="1"/>
  <c r="C17" i="5" s="1"/>
  <c r="G17" i="5" s="1"/>
  <c r="J62" i="5" l="1"/>
  <c r="E42" i="4" l="1"/>
  <c r="D1955" i="5" l="1"/>
  <c r="C1955" i="5" s="1"/>
  <c r="D1953" i="5"/>
  <c r="C1953" i="5" s="1"/>
  <c r="D1913" i="5"/>
  <c r="C1913" i="5" s="1"/>
  <c r="D1911" i="5"/>
  <c r="C1911" i="5" s="1"/>
  <c r="D1871" i="5"/>
  <c r="C1871" i="5" s="1"/>
  <c r="D1869" i="5"/>
  <c r="C1869" i="5" s="1"/>
  <c r="D1829" i="5"/>
  <c r="C1829" i="5" s="1"/>
  <c r="D1827" i="5"/>
  <c r="C1827" i="5" s="1"/>
  <c r="D1787" i="5"/>
  <c r="C1787" i="5" s="1"/>
  <c r="D1785" i="5"/>
  <c r="C1785" i="5" s="1"/>
  <c r="D1745" i="5"/>
  <c r="C1745" i="5" s="1"/>
  <c r="D1743" i="5"/>
  <c r="C1743" i="5" s="1"/>
  <c r="D1703" i="5"/>
  <c r="C1703" i="5" s="1"/>
  <c r="D1701" i="5"/>
  <c r="C1701" i="5" s="1"/>
  <c r="D1661" i="5"/>
  <c r="C1661" i="5" s="1"/>
  <c r="D1659" i="5"/>
  <c r="C1659" i="5" s="1"/>
  <c r="D1619" i="5"/>
  <c r="C1619" i="5" s="1"/>
  <c r="D1617" i="5"/>
  <c r="C1617" i="5" s="1"/>
  <c r="D1577" i="5"/>
  <c r="C1577" i="5" s="1"/>
  <c r="D1575" i="5"/>
  <c r="C1575" i="5" s="1"/>
  <c r="D1535" i="5"/>
  <c r="C1535" i="5" s="1"/>
  <c r="D1533" i="5"/>
  <c r="C1533" i="5" s="1"/>
  <c r="D1493" i="5"/>
  <c r="C1493" i="5" s="1"/>
  <c r="D1491" i="5"/>
  <c r="C1491" i="5" s="1"/>
  <c r="D1451" i="5"/>
  <c r="C1451" i="5" s="1"/>
  <c r="D1449" i="5"/>
  <c r="C1449" i="5" s="1"/>
  <c r="D1409" i="5"/>
  <c r="C1409" i="5" s="1"/>
  <c r="D1407" i="5"/>
  <c r="C1407" i="5" s="1"/>
  <c r="D1367" i="5"/>
  <c r="C1367" i="5" s="1"/>
  <c r="D1365" i="5"/>
  <c r="C1365" i="5" s="1"/>
  <c r="D1325" i="5"/>
  <c r="C1325" i="5" s="1"/>
  <c r="D1323" i="5"/>
  <c r="C1323" i="5" s="1"/>
  <c r="D1283" i="5"/>
  <c r="C1283" i="5" s="1"/>
  <c r="D1281" i="5"/>
  <c r="C1281" i="5" s="1"/>
  <c r="D1241" i="5"/>
  <c r="C1241" i="5" s="1"/>
  <c r="D1239" i="5"/>
  <c r="C1239" i="5" s="1"/>
  <c r="D1199" i="5"/>
  <c r="C1199" i="5" s="1"/>
  <c r="D1197" i="5"/>
  <c r="C1197" i="5" s="1"/>
  <c r="D1157" i="5"/>
  <c r="C1157" i="5" s="1"/>
  <c r="D1155" i="5"/>
  <c r="C1155" i="5" s="1"/>
  <c r="D1115" i="5"/>
  <c r="C1115" i="5" s="1"/>
  <c r="D1113" i="5"/>
  <c r="C1113" i="5" s="1"/>
  <c r="D1073" i="5"/>
  <c r="C1073" i="5" s="1"/>
  <c r="D1071" i="5"/>
  <c r="C1071" i="5" s="1"/>
  <c r="D1031" i="5"/>
  <c r="C1031" i="5" s="1"/>
  <c r="D1029" i="5"/>
  <c r="C1029" i="5" s="1"/>
  <c r="D989" i="5"/>
  <c r="C989" i="5" s="1"/>
  <c r="D987" i="5"/>
  <c r="C987" i="5" s="1"/>
  <c r="D947" i="5"/>
  <c r="C947" i="5" s="1"/>
  <c r="D945" i="5"/>
  <c r="C945" i="5" s="1"/>
  <c r="D905" i="5"/>
  <c r="C905" i="5" s="1"/>
  <c r="D903" i="5"/>
  <c r="C903" i="5" s="1"/>
  <c r="D863" i="5"/>
  <c r="C863" i="5" s="1"/>
  <c r="D861" i="5"/>
  <c r="C861" i="5" s="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A1781" i="1"/>
  <c r="B1798" i="5" s="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A1909" i="1"/>
  <c r="B1926" i="5" s="1"/>
  <c r="H1909" i="1"/>
  <c r="H1910" i="1"/>
  <c r="H1911" i="1"/>
  <c r="H1912" i="1"/>
  <c r="H1913" i="1"/>
  <c r="H1914" i="1"/>
  <c r="H1915" i="1"/>
  <c r="H1916" i="1"/>
  <c r="H1917" i="1"/>
  <c r="H1918" i="1"/>
  <c r="H1919" i="1"/>
  <c r="H1920" i="1"/>
  <c r="H1921" i="1"/>
  <c r="H1922" i="1"/>
  <c r="H1923" i="1"/>
  <c r="H1924" i="1"/>
  <c r="A1925" i="1"/>
  <c r="B1942" i="5" s="1"/>
  <c r="H1925" i="1"/>
  <c r="H1926" i="1"/>
  <c r="H1927" i="1"/>
  <c r="H1928" i="1"/>
  <c r="H1929" i="1"/>
  <c r="H1930" i="1"/>
  <c r="H1931" i="1"/>
  <c r="H1932" i="1"/>
  <c r="H1933" i="1"/>
  <c r="H1934" i="1"/>
  <c r="H1935" i="1"/>
  <c r="H1936" i="1"/>
  <c r="H1937" i="1"/>
  <c r="H1938" i="1"/>
  <c r="H1939" i="1"/>
  <c r="H1940" i="1"/>
  <c r="H849" i="1"/>
  <c r="H847" i="1"/>
  <c r="H848" i="1"/>
  <c r="D867" i="2"/>
  <c r="H867" i="2"/>
  <c r="I867" i="2"/>
  <c r="F867" i="2" s="1"/>
  <c r="D868" i="2"/>
  <c r="H868" i="2"/>
  <c r="I868" i="2"/>
  <c r="F868" i="2" s="1"/>
  <c r="D869" i="2"/>
  <c r="H869" i="2"/>
  <c r="I869" i="2"/>
  <c r="F869" i="2" s="1"/>
  <c r="D870" i="2"/>
  <c r="H870" i="2"/>
  <c r="I870" i="2"/>
  <c r="F870" i="2" s="1"/>
  <c r="D871" i="2"/>
  <c r="H871" i="2"/>
  <c r="I871" i="2"/>
  <c r="F871" i="2" s="1"/>
  <c r="D872" i="2"/>
  <c r="H872" i="2"/>
  <c r="I872" i="2"/>
  <c r="F872" i="2" s="1"/>
  <c r="D873" i="2"/>
  <c r="H873" i="2"/>
  <c r="I873" i="2"/>
  <c r="F873" i="2" s="1"/>
  <c r="D874" i="2"/>
  <c r="H874" i="2"/>
  <c r="I874" i="2"/>
  <c r="F874" i="2" s="1"/>
  <c r="D875" i="2"/>
  <c r="H875" i="2"/>
  <c r="I875" i="2"/>
  <c r="F875" i="2" s="1"/>
  <c r="D876" i="2"/>
  <c r="H876" i="2"/>
  <c r="I876" i="2"/>
  <c r="F876" i="2" s="1"/>
  <c r="D877" i="2"/>
  <c r="H877" i="2"/>
  <c r="I877" i="2"/>
  <c r="F877" i="2" s="1"/>
  <c r="D878" i="2"/>
  <c r="H878" i="2"/>
  <c r="I878" i="2"/>
  <c r="F878" i="2" s="1"/>
  <c r="D879" i="2"/>
  <c r="H879" i="2"/>
  <c r="I879" i="2"/>
  <c r="F879" i="2" s="1"/>
  <c r="D880" i="2"/>
  <c r="H880" i="2"/>
  <c r="I880" i="2"/>
  <c r="F880" i="2" s="1"/>
  <c r="D881" i="2"/>
  <c r="H881" i="2"/>
  <c r="I881" i="2"/>
  <c r="F881" i="2" s="1"/>
  <c r="D882" i="2"/>
  <c r="H882" i="2"/>
  <c r="I882" i="2"/>
  <c r="F882" i="2" s="1"/>
  <c r="D883" i="2"/>
  <c r="H883" i="2"/>
  <c r="I883" i="2"/>
  <c r="F883" i="2" s="1"/>
  <c r="D884" i="2"/>
  <c r="H884" i="2"/>
  <c r="I884" i="2"/>
  <c r="F884" i="2" s="1"/>
  <c r="D885" i="2"/>
  <c r="H885" i="2"/>
  <c r="I885" i="2"/>
  <c r="F885" i="2" s="1"/>
  <c r="D886" i="2"/>
  <c r="H886" i="2"/>
  <c r="I886" i="2"/>
  <c r="F886" i="2" s="1"/>
  <c r="D887" i="2"/>
  <c r="H887" i="2"/>
  <c r="I887" i="2"/>
  <c r="F887" i="2" s="1"/>
  <c r="D888" i="2"/>
  <c r="H888" i="2"/>
  <c r="I888" i="2"/>
  <c r="F888" i="2" s="1"/>
  <c r="D889" i="2"/>
  <c r="H889" i="2"/>
  <c r="I889" i="2"/>
  <c r="F889" i="2" s="1"/>
  <c r="D890" i="2"/>
  <c r="H890" i="2"/>
  <c r="I890" i="2"/>
  <c r="F890" i="2" s="1"/>
  <c r="D891" i="2"/>
  <c r="H891" i="2"/>
  <c r="I891" i="2"/>
  <c r="F891" i="2" s="1"/>
  <c r="D892" i="2"/>
  <c r="H892" i="2"/>
  <c r="I892" i="2"/>
  <c r="F892" i="2" s="1"/>
  <c r="D893" i="2"/>
  <c r="H893" i="2"/>
  <c r="I893" i="2"/>
  <c r="F893" i="2" s="1"/>
  <c r="D894" i="2"/>
  <c r="H894" i="2"/>
  <c r="I894" i="2"/>
  <c r="F894" i="2" s="1"/>
  <c r="D895" i="2"/>
  <c r="H895" i="2"/>
  <c r="I895" i="2"/>
  <c r="F895" i="2" s="1"/>
  <c r="D896" i="2"/>
  <c r="H896" i="2"/>
  <c r="I896" i="2"/>
  <c r="F896" i="2" s="1"/>
  <c r="D897" i="2"/>
  <c r="H897" i="2"/>
  <c r="I897" i="2"/>
  <c r="F897" i="2" s="1"/>
  <c r="D898" i="2"/>
  <c r="H898" i="2"/>
  <c r="I898" i="2"/>
  <c r="F898" i="2" s="1"/>
  <c r="D899" i="2"/>
  <c r="H899" i="2"/>
  <c r="I899" i="2"/>
  <c r="F899" i="2" s="1"/>
  <c r="D900" i="2"/>
  <c r="H900" i="2"/>
  <c r="I900" i="2"/>
  <c r="F900" i="2" s="1"/>
  <c r="D901" i="2"/>
  <c r="H901" i="2"/>
  <c r="I901" i="2"/>
  <c r="F901" i="2" s="1"/>
  <c r="D902" i="2"/>
  <c r="H902" i="2"/>
  <c r="I902" i="2"/>
  <c r="F902" i="2" s="1"/>
  <c r="D903" i="2"/>
  <c r="H903" i="2"/>
  <c r="I903" i="2"/>
  <c r="F903" i="2" s="1"/>
  <c r="D904" i="2"/>
  <c r="H904" i="2"/>
  <c r="I904" i="2"/>
  <c r="F904" i="2" s="1"/>
  <c r="D905" i="2"/>
  <c r="H905" i="2"/>
  <c r="I905" i="2"/>
  <c r="F905" i="2" s="1"/>
  <c r="D906" i="2"/>
  <c r="H906" i="2"/>
  <c r="I906" i="2"/>
  <c r="F906" i="2" s="1"/>
  <c r="D907" i="2"/>
  <c r="H907" i="2"/>
  <c r="I907" i="2"/>
  <c r="F907" i="2" s="1"/>
  <c r="D908" i="2"/>
  <c r="H908" i="2"/>
  <c r="I908" i="2"/>
  <c r="F908" i="2" s="1"/>
  <c r="D909" i="2"/>
  <c r="H909" i="2"/>
  <c r="I909" i="2"/>
  <c r="F909" i="2" s="1"/>
  <c r="D910" i="2"/>
  <c r="H910" i="2"/>
  <c r="I910" i="2"/>
  <c r="F910" i="2" s="1"/>
  <c r="D911" i="2"/>
  <c r="H911" i="2"/>
  <c r="I911" i="2"/>
  <c r="F911" i="2" s="1"/>
  <c r="D912" i="2"/>
  <c r="H912" i="2"/>
  <c r="I912" i="2"/>
  <c r="F912" i="2" s="1"/>
  <c r="D913" i="2"/>
  <c r="H913" i="2"/>
  <c r="I913" i="2"/>
  <c r="F913" i="2" s="1"/>
  <c r="D914" i="2"/>
  <c r="H914" i="2"/>
  <c r="I914" i="2"/>
  <c r="F914" i="2" s="1"/>
  <c r="D915" i="2"/>
  <c r="H915" i="2"/>
  <c r="I915" i="2"/>
  <c r="F915" i="2" s="1"/>
  <c r="D916" i="2"/>
  <c r="H916" i="2"/>
  <c r="I916" i="2"/>
  <c r="F916" i="2" s="1"/>
  <c r="D917" i="2"/>
  <c r="H917" i="2"/>
  <c r="I917" i="2"/>
  <c r="F917" i="2" s="1"/>
  <c r="D918" i="2"/>
  <c r="H918" i="2"/>
  <c r="I918" i="2"/>
  <c r="F918" i="2" s="1"/>
  <c r="D919" i="2"/>
  <c r="H919" i="2"/>
  <c r="I919" i="2"/>
  <c r="F919" i="2" s="1"/>
  <c r="D920" i="2"/>
  <c r="H920" i="2"/>
  <c r="I920" i="2"/>
  <c r="F920" i="2" s="1"/>
  <c r="D921" i="2"/>
  <c r="H921" i="2"/>
  <c r="I921" i="2"/>
  <c r="F921" i="2" s="1"/>
  <c r="D922" i="2"/>
  <c r="H922" i="2"/>
  <c r="I922" i="2"/>
  <c r="F922" i="2" s="1"/>
  <c r="D923" i="2"/>
  <c r="H923" i="2"/>
  <c r="I923" i="2"/>
  <c r="F923" i="2" s="1"/>
  <c r="D924" i="2"/>
  <c r="H924" i="2"/>
  <c r="I924" i="2"/>
  <c r="F924" i="2" s="1"/>
  <c r="D925" i="2"/>
  <c r="H925" i="2"/>
  <c r="I925" i="2"/>
  <c r="F925" i="2" s="1"/>
  <c r="D926" i="2"/>
  <c r="H926" i="2"/>
  <c r="I926" i="2"/>
  <c r="F926" i="2" s="1"/>
  <c r="D927" i="2"/>
  <c r="H927" i="2"/>
  <c r="I927" i="2"/>
  <c r="F927" i="2" s="1"/>
  <c r="D928" i="2"/>
  <c r="H928" i="2"/>
  <c r="I928" i="2"/>
  <c r="F928" i="2" s="1"/>
  <c r="D929" i="2"/>
  <c r="H929" i="2"/>
  <c r="I929" i="2"/>
  <c r="F929" i="2" s="1"/>
  <c r="D930" i="2"/>
  <c r="H930" i="2"/>
  <c r="I930" i="2"/>
  <c r="F930" i="2" s="1"/>
  <c r="D931" i="2"/>
  <c r="H931" i="2"/>
  <c r="I931" i="2"/>
  <c r="F931" i="2" s="1"/>
  <c r="D932" i="2"/>
  <c r="H932" i="2"/>
  <c r="I932" i="2"/>
  <c r="F932" i="2" s="1"/>
  <c r="D933" i="2"/>
  <c r="H933" i="2"/>
  <c r="I933" i="2"/>
  <c r="F933" i="2" s="1"/>
  <c r="D934" i="2"/>
  <c r="H934" i="2"/>
  <c r="I934" i="2"/>
  <c r="F934" i="2" s="1"/>
  <c r="D935" i="2"/>
  <c r="H935" i="2"/>
  <c r="I935" i="2"/>
  <c r="F935" i="2" s="1"/>
  <c r="D936" i="2"/>
  <c r="H936" i="2"/>
  <c r="I936" i="2"/>
  <c r="F936" i="2" s="1"/>
  <c r="D937" i="2"/>
  <c r="H937" i="2"/>
  <c r="I937" i="2"/>
  <c r="F937" i="2" s="1"/>
  <c r="D938" i="2"/>
  <c r="H938" i="2"/>
  <c r="I938" i="2"/>
  <c r="F938" i="2" s="1"/>
  <c r="D939" i="2"/>
  <c r="H939" i="2"/>
  <c r="I939" i="2"/>
  <c r="F939" i="2" s="1"/>
  <c r="D940" i="2"/>
  <c r="H940" i="2"/>
  <c r="I940" i="2"/>
  <c r="F940" i="2" s="1"/>
  <c r="D941" i="2"/>
  <c r="H941" i="2"/>
  <c r="I941" i="2"/>
  <c r="F941" i="2" s="1"/>
  <c r="D942" i="2"/>
  <c r="H942" i="2"/>
  <c r="I942" i="2"/>
  <c r="F942" i="2" s="1"/>
  <c r="D943" i="2"/>
  <c r="H943" i="2"/>
  <c r="I943" i="2"/>
  <c r="F943" i="2" s="1"/>
  <c r="D944" i="2"/>
  <c r="H944" i="2"/>
  <c r="I944" i="2"/>
  <c r="F944" i="2" s="1"/>
  <c r="D945" i="2"/>
  <c r="H945" i="2"/>
  <c r="I945" i="2"/>
  <c r="F945" i="2" s="1"/>
  <c r="D946" i="2"/>
  <c r="H946" i="2"/>
  <c r="I946" i="2"/>
  <c r="F946" i="2" s="1"/>
  <c r="D947" i="2"/>
  <c r="H947" i="2"/>
  <c r="I947" i="2"/>
  <c r="F947" i="2" s="1"/>
  <c r="D948" i="2"/>
  <c r="H948" i="2"/>
  <c r="I948" i="2"/>
  <c r="F948" i="2" s="1"/>
  <c r="D949" i="2"/>
  <c r="H949" i="2"/>
  <c r="I949" i="2"/>
  <c r="F949" i="2" s="1"/>
  <c r="D950" i="2"/>
  <c r="H950" i="2"/>
  <c r="I950" i="2"/>
  <c r="F950" i="2" s="1"/>
  <c r="D951" i="2"/>
  <c r="H951" i="2"/>
  <c r="I951" i="2"/>
  <c r="F951" i="2" s="1"/>
  <c r="D952" i="2"/>
  <c r="H952" i="2"/>
  <c r="I952" i="2"/>
  <c r="F952" i="2" s="1"/>
  <c r="D953" i="2"/>
  <c r="H953" i="2"/>
  <c r="I953" i="2"/>
  <c r="F953" i="2" s="1"/>
  <c r="D954" i="2"/>
  <c r="H954" i="2"/>
  <c r="I954" i="2"/>
  <c r="F954" i="2" s="1"/>
  <c r="D955" i="2"/>
  <c r="H955" i="2"/>
  <c r="I955" i="2"/>
  <c r="F955" i="2" s="1"/>
  <c r="D956" i="2"/>
  <c r="H956" i="2"/>
  <c r="I956" i="2"/>
  <c r="F956" i="2" s="1"/>
  <c r="D957" i="2"/>
  <c r="H957" i="2"/>
  <c r="I957" i="2"/>
  <c r="F957" i="2" s="1"/>
  <c r="D958" i="2"/>
  <c r="H958" i="2"/>
  <c r="I958" i="2"/>
  <c r="F958" i="2" s="1"/>
  <c r="D959" i="2"/>
  <c r="H959" i="2"/>
  <c r="I959" i="2"/>
  <c r="F959" i="2" s="1"/>
  <c r="D960" i="2"/>
  <c r="H960" i="2"/>
  <c r="I960" i="2"/>
  <c r="F960" i="2" s="1"/>
  <c r="D961" i="2"/>
  <c r="H961" i="2"/>
  <c r="I961" i="2"/>
  <c r="F961" i="2" s="1"/>
  <c r="D962" i="2"/>
  <c r="H962" i="2"/>
  <c r="I962" i="2"/>
  <c r="F962" i="2" s="1"/>
  <c r="D963" i="2"/>
  <c r="H963" i="2"/>
  <c r="I963" i="2"/>
  <c r="F963" i="2" s="1"/>
  <c r="D964" i="2"/>
  <c r="H964" i="2"/>
  <c r="I964" i="2"/>
  <c r="F964" i="2" s="1"/>
  <c r="D965" i="2"/>
  <c r="H965" i="2"/>
  <c r="I965" i="2"/>
  <c r="F965" i="2" s="1"/>
  <c r="D966" i="2"/>
  <c r="H966" i="2"/>
  <c r="I966" i="2"/>
  <c r="F966" i="2" s="1"/>
  <c r="D967" i="2"/>
  <c r="H967" i="2"/>
  <c r="I967" i="2"/>
  <c r="F967" i="2" s="1"/>
  <c r="D968" i="2"/>
  <c r="H968" i="2"/>
  <c r="I968" i="2"/>
  <c r="F968" i="2" s="1"/>
  <c r="D969" i="2"/>
  <c r="H969" i="2"/>
  <c r="I969" i="2"/>
  <c r="F969" i="2" s="1"/>
  <c r="D970" i="2"/>
  <c r="H970" i="2"/>
  <c r="I970" i="2"/>
  <c r="F970" i="2" s="1"/>
  <c r="D971" i="2"/>
  <c r="H971" i="2"/>
  <c r="I971" i="2"/>
  <c r="F971" i="2" s="1"/>
  <c r="D972" i="2"/>
  <c r="H972" i="2"/>
  <c r="I972" i="2"/>
  <c r="F972" i="2" s="1"/>
  <c r="D973" i="2"/>
  <c r="H973" i="2"/>
  <c r="I973" i="2"/>
  <c r="F973" i="2" s="1"/>
  <c r="D974" i="2"/>
  <c r="H974" i="2"/>
  <c r="I974" i="2"/>
  <c r="F974" i="2" s="1"/>
  <c r="D975" i="2"/>
  <c r="H975" i="2"/>
  <c r="I975" i="2"/>
  <c r="F975" i="2" s="1"/>
  <c r="D976" i="2"/>
  <c r="H976" i="2"/>
  <c r="I976" i="2"/>
  <c r="F976" i="2" s="1"/>
  <c r="D977" i="2"/>
  <c r="H977" i="2"/>
  <c r="I977" i="2"/>
  <c r="F977" i="2" s="1"/>
  <c r="D978" i="2"/>
  <c r="H978" i="2"/>
  <c r="I978" i="2"/>
  <c r="F978" i="2" s="1"/>
  <c r="D979" i="2"/>
  <c r="H979" i="2"/>
  <c r="I979" i="2"/>
  <c r="F979" i="2" s="1"/>
  <c r="D980" i="2"/>
  <c r="H980" i="2"/>
  <c r="I980" i="2"/>
  <c r="F980" i="2" s="1"/>
  <c r="D981" i="2"/>
  <c r="H981" i="2"/>
  <c r="I981" i="2"/>
  <c r="F981" i="2" s="1"/>
  <c r="D982" i="2"/>
  <c r="H982" i="2"/>
  <c r="I982" i="2"/>
  <c r="F982" i="2" s="1"/>
  <c r="D983" i="2"/>
  <c r="H983" i="2"/>
  <c r="I983" i="2"/>
  <c r="F983" i="2" s="1"/>
  <c r="D984" i="2"/>
  <c r="H984" i="2"/>
  <c r="I984" i="2"/>
  <c r="F984" i="2" s="1"/>
  <c r="D985" i="2"/>
  <c r="H985" i="2"/>
  <c r="I985" i="2"/>
  <c r="F985" i="2" s="1"/>
  <c r="D986" i="2"/>
  <c r="H986" i="2"/>
  <c r="I986" i="2"/>
  <c r="F986" i="2" s="1"/>
  <c r="D987" i="2"/>
  <c r="H987" i="2"/>
  <c r="I987" i="2"/>
  <c r="F987" i="2" s="1"/>
  <c r="D988" i="2"/>
  <c r="H988" i="2"/>
  <c r="I988" i="2"/>
  <c r="F988" i="2" s="1"/>
  <c r="D989" i="2"/>
  <c r="H989" i="2"/>
  <c r="I989" i="2"/>
  <c r="F989" i="2" s="1"/>
  <c r="D990" i="2"/>
  <c r="H990" i="2"/>
  <c r="I990" i="2"/>
  <c r="F990" i="2" s="1"/>
  <c r="D991" i="2"/>
  <c r="H991" i="2"/>
  <c r="I991" i="2"/>
  <c r="F991" i="2" s="1"/>
  <c r="D992" i="2"/>
  <c r="H992" i="2"/>
  <c r="I992" i="2"/>
  <c r="F992" i="2" s="1"/>
  <c r="D993" i="2"/>
  <c r="H993" i="2"/>
  <c r="I993" i="2"/>
  <c r="F993" i="2" s="1"/>
  <c r="D994" i="2"/>
  <c r="H994" i="2"/>
  <c r="I994" i="2"/>
  <c r="F994" i="2" s="1"/>
  <c r="D995" i="2"/>
  <c r="H995" i="2"/>
  <c r="I995" i="2"/>
  <c r="F995" i="2" s="1"/>
  <c r="D996" i="2"/>
  <c r="H996" i="2"/>
  <c r="I996" i="2"/>
  <c r="F996" i="2" s="1"/>
  <c r="D997" i="2"/>
  <c r="H997" i="2"/>
  <c r="I997" i="2"/>
  <c r="F997" i="2" s="1"/>
  <c r="D998" i="2"/>
  <c r="H998" i="2"/>
  <c r="I998" i="2"/>
  <c r="F998" i="2" s="1"/>
  <c r="D999" i="2"/>
  <c r="H999" i="2"/>
  <c r="I999" i="2"/>
  <c r="F999" i="2" s="1"/>
  <c r="D1000" i="2"/>
  <c r="H1000" i="2"/>
  <c r="I1000" i="2"/>
  <c r="F1000" i="2" s="1"/>
  <c r="D1001" i="2"/>
  <c r="H1001" i="2"/>
  <c r="I1001" i="2"/>
  <c r="F1001" i="2" s="1"/>
  <c r="D1002" i="2"/>
  <c r="H1002" i="2"/>
  <c r="I1002" i="2"/>
  <c r="F1002" i="2" s="1"/>
  <c r="D1003" i="2"/>
  <c r="H1003" i="2"/>
  <c r="I1003" i="2"/>
  <c r="F1003" i="2" s="1"/>
  <c r="D1004" i="2"/>
  <c r="H1004" i="2"/>
  <c r="I1004" i="2"/>
  <c r="F1004" i="2" s="1"/>
  <c r="D1005" i="2"/>
  <c r="H1005" i="2"/>
  <c r="I1005" i="2"/>
  <c r="F1005" i="2" s="1"/>
  <c r="D1006" i="2"/>
  <c r="H1006" i="2"/>
  <c r="I1006" i="2"/>
  <c r="F1006" i="2" s="1"/>
  <c r="D1007" i="2"/>
  <c r="H1007" i="2"/>
  <c r="I1007" i="2"/>
  <c r="F1007" i="2" s="1"/>
  <c r="D1008" i="2"/>
  <c r="H1008" i="2"/>
  <c r="I1008" i="2"/>
  <c r="F1008" i="2" s="1"/>
  <c r="D1009" i="2"/>
  <c r="H1009" i="2"/>
  <c r="I1009" i="2"/>
  <c r="F1009" i="2" s="1"/>
  <c r="D1010" i="2"/>
  <c r="H1010" i="2"/>
  <c r="I1010" i="2"/>
  <c r="F1010" i="2" s="1"/>
  <c r="D1011" i="2"/>
  <c r="H1011" i="2"/>
  <c r="I1011" i="2"/>
  <c r="F1011" i="2" s="1"/>
  <c r="D1012" i="2"/>
  <c r="H1012" i="2"/>
  <c r="I1012" i="2"/>
  <c r="F1012" i="2" s="1"/>
  <c r="D1013" i="2"/>
  <c r="H1013" i="2"/>
  <c r="I1013" i="2"/>
  <c r="F1013" i="2" s="1"/>
  <c r="D1014" i="2"/>
  <c r="H1014" i="2"/>
  <c r="I1014" i="2"/>
  <c r="F1014" i="2" s="1"/>
  <c r="D1015" i="2"/>
  <c r="H1015" i="2"/>
  <c r="I1015" i="2"/>
  <c r="F1015" i="2" s="1"/>
  <c r="D1016" i="2"/>
  <c r="H1016" i="2"/>
  <c r="I1016" i="2"/>
  <c r="F1016" i="2" s="1"/>
  <c r="D1017" i="2"/>
  <c r="H1017" i="2"/>
  <c r="I1017" i="2"/>
  <c r="F1017" i="2" s="1"/>
  <c r="D1018" i="2"/>
  <c r="H1018" i="2"/>
  <c r="I1018" i="2"/>
  <c r="F1018" i="2" s="1"/>
  <c r="D1019" i="2"/>
  <c r="H1019" i="2"/>
  <c r="I1019" i="2"/>
  <c r="F1019" i="2" s="1"/>
  <c r="D1020" i="2"/>
  <c r="H1020" i="2"/>
  <c r="I1020" i="2"/>
  <c r="F1020" i="2" s="1"/>
  <c r="D1021" i="2"/>
  <c r="H1021" i="2"/>
  <c r="I1021" i="2"/>
  <c r="F1021" i="2" s="1"/>
  <c r="D1022" i="2"/>
  <c r="H1022" i="2"/>
  <c r="I1022" i="2"/>
  <c r="F1022" i="2" s="1"/>
  <c r="D1023" i="2"/>
  <c r="H1023" i="2"/>
  <c r="I1023" i="2"/>
  <c r="F1023" i="2" s="1"/>
  <c r="D1024" i="2"/>
  <c r="H1024" i="2"/>
  <c r="I1024" i="2"/>
  <c r="F1024" i="2" s="1"/>
  <c r="D1025" i="2"/>
  <c r="H1025" i="2"/>
  <c r="I1025" i="2"/>
  <c r="F1025" i="2" s="1"/>
  <c r="D1026" i="2"/>
  <c r="H1026" i="2"/>
  <c r="I1026" i="2"/>
  <c r="F1026" i="2" s="1"/>
  <c r="D1027" i="2"/>
  <c r="H1027" i="2"/>
  <c r="I1027" i="2"/>
  <c r="F1027" i="2" s="1"/>
  <c r="D1028" i="2"/>
  <c r="H1028" i="2"/>
  <c r="I1028" i="2"/>
  <c r="F1028" i="2" s="1"/>
  <c r="D1029" i="2"/>
  <c r="H1029" i="2"/>
  <c r="I1029" i="2"/>
  <c r="F1029" i="2" s="1"/>
  <c r="D1030" i="2"/>
  <c r="H1030" i="2"/>
  <c r="I1030" i="2"/>
  <c r="F1030" i="2" s="1"/>
  <c r="D1031" i="2"/>
  <c r="H1031" i="2"/>
  <c r="I1031" i="2"/>
  <c r="F1031" i="2" s="1"/>
  <c r="D1032" i="2"/>
  <c r="H1032" i="2"/>
  <c r="I1032" i="2"/>
  <c r="F1032" i="2" s="1"/>
  <c r="D1033" i="2"/>
  <c r="H1033" i="2"/>
  <c r="I1033" i="2"/>
  <c r="F1033" i="2" s="1"/>
  <c r="D1034" i="2"/>
  <c r="H1034" i="2"/>
  <c r="I1034" i="2"/>
  <c r="F1034" i="2" s="1"/>
  <c r="D1035" i="2"/>
  <c r="H1035" i="2"/>
  <c r="I1035" i="2"/>
  <c r="F1035" i="2" s="1"/>
  <c r="D1036" i="2"/>
  <c r="H1036" i="2"/>
  <c r="I1036" i="2"/>
  <c r="F1036" i="2" s="1"/>
  <c r="D1037" i="2"/>
  <c r="H1037" i="2"/>
  <c r="I1037" i="2"/>
  <c r="F1037" i="2" s="1"/>
  <c r="D1038" i="2"/>
  <c r="H1038" i="2"/>
  <c r="I1038" i="2"/>
  <c r="F1038" i="2" s="1"/>
  <c r="D1039" i="2"/>
  <c r="H1039" i="2"/>
  <c r="I1039" i="2"/>
  <c r="F1039" i="2" s="1"/>
  <c r="D1040" i="2"/>
  <c r="H1040" i="2"/>
  <c r="I1040" i="2"/>
  <c r="F1040" i="2" s="1"/>
  <c r="D1041" i="2"/>
  <c r="H1041" i="2"/>
  <c r="I1041" i="2"/>
  <c r="F1041" i="2" s="1"/>
  <c r="D1042" i="2"/>
  <c r="H1042" i="2"/>
  <c r="I1042" i="2"/>
  <c r="F1042" i="2" s="1"/>
  <c r="D1043" i="2"/>
  <c r="H1043" i="2"/>
  <c r="I1043" i="2"/>
  <c r="F1043" i="2" s="1"/>
  <c r="D1044" i="2"/>
  <c r="H1044" i="2"/>
  <c r="I1044" i="2"/>
  <c r="F1044" i="2" s="1"/>
  <c r="D1045" i="2"/>
  <c r="H1045" i="2"/>
  <c r="I1045" i="2"/>
  <c r="F1045" i="2" s="1"/>
  <c r="D1046" i="2"/>
  <c r="H1046" i="2"/>
  <c r="I1046" i="2"/>
  <c r="F1046" i="2" s="1"/>
  <c r="D1047" i="2"/>
  <c r="H1047" i="2"/>
  <c r="I1047" i="2"/>
  <c r="F1047" i="2" s="1"/>
  <c r="D1048" i="2"/>
  <c r="H1048" i="2"/>
  <c r="I1048" i="2"/>
  <c r="F1048" i="2" s="1"/>
  <c r="D1049" i="2"/>
  <c r="H1049" i="2"/>
  <c r="I1049" i="2"/>
  <c r="F1049" i="2" s="1"/>
  <c r="D1050" i="2"/>
  <c r="H1050" i="2"/>
  <c r="I1050" i="2"/>
  <c r="F1050" i="2" s="1"/>
  <c r="D1051" i="2"/>
  <c r="H1051" i="2"/>
  <c r="I1051" i="2"/>
  <c r="F1051" i="2" s="1"/>
  <c r="D1052" i="2"/>
  <c r="H1052" i="2"/>
  <c r="I1052" i="2"/>
  <c r="F1052" i="2" s="1"/>
  <c r="D1053" i="2"/>
  <c r="H1053" i="2"/>
  <c r="I1053" i="2"/>
  <c r="F1053" i="2" s="1"/>
  <c r="D1054" i="2"/>
  <c r="H1054" i="2"/>
  <c r="I1054" i="2"/>
  <c r="F1054" i="2" s="1"/>
  <c r="D1055" i="2"/>
  <c r="H1055" i="2"/>
  <c r="I1055" i="2"/>
  <c r="F1055" i="2" s="1"/>
  <c r="D1056" i="2"/>
  <c r="H1056" i="2"/>
  <c r="I1056" i="2"/>
  <c r="F1056" i="2" s="1"/>
  <c r="D1057" i="2"/>
  <c r="H1057" i="2"/>
  <c r="I1057" i="2"/>
  <c r="F1057" i="2" s="1"/>
  <c r="D1058" i="2"/>
  <c r="H1058" i="2"/>
  <c r="I1058" i="2"/>
  <c r="F1058" i="2" s="1"/>
  <c r="D1059" i="2"/>
  <c r="H1059" i="2"/>
  <c r="I1059" i="2"/>
  <c r="F1059" i="2" s="1"/>
  <c r="D1060" i="2"/>
  <c r="H1060" i="2"/>
  <c r="I1060" i="2"/>
  <c r="F1060" i="2" s="1"/>
  <c r="D1061" i="2"/>
  <c r="H1061" i="2"/>
  <c r="I1061" i="2"/>
  <c r="F1061" i="2" s="1"/>
  <c r="D1062" i="2"/>
  <c r="H1062" i="2"/>
  <c r="I1062" i="2"/>
  <c r="F1062" i="2" s="1"/>
  <c r="D1063" i="2"/>
  <c r="H1063" i="2"/>
  <c r="I1063" i="2"/>
  <c r="F1063" i="2" s="1"/>
  <c r="D1064" i="2"/>
  <c r="H1064" i="2"/>
  <c r="I1064" i="2"/>
  <c r="F1064" i="2" s="1"/>
  <c r="D1065" i="2"/>
  <c r="H1065" i="2"/>
  <c r="I1065" i="2"/>
  <c r="F1065" i="2" s="1"/>
  <c r="D1066" i="2"/>
  <c r="H1066" i="2"/>
  <c r="I1066" i="2"/>
  <c r="F1066" i="2" s="1"/>
  <c r="D1067" i="2"/>
  <c r="H1067" i="2"/>
  <c r="I1067" i="2"/>
  <c r="F1067" i="2" s="1"/>
  <c r="D1068" i="2"/>
  <c r="H1068" i="2"/>
  <c r="I1068" i="2"/>
  <c r="F1068" i="2" s="1"/>
  <c r="D1069" i="2"/>
  <c r="H1069" i="2"/>
  <c r="I1069" i="2"/>
  <c r="F1069" i="2" s="1"/>
  <c r="D1070" i="2"/>
  <c r="H1070" i="2"/>
  <c r="I1070" i="2"/>
  <c r="F1070" i="2" s="1"/>
  <c r="D1071" i="2"/>
  <c r="H1071" i="2"/>
  <c r="I1071" i="2"/>
  <c r="F1071" i="2" s="1"/>
  <c r="D1072" i="2"/>
  <c r="H1072" i="2"/>
  <c r="I1072" i="2"/>
  <c r="F1072" i="2" s="1"/>
  <c r="D1073" i="2"/>
  <c r="H1073" i="2"/>
  <c r="I1073" i="2"/>
  <c r="F1073" i="2" s="1"/>
  <c r="D1074" i="2"/>
  <c r="H1074" i="2"/>
  <c r="I1074" i="2"/>
  <c r="F1074" i="2" s="1"/>
  <c r="D1075" i="2"/>
  <c r="H1075" i="2"/>
  <c r="I1075" i="2"/>
  <c r="F1075" i="2" s="1"/>
  <c r="D1076" i="2"/>
  <c r="H1076" i="2"/>
  <c r="I1076" i="2"/>
  <c r="F1076" i="2" s="1"/>
  <c r="D1077" i="2"/>
  <c r="H1077" i="2"/>
  <c r="I1077" i="2"/>
  <c r="F1077" i="2" s="1"/>
  <c r="D1078" i="2"/>
  <c r="H1078" i="2"/>
  <c r="I1078" i="2"/>
  <c r="F1078" i="2" s="1"/>
  <c r="D1079" i="2"/>
  <c r="H1079" i="2"/>
  <c r="I1079" i="2"/>
  <c r="F1079" i="2" s="1"/>
  <c r="D1080" i="2"/>
  <c r="H1080" i="2"/>
  <c r="I1080" i="2"/>
  <c r="F1080" i="2" s="1"/>
  <c r="D1081" i="2"/>
  <c r="H1081" i="2"/>
  <c r="I1081" i="2"/>
  <c r="F1081" i="2" s="1"/>
  <c r="D1082" i="2"/>
  <c r="H1082" i="2"/>
  <c r="I1082" i="2"/>
  <c r="F1082" i="2" s="1"/>
  <c r="D1083" i="2"/>
  <c r="H1083" i="2"/>
  <c r="I1083" i="2"/>
  <c r="F1083" i="2" s="1"/>
  <c r="D1084" i="2"/>
  <c r="H1084" i="2"/>
  <c r="I1084" i="2"/>
  <c r="F1084" i="2" s="1"/>
  <c r="D1085" i="2"/>
  <c r="H1085" i="2"/>
  <c r="I1085" i="2"/>
  <c r="F1085" i="2" s="1"/>
  <c r="D1086" i="2"/>
  <c r="H1086" i="2"/>
  <c r="I1086" i="2"/>
  <c r="F1086" i="2" s="1"/>
  <c r="D1087" i="2"/>
  <c r="H1087" i="2"/>
  <c r="I1087" i="2"/>
  <c r="F1087" i="2" s="1"/>
  <c r="D1088" i="2"/>
  <c r="H1088" i="2"/>
  <c r="I1088" i="2"/>
  <c r="F1088" i="2" s="1"/>
  <c r="D1089" i="2"/>
  <c r="H1089" i="2"/>
  <c r="I1089" i="2"/>
  <c r="F1089" i="2" s="1"/>
  <c r="D1090" i="2"/>
  <c r="H1090" i="2"/>
  <c r="I1090" i="2"/>
  <c r="F1090" i="2" s="1"/>
  <c r="D1091" i="2"/>
  <c r="H1091" i="2"/>
  <c r="I1091" i="2"/>
  <c r="F1091" i="2" s="1"/>
  <c r="D1092" i="2"/>
  <c r="H1092" i="2"/>
  <c r="I1092" i="2"/>
  <c r="F1092" i="2" s="1"/>
  <c r="D1093" i="2"/>
  <c r="H1093" i="2"/>
  <c r="I1093" i="2"/>
  <c r="F1093" i="2" s="1"/>
  <c r="D1094" i="2"/>
  <c r="H1094" i="2"/>
  <c r="I1094" i="2"/>
  <c r="F1094" i="2" s="1"/>
  <c r="D1095" i="2"/>
  <c r="H1095" i="2"/>
  <c r="I1095" i="2"/>
  <c r="F1095" i="2" s="1"/>
  <c r="D1096" i="2"/>
  <c r="H1096" i="2"/>
  <c r="I1096" i="2"/>
  <c r="F1096" i="2" s="1"/>
  <c r="D1097" i="2"/>
  <c r="H1097" i="2"/>
  <c r="I1097" i="2"/>
  <c r="F1097" i="2" s="1"/>
  <c r="D1098" i="2"/>
  <c r="H1098" i="2"/>
  <c r="I1098" i="2"/>
  <c r="F1098" i="2" s="1"/>
  <c r="D1099" i="2"/>
  <c r="H1099" i="2"/>
  <c r="I1099" i="2"/>
  <c r="F1099" i="2" s="1"/>
  <c r="D1100" i="2"/>
  <c r="H1100" i="2"/>
  <c r="I1100" i="2"/>
  <c r="F1100" i="2" s="1"/>
  <c r="D1101" i="2"/>
  <c r="H1101" i="2"/>
  <c r="I1101" i="2"/>
  <c r="F1101" i="2" s="1"/>
  <c r="D1102" i="2"/>
  <c r="H1102" i="2"/>
  <c r="I1102" i="2"/>
  <c r="F1102" i="2" s="1"/>
  <c r="D1103" i="2"/>
  <c r="H1103" i="2"/>
  <c r="I1103" i="2"/>
  <c r="F1103" i="2" s="1"/>
  <c r="D1104" i="2"/>
  <c r="H1104" i="2"/>
  <c r="I1104" i="2"/>
  <c r="F1104" i="2" s="1"/>
  <c r="D1105" i="2"/>
  <c r="H1105" i="2"/>
  <c r="I1105" i="2"/>
  <c r="F1105" i="2" s="1"/>
  <c r="D1106" i="2"/>
  <c r="H1106" i="2"/>
  <c r="I1106" i="2"/>
  <c r="F1106" i="2" s="1"/>
  <c r="D1107" i="2"/>
  <c r="H1107" i="2"/>
  <c r="I1107" i="2"/>
  <c r="F1107" i="2" s="1"/>
  <c r="D1108" i="2"/>
  <c r="H1108" i="2"/>
  <c r="I1108" i="2"/>
  <c r="F1108" i="2" s="1"/>
  <c r="D1109" i="2"/>
  <c r="H1109" i="2"/>
  <c r="I1109" i="2"/>
  <c r="F1109" i="2" s="1"/>
  <c r="D1110" i="2"/>
  <c r="H1110" i="2"/>
  <c r="I1110" i="2"/>
  <c r="F1110" i="2" s="1"/>
  <c r="D1111" i="2"/>
  <c r="H1111" i="2"/>
  <c r="I1111" i="2"/>
  <c r="F1111" i="2" s="1"/>
  <c r="D1112" i="2"/>
  <c r="H1112" i="2"/>
  <c r="I1112" i="2"/>
  <c r="F1112" i="2" s="1"/>
  <c r="D1113" i="2"/>
  <c r="H1113" i="2"/>
  <c r="I1113" i="2"/>
  <c r="F1113" i="2" s="1"/>
  <c r="D1114" i="2"/>
  <c r="H1114" i="2"/>
  <c r="I1114" i="2"/>
  <c r="F1114" i="2" s="1"/>
  <c r="D1115" i="2"/>
  <c r="H1115" i="2"/>
  <c r="I1115" i="2"/>
  <c r="F1115" i="2" s="1"/>
  <c r="D1116" i="2"/>
  <c r="H1116" i="2"/>
  <c r="I1116" i="2"/>
  <c r="F1116" i="2" s="1"/>
  <c r="D1117" i="2"/>
  <c r="H1117" i="2"/>
  <c r="I1117" i="2"/>
  <c r="F1117" i="2" s="1"/>
  <c r="D1118" i="2"/>
  <c r="H1118" i="2"/>
  <c r="I1118" i="2"/>
  <c r="F1118" i="2" s="1"/>
  <c r="D1119" i="2"/>
  <c r="H1119" i="2"/>
  <c r="I1119" i="2"/>
  <c r="F1119" i="2" s="1"/>
  <c r="D1120" i="2"/>
  <c r="H1120" i="2"/>
  <c r="I1120" i="2"/>
  <c r="F1120" i="2" s="1"/>
  <c r="D1121" i="2"/>
  <c r="H1121" i="2"/>
  <c r="I1121" i="2"/>
  <c r="F1121" i="2" s="1"/>
  <c r="D1122" i="2"/>
  <c r="H1122" i="2"/>
  <c r="I1122" i="2"/>
  <c r="F1122" i="2" s="1"/>
  <c r="D1123" i="2"/>
  <c r="H1123" i="2"/>
  <c r="I1123" i="2"/>
  <c r="F1123" i="2" s="1"/>
  <c r="D1124" i="2"/>
  <c r="H1124" i="2"/>
  <c r="I1124" i="2"/>
  <c r="F1124" i="2" s="1"/>
  <c r="D1125" i="2"/>
  <c r="H1125" i="2"/>
  <c r="I1125" i="2"/>
  <c r="F1125" i="2" s="1"/>
  <c r="D1126" i="2"/>
  <c r="H1126" i="2"/>
  <c r="I1126" i="2"/>
  <c r="F1126" i="2" s="1"/>
  <c r="D1127" i="2"/>
  <c r="H1127" i="2"/>
  <c r="I1127" i="2"/>
  <c r="F1127" i="2" s="1"/>
  <c r="D1128" i="2"/>
  <c r="H1128" i="2"/>
  <c r="I1128" i="2"/>
  <c r="F1128" i="2" s="1"/>
  <c r="D1129" i="2"/>
  <c r="H1129" i="2"/>
  <c r="I1129" i="2"/>
  <c r="F1129" i="2" s="1"/>
  <c r="D1130" i="2"/>
  <c r="H1130" i="2"/>
  <c r="I1130" i="2"/>
  <c r="F1130" i="2" s="1"/>
  <c r="D1131" i="2"/>
  <c r="H1131" i="2"/>
  <c r="I1131" i="2"/>
  <c r="F1131" i="2" s="1"/>
  <c r="D1132" i="2"/>
  <c r="H1132" i="2"/>
  <c r="I1132" i="2"/>
  <c r="F1132" i="2" s="1"/>
  <c r="D1133" i="2"/>
  <c r="H1133" i="2"/>
  <c r="I1133" i="2"/>
  <c r="F1133" i="2" s="1"/>
  <c r="D1134" i="2"/>
  <c r="H1134" i="2"/>
  <c r="I1134" i="2"/>
  <c r="F1134" i="2" s="1"/>
  <c r="D1135" i="2"/>
  <c r="H1135" i="2"/>
  <c r="I1135" i="2"/>
  <c r="F1135" i="2" s="1"/>
  <c r="D1136" i="2"/>
  <c r="H1136" i="2"/>
  <c r="I1136" i="2"/>
  <c r="F1136" i="2" s="1"/>
  <c r="D1137" i="2"/>
  <c r="H1137" i="2"/>
  <c r="I1137" i="2"/>
  <c r="F1137" i="2" s="1"/>
  <c r="D1138" i="2"/>
  <c r="H1138" i="2"/>
  <c r="I1138" i="2"/>
  <c r="F1138" i="2" s="1"/>
  <c r="D1139" i="2"/>
  <c r="H1139" i="2"/>
  <c r="I1139" i="2"/>
  <c r="F1139" i="2" s="1"/>
  <c r="D1140" i="2"/>
  <c r="H1140" i="2"/>
  <c r="I1140" i="2"/>
  <c r="F1140" i="2" s="1"/>
  <c r="D1141" i="2"/>
  <c r="H1141" i="2"/>
  <c r="I1141" i="2"/>
  <c r="F1141" i="2" s="1"/>
  <c r="D1142" i="2"/>
  <c r="H1142" i="2"/>
  <c r="I1142" i="2"/>
  <c r="F1142" i="2" s="1"/>
  <c r="D1143" i="2"/>
  <c r="H1143" i="2"/>
  <c r="I1143" i="2"/>
  <c r="F1143" i="2" s="1"/>
  <c r="D1144" i="2"/>
  <c r="H1144" i="2"/>
  <c r="I1144" i="2"/>
  <c r="F1144" i="2" s="1"/>
  <c r="D1145" i="2"/>
  <c r="H1145" i="2"/>
  <c r="I1145" i="2"/>
  <c r="F1145" i="2" s="1"/>
  <c r="D1146" i="2"/>
  <c r="H1146" i="2"/>
  <c r="I1146" i="2"/>
  <c r="F1146" i="2" s="1"/>
  <c r="D1147" i="2"/>
  <c r="H1147" i="2"/>
  <c r="I1147" i="2"/>
  <c r="F1147" i="2" s="1"/>
  <c r="D1148" i="2"/>
  <c r="H1148" i="2"/>
  <c r="I1148" i="2"/>
  <c r="F1148" i="2" s="1"/>
  <c r="D1149" i="2"/>
  <c r="H1149" i="2"/>
  <c r="I1149" i="2"/>
  <c r="F1149" i="2" s="1"/>
  <c r="D1150" i="2"/>
  <c r="H1150" i="2"/>
  <c r="I1150" i="2"/>
  <c r="F1150" i="2" s="1"/>
  <c r="D1151" i="2"/>
  <c r="H1151" i="2"/>
  <c r="I1151" i="2"/>
  <c r="F1151" i="2" s="1"/>
  <c r="D1152" i="2"/>
  <c r="H1152" i="2"/>
  <c r="I1152" i="2"/>
  <c r="F1152" i="2" s="1"/>
  <c r="D1153" i="2"/>
  <c r="H1153" i="2"/>
  <c r="I1153" i="2"/>
  <c r="F1153" i="2" s="1"/>
  <c r="D1154" i="2"/>
  <c r="H1154" i="2"/>
  <c r="I1154" i="2"/>
  <c r="F1154" i="2" s="1"/>
  <c r="D1155" i="2"/>
  <c r="H1155" i="2"/>
  <c r="I1155" i="2"/>
  <c r="F1155" i="2" s="1"/>
  <c r="D1156" i="2"/>
  <c r="H1156" i="2"/>
  <c r="I1156" i="2"/>
  <c r="F1156" i="2" s="1"/>
  <c r="D1157" i="2"/>
  <c r="H1157" i="2"/>
  <c r="I1157" i="2"/>
  <c r="F1157" i="2" s="1"/>
  <c r="D1158" i="2"/>
  <c r="H1158" i="2"/>
  <c r="I1158" i="2"/>
  <c r="F1158" i="2" s="1"/>
  <c r="D1159" i="2"/>
  <c r="H1159" i="2"/>
  <c r="I1159" i="2"/>
  <c r="F1159" i="2" s="1"/>
  <c r="D1160" i="2"/>
  <c r="H1160" i="2"/>
  <c r="I1160" i="2"/>
  <c r="F1160" i="2" s="1"/>
  <c r="D1161" i="2"/>
  <c r="H1161" i="2"/>
  <c r="I1161" i="2"/>
  <c r="F1161" i="2" s="1"/>
  <c r="D1162" i="2"/>
  <c r="H1162" i="2"/>
  <c r="I1162" i="2"/>
  <c r="F1162" i="2" s="1"/>
  <c r="D1163" i="2"/>
  <c r="H1163" i="2"/>
  <c r="I1163" i="2"/>
  <c r="F1163" i="2" s="1"/>
  <c r="D1164" i="2"/>
  <c r="H1164" i="2"/>
  <c r="I1164" i="2"/>
  <c r="F1164" i="2" s="1"/>
  <c r="D1165" i="2"/>
  <c r="H1165" i="2"/>
  <c r="I1165" i="2"/>
  <c r="F1165" i="2" s="1"/>
  <c r="D1166" i="2"/>
  <c r="H1166" i="2"/>
  <c r="I1166" i="2"/>
  <c r="F1166" i="2" s="1"/>
  <c r="D1167" i="2"/>
  <c r="H1167" i="2"/>
  <c r="I1167" i="2"/>
  <c r="F1167" i="2" s="1"/>
  <c r="D1168" i="2"/>
  <c r="H1168" i="2"/>
  <c r="I1168" i="2"/>
  <c r="F1168" i="2" s="1"/>
  <c r="D1169" i="2"/>
  <c r="H1169" i="2"/>
  <c r="I1169" i="2"/>
  <c r="F1169" i="2" s="1"/>
  <c r="D1170" i="2"/>
  <c r="H1170" i="2"/>
  <c r="I1170" i="2"/>
  <c r="F1170" i="2" s="1"/>
  <c r="D1171" i="2"/>
  <c r="H1171" i="2"/>
  <c r="I1171" i="2"/>
  <c r="F1171" i="2" s="1"/>
  <c r="D1172" i="2"/>
  <c r="H1172" i="2"/>
  <c r="I1172" i="2"/>
  <c r="F1172" i="2" s="1"/>
  <c r="D1173" i="2"/>
  <c r="H1173" i="2"/>
  <c r="I1173" i="2"/>
  <c r="F1173" i="2" s="1"/>
  <c r="D1174" i="2"/>
  <c r="H1174" i="2"/>
  <c r="I1174" i="2"/>
  <c r="F1174" i="2" s="1"/>
  <c r="D1175" i="2"/>
  <c r="H1175" i="2"/>
  <c r="I1175" i="2"/>
  <c r="F1175" i="2" s="1"/>
  <c r="D1176" i="2"/>
  <c r="H1176" i="2"/>
  <c r="I1176" i="2"/>
  <c r="F1176" i="2" s="1"/>
  <c r="D1177" i="2"/>
  <c r="H1177" i="2"/>
  <c r="I1177" i="2"/>
  <c r="F1177" i="2" s="1"/>
  <c r="D1178" i="2"/>
  <c r="H1178" i="2"/>
  <c r="I1178" i="2"/>
  <c r="F1178" i="2" s="1"/>
  <c r="D1179" i="2"/>
  <c r="H1179" i="2"/>
  <c r="I1179" i="2"/>
  <c r="F1179" i="2" s="1"/>
  <c r="D1180" i="2"/>
  <c r="H1180" i="2"/>
  <c r="I1180" i="2"/>
  <c r="F1180" i="2" s="1"/>
  <c r="D1181" i="2"/>
  <c r="H1181" i="2"/>
  <c r="I1181" i="2"/>
  <c r="F1181" i="2" s="1"/>
  <c r="D1182" i="2"/>
  <c r="H1182" i="2"/>
  <c r="I1182" i="2"/>
  <c r="F1182" i="2" s="1"/>
  <c r="D1183" i="2"/>
  <c r="H1183" i="2"/>
  <c r="I1183" i="2"/>
  <c r="F1183" i="2" s="1"/>
  <c r="D1184" i="2"/>
  <c r="H1184" i="2"/>
  <c r="I1184" i="2"/>
  <c r="F1184" i="2" s="1"/>
  <c r="D1185" i="2"/>
  <c r="H1185" i="2"/>
  <c r="I1185" i="2"/>
  <c r="F1185" i="2" s="1"/>
  <c r="D1186" i="2"/>
  <c r="H1186" i="2"/>
  <c r="I1186" i="2"/>
  <c r="F1186" i="2" s="1"/>
  <c r="D1187" i="2"/>
  <c r="H1187" i="2"/>
  <c r="I1187" i="2"/>
  <c r="F1187" i="2" s="1"/>
  <c r="D1188" i="2"/>
  <c r="H1188" i="2"/>
  <c r="I1188" i="2"/>
  <c r="F1188" i="2" s="1"/>
  <c r="D1189" i="2"/>
  <c r="H1189" i="2"/>
  <c r="I1189" i="2"/>
  <c r="F1189" i="2" s="1"/>
  <c r="D1190" i="2"/>
  <c r="H1190" i="2"/>
  <c r="I1190" i="2"/>
  <c r="F1190" i="2" s="1"/>
  <c r="D1191" i="2"/>
  <c r="H1191" i="2"/>
  <c r="I1191" i="2"/>
  <c r="F1191" i="2" s="1"/>
  <c r="D1192" i="2"/>
  <c r="H1192" i="2"/>
  <c r="I1192" i="2"/>
  <c r="F1192" i="2" s="1"/>
  <c r="D1193" i="2"/>
  <c r="H1193" i="2"/>
  <c r="I1193" i="2"/>
  <c r="F1193" i="2" s="1"/>
  <c r="D1194" i="2"/>
  <c r="H1194" i="2"/>
  <c r="I1194" i="2"/>
  <c r="F1194" i="2" s="1"/>
  <c r="D1195" i="2"/>
  <c r="H1195" i="2"/>
  <c r="I1195" i="2"/>
  <c r="F1195" i="2" s="1"/>
  <c r="D1196" i="2"/>
  <c r="H1196" i="2"/>
  <c r="I1196" i="2"/>
  <c r="F1196" i="2" s="1"/>
  <c r="D1197" i="2"/>
  <c r="H1197" i="2"/>
  <c r="I1197" i="2"/>
  <c r="F1197" i="2" s="1"/>
  <c r="D1198" i="2"/>
  <c r="H1198" i="2"/>
  <c r="I1198" i="2"/>
  <c r="F1198" i="2" s="1"/>
  <c r="D1199" i="2"/>
  <c r="H1199" i="2"/>
  <c r="I1199" i="2"/>
  <c r="F1199" i="2" s="1"/>
  <c r="D1200" i="2"/>
  <c r="H1200" i="2"/>
  <c r="I1200" i="2"/>
  <c r="F1200" i="2" s="1"/>
  <c r="D1201" i="2"/>
  <c r="H1201" i="2"/>
  <c r="I1201" i="2"/>
  <c r="F1201" i="2" s="1"/>
  <c r="D1202" i="2"/>
  <c r="H1202" i="2"/>
  <c r="I1202" i="2"/>
  <c r="F1202" i="2" s="1"/>
  <c r="D1203" i="2"/>
  <c r="H1203" i="2"/>
  <c r="I1203" i="2"/>
  <c r="F1203" i="2" s="1"/>
  <c r="D1204" i="2"/>
  <c r="H1204" i="2"/>
  <c r="I1204" i="2"/>
  <c r="F1204" i="2" s="1"/>
  <c r="D1205" i="2"/>
  <c r="H1205" i="2"/>
  <c r="I1205" i="2"/>
  <c r="F1205" i="2" s="1"/>
  <c r="D1206" i="2"/>
  <c r="H1206" i="2"/>
  <c r="I1206" i="2"/>
  <c r="F1206" i="2" s="1"/>
  <c r="D1207" i="2"/>
  <c r="H1207" i="2"/>
  <c r="I1207" i="2"/>
  <c r="F1207" i="2" s="1"/>
  <c r="D1208" i="2"/>
  <c r="H1208" i="2"/>
  <c r="I1208" i="2"/>
  <c r="F1208" i="2" s="1"/>
  <c r="D1209" i="2"/>
  <c r="H1209" i="2"/>
  <c r="I1209" i="2"/>
  <c r="F1209" i="2" s="1"/>
  <c r="D1210" i="2"/>
  <c r="H1210" i="2"/>
  <c r="I1210" i="2"/>
  <c r="F1210" i="2" s="1"/>
  <c r="D1211" i="2"/>
  <c r="H1211" i="2"/>
  <c r="I1211" i="2"/>
  <c r="F1211" i="2" s="1"/>
  <c r="D1212" i="2"/>
  <c r="H1212" i="2"/>
  <c r="I1212" i="2"/>
  <c r="F1212" i="2" s="1"/>
  <c r="D1213" i="2"/>
  <c r="H1213" i="2"/>
  <c r="I1213" i="2"/>
  <c r="F1213" i="2" s="1"/>
  <c r="D1214" i="2"/>
  <c r="H1214" i="2"/>
  <c r="I1214" i="2"/>
  <c r="F1214" i="2" s="1"/>
  <c r="D1215" i="2"/>
  <c r="H1215" i="2"/>
  <c r="I1215" i="2"/>
  <c r="F1215" i="2" s="1"/>
  <c r="D1216" i="2"/>
  <c r="H1216" i="2"/>
  <c r="I1216" i="2"/>
  <c r="F1216" i="2" s="1"/>
  <c r="D1217" i="2"/>
  <c r="H1217" i="2"/>
  <c r="I1217" i="2"/>
  <c r="F1217" i="2" s="1"/>
  <c r="D1218" i="2"/>
  <c r="H1218" i="2"/>
  <c r="I1218" i="2"/>
  <c r="F1218" i="2" s="1"/>
  <c r="D1219" i="2"/>
  <c r="H1219" i="2"/>
  <c r="I1219" i="2"/>
  <c r="F1219" i="2" s="1"/>
  <c r="D1220" i="2"/>
  <c r="H1220" i="2"/>
  <c r="I1220" i="2"/>
  <c r="F1220" i="2" s="1"/>
  <c r="D1221" i="2"/>
  <c r="H1221" i="2"/>
  <c r="I1221" i="2"/>
  <c r="F1221" i="2" s="1"/>
  <c r="D1222" i="2"/>
  <c r="H1222" i="2"/>
  <c r="I1222" i="2"/>
  <c r="F1222" i="2" s="1"/>
  <c r="D1223" i="2"/>
  <c r="H1223" i="2"/>
  <c r="I1223" i="2"/>
  <c r="F1223" i="2" s="1"/>
  <c r="D1224" i="2"/>
  <c r="H1224" i="2"/>
  <c r="I1224" i="2"/>
  <c r="F1224" i="2" s="1"/>
  <c r="D1225" i="2"/>
  <c r="H1225" i="2"/>
  <c r="I1225" i="2"/>
  <c r="F1225" i="2" s="1"/>
  <c r="D1226" i="2"/>
  <c r="H1226" i="2"/>
  <c r="I1226" i="2"/>
  <c r="F1226" i="2" s="1"/>
  <c r="D1227" i="2"/>
  <c r="H1227" i="2"/>
  <c r="I1227" i="2"/>
  <c r="F1227" i="2" s="1"/>
  <c r="D1228" i="2"/>
  <c r="H1228" i="2"/>
  <c r="I1228" i="2"/>
  <c r="F1228" i="2" s="1"/>
  <c r="D1229" i="2"/>
  <c r="H1229" i="2"/>
  <c r="I1229" i="2"/>
  <c r="F1229" i="2" s="1"/>
  <c r="D1230" i="2"/>
  <c r="H1230" i="2"/>
  <c r="I1230" i="2"/>
  <c r="F1230" i="2" s="1"/>
  <c r="D1231" i="2"/>
  <c r="H1231" i="2"/>
  <c r="I1231" i="2"/>
  <c r="F1231" i="2" s="1"/>
  <c r="D1232" i="2"/>
  <c r="H1232" i="2"/>
  <c r="I1232" i="2"/>
  <c r="F1232" i="2" s="1"/>
  <c r="D1233" i="2"/>
  <c r="H1233" i="2"/>
  <c r="I1233" i="2"/>
  <c r="F1233" i="2" s="1"/>
  <c r="D1234" i="2"/>
  <c r="H1234" i="2"/>
  <c r="I1234" i="2"/>
  <c r="F1234" i="2" s="1"/>
  <c r="D1235" i="2"/>
  <c r="H1235" i="2"/>
  <c r="I1235" i="2"/>
  <c r="F1235" i="2" s="1"/>
  <c r="D1236" i="2"/>
  <c r="H1236" i="2"/>
  <c r="I1236" i="2"/>
  <c r="F1236" i="2" s="1"/>
  <c r="D1237" i="2"/>
  <c r="H1237" i="2"/>
  <c r="I1237" i="2"/>
  <c r="F1237" i="2" s="1"/>
  <c r="D1238" i="2"/>
  <c r="H1238" i="2"/>
  <c r="I1238" i="2"/>
  <c r="F1238" i="2" s="1"/>
  <c r="D1239" i="2"/>
  <c r="H1239" i="2"/>
  <c r="I1239" i="2"/>
  <c r="F1239" i="2" s="1"/>
  <c r="D1240" i="2"/>
  <c r="H1240" i="2"/>
  <c r="I1240" i="2"/>
  <c r="F1240" i="2" s="1"/>
  <c r="D1241" i="2"/>
  <c r="H1241" i="2"/>
  <c r="I1241" i="2"/>
  <c r="F1241" i="2" s="1"/>
  <c r="D1242" i="2"/>
  <c r="H1242" i="2"/>
  <c r="I1242" i="2"/>
  <c r="F1242" i="2" s="1"/>
  <c r="D1243" i="2"/>
  <c r="H1243" i="2"/>
  <c r="I1243" i="2"/>
  <c r="F1243" i="2" s="1"/>
  <c r="D1244" i="2"/>
  <c r="H1244" i="2"/>
  <c r="I1244" i="2"/>
  <c r="F1244" i="2" s="1"/>
  <c r="D1245" i="2"/>
  <c r="H1245" i="2"/>
  <c r="I1245" i="2"/>
  <c r="F1245" i="2" s="1"/>
  <c r="D1246" i="2"/>
  <c r="H1246" i="2"/>
  <c r="I1246" i="2"/>
  <c r="F1246" i="2" s="1"/>
  <c r="D1247" i="2"/>
  <c r="H1247" i="2"/>
  <c r="I1247" i="2"/>
  <c r="F1247" i="2" s="1"/>
  <c r="D1248" i="2"/>
  <c r="H1248" i="2"/>
  <c r="I1248" i="2"/>
  <c r="F1248" i="2" s="1"/>
  <c r="D1249" i="2"/>
  <c r="H1249" i="2"/>
  <c r="I1249" i="2"/>
  <c r="F1249" i="2" s="1"/>
  <c r="D1250" i="2"/>
  <c r="H1250" i="2"/>
  <c r="I1250" i="2"/>
  <c r="F1250" i="2" s="1"/>
  <c r="D1251" i="2"/>
  <c r="H1251" i="2"/>
  <c r="I1251" i="2"/>
  <c r="F1251" i="2" s="1"/>
  <c r="D1252" i="2"/>
  <c r="H1252" i="2"/>
  <c r="I1252" i="2"/>
  <c r="F1252" i="2" s="1"/>
  <c r="D1253" i="2"/>
  <c r="H1253" i="2"/>
  <c r="I1253" i="2"/>
  <c r="F1253" i="2" s="1"/>
  <c r="D1254" i="2"/>
  <c r="H1254" i="2"/>
  <c r="I1254" i="2"/>
  <c r="F1254" i="2" s="1"/>
  <c r="D1255" i="2"/>
  <c r="H1255" i="2"/>
  <c r="I1255" i="2"/>
  <c r="F1255" i="2" s="1"/>
  <c r="D1256" i="2"/>
  <c r="H1256" i="2"/>
  <c r="I1256" i="2"/>
  <c r="F1256" i="2" s="1"/>
  <c r="D1257" i="2"/>
  <c r="H1257" i="2"/>
  <c r="I1257" i="2"/>
  <c r="F1257" i="2" s="1"/>
  <c r="D1258" i="2"/>
  <c r="H1258" i="2"/>
  <c r="I1258" i="2"/>
  <c r="F1258" i="2" s="1"/>
  <c r="D1259" i="2"/>
  <c r="H1259" i="2"/>
  <c r="I1259" i="2"/>
  <c r="F1259" i="2" s="1"/>
  <c r="D1260" i="2"/>
  <c r="H1260" i="2"/>
  <c r="I1260" i="2"/>
  <c r="F1260" i="2" s="1"/>
  <c r="D1261" i="2"/>
  <c r="H1261" i="2"/>
  <c r="I1261" i="2"/>
  <c r="F1261" i="2" s="1"/>
  <c r="D1262" i="2"/>
  <c r="H1262" i="2"/>
  <c r="I1262" i="2"/>
  <c r="F1262" i="2" s="1"/>
  <c r="D1263" i="2"/>
  <c r="H1263" i="2"/>
  <c r="I1263" i="2"/>
  <c r="F1263" i="2" s="1"/>
  <c r="D1264" i="2"/>
  <c r="H1264" i="2"/>
  <c r="I1264" i="2"/>
  <c r="F1264" i="2" s="1"/>
  <c r="D1265" i="2"/>
  <c r="H1265" i="2"/>
  <c r="I1265" i="2"/>
  <c r="F1265" i="2" s="1"/>
  <c r="D1266" i="2"/>
  <c r="H1266" i="2"/>
  <c r="I1266" i="2"/>
  <c r="F1266" i="2" s="1"/>
  <c r="D1267" i="2"/>
  <c r="H1267" i="2"/>
  <c r="I1267" i="2"/>
  <c r="F1267" i="2" s="1"/>
  <c r="D1268" i="2"/>
  <c r="H1268" i="2"/>
  <c r="I1268" i="2"/>
  <c r="F1268" i="2" s="1"/>
  <c r="D1269" i="2"/>
  <c r="H1269" i="2"/>
  <c r="I1269" i="2"/>
  <c r="F1269" i="2" s="1"/>
  <c r="D1270" i="2"/>
  <c r="H1270" i="2"/>
  <c r="I1270" i="2"/>
  <c r="F1270" i="2" s="1"/>
  <c r="D1271" i="2"/>
  <c r="H1271" i="2"/>
  <c r="I1271" i="2"/>
  <c r="F1271" i="2" s="1"/>
  <c r="D1272" i="2"/>
  <c r="H1272" i="2"/>
  <c r="I1272" i="2"/>
  <c r="F1272" i="2" s="1"/>
  <c r="D1273" i="2"/>
  <c r="H1273" i="2"/>
  <c r="I1273" i="2"/>
  <c r="F1273" i="2" s="1"/>
  <c r="D1274" i="2"/>
  <c r="H1274" i="2"/>
  <c r="I1274" i="2"/>
  <c r="F1274" i="2" s="1"/>
  <c r="D1275" i="2"/>
  <c r="H1275" i="2"/>
  <c r="I1275" i="2"/>
  <c r="F1275" i="2" s="1"/>
  <c r="D1276" i="2"/>
  <c r="H1276" i="2"/>
  <c r="I1276" i="2"/>
  <c r="F1276" i="2" s="1"/>
  <c r="D1277" i="2"/>
  <c r="H1277" i="2"/>
  <c r="I1277" i="2"/>
  <c r="F1277" i="2" s="1"/>
  <c r="D1278" i="2"/>
  <c r="H1278" i="2"/>
  <c r="I1278" i="2"/>
  <c r="F1278" i="2" s="1"/>
  <c r="D1279" i="2"/>
  <c r="H1279" i="2"/>
  <c r="I1279" i="2"/>
  <c r="F1279" i="2" s="1"/>
  <c r="D1280" i="2"/>
  <c r="H1280" i="2"/>
  <c r="I1280" i="2"/>
  <c r="F1280" i="2" s="1"/>
  <c r="D1281" i="2"/>
  <c r="H1281" i="2"/>
  <c r="I1281" i="2"/>
  <c r="F1281" i="2" s="1"/>
  <c r="D1282" i="2"/>
  <c r="H1282" i="2"/>
  <c r="I1282" i="2"/>
  <c r="F1282" i="2" s="1"/>
  <c r="D1283" i="2"/>
  <c r="H1283" i="2"/>
  <c r="I1283" i="2"/>
  <c r="F1283" i="2" s="1"/>
  <c r="D1284" i="2"/>
  <c r="H1284" i="2"/>
  <c r="I1284" i="2"/>
  <c r="F1284" i="2" s="1"/>
  <c r="D1285" i="2"/>
  <c r="H1285" i="2"/>
  <c r="I1285" i="2"/>
  <c r="F1285" i="2" s="1"/>
  <c r="D1286" i="2"/>
  <c r="H1286" i="2"/>
  <c r="I1286" i="2"/>
  <c r="F1286" i="2" s="1"/>
  <c r="D1287" i="2"/>
  <c r="H1287" i="2"/>
  <c r="I1287" i="2"/>
  <c r="F1287" i="2" s="1"/>
  <c r="D1288" i="2"/>
  <c r="H1288" i="2"/>
  <c r="I1288" i="2"/>
  <c r="F1288" i="2" s="1"/>
  <c r="D1289" i="2"/>
  <c r="H1289" i="2"/>
  <c r="I1289" i="2"/>
  <c r="F1289" i="2" s="1"/>
  <c r="D1290" i="2"/>
  <c r="H1290" i="2"/>
  <c r="I1290" i="2"/>
  <c r="F1290" i="2" s="1"/>
  <c r="D1291" i="2"/>
  <c r="H1291" i="2"/>
  <c r="I1291" i="2"/>
  <c r="F1291" i="2" s="1"/>
  <c r="D1292" i="2"/>
  <c r="H1292" i="2"/>
  <c r="I1292" i="2"/>
  <c r="F1292" i="2" s="1"/>
  <c r="D1293" i="2"/>
  <c r="H1293" i="2"/>
  <c r="I1293" i="2"/>
  <c r="F1293" i="2" s="1"/>
  <c r="D1294" i="2"/>
  <c r="H1294" i="2"/>
  <c r="I1294" i="2"/>
  <c r="F1294" i="2" s="1"/>
  <c r="D1295" i="2"/>
  <c r="H1295" i="2"/>
  <c r="I1295" i="2"/>
  <c r="F1295" i="2" s="1"/>
  <c r="D1296" i="2"/>
  <c r="H1296" i="2"/>
  <c r="I1296" i="2"/>
  <c r="F1296" i="2" s="1"/>
  <c r="D1297" i="2"/>
  <c r="H1297" i="2"/>
  <c r="I1297" i="2"/>
  <c r="F1297" i="2" s="1"/>
  <c r="D1298" i="2"/>
  <c r="H1298" i="2"/>
  <c r="I1298" i="2"/>
  <c r="F1298" i="2" s="1"/>
  <c r="D1299" i="2"/>
  <c r="H1299" i="2"/>
  <c r="I1299" i="2"/>
  <c r="F1299" i="2" s="1"/>
  <c r="D1300" i="2"/>
  <c r="H1300" i="2"/>
  <c r="I1300" i="2"/>
  <c r="F1300" i="2" s="1"/>
  <c r="D1301" i="2"/>
  <c r="H1301" i="2"/>
  <c r="I1301" i="2"/>
  <c r="F1301" i="2" s="1"/>
  <c r="D1302" i="2"/>
  <c r="H1302" i="2"/>
  <c r="I1302" i="2"/>
  <c r="F1302" i="2" s="1"/>
  <c r="D1303" i="2"/>
  <c r="H1303" i="2"/>
  <c r="I1303" i="2"/>
  <c r="F1303" i="2" s="1"/>
  <c r="D1304" i="2"/>
  <c r="H1304" i="2"/>
  <c r="I1304" i="2"/>
  <c r="F1304" i="2" s="1"/>
  <c r="D1305" i="2"/>
  <c r="H1305" i="2"/>
  <c r="I1305" i="2"/>
  <c r="F1305" i="2" s="1"/>
  <c r="D1306" i="2"/>
  <c r="H1306" i="2"/>
  <c r="I1306" i="2"/>
  <c r="F1306" i="2" s="1"/>
  <c r="D1307" i="2"/>
  <c r="H1307" i="2"/>
  <c r="I1307" i="2"/>
  <c r="F1307" i="2" s="1"/>
  <c r="D1308" i="2"/>
  <c r="H1308" i="2"/>
  <c r="I1308" i="2"/>
  <c r="F1308" i="2" s="1"/>
  <c r="D1309" i="2"/>
  <c r="H1309" i="2"/>
  <c r="I1309" i="2"/>
  <c r="F1309" i="2" s="1"/>
  <c r="D1310" i="2"/>
  <c r="H1310" i="2"/>
  <c r="I1310" i="2"/>
  <c r="F1310" i="2" s="1"/>
  <c r="D1311" i="2"/>
  <c r="H1311" i="2"/>
  <c r="I1311" i="2"/>
  <c r="F1311" i="2" s="1"/>
  <c r="D1312" i="2"/>
  <c r="H1312" i="2"/>
  <c r="I1312" i="2"/>
  <c r="F1312" i="2" s="1"/>
  <c r="D1313" i="2"/>
  <c r="H1313" i="2"/>
  <c r="I1313" i="2"/>
  <c r="F1313" i="2" s="1"/>
  <c r="D1314" i="2"/>
  <c r="H1314" i="2"/>
  <c r="I1314" i="2"/>
  <c r="F1314" i="2" s="1"/>
  <c r="D1315" i="2"/>
  <c r="H1315" i="2"/>
  <c r="I1315" i="2"/>
  <c r="F1315" i="2" s="1"/>
  <c r="D1316" i="2"/>
  <c r="H1316" i="2"/>
  <c r="I1316" i="2"/>
  <c r="F1316" i="2" s="1"/>
  <c r="D1317" i="2"/>
  <c r="H1317" i="2"/>
  <c r="I1317" i="2"/>
  <c r="F1317" i="2" s="1"/>
  <c r="D1318" i="2"/>
  <c r="H1318" i="2"/>
  <c r="I1318" i="2"/>
  <c r="F1318" i="2" s="1"/>
  <c r="D1319" i="2"/>
  <c r="H1319" i="2"/>
  <c r="I1319" i="2"/>
  <c r="F1319" i="2" s="1"/>
  <c r="D1320" i="2"/>
  <c r="H1320" i="2"/>
  <c r="I1320" i="2"/>
  <c r="F1320" i="2" s="1"/>
  <c r="D1321" i="2"/>
  <c r="H1321" i="2"/>
  <c r="I1321" i="2"/>
  <c r="F1321" i="2" s="1"/>
  <c r="D1322" i="2"/>
  <c r="H1322" i="2"/>
  <c r="I1322" i="2"/>
  <c r="F1322" i="2" s="1"/>
  <c r="D1323" i="2"/>
  <c r="H1323" i="2"/>
  <c r="I1323" i="2"/>
  <c r="F1323" i="2" s="1"/>
  <c r="D1324" i="2"/>
  <c r="H1324" i="2"/>
  <c r="I1324" i="2"/>
  <c r="F1324" i="2" s="1"/>
  <c r="D1325" i="2"/>
  <c r="H1325" i="2"/>
  <c r="I1325" i="2"/>
  <c r="F1325" i="2" s="1"/>
  <c r="D1326" i="2"/>
  <c r="H1326" i="2"/>
  <c r="I1326" i="2"/>
  <c r="F1326" i="2" s="1"/>
  <c r="D1327" i="2"/>
  <c r="H1327" i="2"/>
  <c r="I1327" i="2"/>
  <c r="F1327" i="2" s="1"/>
  <c r="D1328" i="2"/>
  <c r="H1328" i="2"/>
  <c r="I1328" i="2"/>
  <c r="F1328" i="2" s="1"/>
  <c r="D1329" i="2"/>
  <c r="H1329" i="2"/>
  <c r="I1329" i="2"/>
  <c r="F1329" i="2" s="1"/>
  <c r="D1330" i="2"/>
  <c r="H1330" i="2"/>
  <c r="I1330" i="2"/>
  <c r="F1330" i="2" s="1"/>
  <c r="D1331" i="2"/>
  <c r="H1331" i="2"/>
  <c r="I1331" i="2"/>
  <c r="F1331" i="2" s="1"/>
  <c r="D1332" i="2"/>
  <c r="H1332" i="2"/>
  <c r="I1332" i="2"/>
  <c r="F1332" i="2" s="1"/>
  <c r="D1333" i="2"/>
  <c r="H1333" i="2"/>
  <c r="I1333" i="2"/>
  <c r="F1333" i="2" s="1"/>
  <c r="D1334" i="2"/>
  <c r="H1334" i="2"/>
  <c r="I1334" i="2"/>
  <c r="F1334" i="2" s="1"/>
  <c r="D1335" i="2"/>
  <c r="H1335" i="2"/>
  <c r="I1335" i="2"/>
  <c r="F1335" i="2" s="1"/>
  <c r="D1336" i="2"/>
  <c r="H1336" i="2"/>
  <c r="I1336" i="2"/>
  <c r="F1336" i="2" s="1"/>
  <c r="D1337" i="2"/>
  <c r="H1337" i="2"/>
  <c r="I1337" i="2"/>
  <c r="F1337" i="2" s="1"/>
  <c r="D1338" i="2"/>
  <c r="H1338" i="2"/>
  <c r="I1338" i="2"/>
  <c r="F1338" i="2" s="1"/>
  <c r="D1339" i="2"/>
  <c r="H1339" i="2"/>
  <c r="I1339" i="2"/>
  <c r="F1339" i="2" s="1"/>
  <c r="D1340" i="2"/>
  <c r="H1340" i="2"/>
  <c r="I1340" i="2"/>
  <c r="F1340" i="2" s="1"/>
  <c r="D1341" i="2"/>
  <c r="H1341" i="2"/>
  <c r="I1341" i="2"/>
  <c r="F1341" i="2" s="1"/>
  <c r="D1342" i="2"/>
  <c r="H1342" i="2"/>
  <c r="I1342" i="2"/>
  <c r="F1342" i="2" s="1"/>
  <c r="D1343" i="2"/>
  <c r="H1343" i="2"/>
  <c r="I1343" i="2"/>
  <c r="F1343" i="2" s="1"/>
  <c r="D1344" i="2"/>
  <c r="H1344" i="2"/>
  <c r="I1344" i="2"/>
  <c r="F1344" i="2" s="1"/>
  <c r="D1345" i="2"/>
  <c r="H1345" i="2"/>
  <c r="I1345" i="2"/>
  <c r="F1345" i="2" s="1"/>
  <c r="D1346" i="2"/>
  <c r="H1346" i="2"/>
  <c r="I1346" i="2"/>
  <c r="F1346" i="2" s="1"/>
  <c r="D1347" i="2"/>
  <c r="H1347" i="2"/>
  <c r="I1347" i="2"/>
  <c r="F1347" i="2" s="1"/>
  <c r="D1348" i="2"/>
  <c r="H1348" i="2"/>
  <c r="I1348" i="2"/>
  <c r="F1348" i="2" s="1"/>
  <c r="D1349" i="2"/>
  <c r="H1349" i="2"/>
  <c r="I1349" i="2"/>
  <c r="F1349" i="2" s="1"/>
  <c r="D1350" i="2"/>
  <c r="H1350" i="2"/>
  <c r="I1350" i="2"/>
  <c r="F1350" i="2" s="1"/>
  <c r="D1351" i="2"/>
  <c r="H1351" i="2"/>
  <c r="I1351" i="2"/>
  <c r="F1351" i="2" s="1"/>
  <c r="D1352" i="2"/>
  <c r="H1352" i="2"/>
  <c r="I1352" i="2"/>
  <c r="F1352" i="2" s="1"/>
  <c r="D1353" i="2"/>
  <c r="H1353" i="2"/>
  <c r="I1353" i="2"/>
  <c r="F1353" i="2" s="1"/>
  <c r="D1354" i="2"/>
  <c r="H1354" i="2"/>
  <c r="I1354" i="2"/>
  <c r="F1354" i="2" s="1"/>
  <c r="D1355" i="2"/>
  <c r="H1355" i="2"/>
  <c r="I1355" i="2"/>
  <c r="F1355" i="2" s="1"/>
  <c r="D1356" i="2"/>
  <c r="H1356" i="2"/>
  <c r="I1356" i="2"/>
  <c r="F1356" i="2" s="1"/>
  <c r="D1357" i="2"/>
  <c r="H1357" i="2"/>
  <c r="I1357" i="2"/>
  <c r="F1357" i="2" s="1"/>
  <c r="D1358" i="2"/>
  <c r="H1358" i="2"/>
  <c r="I1358" i="2"/>
  <c r="F1358" i="2" s="1"/>
  <c r="D1359" i="2"/>
  <c r="H1359" i="2"/>
  <c r="I1359" i="2"/>
  <c r="F1359" i="2" s="1"/>
  <c r="D1360" i="2"/>
  <c r="H1360" i="2"/>
  <c r="I1360" i="2"/>
  <c r="F1360" i="2" s="1"/>
  <c r="D1361" i="2"/>
  <c r="H1361" i="2"/>
  <c r="I1361" i="2"/>
  <c r="F1361" i="2" s="1"/>
  <c r="D1362" i="2"/>
  <c r="H1362" i="2"/>
  <c r="I1362" i="2"/>
  <c r="F1362" i="2" s="1"/>
  <c r="D1363" i="2"/>
  <c r="H1363" i="2"/>
  <c r="I1363" i="2"/>
  <c r="F1363" i="2" s="1"/>
  <c r="D1364" i="2"/>
  <c r="H1364" i="2"/>
  <c r="I1364" i="2"/>
  <c r="F1364" i="2" s="1"/>
  <c r="D1365" i="2"/>
  <c r="H1365" i="2"/>
  <c r="I1365" i="2"/>
  <c r="F1365" i="2" s="1"/>
  <c r="D1366" i="2"/>
  <c r="H1366" i="2"/>
  <c r="I1366" i="2"/>
  <c r="F1366" i="2" s="1"/>
  <c r="D1367" i="2"/>
  <c r="H1367" i="2"/>
  <c r="I1367" i="2"/>
  <c r="F1367" i="2" s="1"/>
  <c r="D1368" i="2"/>
  <c r="H1368" i="2"/>
  <c r="I1368" i="2"/>
  <c r="F1368" i="2" s="1"/>
  <c r="D1369" i="2"/>
  <c r="H1369" i="2"/>
  <c r="I1369" i="2"/>
  <c r="F1369" i="2" s="1"/>
  <c r="D1370" i="2"/>
  <c r="H1370" i="2"/>
  <c r="I1370" i="2"/>
  <c r="F1370" i="2" s="1"/>
  <c r="D1371" i="2"/>
  <c r="H1371" i="2"/>
  <c r="I1371" i="2"/>
  <c r="F1371" i="2" s="1"/>
  <c r="D1372" i="2"/>
  <c r="H1372" i="2"/>
  <c r="I1372" i="2"/>
  <c r="F1372" i="2" s="1"/>
  <c r="D1373" i="2"/>
  <c r="H1373" i="2"/>
  <c r="I1373" i="2"/>
  <c r="F1373" i="2" s="1"/>
  <c r="D1374" i="2"/>
  <c r="H1374" i="2"/>
  <c r="I1374" i="2"/>
  <c r="F1374" i="2" s="1"/>
  <c r="D1375" i="2"/>
  <c r="H1375" i="2"/>
  <c r="I1375" i="2"/>
  <c r="F1375" i="2" s="1"/>
  <c r="D1376" i="2"/>
  <c r="H1376" i="2"/>
  <c r="I1376" i="2"/>
  <c r="F1376" i="2" s="1"/>
  <c r="D1377" i="2"/>
  <c r="H1377" i="2"/>
  <c r="I1377" i="2"/>
  <c r="F1377" i="2" s="1"/>
  <c r="D1378" i="2"/>
  <c r="H1378" i="2"/>
  <c r="I1378" i="2"/>
  <c r="F1378" i="2" s="1"/>
  <c r="D1379" i="2"/>
  <c r="H1379" i="2"/>
  <c r="I1379" i="2"/>
  <c r="F1379" i="2" s="1"/>
  <c r="D1380" i="2"/>
  <c r="H1380" i="2"/>
  <c r="I1380" i="2"/>
  <c r="F1380" i="2" s="1"/>
  <c r="D1381" i="2"/>
  <c r="H1381" i="2"/>
  <c r="I1381" i="2"/>
  <c r="F1381" i="2" s="1"/>
  <c r="D1382" i="2"/>
  <c r="H1382" i="2"/>
  <c r="I1382" i="2"/>
  <c r="F1382" i="2" s="1"/>
  <c r="D1383" i="2"/>
  <c r="H1383" i="2"/>
  <c r="I1383" i="2"/>
  <c r="F1383" i="2" s="1"/>
  <c r="D1384" i="2"/>
  <c r="H1384" i="2"/>
  <c r="I1384" i="2"/>
  <c r="F1384" i="2" s="1"/>
  <c r="D1385" i="2"/>
  <c r="H1385" i="2"/>
  <c r="I1385" i="2"/>
  <c r="F1385" i="2" s="1"/>
  <c r="D1386" i="2"/>
  <c r="H1386" i="2"/>
  <c r="I1386" i="2"/>
  <c r="F1386" i="2" s="1"/>
  <c r="D1387" i="2"/>
  <c r="H1387" i="2"/>
  <c r="I1387" i="2"/>
  <c r="F1387" i="2" s="1"/>
  <c r="D1388" i="2"/>
  <c r="H1388" i="2"/>
  <c r="I1388" i="2"/>
  <c r="F1388" i="2" s="1"/>
  <c r="D1389" i="2"/>
  <c r="H1389" i="2"/>
  <c r="I1389" i="2"/>
  <c r="F1389" i="2" s="1"/>
  <c r="D1390" i="2"/>
  <c r="H1390" i="2"/>
  <c r="I1390" i="2"/>
  <c r="F1390" i="2" s="1"/>
  <c r="D1391" i="2"/>
  <c r="H1391" i="2"/>
  <c r="I1391" i="2"/>
  <c r="F1391" i="2" s="1"/>
  <c r="D1392" i="2"/>
  <c r="H1392" i="2"/>
  <c r="I1392" i="2"/>
  <c r="F1392" i="2" s="1"/>
  <c r="D1393" i="2"/>
  <c r="H1393" i="2"/>
  <c r="I1393" i="2"/>
  <c r="F1393" i="2" s="1"/>
  <c r="D1394" i="2"/>
  <c r="H1394" i="2"/>
  <c r="I1394" i="2"/>
  <c r="F1394" i="2" s="1"/>
  <c r="D1395" i="2"/>
  <c r="H1395" i="2"/>
  <c r="I1395" i="2"/>
  <c r="F1395" i="2" s="1"/>
  <c r="D1396" i="2"/>
  <c r="H1396" i="2"/>
  <c r="I1396" i="2"/>
  <c r="F1396" i="2" s="1"/>
  <c r="D1397" i="2"/>
  <c r="H1397" i="2"/>
  <c r="I1397" i="2"/>
  <c r="F1397" i="2" s="1"/>
  <c r="D1398" i="2"/>
  <c r="H1398" i="2"/>
  <c r="I1398" i="2"/>
  <c r="F1398" i="2" s="1"/>
  <c r="D1399" i="2"/>
  <c r="H1399" i="2"/>
  <c r="I1399" i="2"/>
  <c r="F1399" i="2" s="1"/>
  <c r="D1400" i="2"/>
  <c r="H1400" i="2"/>
  <c r="I1400" i="2"/>
  <c r="F1400" i="2" s="1"/>
  <c r="D1401" i="2"/>
  <c r="H1401" i="2"/>
  <c r="I1401" i="2"/>
  <c r="F1401" i="2" s="1"/>
  <c r="D1402" i="2"/>
  <c r="H1402" i="2"/>
  <c r="I1402" i="2"/>
  <c r="F1402" i="2" s="1"/>
  <c r="D1403" i="2"/>
  <c r="H1403" i="2"/>
  <c r="I1403" i="2"/>
  <c r="F1403" i="2" s="1"/>
  <c r="D1404" i="2"/>
  <c r="H1404" i="2"/>
  <c r="I1404" i="2"/>
  <c r="F1404" i="2" s="1"/>
  <c r="D1405" i="2"/>
  <c r="H1405" i="2"/>
  <c r="I1405" i="2"/>
  <c r="F1405" i="2" s="1"/>
  <c r="D1406" i="2"/>
  <c r="H1406" i="2"/>
  <c r="I1406" i="2"/>
  <c r="F1406" i="2" s="1"/>
  <c r="D1407" i="2"/>
  <c r="H1407" i="2"/>
  <c r="I1407" i="2"/>
  <c r="F1407" i="2" s="1"/>
  <c r="D1408" i="2"/>
  <c r="H1408" i="2"/>
  <c r="I1408" i="2"/>
  <c r="F1408" i="2" s="1"/>
  <c r="D1409" i="2"/>
  <c r="H1409" i="2"/>
  <c r="I1409" i="2"/>
  <c r="F1409" i="2" s="1"/>
  <c r="D1410" i="2"/>
  <c r="H1410" i="2"/>
  <c r="I1410" i="2"/>
  <c r="F1410" i="2" s="1"/>
  <c r="D1411" i="2"/>
  <c r="H1411" i="2"/>
  <c r="I1411" i="2"/>
  <c r="F1411" i="2" s="1"/>
  <c r="D1412" i="2"/>
  <c r="H1412" i="2"/>
  <c r="I1412" i="2"/>
  <c r="F1412" i="2" s="1"/>
  <c r="D1413" i="2"/>
  <c r="H1413" i="2"/>
  <c r="I1413" i="2"/>
  <c r="F1413" i="2" s="1"/>
  <c r="D1414" i="2"/>
  <c r="H1414" i="2"/>
  <c r="I1414" i="2"/>
  <c r="F1414" i="2" s="1"/>
  <c r="D1415" i="2"/>
  <c r="H1415" i="2"/>
  <c r="I1415" i="2"/>
  <c r="F1415" i="2" s="1"/>
  <c r="D1416" i="2"/>
  <c r="H1416" i="2"/>
  <c r="I1416" i="2"/>
  <c r="F1416" i="2" s="1"/>
  <c r="D1417" i="2"/>
  <c r="H1417" i="2"/>
  <c r="I1417" i="2"/>
  <c r="F1417" i="2" s="1"/>
  <c r="D1418" i="2"/>
  <c r="H1418" i="2"/>
  <c r="I1418" i="2"/>
  <c r="F1418" i="2" s="1"/>
  <c r="D1419" i="2"/>
  <c r="H1419" i="2"/>
  <c r="I1419" i="2"/>
  <c r="F1419" i="2" s="1"/>
  <c r="D1420" i="2"/>
  <c r="H1420" i="2"/>
  <c r="I1420" i="2"/>
  <c r="F1420" i="2" s="1"/>
  <c r="D1421" i="2"/>
  <c r="H1421" i="2"/>
  <c r="I1421" i="2"/>
  <c r="F1421" i="2" s="1"/>
  <c r="D1422" i="2"/>
  <c r="H1422" i="2"/>
  <c r="I1422" i="2"/>
  <c r="F1422" i="2" s="1"/>
  <c r="D1423" i="2"/>
  <c r="H1423" i="2"/>
  <c r="I1423" i="2"/>
  <c r="F1423" i="2" s="1"/>
  <c r="D1424" i="2"/>
  <c r="H1424" i="2"/>
  <c r="I1424" i="2"/>
  <c r="F1424" i="2" s="1"/>
  <c r="D1425" i="2"/>
  <c r="H1425" i="2"/>
  <c r="I1425" i="2"/>
  <c r="F1425" i="2" s="1"/>
  <c r="D1426" i="2"/>
  <c r="H1426" i="2"/>
  <c r="I1426" i="2"/>
  <c r="F1426" i="2" s="1"/>
  <c r="D1427" i="2"/>
  <c r="H1427" i="2"/>
  <c r="I1427" i="2"/>
  <c r="F1427" i="2" s="1"/>
  <c r="D1428" i="2"/>
  <c r="H1428" i="2"/>
  <c r="I1428" i="2"/>
  <c r="F1428" i="2" s="1"/>
  <c r="D1429" i="2"/>
  <c r="H1429" i="2"/>
  <c r="I1429" i="2"/>
  <c r="F1429" i="2" s="1"/>
  <c r="D1430" i="2"/>
  <c r="H1430" i="2"/>
  <c r="I1430" i="2"/>
  <c r="F1430" i="2" s="1"/>
  <c r="D1431" i="2"/>
  <c r="H1431" i="2"/>
  <c r="I1431" i="2"/>
  <c r="F1431" i="2" s="1"/>
  <c r="D1432" i="2"/>
  <c r="H1432" i="2"/>
  <c r="I1432" i="2"/>
  <c r="F1432" i="2" s="1"/>
  <c r="D1433" i="2"/>
  <c r="H1433" i="2"/>
  <c r="I1433" i="2"/>
  <c r="F1433" i="2" s="1"/>
  <c r="D1434" i="2"/>
  <c r="H1434" i="2"/>
  <c r="I1434" i="2"/>
  <c r="F1434" i="2" s="1"/>
  <c r="D1435" i="2"/>
  <c r="H1435" i="2"/>
  <c r="I1435" i="2"/>
  <c r="F1435" i="2" s="1"/>
  <c r="D1436" i="2"/>
  <c r="H1436" i="2"/>
  <c r="I1436" i="2"/>
  <c r="F1436" i="2" s="1"/>
  <c r="D1437" i="2"/>
  <c r="H1437" i="2"/>
  <c r="I1437" i="2"/>
  <c r="F1437" i="2" s="1"/>
  <c r="D1438" i="2"/>
  <c r="H1438" i="2"/>
  <c r="I1438" i="2"/>
  <c r="F1438" i="2" s="1"/>
  <c r="D1439" i="2"/>
  <c r="H1439" i="2"/>
  <c r="I1439" i="2"/>
  <c r="F1439" i="2" s="1"/>
  <c r="D1440" i="2"/>
  <c r="H1440" i="2"/>
  <c r="I1440" i="2"/>
  <c r="F1440" i="2" s="1"/>
  <c r="D1441" i="2"/>
  <c r="H1441" i="2"/>
  <c r="I1441" i="2"/>
  <c r="F1441" i="2" s="1"/>
  <c r="D1442" i="2"/>
  <c r="H1442" i="2"/>
  <c r="I1442" i="2"/>
  <c r="F1442" i="2" s="1"/>
  <c r="D1443" i="2"/>
  <c r="H1443" i="2"/>
  <c r="I1443" i="2"/>
  <c r="F1443" i="2" s="1"/>
  <c r="D1444" i="2"/>
  <c r="H1444" i="2"/>
  <c r="I1444" i="2"/>
  <c r="F1444" i="2" s="1"/>
  <c r="D1445" i="2"/>
  <c r="H1445" i="2"/>
  <c r="I1445" i="2"/>
  <c r="F1445" i="2" s="1"/>
  <c r="D1446" i="2"/>
  <c r="H1446" i="2"/>
  <c r="I1446" i="2"/>
  <c r="F1446" i="2" s="1"/>
  <c r="D1447" i="2"/>
  <c r="H1447" i="2"/>
  <c r="I1447" i="2"/>
  <c r="F1447" i="2" s="1"/>
  <c r="D1448" i="2"/>
  <c r="H1448" i="2"/>
  <c r="I1448" i="2"/>
  <c r="F1448" i="2" s="1"/>
  <c r="D1449" i="2"/>
  <c r="H1449" i="2"/>
  <c r="I1449" i="2"/>
  <c r="F1449" i="2" s="1"/>
  <c r="D1450" i="2"/>
  <c r="H1450" i="2"/>
  <c r="I1450" i="2"/>
  <c r="F1450" i="2" s="1"/>
  <c r="D1451" i="2"/>
  <c r="H1451" i="2"/>
  <c r="I1451" i="2"/>
  <c r="F1451" i="2" s="1"/>
  <c r="D1452" i="2"/>
  <c r="H1452" i="2"/>
  <c r="I1452" i="2"/>
  <c r="F1452" i="2" s="1"/>
  <c r="D1453" i="2"/>
  <c r="H1453" i="2"/>
  <c r="I1453" i="2"/>
  <c r="F1453" i="2" s="1"/>
  <c r="D1454" i="2"/>
  <c r="H1454" i="2"/>
  <c r="I1454" i="2"/>
  <c r="F1454" i="2" s="1"/>
  <c r="D1455" i="2"/>
  <c r="H1455" i="2"/>
  <c r="I1455" i="2"/>
  <c r="F1455" i="2" s="1"/>
  <c r="D1456" i="2"/>
  <c r="H1456" i="2"/>
  <c r="I1456" i="2"/>
  <c r="F1456" i="2" s="1"/>
  <c r="D1457" i="2"/>
  <c r="H1457" i="2"/>
  <c r="I1457" i="2"/>
  <c r="F1457" i="2" s="1"/>
  <c r="D1458" i="2"/>
  <c r="H1458" i="2"/>
  <c r="I1458" i="2"/>
  <c r="F1458" i="2" s="1"/>
  <c r="D1459" i="2"/>
  <c r="H1459" i="2"/>
  <c r="I1459" i="2"/>
  <c r="F1459" i="2" s="1"/>
  <c r="D1460" i="2"/>
  <c r="H1460" i="2"/>
  <c r="I1460" i="2"/>
  <c r="F1460" i="2" s="1"/>
  <c r="D1461" i="2"/>
  <c r="H1461" i="2"/>
  <c r="I1461" i="2"/>
  <c r="F1461" i="2" s="1"/>
  <c r="D1462" i="2"/>
  <c r="H1462" i="2"/>
  <c r="I1462" i="2"/>
  <c r="F1462" i="2" s="1"/>
  <c r="D1463" i="2"/>
  <c r="H1463" i="2"/>
  <c r="I1463" i="2"/>
  <c r="F1463" i="2" s="1"/>
  <c r="D1464" i="2"/>
  <c r="H1464" i="2"/>
  <c r="I1464" i="2"/>
  <c r="F1464" i="2" s="1"/>
  <c r="D1465" i="2"/>
  <c r="H1465" i="2"/>
  <c r="I1465" i="2"/>
  <c r="F1465" i="2" s="1"/>
  <c r="D1466" i="2"/>
  <c r="H1466" i="2"/>
  <c r="I1466" i="2"/>
  <c r="F1466" i="2" s="1"/>
  <c r="D1467" i="2"/>
  <c r="H1467" i="2"/>
  <c r="I1467" i="2"/>
  <c r="F1467" i="2" s="1"/>
  <c r="D1468" i="2"/>
  <c r="H1468" i="2"/>
  <c r="I1468" i="2"/>
  <c r="F1468" i="2" s="1"/>
  <c r="D1469" i="2"/>
  <c r="H1469" i="2"/>
  <c r="I1469" i="2"/>
  <c r="F1469" i="2" s="1"/>
  <c r="D1470" i="2"/>
  <c r="H1470" i="2"/>
  <c r="I1470" i="2"/>
  <c r="F1470" i="2" s="1"/>
  <c r="D1471" i="2"/>
  <c r="H1471" i="2"/>
  <c r="I1471" i="2"/>
  <c r="F1471" i="2" s="1"/>
  <c r="D1472" i="2"/>
  <c r="H1472" i="2"/>
  <c r="I1472" i="2"/>
  <c r="F1472" i="2" s="1"/>
  <c r="D1473" i="2"/>
  <c r="H1473" i="2"/>
  <c r="I1473" i="2"/>
  <c r="F1473" i="2" s="1"/>
  <c r="D1474" i="2"/>
  <c r="H1474" i="2"/>
  <c r="I1474" i="2"/>
  <c r="F1474" i="2" s="1"/>
  <c r="D1475" i="2"/>
  <c r="H1475" i="2"/>
  <c r="I1475" i="2"/>
  <c r="F1475" i="2" s="1"/>
  <c r="D1476" i="2"/>
  <c r="H1476" i="2"/>
  <c r="I1476" i="2"/>
  <c r="F1476" i="2" s="1"/>
  <c r="D1477" i="2"/>
  <c r="H1477" i="2"/>
  <c r="I1477" i="2"/>
  <c r="F1477" i="2" s="1"/>
  <c r="D1478" i="2"/>
  <c r="H1478" i="2"/>
  <c r="I1478" i="2"/>
  <c r="F1478" i="2" s="1"/>
  <c r="D1479" i="2"/>
  <c r="H1479" i="2"/>
  <c r="I1479" i="2"/>
  <c r="F1479" i="2" s="1"/>
  <c r="D1480" i="2"/>
  <c r="H1480" i="2"/>
  <c r="I1480" i="2"/>
  <c r="F1480" i="2" s="1"/>
  <c r="D1481" i="2"/>
  <c r="H1481" i="2"/>
  <c r="I1481" i="2"/>
  <c r="F1481" i="2" s="1"/>
  <c r="D1482" i="2"/>
  <c r="H1482" i="2"/>
  <c r="I1482" i="2"/>
  <c r="F1482" i="2" s="1"/>
  <c r="D1483" i="2"/>
  <c r="H1483" i="2"/>
  <c r="I1483" i="2"/>
  <c r="F1483" i="2" s="1"/>
  <c r="D1484" i="2"/>
  <c r="H1484" i="2"/>
  <c r="I1484" i="2"/>
  <c r="F1484" i="2" s="1"/>
  <c r="D1485" i="2"/>
  <c r="H1485" i="2"/>
  <c r="I1485" i="2"/>
  <c r="F1485" i="2" s="1"/>
  <c r="D1486" i="2"/>
  <c r="H1486" i="2"/>
  <c r="I1486" i="2"/>
  <c r="F1486" i="2" s="1"/>
  <c r="D1487" i="2"/>
  <c r="H1487" i="2"/>
  <c r="I1487" i="2"/>
  <c r="F1487" i="2" s="1"/>
  <c r="D1488" i="2"/>
  <c r="H1488" i="2"/>
  <c r="I1488" i="2"/>
  <c r="F1488" i="2" s="1"/>
  <c r="D1489" i="2"/>
  <c r="H1489" i="2"/>
  <c r="I1489" i="2"/>
  <c r="F1489" i="2" s="1"/>
  <c r="D1490" i="2"/>
  <c r="H1490" i="2"/>
  <c r="I1490" i="2"/>
  <c r="F1490" i="2" s="1"/>
  <c r="D1491" i="2"/>
  <c r="H1491" i="2"/>
  <c r="I1491" i="2"/>
  <c r="F1491" i="2" s="1"/>
  <c r="D1492" i="2"/>
  <c r="H1492" i="2"/>
  <c r="I1492" i="2"/>
  <c r="F1492" i="2" s="1"/>
  <c r="D1493" i="2"/>
  <c r="H1493" i="2"/>
  <c r="I1493" i="2"/>
  <c r="F1493" i="2" s="1"/>
  <c r="D1494" i="2"/>
  <c r="H1494" i="2"/>
  <c r="I1494" i="2"/>
  <c r="F1494" i="2" s="1"/>
  <c r="D1495" i="2"/>
  <c r="H1495" i="2"/>
  <c r="I1495" i="2"/>
  <c r="F1495" i="2" s="1"/>
  <c r="D1496" i="2"/>
  <c r="H1496" i="2"/>
  <c r="I1496" i="2"/>
  <c r="F1496" i="2" s="1"/>
  <c r="D1497" i="2"/>
  <c r="H1497" i="2"/>
  <c r="I1497" i="2"/>
  <c r="F1497" i="2" s="1"/>
  <c r="D1498" i="2"/>
  <c r="H1498" i="2"/>
  <c r="I1498" i="2"/>
  <c r="F1498" i="2" s="1"/>
  <c r="D1499" i="2"/>
  <c r="H1499" i="2"/>
  <c r="I1499" i="2"/>
  <c r="F1499" i="2" s="1"/>
  <c r="D1500" i="2"/>
  <c r="H1500" i="2"/>
  <c r="I1500" i="2"/>
  <c r="F1500" i="2" s="1"/>
  <c r="D1501" i="2"/>
  <c r="H1501" i="2"/>
  <c r="I1501" i="2"/>
  <c r="F1501" i="2" s="1"/>
  <c r="D1502" i="2"/>
  <c r="H1502" i="2"/>
  <c r="I1502" i="2"/>
  <c r="F1502" i="2" s="1"/>
  <c r="D1503" i="2"/>
  <c r="H1503" i="2"/>
  <c r="I1503" i="2"/>
  <c r="F1503" i="2" s="1"/>
  <c r="D1504" i="2"/>
  <c r="H1504" i="2"/>
  <c r="I1504" i="2"/>
  <c r="F1504" i="2" s="1"/>
  <c r="D1505" i="2"/>
  <c r="H1505" i="2"/>
  <c r="I1505" i="2"/>
  <c r="F1505" i="2" s="1"/>
  <c r="D1506" i="2"/>
  <c r="H1506" i="2"/>
  <c r="I1506" i="2"/>
  <c r="F1506" i="2" s="1"/>
  <c r="D1507" i="2"/>
  <c r="H1507" i="2"/>
  <c r="I1507" i="2"/>
  <c r="F1507" i="2" s="1"/>
  <c r="D1508" i="2"/>
  <c r="H1508" i="2"/>
  <c r="I1508" i="2"/>
  <c r="F1508" i="2" s="1"/>
  <c r="D1509" i="2"/>
  <c r="H1509" i="2"/>
  <c r="I1509" i="2"/>
  <c r="F1509" i="2" s="1"/>
  <c r="D1510" i="2"/>
  <c r="H1510" i="2"/>
  <c r="I1510" i="2"/>
  <c r="F1510" i="2" s="1"/>
  <c r="D1511" i="2"/>
  <c r="H1511" i="2"/>
  <c r="I1511" i="2"/>
  <c r="F1511" i="2" s="1"/>
  <c r="D1512" i="2"/>
  <c r="H1512" i="2"/>
  <c r="I1512" i="2"/>
  <c r="F1512" i="2" s="1"/>
  <c r="D1513" i="2"/>
  <c r="H1513" i="2"/>
  <c r="I1513" i="2"/>
  <c r="F1513" i="2" s="1"/>
  <c r="D1514" i="2"/>
  <c r="H1514" i="2"/>
  <c r="I1514" i="2"/>
  <c r="F1514" i="2" s="1"/>
  <c r="D1515" i="2"/>
  <c r="H1515" i="2"/>
  <c r="I1515" i="2"/>
  <c r="F1515" i="2" s="1"/>
  <c r="D1516" i="2"/>
  <c r="H1516" i="2"/>
  <c r="I1516" i="2"/>
  <c r="F1516" i="2" s="1"/>
  <c r="D1517" i="2"/>
  <c r="H1517" i="2"/>
  <c r="I1517" i="2"/>
  <c r="F1517" i="2" s="1"/>
  <c r="D1518" i="2"/>
  <c r="H1518" i="2"/>
  <c r="I1518" i="2"/>
  <c r="F1518" i="2" s="1"/>
  <c r="D1519" i="2"/>
  <c r="H1519" i="2"/>
  <c r="I1519" i="2"/>
  <c r="F1519" i="2" s="1"/>
  <c r="D1520" i="2"/>
  <c r="H1520" i="2"/>
  <c r="I1520" i="2"/>
  <c r="F1520" i="2" s="1"/>
  <c r="D1521" i="2"/>
  <c r="H1521" i="2"/>
  <c r="I1521" i="2"/>
  <c r="F1521" i="2" s="1"/>
  <c r="D1522" i="2"/>
  <c r="H1522" i="2"/>
  <c r="I1522" i="2"/>
  <c r="F1522" i="2" s="1"/>
  <c r="D1523" i="2"/>
  <c r="H1523" i="2"/>
  <c r="I1523" i="2"/>
  <c r="F1523" i="2" s="1"/>
  <c r="D1524" i="2"/>
  <c r="H1524" i="2"/>
  <c r="I1524" i="2"/>
  <c r="F1524" i="2" s="1"/>
  <c r="D1525" i="2"/>
  <c r="H1525" i="2"/>
  <c r="I1525" i="2"/>
  <c r="F1525" i="2" s="1"/>
  <c r="D1526" i="2"/>
  <c r="H1526" i="2"/>
  <c r="I1526" i="2"/>
  <c r="F1526" i="2" s="1"/>
  <c r="D1527" i="2"/>
  <c r="H1527" i="2"/>
  <c r="I1527" i="2"/>
  <c r="F1527" i="2" s="1"/>
  <c r="D1528" i="2"/>
  <c r="H1528" i="2"/>
  <c r="I1528" i="2"/>
  <c r="F1528" i="2" s="1"/>
  <c r="D1529" i="2"/>
  <c r="H1529" i="2"/>
  <c r="I1529" i="2"/>
  <c r="F1529" i="2" s="1"/>
  <c r="D1530" i="2"/>
  <c r="H1530" i="2"/>
  <c r="I1530" i="2"/>
  <c r="F1530" i="2" s="1"/>
  <c r="D1531" i="2"/>
  <c r="H1531" i="2"/>
  <c r="I1531" i="2"/>
  <c r="F1531" i="2" s="1"/>
  <c r="D1532" i="2"/>
  <c r="H1532" i="2"/>
  <c r="I1532" i="2"/>
  <c r="F1532" i="2" s="1"/>
  <c r="D1533" i="2"/>
  <c r="H1533" i="2"/>
  <c r="I1533" i="2"/>
  <c r="F1533" i="2" s="1"/>
  <c r="D1534" i="2"/>
  <c r="H1534" i="2"/>
  <c r="I1534" i="2"/>
  <c r="F1534" i="2" s="1"/>
  <c r="D1535" i="2"/>
  <c r="H1535" i="2"/>
  <c r="I1535" i="2"/>
  <c r="F1535" i="2" s="1"/>
  <c r="D1536" i="2"/>
  <c r="H1536" i="2"/>
  <c r="I1536" i="2"/>
  <c r="F1536" i="2" s="1"/>
  <c r="D1537" i="2"/>
  <c r="H1537" i="2"/>
  <c r="I1537" i="2"/>
  <c r="F1537" i="2" s="1"/>
  <c r="D1538" i="2"/>
  <c r="H1538" i="2"/>
  <c r="I1538" i="2"/>
  <c r="F1538" i="2" s="1"/>
  <c r="D1539" i="2"/>
  <c r="H1539" i="2"/>
  <c r="I1539" i="2"/>
  <c r="F1539" i="2" s="1"/>
  <c r="D1540" i="2"/>
  <c r="H1540" i="2"/>
  <c r="I1540" i="2"/>
  <c r="F1540" i="2" s="1"/>
  <c r="D1541" i="2"/>
  <c r="H1541" i="2"/>
  <c r="I1541" i="2"/>
  <c r="F1541" i="2" s="1"/>
  <c r="D1542" i="2"/>
  <c r="H1542" i="2"/>
  <c r="I1542" i="2"/>
  <c r="F1542" i="2" s="1"/>
  <c r="D1543" i="2"/>
  <c r="H1543" i="2"/>
  <c r="I1543" i="2"/>
  <c r="F1543" i="2" s="1"/>
  <c r="D1544" i="2"/>
  <c r="H1544" i="2"/>
  <c r="I1544" i="2"/>
  <c r="F1544" i="2" s="1"/>
  <c r="D1545" i="2"/>
  <c r="H1545" i="2"/>
  <c r="I1545" i="2"/>
  <c r="F1545" i="2" s="1"/>
  <c r="D1546" i="2"/>
  <c r="H1546" i="2"/>
  <c r="I1546" i="2"/>
  <c r="F1546" i="2" s="1"/>
  <c r="D1547" i="2"/>
  <c r="H1547" i="2"/>
  <c r="I1547" i="2"/>
  <c r="F1547" i="2" s="1"/>
  <c r="D1548" i="2"/>
  <c r="H1548" i="2"/>
  <c r="I1548" i="2"/>
  <c r="F1548" i="2" s="1"/>
  <c r="D1549" i="2"/>
  <c r="H1549" i="2"/>
  <c r="I1549" i="2"/>
  <c r="F1549" i="2" s="1"/>
  <c r="D1550" i="2"/>
  <c r="H1550" i="2"/>
  <c r="I1550" i="2"/>
  <c r="F1550" i="2" s="1"/>
  <c r="D1551" i="2"/>
  <c r="H1551" i="2"/>
  <c r="I1551" i="2"/>
  <c r="F1551" i="2" s="1"/>
  <c r="D1552" i="2"/>
  <c r="H1552" i="2"/>
  <c r="I1552" i="2"/>
  <c r="F1552" i="2" s="1"/>
  <c r="D1553" i="2"/>
  <c r="H1553" i="2"/>
  <c r="I1553" i="2"/>
  <c r="F1553" i="2" s="1"/>
  <c r="D1554" i="2"/>
  <c r="H1554" i="2"/>
  <c r="I1554" i="2"/>
  <c r="F1554" i="2" s="1"/>
  <c r="D1555" i="2"/>
  <c r="H1555" i="2"/>
  <c r="I1555" i="2"/>
  <c r="F1555" i="2" s="1"/>
  <c r="D1556" i="2"/>
  <c r="H1556" i="2"/>
  <c r="I1556" i="2"/>
  <c r="F1556" i="2" s="1"/>
  <c r="D1557" i="2"/>
  <c r="H1557" i="2"/>
  <c r="I1557" i="2"/>
  <c r="F1557" i="2" s="1"/>
  <c r="D1558" i="2"/>
  <c r="H1558" i="2"/>
  <c r="I1558" i="2"/>
  <c r="F1558" i="2" s="1"/>
  <c r="D1559" i="2"/>
  <c r="H1559" i="2"/>
  <c r="I1559" i="2"/>
  <c r="F1559" i="2" s="1"/>
  <c r="D1560" i="2"/>
  <c r="H1560" i="2"/>
  <c r="I1560" i="2"/>
  <c r="F1560" i="2" s="1"/>
  <c r="D1561" i="2"/>
  <c r="H1561" i="2"/>
  <c r="I1561" i="2"/>
  <c r="F1561" i="2" s="1"/>
  <c r="D1562" i="2"/>
  <c r="H1562" i="2"/>
  <c r="I1562" i="2"/>
  <c r="F1562" i="2" s="1"/>
  <c r="D1563" i="2"/>
  <c r="H1563" i="2"/>
  <c r="I1563" i="2"/>
  <c r="F1563" i="2" s="1"/>
  <c r="D1564" i="2"/>
  <c r="H1564" i="2"/>
  <c r="I1564" i="2"/>
  <c r="F1564" i="2" s="1"/>
  <c r="D1565" i="2"/>
  <c r="H1565" i="2"/>
  <c r="I1565" i="2"/>
  <c r="F1565" i="2" s="1"/>
  <c r="D1566" i="2"/>
  <c r="H1566" i="2"/>
  <c r="I1566" i="2"/>
  <c r="F1566" i="2" s="1"/>
  <c r="D1567" i="2"/>
  <c r="H1567" i="2"/>
  <c r="I1567" i="2"/>
  <c r="F1567" i="2" s="1"/>
  <c r="D1568" i="2"/>
  <c r="H1568" i="2"/>
  <c r="I1568" i="2"/>
  <c r="F1568" i="2" s="1"/>
  <c r="D1569" i="2"/>
  <c r="H1569" i="2"/>
  <c r="I1569" i="2"/>
  <c r="F1569" i="2" s="1"/>
  <c r="D1570" i="2"/>
  <c r="H1570" i="2"/>
  <c r="I1570" i="2"/>
  <c r="F1570" i="2" s="1"/>
  <c r="D1571" i="2"/>
  <c r="H1571" i="2"/>
  <c r="I1571" i="2"/>
  <c r="F1571" i="2" s="1"/>
  <c r="D1572" i="2"/>
  <c r="H1572" i="2"/>
  <c r="I1572" i="2"/>
  <c r="F1572" i="2" s="1"/>
  <c r="D1573" i="2"/>
  <c r="H1573" i="2"/>
  <c r="I1573" i="2"/>
  <c r="F1573" i="2" s="1"/>
  <c r="D1574" i="2"/>
  <c r="H1574" i="2"/>
  <c r="I1574" i="2"/>
  <c r="F1574" i="2" s="1"/>
  <c r="D1575" i="2"/>
  <c r="H1575" i="2"/>
  <c r="I1575" i="2"/>
  <c r="F1575" i="2" s="1"/>
  <c r="D1576" i="2"/>
  <c r="H1576" i="2"/>
  <c r="I1576" i="2"/>
  <c r="F1576" i="2" s="1"/>
  <c r="D1577" i="2"/>
  <c r="H1577" i="2"/>
  <c r="I1577" i="2"/>
  <c r="F1577" i="2" s="1"/>
  <c r="D1578" i="2"/>
  <c r="H1578" i="2"/>
  <c r="I1578" i="2"/>
  <c r="F1578" i="2" s="1"/>
  <c r="D1579" i="2"/>
  <c r="H1579" i="2"/>
  <c r="I1579" i="2"/>
  <c r="F1579" i="2" s="1"/>
  <c r="D1580" i="2"/>
  <c r="H1580" i="2"/>
  <c r="I1580" i="2"/>
  <c r="F1580" i="2" s="1"/>
  <c r="D1581" i="2"/>
  <c r="H1581" i="2"/>
  <c r="I1581" i="2"/>
  <c r="F1581" i="2" s="1"/>
  <c r="D1582" i="2"/>
  <c r="H1582" i="2"/>
  <c r="I1582" i="2"/>
  <c r="F1582" i="2" s="1"/>
  <c r="D1583" i="2"/>
  <c r="H1583" i="2"/>
  <c r="I1583" i="2"/>
  <c r="F1583" i="2" s="1"/>
  <c r="D1584" i="2"/>
  <c r="H1584" i="2"/>
  <c r="I1584" i="2"/>
  <c r="F1584" i="2" s="1"/>
  <c r="D1585" i="2"/>
  <c r="H1585" i="2"/>
  <c r="I1585" i="2"/>
  <c r="F1585" i="2" s="1"/>
  <c r="D1586" i="2"/>
  <c r="H1586" i="2"/>
  <c r="I1586" i="2"/>
  <c r="F1586" i="2" s="1"/>
  <c r="D1587" i="2"/>
  <c r="H1587" i="2"/>
  <c r="I1587" i="2"/>
  <c r="F1587" i="2" s="1"/>
  <c r="D1588" i="2"/>
  <c r="H1588" i="2"/>
  <c r="I1588" i="2"/>
  <c r="F1588" i="2" s="1"/>
  <c r="D1589" i="2"/>
  <c r="H1589" i="2"/>
  <c r="I1589" i="2"/>
  <c r="F1589" i="2" s="1"/>
  <c r="D1590" i="2"/>
  <c r="H1590" i="2"/>
  <c r="I1590" i="2"/>
  <c r="F1590" i="2" s="1"/>
  <c r="D1591" i="2"/>
  <c r="H1591" i="2"/>
  <c r="I1591" i="2"/>
  <c r="F1591" i="2" s="1"/>
  <c r="D1592" i="2"/>
  <c r="H1592" i="2"/>
  <c r="I1592" i="2"/>
  <c r="F1592" i="2" s="1"/>
  <c r="D1593" i="2"/>
  <c r="H1593" i="2"/>
  <c r="I1593" i="2"/>
  <c r="F1593" i="2" s="1"/>
  <c r="D1594" i="2"/>
  <c r="H1594" i="2"/>
  <c r="I1594" i="2"/>
  <c r="F1594" i="2" s="1"/>
  <c r="D1595" i="2"/>
  <c r="H1595" i="2"/>
  <c r="I1595" i="2"/>
  <c r="F1595" i="2" s="1"/>
  <c r="D1596" i="2"/>
  <c r="H1596" i="2"/>
  <c r="I1596" i="2"/>
  <c r="F1596" i="2" s="1"/>
  <c r="D1597" i="2"/>
  <c r="H1597" i="2"/>
  <c r="I1597" i="2"/>
  <c r="F1597" i="2" s="1"/>
  <c r="D1598" i="2"/>
  <c r="H1598" i="2"/>
  <c r="I1598" i="2"/>
  <c r="F1598" i="2" s="1"/>
  <c r="D1599" i="2"/>
  <c r="H1599" i="2"/>
  <c r="I1599" i="2"/>
  <c r="F1599" i="2" s="1"/>
  <c r="D1600" i="2"/>
  <c r="H1600" i="2"/>
  <c r="I1600" i="2"/>
  <c r="F1600" i="2" s="1"/>
  <c r="D1601" i="2"/>
  <c r="H1601" i="2"/>
  <c r="I1601" i="2"/>
  <c r="F1601" i="2" s="1"/>
  <c r="D1602" i="2"/>
  <c r="H1602" i="2"/>
  <c r="I1602" i="2"/>
  <c r="F1602" i="2" s="1"/>
  <c r="D1603" i="2"/>
  <c r="H1603" i="2"/>
  <c r="I1603" i="2"/>
  <c r="F1603" i="2" s="1"/>
  <c r="D1604" i="2"/>
  <c r="H1604" i="2"/>
  <c r="I1604" i="2"/>
  <c r="F1604" i="2" s="1"/>
  <c r="D1605" i="2"/>
  <c r="H1605" i="2"/>
  <c r="I1605" i="2"/>
  <c r="F1605" i="2" s="1"/>
  <c r="D1606" i="2"/>
  <c r="H1606" i="2"/>
  <c r="I1606" i="2"/>
  <c r="F1606" i="2" s="1"/>
  <c r="D1607" i="2"/>
  <c r="H1607" i="2"/>
  <c r="I1607" i="2"/>
  <c r="F1607" i="2" s="1"/>
  <c r="D1608" i="2"/>
  <c r="H1608" i="2"/>
  <c r="I1608" i="2"/>
  <c r="F1608" i="2" s="1"/>
  <c r="D1609" i="2"/>
  <c r="H1609" i="2"/>
  <c r="I1609" i="2"/>
  <c r="F1609" i="2" s="1"/>
  <c r="D1610" i="2"/>
  <c r="H1610" i="2"/>
  <c r="I1610" i="2"/>
  <c r="F1610" i="2" s="1"/>
  <c r="D1611" i="2"/>
  <c r="H1611" i="2"/>
  <c r="I1611" i="2"/>
  <c r="F1611" i="2" s="1"/>
  <c r="D1612" i="2"/>
  <c r="H1612" i="2"/>
  <c r="I1612" i="2"/>
  <c r="F1612" i="2" s="1"/>
  <c r="D1613" i="2"/>
  <c r="H1613" i="2"/>
  <c r="I1613" i="2"/>
  <c r="F1613" i="2" s="1"/>
  <c r="D1614" i="2"/>
  <c r="H1614" i="2"/>
  <c r="I1614" i="2"/>
  <c r="F1614" i="2" s="1"/>
  <c r="D1615" i="2"/>
  <c r="H1615" i="2"/>
  <c r="I1615" i="2"/>
  <c r="F1615" i="2" s="1"/>
  <c r="D1616" i="2"/>
  <c r="H1616" i="2"/>
  <c r="I1616" i="2"/>
  <c r="F1616" i="2" s="1"/>
  <c r="D1617" i="2"/>
  <c r="H1617" i="2"/>
  <c r="I1617" i="2"/>
  <c r="F1617" i="2" s="1"/>
  <c r="D1618" i="2"/>
  <c r="H1618" i="2"/>
  <c r="I1618" i="2"/>
  <c r="F1618" i="2" s="1"/>
  <c r="D1619" i="2"/>
  <c r="H1619" i="2"/>
  <c r="I1619" i="2"/>
  <c r="F1619" i="2" s="1"/>
  <c r="D1620" i="2"/>
  <c r="H1620" i="2"/>
  <c r="I1620" i="2"/>
  <c r="F1620" i="2" s="1"/>
  <c r="D1621" i="2"/>
  <c r="H1621" i="2"/>
  <c r="I1621" i="2"/>
  <c r="F1621" i="2" s="1"/>
  <c r="D1622" i="2"/>
  <c r="H1622" i="2"/>
  <c r="I1622" i="2"/>
  <c r="F1622" i="2" s="1"/>
  <c r="D1623" i="2"/>
  <c r="H1623" i="2"/>
  <c r="I1623" i="2"/>
  <c r="F1623" i="2" s="1"/>
  <c r="D1624" i="2"/>
  <c r="H1624" i="2"/>
  <c r="I1624" i="2"/>
  <c r="F1624" i="2" s="1"/>
  <c r="D1625" i="2"/>
  <c r="H1625" i="2"/>
  <c r="I1625" i="2"/>
  <c r="F1625" i="2" s="1"/>
  <c r="D1626" i="2"/>
  <c r="H1626" i="2"/>
  <c r="I1626" i="2"/>
  <c r="F1626" i="2" s="1"/>
  <c r="D1627" i="2"/>
  <c r="H1627" i="2"/>
  <c r="I1627" i="2"/>
  <c r="F1627" i="2" s="1"/>
  <c r="D1628" i="2"/>
  <c r="H1628" i="2"/>
  <c r="I1628" i="2"/>
  <c r="F1628" i="2" s="1"/>
  <c r="D1629" i="2"/>
  <c r="H1629" i="2"/>
  <c r="I1629" i="2"/>
  <c r="F1629" i="2" s="1"/>
  <c r="D1630" i="2"/>
  <c r="H1630" i="2"/>
  <c r="I1630" i="2"/>
  <c r="F1630" i="2" s="1"/>
  <c r="D1631" i="2"/>
  <c r="H1631" i="2"/>
  <c r="I1631" i="2"/>
  <c r="F1631" i="2" s="1"/>
  <c r="D1632" i="2"/>
  <c r="H1632" i="2"/>
  <c r="I1632" i="2"/>
  <c r="F1632" i="2" s="1"/>
  <c r="D1633" i="2"/>
  <c r="H1633" i="2"/>
  <c r="I1633" i="2"/>
  <c r="F1633" i="2" s="1"/>
  <c r="D1634" i="2"/>
  <c r="H1634" i="2"/>
  <c r="I1634" i="2"/>
  <c r="F1634" i="2" s="1"/>
  <c r="D1635" i="2"/>
  <c r="H1635" i="2"/>
  <c r="I1635" i="2"/>
  <c r="F1635" i="2" s="1"/>
  <c r="D1636" i="2"/>
  <c r="H1636" i="2"/>
  <c r="I1636" i="2"/>
  <c r="F1636" i="2" s="1"/>
  <c r="D1637" i="2"/>
  <c r="H1637" i="2"/>
  <c r="I1637" i="2"/>
  <c r="F1637" i="2" s="1"/>
  <c r="D1638" i="2"/>
  <c r="H1638" i="2"/>
  <c r="I1638" i="2"/>
  <c r="F1638" i="2" s="1"/>
  <c r="D1639" i="2"/>
  <c r="H1639" i="2"/>
  <c r="I1639" i="2"/>
  <c r="F1639" i="2" s="1"/>
  <c r="D1640" i="2"/>
  <c r="H1640" i="2"/>
  <c r="I1640" i="2"/>
  <c r="F1640" i="2" s="1"/>
  <c r="D1641" i="2"/>
  <c r="H1641" i="2"/>
  <c r="I1641" i="2"/>
  <c r="F1641" i="2" s="1"/>
  <c r="D1642" i="2"/>
  <c r="H1642" i="2"/>
  <c r="I1642" i="2"/>
  <c r="F1642" i="2" s="1"/>
  <c r="D1643" i="2"/>
  <c r="H1643" i="2"/>
  <c r="I1643" i="2"/>
  <c r="F1643" i="2" s="1"/>
  <c r="D1644" i="2"/>
  <c r="H1644" i="2"/>
  <c r="I1644" i="2"/>
  <c r="F1644" i="2" s="1"/>
  <c r="D1645" i="2"/>
  <c r="H1645" i="2"/>
  <c r="I1645" i="2"/>
  <c r="F1645" i="2" s="1"/>
  <c r="D1646" i="2"/>
  <c r="H1646" i="2"/>
  <c r="I1646" i="2"/>
  <c r="F1646" i="2" s="1"/>
  <c r="D1647" i="2"/>
  <c r="H1647" i="2"/>
  <c r="I1647" i="2"/>
  <c r="F1647" i="2" s="1"/>
  <c r="D1648" i="2"/>
  <c r="H1648" i="2"/>
  <c r="I1648" i="2"/>
  <c r="F1648" i="2" s="1"/>
  <c r="D1649" i="2"/>
  <c r="H1649" i="2"/>
  <c r="I1649" i="2"/>
  <c r="F1649" i="2" s="1"/>
  <c r="D1650" i="2"/>
  <c r="H1650" i="2"/>
  <c r="I1650" i="2"/>
  <c r="F1650" i="2" s="1"/>
  <c r="D1651" i="2"/>
  <c r="H1651" i="2"/>
  <c r="I1651" i="2"/>
  <c r="F1651" i="2" s="1"/>
  <c r="D1652" i="2"/>
  <c r="H1652" i="2"/>
  <c r="I1652" i="2"/>
  <c r="F1652" i="2" s="1"/>
  <c r="D1653" i="2"/>
  <c r="H1653" i="2"/>
  <c r="I1653" i="2"/>
  <c r="F1653" i="2" s="1"/>
  <c r="D1654" i="2"/>
  <c r="H1654" i="2"/>
  <c r="I1654" i="2"/>
  <c r="F1654" i="2" s="1"/>
  <c r="D1655" i="2"/>
  <c r="H1655" i="2"/>
  <c r="I1655" i="2"/>
  <c r="F1655" i="2" s="1"/>
  <c r="D1656" i="2"/>
  <c r="H1656" i="2"/>
  <c r="I1656" i="2"/>
  <c r="F1656" i="2" s="1"/>
  <c r="D1657" i="2"/>
  <c r="H1657" i="2"/>
  <c r="I1657" i="2"/>
  <c r="F1657" i="2" s="1"/>
  <c r="D1658" i="2"/>
  <c r="H1658" i="2"/>
  <c r="I1658" i="2"/>
  <c r="F1658" i="2" s="1"/>
  <c r="D1659" i="2"/>
  <c r="H1659" i="2"/>
  <c r="I1659" i="2"/>
  <c r="F1659" i="2" s="1"/>
  <c r="D1660" i="2"/>
  <c r="H1660" i="2"/>
  <c r="I1660" i="2"/>
  <c r="F1660" i="2" s="1"/>
  <c r="D1661" i="2"/>
  <c r="H1661" i="2"/>
  <c r="I1661" i="2"/>
  <c r="F1661" i="2" s="1"/>
  <c r="D1662" i="2"/>
  <c r="H1662" i="2"/>
  <c r="I1662" i="2"/>
  <c r="F1662" i="2" s="1"/>
  <c r="D1663" i="2"/>
  <c r="H1663" i="2"/>
  <c r="I1663" i="2"/>
  <c r="F1663" i="2" s="1"/>
  <c r="D1664" i="2"/>
  <c r="H1664" i="2"/>
  <c r="I1664" i="2"/>
  <c r="F1664" i="2" s="1"/>
  <c r="D1665" i="2"/>
  <c r="H1665" i="2"/>
  <c r="I1665" i="2"/>
  <c r="F1665" i="2" s="1"/>
  <c r="D1666" i="2"/>
  <c r="H1666" i="2"/>
  <c r="I1666" i="2"/>
  <c r="F1666" i="2" s="1"/>
  <c r="D1667" i="2"/>
  <c r="H1667" i="2"/>
  <c r="I1667" i="2"/>
  <c r="F1667" i="2" s="1"/>
  <c r="D1668" i="2"/>
  <c r="H1668" i="2"/>
  <c r="I1668" i="2"/>
  <c r="F1668" i="2" s="1"/>
  <c r="D1669" i="2"/>
  <c r="H1669" i="2"/>
  <c r="I1669" i="2"/>
  <c r="F1669" i="2" s="1"/>
  <c r="D1670" i="2"/>
  <c r="H1670" i="2"/>
  <c r="I1670" i="2"/>
  <c r="F1670" i="2" s="1"/>
  <c r="D1671" i="2"/>
  <c r="H1671" i="2"/>
  <c r="I1671" i="2"/>
  <c r="F1671" i="2" s="1"/>
  <c r="D1672" i="2"/>
  <c r="H1672" i="2"/>
  <c r="I1672" i="2"/>
  <c r="F1672" i="2" s="1"/>
  <c r="D1673" i="2"/>
  <c r="H1673" i="2"/>
  <c r="I1673" i="2"/>
  <c r="F1673" i="2" s="1"/>
  <c r="D1674" i="2"/>
  <c r="H1674" i="2"/>
  <c r="I1674" i="2"/>
  <c r="F1674" i="2" s="1"/>
  <c r="D1675" i="2"/>
  <c r="H1675" i="2"/>
  <c r="I1675" i="2"/>
  <c r="F1675" i="2" s="1"/>
  <c r="D1676" i="2"/>
  <c r="H1676" i="2"/>
  <c r="I1676" i="2"/>
  <c r="F1676" i="2" s="1"/>
  <c r="D1677" i="2"/>
  <c r="H1677" i="2"/>
  <c r="I1677" i="2"/>
  <c r="F1677" i="2" s="1"/>
  <c r="D1678" i="2"/>
  <c r="H1678" i="2"/>
  <c r="I1678" i="2"/>
  <c r="F1678" i="2" s="1"/>
  <c r="D1679" i="2"/>
  <c r="H1679" i="2"/>
  <c r="I1679" i="2"/>
  <c r="F1679" i="2" s="1"/>
  <c r="D1680" i="2"/>
  <c r="H1680" i="2"/>
  <c r="I1680" i="2"/>
  <c r="F1680" i="2" s="1"/>
  <c r="D1681" i="2"/>
  <c r="H1681" i="2"/>
  <c r="I1681" i="2"/>
  <c r="F1681" i="2" s="1"/>
  <c r="D1682" i="2"/>
  <c r="H1682" i="2"/>
  <c r="I1682" i="2"/>
  <c r="F1682" i="2" s="1"/>
  <c r="D1683" i="2"/>
  <c r="H1683" i="2"/>
  <c r="I1683" i="2"/>
  <c r="F1683" i="2" s="1"/>
  <c r="D1684" i="2"/>
  <c r="H1684" i="2"/>
  <c r="I1684" i="2"/>
  <c r="F1684" i="2" s="1"/>
  <c r="D1685" i="2"/>
  <c r="H1685" i="2"/>
  <c r="I1685" i="2"/>
  <c r="F1685" i="2" s="1"/>
  <c r="D1686" i="2"/>
  <c r="H1686" i="2"/>
  <c r="I1686" i="2"/>
  <c r="F1686" i="2" s="1"/>
  <c r="D1687" i="2"/>
  <c r="H1687" i="2"/>
  <c r="I1687" i="2"/>
  <c r="F1687" i="2" s="1"/>
  <c r="D1688" i="2"/>
  <c r="H1688" i="2"/>
  <c r="I1688" i="2"/>
  <c r="F1688" i="2" s="1"/>
  <c r="D1689" i="2"/>
  <c r="H1689" i="2"/>
  <c r="I1689" i="2"/>
  <c r="F1689" i="2" s="1"/>
  <c r="D1690" i="2"/>
  <c r="H1690" i="2"/>
  <c r="I1690" i="2"/>
  <c r="F1690" i="2" s="1"/>
  <c r="D1691" i="2"/>
  <c r="H1691" i="2"/>
  <c r="I1691" i="2"/>
  <c r="F1691" i="2" s="1"/>
  <c r="D1692" i="2"/>
  <c r="H1692" i="2"/>
  <c r="I1692" i="2"/>
  <c r="F1692" i="2" s="1"/>
  <c r="D1693" i="2"/>
  <c r="H1693" i="2"/>
  <c r="I1693" i="2"/>
  <c r="F1693" i="2" s="1"/>
  <c r="D1694" i="2"/>
  <c r="H1694" i="2"/>
  <c r="I1694" i="2"/>
  <c r="F1694" i="2" s="1"/>
  <c r="D1695" i="2"/>
  <c r="H1695" i="2"/>
  <c r="I1695" i="2"/>
  <c r="F1695" i="2" s="1"/>
  <c r="D1696" i="2"/>
  <c r="H1696" i="2"/>
  <c r="I1696" i="2"/>
  <c r="F1696" i="2" s="1"/>
  <c r="D1697" i="2"/>
  <c r="H1697" i="2"/>
  <c r="I1697" i="2"/>
  <c r="F1697" i="2" s="1"/>
  <c r="D1698" i="2"/>
  <c r="H1698" i="2"/>
  <c r="I1698" i="2"/>
  <c r="F1698" i="2" s="1"/>
  <c r="D1699" i="2"/>
  <c r="H1699" i="2"/>
  <c r="I1699" i="2"/>
  <c r="F1699" i="2" s="1"/>
  <c r="D1700" i="2"/>
  <c r="H1700" i="2"/>
  <c r="I1700" i="2"/>
  <c r="F1700" i="2" s="1"/>
  <c r="D1701" i="2"/>
  <c r="H1701" i="2"/>
  <c r="I1701" i="2"/>
  <c r="F1701" i="2" s="1"/>
  <c r="D1702" i="2"/>
  <c r="H1702" i="2"/>
  <c r="I1702" i="2"/>
  <c r="F1702" i="2" s="1"/>
  <c r="D1703" i="2"/>
  <c r="H1703" i="2"/>
  <c r="I1703" i="2"/>
  <c r="F1703" i="2" s="1"/>
  <c r="D1704" i="2"/>
  <c r="H1704" i="2"/>
  <c r="I1704" i="2"/>
  <c r="F1704" i="2" s="1"/>
  <c r="D1705" i="2"/>
  <c r="H1705" i="2"/>
  <c r="I1705" i="2"/>
  <c r="F1705" i="2" s="1"/>
  <c r="D1706" i="2"/>
  <c r="H1706" i="2"/>
  <c r="I1706" i="2"/>
  <c r="F1706" i="2" s="1"/>
  <c r="D1707" i="2"/>
  <c r="H1707" i="2"/>
  <c r="I1707" i="2"/>
  <c r="F1707" i="2" s="1"/>
  <c r="D1708" i="2"/>
  <c r="H1708" i="2"/>
  <c r="I1708" i="2"/>
  <c r="F1708" i="2" s="1"/>
  <c r="D1709" i="2"/>
  <c r="H1709" i="2"/>
  <c r="I1709" i="2"/>
  <c r="F1709" i="2" s="1"/>
  <c r="D1710" i="2"/>
  <c r="H1710" i="2"/>
  <c r="I1710" i="2"/>
  <c r="F1710" i="2" s="1"/>
  <c r="D1711" i="2"/>
  <c r="H1711" i="2"/>
  <c r="I1711" i="2"/>
  <c r="F1711" i="2" s="1"/>
  <c r="D1712" i="2"/>
  <c r="H1712" i="2"/>
  <c r="I1712" i="2"/>
  <c r="F1712" i="2" s="1"/>
  <c r="D1713" i="2"/>
  <c r="H1713" i="2"/>
  <c r="I1713" i="2"/>
  <c r="F1713" i="2" s="1"/>
  <c r="D1714" i="2"/>
  <c r="H1714" i="2"/>
  <c r="I1714" i="2"/>
  <c r="F1714" i="2" s="1"/>
  <c r="D1715" i="2"/>
  <c r="H1715" i="2"/>
  <c r="I1715" i="2"/>
  <c r="F1715" i="2" s="1"/>
  <c r="D1716" i="2"/>
  <c r="H1716" i="2"/>
  <c r="I1716" i="2"/>
  <c r="F1716" i="2" s="1"/>
  <c r="D1717" i="2"/>
  <c r="H1717" i="2"/>
  <c r="I1717" i="2"/>
  <c r="F1717" i="2" s="1"/>
  <c r="D1718" i="2"/>
  <c r="H1718" i="2"/>
  <c r="I1718" i="2"/>
  <c r="F1718" i="2" s="1"/>
  <c r="D1719" i="2"/>
  <c r="H1719" i="2"/>
  <c r="I1719" i="2"/>
  <c r="F1719" i="2" s="1"/>
  <c r="D1720" i="2"/>
  <c r="H1720" i="2"/>
  <c r="I1720" i="2"/>
  <c r="F1720" i="2" s="1"/>
  <c r="D1721" i="2"/>
  <c r="H1721" i="2"/>
  <c r="I1721" i="2"/>
  <c r="F1721" i="2" s="1"/>
  <c r="D1722" i="2"/>
  <c r="H1722" i="2"/>
  <c r="I1722" i="2"/>
  <c r="F1722" i="2" s="1"/>
  <c r="D1723" i="2"/>
  <c r="H1723" i="2"/>
  <c r="I1723" i="2"/>
  <c r="F1723" i="2" s="1"/>
  <c r="D1724" i="2"/>
  <c r="H1724" i="2"/>
  <c r="I1724" i="2"/>
  <c r="F1724" i="2" s="1"/>
  <c r="D1725" i="2"/>
  <c r="H1725" i="2"/>
  <c r="I1725" i="2"/>
  <c r="F1725" i="2" s="1"/>
  <c r="D1726" i="2"/>
  <c r="H1726" i="2"/>
  <c r="I1726" i="2"/>
  <c r="F1726" i="2" s="1"/>
  <c r="D1727" i="2"/>
  <c r="H1727" i="2"/>
  <c r="I1727" i="2"/>
  <c r="F1727" i="2" s="1"/>
  <c r="D1728" i="2"/>
  <c r="H1728" i="2"/>
  <c r="I1728" i="2"/>
  <c r="F1728" i="2" s="1"/>
  <c r="D1729" i="2"/>
  <c r="H1729" i="2"/>
  <c r="I1729" i="2"/>
  <c r="F1729" i="2" s="1"/>
  <c r="D1730" i="2"/>
  <c r="H1730" i="2"/>
  <c r="I1730" i="2"/>
  <c r="F1730" i="2" s="1"/>
  <c r="D1731" i="2"/>
  <c r="H1731" i="2"/>
  <c r="I1731" i="2"/>
  <c r="F1731" i="2" s="1"/>
  <c r="D1732" i="2"/>
  <c r="H1732" i="2"/>
  <c r="I1732" i="2"/>
  <c r="F1732" i="2" s="1"/>
  <c r="D1733" i="2"/>
  <c r="H1733" i="2"/>
  <c r="I1733" i="2"/>
  <c r="F1733" i="2" s="1"/>
  <c r="D1734" i="2"/>
  <c r="H1734" i="2"/>
  <c r="I1734" i="2"/>
  <c r="F1734" i="2" s="1"/>
  <c r="D1735" i="2"/>
  <c r="H1735" i="2"/>
  <c r="I1735" i="2"/>
  <c r="F1735" i="2" s="1"/>
  <c r="D1736" i="2"/>
  <c r="H1736" i="2"/>
  <c r="I1736" i="2"/>
  <c r="F1736" i="2" s="1"/>
  <c r="D1737" i="2"/>
  <c r="H1737" i="2"/>
  <c r="I1737" i="2"/>
  <c r="F1737" i="2" s="1"/>
  <c r="D1738" i="2"/>
  <c r="H1738" i="2"/>
  <c r="I1738" i="2"/>
  <c r="F1738" i="2" s="1"/>
  <c r="D1739" i="2"/>
  <c r="H1739" i="2"/>
  <c r="I1739" i="2"/>
  <c r="F1739" i="2" s="1"/>
  <c r="D1740" i="2"/>
  <c r="H1740" i="2"/>
  <c r="I1740" i="2"/>
  <c r="F1740" i="2" s="1"/>
  <c r="D1741" i="2"/>
  <c r="H1741" i="2"/>
  <c r="I1741" i="2"/>
  <c r="F1741" i="2" s="1"/>
  <c r="D1742" i="2"/>
  <c r="H1742" i="2"/>
  <c r="I1742" i="2"/>
  <c r="F1742" i="2" s="1"/>
  <c r="D1743" i="2"/>
  <c r="H1743" i="2"/>
  <c r="I1743" i="2"/>
  <c r="F1743" i="2" s="1"/>
  <c r="D1744" i="2"/>
  <c r="H1744" i="2"/>
  <c r="I1744" i="2"/>
  <c r="F1744" i="2" s="1"/>
  <c r="D1745" i="2"/>
  <c r="H1745" i="2"/>
  <c r="I1745" i="2"/>
  <c r="F1745" i="2" s="1"/>
  <c r="D1746" i="2"/>
  <c r="H1746" i="2"/>
  <c r="I1746" i="2"/>
  <c r="F1746" i="2" s="1"/>
  <c r="D1747" i="2"/>
  <c r="H1747" i="2"/>
  <c r="I1747" i="2"/>
  <c r="F1747" i="2" s="1"/>
  <c r="D1748" i="2"/>
  <c r="H1748" i="2"/>
  <c r="I1748" i="2"/>
  <c r="F1748" i="2" s="1"/>
  <c r="D1749" i="2"/>
  <c r="H1749" i="2"/>
  <c r="I1749" i="2"/>
  <c r="F1749" i="2" s="1"/>
  <c r="D1750" i="2"/>
  <c r="H1750" i="2"/>
  <c r="I1750" i="2"/>
  <c r="F1750" i="2" s="1"/>
  <c r="D1751" i="2"/>
  <c r="H1751" i="2"/>
  <c r="I1751" i="2"/>
  <c r="F1751" i="2" s="1"/>
  <c r="D1752" i="2"/>
  <c r="H1752" i="2"/>
  <c r="I1752" i="2"/>
  <c r="F1752" i="2" s="1"/>
  <c r="D1753" i="2"/>
  <c r="H1753" i="2"/>
  <c r="I1753" i="2"/>
  <c r="F1753" i="2" s="1"/>
  <c r="D1754" i="2"/>
  <c r="H1754" i="2"/>
  <c r="I1754" i="2"/>
  <c r="F1754" i="2" s="1"/>
  <c r="D1755" i="2"/>
  <c r="H1755" i="2"/>
  <c r="I1755" i="2"/>
  <c r="F1755" i="2" s="1"/>
  <c r="D1756" i="2"/>
  <c r="H1756" i="2"/>
  <c r="I1756" i="2"/>
  <c r="F1756" i="2" s="1"/>
  <c r="D1757" i="2"/>
  <c r="H1757" i="2"/>
  <c r="I1757" i="2"/>
  <c r="F1757" i="2" s="1"/>
  <c r="D1758" i="2"/>
  <c r="H1758" i="2"/>
  <c r="I1758" i="2"/>
  <c r="F1758" i="2" s="1"/>
  <c r="D1759" i="2"/>
  <c r="H1759" i="2"/>
  <c r="I1759" i="2"/>
  <c r="F1759" i="2" s="1"/>
  <c r="D1760" i="2"/>
  <c r="H1760" i="2"/>
  <c r="I1760" i="2"/>
  <c r="F1760" i="2" s="1"/>
  <c r="D1761" i="2"/>
  <c r="H1761" i="2"/>
  <c r="I1761" i="2"/>
  <c r="F1761" i="2" s="1"/>
  <c r="D1762" i="2"/>
  <c r="H1762" i="2"/>
  <c r="I1762" i="2"/>
  <c r="F1762" i="2" s="1"/>
  <c r="D1763" i="2"/>
  <c r="H1763" i="2"/>
  <c r="I1763" i="2"/>
  <c r="F1763" i="2" s="1"/>
  <c r="D1764" i="2"/>
  <c r="H1764" i="2"/>
  <c r="I1764" i="2"/>
  <c r="F1764" i="2" s="1"/>
  <c r="D1765" i="2"/>
  <c r="H1765" i="2"/>
  <c r="I1765" i="2"/>
  <c r="F1765" i="2" s="1"/>
  <c r="D1766" i="2"/>
  <c r="H1766" i="2"/>
  <c r="I1766" i="2"/>
  <c r="F1766" i="2" s="1"/>
  <c r="D1767" i="2"/>
  <c r="H1767" i="2"/>
  <c r="I1767" i="2"/>
  <c r="F1767" i="2" s="1"/>
  <c r="D1768" i="2"/>
  <c r="H1768" i="2"/>
  <c r="I1768" i="2"/>
  <c r="F1768" i="2" s="1"/>
  <c r="D1769" i="2"/>
  <c r="H1769" i="2"/>
  <c r="I1769" i="2"/>
  <c r="F1769" i="2" s="1"/>
  <c r="D1770" i="2"/>
  <c r="H1770" i="2"/>
  <c r="I1770" i="2"/>
  <c r="F1770" i="2" s="1"/>
  <c r="D1771" i="2"/>
  <c r="H1771" i="2"/>
  <c r="I1771" i="2"/>
  <c r="F1771" i="2" s="1"/>
  <c r="D1772" i="2"/>
  <c r="H1772" i="2"/>
  <c r="I1772" i="2"/>
  <c r="F1772" i="2" s="1"/>
  <c r="D1773" i="2"/>
  <c r="H1773" i="2"/>
  <c r="I1773" i="2"/>
  <c r="F1773" i="2" s="1"/>
  <c r="D1774" i="2"/>
  <c r="H1774" i="2"/>
  <c r="I1774" i="2"/>
  <c r="F1774" i="2" s="1"/>
  <c r="D1775" i="2"/>
  <c r="H1775" i="2"/>
  <c r="I1775" i="2"/>
  <c r="F1775" i="2" s="1"/>
  <c r="D1776" i="2"/>
  <c r="H1776" i="2"/>
  <c r="I1776" i="2"/>
  <c r="F1776" i="2" s="1"/>
  <c r="D1777" i="2"/>
  <c r="H1777" i="2"/>
  <c r="I1777" i="2"/>
  <c r="F1777" i="2" s="1"/>
  <c r="D1778" i="2"/>
  <c r="H1778" i="2"/>
  <c r="I1778" i="2"/>
  <c r="F1778" i="2" s="1"/>
  <c r="D1779" i="2"/>
  <c r="H1779" i="2"/>
  <c r="I1779" i="2"/>
  <c r="F1779" i="2" s="1"/>
  <c r="D1780" i="2"/>
  <c r="H1780" i="2"/>
  <c r="I1780" i="2"/>
  <c r="F1780" i="2" s="1"/>
  <c r="D1781" i="2"/>
  <c r="H1781" i="2"/>
  <c r="I1781" i="2"/>
  <c r="F1781" i="2" s="1"/>
  <c r="D1782" i="2"/>
  <c r="H1782" i="2"/>
  <c r="I1782" i="2"/>
  <c r="F1782" i="2" s="1"/>
  <c r="D1783" i="2"/>
  <c r="H1783" i="2"/>
  <c r="I1783" i="2"/>
  <c r="F1783" i="2" s="1"/>
  <c r="D1784" i="2"/>
  <c r="H1784" i="2"/>
  <c r="I1784" i="2"/>
  <c r="F1784" i="2" s="1"/>
  <c r="D1785" i="2"/>
  <c r="H1785" i="2"/>
  <c r="I1785" i="2"/>
  <c r="F1785" i="2" s="1"/>
  <c r="D1786" i="2"/>
  <c r="H1786" i="2"/>
  <c r="I1786" i="2"/>
  <c r="F1786" i="2" s="1"/>
  <c r="D1787" i="2"/>
  <c r="H1787" i="2"/>
  <c r="I1787" i="2"/>
  <c r="F1787" i="2" s="1"/>
  <c r="D1788" i="2"/>
  <c r="H1788" i="2"/>
  <c r="I1788" i="2"/>
  <c r="F1788" i="2" s="1"/>
  <c r="D1789" i="2"/>
  <c r="H1789" i="2"/>
  <c r="I1789" i="2"/>
  <c r="F1789" i="2" s="1"/>
  <c r="D1790" i="2"/>
  <c r="H1790" i="2"/>
  <c r="I1790" i="2"/>
  <c r="F1790" i="2" s="1"/>
  <c r="D1791" i="2"/>
  <c r="H1791" i="2"/>
  <c r="I1791" i="2"/>
  <c r="F1791" i="2" s="1"/>
  <c r="D1792" i="2"/>
  <c r="H1792" i="2"/>
  <c r="I1792" i="2"/>
  <c r="F1792" i="2" s="1"/>
  <c r="D1793" i="2"/>
  <c r="H1793" i="2"/>
  <c r="I1793" i="2"/>
  <c r="F1793" i="2" s="1"/>
  <c r="D1794" i="2"/>
  <c r="H1794" i="2"/>
  <c r="I1794" i="2"/>
  <c r="F1794" i="2" s="1"/>
  <c r="D1795" i="2"/>
  <c r="H1795" i="2"/>
  <c r="I1795" i="2"/>
  <c r="F1795" i="2" s="1"/>
  <c r="D1796" i="2"/>
  <c r="H1796" i="2"/>
  <c r="I1796" i="2"/>
  <c r="F1796" i="2" s="1"/>
  <c r="D1797" i="2"/>
  <c r="H1797" i="2"/>
  <c r="I1797" i="2"/>
  <c r="F1797" i="2" s="1"/>
  <c r="D1798" i="2"/>
  <c r="H1798" i="2"/>
  <c r="I1798" i="2"/>
  <c r="F1798" i="2" s="1"/>
  <c r="D1799" i="2"/>
  <c r="H1799" i="2"/>
  <c r="I1799" i="2"/>
  <c r="F1799" i="2" s="1"/>
  <c r="D1800" i="2"/>
  <c r="H1800" i="2"/>
  <c r="I1800" i="2"/>
  <c r="F1800" i="2" s="1"/>
  <c r="D1801" i="2"/>
  <c r="H1801" i="2"/>
  <c r="I1801" i="2"/>
  <c r="F1801" i="2" s="1"/>
  <c r="D1802" i="2"/>
  <c r="H1802" i="2"/>
  <c r="I1802" i="2"/>
  <c r="F1802" i="2" s="1"/>
  <c r="D1803" i="2"/>
  <c r="H1803" i="2"/>
  <c r="I1803" i="2"/>
  <c r="F1803" i="2" s="1"/>
  <c r="D1804" i="2"/>
  <c r="H1804" i="2"/>
  <c r="I1804" i="2"/>
  <c r="F1804" i="2" s="1"/>
  <c r="D1805" i="2"/>
  <c r="H1805" i="2"/>
  <c r="I1805" i="2"/>
  <c r="F1805" i="2" s="1"/>
  <c r="D1806" i="2"/>
  <c r="H1806" i="2"/>
  <c r="I1806" i="2"/>
  <c r="F1806" i="2" s="1"/>
  <c r="D1807" i="2"/>
  <c r="H1807" i="2"/>
  <c r="I1807" i="2"/>
  <c r="F1807" i="2" s="1"/>
  <c r="D1808" i="2"/>
  <c r="H1808" i="2"/>
  <c r="I1808" i="2"/>
  <c r="F1808" i="2" s="1"/>
  <c r="D1809" i="2"/>
  <c r="H1809" i="2"/>
  <c r="I1809" i="2"/>
  <c r="F1809" i="2" s="1"/>
  <c r="D1810" i="2"/>
  <c r="H1810" i="2"/>
  <c r="I1810" i="2"/>
  <c r="F1810" i="2" s="1"/>
  <c r="D1811" i="2"/>
  <c r="H1811" i="2"/>
  <c r="I1811" i="2"/>
  <c r="F1811" i="2" s="1"/>
  <c r="D1812" i="2"/>
  <c r="H1812" i="2"/>
  <c r="I1812" i="2"/>
  <c r="F1812" i="2" s="1"/>
  <c r="D1813" i="2"/>
  <c r="H1813" i="2"/>
  <c r="I1813" i="2"/>
  <c r="F1813" i="2" s="1"/>
  <c r="D1814" i="2"/>
  <c r="H1814" i="2"/>
  <c r="I1814" i="2"/>
  <c r="F1814" i="2" s="1"/>
  <c r="D1815" i="2"/>
  <c r="H1815" i="2"/>
  <c r="I1815" i="2"/>
  <c r="F1815" i="2" s="1"/>
  <c r="D1816" i="2"/>
  <c r="H1816" i="2"/>
  <c r="I1816" i="2"/>
  <c r="F1816" i="2" s="1"/>
  <c r="D1817" i="2"/>
  <c r="H1817" i="2"/>
  <c r="I1817" i="2"/>
  <c r="F1817" i="2" s="1"/>
  <c r="D1818" i="2"/>
  <c r="H1818" i="2"/>
  <c r="I1818" i="2"/>
  <c r="F1818" i="2" s="1"/>
  <c r="D1819" i="2"/>
  <c r="H1819" i="2"/>
  <c r="I1819" i="2"/>
  <c r="F1819" i="2" s="1"/>
  <c r="D1820" i="2"/>
  <c r="H1820" i="2"/>
  <c r="I1820" i="2"/>
  <c r="F1820" i="2" s="1"/>
  <c r="D1821" i="2"/>
  <c r="H1821" i="2"/>
  <c r="I1821" i="2"/>
  <c r="F1821" i="2" s="1"/>
  <c r="D1822" i="2"/>
  <c r="H1822" i="2"/>
  <c r="I1822" i="2"/>
  <c r="F1822" i="2" s="1"/>
  <c r="D1823" i="2"/>
  <c r="H1823" i="2"/>
  <c r="I1823" i="2"/>
  <c r="F1823" i="2" s="1"/>
  <c r="D1824" i="2"/>
  <c r="H1824" i="2"/>
  <c r="I1824" i="2"/>
  <c r="F1824" i="2" s="1"/>
  <c r="D1825" i="2"/>
  <c r="H1825" i="2"/>
  <c r="I1825" i="2"/>
  <c r="F1825" i="2" s="1"/>
  <c r="D1826" i="2"/>
  <c r="H1826" i="2"/>
  <c r="I1826" i="2"/>
  <c r="F1826" i="2" s="1"/>
  <c r="D1827" i="2"/>
  <c r="H1827" i="2"/>
  <c r="I1827" i="2"/>
  <c r="F1827" i="2" s="1"/>
  <c r="D1828" i="2"/>
  <c r="H1828" i="2"/>
  <c r="I1828" i="2"/>
  <c r="F1828" i="2" s="1"/>
  <c r="D1829" i="2"/>
  <c r="H1829" i="2"/>
  <c r="I1829" i="2"/>
  <c r="F1829" i="2" s="1"/>
  <c r="D1830" i="2"/>
  <c r="H1830" i="2"/>
  <c r="I1830" i="2"/>
  <c r="F1830" i="2" s="1"/>
  <c r="D1831" i="2"/>
  <c r="H1831" i="2"/>
  <c r="I1831" i="2"/>
  <c r="F1831" i="2" s="1"/>
  <c r="D1832" i="2"/>
  <c r="H1832" i="2"/>
  <c r="I1832" i="2"/>
  <c r="F1832" i="2" s="1"/>
  <c r="D1833" i="2"/>
  <c r="H1833" i="2"/>
  <c r="I1833" i="2"/>
  <c r="F1833" i="2" s="1"/>
  <c r="D1834" i="2"/>
  <c r="H1834" i="2"/>
  <c r="I1834" i="2"/>
  <c r="F1834" i="2" s="1"/>
  <c r="D1835" i="2"/>
  <c r="H1835" i="2"/>
  <c r="I1835" i="2"/>
  <c r="F1835" i="2" s="1"/>
  <c r="D1836" i="2"/>
  <c r="H1836" i="2"/>
  <c r="I1836" i="2"/>
  <c r="F1836" i="2" s="1"/>
  <c r="D1837" i="2"/>
  <c r="H1837" i="2"/>
  <c r="I1837" i="2"/>
  <c r="F1837" i="2" s="1"/>
  <c r="D1838" i="2"/>
  <c r="H1838" i="2"/>
  <c r="I1838" i="2"/>
  <c r="F1838" i="2" s="1"/>
  <c r="D1839" i="2"/>
  <c r="H1839" i="2"/>
  <c r="I1839" i="2"/>
  <c r="F1839" i="2" s="1"/>
  <c r="D1840" i="2"/>
  <c r="H1840" i="2"/>
  <c r="I1840" i="2"/>
  <c r="F1840" i="2" s="1"/>
  <c r="D1841" i="2"/>
  <c r="H1841" i="2"/>
  <c r="I1841" i="2"/>
  <c r="F1841" i="2" s="1"/>
  <c r="D1842" i="2"/>
  <c r="H1842" i="2"/>
  <c r="I1842" i="2"/>
  <c r="F1842" i="2" s="1"/>
  <c r="D1843" i="2"/>
  <c r="H1843" i="2"/>
  <c r="I1843" i="2"/>
  <c r="F1843" i="2" s="1"/>
  <c r="D1844" i="2"/>
  <c r="H1844" i="2"/>
  <c r="I1844" i="2"/>
  <c r="F1844" i="2" s="1"/>
  <c r="D1845" i="2"/>
  <c r="H1845" i="2"/>
  <c r="I1845" i="2"/>
  <c r="F1845" i="2" s="1"/>
  <c r="D1846" i="2"/>
  <c r="H1846" i="2"/>
  <c r="I1846" i="2"/>
  <c r="F1846" i="2" s="1"/>
  <c r="D1847" i="2"/>
  <c r="H1847" i="2"/>
  <c r="I1847" i="2"/>
  <c r="F1847" i="2" s="1"/>
  <c r="D1848" i="2"/>
  <c r="H1848" i="2"/>
  <c r="I1848" i="2"/>
  <c r="F1848" i="2" s="1"/>
  <c r="D1849" i="2"/>
  <c r="H1849" i="2"/>
  <c r="I1849" i="2"/>
  <c r="F1849" i="2" s="1"/>
  <c r="D1850" i="2"/>
  <c r="H1850" i="2"/>
  <c r="I1850" i="2"/>
  <c r="F1850" i="2" s="1"/>
  <c r="D1851" i="2"/>
  <c r="H1851" i="2"/>
  <c r="I1851" i="2"/>
  <c r="F1851" i="2" s="1"/>
  <c r="D1852" i="2"/>
  <c r="H1852" i="2"/>
  <c r="I1852" i="2"/>
  <c r="F1852" i="2" s="1"/>
  <c r="D1853" i="2"/>
  <c r="H1853" i="2"/>
  <c r="I1853" i="2"/>
  <c r="F1853" i="2" s="1"/>
  <c r="D1854" i="2"/>
  <c r="H1854" i="2"/>
  <c r="I1854" i="2"/>
  <c r="F1854" i="2" s="1"/>
  <c r="D1855" i="2"/>
  <c r="H1855" i="2"/>
  <c r="I1855" i="2"/>
  <c r="F1855" i="2" s="1"/>
  <c r="D1856" i="2"/>
  <c r="H1856" i="2"/>
  <c r="I1856" i="2"/>
  <c r="F1856" i="2" s="1"/>
  <c r="D1857" i="2"/>
  <c r="H1857" i="2"/>
  <c r="I1857" i="2"/>
  <c r="F1857" i="2" s="1"/>
  <c r="D1858" i="2"/>
  <c r="H1858" i="2"/>
  <c r="I1858" i="2"/>
  <c r="F1858" i="2" s="1"/>
  <c r="D1859" i="2"/>
  <c r="H1859" i="2"/>
  <c r="I1859" i="2"/>
  <c r="F1859" i="2" s="1"/>
  <c r="D1860" i="2"/>
  <c r="H1860" i="2"/>
  <c r="I1860" i="2"/>
  <c r="F1860" i="2" s="1"/>
  <c r="D1861" i="2"/>
  <c r="H1861" i="2"/>
  <c r="I1861" i="2"/>
  <c r="F1861" i="2" s="1"/>
  <c r="D1862" i="2"/>
  <c r="H1862" i="2"/>
  <c r="I1862" i="2"/>
  <c r="F1862" i="2" s="1"/>
  <c r="D1863" i="2"/>
  <c r="H1863" i="2"/>
  <c r="I1863" i="2"/>
  <c r="F1863" i="2" s="1"/>
  <c r="D1864" i="2"/>
  <c r="H1864" i="2"/>
  <c r="I1864" i="2"/>
  <c r="F1864" i="2" s="1"/>
  <c r="D1865" i="2"/>
  <c r="H1865" i="2"/>
  <c r="I1865" i="2"/>
  <c r="F1865" i="2" s="1"/>
  <c r="D1866" i="2"/>
  <c r="H1866" i="2"/>
  <c r="I1866" i="2"/>
  <c r="F1866" i="2" s="1"/>
  <c r="D1867" i="2"/>
  <c r="H1867" i="2"/>
  <c r="I1867" i="2"/>
  <c r="F1867" i="2" s="1"/>
  <c r="D1868" i="2"/>
  <c r="H1868" i="2"/>
  <c r="I1868" i="2"/>
  <c r="F1868" i="2" s="1"/>
  <c r="D1869" i="2"/>
  <c r="H1869" i="2"/>
  <c r="I1869" i="2"/>
  <c r="F1869" i="2" s="1"/>
  <c r="D1870" i="2"/>
  <c r="H1870" i="2"/>
  <c r="I1870" i="2"/>
  <c r="F1870" i="2" s="1"/>
  <c r="D1871" i="2"/>
  <c r="H1871" i="2"/>
  <c r="I1871" i="2"/>
  <c r="F1871" i="2" s="1"/>
  <c r="D1872" i="2"/>
  <c r="H1872" i="2"/>
  <c r="I1872" i="2"/>
  <c r="F1872" i="2" s="1"/>
  <c r="D1873" i="2"/>
  <c r="H1873" i="2"/>
  <c r="I1873" i="2"/>
  <c r="F1873" i="2" s="1"/>
  <c r="D1874" i="2"/>
  <c r="H1874" i="2"/>
  <c r="I1874" i="2"/>
  <c r="F1874" i="2" s="1"/>
  <c r="D1875" i="2"/>
  <c r="H1875" i="2"/>
  <c r="I1875" i="2"/>
  <c r="F1875" i="2" s="1"/>
  <c r="D1876" i="2"/>
  <c r="H1876" i="2"/>
  <c r="I1876" i="2"/>
  <c r="F1876" i="2" s="1"/>
  <c r="D1877" i="2"/>
  <c r="H1877" i="2"/>
  <c r="I1877" i="2"/>
  <c r="F1877" i="2" s="1"/>
  <c r="D1878" i="2"/>
  <c r="H1878" i="2"/>
  <c r="I1878" i="2"/>
  <c r="F1878" i="2" s="1"/>
  <c r="D1879" i="2"/>
  <c r="H1879" i="2"/>
  <c r="I1879" i="2"/>
  <c r="F1879" i="2" s="1"/>
  <c r="D1880" i="2"/>
  <c r="H1880" i="2"/>
  <c r="I1880" i="2"/>
  <c r="F1880" i="2" s="1"/>
  <c r="D1881" i="2"/>
  <c r="H1881" i="2"/>
  <c r="I1881" i="2"/>
  <c r="F1881" i="2" s="1"/>
  <c r="D1882" i="2"/>
  <c r="H1882" i="2"/>
  <c r="I1882" i="2"/>
  <c r="F1882" i="2" s="1"/>
  <c r="D1883" i="2"/>
  <c r="H1883" i="2"/>
  <c r="I1883" i="2"/>
  <c r="F1883" i="2" s="1"/>
  <c r="D1884" i="2"/>
  <c r="H1884" i="2"/>
  <c r="I1884" i="2"/>
  <c r="F1884" i="2" s="1"/>
  <c r="D1885" i="2"/>
  <c r="H1885" i="2"/>
  <c r="I1885" i="2"/>
  <c r="F1885" i="2" s="1"/>
  <c r="D1886" i="2"/>
  <c r="H1886" i="2"/>
  <c r="I1886" i="2"/>
  <c r="F1886" i="2" s="1"/>
  <c r="D1887" i="2"/>
  <c r="H1887" i="2"/>
  <c r="I1887" i="2"/>
  <c r="F1887" i="2" s="1"/>
  <c r="D1888" i="2"/>
  <c r="H1888" i="2"/>
  <c r="I1888" i="2"/>
  <c r="F1888" i="2" s="1"/>
  <c r="D1889" i="2"/>
  <c r="H1889" i="2"/>
  <c r="I1889" i="2"/>
  <c r="F1889" i="2" s="1"/>
  <c r="D1890" i="2"/>
  <c r="H1890" i="2"/>
  <c r="I1890" i="2"/>
  <c r="F1890" i="2" s="1"/>
  <c r="D1891" i="2"/>
  <c r="H1891" i="2"/>
  <c r="I1891" i="2"/>
  <c r="F1891" i="2" s="1"/>
  <c r="D1892" i="2"/>
  <c r="H1892" i="2"/>
  <c r="I1892" i="2"/>
  <c r="F1892" i="2" s="1"/>
  <c r="D1893" i="2"/>
  <c r="H1893" i="2"/>
  <c r="I1893" i="2"/>
  <c r="F1893" i="2" s="1"/>
  <c r="D1894" i="2"/>
  <c r="H1894" i="2"/>
  <c r="I1894" i="2"/>
  <c r="F1894" i="2" s="1"/>
  <c r="D1895" i="2"/>
  <c r="H1895" i="2"/>
  <c r="I1895" i="2"/>
  <c r="F1895" i="2" s="1"/>
  <c r="D1896" i="2"/>
  <c r="H1896" i="2"/>
  <c r="I1896" i="2"/>
  <c r="F1896" i="2" s="1"/>
  <c r="D1897" i="2"/>
  <c r="H1897" i="2"/>
  <c r="I1897" i="2"/>
  <c r="F1897" i="2" s="1"/>
  <c r="D1898" i="2"/>
  <c r="H1898" i="2"/>
  <c r="I1898" i="2"/>
  <c r="F1898" i="2" s="1"/>
  <c r="D1899" i="2"/>
  <c r="H1899" i="2"/>
  <c r="I1899" i="2"/>
  <c r="F1899" i="2" s="1"/>
  <c r="D1900" i="2"/>
  <c r="H1900" i="2"/>
  <c r="I1900" i="2"/>
  <c r="F1900" i="2" s="1"/>
  <c r="D1901" i="2"/>
  <c r="H1901" i="2"/>
  <c r="I1901" i="2"/>
  <c r="F1901" i="2" s="1"/>
  <c r="D1902" i="2"/>
  <c r="H1902" i="2"/>
  <c r="I1902" i="2"/>
  <c r="F1902" i="2" s="1"/>
  <c r="D1903" i="2"/>
  <c r="H1903" i="2"/>
  <c r="I1903" i="2"/>
  <c r="F1903" i="2" s="1"/>
  <c r="D1904" i="2"/>
  <c r="H1904" i="2"/>
  <c r="I1904" i="2"/>
  <c r="F1904" i="2" s="1"/>
  <c r="D1905" i="2"/>
  <c r="H1905" i="2"/>
  <c r="I1905" i="2"/>
  <c r="F1905" i="2" s="1"/>
  <c r="D1906" i="2"/>
  <c r="H1906" i="2"/>
  <c r="I1906" i="2"/>
  <c r="F1906" i="2" s="1"/>
  <c r="D1907" i="2"/>
  <c r="H1907" i="2"/>
  <c r="I1907" i="2"/>
  <c r="F1907" i="2" s="1"/>
  <c r="D1908" i="2"/>
  <c r="H1908" i="2"/>
  <c r="I1908" i="2"/>
  <c r="F1908" i="2" s="1"/>
  <c r="D1909" i="2"/>
  <c r="H1909" i="2"/>
  <c r="I1909" i="2"/>
  <c r="F1909" i="2" s="1"/>
  <c r="D1910" i="2"/>
  <c r="H1910" i="2"/>
  <c r="I1910" i="2"/>
  <c r="F1910" i="2" s="1"/>
  <c r="D1911" i="2"/>
  <c r="H1911" i="2"/>
  <c r="I1911" i="2"/>
  <c r="F1911" i="2" s="1"/>
  <c r="D1912" i="2"/>
  <c r="H1912" i="2"/>
  <c r="I1912" i="2"/>
  <c r="F1912" i="2" s="1"/>
  <c r="D1913" i="2"/>
  <c r="H1913" i="2"/>
  <c r="I1913" i="2"/>
  <c r="F1913" i="2" s="1"/>
  <c r="D1914" i="2"/>
  <c r="H1914" i="2"/>
  <c r="I1914" i="2"/>
  <c r="F1914" i="2" s="1"/>
  <c r="D1915" i="2"/>
  <c r="H1915" i="2"/>
  <c r="I1915" i="2"/>
  <c r="F1915" i="2" s="1"/>
  <c r="D1916" i="2"/>
  <c r="H1916" i="2"/>
  <c r="I1916" i="2"/>
  <c r="F1916" i="2" s="1"/>
  <c r="D1917" i="2"/>
  <c r="H1917" i="2"/>
  <c r="I1917" i="2"/>
  <c r="F1917" i="2" s="1"/>
  <c r="D1918" i="2"/>
  <c r="H1918" i="2"/>
  <c r="I1918" i="2"/>
  <c r="F1918" i="2" s="1"/>
  <c r="D1919" i="2"/>
  <c r="H1919" i="2"/>
  <c r="I1919" i="2"/>
  <c r="F1919" i="2" s="1"/>
  <c r="D1920" i="2"/>
  <c r="H1920" i="2"/>
  <c r="I1920" i="2"/>
  <c r="F1920" i="2" s="1"/>
  <c r="D1921" i="2"/>
  <c r="H1921" i="2"/>
  <c r="I1921" i="2"/>
  <c r="F1921" i="2" s="1"/>
  <c r="D1922" i="2"/>
  <c r="H1922" i="2"/>
  <c r="I1922" i="2"/>
  <c r="F1922" i="2" s="1"/>
  <c r="D1923" i="2"/>
  <c r="H1923" i="2"/>
  <c r="I1923" i="2"/>
  <c r="F1923" i="2" s="1"/>
  <c r="D1924" i="2"/>
  <c r="H1924" i="2"/>
  <c r="I1924" i="2"/>
  <c r="F1924" i="2" s="1"/>
  <c r="D1925" i="2"/>
  <c r="H1925" i="2"/>
  <c r="I1925" i="2"/>
  <c r="F1925" i="2" s="1"/>
  <c r="D1926" i="2"/>
  <c r="H1926" i="2"/>
  <c r="I1926" i="2"/>
  <c r="F1926" i="2" s="1"/>
  <c r="D1927" i="2"/>
  <c r="H1927" i="2"/>
  <c r="I1927" i="2"/>
  <c r="F1927" i="2" s="1"/>
  <c r="D1928" i="2"/>
  <c r="H1928" i="2"/>
  <c r="I1928" i="2"/>
  <c r="F1928" i="2" s="1"/>
  <c r="D1929" i="2"/>
  <c r="H1929" i="2"/>
  <c r="I1929" i="2"/>
  <c r="F1929" i="2" s="1"/>
  <c r="D1930" i="2"/>
  <c r="H1930" i="2"/>
  <c r="I1930" i="2"/>
  <c r="F1930" i="2" s="1"/>
  <c r="D1931" i="2"/>
  <c r="H1931" i="2"/>
  <c r="I1931" i="2"/>
  <c r="F1931" i="2" s="1"/>
  <c r="D1932" i="2"/>
  <c r="H1932" i="2"/>
  <c r="I1932" i="2"/>
  <c r="F1932" i="2" s="1"/>
  <c r="D1933" i="2"/>
  <c r="H1933" i="2"/>
  <c r="I1933" i="2"/>
  <c r="F1933" i="2" s="1"/>
  <c r="D1934" i="2"/>
  <c r="H1934" i="2"/>
  <c r="I1934" i="2"/>
  <c r="F1934" i="2" s="1"/>
  <c r="D1935" i="2"/>
  <c r="H1935" i="2"/>
  <c r="I1935" i="2"/>
  <c r="F1935" i="2" s="1"/>
  <c r="D1936" i="2"/>
  <c r="H1936" i="2"/>
  <c r="I1936" i="2"/>
  <c r="F1936" i="2" s="1"/>
  <c r="D1937" i="2"/>
  <c r="H1937" i="2"/>
  <c r="I1937" i="2"/>
  <c r="F1937" i="2" s="1"/>
  <c r="D1938" i="2"/>
  <c r="H1938" i="2"/>
  <c r="I1938" i="2"/>
  <c r="F1938" i="2" s="1"/>
  <c r="D1939" i="2"/>
  <c r="H1939" i="2"/>
  <c r="I1939" i="2"/>
  <c r="F1939" i="2" s="1"/>
  <c r="D1940" i="2"/>
  <c r="H1940" i="2"/>
  <c r="I1940" i="2"/>
  <c r="F1940" i="2" s="1"/>
  <c r="D1941" i="2"/>
  <c r="H1941" i="2"/>
  <c r="I1941" i="2"/>
  <c r="F1941" i="2" s="1"/>
  <c r="D1942" i="2"/>
  <c r="H1942" i="2"/>
  <c r="I1942" i="2"/>
  <c r="F1942" i="2" s="1"/>
  <c r="D1943" i="2"/>
  <c r="H1943" i="2"/>
  <c r="I1943" i="2"/>
  <c r="F1943" i="2" s="1"/>
  <c r="D1944" i="2"/>
  <c r="H1944" i="2"/>
  <c r="I1944" i="2"/>
  <c r="F1944" i="2" s="1"/>
  <c r="D1945" i="2"/>
  <c r="H1945" i="2"/>
  <c r="I1945" i="2"/>
  <c r="F1945" i="2" s="1"/>
  <c r="D1946" i="2"/>
  <c r="H1946" i="2"/>
  <c r="I1946" i="2"/>
  <c r="F1946" i="2" s="1"/>
  <c r="D1947" i="2"/>
  <c r="H1947" i="2"/>
  <c r="I1947" i="2"/>
  <c r="F1947" i="2" s="1"/>
  <c r="D1948" i="2"/>
  <c r="H1948" i="2"/>
  <c r="I1948" i="2"/>
  <c r="F1948" i="2" s="1"/>
  <c r="D1949" i="2"/>
  <c r="H1949" i="2"/>
  <c r="I1949" i="2"/>
  <c r="F1949" i="2" s="1"/>
  <c r="D1950" i="2"/>
  <c r="H1950" i="2"/>
  <c r="I1950" i="2"/>
  <c r="F1950" i="2" s="1"/>
  <c r="D861" i="2"/>
  <c r="H861" i="2"/>
  <c r="I861" i="2"/>
  <c r="F861" i="2" s="1"/>
  <c r="D862" i="2"/>
  <c r="H862" i="2"/>
  <c r="I862" i="2"/>
  <c r="F862" i="2" s="1"/>
  <c r="D863" i="2"/>
  <c r="H863" i="2"/>
  <c r="I863" i="2"/>
  <c r="F863" i="2" s="1"/>
  <c r="D864" i="2"/>
  <c r="H864" i="2"/>
  <c r="I864" i="2"/>
  <c r="F864" i="2" s="1"/>
  <c r="D865" i="2"/>
  <c r="H865" i="2"/>
  <c r="I865" i="2"/>
  <c r="F865" i="2" s="1"/>
  <c r="D866" i="2"/>
  <c r="H866" i="2"/>
  <c r="I866" i="2"/>
  <c r="F866" i="2" s="1"/>
  <c r="D860" i="2"/>
  <c r="H860" i="2"/>
  <c r="I860" i="2"/>
  <c r="F860" i="2" s="1"/>
  <c r="D858" i="2"/>
  <c r="H858" i="2"/>
  <c r="I858" i="2"/>
  <c r="F858" i="2" s="1"/>
  <c r="D859" i="2"/>
  <c r="H859" i="2"/>
  <c r="I859" i="2"/>
  <c r="F859" i="2" s="1"/>
  <c r="A858" i="2"/>
  <c r="A848" i="1" s="1"/>
  <c r="A859" i="2"/>
  <c r="A849" i="1" s="1"/>
  <c r="B866" i="5" s="1"/>
  <c r="A860" i="2"/>
  <c r="A850" i="1" s="1"/>
  <c r="B867" i="5" s="1"/>
  <c r="A861" i="2"/>
  <c r="A851" i="1" s="1"/>
  <c r="B868" i="5" s="1"/>
  <c r="A862" i="2"/>
  <c r="A852" i="1" s="1"/>
  <c r="B869" i="5" s="1"/>
  <c r="A863" i="2"/>
  <c r="A853" i="1" s="1"/>
  <c r="B870" i="5" s="1"/>
  <c r="A864" i="2"/>
  <c r="A854" i="1" s="1"/>
  <c r="B871" i="5" s="1"/>
  <c r="A865" i="2"/>
  <c r="A855" i="1" s="1"/>
  <c r="B872" i="5" s="1"/>
  <c r="A866" i="2"/>
  <c r="A856" i="1" s="1"/>
  <c r="B873" i="5" s="1"/>
  <c r="A867" i="2"/>
  <c r="A857" i="1" s="1"/>
  <c r="B874" i="5" s="1"/>
  <c r="A868" i="2"/>
  <c r="A858" i="1" s="1"/>
  <c r="B875" i="5" s="1"/>
  <c r="A869" i="2"/>
  <c r="A859" i="1" s="1"/>
  <c r="B876" i="5" s="1"/>
  <c r="A870" i="2"/>
  <c r="A860" i="1" s="1"/>
  <c r="B877" i="5" s="1"/>
  <c r="A871" i="2"/>
  <c r="A861" i="1" s="1"/>
  <c r="B878" i="5" s="1"/>
  <c r="A872" i="2"/>
  <c r="A862" i="1" s="1"/>
  <c r="B879" i="5" s="1"/>
  <c r="A873" i="2"/>
  <c r="A863" i="1" s="1"/>
  <c r="B880" i="5" s="1"/>
  <c r="A874" i="2"/>
  <c r="A864" i="1" s="1"/>
  <c r="B881" i="5" s="1"/>
  <c r="A875" i="2"/>
  <c r="A865" i="1" s="1"/>
  <c r="B882" i="5" s="1"/>
  <c r="A876" i="2"/>
  <c r="A866" i="1" s="1"/>
  <c r="B883" i="5" s="1"/>
  <c r="A877" i="2"/>
  <c r="A867" i="1" s="1"/>
  <c r="B884" i="5" s="1"/>
  <c r="A878" i="2"/>
  <c r="A868" i="1" s="1"/>
  <c r="B885" i="5" s="1"/>
  <c r="A879" i="2"/>
  <c r="A869" i="1" s="1"/>
  <c r="B886" i="5" s="1"/>
  <c r="A880" i="2"/>
  <c r="A870" i="1" s="1"/>
  <c r="B887" i="5" s="1"/>
  <c r="A881" i="2"/>
  <c r="A871" i="1" s="1"/>
  <c r="B888" i="5" s="1"/>
  <c r="A882" i="2"/>
  <c r="A872" i="1" s="1"/>
  <c r="B889" i="5" s="1"/>
  <c r="A883" i="2"/>
  <c r="A873" i="1" s="1"/>
  <c r="B890" i="5" s="1"/>
  <c r="A884" i="2"/>
  <c r="A874" i="1" s="1"/>
  <c r="B891" i="5" s="1"/>
  <c r="A885" i="2"/>
  <c r="A875" i="1" s="1"/>
  <c r="B892" i="5" s="1"/>
  <c r="A886" i="2"/>
  <c r="A876" i="1" s="1"/>
  <c r="B893" i="5" s="1"/>
  <c r="A887" i="2"/>
  <c r="A877" i="1" s="1"/>
  <c r="B894" i="5" s="1"/>
  <c r="A888" i="2"/>
  <c r="A878" i="1" s="1"/>
  <c r="B895" i="5" s="1"/>
  <c r="A889" i="2"/>
  <c r="A879" i="1" s="1"/>
  <c r="B896" i="5" s="1"/>
  <c r="A890" i="2"/>
  <c r="A880" i="1" s="1"/>
  <c r="B897" i="5" s="1"/>
  <c r="A891" i="2"/>
  <c r="A881" i="1" s="1"/>
  <c r="B898" i="5" s="1"/>
  <c r="A892" i="2"/>
  <c r="A882" i="1" s="1"/>
  <c r="B899" i="5" s="1"/>
  <c r="A893" i="2"/>
  <c r="A883" i="1" s="1"/>
  <c r="B900" i="5" s="1"/>
  <c r="A894" i="2"/>
  <c r="A884" i="1" s="1"/>
  <c r="A895" i="2"/>
  <c r="A885" i="1" s="1"/>
  <c r="A896" i="2"/>
  <c r="A886" i="1" s="1"/>
  <c r="A897" i="2"/>
  <c r="A887" i="1" s="1"/>
  <c r="A898" i="2"/>
  <c r="A888" i="1" s="1"/>
  <c r="B901" i="5" s="1"/>
  <c r="A899" i="2"/>
  <c r="A889" i="1" s="1"/>
  <c r="B902" i="5" s="1"/>
  <c r="A900" i="2"/>
  <c r="A890" i="1" s="1"/>
  <c r="A901" i="2"/>
  <c r="A891" i="1" s="1"/>
  <c r="B908" i="5" s="1"/>
  <c r="A902" i="2"/>
  <c r="A892" i="1" s="1"/>
  <c r="B909" i="5" s="1"/>
  <c r="A903" i="2"/>
  <c r="A893" i="1" s="1"/>
  <c r="B910" i="5" s="1"/>
  <c r="A904" i="2"/>
  <c r="A894" i="1" s="1"/>
  <c r="B911" i="5" s="1"/>
  <c r="A905" i="2"/>
  <c r="A895" i="1" s="1"/>
  <c r="B912" i="5" s="1"/>
  <c r="A906" i="2"/>
  <c r="A896" i="1" s="1"/>
  <c r="B913" i="5" s="1"/>
  <c r="A907" i="2"/>
  <c r="A897" i="1" s="1"/>
  <c r="B914" i="5" s="1"/>
  <c r="A908" i="2"/>
  <c r="A898" i="1" s="1"/>
  <c r="B915" i="5" s="1"/>
  <c r="A909" i="2"/>
  <c r="A899" i="1" s="1"/>
  <c r="B916" i="5" s="1"/>
  <c r="A910" i="2"/>
  <c r="A900" i="1" s="1"/>
  <c r="B917" i="5" s="1"/>
  <c r="A911" i="2"/>
  <c r="A901" i="1" s="1"/>
  <c r="B918" i="5" s="1"/>
  <c r="A912" i="2"/>
  <c r="A902" i="1" s="1"/>
  <c r="B919" i="5" s="1"/>
  <c r="A913" i="2"/>
  <c r="A903" i="1" s="1"/>
  <c r="B920" i="5" s="1"/>
  <c r="A914" i="2"/>
  <c r="A904" i="1" s="1"/>
  <c r="B921" i="5" s="1"/>
  <c r="A915" i="2"/>
  <c r="A905" i="1" s="1"/>
  <c r="B922" i="5" s="1"/>
  <c r="A916" i="2"/>
  <c r="A906" i="1" s="1"/>
  <c r="B923" i="5" s="1"/>
  <c r="A917" i="2"/>
  <c r="A907" i="1" s="1"/>
  <c r="B924" i="5" s="1"/>
  <c r="A918" i="2"/>
  <c r="A908" i="1" s="1"/>
  <c r="B925" i="5" s="1"/>
  <c r="A919" i="2"/>
  <c r="A909" i="1" s="1"/>
  <c r="B926" i="5" s="1"/>
  <c r="A920" i="2"/>
  <c r="A910" i="1" s="1"/>
  <c r="B927" i="5" s="1"/>
  <c r="A921" i="2"/>
  <c r="A911" i="1" s="1"/>
  <c r="B928" i="5" s="1"/>
  <c r="A922" i="2"/>
  <c r="A912" i="1" s="1"/>
  <c r="B929" i="5" s="1"/>
  <c r="A923" i="2"/>
  <c r="A913" i="1" s="1"/>
  <c r="B930" i="5" s="1"/>
  <c r="A924" i="2"/>
  <c r="A914" i="1" s="1"/>
  <c r="B931" i="5" s="1"/>
  <c r="A925" i="2"/>
  <c r="A915" i="1" s="1"/>
  <c r="B932" i="5" s="1"/>
  <c r="A926" i="2"/>
  <c r="A916" i="1" s="1"/>
  <c r="B933" i="5" s="1"/>
  <c r="A927" i="2"/>
  <c r="A917" i="1" s="1"/>
  <c r="B934" i="5" s="1"/>
  <c r="A928" i="2"/>
  <c r="A918" i="1" s="1"/>
  <c r="B935" i="5" s="1"/>
  <c r="A929" i="2"/>
  <c r="A919" i="1" s="1"/>
  <c r="B936" i="5" s="1"/>
  <c r="A930" i="2"/>
  <c r="A920" i="1" s="1"/>
  <c r="B937" i="5" s="1"/>
  <c r="A931" i="2"/>
  <c r="A921" i="1" s="1"/>
  <c r="B938" i="5" s="1"/>
  <c r="A932" i="2"/>
  <c r="A922" i="1" s="1"/>
  <c r="B939" i="5" s="1"/>
  <c r="A933" i="2"/>
  <c r="A923" i="1" s="1"/>
  <c r="B940" i="5" s="1"/>
  <c r="A934" i="2"/>
  <c r="A924" i="1" s="1"/>
  <c r="B941" i="5" s="1"/>
  <c r="A935" i="2"/>
  <c r="A925" i="1" s="1"/>
  <c r="B942" i="5" s="1"/>
  <c r="A936" i="2"/>
  <c r="A926" i="1" s="1"/>
  <c r="A937" i="2"/>
  <c r="A927" i="1" s="1"/>
  <c r="A938" i="2"/>
  <c r="A928" i="1" s="1"/>
  <c r="A939" i="2"/>
  <c r="A929" i="1" s="1"/>
  <c r="A940" i="2"/>
  <c r="A930" i="1" s="1"/>
  <c r="B943" i="5" s="1"/>
  <c r="A941" i="2"/>
  <c r="A931" i="1" s="1"/>
  <c r="B944" i="5" s="1"/>
  <c r="A942" i="2"/>
  <c r="A932" i="1" s="1"/>
  <c r="A943" i="2"/>
  <c r="A933" i="1" s="1"/>
  <c r="B950" i="5" s="1"/>
  <c r="A944" i="2"/>
  <c r="A934" i="1" s="1"/>
  <c r="B951" i="5" s="1"/>
  <c r="A945" i="2"/>
  <c r="A935" i="1" s="1"/>
  <c r="B952" i="5" s="1"/>
  <c r="A946" i="2"/>
  <c r="A936" i="1" s="1"/>
  <c r="B953" i="5" s="1"/>
  <c r="A947" i="2"/>
  <c r="A937" i="1" s="1"/>
  <c r="B954" i="5" s="1"/>
  <c r="A948" i="2"/>
  <c r="A938" i="1" s="1"/>
  <c r="B955" i="5" s="1"/>
  <c r="A949" i="2"/>
  <c r="A939" i="1" s="1"/>
  <c r="B956" i="5" s="1"/>
  <c r="A950" i="2"/>
  <c r="A940" i="1" s="1"/>
  <c r="B957" i="5" s="1"/>
  <c r="A951" i="2"/>
  <c r="A941" i="1" s="1"/>
  <c r="B958" i="5" s="1"/>
  <c r="A952" i="2"/>
  <c r="A942" i="1" s="1"/>
  <c r="B959" i="5" s="1"/>
  <c r="A953" i="2"/>
  <c r="A943" i="1" s="1"/>
  <c r="B960" i="5" s="1"/>
  <c r="A954" i="2"/>
  <c r="A944" i="1" s="1"/>
  <c r="B961" i="5" s="1"/>
  <c r="A955" i="2"/>
  <c r="A945" i="1" s="1"/>
  <c r="B962" i="5" s="1"/>
  <c r="A956" i="2"/>
  <c r="A946" i="1" s="1"/>
  <c r="B963" i="5" s="1"/>
  <c r="A957" i="2"/>
  <c r="A947" i="1" s="1"/>
  <c r="B964" i="5" s="1"/>
  <c r="A958" i="2"/>
  <c r="A948" i="1" s="1"/>
  <c r="B965" i="5" s="1"/>
  <c r="A959" i="2"/>
  <c r="A949" i="1" s="1"/>
  <c r="B966" i="5" s="1"/>
  <c r="A960" i="2"/>
  <c r="A950" i="1" s="1"/>
  <c r="B967" i="5" s="1"/>
  <c r="A961" i="2"/>
  <c r="A951" i="1" s="1"/>
  <c r="B968" i="5" s="1"/>
  <c r="A962" i="2"/>
  <c r="A952" i="1" s="1"/>
  <c r="B969" i="5" s="1"/>
  <c r="A963" i="2"/>
  <c r="A953" i="1" s="1"/>
  <c r="B970" i="5" s="1"/>
  <c r="A964" i="2"/>
  <c r="A954" i="1" s="1"/>
  <c r="B971" i="5" s="1"/>
  <c r="A965" i="2"/>
  <c r="A955" i="1" s="1"/>
  <c r="B972" i="5" s="1"/>
  <c r="A966" i="2"/>
  <c r="A956" i="1" s="1"/>
  <c r="B973" i="5" s="1"/>
  <c r="A967" i="2"/>
  <c r="A957" i="1" s="1"/>
  <c r="B974" i="5" s="1"/>
  <c r="A968" i="2"/>
  <c r="A958" i="1" s="1"/>
  <c r="B975" i="5" s="1"/>
  <c r="A969" i="2"/>
  <c r="A959" i="1" s="1"/>
  <c r="B976" i="5" s="1"/>
  <c r="A970" i="2"/>
  <c r="A960" i="1" s="1"/>
  <c r="B977" i="5" s="1"/>
  <c r="A971" i="2"/>
  <c r="A961" i="1" s="1"/>
  <c r="B978" i="5" s="1"/>
  <c r="A972" i="2"/>
  <c r="A962" i="1" s="1"/>
  <c r="B979" i="5" s="1"/>
  <c r="A973" i="2"/>
  <c r="A963" i="1" s="1"/>
  <c r="B980" i="5" s="1"/>
  <c r="A974" i="2"/>
  <c r="A964" i="1" s="1"/>
  <c r="B981" i="5" s="1"/>
  <c r="A975" i="2"/>
  <c r="A965" i="1" s="1"/>
  <c r="B982" i="5" s="1"/>
  <c r="A976" i="2"/>
  <c r="A966" i="1" s="1"/>
  <c r="B983" i="5" s="1"/>
  <c r="A977" i="2"/>
  <c r="A967" i="1" s="1"/>
  <c r="B984" i="5" s="1"/>
  <c r="A978" i="2"/>
  <c r="A968" i="1" s="1"/>
  <c r="A979" i="2"/>
  <c r="A969" i="1" s="1"/>
  <c r="A980" i="2"/>
  <c r="A970" i="1" s="1"/>
  <c r="A981" i="2"/>
  <c r="A971" i="1" s="1"/>
  <c r="A982" i="2"/>
  <c r="A972" i="1" s="1"/>
  <c r="B985" i="5" s="1"/>
  <c r="A983" i="2"/>
  <c r="A973" i="1" s="1"/>
  <c r="B986" i="5" s="1"/>
  <c r="A984" i="2"/>
  <c r="A974" i="1" s="1"/>
  <c r="A985" i="2"/>
  <c r="A975" i="1" s="1"/>
  <c r="B992" i="5" s="1"/>
  <c r="A986" i="2"/>
  <c r="A976" i="1" s="1"/>
  <c r="B993" i="5" s="1"/>
  <c r="A987" i="2"/>
  <c r="A977" i="1" s="1"/>
  <c r="B994" i="5" s="1"/>
  <c r="A988" i="2"/>
  <c r="A978" i="1" s="1"/>
  <c r="B995" i="5" s="1"/>
  <c r="A989" i="2"/>
  <c r="A979" i="1" s="1"/>
  <c r="B996" i="5" s="1"/>
  <c r="A990" i="2"/>
  <c r="A980" i="1" s="1"/>
  <c r="B997" i="5" s="1"/>
  <c r="A991" i="2"/>
  <c r="A981" i="1" s="1"/>
  <c r="B998" i="5" s="1"/>
  <c r="A992" i="2"/>
  <c r="A982" i="1" s="1"/>
  <c r="B999" i="5" s="1"/>
  <c r="A993" i="2"/>
  <c r="A983" i="1" s="1"/>
  <c r="B1000" i="5" s="1"/>
  <c r="A994" i="2"/>
  <c r="A984" i="1" s="1"/>
  <c r="B1001" i="5" s="1"/>
  <c r="A995" i="2"/>
  <c r="A985" i="1" s="1"/>
  <c r="B1002" i="5" s="1"/>
  <c r="A996" i="2"/>
  <c r="A986" i="1" s="1"/>
  <c r="B1003" i="5" s="1"/>
  <c r="A997" i="2"/>
  <c r="A987" i="1" s="1"/>
  <c r="B1004" i="5" s="1"/>
  <c r="A998" i="2"/>
  <c r="A988" i="1" s="1"/>
  <c r="B1005" i="5" s="1"/>
  <c r="A999" i="2"/>
  <c r="A989" i="1" s="1"/>
  <c r="B1006" i="5" s="1"/>
  <c r="A1000" i="2"/>
  <c r="A990" i="1" s="1"/>
  <c r="B1007" i="5" s="1"/>
  <c r="A1001" i="2"/>
  <c r="A991" i="1" s="1"/>
  <c r="B1008" i="5" s="1"/>
  <c r="A1002" i="2"/>
  <c r="A992" i="1" s="1"/>
  <c r="B1009" i="5" s="1"/>
  <c r="A1003" i="2"/>
  <c r="A993" i="1" s="1"/>
  <c r="B1010" i="5" s="1"/>
  <c r="A1004" i="2"/>
  <c r="A994" i="1" s="1"/>
  <c r="B1011" i="5" s="1"/>
  <c r="A1005" i="2"/>
  <c r="A995" i="1" s="1"/>
  <c r="B1012" i="5" s="1"/>
  <c r="A1006" i="2"/>
  <c r="A996" i="1" s="1"/>
  <c r="B1013" i="5" s="1"/>
  <c r="A1007" i="2"/>
  <c r="A997" i="1" s="1"/>
  <c r="B1014" i="5" s="1"/>
  <c r="A1008" i="2"/>
  <c r="A998" i="1" s="1"/>
  <c r="B1015" i="5" s="1"/>
  <c r="A1009" i="2"/>
  <c r="A999" i="1" s="1"/>
  <c r="B1016" i="5" s="1"/>
  <c r="A1010" i="2"/>
  <c r="A1000" i="1" s="1"/>
  <c r="B1017" i="5" s="1"/>
  <c r="A1011" i="2"/>
  <c r="A1001" i="1" s="1"/>
  <c r="B1018" i="5" s="1"/>
  <c r="A1012" i="2"/>
  <c r="A1002" i="1" s="1"/>
  <c r="B1019" i="5" s="1"/>
  <c r="A1013" i="2"/>
  <c r="A1003" i="1" s="1"/>
  <c r="B1020" i="5" s="1"/>
  <c r="A1014" i="2"/>
  <c r="A1004" i="1" s="1"/>
  <c r="B1021" i="5" s="1"/>
  <c r="A1015" i="2"/>
  <c r="A1005" i="1" s="1"/>
  <c r="B1022" i="5" s="1"/>
  <c r="A1016" i="2"/>
  <c r="A1006" i="1" s="1"/>
  <c r="B1023" i="5" s="1"/>
  <c r="A1017" i="2"/>
  <c r="A1007" i="1" s="1"/>
  <c r="B1024" i="5" s="1"/>
  <c r="A1018" i="2"/>
  <c r="A1008" i="1" s="1"/>
  <c r="B1025" i="5" s="1"/>
  <c r="A1019" i="2"/>
  <c r="A1009" i="1" s="1"/>
  <c r="B1026" i="5" s="1"/>
  <c r="A1020" i="2"/>
  <c r="A1010" i="1" s="1"/>
  <c r="A1021" i="2"/>
  <c r="A1011" i="1" s="1"/>
  <c r="A1022" i="2"/>
  <c r="A1012" i="1" s="1"/>
  <c r="A1023" i="2"/>
  <c r="A1013" i="1" s="1"/>
  <c r="A1024" i="2"/>
  <c r="A1014" i="1" s="1"/>
  <c r="B1027" i="5" s="1"/>
  <c r="A1025" i="2"/>
  <c r="A1015" i="1" s="1"/>
  <c r="B1028" i="5" s="1"/>
  <c r="A1026" i="2"/>
  <c r="A1016" i="1" s="1"/>
  <c r="A1027" i="2"/>
  <c r="A1017" i="1" s="1"/>
  <c r="B1034" i="5" s="1"/>
  <c r="A1028" i="2"/>
  <c r="A1018" i="1" s="1"/>
  <c r="B1035" i="5" s="1"/>
  <c r="A1029" i="2"/>
  <c r="A1019" i="1" s="1"/>
  <c r="B1036" i="5" s="1"/>
  <c r="A1030" i="2"/>
  <c r="A1020" i="1" s="1"/>
  <c r="B1037" i="5" s="1"/>
  <c r="A1031" i="2"/>
  <c r="A1021" i="1" s="1"/>
  <c r="B1038" i="5" s="1"/>
  <c r="A1032" i="2"/>
  <c r="A1022" i="1" s="1"/>
  <c r="B1039" i="5" s="1"/>
  <c r="A1033" i="2"/>
  <c r="A1023" i="1" s="1"/>
  <c r="B1040" i="5" s="1"/>
  <c r="A1034" i="2"/>
  <c r="A1024" i="1" s="1"/>
  <c r="B1041" i="5" s="1"/>
  <c r="A1035" i="2"/>
  <c r="A1025" i="1" s="1"/>
  <c r="B1042" i="5" s="1"/>
  <c r="A1036" i="2"/>
  <c r="A1026" i="1" s="1"/>
  <c r="B1043" i="5" s="1"/>
  <c r="A1037" i="2"/>
  <c r="A1027" i="1" s="1"/>
  <c r="B1044" i="5" s="1"/>
  <c r="A1038" i="2"/>
  <c r="A1028" i="1" s="1"/>
  <c r="B1045" i="5" s="1"/>
  <c r="A1039" i="2"/>
  <c r="A1029" i="1" s="1"/>
  <c r="B1046" i="5" s="1"/>
  <c r="A1040" i="2"/>
  <c r="A1030" i="1" s="1"/>
  <c r="B1047" i="5" s="1"/>
  <c r="A1041" i="2"/>
  <c r="A1031" i="1" s="1"/>
  <c r="B1048" i="5" s="1"/>
  <c r="A1042" i="2"/>
  <c r="A1032" i="1" s="1"/>
  <c r="B1049" i="5" s="1"/>
  <c r="A1043" i="2"/>
  <c r="A1033" i="1" s="1"/>
  <c r="B1050" i="5" s="1"/>
  <c r="A1044" i="2"/>
  <c r="A1034" i="1" s="1"/>
  <c r="B1051" i="5" s="1"/>
  <c r="A1045" i="2"/>
  <c r="A1035" i="1" s="1"/>
  <c r="B1052" i="5" s="1"/>
  <c r="A1046" i="2"/>
  <c r="A1036" i="1" s="1"/>
  <c r="B1053" i="5" s="1"/>
  <c r="A1047" i="2"/>
  <c r="A1037" i="1" s="1"/>
  <c r="B1054" i="5" s="1"/>
  <c r="A1048" i="2"/>
  <c r="A1038" i="1" s="1"/>
  <c r="B1055" i="5" s="1"/>
  <c r="A1049" i="2"/>
  <c r="A1039" i="1" s="1"/>
  <c r="B1056" i="5" s="1"/>
  <c r="A1050" i="2"/>
  <c r="A1040" i="1" s="1"/>
  <c r="B1057" i="5" s="1"/>
  <c r="A1051" i="2"/>
  <c r="A1041" i="1" s="1"/>
  <c r="B1058" i="5" s="1"/>
  <c r="A1052" i="2"/>
  <c r="A1042" i="1" s="1"/>
  <c r="B1059" i="5" s="1"/>
  <c r="A1053" i="2"/>
  <c r="A1043" i="1" s="1"/>
  <c r="B1060" i="5" s="1"/>
  <c r="A1054" i="2"/>
  <c r="A1044" i="1" s="1"/>
  <c r="B1061" i="5" s="1"/>
  <c r="A1055" i="2"/>
  <c r="A1045" i="1" s="1"/>
  <c r="B1062" i="5" s="1"/>
  <c r="A1056" i="2"/>
  <c r="A1046" i="1" s="1"/>
  <c r="B1063" i="5" s="1"/>
  <c r="A1057" i="2"/>
  <c r="A1047" i="1" s="1"/>
  <c r="B1064" i="5" s="1"/>
  <c r="A1058" i="2"/>
  <c r="A1048" i="1" s="1"/>
  <c r="B1065" i="5" s="1"/>
  <c r="A1059" i="2"/>
  <c r="A1049" i="1" s="1"/>
  <c r="B1066" i="5" s="1"/>
  <c r="A1060" i="2"/>
  <c r="A1050" i="1" s="1"/>
  <c r="B1067" i="5" s="1"/>
  <c r="A1061" i="2"/>
  <c r="A1051" i="1" s="1"/>
  <c r="B1068" i="5" s="1"/>
  <c r="A1062" i="2"/>
  <c r="A1052" i="1" s="1"/>
  <c r="A1063" i="2"/>
  <c r="A1053" i="1" s="1"/>
  <c r="A1064" i="2"/>
  <c r="A1054" i="1" s="1"/>
  <c r="A1065" i="2"/>
  <c r="A1055" i="1" s="1"/>
  <c r="A1066" i="2"/>
  <c r="A1056" i="1" s="1"/>
  <c r="B1069" i="5" s="1"/>
  <c r="A1067" i="2"/>
  <c r="A1057" i="1" s="1"/>
  <c r="B1070" i="5" s="1"/>
  <c r="A1068" i="2"/>
  <c r="A1058" i="1" s="1"/>
  <c r="A1069" i="2"/>
  <c r="A1059" i="1" s="1"/>
  <c r="B1076" i="5" s="1"/>
  <c r="A1070" i="2"/>
  <c r="A1060" i="1" s="1"/>
  <c r="B1077" i="5" s="1"/>
  <c r="A1071" i="2"/>
  <c r="A1061" i="1" s="1"/>
  <c r="B1078" i="5" s="1"/>
  <c r="A1072" i="2"/>
  <c r="A1062" i="1" s="1"/>
  <c r="B1079" i="5" s="1"/>
  <c r="A1073" i="2"/>
  <c r="A1063" i="1" s="1"/>
  <c r="B1080" i="5" s="1"/>
  <c r="A1074" i="2"/>
  <c r="A1064" i="1" s="1"/>
  <c r="B1081" i="5" s="1"/>
  <c r="A1075" i="2"/>
  <c r="A1065" i="1" s="1"/>
  <c r="B1082" i="5" s="1"/>
  <c r="A1076" i="2"/>
  <c r="A1066" i="1" s="1"/>
  <c r="B1083" i="5" s="1"/>
  <c r="A1077" i="2"/>
  <c r="A1067" i="1" s="1"/>
  <c r="B1084" i="5" s="1"/>
  <c r="A1078" i="2"/>
  <c r="A1068" i="1" s="1"/>
  <c r="B1085" i="5" s="1"/>
  <c r="A1079" i="2"/>
  <c r="A1069" i="1" s="1"/>
  <c r="B1086" i="5" s="1"/>
  <c r="A1080" i="2"/>
  <c r="A1070" i="1" s="1"/>
  <c r="B1087" i="5" s="1"/>
  <c r="A1081" i="2"/>
  <c r="A1071" i="1" s="1"/>
  <c r="B1088" i="5" s="1"/>
  <c r="A1082" i="2"/>
  <c r="A1072" i="1" s="1"/>
  <c r="B1089" i="5" s="1"/>
  <c r="A1083" i="2"/>
  <c r="A1073" i="1" s="1"/>
  <c r="B1090" i="5" s="1"/>
  <c r="A1084" i="2"/>
  <c r="A1074" i="1" s="1"/>
  <c r="B1091" i="5" s="1"/>
  <c r="A1085" i="2"/>
  <c r="A1075" i="1" s="1"/>
  <c r="B1092" i="5" s="1"/>
  <c r="A1086" i="2"/>
  <c r="A1076" i="1" s="1"/>
  <c r="B1093" i="5" s="1"/>
  <c r="A1087" i="2"/>
  <c r="A1077" i="1" s="1"/>
  <c r="B1094" i="5" s="1"/>
  <c r="A1088" i="2"/>
  <c r="A1078" i="1" s="1"/>
  <c r="B1095" i="5" s="1"/>
  <c r="A1089" i="2"/>
  <c r="A1079" i="1" s="1"/>
  <c r="B1096" i="5" s="1"/>
  <c r="A1090" i="2"/>
  <c r="A1080" i="1" s="1"/>
  <c r="B1097" i="5" s="1"/>
  <c r="A1091" i="2"/>
  <c r="A1081" i="1" s="1"/>
  <c r="B1098" i="5" s="1"/>
  <c r="A1092" i="2"/>
  <c r="A1082" i="1" s="1"/>
  <c r="B1099" i="5" s="1"/>
  <c r="A1093" i="2"/>
  <c r="A1083" i="1" s="1"/>
  <c r="B1100" i="5" s="1"/>
  <c r="A1094" i="2"/>
  <c r="A1084" i="1" s="1"/>
  <c r="B1101" i="5" s="1"/>
  <c r="A1095" i="2"/>
  <c r="A1085" i="1" s="1"/>
  <c r="B1102" i="5" s="1"/>
  <c r="A1096" i="2"/>
  <c r="A1086" i="1" s="1"/>
  <c r="B1103" i="5" s="1"/>
  <c r="A1097" i="2"/>
  <c r="A1087" i="1" s="1"/>
  <c r="B1104" i="5" s="1"/>
  <c r="A1098" i="2"/>
  <c r="A1088" i="1" s="1"/>
  <c r="B1105" i="5" s="1"/>
  <c r="A1099" i="2"/>
  <c r="A1089" i="1" s="1"/>
  <c r="B1106" i="5" s="1"/>
  <c r="A1100" i="2"/>
  <c r="A1090" i="1" s="1"/>
  <c r="B1107" i="5" s="1"/>
  <c r="A1101" i="2"/>
  <c r="A1091" i="1" s="1"/>
  <c r="B1108" i="5" s="1"/>
  <c r="A1102" i="2"/>
  <c r="A1092" i="1" s="1"/>
  <c r="B1109" i="5" s="1"/>
  <c r="A1103" i="2"/>
  <c r="A1093" i="1" s="1"/>
  <c r="B1110" i="5" s="1"/>
  <c r="A1104" i="2"/>
  <c r="A1094" i="1" s="1"/>
  <c r="A1105" i="2"/>
  <c r="A1095" i="1" s="1"/>
  <c r="A1106" i="2"/>
  <c r="A1096" i="1" s="1"/>
  <c r="A1107" i="2"/>
  <c r="A1097" i="1" s="1"/>
  <c r="A1108" i="2"/>
  <c r="A1098" i="1" s="1"/>
  <c r="B1111" i="5" s="1"/>
  <c r="A1109" i="2"/>
  <c r="A1099" i="1" s="1"/>
  <c r="B1112" i="5" s="1"/>
  <c r="A1110" i="2"/>
  <c r="A1100" i="1" s="1"/>
  <c r="A1111" i="2"/>
  <c r="A1101" i="1" s="1"/>
  <c r="B1118" i="5" s="1"/>
  <c r="A1112" i="2"/>
  <c r="A1102" i="1" s="1"/>
  <c r="B1119" i="5" s="1"/>
  <c r="A1113" i="2"/>
  <c r="A1103" i="1" s="1"/>
  <c r="B1120" i="5" s="1"/>
  <c r="A1114" i="2"/>
  <c r="A1104" i="1" s="1"/>
  <c r="B1121" i="5" s="1"/>
  <c r="A1115" i="2"/>
  <c r="A1105" i="1" s="1"/>
  <c r="B1122" i="5" s="1"/>
  <c r="A1116" i="2"/>
  <c r="A1106" i="1" s="1"/>
  <c r="B1123" i="5" s="1"/>
  <c r="A1117" i="2"/>
  <c r="A1107" i="1" s="1"/>
  <c r="B1124" i="5" s="1"/>
  <c r="A1118" i="2"/>
  <c r="A1108" i="1" s="1"/>
  <c r="B1125" i="5" s="1"/>
  <c r="A1119" i="2"/>
  <c r="A1109" i="1" s="1"/>
  <c r="B1126" i="5" s="1"/>
  <c r="A1120" i="2"/>
  <c r="A1110" i="1" s="1"/>
  <c r="B1127" i="5" s="1"/>
  <c r="A1121" i="2"/>
  <c r="A1111" i="1" s="1"/>
  <c r="B1128" i="5" s="1"/>
  <c r="A1122" i="2"/>
  <c r="A1112" i="1" s="1"/>
  <c r="B1129" i="5" s="1"/>
  <c r="A1123" i="2"/>
  <c r="A1113" i="1" s="1"/>
  <c r="B1130" i="5" s="1"/>
  <c r="A1124" i="2"/>
  <c r="A1114" i="1" s="1"/>
  <c r="B1131" i="5" s="1"/>
  <c r="A1125" i="2"/>
  <c r="A1115" i="1" s="1"/>
  <c r="B1132" i="5" s="1"/>
  <c r="A1126" i="2"/>
  <c r="A1116" i="1" s="1"/>
  <c r="B1133" i="5" s="1"/>
  <c r="A1127" i="2"/>
  <c r="A1117" i="1" s="1"/>
  <c r="B1134" i="5" s="1"/>
  <c r="A1128" i="2"/>
  <c r="A1118" i="1" s="1"/>
  <c r="B1135" i="5" s="1"/>
  <c r="A1129" i="2"/>
  <c r="A1119" i="1" s="1"/>
  <c r="B1136" i="5" s="1"/>
  <c r="A1130" i="2"/>
  <c r="A1120" i="1" s="1"/>
  <c r="B1137" i="5" s="1"/>
  <c r="A1131" i="2"/>
  <c r="A1121" i="1" s="1"/>
  <c r="B1138" i="5" s="1"/>
  <c r="A1132" i="2"/>
  <c r="A1122" i="1" s="1"/>
  <c r="B1139" i="5" s="1"/>
  <c r="A1133" i="2"/>
  <c r="A1123" i="1" s="1"/>
  <c r="B1140" i="5" s="1"/>
  <c r="A1134" i="2"/>
  <c r="A1124" i="1" s="1"/>
  <c r="B1141" i="5" s="1"/>
  <c r="A1135" i="2"/>
  <c r="A1125" i="1" s="1"/>
  <c r="B1142" i="5" s="1"/>
  <c r="A1136" i="2"/>
  <c r="A1126" i="1" s="1"/>
  <c r="B1143" i="5" s="1"/>
  <c r="A1137" i="2"/>
  <c r="A1127" i="1" s="1"/>
  <c r="B1144" i="5" s="1"/>
  <c r="A1138" i="2"/>
  <c r="A1128" i="1" s="1"/>
  <c r="B1145" i="5" s="1"/>
  <c r="A1139" i="2"/>
  <c r="A1129" i="1" s="1"/>
  <c r="B1146" i="5" s="1"/>
  <c r="A1140" i="2"/>
  <c r="A1130" i="1" s="1"/>
  <c r="B1147" i="5" s="1"/>
  <c r="A1141" i="2"/>
  <c r="A1131" i="1" s="1"/>
  <c r="B1148" i="5" s="1"/>
  <c r="A1142" i="2"/>
  <c r="A1132" i="1" s="1"/>
  <c r="B1149" i="5" s="1"/>
  <c r="A1143" i="2"/>
  <c r="A1133" i="1" s="1"/>
  <c r="B1150" i="5" s="1"/>
  <c r="A1144" i="2"/>
  <c r="A1134" i="1" s="1"/>
  <c r="B1151" i="5" s="1"/>
  <c r="A1145" i="2"/>
  <c r="A1135" i="1" s="1"/>
  <c r="B1152" i="5" s="1"/>
  <c r="A1146" i="2"/>
  <c r="A1136" i="1" s="1"/>
  <c r="A1147" i="2"/>
  <c r="A1137" i="1" s="1"/>
  <c r="A1148" i="2"/>
  <c r="A1138" i="1" s="1"/>
  <c r="A1149" i="2"/>
  <c r="A1139" i="1" s="1"/>
  <c r="A1150" i="2"/>
  <c r="A1140" i="1" s="1"/>
  <c r="B1153" i="5" s="1"/>
  <c r="A1151" i="2"/>
  <c r="A1141" i="1" s="1"/>
  <c r="B1154" i="5" s="1"/>
  <c r="A1152" i="2"/>
  <c r="A1142" i="1" s="1"/>
  <c r="A1153" i="2"/>
  <c r="A1143" i="1" s="1"/>
  <c r="B1160" i="5" s="1"/>
  <c r="A1154" i="2"/>
  <c r="A1144" i="1" s="1"/>
  <c r="B1161" i="5" s="1"/>
  <c r="A1155" i="2"/>
  <c r="A1145" i="1" s="1"/>
  <c r="B1162" i="5" s="1"/>
  <c r="A1156" i="2"/>
  <c r="A1146" i="1" s="1"/>
  <c r="B1163" i="5" s="1"/>
  <c r="A1157" i="2"/>
  <c r="A1147" i="1" s="1"/>
  <c r="B1164" i="5" s="1"/>
  <c r="A1158" i="2"/>
  <c r="A1148" i="1" s="1"/>
  <c r="B1165" i="5" s="1"/>
  <c r="A1159" i="2"/>
  <c r="A1149" i="1" s="1"/>
  <c r="B1166" i="5" s="1"/>
  <c r="A1160" i="2"/>
  <c r="A1150" i="1" s="1"/>
  <c r="B1167" i="5" s="1"/>
  <c r="A1161" i="2"/>
  <c r="A1151" i="1" s="1"/>
  <c r="B1168" i="5" s="1"/>
  <c r="A1162" i="2"/>
  <c r="A1152" i="1" s="1"/>
  <c r="B1169" i="5" s="1"/>
  <c r="A1163" i="2"/>
  <c r="A1153" i="1" s="1"/>
  <c r="B1170" i="5" s="1"/>
  <c r="A1164" i="2"/>
  <c r="A1154" i="1" s="1"/>
  <c r="B1171" i="5" s="1"/>
  <c r="A1165" i="2"/>
  <c r="A1155" i="1" s="1"/>
  <c r="B1172" i="5" s="1"/>
  <c r="A1166" i="2"/>
  <c r="A1156" i="1" s="1"/>
  <c r="B1173" i="5" s="1"/>
  <c r="A1167" i="2"/>
  <c r="A1157" i="1" s="1"/>
  <c r="B1174" i="5" s="1"/>
  <c r="A1168" i="2"/>
  <c r="A1158" i="1" s="1"/>
  <c r="B1175" i="5" s="1"/>
  <c r="A1169" i="2"/>
  <c r="A1159" i="1" s="1"/>
  <c r="B1176" i="5" s="1"/>
  <c r="A1170" i="2"/>
  <c r="A1160" i="1" s="1"/>
  <c r="B1177" i="5" s="1"/>
  <c r="A1171" i="2"/>
  <c r="A1161" i="1" s="1"/>
  <c r="B1178" i="5" s="1"/>
  <c r="A1172" i="2"/>
  <c r="A1162" i="1" s="1"/>
  <c r="B1179" i="5" s="1"/>
  <c r="A1173" i="2"/>
  <c r="A1163" i="1" s="1"/>
  <c r="B1180" i="5" s="1"/>
  <c r="A1174" i="2"/>
  <c r="A1164" i="1" s="1"/>
  <c r="B1181" i="5" s="1"/>
  <c r="A1175" i="2"/>
  <c r="A1165" i="1" s="1"/>
  <c r="B1182" i="5" s="1"/>
  <c r="A1176" i="2"/>
  <c r="A1166" i="1" s="1"/>
  <c r="B1183" i="5" s="1"/>
  <c r="A1177" i="2"/>
  <c r="A1167" i="1" s="1"/>
  <c r="B1184" i="5" s="1"/>
  <c r="A1178" i="2"/>
  <c r="A1168" i="1" s="1"/>
  <c r="B1185" i="5" s="1"/>
  <c r="A1179" i="2"/>
  <c r="A1169" i="1" s="1"/>
  <c r="B1186" i="5" s="1"/>
  <c r="A1180" i="2"/>
  <c r="A1170" i="1" s="1"/>
  <c r="B1187" i="5" s="1"/>
  <c r="A1181" i="2"/>
  <c r="A1171" i="1" s="1"/>
  <c r="B1188" i="5" s="1"/>
  <c r="A1182" i="2"/>
  <c r="A1172" i="1" s="1"/>
  <c r="B1189" i="5" s="1"/>
  <c r="A1183" i="2"/>
  <c r="A1173" i="1" s="1"/>
  <c r="B1190" i="5" s="1"/>
  <c r="A1184" i="2"/>
  <c r="A1174" i="1" s="1"/>
  <c r="B1191" i="5" s="1"/>
  <c r="A1185" i="2"/>
  <c r="A1175" i="1" s="1"/>
  <c r="B1192" i="5" s="1"/>
  <c r="A1186" i="2"/>
  <c r="A1176" i="1" s="1"/>
  <c r="B1193" i="5" s="1"/>
  <c r="A1187" i="2"/>
  <c r="A1177" i="1" s="1"/>
  <c r="B1194" i="5" s="1"/>
  <c r="A1188" i="2"/>
  <c r="A1178" i="1" s="1"/>
  <c r="A1189" i="2"/>
  <c r="A1179" i="1" s="1"/>
  <c r="A1190" i="2"/>
  <c r="A1180" i="1" s="1"/>
  <c r="A1191" i="2"/>
  <c r="A1181" i="1" s="1"/>
  <c r="A1192" i="2"/>
  <c r="A1182" i="1" s="1"/>
  <c r="B1195" i="5" s="1"/>
  <c r="A1193" i="2"/>
  <c r="A1183" i="1" s="1"/>
  <c r="B1196" i="5" s="1"/>
  <c r="A1194" i="2"/>
  <c r="A1184" i="1" s="1"/>
  <c r="A1195" i="2"/>
  <c r="A1185" i="1" s="1"/>
  <c r="B1202" i="5" s="1"/>
  <c r="A1196" i="2"/>
  <c r="A1186" i="1" s="1"/>
  <c r="B1203" i="5" s="1"/>
  <c r="A1197" i="2"/>
  <c r="A1187" i="1" s="1"/>
  <c r="B1204" i="5" s="1"/>
  <c r="A1198" i="2"/>
  <c r="A1188" i="1" s="1"/>
  <c r="B1205" i="5" s="1"/>
  <c r="A1199" i="2"/>
  <c r="A1189" i="1" s="1"/>
  <c r="B1206" i="5" s="1"/>
  <c r="A1200" i="2"/>
  <c r="A1190" i="1" s="1"/>
  <c r="B1207" i="5" s="1"/>
  <c r="A1201" i="2"/>
  <c r="A1191" i="1" s="1"/>
  <c r="B1208" i="5" s="1"/>
  <c r="A1202" i="2"/>
  <c r="A1192" i="1" s="1"/>
  <c r="B1209" i="5" s="1"/>
  <c r="A1203" i="2"/>
  <c r="A1193" i="1" s="1"/>
  <c r="B1210" i="5" s="1"/>
  <c r="A1204" i="2"/>
  <c r="A1194" i="1" s="1"/>
  <c r="B1211" i="5" s="1"/>
  <c r="A1205" i="2"/>
  <c r="A1195" i="1" s="1"/>
  <c r="B1212" i="5" s="1"/>
  <c r="A1206" i="2"/>
  <c r="A1196" i="1" s="1"/>
  <c r="B1213" i="5" s="1"/>
  <c r="A1207" i="2"/>
  <c r="A1197" i="1" s="1"/>
  <c r="B1214" i="5" s="1"/>
  <c r="A1208" i="2"/>
  <c r="A1198" i="1" s="1"/>
  <c r="B1215" i="5" s="1"/>
  <c r="A1209" i="2"/>
  <c r="A1199" i="1" s="1"/>
  <c r="B1216" i="5" s="1"/>
  <c r="A1210" i="2"/>
  <c r="A1200" i="1" s="1"/>
  <c r="B1217" i="5" s="1"/>
  <c r="A1211" i="2"/>
  <c r="A1201" i="1" s="1"/>
  <c r="B1218" i="5" s="1"/>
  <c r="A1212" i="2"/>
  <c r="A1202" i="1" s="1"/>
  <c r="B1219" i="5" s="1"/>
  <c r="A1213" i="2"/>
  <c r="A1203" i="1" s="1"/>
  <c r="B1220" i="5" s="1"/>
  <c r="A1214" i="2"/>
  <c r="A1204" i="1" s="1"/>
  <c r="B1221" i="5" s="1"/>
  <c r="A1215" i="2"/>
  <c r="A1205" i="1" s="1"/>
  <c r="B1222" i="5" s="1"/>
  <c r="A1216" i="2"/>
  <c r="A1206" i="1" s="1"/>
  <c r="B1223" i="5" s="1"/>
  <c r="A1217" i="2"/>
  <c r="A1207" i="1" s="1"/>
  <c r="B1224" i="5" s="1"/>
  <c r="A1218" i="2"/>
  <c r="A1208" i="1" s="1"/>
  <c r="B1225" i="5" s="1"/>
  <c r="A1219" i="2"/>
  <c r="A1209" i="1" s="1"/>
  <c r="B1226" i="5" s="1"/>
  <c r="A1220" i="2"/>
  <c r="A1210" i="1" s="1"/>
  <c r="B1227" i="5" s="1"/>
  <c r="A1221" i="2"/>
  <c r="A1211" i="1" s="1"/>
  <c r="B1228" i="5" s="1"/>
  <c r="A1222" i="2"/>
  <c r="A1212" i="1" s="1"/>
  <c r="B1229" i="5" s="1"/>
  <c r="A1223" i="2"/>
  <c r="A1213" i="1" s="1"/>
  <c r="B1230" i="5" s="1"/>
  <c r="A1224" i="2"/>
  <c r="A1214" i="1" s="1"/>
  <c r="B1231" i="5" s="1"/>
  <c r="A1225" i="2"/>
  <c r="A1215" i="1" s="1"/>
  <c r="B1232" i="5" s="1"/>
  <c r="A1226" i="2"/>
  <c r="A1216" i="1" s="1"/>
  <c r="B1233" i="5" s="1"/>
  <c r="A1227" i="2"/>
  <c r="A1217" i="1" s="1"/>
  <c r="B1234" i="5" s="1"/>
  <c r="A1228" i="2"/>
  <c r="A1218" i="1" s="1"/>
  <c r="B1235" i="5" s="1"/>
  <c r="A1229" i="2"/>
  <c r="A1219" i="1" s="1"/>
  <c r="B1236" i="5" s="1"/>
  <c r="A1230" i="2"/>
  <c r="A1220" i="1" s="1"/>
  <c r="A1231" i="2"/>
  <c r="A1221" i="1" s="1"/>
  <c r="A1232" i="2"/>
  <c r="A1222" i="1" s="1"/>
  <c r="A1233" i="2"/>
  <c r="A1223" i="1" s="1"/>
  <c r="A1234" i="2"/>
  <c r="A1224" i="1" s="1"/>
  <c r="B1237" i="5" s="1"/>
  <c r="A1235" i="2"/>
  <c r="A1225" i="1" s="1"/>
  <c r="B1238" i="5" s="1"/>
  <c r="A1236" i="2"/>
  <c r="A1226" i="1" s="1"/>
  <c r="A1237" i="2"/>
  <c r="A1227" i="1" s="1"/>
  <c r="B1244" i="5" s="1"/>
  <c r="A1238" i="2"/>
  <c r="A1228" i="1" s="1"/>
  <c r="B1245" i="5" s="1"/>
  <c r="A1239" i="2"/>
  <c r="A1229" i="1" s="1"/>
  <c r="B1246" i="5" s="1"/>
  <c r="A1240" i="2"/>
  <c r="A1230" i="1" s="1"/>
  <c r="B1247" i="5" s="1"/>
  <c r="A1241" i="2"/>
  <c r="A1231" i="1" s="1"/>
  <c r="B1248" i="5" s="1"/>
  <c r="A1242" i="2"/>
  <c r="A1232" i="1" s="1"/>
  <c r="B1249" i="5" s="1"/>
  <c r="A1243" i="2"/>
  <c r="A1233" i="1" s="1"/>
  <c r="B1250" i="5" s="1"/>
  <c r="A1244" i="2"/>
  <c r="A1234" i="1" s="1"/>
  <c r="B1251" i="5" s="1"/>
  <c r="A1245" i="2"/>
  <c r="A1235" i="1" s="1"/>
  <c r="B1252" i="5" s="1"/>
  <c r="A1246" i="2"/>
  <c r="A1236" i="1" s="1"/>
  <c r="B1253" i="5" s="1"/>
  <c r="A1247" i="2"/>
  <c r="A1237" i="1" s="1"/>
  <c r="B1254" i="5" s="1"/>
  <c r="A1248" i="2"/>
  <c r="A1238" i="1" s="1"/>
  <c r="B1255" i="5" s="1"/>
  <c r="A1249" i="2"/>
  <c r="A1239" i="1" s="1"/>
  <c r="B1256" i="5" s="1"/>
  <c r="A1250" i="2"/>
  <c r="A1240" i="1" s="1"/>
  <c r="B1257" i="5" s="1"/>
  <c r="A1251" i="2"/>
  <c r="A1241" i="1" s="1"/>
  <c r="B1258" i="5" s="1"/>
  <c r="A1252" i="2"/>
  <c r="A1242" i="1" s="1"/>
  <c r="B1259" i="5" s="1"/>
  <c r="A1253" i="2"/>
  <c r="A1243" i="1" s="1"/>
  <c r="B1260" i="5" s="1"/>
  <c r="A1254" i="2"/>
  <c r="A1244" i="1" s="1"/>
  <c r="B1261" i="5" s="1"/>
  <c r="A1255" i="2"/>
  <c r="A1245" i="1" s="1"/>
  <c r="B1262" i="5" s="1"/>
  <c r="A1256" i="2"/>
  <c r="A1246" i="1" s="1"/>
  <c r="B1263" i="5" s="1"/>
  <c r="A1257" i="2"/>
  <c r="A1247" i="1" s="1"/>
  <c r="B1264" i="5" s="1"/>
  <c r="A1258" i="2"/>
  <c r="A1248" i="1" s="1"/>
  <c r="B1265" i="5" s="1"/>
  <c r="A1259" i="2"/>
  <c r="A1249" i="1" s="1"/>
  <c r="B1266" i="5" s="1"/>
  <c r="A1260" i="2"/>
  <c r="A1250" i="1" s="1"/>
  <c r="B1267" i="5" s="1"/>
  <c r="A1261" i="2"/>
  <c r="A1251" i="1" s="1"/>
  <c r="B1268" i="5" s="1"/>
  <c r="A1262" i="2"/>
  <c r="A1252" i="1" s="1"/>
  <c r="B1269" i="5" s="1"/>
  <c r="A1263" i="2"/>
  <c r="A1253" i="1" s="1"/>
  <c r="B1270" i="5" s="1"/>
  <c r="A1264" i="2"/>
  <c r="A1254" i="1" s="1"/>
  <c r="B1271" i="5" s="1"/>
  <c r="A1265" i="2"/>
  <c r="A1255" i="1" s="1"/>
  <c r="B1272" i="5" s="1"/>
  <c r="A1266" i="2"/>
  <c r="A1256" i="1" s="1"/>
  <c r="B1273" i="5" s="1"/>
  <c r="A1267" i="2"/>
  <c r="A1257" i="1" s="1"/>
  <c r="B1274" i="5" s="1"/>
  <c r="A1268" i="2"/>
  <c r="A1258" i="1" s="1"/>
  <c r="B1275" i="5" s="1"/>
  <c r="A1269" i="2"/>
  <c r="A1259" i="1" s="1"/>
  <c r="B1276" i="5" s="1"/>
  <c r="A1270" i="2"/>
  <c r="A1260" i="1" s="1"/>
  <c r="B1277" i="5" s="1"/>
  <c r="A1271" i="2"/>
  <c r="A1261" i="1" s="1"/>
  <c r="B1278" i="5" s="1"/>
  <c r="A1272" i="2"/>
  <c r="A1262" i="1" s="1"/>
  <c r="A1273" i="2"/>
  <c r="A1263" i="1" s="1"/>
  <c r="A1274" i="2"/>
  <c r="A1264" i="1" s="1"/>
  <c r="A1275" i="2"/>
  <c r="A1265" i="1" s="1"/>
  <c r="A1276" i="2"/>
  <c r="A1266" i="1" s="1"/>
  <c r="B1279" i="5" s="1"/>
  <c r="A1277" i="2"/>
  <c r="A1267" i="1" s="1"/>
  <c r="B1280" i="5" s="1"/>
  <c r="A1278" i="2"/>
  <c r="A1268" i="1" s="1"/>
  <c r="A1279" i="2"/>
  <c r="A1269" i="1" s="1"/>
  <c r="B1286" i="5" s="1"/>
  <c r="A1280" i="2"/>
  <c r="A1270" i="1" s="1"/>
  <c r="B1287" i="5" s="1"/>
  <c r="A1281" i="2"/>
  <c r="A1271" i="1" s="1"/>
  <c r="B1288" i="5" s="1"/>
  <c r="A1282" i="2"/>
  <c r="A1272" i="1" s="1"/>
  <c r="B1289" i="5" s="1"/>
  <c r="A1283" i="2"/>
  <c r="A1273" i="1" s="1"/>
  <c r="B1290" i="5" s="1"/>
  <c r="A1284" i="2"/>
  <c r="A1274" i="1" s="1"/>
  <c r="B1291" i="5" s="1"/>
  <c r="A1285" i="2"/>
  <c r="A1275" i="1" s="1"/>
  <c r="B1292" i="5" s="1"/>
  <c r="A1286" i="2"/>
  <c r="A1276" i="1" s="1"/>
  <c r="B1293" i="5" s="1"/>
  <c r="A1287" i="2"/>
  <c r="A1277" i="1" s="1"/>
  <c r="B1294" i="5" s="1"/>
  <c r="A1288" i="2"/>
  <c r="A1278" i="1" s="1"/>
  <c r="B1295" i="5" s="1"/>
  <c r="A1289" i="2"/>
  <c r="A1279" i="1" s="1"/>
  <c r="B1296" i="5" s="1"/>
  <c r="A1290" i="2"/>
  <c r="A1280" i="1" s="1"/>
  <c r="B1297" i="5" s="1"/>
  <c r="A1291" i="2"/>
  <c r="A1281" i="1" s="1"/>
  <c r="B1298" i="5" s="1"/>
  <c r="A1292" i="2"/>
  <c r="A1282" i="1" s="1"/>
  <c r="B1299" i="5" s="1"/>
  <c r="A1293" i="2"/>
  <c r="A1283" i="1" s="1"/>
  <c r="B1300" i="5" s="1"/>
  <c r="A1294" i="2"/>
  <c r="A1284" i="1" s="1"/>
  <c r="B1301" i="5" s="1"/>
  <c r="A1295" i="2"/>
  <c r="A1285" i="1" s="1"/>
  <c r="B1302" i="5" s="1"/>
  <c r="A1296" i="2"/>
  <c r="A1286" i="1" s="1"/>
  <c r="B1303" i="5" s="1"/>
  <c r="A1297" i="2"/>
  <c r="A1287" i="1" s="1"/>
  <c r="B1304" i="5" s="1"/>
  <c r="A1298" i="2"/>
  <c r="A1288" i="1" s="1"/>
  <c r="B1305" i="5" s="1"/>
  <c r="A1299" i="2"/>
  <c r="A1289" i="1" s="1"/>
  <c r="B1306" i="5" s="1"/>
  <c r="A1300" i="2"/>
  <c r="A1290" i="1" s="1"/>
  <c r="B1307" i="5" s="1"/>
  <c r="A1301" i="2"/>
  <c r="A1291" i="1" s="1"/>
  <c r="B1308" i="5" s="1"/>
  <c r="A1302" i="2"/>
  <c r="A1292" i="1" s="1"/>
  <c r="B1309" i="5" s="1"/>
  <c r="A1303" i="2"/>
  <c r="A1293" i="1" s="1"/>
  <c r="B1310" i="5" s="1"/>
  <c r="A1304" i="2"/>
  <c r="A1294" i="1" s="1"/>
  <c r="B1311" i="5" s="1"/>
  <c r="A1305" i="2"/>
  <c r="A1295" i="1" s="1"/>
  <c r="B1312" i="5" s="1"/>
  <c r="A1306" i="2"/>
  <c r="A1296" i="1" s="1"/>
  <c r="B1313" i="5" s="1"/>
  <c r="A1307" i="2"/>
  <c r="A1297" i="1" s="1"/>
  <c r="B1314" i="5" s="1"/>
  <c r="A1308" i="2"/>
  <c r="A1298" i="1" s="1"/>
  <c r="B1315" i="5" s="1"/>
  <c r="A1309" i="2"/>
  <c r="A1299" i="1" s="1"/>
  <c r="B1316" i="5" s="1"/>
  <c r="A1310" i="2"/>
  <c r="A1300" i="1" s="1"/>
  <c r="B1317" i="5" s="1"/>
  <c r="A1311" i="2"/>
  <c r="A1301" i="1" s="1"/>
  <c r="B1318" i="5" s="1"/>
  <c r="A1312" i="2"/>
  <c r="A1302" i="1" s="1"/>
  <c r="B1319" i="5" s="1"/>
  <c r="A1313" i="2"/>
  <c r="A1303" i="1" s="1"/>
  <c r="B1320" i="5" s="1"/>
  <c r="A1314" i="2"/>
  <c r="A1304" i="1" s="1"/>
  <c r="A1315" i="2"/>
  <c r="A1305" i="1" s="1"/>
  <c r="A1316" i="2"/>
  <c r="A1306" i="1" s="1"/>
  <c r="A1317" i="2"/>
  <c r="A1307" i="1" s="1"/>
  <c r="A1318" i="2"/>
  <c r="A1308" i="1" s="1"/>
  <c r="B1321" i="5" s="1"/>
  <c r="A1319" i="2"/>
  <c r="A1309" i="1" s="1"/>
  <c r="B1322" i="5" s="1"/>
  <c r="A1320" i="2"/>
  <c r="A1310" i="1" s="1"/>
  <c r="A1321" i="2"/>
  <c r="A1311" i="1" s="1"/>
  <c r="B1328" i="5" s="1"/>
  <c r="A1322" i="2"/>
  <c r="A1312" i="1" s="1"/>
  <c r="B1329" i="5" s="1"/>
  <c r="A1323" i="2"/>
  <c r="A1313" i="1" s="1"/>
  <c r="B1330" i="5" s="1"/>
  <c r="A1324" i="2"/>
  <c r="A1314" i="1" s="1"/>
  <c r="B1331" i="5" s="1"/>
  <c r="A1325" i="2"/>
  <c r="A1315" i="1" s="1"/>
  <c r="B1332" i="5" s="1"/>
  <c r="A1326" i="2"/>
  <c r="A1316" i="1" s="1"/>
  <c r="B1333" i="5" s="1"/>
  <c r="A1327" i="2"/>
  <c r="A1317" i="1" s="1"/>
  <c r="B1334" i="5" s="1"/>
  <c r="A1328" i="2"/>
  <c r="A1318" i="1" s="1"/>
  <c r="B1335" i="5" s="1"/>
  <c r="A1329" i="2"/>
  <c r="A1319" i="1" s="1"/>
  <c r="B1336" i="5" s="1"/>
  <c r="A1330" i="2"/>
  <c r="A1320" i="1" s="1"/>
  <c r="B1337" i="5" s="1"/>
  <c r="A1331" i="2"/>
  <c r="A1321" i="1" s="1"/>
  <c r="B1338" i="5" s="1"/>
  <c r="A1332" i="2"/>
  <c r="A1322" i="1" s="1"/>
  <c r="B1339" i="5" s="1"/>
  <c r="A1333" i="2"/>
  <c r="A1323" i="1" s="1"/>
  <c r="B1340" i="5" s="1"/>
  <c r="A1334" i="2"/>
  <c r="A1324" i="1" s="1"/>
  <c r="B1341" i="5" s="1"/>
  <c r="A1335" i="2"/>
  <c r="A1325" i="1" s="1"/>
  <c r="B1342" i="5" s="1"/>
  <c r="A1336" i="2"/>
  <c r="A1326" i="1" s="1"/>
  <c r="B1343" i="5" s="1"/>
  <c r="A1337" i="2"/>
  <c r="A1327" i="1" s="1"/>
  <c r="B1344" i="5" s="1"/>
  <c r="A1338" i="2"/>
  <c r="A1328" i="1" s="1"/>
  <c r="B1345" i="5" s="1"/>
  <c r="A1339" i="2"/>
  <c r="A1329" i="1" s="1"/>
  <c r="B1346" i="5" s="1"/>
  <c r="A1340" i="2"/>
  <c r="A1330" i="1" s="1"/>
  <c r="B1347" i="5" s="1"/>
  <c r="A1341" i="2"/>
  <c r="A1331" i="1" s="1"/>
  <c r="B1348" i="5" s="1"/>
  <c r="A1342" i="2"/>
  <c r="A1332" i="1" s="1"/>
  <c r="B1349" i="5" s="1"/>
  <c r="A1343" i="2"/>
  <c r="A1333" i="1" s="1"/>
  <c r="B1350" i="5" s="1"/>
  <c r="A1344" i="2"/>
  <c r="A1334" i="1" s="1"/>
  <c r="B1351" i="5" s="1"/>
  <c r="A1345" i="2"/>
  <c r="A1335" i="1" s="1"/>
  <c r="B1352" i="5" s="1"/>
  <c r="A1346" i="2"/>
  <c r="A1336" i="1" s="1"/>
  <c r="B1353" i="5" s="1"/>
  <c r="A1347" i="2"/>
  <c r="A1337" i="1" s="1"/>
  <c r="B1354" i="5" s="1"/>
  <c r="A1348" i="2"/>
  <c r="A1338" i="1" s="1"/>
  <c r="B1355" i="5" s="1"/>
  <c r="A1349" i="2"/>
  <c r="A1339" i="1" s="1"/>
  <c r="B1356" i="5" s="1"/>
  <c r="A1350" i="2"/>
  <c r="A1340" i="1" s="1"/>
  <c r="B1357" i="5" s="1"/>
  <c r="A1351" i="2"/>
  <c r="A1341" i="1" s="1"/>
  <c r="B1358" i="5" s="1"/>
  <c r="A1352" i="2"/>
  <c r="A1342" i="1" s="1"/>
  <c r="B1359" i="5" s="1"/>
  <c r="A1353" i="2"/>
  <c r="A1343" i="1" s="1"/>
  <c r="B1360" i="5" s="1"/>
  <c r="A1354" i="2"/>
  <c r="A1344" i="1" s="1"/>
  <c r="B1361" i="5" s="1"/>
  <c r="A1355" i="2"/>
  <c r="A1345" i="1" s="1"/>
  <c r="B1362" i="5" s="1"/>
  <c r="A1356" i="2"/>
  <c r="A1346" i="1" s="1"/>
  <c r="A1357" i="2"/>
  <c r="A1347" i="1" s="1"/>
  <c r="A1358" i="2"/>
  <c r="A1348" i="1" s="1"/>
  <c r="A1359" i="2"/>
  <c r="A1349" i="1" s="1"/>
  <c r="A1360" i="2"/>
  <c r="A1350" i="1" s="1"/>
  <c r="B1363" i="5" s="1"/>
  <c r="A1361" i="2"/>
  <c r="A1351" i="1" s="1"/>
  <c r="B1364" i="5" s="1"/>
  <c r="A1362" i="2"/>
  <c r="A1352" i="1" s="1"/>
  <c r="A1363" i="2"/>
  <c r="A1353" i="1" s="1"/>
  <c r="B1370" i="5" s="1"/>
  <c r="A1364" i="2"/>
  <c r="A1354" i="1" s="1"/>
  <c r="B1371" i="5" s="1"/>
  <c r="A1365" i="2"/>
  <c r="A1355" i="1" s="1"/>
  <c r="B1372" i="5" s="1"/>
  <c r="A1366" i="2"/>
  <c r="A1356" i="1" s="1"/>
  <c r="B1373" i="5" s="1"/>
  <c r="A1367" i="2"/>
  <c r="A1357" i="1" s="1"/>
  <c r="B1374" i="5" s="1"/>
  <c r="A1368" i="2"/>
  <c r="A1358" i="1" s="1"/>
  <c r="B1375" i="5" s="1"/>
  <c r="A1369" i="2"/>
  <c r="A1359" i="1" s="1"/>
  <c r="B1376" i="5" s="1"/>
  <c r="A1370" i="2"/>
  <c r="A1360" i="1" s="1"/>
  <c r="B1377" i="5" s="1"/>
  <c r="A1371" i="2"/>
  <c r="A1361" i="1" s="1"/>
  <c r="B1378" i="5" s="1"/>
  <c r="A1372" i="2"/>
  <c r="A1362" i="1" s="1"/>
  <c r="B1379" i="5" s="1"/>
  <c r="A1373" i="2"/>
  <c r="A1363" i="1" s="1"/>
  <c r="B1380" i="5" s="1"/>
  <c r="A1374" i="2"/>
  <c r="A1364" i="1" s="1"/>
  <c r="B1381" i="5" s="1"/>
  <c r="A1375" i="2"/>
  <c r="A1365" i="1" s="1"/>
  <c r="B1382" i="5" s="1"/>
  <c r="A1376" i="2"/>
  <c r="A1366" i="1" s="1"/>
  <c r="B1383" i="5" s="1"/>
  <c r="A1377" i="2"/>
  <c r="A1367" i="1" s="1"/>
  <c r="B1384" i="5" s="1"/>
  <c r="A1378" i="2"/>
  <c r="A1368" i="1" s="1"/>
  <c r="B1385" i="5" s="1"/>
  <c r="A1379" i="2"/>
  <c r="A1369" i="1" s="1"/>
  <c r="B1386" i="5" s="1"/>
  <c r="A1380" i="2"/>
  <c r="A1370" i="1" s="1"/>
  <c r="B1387" i="5" s="1"/>
  <c r="A1381" i="2"/>
  <c r="A1371" i="1" s="1"/>
  <c r="B1388" i="5" s="1"/>
  <c r="A1382" i="2"/>
  <c r="A1372" i="1" s="1"/>
  <c r="B1389" i="5" s="1"/>
  <c r="A1383" i="2"/>
  <c r="A1373" i="1" s="1"/>
  <c r="B1390" i="5" s="1"/>
  <c r="A1384" i="2"/>
  <c r="A1374" i="1" s="1"/>
  <c r="B1391" i="5" s="1"/>
  <c r="A1385" i="2"/>
  <c r="A1375" i="1" s="1"/>
  <c r="B1392" i="5" s="1"/>
  <c r="A1386" i="2"/>
  <c r="A1376" i="1" s="1"/>
  <c r="B1393" i="5" s="1"/>
  <c r="A1387" i="2"/>
  <c r="A1377" i="1" s="1"/>
  <c r="B1394" i="5" s="1"/>
  <c r="A1388" i="2"/>
  <c r="A1378" i="1" s="1"/>
  <c r="B1395" i="5" s="1"/>
  <c r="A1389" i="2"/>
  <c r="A1379" i="1" s="1"/>
  <c r="B1396" i="5" s="1"/>
  <c r="A1390" i="2"/>
  <c r="A1380" i="1" s="1"/>
  <c r="B1397" i="5" s="1"/>
  <c r="A1391" i="2"/>
  <c r="A1381" i="1" s="1"/>
  <c r="B1398" i="5" s="1"/>
  <c r="A1392" i="2"/>
  <c r="A1382" i="1" s="1"/>
  <c r="B1399" i="5" s="1"/>
  <c r="A1393" i="2"/>
  <c r="A1383" i="1" s="1"/>
  <c r="B1400" i="5" s="1"/>
  <c r="A1394" i="2"/>
  <c r="A1384" i="1" s="1"/>
  <c r="B1401" i="5" s="1"/>
  <c r="A1395" i="2"/>
  <c r="A1385" i="1" s="1"/>
  <c r="B1402" i="5" s="1"/>
  <c r="A1396" i="2"/>
  <c r="A1386" i="1" s="1"/>
  <c r="B1403" i="5" s="1"/>
  <c r="A1397" i="2"/>
  <c r="A1387" i="1" s="1"/>
  <c r="B1404" i="5" s="1"/>
  <c r="A1398" i="2"/>
  <c r="A1388" i="1" s="1"/>
  <c r="A1399" i="2"/>
  <c r="A1389" i="1" s="1"/>
  <c r="A1400" i="2"/>
  <c r="A1390" i="1" s="1"/>
  <c r="A1401" i="2"/>
  <c r="A1391" i="1" s="1"/>
  <c r="A1402" i="2"/>
  <c r="A1392" i="1" s="1"/>
  <c r="B1405" i="5" s="1"/>
  <c r="A1403" i="2"/>
  <c r="A1393" i="1" s="1"/>
  <c r="B1406" i="5" s="1"/>
  <c r="A1404" i="2"/>
  <c r="A1394" i="1" s="1"/>
  <c r="A1405" i="2"/>
  <c r="A1395" i="1" s="1"/>
  <c r="B1412" i="5" s="1"/>
  <c r="A1406" i="2"/>
  <c r="A1396" i="1" s="1"/>
  <c r="B1413" i="5" s="1"/>
  <c r="A1407" i="2"/>
  <c r="A1397" i="1" s="1"/>
  <c r="B1414" i="5" s="1"/>
  <c r="A1408" i="2"/>
  <c r="A1398" i="1" s="1"/>
  <c r="B1415" i="5" s="1"/>
  <c r="A1409" i="2"/>
  <c r="A1399" i="1" s="1"/>
  <c r="B1416" i="5" s="1"/>
  <c r="A1410" i="2"/>
  <c r="A1400" i="1" s="1"/>
  <c r="B1417" i="5" s="1"/>
  <c r="A1411" i="2"/>
  <c r="A1401" i="1" s="1"/>
  <c r="B1418" i="5" s="1"/>
  <c r="A1412" i="2"/>
  <c r="A1402" i="1" s="1"/>
  <c r="B1419" i="5" s="1"/>
  <c r="A1413" i="2"/>
  <c r="A1403" i="1" s="1"/>
  <c r="B1420" i="5" s="1"/>
  <c r="A1414" i="2"/>
  <c r="A1404" i="1" s="1"/>
  <c r="B1421" i="5" s="1"/>
  <c r="A1415" i="2"/>
  <c r="A1405" i="1" s="1"/>
  <c r="B1422" i="5" s="1"/>
  <c r="A1416" i="2"/>
  <c r="A1406" i="1" s="1"/>
  <c r="B1423" i="5" s="1"/>
  <c r="A1417" i="2"/>
  <c r="A1407" i="1" s="1"/>
  <c r="B1424" i="5" s="1"/>
  <c r="A1418" i="2"/>
  <c r="A1408" i="1" s="1"/>
  <c r="B1425" i="5" s="1"/>
  <c r="A1419" i="2"/>
  <c r="A1409" i="1" s="1"/>
  <c r="B1426" i="5" s="1"/>
  <c r="A1420" i="2"/>
  <c r="A1410" i="1" s="1"/>
  <c r="B1427" i="5" s="1"/>
  <c r="A1421" i="2"/>
  <c r="A1411" i="1" s="1"/>
  <c r="B1428" i="5" s="1"/>
  <c r="A1422" i="2"/>
  <c r="A1412" i="1" s="1"/>
  <c r="B1429" i="5" s="1"/>
  <c r="A1423" i="2"/>
  <c r="A1413" i="1" s="1"/>
  <c r="B1430" i="5" s="1"/>
  <c r="A1424" i="2"/>
  <c r="A1414" i="1" s="1"/>
  <c r="B1431" i="5" s="1"/>
  <c r="A1425" i="2"/>
  <c r="A1415" i="1" s="1"/>
  <c r="B1432" i="5" s="1"/>
  <c r="A1426" i="2"/>
  <c r="A1416" i="1" s="1"/>
  <c r="B1433" i="5" s="1"/>
  <c r="A1427" i="2"/>
  <c r="A1417" i="1" s="1"/>
  <c r="B1434" i="5" s="1"/>
  <c r="A1428" i="2"/>
  <c r="A1418" i="1" s="1"/>
  <c r="B1435" i="5" s="1"/>
  <c r="A1429" i="2"/>
  <c r="A1419" i="1" s="1"/>
  <c r="B1436" i="5" s="1"/>
  <c r="A1430" i="2"/>
  <c r="A1420" i="1" s="1"/>
  <c r="B1437" i="5" s="1"/>
  <c r="A1431" i="2"/>
  <c r="A1421" i="1" s="1"/>
  <c r="B1438" i="5" s="1"/>
  <c r="A1432" i="2"/>
  <c r="A1422" i="1" s="1"/>
  <c r="B1439" i="5" s="1"/>
  <c r="A1433" i="2"/>
  <c r="A1423" i="1" s="1"/>
  <c r="B1440" i="5" s="1"/>
  <c r="A1434" i="2"/>
  <c r="A1424" i="1" s="1"/>
  <c r="B1441" i="5" s="1"/>
  <c r="A1435" i="2"/>
  <c r="A1425" i="1" s="1"/>
  <c r="B1442" i="5" s="1"/>
  <c r="A1436" i="2"/>
  <c r="A1426" i="1" s="1"/>
  <c r="B1443" i="5" s="1"/>
  <c r="A1437" i="2"/>
  <c r="A1427" i="1" s="1"/>
  <c r="B1444" i="5" s="1"/>
  <c r="A1438" i="2"/>
  <c r="A1428" i="1" s="1"/>
  <c r="B1445" i="5" s="1"/>
  <c r="A1439" i="2"/>
  <c r="A1429" i="1" s="1"/>
  <c r="B1446" i="5" s="1"/>
  <c r="A1440" i="2"/>
  <c r="A1430" i="1" s="1"/>
  <c r="A1441" i="2"/>
  <c r="A1431" i="1" s="1"/>
  <c r="A1442" i="2"/>
  <c r="A1432" i="1" s="1"/>
  <c r="A1443" i="2"/>
  <c r="A1433" i="1" s="1"/>
  <c r="A1444" i="2"/>
  <c r="A1434" i="1" s="1"/>
  <c r="B1447" i="5" s="1"/>
  <c r="A1445" i="2"/>
  <c r="A1435" i="1" s="1"/>
  <c r="B1448" i="5" s="1"/>
  <c r="A1446" i="2"/>
  <c r="A1436" i="1" s="1"/>
  <c r="A1447" i="2"/>
  <c r="A1437" i="1" s="1"/>
  <c r="B1454" i="5" s="1"/>
  <c r="A1448" i="2"/>
  <c r="A1438" i="1" s="1"/>
  <c r="B1455" i="5" s="1"/>
  <c r="A1449" i="2"/>
  <c r="A1439" i="1" s="1"/>
  <c r="B1456" i="5" s="1"/>
  <c r="A1450" i="2"/>
  <c r="A1440" i="1" s="1"/>
  <c r="B1457" i="5" s="1"/>
  <c r="A1451" i="2"/>
  <c r="A1441" i="1" s="1"/>
  <c r="B1458" i="5" s="1"/>
  <c r="A1452" i="2"/>
  <c r="A1442" i="1" s="1"/>
  <c r="B1459" i="5" s="1"/>
  <c r="A1453" i="2"/>
  <c r="A1443" i="1" s="1"/>
  <c r="B1460" i="5" s="1"/>
  <c r="A1454" i="2"/>
  <c r="A1444" i="1" s="1"/>
  <c r="B1461" i="5" s="1"/>
  <c r="A1455" i="2"/>
  <c r="A1445" i="1" s="1"/>
  <c r="B1462" i="5" s="1"/>
  <c r="A1456" i="2"/>
  <c r="A1446" i="1" s="1"/>
  <c r="B1463" i="5" s="1"/>
  <c r="A1457" i="2"/>
  <c r="A1447" i="1" s="1"/>
  <c r="B1464" i="5" s="1"/>
  <c r="A1458" i="2"/>
  <c r="A1448" i="1" s="1"/>
  <c r="B1465" i="5" s="1"/>
  <c r="A1459" i="2"/>
  <c r="A1449" i="1" s="1"/>
  <c r="B1466" i="5" s="1"/>
  <c r="A1460" i="2"/>
  <c r="A1450" i="1" s="1"/>
  <c r="B1467" i="5" s="1"/>
  <c r="A1461" i="2"/>
  <c r="A1451" i="1" s="1"/>
  <c r="B1468" i="5" s="1"/>
  <c r="A1462" i="2"/>
  <c r="A1452" i="1" s="1"/>
  <c r="B1469" i="5" s="1"/>
  <c r="A1463" i="2"/>
  <c r="A1453" i="1" s="1"/>
  <c r="B1470" i="5" s="1"/>
  <c r="A1464" i="2"/>
  <c r="A1454" i="1" s="1"/>
  <c r="B1471" i="5" s="1"/>
  <c r="A1465" i="2"/>
  <c r="A1455" i="1" s="1"/>
  <c r="B1472" i="5" s="1"/>
  <c r="A1466" i="2"/>
  <c r="A1456" i="1" s="1"/>
  <c r="B1473" i="5" s="1"/>
  <c r="A1467" i="2"/>
  <c r="A1457" i="1" s="1"/>
  <c r="B1474" i="5" s="1"/>
  <c r="A1468" i="2"/>
  <c r="A1458" i="1" s="1"/>
  <c r="B1475" i="5" s="1"/>
  <c r="A1469" i="2"/>
  <c r="A1459" i="1" s="1"/>
  <c r="B1476" i="5" s="1"/>
  <c r="A1470" i="2"/>
  <c r="A1460" i="1" s="1"/>
  <c r="B1477" i="5" s="1"/>
  <c r="A1471" i="2"/>
  <c r="A1461" i="1" s="1"/>
  <c r="B1478" i="5" s="1"/>
  <c r="A1472" i="2"/>
  <c r="A1462" i="1" s="1"/>
  <c r="B1479" i="5" s="1"/>
  <c r="A1473" i="2"/>
  <c r="A1463" i="1" s="1"/>
  <c r="B1480" i="5" s="1"/>
  <c r="A1474" i="2"/>
  <c r="A1464" i="1" s="1"/>
  <c r="B1481" i="5" s="1"/>
  <c r="A1475" i="2"/>
  <c r="A1465" i="1" s="1"/>
  <c r="B1482" i="5" s="1"/>
  <c r="A1476" i="2"/>
  <c r="A1466" i="1" s="1"/>
  <c r="B1483" i="5" s="1"/>
  <c r="A1477" i="2"/>
  <c r="A1467" i="1" s="1"/>
  <c r="B1484" i="5" s="1"/>
  <c r="A1478" i="2"/>
  <c r="A1468" i="1" s="1"/>
  <c r="B1485" i="5" s="1"/>
  <c r="A1479" i="2"/>
  <c r="A1469" i="1" s="1"/>
  <c r="B1486" i="5" s="1"/>
  <c r="A1480" i="2"/>
  <c r="A1470" i="1" s="1"/>
  <c r="B1487" i="5" s="1"/>
  <c r="A1481" i="2"/>
  <c r="A1471" i="1" s="1"/>
  <c r="B1488" i="5" s="1"/>
  <c r="A1482" i="2"/>
  <c r="A1472" i="1" s="1"/>
  <c r="A1483" i="2"/>
  <c r="A1473" i="1" s="1"/>
  <c r="A1484" i="2"/>
  <c r="A1474" i="1" s="1"/>
  <c r="A1485" i="2"/>
  <c r="A1475" i="1" s="1"/>
  <c r="A1486" i="2"/>
  <c r="A1476" i="1" s="1"/>
  <c r="B1489" i="5" s="1"/>
  <c r="A1487" i="2"/>
  <c r="A1477" i="1" s="1"/>
  <c r="B1490" i="5" s="1"/>
  <c r="A1488" i="2"/>
  <c r="A1478" i="1" s="1"/>
  <c r="A1489" i="2"/>
  <c r="A1479" i="1" s="1"/>
  <c r="B1496" i="5" s="1"/>
  <c r="A1490" i="2"/>
  <c r="A1480" i="1" s="1"/>
  <c r="B1497" i="5" s="1"/>
  <c r="A1491" i="2"/>
  <c r="A1481" i="1" s="1"/>
  <c r="B1498" i="5" s="1"/>
  <c r="A1492" i="2"/>
  <c r="A1482" i="1" s="1"/>
  <c r="B1499" i="5" s="1"/>
  <c r="A1493" i="2"/>
  <c r="A1483" i="1" s="1"/>
  <c r="B1500" i="5" s="1"/>
  <c r="A1494" i="2"/>
  <c r="A1484" i="1" s="1"/>
  <c r="B1501" i="5" s="1"/>
  <c r="A1495" i="2"/>
  <c r="A1485" i="1" s="1"/>
  <c r="B1502" i="5" s="1"/>
  <c r="A1496" i="2"/>
  <c r="A1486" i="1" s="1"/>
  <c r="B1503" i="5" s="1"/>
  <c r="A1497" i="2"/>
  <c r="A1487" i="1" s="1"/>
  <c r="B1504" i="5" s="1"/>
  <c r="A1498" i="2"/>
  <c r="A1488" i="1" s="1"/>
  <c r="B1505" i="5" s="1"/>
  <c r="A1499" i="2"/>
  <c r="A1489" i="1" s="1"/>
  <c r="B1506" i="5" s="1"/>
  <c r="A1500" i="2"/>
  <c r="A1490" i="1" s="1"/>
  <c r="B1507" i="5" s="1"/>
  <c r="A1501" i="2"/>
  <c r="A1491" i="1" s="1"/>
  <c r="B1508" i="5" s="1"/>
  <c r="A1502" i="2"/>
  <c r="A1492" i="1" s="1"/>
  <c r="B1509" i="5" s="1"/>
  <c r="A1503" i="2"/>
  <c r="A1493" i="1" s="1"/>
  <c r="B1510" i="5" s="1"/>
  <c r="A1504" i="2"/>
  <c r="A1494" i="1" s="1"/>
  <c r="B1511" i="5" s="1"/>
  <c r="A1505" i="2"/>
  <c r="A1495" i="1" s="1"/>
  <c r="B1512" i="5" s="1"/>
  <c r="A1506" i="2"/>
  <c r="A1496" i="1" s="1"/>
  <c r="B1513" i="5" s="1"/>
  <c r="A1507" i="2"/>
  <c r="A1497" i="1" s="1"/>
  <c r="B1514" i="5" s="1"/>
  <c r="A1508" i="2"/>
  <c r="A1498" i="1" s="1"/>
  <c r="B1515" i="5" s="1"/>
  <c r="A1509" i="2"/>
  <c r="A1499" i="1" s="1"/>
  <c r="B1516" i="5" s="1"/>
  <c r="A1510" i="2"/>
  <c r="A1500" i="1" s="1"/>
  <c r="B1517" i="5" s="1"/>
  <c r="A1511" i="2"/>
  <c r="A1501" i="1" s="1"/>
  <c r="B1518" i="5" s="1"/>
  <c r="A1512" i="2"/>
  <c r="A1502" i="1" s="1"/>
  <c r="B1519" i="5" s="1"/>
  <c r="A1513" i="2"/>
  <c r="A1503" i="1" s="1"/>
  <c r="B1520" i="5" s="1"/>
  <c r="A1514" i="2"/>
  <c r="A1504" i="1" s="1"/>
  <c r="B1521" i="5" s="1"/>
  <c r="A1515" i="2"/>
  <c r="A1505" i="1" s="1"/>
  <c r="B1522" i="5" s="1"/>
  <c r="A1516" i="2"/>
  <c r="A1506" i="1" s="1"/>
  <c r="B1523" i="5" s="1"/>
  <c r="A1517" i="2"/>
  <c r="A1507" i="1" s="1"/>
  <c r="B1524" i="5" s="1"/>
  <c r="A1518" i="2"/>
  <c r="A1508" i="1" s="1"/>
  <c r="B1525" i="5" s="1"/>
  <c r="A1519" i="2"/>
  <c r="A1509" i="1" s="1"/>
  <c r="B1526" i="5" s="1"/>
  <c r="A1520" i="2"/>
  <c r="A1510" i="1" s="1"/>
  <c r="B1527" i="5" s="1"/>
  <c r="A1521" i="2"/>
  <c r="A1511" i="1" s="1"/>
  <c r="B1528" i="5" s="1"/>
  <c r="A1522" i="2"/>
  <c r="A1512" i="1" s="1"/>
  <c r="B1529" i="5" s="1"/>
  <c r="A1523" i="2"/>
  <c r="A1513" i="1" s="1"/>
  <c r="B1530" i="5" s="1"/>
  <c r="A1524" i="2"/>
  <c r="A1514" i="1" s="1"/>
  <c r="A1525" i="2"/>
  <c r="A1515" i="1" s="1"/>
  <c r="A1526" i="2"/>
  <c r="A1516" i="1" s="1"/>
  <c r="A1527" i="2"/>
  <c r="A1517" i="1" s="1"/>
  <c r="A1528" i="2"/>
  <c r="A1518" i="1" s="1"/>
  <c r="B1531" i="5" s="1"/>
  <c r="A1529" i="2"/>
  <c r="A1519" i="1" s="1"/>
  <c r="B1532" i="5" s="1"/>
  <c r="A1530" i="2"/>
  <c r="A1520" i="1" s="1"/>
  <c r="A1531" i="2"/>
  <c r="A1521" i="1" s="1"/>
  <c r="B1538" i="5" s="1"/>
  <c r="A1532" i="2"/>
  <c r="A1522" i="1" s="1"/>
  <c r="B1539" i="5" s="1"/>
  <c r="A1533" i="2"/>
  <c r="A1523" i="1" s="1"/>
  <c r="B1540" i="5" s="1"/>
  <c r="A1534" i="2"/>
  <c r="A1524" i="1" s="1"/>
  <c r="B1541" i="5" s="1"/>
  <c r="A1535" i="2"/>
  <c r="A1525" i="1" s="1"/>
  <c r="B1542" i="5" s="1"/>
  <c r="A1536" i="2"/>
  <c r="A1526" i="1" s="1"/>
  <c r="B1543" i="5" s="1"/>
  <c r="A1537" i="2"/>
  <c r="A1527" i="1" s="1"/>
  <c r="B1544" i="5" s="1"/>
  <c r="A1538" i="2"/>
  <c r="A1528" i="1" s="1"/>
  <c r="B1545" i="5" s="1"/>
  <c r="A1539" i="2"/>
  <c r="A1529" i="1" s="1"/>
  <c r="B1546" i="5" s="1"/>
  <c r="A1540" i="2"/>
  <c r="A1530" i="1" s="1"/>
  <c r="B1547" i="5" s="1"/>
  <c r="A1541" i="2"/>
  <c r="A1531" i="1" s="1"/>
  <c r="B1548" i="5" s="1"/>
  <c r="A1542" i="2"/>
  <c r="A1532" i="1" s="1"/>
  <c r="B1549" i="5" s="1"/>
  <c r="A1543" i="2"/>
  <c r="A1533" i="1" s="1"/>
  <c r="B1550" i="5" s="1"/>
  <c r="A1544" i="2"/>
  <c r="A1534" i="1" s="1"/>
  <c r="B1551" i="5" s="1"/>
  <c r="A1545" i="2"/>
  <c r="A1535" i="1" s="1"/>
  <c r="B1552" i="5" s="1"/>
  <c r="A1546" i="2"/>
  <c r="A1536" i="1" s="1"/>
  <c r="B1553" i="5" s="1"/>
  <c r="A1547" i="2"/>
  <c r="A1537" i="1" s="1"/>
  <c r="B1554" i="5" s="1"/>
  <c r="A1548" i="2"/>
  <c r="A1538" i="1" s="1"/>
  <c r="B1555" i="5" s="1"/>
  <c r="A1549" i="2"/>
  <c r="A1539" i="1" s="1"/>
  <c r="B1556" i="5" s="1"/>
  <c r="A1550" i="2"/>
  <c r="A1540" i="1" s="1"/>
  <c r="B1557" i="5" s="1"/>
  <c r="A1551" i="2"/>
  <c r="A1541" i="1" s="1"/>
  <c r="B1558" i="5" s="1"/>
  <c r="A1552" i="2"/>
  <c r="A1542" i="1" s="1"/>
  <c r="B1559" i="5" s="1"/>
  <c r="A1553" i="2"/>
  <c r="A1543" i="1" s="1"/>
  <c r="B1560" i="5" s="1"/>
  <c r="A1554" i="2"/>
  <c r="A1544" i="1" s="1"/>
  <c r="B1561" i="5" s="1"/>
  <c r="A1555" i="2"/>
  <c r="A1545" i="1" s="1"/>
  <c r="B1562" i="5" s="1"/>
  <c r="A1556" i="2"/>
  <c r="A1546" i="1" s="1"/>
  <c r="B1563" i="5" s="1"/>
  <c r="A1557" i="2"/>
  <c r="A1547" i="1" s="1"/>
  <c r="B1564" i="5" s="1"/>
  <c r="A1558" i="2"/>
  <c r="A1548" i="1" s="1"/>
  <c r="B1565" i="5" s="1"/>
  <c r="A1559" i="2"/>
  <c r="A1549" i="1" s="1"/>
  <c r="B1566" i="5" s="1"/>
  <c r="A1560" i="2"/>
  <c r="A1550" i="1" s="1"/>
  <c r="B1567" i="5" s="1"/>
  <c r="A1561" i="2"/>
  <c r="A1551" i="1" s="1"/>
  <c r="B1568" i="5" s="1"/>
  <c r="A1562" i="2"/>
  <c r="A1552" i="1" s="1"/>
  <c r="B1569" i="5" s="1"/>
  <c r="A1563" i="2"/>
  <c r="A1553" i="1" s="1"/>
  <c r="B1570" i="5" s="1"/>
  <c r="A1564" i="2"/>
  <c r="A1554" i="1" s="1"/>
  <c r="B1571" i="5" s="1"/>
  <c r="A1565" i="2"/>
  <c r="A1555" i="1" s="1"/>
  <c r="B1572" i="5" s="1"/>
  <c r="A1566" i="2"/>
  <c r="A1556" i="1" s="1"/>
  <c r="A1567" i="2"/>
  <c r="A1557" i="1" s="1"/>
  <c r="A1568" i="2"/>
  <c r="A1558" i="1" s="1"/>
  <c r="A1569" i="2"/>
  <c r="A1559" i="1" s="1"/>
  <c r="A1570" i="2"/>
  <c r="A1560" i="1" s="1"/>
  <c r="B1573" i="5" s="1"/>
  <c r="A1571" i="2"/>
  <c r="A1561" i="1" s="1"/>
  <c r="B1574" i="5" s="1"/>
  <c r="A1572" i="2"/>
  <c r="A1562" i="1" s="1"/>
  <c r="A1573" i="2"/>
  <c r="A1563" i="1" s="1"/>
  <c r="B1580" i="5" s="1"/>
  <c r="A1574" i="2"/>
  <c r="A1564" i="1" s="1"/>
  <c r="B1581" i="5" s="1"/>
  <c r="A1575" i="2"/>
  <c r="A1565" i="1" s="1"/>
  <c r="B1582" i="5" s="1"/>
  <c r="A1576" i="2"/>
  <c r="A1566" i="1" s="1"/>
  <c r="B1583" i="5" s="1"/>
  <c r="A1577" i="2"/>
  <c r="A1567" i="1" s="1"/>
  <c r="B1584" i="5" s="1"/>
  <c r="A1578" i="2"/>
  <c r="A1568" i="1" s="1"/>
  <c r="B1585" i="5" s="1"/>
  <c r="A1579" i="2"/>
  <c r="A1569" i="1" s="1"/>
  <c r="B1586" i="5" s="1"/>
  <c r="A1580" i="2"/>
  <c r="A1570" i="1" s="1"/>
  <c r="B1587" i="5" s="1"/>
  <c r="A1581" i="2"/>
  <c r="A1571" i="1" s="1"/>
  <c r="B1588" i="5" s="1"/>
  <c r="A1582" i="2"/>
  <c r="A1572" i="1" s="1"/>
  <c r="B1589" i="5" s="1"/>
  <c r="A1583" i="2"/>
  <c r="A1573" i="1" s="1"/>
  <c r="B1590" i="5" s="1"/>
  <c r="A1584" i="2"/>
  <c r="A1574" i="1" s="1"/>
  <c r="B1591" i="5" s="1"/>
  <c r="A1585" i="2"/>
  <c r="A1575" i="1" s="1"/>
  <c r="B1592" i="5" s="1"/>
  <c r="A1586" i="2"/>
  <c r="A1576" i="1" s="1"/>
  <c r="B1593" i="5" s="1"/>
  <c r="A1587" i="2"/>
  <c r="A1577" i="1" s="1"/>
  <c r="B1594" i="5" s="1"/>
  <c r="A1588" i="2"/>
  <c r="A1578" i="1" s="1"/>
  <c r="B1595" i="5" s="1"/>
  <c r="A1589" i="2"/>
  <c r="A1579" i="1" s="1"/>
  <c r="B1596" i="5" s="1"/>
  <c r="A1590" i="2"/>
  <c r="A1580" i="1" s="1"/>
  <c r="B1597" i="5" s="1"/>
  <c r="A1591" i="2"/>
  <c r="A1581" i="1" s="1"/>
  <c r="B1598" i="5" s="1"/>
  <c r="A1592" i="2"/>
  <c r="A1582" i="1" s="1"/>
  <c r="B1599" i="5" s="1"/>
  <c r="A1593" i="2"/>
  <c r="A1583" i="1" s="1"/>
  <c r="B1600" i="5" s="1"/>
  <c r="A1594" i="2"/>
  <c r="A1584" i="1" s="1"/>
  <c r="B1601" i="5" s="1"/>
  <c r="A1595" i="2"/>
  <c r="A1585" i="1" s="1"/>
  <c r="B1602" i="5" s="1"/>
  <c r="A1596" i="2"/>
  <c r="A1586" i="1" s="1"/>
  <c r="B1603" i="5" s="1"/>
  <c r="A1597" i="2"/>
  <c r="A1587" i="1" s="1"/>
  <c r="B1604" i="5" s="1"/>
  <c r="A1598" i="2"/>
  <c r="A1588" i="1" s="1"/>
  <c r="B1605" i="5" s="1"/>
  <c r="A1599" i="2"/>
  <c r="A1589" i="1" s="1"/>
  <c r="B1606" i="5" s="1"/>
  <c r="A1600" i="2"/>
  <c r="A1590" i="1" s="1"/>
  <c r="B1607" i="5" s="1"/>
  <c r="A1601" i="2"/>
  <c r="A1591" i="1" s="1"/>
  <c r="B1608" i="5" s="1"/>
  <c r="A1602" i="2"/>
  <c r="A1592" i="1" s="1"/>
  <c r="B1609" i="5" s="1"/>
  <c r="A1603" i="2"/>
  <c r="A1593" i="1" s="1"/>
  <c r="B1610" i="5" s="1"/>
  <c r="A1604" i="2"/>
  <c r="A1594" i="1" s="1"/>
  <c r="B1611" i="5" s="1"/>
  <c r="A1605" i="2"/>
  <c r="A1595" i="1" s="1"/>
  <c r="B1612" i="5" s="1"/>
  <c r="A1606" i="2"/>
  <c r="A1596" i="1" s="1"/>
  <c r="B1613" i="5" s="1"/>
  <c r="A1607" i="2"/>
  <c r="A1597" i="1" s="1"/>
  <c r="B1614" i="5" s="1"/>
  <c r="A1608" i="2"/>
  <c r="A1598" i="1" s="1"/>
  <c r="A1609" i="2"/>
  <c r="A1599" i="1" s="1"/>
  <c r="A1610" i="2"/>
  <c r="A1600" i="1" s="1"/>
  <c r="A1611" i="2"/>
  <c r="A1601" i="1" s="1"/>
  <c r="A1612" i="2"/>
  <c r="A1602" i="1" s="1"/>
  <c r="B1615" i="5" s="1"/>
  <c r="A1613" i="2"/>
  <c r="A1603" i="1" s="1"/>
  <c r="B1616" i="5" s="1"/>
  <c r="A1614" i="2"/>
  <c r="A1604" i="1" s="1"/>
  <c r="A1615" i="2"/>
  <c r="A1605" i="1" s="1"/>
  <c r="B1622" i="5" s="1"/>
  <c r="A1616" i="2"/>
  <c r="A1606" i="1" s="1"/>
  <c r="B1623" i="5" s="1"/>
  <c r="A1617" i="2"/>
  <c r="A1607" i="1" s="1"/>
  <c r="B1624" i="5" s="1"/>
  <c r="A1618" i="2"/>
  <c r="A1608" i="1" s="1"/>
  <c r="B1625" i="5" s="1"/>
  <c r="A1619" i="2"/>
  <c r="A1609" i="1" s="1"/>
  <c r="B1626" i="5" s="1"/>
  <c r="A1620" i="2"/>
  <c r="A1610" i="1" s="1"/>
  <c r="B1627" i="5" s="1"/>
  <c r="A1621" i="2"/>
  <c r="A1611" i="1" s="1"/>
  <c r="B1628" i="5" s="1"/>
  <c r="A1622" i="2"/>
  <c r="A1612" i="1" s="1"/>
  <c r="B1629" i="5" s="1"/>
  <c r="A1623" i="2"/>
  <c r="A1613" i="1" s="1"/>
  <c r="B1630" i="5" s="1"/>
  <c r="A1624" i="2"/>
  <c r="A1614" i="1" s="1"/>
  <c r="B1631" i="5" s="1"/>
  <c r="A1625" i="2"/>
  <c r="A1615" i="1" s="1"/>
  <c r="B1632" i="5" s="1"/>
  <c r="A1626" i="2"/>
  <c r="A1616" i="1" s="1"/>
  <c r="B1633" i="5" s="1"/>
  <c r="A1627" i="2"/>
  <c r="A1617" i="1" s="1"/>
  <c r="B1634" i="5" s="1"/>
  <c r="A1628" i="2"/>
  <c r="A1618" i="1" s="1"/>
  <c r="B1635" i="5" s="1"/>
  <c r="A1629" i="2"/>
  <c r="A1619" i="1" s="1"/>
  <c r="B1636" i="5" s="1"/>
  <c r="A1630" i="2"/>
  <c r="A1620" i="1" s="1"/>
  <c r="B1637" i="5" s="1"/>
  <c r="A1631" i="2"/>
  <c r="A1621" i="1" s="1"/>
  <c r="B1638" i="5" s="1"/>
  <c r="A1632" i="2"/>
  <c r="A1622" i="1" s="1"/>
  <c r="B1639" i="5" s="1"/>
  <c r="A1633" i="2"/>
  <c r="A1623" i="1" s="1"/>
  <c r="B1640" i="5" s="1"/>
  <c r="A1634" i="2"/>
  <c r="A1624" i="1" s="1"/>
  <c r="B1641" i="5" s="1"/>
  <c r="A1635" i="2"/>
  <c r="A1625" i="1" s="1"/>
  <c r="B1642" i="5" s="1"/>
  <c r="A1636" i="2"/>
  <c r="A1626" i="1" s="1"/>
  <c r="B1643" i="5" s="1"/>
  <c r="A1637" i="2"/>
  <c r="A1627" i="1" s="1"/>
  <c r="B1644" i="5" s="1"/>
  <c r="A1638" i="2"/>
  <c r="A1628" i="1" s="1"/>
  <c r="B1645" i="5" s="1"/>
  <c r="A1639" i="2"/>
  <c r="A1629" i="1" s="1"/>
  <c r="B1646" i="5" s="1"/>
  <c r="A1640" i="2"/>
  <c r="A1630" i="1" s="1"/>
  <c r="B1647" i="5" s="1"/>
  <c r="A1641" i="2"/>
  <c r="A1631" i="1" s="1"/>
  <c r="B1648" i="5" s="1"/>
  <c r="A1642" i="2"/>
  <c r="A1632" i="1" s="1"/>
  <c r="B1649" i="5" s="1"/>
  <c r="A1643" i="2"/>
  <c r="A1633" i="1" s="1"/>
  <c r="B1650" i="5" s="1"/>
  <c r="A1644" i="2"/>
  <c r="A1634" i="1" s="1"/>
  <c r="B1651" i="5" s="1"/>
  <c r="A1645" i="2"/>
  <c r="A1635" i="1" s="1"/>
  <c r="B1652" i="5" s="1"/>
  <c r="A1646" i="2"/>
  <c r="A1636" i="1" s="1"/>
  <c r="B1653" i="5" s="1"/>
  <c r="A1647" i="2"/>
  <c r="A1637" i="1" s="1"/>
  <c r="B1654" i="5" s="1"/>
  <c r="A1648" i="2"/>
  <c r="A1638" i="1" s="1"/>
  <c r="B1655" i="5" s="1"/>
  <c r="A1649" i="2"/>
  <c r="A1639" i="1" s="1"/>
  <c r="B1656" i="5" s="1"/>
  <c r="A1650" i="2"/>
  <c r="A1640" i="1" s="1"/>
  <c r="A1651" i="2"/>
  <c r="A1641" i="1" s="1"/>
  <c r="A1652" i="2"/>
  <c r="A1642" i="1" s="1"/>
  <c r="A1653" i="2"/>
  <c r="A1643" i="1" s="1"/>
  <c r="A1654" i="2"/>
  <c r="A1644" i="1" s="1"/>
  <c r="B1657" i="5" s="1"/>
  <c r="A1655" i="2"/>
  <c r="A1645" i="1" s="1"/>
  <c r="B1658" i="5" s="1"/>
  <c r="A1656" i="2"/>
  <c r="A1646" i="1" s="1"/>
  <c r="A1657" i="2"/>
  <c r="A1647" i="1" s="1"/>
  <c r="B1664" i="5" s="1"/>
  <c r="A1658" i="2"/>
  <c r="A1648" i="1" s="1"/>
  <c r="B1665" i="5" s="1"/>
  <c r="A1659" i="2"/>
  <c r="A1649" i="1" s="1"/>
  <c r="B1666" i="5" s="1"/>
  <c r="A1660" i="2"/>
  <c r="A1650" i="1" s="1"/>
  <c r="B1667" i="5" s="1"/>
  <c r="A1661" i="2"/>
  <c r="A1651" i="1" s="1"/>
  <c r="B1668" i="5" s="1"/>
  <c r="A1662" i="2"/>
  <c r="A1652" i="1" s="1"/>
  <c r="B1669" i="5" s="1"/>
  <c r="A1663" i="2"/>
  <c r="A1653" i="1" s="1"/>
  <c r="B1670" i="5" s="1"/>
  <c r="A1664" i="2"/>
  <c r="A1654" i="1" s="1"/>
  <c r="B1671" i="5" s="1"/>
  <c r="A1665" i="2"/>
  <c r="A1655" i="1" s="1"/>
  <c r="B1672" i="5" s="1"/>
  <c r="A1666" i="2"/>
  <c r="A1656" i="1" s="1"/>
  <c r="B1673" i="5" s="1"/>
  <c r="A1667" i="2"/>
  <c r="A1657" i="1" s="1"/>
  <c r="B1674" i="5" s="1"/>
  <c r="A1668" i="2"/>
  <c r="A1658" i="1" s="1"/>
  <c r="B1675" i="5" s="1"/>
  <c r="A1669" i="2"/>
  <c r="A1659" i="1" s="1"/>
  <c r="B1676" i="5" s="1"/>
  <c r="A1670" i="2"/>
  <c r="A1660" i="1" s="1"/>
  <c r="B1677" i="5" s="1"/>
  <c r="A1671" i="2"/>
  <c r="A1661" i="1" s="1"/>
  <c r="B1678" i="5" s="1"/>
  <c r="A1672" i="2"/>
  <c r="A1662" i="1" s="1"/>
  <c r="B1679" i="5" s="1"/>
  <c r="A1673" i="2"/>
  <c r="A1663" i="1" s="1"/>
  <c r="B1680" i="5" s="1"/>
  <c r="A1674" i="2"/>
  <c r="A1664" i="1" s="1"/>
  <c r="B1681" i="5" s="1"/>
  <c r="A1675" i="2"/>
  <c r="A1665" i="1" s="1"/>
  <c r="B1682" i="5" s="1"/>
  <c r="A1676" i="2"/>
  <c r="A1666" i="1" s="1"/>
  <c r="B1683" i="5" s="1"/>
  <c r="A1677" i="2"/>
  <c r="A1667" i="1" s="1"/>
  <c r="B1684" i="5" s="1"/>
  <c r="A1678" i="2"/>
  <c r="A1668" i="1" s="1"/>
  <c r="B1685" i="5" s="1"/>
  <c r="A1679" i="2"/>
  <c r="A1669" i="1" s="1"/>
  <c r="B1686" i="5" s="1"/>
  <c r="A1680" i="2"/>
  <c r="A1670" i="1" s="1"/>
  <c r="B1687" i="5" s="1"/>
  <c r="A1681" i="2"/>
  <c r="A1671" i="1" s="1"/>
  <c r="B1688" i="5" s="1"/>
  <c r="A1682" i="2"/>
  <c r="A1672" i="1" s="1"/>
  <c r="B1689" i="5" s="1"/>
  <c r="A1683" i="2"/>
  <c r="A1673" i="1" s="1"/>
  <c r="B1690" i="5" s="1"/>
  <c r="A1684" i="2"/>
  <c r="A1674" i="1" s="1"/>
  <c r="B1691" i="5" s="1"/>
  <c r="A1685" i="2"/>
  <c r="A1675" i="1" s="1"/>
  <c r="B1692" i="5" s="1"/>
  <c r="A1686" i="2"/>
  <c r="A1676" i="1" s="1"/>
  <c r="B1693" i="5" s="1"/>
  <c r="A1687" i="2"/>
  <c r="A1677" i="1" s="1"/>
  <c r="B1694" i="5" s="1"/>
  <c r="A1688" i="2"/>
  <c r="A1678" i="1" s="1"/>
  <c r="B1695" i="5" s="1"/>
  <c r="A1689" i="2"/>
  <c r="A1679" i="1" s="1"/>
  <c r="B1696" i="5" s="1"/>
  <c r="A1690" i="2"/>
  <c r="A1680" i="1" s="1"/>
  <c r="B1697" i="5" s="1"/>
  <c r="A1691" i="2"/>
  <c r="A1681" i="1" s="1"/>
  <c r="B1698" i="5" s="1"/>
  <c r="A1692" i="2"/>
  <c r="A1682" i="1" s="1"/>
  <c r="A1693" i="2"/>
  <c r="A1683" i="1" s="1"/>
  <c r="A1694" i="2"/>
  <c r="A1684" i="1" s="1"/>
  <c r="A1695" i="2"/>
  <c r="A1685" i="1" s="1"/>
  <c r="A1696" i="2"/>
  <c r="A1686" i="1" s="1"/>
  <c r="B1699" i="5" s="1"/>
  <c r="A1697" i="2"/>
  <c r="A1687" i="1" s="1"/>
  <c r="B1700" i="5" s="1"/>
  <c r="A1698" i="2"/>
  <c r="A1688" i="1" s="1"/>
  <c r="A1699" i="2"/>
  <c r="A1689" i="1" s="1"/>
  <c r="B1706" i="5" s="1"/>
  <c r="A1700" i="2"/>
  <c r="A1690" i="1" s="1"/>
  <c r="B1707" i="5" s="1"/>
  <c r="A1701" i="2"/>
  <c r="A1691" i="1" s="1"/>
  <c r="B1708" i="5" s="1"/>
  <c r="A1702" i="2"/>
  <c r="A1692" i="1" s="1"/>
  <c r="B1709" i="5" s="1"/>
  <c r="A1703" i="2"/>
  <c r="A1693" i="1" s="1"/>
  <c r="B1710" i="5" s="1"/>
  <c r="A1704" i="2"/>
  <c r="A1694" i="1" s="1"/>
  <c r="B1711" i="5" s="1"/>
  <c r="A1705" i="2"/>
  <c r="A1695" i="1" s="1"/>
  <c r="B1712" i="5" s="1"/>
  <c r="A1706" i="2"/>
  <c r="A1696" i="1" s="1"/>
  <c r="B1713" i="5" s="1"/>
  <c r="A1707" i="2"/>
  <c r="A1697" i="1" s="1"/>
  <c r="B1714" i="5" s="1"/>
  <c r="A1708" i="2"/>
  <c r="A1698" i="1" s="1"/>
  <c r="B1715" i="5" s="1"/>
  <c r="A1709" i="2"/>
  <c r="A1699" i="1" s="1"/>
  <c r="B1716" i="5" s="1"/>
  <c r="A1710" i="2"/>
  <c r="A1700" i="1" s="1"/>
  <c r="B1717" i="5" s="1"/>
  <c r="A1711" i="2"/>
  <c r="A1701" i="1" s="1"/>
  <c r="B1718" i="5" s="1"/>
  <c r="A1712" i="2"/>
  <c r="A1702" i="1" s="1"/>
  <c r="B1719" i="5" s="1"/>
  <c r="A1713" i="2"/>
  <c r="A1703" i="1" s="1"/>
  <c r="B1720" i="5" s="1"/>
  <c r="A1714" i="2"/>
  <c r="A1704" i="1" s="1"/>
  <c r="B1721" i="5" s="1"/>
  <c r="A1715" i="2"/>
  <c r="A1705" i="1" s="1"/>
  <c r="B1722" i="5" s="1"/>
  <c r="A1716" i="2"/>
  <c r="A1706" i="1" s="1"/>
  <c r="B1723" i="5" s="1"/>
  <c r="A1717" i="2"/>
  <c r="A1707" i="1" s="1"/>
  <c r="B1724" i="5" s="1"/>
  <c r="A1718" i="2"/>
  <c r="A1708" i="1" s="1"/>
  <c r="B1725" i="5" s="1"/>
  <c r="A1719" i="2"/>
  <c r="A1709" i="1" s="1"/>
  <c r="B1726" i="5" s="1"/>
  <c r="A1720" i="2"/>
  <c r="A1710" i="1" s="1"/>
  <c r="B1727" i="5" s="1"/>
  <c r="A1721" i="2"/>
  <c r="A1711" i="1" s="1"/>
  <c r="B1728" i="5" s="1"/>
  <c r="A1722" i="2"/>
  <c r="A1712" i="1" s="1"/>
  <c r="B1729" i="5" s="1"/>
  <c r="A1723" i="2"/>
  <c r="A1713" i="1" s="1"/>
  <c r="B1730" i="5" s="1"/>
  <c r="A1724" i="2"/>
  <c r="A1714" i="1" s="1"/>
  <c r="B1731" i="5" s="1"/>
  <c r="A1725" i="2"/>
  <c r="A1715" i="1" s="1"/>
  <c r="B1732" i="5" s="1"/>
  <c r="A1726" i="2"/>
  <c r="A1716" i="1" s="1"/>
  <c r="B1733" i="5" s="1"/>
  <c r="A1727" i="2"/>
  <c r="A1717" i="1" s="1"/>
  <c r="B1734" i="5" s="1"/>
  <c r="A1728" i="2"/>
  <c r="A1718" i="1" s="1"/>
  <c r="B1735" i="5" s="1"/>
  <c r="A1729" i="2"/>
  <c r="A1719" i="1" s="1"/>
  <c r="B1736" i="5" s="1"/>
  <c r="A1730" i="2"/>
  <c r="A1720" i="1" s="1"/>
  <c r="B1737" i="5" s="1"/>
  <c r="A1731" i="2"/>
  <c r="A1721" i="1" s="1"/>
  <c r="B1738" i="5" s="1"/>
  <c r="A1732" i="2"/>
  <c r="A1722" i="1" s="1"/>
  <c r="B1739" i="5" s="1"/>
  <c r="A1733" i="2"/>
  <c r="A1723" i="1" s="1"/>
  <c r="B1740" i="5" s="1"/>
  <c r="A1734" i="2"/>
  <c r="A1724" i="1" s="1"/>
  <c r="A1735" i="2"/>
  <c r="A1725" i="1" s="1"/>
  <c r="A1736" i="2"/>
  <c r="A1726" i="1" s="1"/>
  <c r="A1737" i="2"/>
  <c r="A1727" i="1" s="1"/>
  <c r="A1738" i="2"/>
  <c r="A1728" i="1" s="1"/>
  <c r="B1741" i="5" s="1"/>
  <c r="A1739" i="2"/>
  <c r="A1729" i="1" s="1"/>
  <c r="B1742" i="5" s="1"/>
  <c r="A1740" i="2"/>
  <c r="A1730" i="1" s="1"/>
  <c r="A1741" i="2"/>
  <c r="A1731" i="1" s="1"/>
  <c r="B1748" i="5" s="1"/>
  <c r="A1742" i="2"/>
  <c r="A1732" i="1" s="1"/>
  <c r="B1749" i="5" s="1"/>
  <c r="A1743" i="2"/>
  <c r="A1733" i="1" s="1"/>
  <c r="B1750" i="5" s="1"/>
  <c r="A1744" i="2"/>
  <c r="A1734" i="1" s="1"/>
  <c r="B1751" i="5" s="1"/>
  <c r="A1745" i="2"/>
  <c r="A1735" i="1" s="1"/>
  <c r="B1752" i="5" s="1"/>
  <c r="A1746" i="2"/>
  <c r="A1736" i="1" s="1"/>
  <c r="B1753" i="5" s="1"/>
  <c r="A1747" i="2"/>
  <c r="A1737" i="1" s="1"/>
  <c r="B1754" i="5" s="1"/>
  <c r="A1748" i="2"/>
  <c r="A1738" i="1" s="1"/>
  <c r="B1755" i="5" s="1"/>
  <c r="A1749" i="2"/>
  <c r="A1739" i="1" s="1"/>
  <c r="B1756" i="5" s="1"/>
  <c r="A1750" i="2"/>
  <c r="A1740" i="1" s="1"/>
  <c r="B1757" i="5" s="1"/>
  <c r="A1751" i="2"/>
  <c r="A1741" i="1" s="1"/>
  <c r="B1758" i="5" s="1"/>
  <c r="A1752" i="2"/>
  <c r="A1742" i="1" s="1"/>
  <c r="B1759" i="5" s="1"/>
  <c r="A1753" i="2"/>
  <c r="A1743" i="1" s="1"/>
  <c r="B1760" i="5" s="1"/>
  <c r="A1754" i="2"/>
  <c r="A1744" i="1" s="1"/>
  <c r="B1761" i="5" s="1"/>
  <c r="A1755" i="2"/>
  <c r="A1745" i="1" s="1"/>
  <c r="B1762" i="5" s="1"/>
  <c r="A1756" i="2"/>
  <c r="A1746" i="1" s="1"/>
  <c r="B1763" i="5" s="1"/>
  <c r="A1757" i="2"/>
  <c r="A1747" i="1" s="1"/>
  <c r="B1764" i="5" s="1"/>
  <c r="A1758" i="2"/>
  <c r="A1748" i="1" s="1"/>
  <c r="B1765" i="5" s="1"/>
  <c r="A1759" i="2"/>
  <c r="A1749" i="1" s="1"/>
  <c r="B1766" i="5" s="1"/>
  <c r="A1760" i="2"/>
  <c r="A1750" i="1" s="1"/>
  <c r="B1767" i="5" s="1"/>
  <c r="A1761" i="2"/>
  <c r="A1751" i="1" s="1"/>
  <c r="B1768" i="5" s="1"/>
  <c r="A1762" i="2"/>
  <c r="A1752" i="1" s="1"/>
  <c r="B1769" i="5" s="1"/>
  <c r="A1763" i="2"/>
  <c r="A1753" i="1" s="1"/>
  <c r="B1770" i="5" s="1"/>
  <c r="A1764" i="2"/>
  <c r="A1754" i="1" s="1"/>
  <c r="B1771" i="5" s="1"/>
  <c r="A1765" i="2"/>
  <c r="A1755" i="1" s="1"/>
  <c r="B1772" i="5" s="1"/>
  <c r="A1766" i="2"/>
  <c r="A1756" i="1" s="1"/>
  <c r="B1773" i="5" s="1"/>
  <c r="A1767" i="2"/>
  <c r="A1757" i="1" s="1"/>
  <c r="B1774" i="5" s="1"/>
  <c r="A1768" i="2"/>
  <c r="A1758" i="1" s="1"/>
  <c r="B1775" i="5" s="1"/>
  <c r="A1769" i="2"/>
  <c r="A1759" i="1" s="1"/>
  <c r="B1776" i="5" s="1"/>
  <c r="A1770" i="2"/>
  <c r="A1760" i="1" s="1"/>
  <c r="B1777" i="5" s="1"/>
  <c r="A1771" i="2"/>
  <c r="A1761" i="1" s="1"/>
  <c r="B1778" i="5" s="1"/>
  <c r="A1772" i="2"/>
  <c r="A1762" i="1" s="1"/>
  <c r="B1779" i="5" s="1"/>
  <c r="A1773" i="2"/>
  <c r="A1763" i="1" s="1"/>
  <c r="B1780" i="5" s="1"/>
  <c r="A1774" i="2"/>
  <c r="A1764" i="1" s="1"/>
  <c r="B1781" i="5" s="1"/>
  <c r="A1775" i="2"/>
  <c r="A1765" i="1" s="1"/>
  <c r="B1782" i="5" s="1"/>
  <c r="A1776" i="2"/>
  <c r="A1766" i="1" s="1"/>
  <c r="A1777" i="2"/>
  <c r="A1767" i="1" s="1"/>
  <c r="A1778" i="2"/>
  <c r="A1768" i="1" s="1"/>
  <c r="A1779" i="2"/>
  <c r="A1769" i="1" s="1"/>
  <c r="A1780" i="2"/>
  <c r="A1770" i="1" s="1"/>
  <c r="B1783" i="5" s="1"/>
  <c r="A1781" i="2"/>
  <c r="A1771" i="1" s="1"/>
  <c r="B1784" i="5" s="1"/>
  <c r="A1782" i="2"/>
  <c r="A1772" i="1" s="1"/>
  <c r="A1783" i="2"/>
  <c r="A1773" i="1" s="1"/>
  <c r="B1790" i="5" s="1"/>
  <c r="A1784" i="2"/>
  <c r="A1774" i="1" s="1"/>
  <c r="B1791" i="5" s="1"/>
  <c r="A1785" i="2"/>
  <c r="A1775" i="1" s="1"/>
  <c r="B1792" i="5" s="1"/>
  <c r="A1786" i="2"/>
  <c r="A1776" i="1" s="1"/>
  <c r="B1793" i="5" s="1"/>
  <c r="A1787" i="2"/>
  <c r="A1777" i="1" s="1"/>
  <c r="B1794" i="5" s="1"/>
  <c r="A1788" i="2"/>
  <c r="A1778" i="1" s="1"/>
  <c r="B1795" i="5" s="1"/>
  <c r="A1789" i="2"/>
  <c r="A1779" i="1" s="1"/>
  <c r="B1796" i="5" s="1"/>
  <c r="A1790" i="2"/>
  <c r="A1780" i="1" s="1"/>
  <c r="B1797" i="5" s="1"/>
  <c r="A1791" i="2"/>
  <c r="A1792" i="2"/>
  <c r="A1782" i="1" s="1"/>
  <c r="B1799" i="5" s="1"/>
  <c r="A1793" i="2"/>
  <c r="A1783" i="1" s="1"/>
  <c r="B1800" i="5" s="1"/>
  <c r="A1794" i="2"/>
  <c r="A1784" i="1" s="1"/>
  <c r="B1801" i="5" s="1"/>
  <c r="A1795" i="2"/>
  <c r="A1785" i="1" s="1"/>
  <c r="B1802" i="5" s="1"/>
  <c r="A1796" i="2"/>
  <c r="A1786" i="1" s="1"/>
  <c r="B1803" i="5" s="1"/>
  <c r="A1797" i="2"/>
  <c r="A1787" i="1" s="1"/>
  <c r="B1804" i="5" s="1"/>
  <c r="A1798" i="2"/>
  <c r="A1788" i="1" s="1"/>
  <c r="B1805" i="5" s="1"/>
  <c r="A1799" i="2"/>
  <c r="A1789" i="1" s="1"/>
  <c r="B1806" i="5" s="1"/>
  <c r="A1800" i="2"/>
  <c r="A1790" i="1" s="1"/>
  <c r="B1807" i="5" s="1"/>
  <c r="A1801" i="2"/>
  <c r="A1791" i="1" s="1"/>
  <c r="B1808" i="5" s="1"/>
  <c r="A1802" i="2"/>
  <c r="A1792" i="1" s="1"/>
  <c r="B1809" i="5" s="1"/>
  <c r="A1803" i="2"/>
  <c r="A1793" i="1" s="1"/>
  <c r="B1810" i="5" s="1"/>
  <c r="A1804" i="2"/>
  <c r="A1794" i="1" s="1"/>
  <c r="B1811" i="5" s="1"/>
  <c r="A1805" i="2"/>
  <c r="A1795" i="1" s="1"/>
  <c r="B1812" i="5" s="1"/>
  <c r="A1806" i="2"/>
  <c r="A1796" i="1" s="1"/>
  <c r="B1813" i="5" s="1"/>
  <c r="A1807" i="2"/>
  <c r="A1797" i="1" s="1"/>
  <c r="B1814" i="5" s="1"/>
  <c r="A1808" i="2"/>
  <c r="A1798" i="1" s="1"/>
  <c r="B1815" i="5" s="1"/>
  <c r="A1809" i="2"/>
  <c r="A1799" i="1" s="1"/>
  <c r="B1816" i="5" s="1"/>
  <c r="A1810" i="2"/>
  <c r="A1800" i="1" s="1"/>
  <c r="B1817" i="5" s="1"/>
  <c r="A1811" i="2"/>
  <c r="A1801" i="1" s="1"/>
  <c r="B1818" i="5" s="1"/>
  <c r="A1812" i="2"/>
  <c r="A1802" i="1" s="1"/>
  <c r="B1819" i="5" s="1"/>
  <c r="A1813" i="2"/>
  <c r="A1803" i="1" s="1"/>
  <c r="B1820" i="5" s="1"/>
  <c r="A1814" i="2"/>
  <c r="A1804" i="1" s="1"/>
  <c r="B1821" i="5" s="1"/>
  <c r="A1815" i="2"/>
  <c r="A1805" i="1" s="1"/>
  <c r="B1822" i="5" s="1"/>
  <c r="A1816" i="2"/>
  <c r="A1806" i="1" s="1"/>
  <c r="B1823" i="5" s="1"/>
  <c r="A1817" i="2"/>
  <c r="A1807" i="1" s="1"/>
  <c r="B1824" i="5" s="1"/>
  <c r="A1818" i="2"/>
  <c r="A1808" i="1" s="1"/>
  <c r="A1819" i="2"/>
  <c r="A1809" i="1" s="1"/>
  <c r="A1820" i="2"/>
  <c r="A1810" i="1" s="1"/>
  <c r="A1821" i="2"/>
  <c r="A1811" i="1" s="1"/>
  <c r="A1822" i="2"/>
  <c r="A1812" i="1" s="1"/>
  <c r="B1825" i="5" s="1"/>
  <c r="A1823" i="2"/>
  <c r="A1813" i="1" s="1"/>
  <c r="B1826" i="5" s="1"/>
  <c r="A1824" i="2"/>
  <c r="A1814" i="1" s="1"/>
  <c r="A1825" i="2"/>
  <c r="A1815" i="1" s="1"/>
  <c r="B1832" i="5" s="1"/>
  <c r="A1826" i="2"/>
  <c r="A1816" i="1" s="1"/>
  <c r="B1833" i="5" s="1"/>
  <c r="A1827" i="2"/>
  <c r="A1817" i="1" s="1"/>
  <c r="B1834" i="5" s="1"/>
  <c r="A1828" i="2"/>
  <c r="A1818" i="1" s="1"/>
  <c r="B1835" i="5" s="1"/>
  <c r="A1829" i="2"/>
  <c r="A1819" i="1" s="1"/>
  <c r="B1836" i="5" s="1"/>
  <c r="A1830" i="2"/>
  <c r="A1820" i="1" s="1"/>
  <c r="B1837" i="5" s="1"/>
  <c r="A1831" i="2"/>
  <c r="A1821" i="1" s="1"/>
  <c r="B1838" i="5" s="1"/>
  <c r="A1832" i="2"/>
  <c r="A1822" i="1" s="1"/>
  <c r="B1839" i="5" s="1"/>
  <c r="A1833" i="2"/>
  <c r="A1823" i="1" s="1"/>
  <c r="B1840" i="5" s="1"/>
  <c r="A1834" i="2"/>
  <c r="A1824" i="1" s="1"/>
  <c r="B1841" i="5" s="1"/>
  <c r="A1835" i="2"/>
  <c r="A1825" i="1" s="1"/>
  <c r="B1842" i="5" s="1"/>
  <c r="A1836" i="2"/>
  <c r="A1826" i="1" s="1"/>
  <c r="B1843" i="5" s="1"/>
  <c r="A1837" i="2"/>
  <c r="A1827" i="1" s="1"/>
  <c r="B1844" i="5" s="1"/>
  <c r="A1838" i="2"/>
  <c r="A1828" i="1" s="1"/>
  <c r="B1845" i="5" s="1"/>
  <c r="A1839" i="2"/>
  <c r="A1829" i="1" s="1"/>
  <c r="B1846" i="5" s="1"/>
  <c r="A1840" i="2"/>
  <c r="A1830" i="1" s="1"/>
  <c r="B1847" i="5" s="1"/>
  <c r="A1841" i="2"/>
  <c r="A1831" i="1" s="1"/>
  <c r="B1848" i="5" s="1"/>
  <c r="A1842" i="2"/>
  <c r="A1832" i="1" s="1"/>
  <c r="B1849" i="5" s="1"/>
  <c r="A1843" i="2"/>
  <c r="A1833" i="1" s="1"/>
  <c r="B1850" i="5" s="1"/>
  <c r="A1844" i="2"/>
  <c r="A1834" i="1" s="1"/>
  <c r="B1851" i="5" s="1"/>
  <c r="A1845" i="2"/>
  <c r="A1835" i="1" s="1"/>
  <c r="B1852" i="5" s="1"/>
  <c r="A1846" i="2"/>
  <c r="A1836" i="1" s="1"/>
  <c r="B1853" i="5" s="1"/>
  <c r="A1847" i="2"/>
  <c r="A1837" i="1" s="1"/>
  <c r="B1854" i="5" s="1"/>
  <c r="A1848" i="2"/>
  <c r="A1838" i="1" s="1"/>
  <c r="B1855" i="5" s="1"/>
  <c r="A1849" i="2"/>
  <c r="A1839" i="1" s="1"/>
  <c r="B1856" i="5" s="1"/>
  <c r="A1850" i="2"/>
  <c r="A1840" i="1" s="1"/>
  <c r="B1857" i="5" s="1"/>
  <c r="A1851" i="2"/>
  <c r="A1841" i="1" s="1"/>
  <c r="B1858" i="5" s="1"/>
  <c r="A1852" i="2"/>
  <c r="A1842" i="1" s="1"/>
  <c r="B1859" i="5" s="1"/>
  <c r="A1853" i="2"/>
  <c r="A1843" i="1" s="1"/>
  <c r="B1860" i="5" s="1"/>
  <c r="A1854" i="2"/>
  <c r="A1844" i="1" s="1"/>
  <c r="B1861" i="5" s="1"/>
  <c r="A1855" i="2"/>
  <c r="A1845" i="1" s="1"/>
  <c r="B1862" i="5" s="1"/>
  <c r="A1856" i="2"/>
  <c r="A1846" i="1" s="1"/>
  <c r="B1863" i="5" s="1"/>
  <c r="A1857" i="2"/>
  <c r="A1847" i="1" s="1"/>
  <c r="B1864" i="5" s="1"/>
  <c r="A1858" i="2"/>
  <c r="A1848" i="1" s="1"/>
  <c r="B1865" i="5" s="1"/>
  <c r="A1859" i="2"/>
  <c r="A1849" i="1" s="1"/>
  <c r="B1866" i="5" s="1"/>
  <c r="A1860" i="2"/>
  <c r="A1850" i="1" s="1"/>
  <c r="A1861" i="2"/>
  <c r="A1851" i="1" s="1"/>
  <c r="A1862" i="2"/>
  <c r="A1852" i="1" s="1"/>
  <c r="A1863" i="2"/>
  <c r="A1853" i="1" s="1"/>
  <c r="A1864" i="2"/>
  <c r="A1854" i="1" s="1"/>
  <c r="B1867" i="5" s="1"/>
  <c r="A1865" i="2"/>
  <c r="A1855" i="1" s="1"/>
  <c r="B1868" i="5" s="1"/>
  <c r="A1866" i="2"/>
  <c r="A1856" i="1" s="1"/>
  <c r="A1867" i="2"/>
  <c r="A1857" i="1" s="1"/>
  <c r="B1874" i="5" s="1"/>
  <c r="A1868" i="2"/>
  <c r="A1858" i="1" s="1"/>
  <c r="B1875" i="5" s="1"/>
  <c r="A1869" i="2"/>
  <c r="A1859" i="1" s="1"/>
  <c r="B1876" i="5" s="1"/>
  <c r="A1870" i="2"/>
  <c r="A1860" i="1" s="1"/>
  <c r="B1877" i="5" s="1"/>
  <c r="A1871" i="2"/>
  <c r="A1861" i="1" s="1"/>
  <c r="B1878" i="5" s="1"/>
  <c r="A1872" i="2"/>
  <c r="A1862" i="1" s="1"/>
  <c r="B1879" i="5" s="1"/>
  <c r="A1873" i="2"/>
  <c r="A1863" i="1" s="1"/>
  <c r="B1880" i="5" s="1"/>
  <c r="A1874" i="2"/>
  <c r="A1864" i="1" s="1"/>
  <c r="B1881" i="5" s="1"/>
  <c r="A1875" i="2"/>
  <c r="A1865" i="1" s="1"/>
  <c r="B1882" i="5" s="1"/>
  <c r="A1876" i="2"/>
  <c r="A1866" i="1" s="1"/>
  <c r="B1883" i="5" s="1"/>
  <c r="A1877" i="2"/>
  <c r="A1867" i="1" s="1"/>
  <c r="B1884" i="5" s="1"/>
  <c r="A1878" i="2"/>
  <c r="A1868" i="1" s="1"/>
  <c r="B1885" i="5" s="1"/>
  <c r="A1879" i="2"/>
  <c r="A1869" i="1" s="1"/>
  <c r="B1886" i="5" s="1"/>
  <c r="A1880" i="2"/>
  <c r="A1870" i="1" s="1"/>
  <c r="B1887" i="5" s="1"/>
  <c r="A1881" i="2"/>
  <c r="A1871" i="1" s="1"/>
  <c r="B1888" i="5" s="1"/>
  <c r="A1882" i="2"/>
  <c r="A1872" i="1" s="1"/>
  <c r="B1889" i="5" s="1"/>
  <c r="A1883" i="2"/>
  <c r="A1873" i="1" s="1"/>
  <c r="B1890" i="5" s="1"/>
  <c r="A1884" i="2"/>
  <c r="A1874" i="1" s="1"/>
  <c r="B1891" i="5" s="1"/>
  <c r="A1885" i="2"/>
  <c r="A1875" i="1" s="1"/>
  <c r="B1892" i="5" s="1"/>
  <c r="A1886" i="2"/>
  <c r="A1876" i="1" s="1"/>
  <c r="B1893" i="5" s="1"/>
  <c r="A1887" i="2"/>
  <c r="A1877" i="1" s="1"/>
  <c r="B1894" i="5" s="1"/>
  <c r="A1888" i="2"/>
  <c r="A1878" i="1" s="1"/>
  <c r="B1895" i="5" s="1"/>
  <c r="A1889" i="2"/>
  <c r="A1879" i="1" s="1"/>
  <c r="B1896" i="5" s="1"/>
  <c r="A1890" i="2"/>
  <c r="A1880" i="1" s="1"/>
  <c r="B1897" i="5" s="1"/>
  <c r="A1891" i="2"/>
  <c r="A1881" i="1" s="1"/>
  <c r="B1898" i="5" s="1"/>
  <c r="A1892" i="2"/>
  <c r="A1882" i="1" s="1"/>
  <c r="B1899" i="5" s="1"/>
  <c r="A1893" i="2"/>
  <c r="A1883" i="1" s="1"/>
  <c r="B1900" i="5" s="1"/>
  <c r="A1894" i="2"/>
  <c r="A1884" i="1" s="1"/>
  <c r="B1901" i="5" s="1"/>
  <c r="A1895" i="2"/>
  <c r="A1885" i="1" s="1"/>
  <c r="B1902" i="5" s="1"/>
  <c r="A1896" i="2"/>
  <c r="A1886" i="1" s="1"/>
  <c r="B1903" i="5" s="1"/>
  <c r="A1897" i="2"/>
  <c r="A1887" i="1" s="1"/>
  <c r="B1904" i="5" s="1"/>
  <c r="A1898" i="2"/>
  <c r="A1888" i="1" s="1"/>
  <c r="B1905" i="5" s="1"/>
  <c r="A1899" i="2"/>
  <c r="A1889" i="1" s="1"/>
  <c r="B1906" i="5" s="1"/>
  <c r="A1900" i="2"/>
  <c r="A1890" i="1" s="1"/>
  <c r="B1907" i="5" s="1"/>
  <c r="A1901" i="2"/>
  <c r="A1891" i="1" s="1"/>
  <c r="B1908" i="5" s="1"/>
  <c r="A1902" i="2"/>
  <c r="A1892" i="1" s="1"/>
  <c r="A1903" i="2"/>
  <c r="A1893" i="1" s="1"/>
  <c r="A1904" i="2"/>
  <c r="A1894" i="1" s="1"/>
  <c r="A1905" i="2"/>
  <c r="A1895" i="1" s="1"/>
  <c r="A1906" i="2"/>
  <c r="A1896" i="1" s="1"/>
  <c r="B1909" i="5" s="1"/>
  <c r="A1907" i="2"/>
  <c r="A1897" i="1" s="1"/>
  <c r="B1910" i="5" s="1"/>
  <c r="A1908" i="2"/>
  <c r="A1898" i="1" s="1"/>
  <c r="A1909" i="2"/>
  <c r="A1899" i="1" s="1"/>
  <c r="B1916" i="5" s="1"/>
  <c r="A1910" i="2"/>
  <c r="A1900" i="1" s="1"/>
  <c r="B1917" i="5" s="1"/>
  <c r="A1911" i="2"/>
  <c r="A1901" i="1" s="1"/>
  <c r="B1918" i="5" s="1"/>
  <c r="A1912" i="2"/>
  <c r="A1902" i="1" s="1"/>
  <c r="B1919" i="5" s="1"/>
  <c r="A1913" i="2"/>
  <c r="A1903" i="1" s="1"/>
  <c r="B1920" i="5" s="1"/>
  <c r="A1914" i="2"/>
  <c r="A1904" i="1" s="1"/>
  <c r="B1921" i="5" s="1"/>
  <c r="A1915" i="2"/>
  <c r="A1905" i="1" s="1"/>
  <c r="B1922" i="5" s="1"/>
  <c r="A1916" i="2"/>
  <c r="A1906" i="1" s="1"/>
  <c r="B1923" i="5" s="1"/>
  <c r="A1917" i="2"/>
  <c r="A1907" i="1" s="1"/>
  <c r="B1924" i="5" s="1"/>
  <c r="A1918" i="2"/>
  <c r="A1908" i="1" s="1"/>
  <c r="B1925" i="5" s="1"/>
  <c r="A1919" i="2"/>
  <c r="A1920" i="2"/>
  <c r="A1910" i="1" s="1"/>
  <c r="B1927" i="5" s="1"/>
  <c r="A1921" i="2"/>
  <c r="A1911" i="1" s="1"/>
  <c r="B1928" i="5" s="1"/>
  <c r="A1922" i="2"/>
  <c r="A1912" i="1" s="1"/>
  <c r="B1929" i="5" s="1"/>
  <c r="A1923" i="2"/>
  <c r="A1913" i="1" s="1"/>
  <c r="B1930" i="5" s="1"/>
  <c r="A1924" i="2"/>
  <c r="A1914" i="1" s="1"/>
  <c r="B1931" i="5" s="1"/>
  <c r="A1925" i="2"/>
  <c r="A1915" i="1" s="1"/>
  <c r="B1932" i="5" s="1"/>
  <c r="A1926" i="2"/>
  <c r="A1916" i="1" s="1"/>
  <c r="B1933" i="5" s="1"/>
  <c r="A1927" i="2"/>
  <c r="A1917" i="1" s="1"/>
  <c r="B1934" i="5" s="1"/>
  <c r="A1928" i="2"/>
  <c r="A1918" i="1" s="1"/>
  <c r="B1935" i="5" s="1"/>
  <c r="A1929" i="2"/>
  <c r="A1919" i="1" s="1"/>
  <c r="B1936" i="5" s="1"/>
  <c r="A1930" i="2"/>
  <c r="A1920" i="1" s="1"/>
  <c r="B1937" i="5" s="1"/>
  <c r="A1931" i="2"/>
  <c r="A1921" i="1" s="1"/>
  <c r="B1938" i="5" s="1"/>
  <c r="A1932" i="2"/>
  <c r="A1922" i="1" s="1"/>
  <c r="B1939" i="5" s="1"/>
  <c r="A1933" i="2"/>
  <c r="A1923" i="1" s="1"/>
  <c r="B1940" i="5" s="1"/>
  <c r="A1934" i="2"/>
  <c r="A1924" i="1" s="1"/>
  <c r="B1941" i="5" s="1"/>
  <c r="A1935" i="2"/>
  <c r="A1936" i="2"/>
  <c r="A1926" i="1" s="1"/>
  <c r="B1943" i="5" s="1"/>
  <c r="A1937" i="2"/>
  <c r="A1927" i="1" s="1"/>
  <c r="B1944" i="5" s="1"/>
  <c r="A1938" i="2"/>
  <c r="A1928" i="1" s="1"/>
  <c r="B1945" i="5" s="1"/>
  <c r="A1939" i="2"/>
  <c r="A1929" i="1" s="1"/>
  <c r="B1946" i="5" s="1"/>
  <c r="A1940" i="2"/>
  <c r="A1930" i="1" s="1"/>
  <c r="B1947" i="5" s="1"/>
  <c r="A1941" i="2"/>
  <c r="A1931" i="1" s="1"/>
  <c r="B1948" i="5" s="1"/>
  <c r="A1942" i="2"/>
  <c r="A1932" i="1" s="1"/>
  <c r="B1949" i="5" s="1"/>
  <c r="A1943" i="2"/>
  <c r="A1933" i="1" s="1"/>
  <c r="B1950" i="5" s="1"/>
  <c r="A1944" i="2"/>
  <c r="A1934" i="1" s="1"/>
  <c r="A1945" i="2"/>
  <c r="A1935" i="1" s="1"/>
  <c r="A1946" i="2"/>
  <c r="A1936" i="1" s="1"/>
  <c r="A1947" i="2"/>
  <c r="A1937" i="1" s="1"/>
  <c r="A1948" i="2"/>
  <c r="A1938" i="1" s="1"/>
  <c r="B1951" i="5" s="1"/>
  <c r="A1949" i="2"/>
  <c r="A1939" i="1" s="1"/>
  <c r="B1952" i="5" s="1"/>
  <c r="A1950" i="2"/>
  <c r="A1940" i="1" s="1"/>
  <c r="H1939" i="3"/>
  <c r="G1939" i="3"/>
  <c r="B1939" i="3"/>
  <c r="C1937" i="3"/>
  <c r="C1936" i="3"/>
  <c r="C1935" i="3"/>
  <c r="C1934" i="3"/>
  <c r="C1933" i="3"/>
  <c r="C1932" i="3"/>
  <c r="C1931" i="3"/>
  <c r="C1930" i="3"/>
  <c r="C1929" i="3"/>
  <c r="C1928" i="3"/>
  <c r="C1927" i="3"/>
  <c r="C1926" i="3"/>
  <c r="C1925" i="3"/>
  <c r="C1924" i="3"/>
  <c r="C1923" i="3"/>
  <c r="C1922" i="3"/>
  <c r="C1921" i="3"/>
  <c r="C1920" i="3"/>
  <c r="C1919" i="3"/>
  <c r="C1918" i="3"/>
  <c r="C1917" i="3"/>
  <c r="C1916" i="3"/>
  <c r="C1915" i="3"/>
  <c r="C1914" i="3"/>
  <c r="C1913" i="3"/>
  <c r="C1912" i="3"/>
  <c r="C1911" i="3"/>
  <c r="C1910" i="3"/>
  <c r="C1909" i="3"/>
  <c r="C1908" i="3"/>
  <c r="C1907" i="3"/>
  <c r="C1906" i="3"/>
  <c r="C1905" i="3"/>
  <c r="C1904" i="3"/>
  <c r="C1903" i="3"/>
  <c r="C1902" i="3"/>
  <c r="C1901" i="3"/>
  <c r="C1900" i="3"/>
  <c r="C1899" i="3"/>
  <c r="C1898" i="3"/>
  <c r="C1897" i="3"/>
  <c r="C1895" i="3"/>
  <c r="C1894" i="3"/>
  <c r="C1893" i="3"/>
  <c r="C1892" i="3"/>
  <c r="C1891" i="3"/>
  <c r="C1890" i="3"/>
  <c r="C1889" i="3"/>
  <c r="C1888" i="3"/>
  <c r="C1887" i="3"/>
  <c r="C1886" i="3"/>
  <c r="C1885" i="3"/>
  <c r="C1884" i="3"/>
  <c r="C1883" i="3"/>
  <c r="C1882" i="3"/>
  <c r="C1881" i="3"/>
  <c r="C1880" i="3"/>
  <c r="C1879" i="3"/>
  <c r="C1878" i="3"/>
  <c r="C1877" i="3"/>
  <c r="C1876" i="3"/>
  <c r="C1875" i="3"/>
  <c r="C1874" i="3"/>
  <c r="C1873" i="3"/>
  <c r="C1872" i="3"/>
  <c r="C1871" i="3"/>
  <c r="C1870" i="3"/>
  <c r="C1869" i="3"/>
  <c r="C1868" i="3"/>
  <c r="C1867" i="3"/>
  <c r="C1866" i="3"/>
  <c r="C1865" i="3"/>
  <c r="C1864" i="3"/>
  <c r="C1863" i="3"/>
  <c r="C1862" i="3"/>
  <c r="C1861" i="3"/>
  <c r="C1860" i="3"/>
  <c r="C1859" i="3"/>
  <c r="C1858" i="3"/>
  <c r="C1857" i="3"/>
  <c r="C1856" i="3"/>
  <c r="C1855" i="3"/>
  <c r="C1853" i="3"/>
  <c r="C1852" i="3"/>
  <c r="C1851" i="3"/>
  <c r="C1850" i="3"/>
  <c r="C1849" i="3"/>
  <c r="C1848" i="3"/>
  <c r="C1847" i="3"/>
  <c r="C1846" i="3"/>
  <c r="C1845" i="3"/>
  <c r="C1844" i="3"/>
  <c r="C1843" i="3"/>
  <c r="C1842" i="3"/>
  <c r="C1841" i="3"/>
  <c r="C1840" i="3"/>
  <c r="C1839" i="3"/>
  <c r="C1838" i="3"/>
  <c r="C1837" i="3"/>
  <c r="C1836" i="3"/>
  <c r="C1835" i="3"/>
  <c r="C1834" i="3"/>
  <c r="C1833" i="3"/>
  <c r="C1832" i="3"/>
  <c r="C1831" i="3"/>
  <c r="C1830" i="3"/>
  <c r="C1829" i="3"/>
  <c r="C1828" i="3"/>
  <c r="C1827" i="3"/>
  <c r="C1826" i="3"/>
  <c r="C1825" i="3"/>
  <c r="C1824" i="3"/>
  <c r="C1823" i="3"/>
  <c r="C1822" i="3"/>
  <c r="C1821" i="3"/>
  <c r="C1820" i="3"/>
  <c r="C1819" i="3"/>
  <c r="C1818" i="3"/>
  <c r="C1817" i="3"/>
  <c r="C1816" i="3"/>
  <c r="C1815" i="3"/>
  <c r="C1814" i="3"/>
  <c r="C1813" i="3"/>
  <c r="C1811" i="3"/>
  <c r="C1810" i="3"/>
  <c r="C1809" i="3"/>
  <c r="C1808" i="3"/>
  <c r="C1807" i="3"/>
  <c r="C1806" i="3"/>
  <c r="C1805" i="3"/>
  <c r="C1804" i="3"/>
  <c r="C1803" i="3"/>
  <c r="C1802" i="3"/>
  <c r="C1801" i="3"/>
  <c r="C1800" i="3"/>
  <c r="C1799" i="3"/>
  <c r="C1798" i="3"/>
  <c r="C1797" i="3"/>
  <c r="C1796" i="3"/>
  <c r="C1795" i="3"/>
  <c r="C1794" i="3"/>
  <c r="C1793" i="3"/>
  <c r="C1792" i="3"/>
  <c r="C1791" i="3"/>
  <c r="C1790" i="3"/>
  <c r="C1789" i="3"/>
  <c r="C1788" i="3"/>
  <c r="C1787" i="3"/>
  <c r="C1786" i="3"/>
  <c r="C1785" i="3"/>
  <c r="C1784" i="3"/>
  <c r="C1783" i="3"/>
  <c r="C1782" i="3"/>
  <c r="C1781" i="3"/>
  <c r="C1780" i="3"/>
  <c r="C1779" i="3"/>
  <c r="C1778" i="3"/>
  <c r="C1777" i="3"/>
  <c r="C1776" i="3"/>
  <c r="C1775" i="3"/>
  <c r="C1774" i="3"/>
  <c r="C1773" i="3"/>
  <c r="C1772" i="3"/>
  <c r="C1771" i="3"/>
  <c r="C1769" i="3"/>
  <c r="C1768" i="3"/>
  <c r="C1767" i="3"/>
  <c r="C1766" i="3"/>
  <c r="C1765" i="3"/>
  <c r="C1764" i="3"/>
  <c r="C1763" i="3"/>
  <c r="C1762" i="3"/>
  <c r="C1761" i="3"/>
  <c r="C1760" i="3"/>
  <c r="C1759" i="3"/>
  <c r="C1758" i="3"/>
  <c r="C1757" i="3"/>
  <c r="C1756" i="3"/>
  <c r="C1755" i="3"/>
  <c r="C1754" i="3"/>
  <c r="C1753" i="3"/>
  <c r="C1752" i="3"/>
  <c r="C1751" i="3"/>
  <c r="C1750" i="3"/>
  <c r="C1749" i="3"/>
  <c r="C1748" i="3"/>
  <c r="C1747" i="3"/>
  <c r="C1746" i="3"/>
  <c r="C1745" i="3"/>
  <c r="C1744" i="3"/>
  <c r="C1743" i="3"/>
  <c r="C1742" i="3"/>
  <c r="C1741" i="3"/>
  <c r="C1740" i="3"/>
  <c r="C1739" i="3"/>
  <c r="C1738" i="3"/>
  <c r="C1737" i="3"/>
  <c r="C1736" i="3"/>
  <c r="C1735" i="3"/>
  <c r="C1734" i="3"/>
  <c r="C1733" i="3"/>
  <c r="C1732" i="3"/>
  <c r="C1731" i="3"/>
  <c r="C1730" i="3"/>
  <c r="C1729" i="3"/>
  <c r="C1727" i="3"/>
  <c r="C1726" i="3"/>
  <c r="C1725" i="3"/>
  <c r="C1724" i="3"/>
  <c r="C1723" i="3"/>
  <c r="C1722" i="3"/>
  <c r="C1721" i="3"/>
  <c r="C1720" i="3"/>
  <c r="C1719" i="3"/>
  <c r="C1718" i="3"/>
  <c r="C1717" i="3"/>
  <c r="C1716" i="3"/>
  <c r="C1715" i="3"/>
  <c r="C1714" i="3"/>
  <c r="C1713" i="3"/>
  <c r="C1712" i="3"/>
  <c r="C1711" i="3"/>
  <c r="C1710" i="3"/>
  <c r="C1709" i="3"/>
  <c r="C1708" i="3"/>
  <c r="C1707" i="3"/>
  <c r="C1706" i="3"/>
  <c r="C1705" i="3"/>
  <c r="C1704" i="3"/>
  <c r="C1703" i="3"/>
  <c r="C1702" i="3"/>
  <c r="C1701" i="3"/>
  <c r="C1700" i="3"/>
  <c r="C1699" i="3"/>
  <c r="C1698" i="3"/>
  <c r="C1697" i="3"/>
  <c r="C1696" i="3"/>
  <c r="C1695" i="3"/>
  <c r="C1694" i="3"/>
  <c r="C1693" i="3"/>
  <c r="C1692" i="3"/>
  <c r="C1691" i="3"/>
  <c r="C1690" i="3"/>
  <c r="C1689" i="3"/>
  <c r="C1688" i="3"/>
  <c r="C1687" i="3"/>
  <c r="C1685" i="3"/>
  <c r="C1684" i="3"/>
  <c r="C1683" i="3"/>
  <c r="C1682" i="3"/>
  <c r="C1681" i="3"/>
  <c r="C1680" i="3"/>
  <c r="C1679" i="3"/>
  <c r="C1678" i="3"/>
  <c r="C1677" i="3"/>
  <c r="C1676" i="3"/>
  <c r="C1675" i="3"/>
  <c r="C1674" i="3"/>
  <c r="C1673" i="3"/>
  <c r="C1672" i="3"/>
  <c r="C1671" i="3"/>
  <c r="C1670" i="3"/>
  <c r="C1669" i="3"/>
  <c r="C1668" i="3"/>
  <c r="C1667" i="3"/>
  <c r="C1666" i="3"/>
  <c r="C1665" i="3"/>
  <c r="C1664" i="3"/>
  <c r="C1663" i="3"/>
  <c r="C1662" i="3"/>
  <c r="C1661" i="3"/>
  <c r="C1660" i="3"/>
  <c r="C1659" i="3"/>
  <c r="C1658" i="3"/>
  <c r="C1657" i="3"/>
  <c r="C1656" i="3"/>
  <c r="C1655" i="3"/>
  <c r="C1654" i="3"/>
  <c r="C1653" i="3"/>
  <c r="C1652" i="3"/>
  <c r="C1651" i="3"/>
  <c r="C1650" i="3"/>
  <c r="C1649" i="3"/>
  <c r="C1648" i="3"/>
  <c r="C1647" i="3"/>
  <c r="C1646" i="3"/>
  <c r="C1645" i="3"/>
  <c r="C1643" i="3"/>
  <c r="C1642" i="3"/>
  <c r="C1641" i="3"/>
  <c r="C1640" i="3"/>
  <c r="C1639" i="3"/>
  <c r="C1638" i="3"/>
  <c r="C1637" i="3"/>
  <c r="C1636" i="3"/>
  <c r="C1635" i="3"/>
  <c r="C1634" i="3"/>
  <c r="C1633" i="3"/>
  <c r="C1632" i="3"/>
  <c r="C1631" i="3"/>
  <c r="C1630" i="3"/>
  <c r="C1629" i="3"/>
  <c r="C1628" i="3"/>
  <c r="C1627" i="3"/>
  <c r="C1626" i="3"/>
  <c r="C1625" i="3"/>
  <c r="C1624" i="3"/>
  <c r="C1623" i="3"/>
  <c r="C1622" i="3"/>
  <c r="C1621" i="3"/>
  <c r="C1620" i="3"/>
  <c r="C1619" i="3"/>
  <c r="C1618" i="3"/>
  <c r="C1617" i="3"/>
  <c r="C1616" i="3"/>
  <c r="C1615" i="3"/>
  <c r="C1614" i="3"/>
  <c r="C1613" i="3"/>
  <c r="C1612" i="3"/>
  <c r="C1611" i="3"/>
  <c r="C1610" i="3"/>
  <c r="C1609" i="3"/>
  <c r="C1608" i="3"/>
  <c r="C1607" i="3"/>
  <c r="C1606" i="3"/>
  <c r="C1605" i="3"/>
  <c r="C1604" i="3"/>
  <c r="C1603" i="3"/>
  <c r="C1601" i="3"/>
  <c r="C1600" i="3"/>
  <c r="C1599" i="3"/>
  <c r="C1598" i="3"/>
  <c r="C1597" i="3"/>
  <c r="C1596" i="3"/>
  <c r="C1595" i="3"/>
  <c r="C1594" i="3"/>
  <c r="C1593" i="3"/>
  <c r="C1592" i="3"/>
  <c r="C1591" i="3"/>
  <c r="C1590" i="3"/>
  <c r="C1589" i="3"/>
  <c r="C1588" i="3"/>
  <c r="C1587" i="3"/>
  <c r="C1586" i="3"/>
  <c r="C1585" i="3"/>
  <c r="C1584" i="3"/>
  <c r="C1583" i="3"/>
  <c r="C1582" i="3"/>
  <c r="C1581" i="3"/>
  <c r="C1580" i="3"/>
  <c r="C1579" i="3"/>
  <c r="C1578" i="3"/>
  <c r="C1577" i="3"/>
  <c r="C1576" i="3"/>
  <c r="C1575" i="3"/>
  <c r="C1574" i="3"/>
  <c r="C1573" i="3"/>
  <c r="C1572" i="3"/>
  <c r="C1571" i="3"/>
  <c r="C1570" i="3"/>
  <c r="C1569" i="3"/>
  <c r="C1568" i="3"/>
  <c r="C1567" i="3"/>
  <c r="C1566" i="3"/>
  <c r="C1565" i="3"/>
  <c r="C1564" i="3"/>
  <c r="C1563" i="3"/>
  <c r="C1562" i="3"/>
  <c r="C1561" i="3"/>
  <c r="C1559" i="3"/>
  <c r="C1558" i="3"/>
  <c r="C1557" i="3"/>
  <c r="C1556" i="3"/>
  <c r="C1555" i="3"/>
  <c r="C1554" i="3"/>
  <c r="C1553" i="3"/>
  <c r="C1552" i="3"/>
  <c r="C1551" i="3"/>
  <c r="C1550" i="3"/>
  <c r="C1549" i="3"/>
  <c r="C1548" i="3"/>
  <c r="C1547" i="3"/>
  <c r="C1546" i="3"/>
  <c r="C1545" i="3"/>
  <c r="C1544" i="3"/>
  <c r="C1543" i="3"/>
  <c r="C1542" i="3"/>
  <c r="C1541" i="3"/>
  <c r="C1540" i="3"/>
  <c r="C1539" i="3"/>
  <c r="C1538" i="3"/>
  <c r="C1537" i="3"/>
  <c r="C1536" i="3"/>
  <c r="C1535" i="3"/>
  <c r="C1534" i="3"/>
  <c r="C1533" i="3"/>
  <c r="C1532" i="3"/>
  <c r="C1531" i="3"/>
  <c r="C1530" i="3"/>
  <c r="C1529" i="3"/>
  <c r="C1528" i="3"/>
  <c r="C1527" i="3"/>
  <c r="C1526" i="3"/>
  <c r="C1525" i="3"/>
  <c r="C1524" i="3"/>
  <c r="C1523" i="3"/>
  <c r="C1522" i="3"/>
  <c r="C1521" i="3"/>
  <c r="C1520" i="3"/>
  <c r="C1519" i="3"/>
  <c r="C1517" i="3"/>
  <c r="C1516" i="3"/>
  <c r="C1515" i="3"/>
  <c r="C1514" i="3"/>
  <c r="C1513" i="3"/>
  <c r="C1512" i="3"/>
  <c r="C1511" i="3"/>
  <c r="C1510" i="3"/>
  <c r="C1509" i="3"/>
  <c r="C1508" i="3"/>
  <c r="C1507" i="3"/>
  <c r="C1506" i="3"/>
  <c r="C1505" i="3"/>
  <c r="C1504" i="3"/>
  <c r="C1503" i="3"/>
  <c r="C1502" i="3"/>
  <c r="C1501" i="3"/>
  <c r="C1500" i="3"/>
  <c r="C1499" i="3"/>
  <c r="C1498" i="3"/>
  <c r="C1497" i="3"/>
  <c r="C1496" i="3"/>
  <c r="C1495" i="3"/>
  <c r="C1494" i="3"/>
  <c r="C1493" i="3"/>
  <c r="C1492" i="3"/>
  <c r="C1491" i="3"/>
  <c r="C1490" i="3"/>
  <c r="C1489" i="3"/>
  <c r="C1488" i="3"/>
  <c r="C1487" i="3"/>
  <c r="C1486" i="3"/>
  <c r="C1485" i="3"/>
  <c r="C1484" i="3"/>
  <c r="C1483" i="3"/>
  <c r="C1482" i="3"/>
  <c r="C1481" i="3"/>
  <c r="C1480" i="3"/>
  <c r="C1479" i="3"/>
  <c r="C1478" i="3"/>
  <c r="C1477" i="3"/>
  <c r="C1475" i="3"/>
  <c r="C1474" i="3"/>
  <c r="C1473" i="3"/>
  <c r="C1472" i="3"/>
  <c r="C1471" i="3"/>
  <c r="C1470" i="3"/>
  <c r="C1469" i="3"/>
  <c r="C1468" i="3"/>
  <c r="C1467" i="3"/>
  <c r="C1466" i="3"/>
  <c r="C1465" i="3"/>
  <c r="C1464" i="3"/>
  <c r="C1463" i="3"/>
  <c r="C1462" i="3"/>
  <c r="C1461" i="3"/>
  <c r="C1460" i="3"/>
  <c r="C1459" i="3"/>
  <c r="C1458" i="3"/>
  <c r="C1457" i="3"/>
  <c r="C1456" i="3"/>
  <c r="C1455" i="3"/>
  <c r="C1454" i="3"/>
  <c r="C1453" i="3"/>
  <c r="C1452" i="3"/>
  <c r="C1451" i="3"/>
  <c r="C1450" i="3"/>
  <c r="C1449" i="3"/>
  <c r="C1448" i="3"/>
  <c r="C1447" i="3"/>
  <c r="C1446" i="3"/>
  <c r="C1445" i="3"/>
  <c r="C1444" i="3"/>
  <c r="C1443" i="3"/>
  <c r="C1442" i="3"/>
  <c r="C1441" i="3"/>
  <c r="C1440" i="3"/>
  <c r="C1439" i="3"/>
  <c r="C1438" i="3"/>
  <c r="C1437" i="3"/>
  <c r="C1436" i="3"/>
  <c r="C1435" i="3"/>
  <c r="C1433" i="3"/>
  <c r="C1432" i="3"/>
  <c r="C1431" i="3"/>
  <c r="C1430" i="3"/>
  <c r="C1429" i="3"/>
  <c r="C1428" i="3"/>
  <c r="C1427" i="3"/>
  <c r="C1426" i="3"/>
  <c r="C1425" i="3"/>
  <c r="C1424" i="3"/>
  <c r="C1423" i="3"/>
  <c r="C1422" i="3"/>
  <c r="C1421" i="3"/>
  <c r="C1420" i="3"/>
  <c r="C1419" i="3"/>
  <c r="C1418" i="3"/>
  <c r="C1417" i="3"/>
  <c r="C1416" i="3"/>
  <c r="C1415" i="3"/>
  <c r="C1414" i="3"/>
  <c r="C1413" i="3"/>
  <c r="C1412" i="3"/>
  <c r="C1411" i="3"/>
  <c r="C1410" i="3"/>
  <c r="C1409" i="3"/>
  <c r="C1408" i="3"/>
  <c r="C1407" i="3"/>
  <c r="C1406" i="3"/>
  <c r="C1405" i="3"/>
  <c r="C1404" i="3"/>
  <c r="C1403" i="3"/>
  <c r="C1402" i="3"/>
  <c r="C1401" i="3"/>
  <c r="C1400" i="3"/>
  <c r="C1399" i="3"/>
  <c r="C1398" i="3"/>
  <c r="C1397" i="3"/>
  <c r="C1396" i="3"/>
  <c r="C1395" i="3"/>
  <c r="C1394" i="3"/>
  <c r="C1393" i="3"/>
  <c r="C1391" i="3"/>
  <c r="C1390" i="3"/>
  <c r="C1389" i="3"/>
  <c r="C1388" i="3"/>
  <c r="C1387" i="3"/>
  <c r="C1386" i="3"/>
  <c r="C1385" i="3"/>
  <c r="C1384" i="3"/>
  <c r="C1383" i="3"/>
  <c r="C1382" i="3"/>
  <c r="C1381" i="3"/>
  <c r="C1380" i="3"/>
  <c r="C1379" i="3"/>
  <c r="C1378" i="3"/>
  <c r="C1377" i="3"/>
  <c r="C1376" i="3"/>
  <c r="C1375" i="3"/>
  <c r="C1374" i="3"/>
  <c r="C1373" i="3"/>
  <c r="C1372" i="3"/>
  <c r="C1371" i="3"/>
  <c r="C1370" i="3"/>
  <c r="C1369" i="3"/>
  <c r="C1368" i="3"/>
  <c r="C1367" i="3"/>
  <c r="C1366" i="3"/>
  <c r="C1365" i="3"/>
  <c r="C1364" i="3"/>
  <c r="C1363" i="3"/>
  <c r="C1362" i="3"/>
  <c r="C1361" i="3"/>
  <c r="C1360" i="3"/>
  <c r="C1359" i="3"/>
  <c r="C1358" i="3"/>
  <c r="C1357" i="3"/>
  <c r="C1356" i="3"/>
  <c r="C1355" i="3"/>
  <c r="C1354" i="3"/>
  <c r="C1353" i="3"/>
  <c r="C1352" i="3"/>
  <c r="C1351" i="3"/>
  <c r="C1349" i="3"/>
  <c r="C1348" i="3"/>
  <c r="C1347" i="3"/>
  <c r="C1346" i="3"/>
  <c r="C1345" i="3"/>
  <c r="C1344" i="3"/>
  <c r="C1343" i="3"/>
  <c r="C1342" i="3"/>
  <c r="C1341" i="3"/>
  <c r="C1340" i="3"/>
  <c r="C1339" i="3"/>
  <c r="C1338" i="3"/>
  <c r="C1337" i="3"/>
  <c r="C1336" i="3"/>
  <c r="C1335" i="3"/>
  <c r="C1334" i="3"/>
  <c r="C1333" i="3"/>
  <c r="C1332" i="3"/>
  <c r="C1331" i="3"/>
  <c r="C1330" i="3"/>
  <c r="C1329" i="3"/>
  <c r="C1328" i="3"/>
  <c r="C1327" i="3"/>
  <c r="C1326" i="3"/>
  <c r="C1325" i="3"/>
  <c r="C1324" i="3"/>
  <c r="C1323" i="3"/>
  <c r="C1322" i="3"/>
  <c r="C1321" i="3"/>
  <c r="C1320" i="3"/>
  <c r="C1319" i="3"/>
  <c r="C1318" i="3"/>
  <c r="C1317" i="3"/>
  <c r="C1316" i="3"/>
  <c r="C1315" i="3"/>
  <c r="C1314" i="3"/>
  <c r="C1313" i="3"/>
  <c r="C1312" i="3"/>
  <c r="C1311" i="3"/>
  <c r="C1310" i="3"/>
  <c r="C1309" i="3"/>
  <c r="C1307" i="3"/>
  <c r="C1306" i="3"/>
  <c r="C1305" i="3"/>
  <c r="C1304" i="3"/>
  <c r="C1303" i="3"/>
  <c r="C1302" i="3"/>
  <c r="C1301" i="3"/>
  <c r="C1300" i="3"/>
  <c r="C1299" i="3"/>
  <c r="C1298" i="3"/>
  <c r="C1297" i="3"/>
  <c r="C1296" i="3"/>
  <c r="C1295" i="3"/>
  <c r="C1294" i="3"/>
  <c r="C1293" i="3"/>
  <c r="C1292" i="3"/>
  <c r="C1291" i="3"/>
  <c r="C1290" i="3"/>
  <c r="C1289" i="3"/>
  <c r="C1288" i="3"/>
  <c r="C1287" i="3"/>
  <c r="C1286" i="3"/>
  <c r="C1285" i="3"/>
  <c r="C1284" i="3"/>
  <c r="C1283" i="3"/>
  <c r="C1282" i="3"/>
  <c r="C1281" i="3"/>
  <c r="C1280" i="3"/>
  <c r="C1279" i="3"/>
  <c r="C1278" i="3"/>
  <c r="C1277" i="3"/>
  <c r="C1276" i="3"/>
  <c r="C1275" i="3"/>
  <c r="C1274" i="3"/>
  <c r="C1273" i="3"/>
  <c r="C1272" i="3"/>
  <c r="C1271" i="3"/>
  <c r="C1270" i="3"/>
  <c r="C1269" i="3"/>
  <c r="C1268" i="3"/>
  <c r="C1267" i="3"/>
  <c r="C1265" i="3"/>
  <c r="C1264" i="3"/>
  <c r="C1263" i="3"/>
  <c r="C1262" i="3"/>
  <c r="C1261" i="3"/>
  <c r="C1260" i="3"/>
  <c r="C1259" i="3"/>
  <c r="C1258" i="3"/>
  <c r="C1257" i="3"/>
  <c r="C1256" i="3"/>
  <c r="C1255" i="3"/>
  <c r="C1254" i="3"/>
  <c r="C1253" i="3"/>
  <c r="C1252" i="3"/>
  <c r="C1251" i="3"/>
  <c r="C1250" i="3"/>
  <c r="C1249" i="3"/>
  <c r="C1248" i="3"/>
  <c r="C1247" i="3"/>
  <c r="C1246" i="3"/>
  <c r="C1245" i="3"/>
  <c r="C1244" i="3"/>
  <c r="C1243" i="3"/>
  <c r="C1242" i="3"/>
  <c r="C1241" i="3"/>
  <c r="C1240" i="3"/>
  <c r="C1239" i="3"/>
  <c r="C1238" i="3"/>
  <c r="C1237" i="3"/>
  <c r="C1236" i="3"/>
  <c r="C1235" i="3"/>
  <c r="C1234" i="3"/>
  <c r="C1233" i="3"/>
  <c r="C1232" i="3"/>
  <c r="C1231" i="3"/>
  <c r="C1230" i="3"/>
  <c r="C1229" i="3"/>
  <c r="C1228" i="3"/>
  <c r="C1227" i="3"/>
  <c r="C1226" i="3"/>
  <c r="C1225" i="3"/>
  <c r="C1223" i="3"/>
  <c r="C1222" i="3"/>
  <c r="C1221" i="3"/>
  <c r="C1220" i="3"/>
  <c r="C1219" i="3"/>
  <c r="C1218" i="3"/>
  <c r="C1217" i="3"/>
  <c r="C1216" i="3"/>
  <c r="C1215" i="3"/>
  <c r="C1214" i="3"/>
  <c r="C1213" i="3"/>
  <c r="C1212" i="3"/>
  <c r="C1211" i="3"/>
  <c r="C1210" i="3"/>
  <c r="C1209" i="3"/>
  <c r="C1208" i="3"/>
  <c r="C1207" i="3"/>
  <c r="C1206" i="3"/>
  <c r="C1205" i="3"/>
  <c r="C1204" i="3"/>
  <c r="C1203" i="3"/>
  <c r="C1202" i="3"/>
  <c r="C1201" i="3"/>
  <c r="C1200" i="3"/>
  <c r="C1199" i="3"/>
  <c r="C1198" i="3"/>
  <c r="C1197" i="3"/>
  <c r="C1196" i="3"/>
  <c r="C1195" i="3"/>
  <c r="C1194" i="3"/>
  <c r="C1193" i="3"/>
  <c r="C1192" i="3"/>
  <c r="C1191" i="3"/>
  <c r="C1190" i="3"/>
  <c r="C1189" i="3"/>
  <c r="C1188" i="3"/>
  <c r="C1187" i="3"/>
  <c r="C1186" i="3"/>
  <c r="C1185" i="3"/>
  <c r="C1184" i="3"/>
  <c r="C1183" i="3"/>
  <c r="C1181" i="3"/>
  <c r="C1180" i="3"/>
  <c r="C1179" i="3"/>
  <c r="C1178" i="3"/>
  <c r="C1177" i="3"/>
  <c r="C1176" i="3"/>
  <c r="C1175" i="3"/>
  <c r="C1174" i="3"/>
  <c r="C1173" i="3"/>
  <c r="C1172" i="3"/>
  <c r="C1171" i="3"/>
  <c r="C1170" i="3"/>
  <c r="C1169" i="3"/>
  <c r="C1168" i="3"/>
  <c r="C1167" i="3"/>
  <c r="C1166" i="3"/>
  <c r="C1165" i="3"/>
  <c r="C1164" i="3"/>
  <c r="C1163" i="3"/>
  <c r="C1162" i="3"/>
  <c r="C1161" i="3"/>
  <c r="C1160" i="3"/>
  <c r="C1159" i="3"/>
  <c r="C1158" i="3"/>
  <c r="C1157" i="3"/>
  <c r="C1156" i="3"/>
  <c r="C1155" i="3"/>
  <c r="C1154" i="3"/>
  <c r="C1153" i="3"/>
  <c r="C1152" i="3"/>
  <c r="C1151" i="3"/>
  <c r="C1150" i="3"/>
  <c r="C1149" i="3"/>
  <c r="C1148" i="3"/>
  <c r="C1147" i="3"/>
  <c r="C1146" i="3"/>
  <c r="C1145" i="3"/>
  <c r="C1144" i="3"/>
  <c r="C1143" i="3"/>
  <c r="C1142" i="3"/>
  <c r="C1141" i="3"/>
  <c r="C1139" i="3"/>
  <c r="C1138" i="3"/>
  <c r="C1137" i="3"/>
  <c r="C1136" i="3"/>
  <c r="C1135" i="3"/>
  <c r="C1134" i="3"/>
  <c r="C1133" i="3"/>
  <c r="C1132" i="3"/>
  <c r="C1131" i="3"/>
  <c r="C1130" i="3"/>
  <c r="C1129" i="3"/>
  <c r="C1128" i="3"/>
  <c r="C1127" i="3"/>
  <c r="C1126" i="3"/>
  <c r="C1125" i="3"/>
  <c r="C1124" i="3"/>
  <c r="C1123" i="3"/>
  <c r="C1122" i="3"/>
  <c r="C1121" i="3"/>
  <c r="C1120" i="3"/>
  <c r="C1119" i="3"/>
  <c r="C1118" i="3"/>
  <c r="C1117" i="3"/>
  <c r="C1116" i="3"/>
  <c r="C1115" i="3"/>
  <c r="C1114" i="3"/>
  <c r="C1113" i="3"/>
  <c r="C1112" i="3"/>
  <c r="C1111" i="3"/>
  <c r="C1110" i="3"/>
  <c r="C1109" i="3"/>
  <c r="C1108" i="3"/>
  <c r="C1107" i="3"/>
  <c r="C1106" i="3"/>
  <c r="C1105" i="3"/>
  <c r="C1104" i="3"/>
  <c r="C1103" i="3"/>
  <c r="C1102" i="3"/>
  <c r="C1101" i="3"/>
  <c r="C1100" i="3"/>
  <c r="C1099" i="3"/>
  <c r="C1097" i="3"/>
  <c r="C1096" i="3"/>
  <c r="C1095" i="3"/>
  <c r="C1094" i="3"/>
  <c r="C1093" i="3"/>
  <c r="C1092" i="3"/>
  <c r="C1091" i="3"/>
  <c r="C1090" i="3"/>
  <c r="C1089" i="3"/>
  <c r="C1088" i="3"/>
  <c r="C1087" i="3"/>
  <c r="C1086" i="3"/>
  <c r="C1085" i="3"/>
  <c r="C1084" i="3"/>
  <c r="C1083" i="3"/>
  <c r="C1082" i="3"/>
  <c r="C1081" i="3"/>
  <c r="C1080" i="3"/>
  <c r="C1079" i="3"/>
  <c r="C1078" i="3"/>
  <c r="C1077" i="3"/>
  <c r="C1076" i="3"/>
  <c r="C1075" i="3"/>
  <c r="C1074" i="3"/>
  <c r="C1073" i="3"/>
  <c r="C1072" i="3"/>
  <c r="C1071" i="3"/>
  <c r="C1070" i="3"/>
  <c r="C1069" i="3"/>
  <c r="C1068" i="3"/>
  <c r="C1067" i="3"/>
  <c r="C1066" i="3"/>
  <c r="C1065" i="3"/>
  <c r="C1064" i="3"/>
  <c r="C1063" i="3"/>
  <c r="C1062" i="3"/>
  <c r="C1061" i="3"/>
  <c r="C1060" i="3"/>
  <c r="C1059" i="3"/>
  <c r="C1058" i="3"/>
  <c r="C1057" i="3"/>
  <c r="C1055" i="3"/>
  <c r="C1054" i="3"/>
  <c r="C1053" i="3"/>
  <c r="C1052" i="3"/>
  <c r="C1051" i="3"/>
  <c r="C1050" i="3"/>
  <c r="C1049" i="3"/>
  <c r="C1048" i="3"/>
  <c r="C1047" i="3"/>
  <c r="C1046" i="3"/>
  <c r="C1045" i="3"/>
  <c r="C1044" i="3"/>
  <c r="C1043" i="3"/>
  <c r="C1042" i="3"/>
  <c r="C1041" i="3"/>
  <c r="C1040" i="3"/>
  <c r="C1039" i="3"/>
  <c r="C1038" i="3"/>
  <c r="C1037" i="3"/>
  <c r="C1036" i="3"/>
  <c r="C1035" i="3"/>
  <c r="C1034" i="3"/>
  <c r="C1033" i="3"/>
  <c r="C1032" i="3"/>
  <c r="C1031" i="3"/>
  <c r="C1030" i="3"/>
  <c r="C1029" i="3"/>
  <c r="C1028" i="3"/>
  <c r="C1027" i="3"/>
  <c r="C1026" i="3"/>
  <c r="C1025" i="3"/>
  <c r="C1024" i="3"/>
  <c r="C1023" i="3"/>
  <c r="C1022" i="3"/>
  <c r="C1021" i="3"/>
  <c r="C1020" i="3"/>
  <c r="C1019" i="3"/>
  <c r="C1018" i="3"/>
  <c r="C1017" i="3"/>
  <c r="C1016" i="3"/>
  <c r="C1015" i="3"/>
  <c r="C1013" i="3"/>
  <c r="C1012" i="3"/>
  <c r="C1011" i="3"/>
  <c r="C1010" i="3"/>
  <c r="C1009" i="3"/>
  <c r="C1008" i="3"/>
  <c r="C1007" i="3"/>
  <c r="C1006" i="3"/>
  <c r="C1005" i="3"/>
  <c r="C1004" i="3"/>
  <c r="C1003" i="3"/>
  <c r="C1002" i="3"/>
  <c r="C1001" i="3"/>
  <c r="C1000" i="3"/>
  <c r="C999" i="3"/>
  <c r="C998" i="3"/>
  <c r="C997" i="3"/>
  <c r="C996" i="3"/>
  <c r="C995" i="3"/>
  <c r="C994" i="3"/>
  <c r="C993" i="3"/>
  <c r="C992" i="3"/>
  <c r="C991" i="3"/>
  <c r="C990" i="3"/>
  <c r="C989" i="3"/>
  <c r="C988" i="3"/>
  <c r="C987" i="3"/>
  <c r="C986" i="3"/>
  <c r="C985" i="3"/>
  <c r="C984" i="3"/>
  <c r="C983" i="3"/>
  <c r="C982" i="3"/>
  <c r="C981" i="3"/>
  <c r="C980" i="3"/>
  <c r="C979" i="3"/>
  <c r="C978" i="3"/>
  <c r="C977" i="3"/>
  <c r="C976" i="3"/>
  <c r="C975" i="3"/>
  <c r="C974" i="3"/>
  <c r="C973" i="3"/>
  <c r="H1941" i="1" l="1"/>
  <c r="C971" i="3"/>
  <c r="C970" i="3"/>
  <c r="C969" i="3"/>
  <c r="C968" i="3"/>
  <c r="C967" i="3"/>
  <c r="C966" i="3"/>
  <c r="C965" i="3"/>
  <c r="C964" i="3"/>
  <c r="C963" i="3"/>
  <c r="C962" i="3"/>
  <c r="C961" i="3"/>
  <c r="C960" i="3"/>
  <c r="C959" i="3"/>
  <c r="C958" i="3"/>
  <c r="C957" i="3"/>
  <c r="C956" i="3"/>
  <c r="C955" i="3"/>
  <c r="C954" i="3"/>
  <c r="C953" i="3"/>
  <c r="C952" i="3"/>
  <c r="C951" i="3"/>
  <c r="C950" i="3"/>
  <c r="C949" i="3"/>
  <c r="C948" i="3"/>
  <c r="C947" i="3"/>
  <c r="C946" i="3"/>
  <c r="C945" i="3"/>
  <c r="C944" i="3"/>
  <c r="C943" i="3"/>
  <c r="C942" i="3"/>
  <c r="C941" i="3"/>
  <c r="C940" i="3"/>
  <c r="C939" i="3"/>
  <c r="C938" i="3"/>
  <c r="C937" i="3"/>
  <c r="C936" i="3"/>
  <c r="C935" i="3"/>
  <c r="C934" i="3"/>
  <c r="C933" i="3"/>
  <c r="C932" i="3"/>
  <c r="C931" i="3"/>
  <c r="C929" i="3"/>
  <c r="C928" i="3"/>
  <c r="C927" i="3"/>
  <c r="C926" i="3"/>
  <c r="C925" i="3"/>
  <c r="C924" i="3"/>
  <c r="C923" i="3"/>
  <c r="C922" i="3"/>
  <c r="C921" i="3"/>
  <c r="C920" i="3"/>
  <c r="C919" i="3"/>
  <c r="C918" i="3"/>
  <c r="C917" i="3"/>
  <c r="C916" i="3"/>
  <c r="C915" i="3"/>
  <c r="C914" i="3"/>
  <c r="C913" i="3"/>
  <c r="C912" i="3"/>
  <c r="C911" i="3"/>
  <c r="C910" i="3"/>
  <c r="C909" i="3"/>
  <c r="C908" i="3"/>
  <c r="C907" i="3"/>
  <c r="C906" i="3"/>
  <c r="C905" i="3"/>
  <c r="C904" i="3"/>
  <c r="C903" i="3"/>
  <c r="C902" i="3"/>
  <c r="C901" i="3"/>
  <c r="C900" i="3"/>
  <c r="C899" i="3"/>
  <c r="C898" i="3"/>
  <c r="C897" i="3"/>
  <c r="C896" i="3"/>
  <c r="C895" i="3"/>
  <c r="C894" i="3"/>
  <c r="C893" i="3"/>
  <c r="C892" i="3"/>
  <c r="C891" i="3"/>
  <c r="C890" i="3"/>
  <c r="C889" i="3"/>
  <c r="C887" i="3"/>
  <c r="C886" i="3"/>
  <c r="C885" i="3"/>
  <c r="C884" i="3"/>
  <c r="C883" i="3"/>
  <c r="C882" i="3"/>
  <c r="C881" i="3"/>
  <c r="C880" i="3"/>
  <c r="C879" i="3"/>
  <c r="C878" i="3"/>
  <c r="C877" i="3"/>
  <c r="C876" i="3"/>
  <c r="C875" i="3"/>
  <c r="C874" i="3"/>
  <c r="C873" i="3"/>
  <c r="C872" i="3"/>
  <c r="C871" i="3"/>
  <c r="C870" i="3"/>
  <c r="C869" i="3"/>
  <c r="C868" i="3"/>
  <c r="C867" i="3"/>
  <c r="C866" i="3"/>
  <c r="C865" i="3"/>
  <c r="C864" i="3"/>
  <c r="C863" i="3"/>
  <c r="C862" i="3"/>
  <c r="C861" i="3"/>
  <c r="C860" i="3"/>
  <c r="C859" i="3"/>
  <c r="C858" i="3"/>
  <c r="C857" i="3"/>
  <c r="C856" i="3"/>
  <c r="C855" i="3"/>
  <c r="C854" i="3"/>
  <c r="C853" i="3"/>
  <c r="C852" i="3"/>
  <c r="C851" i="3"/>
  <c r="C850" i="3"/>
  <c r="C849" i="3"/>
  <c r="C848" i="3"/>
  <c r="C847" i="3"/>
  <c r="F1941" i="3"/>
  <c r="B1941" i="3" s="1"/>
  <c r="B1943" i="3" s="1"/>
  <c r="H1941" i="3" l="1"/>
  <c r="H1943" i="3" s="1"/>
  <c r="G1941" i="3"/>
  <c r="F29" i="4"/>
  <c r="U1805" i="2" l="1"/>
  <c r="U1809" i="2"/>
  <c r="U1861" i="2"/>
  <c r="U1877" i="2"/>
  <c r="U1889" i="2"/>
  <c r="U1909" i="2"/>
  <c r="U1917" i="2"/>
  <c r="U1921" i="2"/>
  <c r="U1931" i="2"/>
  <c r="U1947" i="2"/>
  <c r="U1801" i="2"/>
  <c r="U1817" i="2"/>
  <c r="U1821" i="2"/>
  <c r="U1825" i="2"/>
  <c r="U1837" i="2"/>
  <c r="U1841" i="2"/>
  <c r="U1845" i="2"/>
  <c r="U1865" i="2"/>
  <c r="U1885" i="2"/>
  <c r="U1897" i="2"/>
  <c r="U1925" i="2"/>
  <c r="U866" i="2"/>
  <c r="U1857" i="2"/>
  <c r="U1881" i="2"/>
  <c r="U1901" i="2"/>
  <c r="U1905" i="2"/>
  <c r="U1927" i="2"/>
  <c r="U1939" i="2"/>
  <c r="U1716" i="2"/>
  <c r="U1720" i="2"/>
  <c r="U1724" i="2"/>
  <c r="U1728" i="2"/>
  <c r="U1732" i="2"/>
  <c r="U1736" i="2"/>
  <c r="U1740" i="2"/>
  <c r="U1744" i="2"/>
  <c r="U1748" i="2"/>
  <c r="U1752" i="2"/>
  <c r="U1756" i="2"/>
  <c r="U1760" i="2"/>
  <c r="U1765" i="2"/>
  <c r="U1769" i="2"/>
  <c r="U1773" i="2"/>
  <c r="U1777" i="2"/>
  <c r="U1781" i="2"/>
  <c r="U1785" i="2"/>
  <c r="U1789" i="2"/>
  <c r="U1793" i="2"/>
  <c r="U1797" i="2"/>
  <c r="U1813" i="2"/>
  <c r="U1829" i="2"/>
  <c r="U1833" i="2"/>
  <c r="U1849" i="2"/>
  <c r="U1853" i="2"/>
  <c r="U1869" i="2"/>
  <c r="U1873" i="2"/>
  <c r="U1893" i="2"/>
  <c r="U1913" i="2"/>
  <c r="U1935" i="2"/>
  <c r="U1943" i="2"/>
  <c r="U1704" i="2"/>
  <c r="U869" i="2"/>
  <c r="U888" i="2"/>
  <c r="U907" i="2"/>
  <c r="U923" i="2"/>
  <c r="U937" i="2"/>
  <c r="U956" i="2"/>
  <c r="U974" i="2"/>
  <c r="U999" i="2"/>
  <c r="U867" i="2"/>
  <c r="U883" i="2"/>
  <c r="U897" i="2"/>
  <c r="U929" i="2"/>
  <c r="U950" i="2"/>
  <c r="U964" i="2"/>
  <c r="U976" i="2"/>
  <c r="U996" i="2"/>
  <c r="U1012" i="2"/>
  <c r="U1031" i="2"/>
  <c r="U1049" i="2"/>
  <c r="U1071" i="2"/>
  <c r="U1087" i="2"/>
  <c r="U1105" i="2"/>
  <c r="U1129" i="2"/>
  <c r="U1145" i="2"/>
  <c r="U1171" i="2"/>
  <c r="U877" i="2"/>
  <c r="U889" i="2"/>
  <c r="U917" i="2"/>
  <c r="U942" i="2"/>
  <c r="U973" i="2"/>
  <c r="U990" i="2"/>
  <c r="U1004" i="2"/>
  <c r="U1021" i="2"/>
  <c r="U1045" i="2"/>
  <c r="U894" i="2"/>
  <c r="U902" i="2"/>
  <c r="U944" i="2"/>
  <c r="U981" i="2"/>
  <c r="U1011" i="2"/>
  <c r="U1038" i="2"/>
  <c r="U1068" i="2"/>
  <c r="U1076" i="2"/>
  <c r="U1084" i="2"/>
  <c r="U1092" i="2"/>
  <c r="U1107" i="2"/>
  <c r="U1118" i="2"/>
  <c r="U1122" i="2"/>
  <c r="U1134" i="2"/>
  <c r="U1150" i="2"/>
  <c r="U1170" i="2"/>
  <c r="U1179" i="2"/>
  <c r="U1198" i="2"/>
  <c r="U1211" i="2"/>
  <c r="U1227" i="2"/>
  <c r="U1240" i="2"/>
  <c r="U1251" i="2"/>
  <c r="U1261" i="2"/>
  <c r="U1272" i="2"/>
  <c r="U1283" i="2"/>
  <c r="U1295" i="2"/>
  <c r="U1311" i="2"/>
  <c r="U1327" i="2"/>
  <c r="U1343" i="2"/>
  <c r="U1354" i="2"/>
  <c r="U1369" i="2"/>
  <c r="U1381" i="2"/>
  <c r="U1396" i="2"/>
  <c r="U909" i="2"/>
  <c r="U916" i="2"/>
  <c r="U924" i="2"/>
  <c r="U953" i="2"/>
  <c r="U1005" i="2"/>
  <c r="U1060" i="2"/>
  <c r="U1111" i="2"/>
  <c r="U1147" i="2"/>
  <c r="U1183" i="2"/>
  <c r="U1020" i="2"/>
  <c r="U1034" i="2"/>
  <c r="U1102" i="2"/>
  <c r="U1174" i="2"/>
  <c r="U1054" i="2"/>
  <c r="U1154" i="2"/>
  <c r="U1200" i="2"/>
  <c r="U1210" i="2"/>
  <c r="U1218" i="2"/>
  <c r="U1226" i="2"/>
  <c r="U1234" i="2"/>
  <c r="U1244" i="2"/>
  <c r="U1255" i="2"/>
  <c r="U1266" i="2"/>
  <c r="U1276" i="2"/>
  <c r="U1287" i="2"/>
  <c r="U1296" i="2"/>
  <c r="U1304" i="2"/>
  <c r="U1312" i="2"/>
  <c r="U1320" i="2"/>
  <c r="U1328" i="2"/>
  <c r="U1336" i="2"/>
  <c r="U1344" i="2"/>
  <c r="U1367" i="2"/>
  <c r="U960" i="2"/>
  <c r="U1069" i="2"/>
  <c r="U1085" i="2"/>
  <c r="U1143" i="2"/>
  <c r="U1162" i="2"/>
  <c r="U1166" i="2"/>
  <c r="U1195" i="2"/>
  <c r="U1355" i="2"/>
  <c r="U993" i="2"/>
  <c r="U1046" i="2"/>
  <c r="U1103" i="2"/>
  <c r="U1128" i="2"/>
  <c r="U1289" i="2"/>
  <c r="U1321" i="2"/>
  <c r="U1350" i="2"/>
  <c r="U1394" i="2"/>
  <c r="U1406" i="2"/>
  <c r="U1421" i="2"/>
  <c r="U1433" i="2"/>
  <c r="U1448" i="2"/>
  <c r="U1459" i="2"/>
  <c r="U1470" i="2"/>
  <c r="U1485" i="2"/>
  <c r="U1498" i="2"/>
  <c r="U1512" i="2"/>
  <c r="U1009" i="2"/>
  <c r="U1167" i="2"/>
  <c r="U1233" i="2"/>
  <c r="U1363" i="2"/>
  <c r="U1384" i="2"/>
  <c r="U1403" i="2"/>
  <c r="U1426" i="2"/>
  <c r="U1447" i="2"/>
  <c r="U1468" i="2"/>
  <c r="U1491" i="2"/>
  <c r="U1509" i="2"/>
  <c r="U1047" i="2"/>
  <c r="U1110" i="2"/>
  <c r="U1181" i="2"/>
  <c r="U1238" i="2"/>
  <c r="U1293" i="2"/>
  <c r="U1325" i="2"/>
  <c r="U1366" i="2"/>
  <c r="U1395" i="2"/>
  <c r="U1414" i="2"/>
  <c r="U1440" i="2"/>
  <c r="U1461" i="2"/>
  <c r="U1489" i="2"/>
  <c r="U1508" i="2"/>
  <c r="U1527" i="2"/>
  <c r="U1538" i="2"/>
  <c r="U1151" i="2"/>
  <c r="U1412" i="2"/>
  <c r="U1451" i="2"/>
  <c r="U1490" i="2"/>
  <c r="U1519" i="2"/>
  <c r="U1529" i="2"/>
  <c r="U1548" i="2"/>
  <c r="U1554" i="2"/>
  <c r="U989" i="2"/>
  <c r="U1390" i="2"/>
  <c r="U1413" i="2"/>
  <c r="U1441" i="2"/>
  <c r="U1466" i="2"/>
  <c r="U1502" i="2"/>
  <c r="U1536" i="2"/>
  <c r="U1551" i="2"/>
  <c r="U870" i="2"/>
  <c r="U1347" i="2"/>
  <c r="U1428" i="2"/>
  <c r="U1712" i="2"/>
  <c r="U874" i="2"/>
  <c r="U892" i="2"/>
  <c r="U911" i="2"/>
  <c r="U927" i="2"/>
  <c r="U941" i="2"/>
  <c r="U957" i="2"/>
  <c r="U978" i="2"/>
  <c r="U1007" i="2"/>
  <c r="U872" i="2"/>
  <c r="U885" i="2"/>
  <c r="U904" i="2"/>
  <c r="U938" i="2"/>
  <c r="U951" i="2"/>
  <c r="U965" i="2"/>
  <c r="U984" i="2"/>
  <c r="U1002" i="2"/>
  <c r="U1019" i="2"/>
  <c r="U1035" i="2"/>
  <c r="U1052" i="2"/>
  <c r="U1075" i="2"/>
  <c r="U1091" i="2"/>
  <c r="U1109" i="2"/>
  <c r="U1133" i="2"/>
  <c r="U1149" i="2"/>
  <c r="U879" i="2"/>
  <c r="U895" i="2"/>
  <c r="U925" i="2"/>
  <c r="U970" i="2"/>
  <c r="U979" i="2"/>
  <c r="U994" i="2"/>
  <c r="U1010" i="2"/>
  <c r="U1033" i="2"/>
  <c r="U1048" i="2"/>
  <c r="U896" i="2"/>
  <c r="U939" i="2"/>
  <c r="U945" i="2"/>
  <c r="U983" i="2"/>
  <c r="U1013" i="2"/>
  <c r="U1059" i="2"/>
  <c r="U1070" i="2"/>
  <c r="U1078" i="2"/>
  <c r="U1086" i="2"/>
  <c r="U1094" i="2"/>
  <c r="U1115" i="2"/>
  <c r="U1119" i="2"/>
  <c r="U1123" i="2"/>
  <c r="U1140" i="2"/>
  <c r="U1156" i="2"/>
  <c r="U1176" i="2"/>
  <c r="U1187" i="2"/>
  <c r="U1199" i="2"/>
  <c r="U1215" i="2"/>
  <c r="U1231" i="2"/>
  <c r="U1243" i="2"/>
  <c r="U1253" i="2"/>
  <c r="U1264" i="2"/>
  <c r="U1275" i="2"/>
  <c r="U1285" i="2"/>
  <c r="U1299" i="2"/>
  <c r="U1315" i="2"/>
  <c r="U1331" i="2"/>
  <c r="U1348" i="2"/>
  <c r="U1359" i="2"/>
  <c r="U1370" i="2"/>
  <c r="U1385" i="2"/>
  <c r="U1397" i="2"/>
  <c r="U910" i="2"/>
  <c r="U918" i="2"/>
  <c r="U926" i="2"/>
  <c r="U954" i="2"/>
  <c r="U1044" i="2"/>
  <c r="U1064" i="2"/>
  <c r="U1126" i="2"/>
  <c r="U1155" i="2"/>
  <c r="U905" i="2"/>
  <c r="U1022" i="2"/>
  <c r="U1040" i="2"/>
  <c r="U1112" i="2"/>
  <c r="U1175" i="2"/>
  <c r="U1136" i="2"/>
  <c r="U1188" i="2"/>
  <c r="U1204" i="2"/>
  <c r="U1212" i="2"/>
  <c r="U1220" i="2"/>
  <c r="U1228" i="2"/>
  <c r="U1236" i="2"/>
  <c r="U1247" i="2"/>
  <c r="U1258" i="2"/>
  <c r="U1268" i="2"/>
  <c r="U1279" i="2"/>
  <c r="U1290" i="2"/>
  <c r="U1298" i="2"/>
  <c r="U1306" i="2"/>
  <c r="U1314" i="2"/>
  <c r="U1322" i="2"/>
  <c r="U1330" i="2"/>
  <c r="U1338" i="2"/>
  <c r="U1351" i="2"/>
  <c r="U1374" i="2"/>
  <c r="U961" i="2"/>
  <c r="U1073" i="2"/>
  <c r="U1089" i="2"/>
  <c r="U1159" i="2"/>
  <c r="U1163" i="2"/>
  <c r="U1192" i="2"/>
  <c r="U1201" i="2"/>
  <c r="U1362" i="2"/>
  <c r="U1028" i="2"/>
  <c r="U1058" i="2"/>
  <c r="U1144" i="2"/>
  <c r="U1254" i="2"/>
  <c r="U1297" i="2"/>
  <c r="U1329" i="2"/>
  <c r="U1357" i="2"/>
  <c r="U1399" i="2"/>
  <c r="U1411" i="2"/>
  <c r="U1422" i="2"/>
  <c r="U1437" i="2"/>
  <c r="U1449" i="2"/>
  <c r="U1464" i="2"/>
  <c r="U1475" i="2"/>
  <c r="U1488" i="2"/>
  <c r="U1501" i="2"/>
  <c r="U1517" i="2"/>
  <c r="U1017" i="2"/>
  <c r="U1209" i="2"/>
  <c r="U1262" i="2"/>
  <c r="U1372" i="2"/>
  <c r="U1389" i="2"/>
  <c r="U1410" i="2"/>
  <c r="U1431" i="2"/>
  <c r="U1452" i="2"/>
  <c r="U1474" i="2"/>
  <c r="U1494" i="2"/>
  <c r="U1514" i="2"/>
  <c r="U1104" i="2"/>
  <c r="U1124" i="2"/>
  <c r="U1182" i="2"/>
  <c r="U1241" i="2"/>
  <c r="U1301" i="2"/>
  <c r="U1333" i="2"/>
  <c r="U1373" i="2"/>
  <c r="U1213" i="2"/>
  <c r="U1418" i="2"/>
  <c r="U1446" i="2"/>
  <c r="U1472" i="2"/>
  <c r="U1708" i="2"/>
  <c r="U880" i="2"/>
  <c r="U899" i="2"/>
  <c r="U915" i="2"/>
  <c r="U932" i="2"/>
  <c r="U947" i="2"/>
  <c r="U958" i="2"/>
  <c r="U980" i="2"/>
  <c r="U1015" i="2"/>
  <c r="U876" i="2"/>
  <c r="U891" i="2"/>
  <c r="U913" i="2"/>
  <c r="U948" i="2"/>
  <c r="U952" i="2"/>
  <c r="U966" i="2"/>
  <c r="U988" i="2"/>
  <c r="U1006" i="2"/>
  <c r="U1023" i="2"/>
  <c r="U1039" i="2"/>
  <c r="U1057" i="2"/>
  <c r="U1079" i="2"/>
  <c r="U1095" i="2"/>
  <c r="U1113" i="2"/>
  <c r="U1137" i="2"/>
  <c r="U1153" i="2"/>
  <c r="U873" i="2"/>
  <c r="U881" i="2"/>
  <c r="U900" i="2"/>
  <c r="U931" i="2"/>
  <c r="U971" i="2"/>
  <c r="U982" i="2"/>
  <c r="U998" i="2"/>
  <c r="U1014" i="2"/>
  <c r="U1037" i="2"/>
  <c r="U1053" i="2"/>
  <c r="U898" i="2"/>
  <c r="U940" i="2"/>
  <c r="U946" i="2"/>
  <c r="U985" i="2"/>
  <c r="U1024" i="2"/>
  <c r="U1061" i="2"/>
  <c r="U1072" i="2"/>
  <c r="U1080" i="2"/>
  <c r="U1088" i="2"/>
  <c r="U1096" i="2"/>
  <c r="U1116" i="2"/>
  <c r="U1120" i="2"/>
  <c r="U1127" i="2"/>
  <c r="U1142" i="2"/>
  <c r="U1158" i="2"/>
  <c r="U1177" i="2"/>
  <c r="U1196" i="2"/>
  <c r="U1203" i="2"/>
  <c r="U1219" i="2"/>
  <c r="U1235" i="2"/>
  <c r="U1245" i="2"/>
  <c r="U1256" i="2"/>
  <c r="U1267" i="2"/>
  <c r="U1277" i="2"/>
  <c r="U1288" i="2"/>
  <c r="U1303" i="2"/>
  <c r="U1319" i="2"/>
  <c r="U1335" i="2"/>
  <c r="U1349" i="2"/>
  <c r="U1364" i="2"/>
  <c r="U1375" i="2"/>
  <c r="U1386" i="2"/>
  <c r="U871" i="2"/>
  <c r="U912" i="2"/>
  <c r="U920" i="2"/>
  <c r="U928" i="2"/>
  <c r="U977" i="2"/>
  <c r="U1050" i="2"/>
  <c r="U1067" i="2"/>
  <c r="U1130" i="2"/>
  <c r="U1168" i="2"/>
  <c r="U906" i="2"/>
  <c r="U1026" i="2"/>
  <c r="U1051" i="2"/>
  <c r="U1114" i="2"/>
  <c r="U1184" i="2"/>
  <c r="U1138" i="2"/>
  <c r="U1189" i="2"/>
  <c r="U1206" i="2"/>
  <c r="U1214" i="2"/>
  <c r="U1222" i="2"/>
  <c r="U1230" i="2"/>
  <c r="U1239" i="2"/>
  <c r="U1250" i="2"/>
  <c r="U1260" i="2"/>
  <c r="U1271" i="2"/>
  <c r="U1282" i="2"/>
  <c r="U1292" i="2"/>
  <c r="U1300" i="2"/>
  <c r="U1308" i="2"/>
  <c r="U1316" i="2"/>
  <c r="U1324" i="2"/>
  <c r="U1332" i="2"/>
  <c r="U1340" i="2"/>
  <c r="U1358" i="2"/>
  <c r="U1376" i="2"/>
  <c r="U962" i="2"/>
  <c r="U1077" i="2"/>
  <c r="U1093" i="2"/>
  <c r="U1160" i="2"/>
  <c r="U1164" i="2"/>
  <c r="U1193" i="2"/>
  <c r="U1202" i="2"/>
  <c r="U1371" i="2"/>
  <c r="U1029" i="2"/>
  <c r="U1066" i="2"/>
  <c r="U1146" i="2"/>
  <c r="U1257" i="2"/>
  <c r="U1305" i="2"/>
  <c r="U1337" i="2"/>
  <c r="U1378" i="2"/>
  <c r="U1404" i="2"/>
  <c r="U1416" i="2"/>
  <c r="U1427" i="2"/>
  <c r="U1438" i="2"/>
  <c r="U1453" i="2"/>
  <c r="U1465" i="2"/>
  <c r="U1480" i="2"/>
  <c r="U1492" i="2"/>
  <c r="U1504" i="2"/>
  <c r="U995" i="2"/>
  <c r="U1062" i="2"/>
  <c r="U1217" i="2"/>
  <c r="U1265" i="2"/>
  <c r="U1377" i="2"/>
  <c r="U1393" i="2"/>
  <c r="U1415" i="2"/>
  <c r="U1436" i="2"/>
  <c r="U1458" i="2"/>
  <c r="U1479" i="2"/>
  <c r="U1497" i="2"/>
  <c r="U1516" i="2"/>
  <c r="U1106" i="2"/>
  <c r="U1132" i="2"/>
  <c r="U1185" i="2"/>
  <c r="U1270" i="2"/>
  <c r="U1309" i="2"/>
  <c r="U1341" i="2"/>
  <c r="U1379" i="2"/>
  <c r="U1401" i="2"/>
  <c r="U1425" i="2"/>
  <c r="U1450" i="2"/>
  <c r="U1478" i="2"/>
  <c r="U868" i="2"/>
  <c r="U884" i="2"/>
  <c r="U903" i="2"/>
  <c r="U919" i="2"/>
  <c r="U934" i="2"/>
  <c r="U955" i="2"/>
  <c r="U968" i="2"/>
  <c r="U991" i="2"/>
  <c r="U1018" i="2"/>
  <c r="U878" i="2"/>
  <c r="U893" i="2"/>
  <c r="U921" i="2"/>
  <c r="U949" i="2"/>
  <c r="U963" i="2"/>
  <c r="U967" i="2"/>
  <c r="U992" i="2"/>
  <c r="U1008" i="2"/>
  <c r="U1025" i="2"/>
  <c r="U1043" i="2"/>
  <c r="U1065" i="2"/>
  <c r="U1083" i="2"/>
  <c r="U1099" i="2"/>
  <c r="U1125" i="2"/>
  <c r="U1141" i="2"/>
  <c r="U1157" i="2"/>
  <c r="U875" i="2"/>
  <c r="U887" i="2"/>
  <c r="U908" i="2"/>
  <c r="U933" i="2"/>
  <c r="U972" i="2"/>
  <c r="U986" i="2"/>
  <c r="U1000" i="2"/>
  <c r="U1016" i="2"/>
  <c r="U1041" i="2"/>
  <c r="U886" i="2"/>
  <c r="U901" i="2"/>
  <c r="U943" i="2"/>
  <c r="U969" i="2"/>
  <c r="U1001" i="2"/>
  <c r="U1032" i="2"/>
  <c r="U1063" i="2"/>
  <c r="U1074" i="2"/>
  <c r="U1082" i="2"/>
  <c r="U1090" i="2"/>
  <c r="U1098" i="2"/>
  <c r="U1117" i="2"/>
  <c r="U1121" i="2"/>
  <c r="U1131" i="2"/>
  <c r="U1148" i="2"/>
  <c r="U1169" i="2"/>
  <c r="U1178" i="2"/>
  <c r="U1197" i="2"/>
  <c r="U1207" i="2"/>
  <c r="U1223" i="2"/>
  <c r="U1237" i="2"/>
  <c r="U1248" i="2"/>
  <c r="U1259" i="2"/>
  <c r="U1269" i="2"/>
  <c r="U1280" i="2"/>
  <c r="U1291" i="2"/>
  <c r="U1307" i="2"/>
  <c r="U1323" i="2"/>
  <c r="U1339" i="2"/>
  <c r="U1353" i="2"/>
  <c r="U1365" i="2"/>
  <c r="U1380" i="2"/>
  <c r="U1391" i="2"/>
  <c r="U882" i="2"/>
  <c r="U914" i="2"/>
  <c r="U922" i="2"/>
  <c r="U930" i="2"/>
  <c r="U1003" i="2"/>
  <c r="U1055" i="2"/>
  <c r="U1101" i="2"/>
  <c r="U1139" i="2"/>
  <c r="U1172" i="2"/>
  <c r="U935" i="2"/>
  <c r="U1027" i="2"/>
  <c r="U1056" i="2"/>
  <c r="U1173" i="2"/>
  <c r="U1191" i="2"/>
  <c r="U1152" i="2"/>
  <c r="U1190" i="2"/>
  <c r="U1208" i="2"/>
  <c r="U1216" i="2"/>
  <c r="U1224" i="2"/>
  <c r="U1232" i="2"/>
  <c r="U1242" i="2"/>
  <c r="U1252" i="2"/>
  <c r="U1263" i="2"/>
  <c r="U1274" i="2"/>
  <c r="U1284" i="2"/>
  <c r="U1294" i="2"/>
  <c r="U1302" i="2"/>
  <c r="U1310" i="2"/>
  <c r="U1318" i="2"/>
  <c r="U1326" i="2"/>
  <c r="U1334" i="2"/>
  <c r="U1342" i="2"/>
  <c r="U1360" i="2"/>
  <c r="U959" i="2"/>
  <c r="U975" i="2"/>
  <c r="U1081" i="2"/>
  <c r="U1097" i="2"/>
  <c r="U1161" i="2"/>
  <c r="U1165" i="2"/>
  <c r="U1194" i="2"/>
  <c r="U1346" i="2"/>
  <c r="U890" i="2"/>
  <c r="U1036" i="2"/>
  <c r="U1100" i="2"/>
  <c r="U936" i="2"/>
  <c r="U1286" i="2"/>
  <c r="U1313" i="2"/>
  <c r="U1345" i="2"/>
  <c r="U1387" i="2"/>
  <c r="U1405" i="2"/>
  <c r="U1417" i="2"/>
  <c r="U1432" i="2"/>
  <c r="U1443" i="2"/>
  <c r="U1454" i="2"/>
  <c r="U1469" i="2"/>
  <c r="U1481" i="2"/>
  <c r="U1495" i="2"/>
  <c r="U1510" i="2"/>
  <c r="U997" i="2"/>
  <c r="U1135" i="2"/>
  <c r="U1225" i="2"/>
  <c r="U1352" i="2"/>
  <c r="U1382" i="2"/>
  <c r="U1398" i="2"/>
  <c r="U1420" i="2"/>
  <c r="U1442" i="2"/>
  <c r="U1463" i="2"/>
  <c r="U1484" i="2"/>
  <c r="U1507" i="2"/>
  <c r="U1030" i="2"/>
  <c r="U1108" i="2"/>
  <c r="U1180" i="2"/>
  <c r="U1186" i="2"/>
  <c r="U1273" i="2"/>
  <c r="U1317" i="2"/>
  <c r="U1361" i="2"/>
  <c r="U1388" i="2"/>
  <c r="U1408" i="2"/>
  <c r="U1429" i="2"/>
  <c r="U1457" i="2"/>
  <c r="U1482" i="2"/>
  <c r="U1505" i="2"/>
  <c r="U1526" i="2"/>
  <c r="U1534" i="2"/>
  <c r="U1042" i="2"/>
  <c r="U1383" i="2"/>
  <c r="U1444" i="2"/>
  <c r="U1483" i="2"/>
  <c r="U1511" i="2"/>
  <c r="U1528" i="2"/>
  <c r="U1544" i="2"/>
  <c r="U1553" i="2"/>
  <c r="U987" i="2"/>
  <c r="U1281" i="2"/>
  <c r="U1409" i="2"/>
  <c r="U1434" i="2"/>
  <c r="U1462" i="2"/>
  <c r="U1486" i="2"/>
  <c r="U1530" i="2"/>
  <c r="U1545" i="2"/>
  <c r="U1559" i="2"/>
  <c r="U1278" i="2"/>
  <c r="U1407" i="2"/>
  <c r="U1525" i="2"/>
  <c r="U1547" i="2"/>
  <c r="U1423" i="2"/>
  <c r="U1506" i="2"/>
  <c r="U1539" i="2"/>
  <c r="U1563" i="2"/>
  <c r="U1402" i="2"/>
  <c r="U1456" i="2"/>
  <c r="U1521" i="2"/>
  <c r="U1558" i="2"/>
  <c r="U1400" i="2"/>
  <c r="U1467" i="2"/>
  <c r="U1503" i="2"/>
  <c r="U1531" i="2"/>
  <c r="U1564" i="2"/>
  <c r="U1578" i="2"/>
  <c r="U1594" i="2"/>
  <c r="U1611" i="2"/>
  <c r="U1626" i="2"/>
  <c r="U1643" i="2"/>
  <c r="U1659" i="2"/>
  <c r="U1675" i="2"/>
  <c r="U1691" i="2"/>
  <c r="U1561" i="2"/>
  <c r="U1583" i="2"/>
  <c r="U1595" i="2"/>
  <c r="U1614" i="2"/>
  <c r="U1634" i="2"/>
  <c r="U1646" i="2"/>
  <c r="U1662" i="2"/>
  <c r="U1678" i="2"/>
  <c r="U1694" i="2"/>
  <c r="U1710" i="2"/>
  <c r="U1726" i="2"/>
  <c r="U1742" i="2"/>
  <c r="U1758" i="2"/>
  <c r="U1567" i="2"/>
  <c r="U1576" i="2"/>
  <c r="U1600" i="2"/>
  <c r="U1615" i="2"/>
  <c r="U1637" i="2"/>
  <c r="U1653" i="2"/>
  <c r="U1669" i="2"/>
  <c r="U1685" i="2"/>
  <c r="U1701" i="2"/>
  <c r="U1717" i="2"/>
  <c r="U1733" i="2"/>
  <c r="U1749" i="2"/>
  <c r="U1552" i="2"/>
  <c r="U1582" i="2"/>
  <c r="U1593" i="2"/>
  <c r="U1609" i="2"/>
  <c r="U1948" i="2"/>
  <c r="U1932" i="2"/>
  <c r="U1916" i="2"/>
  <c r="U1900" i="2"/>
  <c r="U1884" i="2"/>
  <c r="U1868" i="2"/>
  <c r="U1852" i="2"/>
  <c r="U1836" i="2"/>
  <c r="U1820" i="2"/>
  <c r="U1804" i="2"/>
  <c r="U1788" i="2"/>
  <c r="U1772" i="2"/>
  <c r="U1751" i="2"/>
  <c r="U1735" i="2"/>
  <c r="U1719" i="2"/>
  <c r="U1703" i="2"/>
  <c r="U1688" i="2"/>
  <c r="U1672" i="2"/>
  <c r="U1656" i="2"/>
  <c r="U1640" i="2"/>
  <c r="U865" i="2"/>
  <c r="U1941" i="2"/>
  <c r="U1923" i="2"/>
  <c r="U1907" i="2"/>
  <c r="U1891" i="2"/>
  <c r="U1875" i="2"/>
  <c r="U1859" i="2"/>
  <c r="U1843" i="2"/>
  <c r="U1827" i="2"/>
  <c r="U1811" i="2"/>
  <c r="U1795" i="2"/>
  <c r="U1779" i="2"/>
  <c r="U1761" i="2"/>
  <c r="U1621" i="2"/>
  <c r="U864" i="2"/>
  <c r="U1942" i="2"/>
  <c r="U1926" i="2"/>
  <c r="U1910" i="2"/>
  <c r="U1894" i="2"/>
  <c r="U1878" i="2"/>
  <c r="U1862" i="2"/>
  <c r="U1846" i="2"/>
  <c r="U1830" i="2"/>
  <c r="U1814" i="2"/>
  <c r="U1798" i="2"/>
  <c r="U1782" i="2"/>
  <c r="U1766" i="2"/>
  <c r="U1493" i="2"/>
  <c r="U1532" i="2"/>
  <c r="U1205" i="2"/>
  <c r="U1455" i="2"/>
  <c r="U1522" i="2"/>
  <c r="U1549" i="2"/>
  <c r="U1229" i="2"/>
  <c r="U1424" i="2"/>
  <c r="U1473" i="2"/>
  <c r="U1540" i="2"/>
  <c r="U1221" i="2"/>
  <c r="U1435" i="2"/>
  <c r="U1471" i="2"/>
  <c r="U1515" i="2"/>
  <c r="U1537" i="2"/>
  <c r="U1568" i="2"/>
  <c r="U1580" i="2"/>
  <c r="U1603" i="2"/>
  <c r="U1613" i="2"/>
  <c r="U1627" i="2"/>
  <c r="U1647" i="2"/>
  <c r="U1663" i="2"/>
  <c r="U1679" i="2"/>
  <c r="U1695" i="2"/>
  <c r="U1562" i="2"/>
  <c r="U1585" i="2"/>
  <c r="U1599" i="2"/>
  <c r="U1618" i="2"/>
  <c r="U1635" i="2"/>
  <c r="U1650" i="2"/>
  <c r="U1666" i="2"/>
  <c r="U1682" i="2"/>
  <c r="U1698" i="2"/>
  <c r="U1714" i="2"/>
  <c r="U1730" i="2"/>
  <c r="U1746" i="2"/>
  <c r="U1763" i="2"/>
  <c r="U1569" i="2"/>
  <c r="U1579" i="2"/>
  <c r="U1602" i="2"/>
  <c r="U1619" i="2"/>
  <c r="U1641" i="2"/>
  <c r="U1657" i="2"/>
  <c r="U1673" i="2"/>
  <c r="U1689" i="2"/>
  <c r="U1705" i="2"/>
  <c r="U1721" i="2"/>
  <c r="U1737" i="2"/>
  <c r="U1753" i="2"/>
  <c r="U1570" i="2"/>
  <c r="U1584" i="2"/>
  <c r="U1596" i="2"/>
  <c r="U1610" i="2"/>
  <c r="U1944" i="2"/>
  <c r="U1928" i="2"/>
  <c r="U1912" i="2"/>
  <c r="U1896" i="2"/>
  <c r="U1880" i="2"/>
  <c r="U1864" i="2"/>
  <c r="U1848" i="2"/>
  <c r="U1832" i="2"/>
  <c r="U1816" i="2"/>
  <c r="U1800" i="2"/>
  <c r="U1784" i="2"/>
  <c r="U1768" i="2"/>
  <c r="U1747" i="2"/>
  <c r="U1731" i="2"/>
  <c r="U1715" i="2"/>
  <c r="U1700" i="2"/>
  <c r="U1684" i="2"/>
  <c r="U1668" i="2"/>
  <c r="U1652" i="2"/>
  <c r="U1631" i="2"/>
  <c r="U862" i="2"/>
  <c r="U1937" i="2"/>
  <c r="U1919" i="2"/>
  <c r="U1903" i="2"/>
  <c r="U1887" i="2"/>
  <c r="U1871" i="2"/>
  <c r="U1855" i="2"/>
  <c r="U1839" i="2"/>
  <c r="U1823" i="2"/>
  <c r="U1807" i="2"/>
  <c r="U1791" i="2"/>
  <c r="U1775" i="2"/>
  <c r="U1624" i="2"/>
  <c r="U1620" i="2"/>
  <c r="U861" i="2"/>
  <c r="U1938" i="2"/>
  <c r="U1922" i="2"/>
  <c r="U1906" i="2"/>
  <c r="U1890" i="2"/>
  <c r="U1874" i="2"/>
  <c r="U1858" i="2"/>
  <c r="U1842" i="2"/>
  <c r="U1826" i="2"/>
  <c r="U1810" i="2"/>
  <c r="U1794" i="2"/>
  <c r="U1778" i="2"/>
  <c r="U1764" i="2"/>
  <c r="U1499" i="2"/>
  <c r="U1533" i="2"/>
  <c r="U1356" i="2"/>
  <c r="U1476" i="2"/>
  <c r="U1524" i="2"/>
  <c r="U1550" i="2"/>
  <c r="U1249" i="2"/>
  <c r="U1430" i="2"/>
  <c r="U1477" i="2"/>
  <c r="U1541" i="2"/>
  <c r="U1246" i="2"/>
  <c r="U1439" i="2"/>
  <c r="U1487" i="2"/>
  <c r="U1520" i="2"/>
  <c r="U1542" i="2"/>
  <c r="U1575" i="2"/>
  <c r="U1589" i="2"/>
  <c r="U1605" i="2"/>
  <c r="U1617" i="2"/>
  <c r="U1632" i="2"/>
  <c r="U1651" i="2"/>
  <c r="U1667" i="2"/>
  <c r="U1683" i="2"/>
  <c r="U1699" i="2"/>
  <c r="U1565" i="2"/>
  <c r="U1588" i="2"/>
  <c r="U1601" i="2"/>
  <c r="U1628" i="2"/>
  <c r="U1638" i="2"/>
  <c r="U1654" i="2"/>
  <c r="U1670" i="2"/>
  <c r="U1686" i="2"/>
  <c r="U1702" i="2"/>
  <c r="U1718" i="2"/>
  <c r="U1734" i="2"/>
  <c r="U1750" i="2"/>
  <c r="U1556" i="2"/>
  <c r="U1573" i="2"/>
  <c r="U1586" i="2"/>
  <c r="U1604" i="2"/>
  <c r="U1629" i="2"/>
  <c r="U1645" i="2"/>
  <c r="U1661" i="2"/>
  <c r="U1677" i="2"/>
  <c r="U1693" i="2"/>
  <c r="U1709" i="2"/>
  <c r="U1725" i="2"/>
  <c r="U1741" i="2"/>
  <c r="U1757" i="2"/>
  <c r="U1572" i="2"/>
  <c r="U1587" i="2"/>
  <c r="U1598" i="2"/>
  <c r="U858" i="2"/>
  <c r="U1940" i="2"/>
  <c r="U1924" i="2"/>
  <c r="U1908" i="2"/>
  <c r="U1892" i="2"/>
  <c r="U1876" i="2"/>
  <c r="U1860" i="2"/>
  <c r="U1844" i="2"/>
  <c r="U1828" i="2"/>
  <c r="U1812" i="2"/>
  <c r="U1796" i="2"/>
  <c r="U1780" i="2"/>
  <c r="U1759" i="2"/>
  <c r="U1743" i="2"/>
  <c r="U1727" i="2"/>
  <c r="U1711" i="2"/>
  <c r="U1696" i="2"/>
  <c r="U1680" i="2"/>
  <c r="U1664" i="2"/>
  <c r="U1648" i="2"/>
  <c r="U1630" i="2"/>
  <c r="U1949" i="2"/>
  <c r="U1933" i="2"/>
  <c r="U1915" i="2"/>
  <c r="U1899" i="2"/>
  <c r="U1883" i="2"/>
  <c r="U1867" i="2"/>
  <c r="U1851" i="2"/>
  <c r="U1835" i="2"/>
  <c r="U1819" i="2"/>
  <c r="U1803" i="2"/>
  <c r="U1787" i="2"/>
  <c r="U1771" i="2"/>
  <c r="U1623" i="2"/>
  <c r="U859" i="2"/>
  <c r="U1950" i="2"/>
  <c r="U1934" i="2"/>
  <c r="U1918" i="2"/>
  <c r="U1902" i="2"/>
  <c r="U1886" i="2"/>
  <c r="U1870" i="2"/>
  <c r="U1854" i="2"/>
  <c r="U1838" i="2"/>
  <c r="U1822" i="2"/>
  <c r="U1806" i="2"/>
  <c r="U1790" i="2"/>
  <c r="U1774" i="2"/>
  <c r="U1518" i="2"/>
  <c r="U1543" i="2"/>
  <c r="U1419" i="2"/>
  <c r="U1500" i="2"/>
  <c r="U1535" i="2"/>
  <c r="U1557" i="2"/>
  <c r="U1392" i="2"/>
  <c r="U1445" i="2"/>
  <c r="U1513" i="2"/>
  <c r="U1555" i="2"/>
  <c r="U1368" i="2"/>
  <c r="U1460" i="2"/>
  <c r="U1496" i="2"/>
  <c r="U1523" i="2"/>
  <c r="U1546" i="2"/>
  <c r="U1577" i="2"/>
  <c r="U1592" i="2"/>
  <c r="U1608" i="2"/>
  <c r="U1625" i="2"/>
  <c r="U1639" i="2"/>
  <c r="U1655" i="2"/>
  <c r="U1671" i="2"/>
  <c r="U1687" i="2"/>
  <c r="U1560" i="2"/>
  <c r="U1571" i="2"/>
  <c r="U1590" i="2"/>
  <c r="U1606" i="2"/>
  <c r="U1633" i="2"/>
  <c r="U1642" i="2"/>
  <c r="U1658" i="2"/>
  <c r="U1674" i="2"/>
  <c r="U1690" i="2"/>
  <c r="U1706" i="2"/>
  <c r="U1722" i="2"/>
  <c r="U1738" i="2"/>
  <c r="U1754" i="2"/>
  <c r="U1566" i="2"/>
  <c r="U1574" i="2"/>
  <c r="U1597" i="2"/>
  <c r="U1612" i="2"/>
  <c r="U1636" i="2"/>
  <c r="U1649" i="2"/>
  <c r="U1665" i="2"/>
  <c r="U1681" i="2"/>
  <c r="U1697" i="2"/>
  <c r="U1713" i="2"/>
  <c r="U1729" i="2"/>
  <c r="U1745" i="2"/>
  <c r="U1762" i="2"/>
  <c r="U1581" i="2"/>
  <c r="U1591" i="2"/>
  <c r="U1607" i="2"/>
  <c r="U863" i="2"/>
  <c r="U1936" i="2"/>
  <c r="U1920" i="2"/>
  <c r="U1904" i="2"/>
  <c r="U1888" i="2"/>
  <c r="U1872" i="2"/>
  <c r="U1856" i="2"/>
  <c r="U1840" i="2"/>
  <c r="U1824" i="2"/>
  <c r="U1808" i="2"/>
  <c r="U1792" i="2"/>
  <c r="U1776" i="2"/>
  <c r="U1755" i="2"/>
  <c r="U1739" i="2"/>
  <c r="U1723" i="2"/>
  <c r="U1707" i="2"/>
  <c r="U1692" i="2"/>
  <c r="U1676" i="2"/>
  <c r="U1660" i="2"/>
  <c r="U1644" i="2"/>
  <c r="U1616" i="2"/>
  <c r="U1945" i="2"/>
  <c r="U1929" i="2"/>
  <c r="U1911" i="2"/>
  <c r="U1895" i="2"/>
  <c r="U1879" i="2"/>
  <c r="U1863" i="2"/>
  <c r="U1847" i="2"/>
  <c r="U1831" i="2"/>
  <c r="U1815" i="2"/>
  <c r="U1799" i="2"/>
  <c r="U1783" i="2"/>
  <c r="U1767" i="2"/>
  <c r="U1622" i="2"/>
  <c r="U860" i="2"/>
  <c r="U1946" i="2"/>
  <c r="U1930" i="2"/>
  <c r="U1914" i="2"/>
  <c r="U1898" i="2"/>
  <c r="U1882" i="2"/>
  <c r="U1866" i="2"/>
  <c r="U1850" i="2"/>
  <c r="U1834" i="2"/>
  <c r="U1818" i="2"/>
  <c r="U1802" i="2"/>
  <c r="U1786" i="2"/>
  <c r="U1770" i="2"/>
  <c r="C1941" i="3"/>
  <c r="G1943" i="3"/>
  <c r="C1943" i="3" s="1"/>
  <c r="B20" i="8"/>
  <c r="B22" i="8" s="1"/>
  <c r="B19" i="8"/>
  <c r="B21" i="8" s="1"/>
  <c r="K3" i="8"/>
  <c r="J3" i="8"/>
  <c r="Y1818" i="2" l="1"/>
  <c r="Z1818" i="2" s="1"/>
  <c r="V1818" i="2"/>
  <c r="W1818" i="2" s="1"/>
  <c r="Y1783" i="2"/>
  <c r="Z1783" i="2" s="1"/>
  <c r="V1783" i="2"/>
  <c r="W1783" i="2" s="1"/>
  <c r="V1644" i="2"/>
  <c r="W1644" i="2" s="1"/>
  <c r="Y1644" i="2"/>
  <c r="Z1644" i="2" s="1"/>
  <c r="Y1904" i="2"/>
  <c r="Z1904" i="2" s="1"/>
  <c r="V1904" i="2"/>
  <c r="W1904" i="2" s="1"/>
  <c r="Y1681" i="2"/>
  <c r="Z1681" i="2" s="1"/>
  <c r="V1681" i="2"/>
  <c r="W1681" i="2" s="1"/>
  <c r="V1690" i="2"/>
  <c r="W1690" i="2" s="1"/>
  <c r="Y1690" i="2"/>
  <c r="Z1690" i="2" s="1"/>
  <c r="V1460" i="2"/>
  <c r="W1460" i="2" s="1"/>
  <c r="Y1460" i="2"/>
  <c r="Z1460" i="2" s="1"/>
  <c r="Y1838" i="2"/>
  <c r="Z1838" i="2" s="1"/>
  <c r="V1838" i="2"/>
  <c r="W1838" i="2" s="1"/>
  <c r="Y1803" i="2"/>
  <c r="Z1803" i="2" s="1"/>
  <c r="V1803" i="2"/>
  <c r="W1803" i="2" s="1"/>
  <c r="Y1796" i="2"/>
  <c r="Z1796" i="2" s="1"/>
  <c r="V1796" i="2"/>
  <c r="W1796" i="2" s="1"/>
  <c r="Y1834" i="2"/>
  <c r="Z1834" i="2" s="1"/>
  <c r="V1834" i="2"/>
  <c r="W1834" i="2" s="1"/>
  <c r="V860" i="2"/>
  <c r="W860" i="2" s="1"/>
  <c r="Y860" i="2"/>
  <c r="Z860" i="2" s="1"/>
  <c r="V1929" i="2"/>
  <c r="W1929" i="2" s="1"/>
  <c r="Y1929" i="2"/>
  <c r="Z1929" i="2" s="1"/>
  <c r="V1723" i="2"/>
  <c r="W1723" i="2" s="1"/>
  <c r="Y1723" i="2"/>
  <c r="Z1723" i="2" s="1"/>
  <c r="Y1920" i="2"/>
  <c r="Z1920" i="2" s="1"/>
  <c r="V1920" i="2"/>
  <c r="W1920" i="2" s="1"/>
  <c r="V1729" i="2"/>
  <c r="W1729" i="2" s="1"/>
  <c r="Y1729" i="2"/>
  <c r="Z1729" i="2" s="1"/>
  <c r="V1738" i="2"/>
  <c r="W1738" i="2" s="1"/>
  <c r="Y1738" i="2"/>
  <c r="Z1738" i="2" s="1"/>
  <c r="Y1606" i="2"/>
  <c r="Z1606" i="2" s="1"/>
  <c r="V1606" i="2"/>
  <c r="W1606" i="2" s="1"/>
  <c r="V1546" i="2"/>
  <c r="W1546" i="2" s="1"/>
  <c r="Y1546" i="2"/>
  <c r="Z1546" i="2" s="1"/>
  <c r="V1392" i="2"/>
  <c r="W1392" i="2" s="1"/>
  <c r="Y1392" i="2"/>
  <c r="Z1392" i="2" s="1"/>
  <c r="Y1790" i="2"/>
  <c r="Z1790" i="2" s="1"/>
  <c r="V1790" i="2"/>
  <c r="W1790" i="2" s="1"/>
  <c r="Y1623" i="2"/>
  <c r="Z1623" i="2" s="1"/>
  <c r="V1623" i="2"/>
  <c r="W1623" i="2" s="1"/>
  <c r="Y1883" i="2"/>
  <c r="Z1883" i="2" s="1"/>
  <c r="V1883" i="2"/>
  <c r="W1883" i="2" s="1"/>
  <c r="V1743" i="2"/>
  <c r="W1743" i="2" s="1"/>
  <c r="Y1743" i="2"/>
  <c r="Z1743" i="2" s="1"/>
  <c r="Y1876" i="2"/>
  <c r="Z1876" i="2" s="1"/>
  <c r="V1876" i="2"/>
  <c r="W1876" i="2" s="1"/>
  <c r="V1709" i="2"/>
  <c r="W1709" i="2" s="1"/>
  <c r="Y1709" i="2"/>
  <c r="Z1709" i="2" s="1"/>
  <c r="Y1573" i="2"/>
  <c r="Z1573" i="2" s="1"/>
  <c r="V1573" i="2"/>
  <c r="W1573" i="2" s="1"/>
  <c r="Y1588" i="2"/>
  <c r="Z1588" i="2" s="1"/>
  <c r="V1588" i="2"/>
  <c r="W1588" i="2" s="1"/>
  <c r="V1605" i="2"/>
  <c r="W1605" i="2" s="1"/>
  <c r="Y1605" i="2"/>
  <c r="Z1605" i="2" s="1"/>
  <c r="V1550" i="2"/>
  <c r="W1550" i="2" s="1"/>
  <c r="Y1550" i="2"/>
  <c r="Z1550" i="2" s="1"/>
  <c r="Y1794" i="2"/>
  <c r="Z1794" i="2" s="1"/>
  <c r="V1794" i="2"/>
  <c r="W1794" i="2" s="1"/>
  <c r="V1624" i="2"/>
  <c r="W1624" i="2" s="1"/>
  <c r="Y1624" i="2"/>
  <c r="Z1624" i="2" s="1"/>
  <c r="V1747" i="2"/>
  <c r="W1747" i="2" s="1"/>
  <c r="Y1747" i="2"/>
  <c r="Z1747" i="2" s="1"/>
  <c r="Y1786" i="2"/>
  <c r="Z1786" i="2" s="1"/>
  <c r="V1786" i="2"/>
  <c r="W1786" i="2" s="1"/>
  <c r="Y1850" i="2"/>
  <c r="Z1850" i="2" s="1"/>
  <c r="V1850" i="2"/>
  <c r="W1850" i="2" s="1"/>
  <c r="Y1914" i="2"/>
  <c r="Z1914" i="2" s="1"/>
  <c r="V1914" i="2"/>
  <c r="W1914" i="2" s="1"/>
  <c r="V1622" i="2"/>
  <c r="W1622" i="2" s="1"/>
  <c r="Y1622" i="2"/>
  <c r="Z1622" i="2" s="1"/>
  <c r="Y1815" i="2"/>
  <c r="Z1815" i="2" s="1"/>
  <c r="V1815" i="2"/>
  <c r="W1815" i="2" s="1"/>
  <c r="Y1879" i="2"/>
  <c r="Z1879" i="2" s="1"/>
  <c r="V1879" i="2"/>
  <c r="W1879" i="2" s="1"/>
  <c r="Y1945" i="2"/>
  <c r="Z1945" i="2" s="1"/>
  <c r="V1945" i="2"/>
  <c r="W1945" i="2" s="1"/>
  <c r="V1676" i="2"/>
  <c r="W1676" i="2" s="1"/>
  <c r="Y1676" i="2"/>
  <c r="Z1676" i="2" s="1"/>
  <c r="V1739" i="2"/>
  <c r="W1739" i="2" s="1"/>
  <c r="Y1739" i="2"/>
  <c r="Z1739" i="2" s="1"/>
  <c r="Y1808" i="2"/>
  <c r="Z1808" i="2" s="1"/>
  <c r="V1808" i="2"/>
  <c r="W1808" i="2" s="1"/>
  <c r="Y1872" i="2"/>
  <c r="Z1872" i="2" s="1"/>
  <c r="V1872" i="2"/>
  <c r="W1872" i="2" s="1"/>
  <c r="Y1936" i="2"/>
  <c r="Z1936" i="2" s="1"/>
  <c r="V1936" i="2"/>
  <c r="W1936" i="2" s="1"/>
  <c r="Y1581" i="2"/>
  <c r="Z1581" i="2" s="1"/>
  <c r="V1581" i="2"/>
  <c r="W1581" i="2" s="1"/>
  <c r="V1713" i="2"/>
  <c r="W1713" i="2" s="1"/>
  <c r="Y1713" i="2"/>
  <c r="Z1713" i="2" s="1"/>
  <c r="Y1649" i="2"/>
  <c r="Z1649" i="2" s="1"/>
  <c r="V1649" i="2"/>
  <c r="W1649" i="2" s="1"/>
  <c r="Y1574" i="2"/>
  <c r="Z1574" i="2" s="1"/>
  <c r="V1574" i="2"/>
  <c r="W1574" i="2" s="1"/>
  <c r="V1722" i="2"/>
  <c r="W1722" i="2" s="1"/>
  <c r="Y1722" i="2"/>
  <c r="Z1722" i="2" s="1"/>
  <c r="V1658" i="2"/>
  <c r="W1658" i="2" s="1"/>
  <c r="Y1658" i="2"/>
  <c r="Z1658" i="2" s="1"/>
  <c r="Y1590" i="2"/>
  <c r="Z1590" i="2" s="1"/>
  <c r="V1590" i="2"/>
  <c r="W1590" i="2" s="1"/>
  <c r="V1671" i="2"/>
  <c r="W1671" i="2" s="1"/>
  <c r="Y1671" i="2"/>
  <c r="Z1671" i="2" s="1"/>
  <c r="Y1608" i="2"/>
  <c r="Z1608" i="2" s="1"/>
  <c r="V1608" i="2"/>
  <c r="W1608" i="2" s="1"/>
  <c r="V1523" i="2"/>
  <c r="W1523" i="2" s="1"/>
  <c r="Y1523" i="2"/>
  <c r="Z1523" i="2" s="1"/>
  <c r="V1555" i="2"/>
  <c r="W1555" i="2" s="1"/>
  <c r="Y1555" i="2"/>
  <c r="Z1555" i="2" s="1"/>
  <c r="Y1557" i="2"/>
  <c r="Z1557" i="2" s="1"/>
  <c r="V1557" i="2"/>
  <c r="W1557" i="2" s="1"/>
  <c r="V1543" i="2"/>
  <c r="W1543" i="2" s="1"/>
  <c r="Y1543" i="2"/>
  <c r="Z1543" i="2" s="1"/>
  <c r="Y1806" i="2"/>
  <c r="Z1806" i="2" s="1"/>
  <c r="V1806" i="2"/>
  <c r="W1806" i="2" s="1"/>
  <c r="Y1870" i="2"/>
  <c r="Z1870" i="2" s="1"/>
  <c r="V1870" i="2"/>
  <c r="W1870" i="2" s="1"/>
  <c r="V1934" i="2"/>
  <c r="W1934" i="2" s="1"/>
  <c r="Y1934" i="2"/>
  <c r="Z1934" i="2" s="1"/>
  <c r="Y1771" i="2"/>
  <c r="Z1771" i="2" s="1"/>
  <c r="V1771" i="2"/>
  <c r="W1771" i="2" s="1"/>
  <c r="Y1835" i="2"/>
  <c r="Z1835" i="2" s="1"/>
  <c r="V1835" i="2"/>
  <c r="W1835" i="2" s="1"/>
  <c r="Y1899" i="2"/>
  <c r="Z1899" i="2" s="1"/>
  <c r="V1899" i="2"/>
  <c r="W1899" i="2" s="1"/>
  <c r="V1630" i="2"/>
  <c r="W1630" i="2" s="1"/>
  <c r="Y1630" i="2"/>
  <c r="Z1630" i="2" s="1"/>
  <c r="V1696" i="2"/>
  <c r="W1696" i="2" s="1"/>
  <c r="Y1696" i="2"/>
  <c r="Z1696" i="2" s="1"/>
  <c r="V1759" i="2"/>
  <c r="W1759" i="2" s="1"/>
  <c r="Y1759" i="2"/>
  <c r="Z1759" i="2" s="1"/>
  <c r="Y1828" i="2"/>
  <c r="Z1828" i="2" s="1"/>
  <c r="V1828" i="2"/>
  <c r="W1828" i="2" s="1"/>
  <c r="Y1892" i="2"/>
  <c r="Z1892" i="2" s="1"/>
  <c r="V1892" i="2"/>
  <c r="W1892" i="2" s="1"/>
  <c r="V858" i="2"/>
  <c r="W858" i="2" s="1"/>
  <c r="Y858" i="2"/>
  <c r="Z858" i="2" s="1"/>
  <c r="V1757" i="2"/>
  <c r="W1757" i="2" s="1"/>
  <c r="Y1757" i="2"/>
  <c r="Z1757" i="2" s="1"/>
  <c r="Y1693" i="2"/>
  <c r="Z1693" i="2" s="1"/>
  <c r="V1693" i="2"/>
  <c r="W1693" i="2" s="1"/>
  <c r="Y1629" i="2"/>
  <c r="Z1629" i="2" s="1"/>
  <c r="V1629" i="2"/>
  <c r="W1629" i="2" s="1"/>
  <c r="V1556" i="2"/>
  <c r="W1556" i="2" s="1"/>
  <c r="Y1556" i="2"/>
  <c r="Z1556" i="2" s="1"/>
  <c r="V1702" i="2"/>
  <c r="W1702" i="2" s="1"/>
  <c r="Y1702" i="2"/>
  <c r="Z1702" i="2" s="1"/>
  <c r="V1638" i="2"/>
  <c r="W1638" i="2" s="1"/>
  <c r="Y1638" i="2"/>
  <c r="Z1638" i="2" s="1"/>
  <c r="Y1565" i="2"/>
  <c r="Z1565" i="2" s="1"/>
  <c r="V1565" i="2"/>
  <c r="W1565" i="2" s="1"/>
  <c r="V1651" i="2"/>
  <c r="W1651" i="2" s="1"/>
  <c r="Y1651" i="2"/>
  <c r="Z1651" i="2" s="1"/>
  <c r="V1589" i="2"/>
  <c r="W1589" i="2" s="1"/>
  <c r="Y1589" i="2"/>
  <c r="Z1589" i="2" s="1"/>
  <c r="Y1487" i="2"/>
  <c r="Z1487" i="2" s="1"/>
  <c r="V1487" i="2"/>
  <c r="W1487" i="2" s="1"/>
  <c r="Y1477" i="2"/>
  <c r="Z1477" i="2" s="1"/>
  <c r="V1477" i="2"/>
  <c r="W1477" i="2" s="1"/>
  <c r="V1524" i="2"/>
  <c r="W1524" i="2" s="1"/>
  <c r="Y1524" i="2"/>
  <c r="Z1524" i="2" s="1"/>
  <c r="V1499" i="2"/>
  <c r="W1499" i="2" s="1"/>
  <c r="Y1499" i="2"/>
  <c r="Z1499" i="2" s="1"/>
  <c r="Y1810" i="2"/>
  <c r="Z1810" i="2" s="1"/>
  <c r="V1810" i="2"/>
  <c r="W1810" i="2" s="1"/>
  <c r="Y1874" i="2"/>
  <c r="Z1874" i="2" s="1"/>
  <c r="V1874" i="2"/>
  <c r="W1874" i="2" s="1"/>
  <c r="V1938" i="2"/>
  <c r="W1938" i="2" s="1"/>
  <c r="Y1938" i="2"/>
  <c r="Z1938" i="2" s="1"/>
  <c r="Y1775" i="2"/>
  <c r="Z1775" i="2" s="1"/>
  <c r="V1775" i="2"/>
  <c r="W1775" i="2" s="1"/>
  <c r="Y1839" i="2"/>
  <c r="Z1839" i="2" s="1"/>
  <c r="V1839" i="2"/>
  <c r="W1839" i="2" s="1"/>
  <c r="Y1903" i="2"/>
  <c r="Z1903" i="2" s="1"/>
  <c r="V1903" i="2"/>
  <c r="W1903" i="2" s="1"/>
  <c r="Y1631" i="2"/>
  <c r="Z1631" i="2" s="1"/>
  <c r="V1631" i="2"/>
  <c r="W1631" i="2" s="1"/>
  <c r="V1700" i="2"/>
  <c r="W1700" i="2" s="1"/>
  <c r="Y1700" i="2"/>
  <c r="Z1700" i="2" s="1"/>
  <c r="Y1768" i="2"/>
  <c r="Z1768" i="2" s="1"/>
  <c r="V1768" i="2"/>
  <c r="W1768" i="2" s="1"/>
  <c r="Y1832" i="2"/>
  <c r="Z1832" i="2" s="1"/>
  <c r="V1832" i="2"/>
  <c r="W1832" i="2" s="1"/>
  <c r="Y1896" i="2"/>
  <c r="Z1896" i="2" s="1"/>
  <c r="V1896" i="2"/>
  <c r="W1896" i="2" s="1"/>
  <c r="Y1610" i="2"/>
  <c r="Z1610" i="2" s="1"/>
  <c r="V1610" i="2"/>
  <c r="W1610" i="2" s="1"/>
  <c r="V1753" i="2"/>
  <c r="W1753" i="2" s="1"/>
  <c r="Y1753" i="2"/>
  <c r="Z1753" i="2" s="1"/>
  <c r="Y1689" i="2"/>
  <c r="Z1689" i="2" s="1"/>
  <c r="V1689" i="2"/>
  <c r="W1689" i="2" s="1"/>
  <c r="V1619" i="2"/>
  <c r="W1619" i="2" s="1"/>
  <c r="Y1619" i="2"/>
  <c r="Z1619" i="2" s="1"/>
  <c r="V1763" i="2"/>
  <c r="W1763" i="2" s="1"/>
  <c r="Y1763" i="2"/>
  <c r="Z1763" i="2" s="1"/>
  <c r="V1698" i="2"/>
  <c r="W1698" i="2" s="1"/>
  <c r="Y1698" i="2"/>
  <c r="Z1698" i="2" s="1"/>
  <c r="V1635" i="2"/>
  <c r="W1635" i="2" s="1"/>
  <c r="Y1635" i="2"/>
  <c r="Z1635" i="2" s="1"/>
  <c r="V1562" i="2"/>
  <c r="W1562" i="2" s="1"/>
  <c r="Y1562" i="2"/>
  <c r="Z1562" i="2" s="1"/>
  <c r="V1647" i="2"/>
  <c r="W1647" i="2" s="1"/>
  <c r="Y1647" i="2"/>
  <c r="Z1647" i="2" s="1"/>
  <c r="Y1580" i="2"/>
  <c r="Z1580" i="2" s="1"/>
  <c r="V1580" i="2"/>
  <c r="W1580" i="2" s="1"/>
  <c r="V1471" i="2"/>
  <c r="W1471" i="2" s="1"/>
  <c r="Y1471" i="2"/>
  <c r="Z1471" i="2" s="1"/>
  <c r="Y1473" i="2"/>
  <c r="Z1473" i="2" s="1"/>
  <c r="V1473" i="2"/>
  <c r="W1473" i="2" s="1"/>
  <c r="V1522" i="2"/>
  <c r="W1522" i="2" s="1"/>
  <c r="Y1522" i="2"/>
  <c r="Z1522" i="2" s="1"/>
  <c r="Y1493" i="2"/>
  <c r="Z1493" i="2" s="1"/>
  <c r="V1493" i="2"/>
  <c r="W1493" i="2" s="1"/>
  <c r="Y1814" i="2"/>
  <c r="Z1814" i="2" s="1"/>
  <c r="V1814" i="2"/>
  <c r="W1814" i="2" s="1"/>
  <c r="Y1878" i="2"/>
  <c r="Z1878" i="2" s="1"/>
  <c r="V1878" i="2"/>
  <c r="W1878" i="2" s="1"/>
  <c r="V1942" i="2"/>
  <c r="W1942" i="2" s="1"/>
  <c r="Y1942" i="2"/>
  <c r="Z1942" i="2" s="1"/>
  <c r="Y1779" i="2"/>
  <c r="Z1779" i="2" s="1"/>
  <c r="V1779" i="2"/>
  <c r="W1779" i="2" s="1"/>
  <c r="Y1843" i="2"/>
  <c r="Z1843" i="2" s="1"/>
  <c r="V1843" i="2"/>
  <c r="W1843" i="2" s="1"/>
  <c r="Y1907" i="2"/>
  <c r="Z1907" i="2" s="1"/>
  <c r="V1907" i="2"/>
  <c r="W1907" i="2" s="1"/>
  <c r="V1640" i="2"/>
  <c r="W1640" i="2" s="1"/>
  <c r="Y1640" i="2"/>
  <c r="Z1640" i="2" s="1"/>
  <c r="V1703" i="2"/>
  <c r="W1703" i="2" s="1"/>
  <c r="Y1703" i="2"/>
  <c r="Z1703" i="2" s="1"/>
  <c r="Y1772" i="2"/>
  <c r="Z1772" i="2" s="1"/>
  <c r="V1772" i="2"/>
  <c r="W1772" i="2" s="1"/>
  <c r="Y1836" i="2"/>
  <c r="Z1836" i="2" s="1"/>
  <c r="V1836" i="2"/>
  <c r="W1836" i="2" s="1"/>
  <c r="Y1900" i="2"/>
  <c r="Z1900" i="2" s="1"/>
  <c r="V1900" i="2"/>
  <c r="W1900" i="2" s="1"/>
  <c r="V1609" i="2"/>
  <c r="W1609" i="2" s="1"/>
  <c r="Y1609" i="2"/>
  <c r="Z1609" i="2" s="1"/>
  <c r="V1749" i="2"/>
  <c r="W1749" i="2" s="1"/>
  <c r="Y1749" i="2"/>
  <c r="Z1749" i="2" s="1"/>
  <c r="Y1685" i="2"/>
  <c r="Z1685" i="2" s="1"/>
  <c r="V1685" i="2"/>
  <c r="W1685" i="2" s="1"/>
  <c r="Y1615" i="2"/>
  <c r="Z1615" i="2" s="1"/>
  <c r="V1615" i="2"/>
  <c r="W1615" i="2" s="1"/>
  <c r="V1758" i="2"/>
  <c r="W1758" i="2" s="1"/>
  <c r="Y1758" i="2"/>
  <c r="Z1758" i="2" s="1"/>
  <c r="V1694" i="2"/>
  <c r="W1694" i="2" s="1"/>
  <c r="Y1694" i="2"/>
  <c r="Z1694" i="2" s="1"/>
  <c r="Y1634" i="2"/>
  <c r="Z1634" i="2" s="1"/>
  <c r="V1634" i="2"/>
  <c r="W1634" i="2" s="1"/>
  <c r="V1561" i="2"/>
  <c r="W1561" i="2" s="1"/>
  <c r="Y1561" i="2"/>
  <c r="Z1561" i="2" s="1"/>
  <c r="V1643" i="2"/>
  <c r="W1643" i="2" s="1"/>
  <c r="Y1643" i="2"/>
  <c r="Z1643" i="2" s="1"/>
  <c r="Y1578" i="2"/>
  <c r="Z1578" i="2" s="1"/>
  <c r="V1578" i="2"/>
  <c r="W1578" i="2" s="1"/>
  <c r="Y1467" i="2"/>
  <c r="Z1467" i="2" s="1"/>
  <c r="V1467" i="2"/>
  <c r="W1467" i="2" s="1"/>
  <c r="Y1456" i="2"/>
  <c r="Z1456" i="2" s="1"/>
  <c r="V1456" i="2"/>
  <c r="W1456" i="2" s="1"/>
  <c r="Y1506" i="2"/>
  <c r="Z1506" i="2" s="1"/>
  <c r="V1506" i="2"/>
  <c r="W1506" i="2" s="1"/>
  <c r="V1407" i="2"/>
  <c r="W1407" i="2" s="1"/>
  <c r="Y1407" i="2"/>
  <c r="Z1407" i="2" s="1"/>
  <c r="V1530" i="2"/>
  <c r="W1530" i="2" s="1"/>
  <c r="Y1530" i="2"/>
  <c r="Z1530" i="2" s="1"/>
  <c r="Y1409" i="2"/>
  <c r="Z1409" i="2" s="1"/>
  <c r="V1409" i="2"/>
  <c r="W1409" i="2" s="1"/>
  <c r="V1544" i="2"/>
  <c r="W1544" i="2" s="1"/>
  <c r="Y1544" i="2"/>
  <c r="Z1544" i="2" s="1"/>
  <c r="V1444" i="2"/>
  <c r="W1444" i="2" s="1"/>
  <c r="Y1444" i="2"/>
  <c r="Z1444" i="2" s="1"/>
  <c r="V1526" i="2"/>
  <c r="W1526" i="2" s="1"/>
  <c r="Y1526" i="2"/>
  <c r="Z1526" i="2" s="1"/>
  <c r="Y1429" i="2"/>
  <c r="Z1429" i="2" s="1"/>
  <c r="V1429" i="2"/>
  <c r="W1429" i="2" s="1"/>
  <c r="V1317" i="2"/>
  <c r="W1317" i="2" s="1"/>
  <c r="Y1317" i="2"/>
  <c r="Z1317" i="2" s="1"/>
  <c r="V1108" i="2"/>
  <c r="W1108" i="2" s="1"/>
  <c r="Y1108" i="2"/>
  <c r="Z1108" i="2" s="1"/>
  <c r="Y1463" i="2"/>
  <c r="Z1463" i="2" s="1"/>
  <c r="V1463" i="2"/>
  <c r="W1463" i="2" s="1"/>
  <c r="V1382" i="2"/>
  <c r="W1382" i="2" s="1"/>
  <c r="Y1382" i="2"/>
  <c r="Z1382" i="2" s="1"/>
  <c r="V997" i="2"/>
  <c r="W997" i="2" s="1"/>
  <c r="Y997" i="2"/>
  <c r="Z997" i="2" s="1"/>
  <c r="V1469" i="2"/>
  <c r="W1469" i="2" s="1"/>
  <c r="Y1469" i="2"/>
  <c r="Z1469" i="2" s="1"/>
  <c r="V1417" i="2"/>
  <c r="W1417" i="2" s="1"/>
  <c r="Y1417" i="2"/>
  <c r="Z1417" i="2" s="1"/>
  <c r="V1313" i="2"/>
  <c r="W1313" i="2" s="1"/>
  <c r="Y1313" i="2"/>
  <c r="Z1313" i="2" s="1"/>
  <c r="V1036" i="2"/>
  <c r="W1036" i="2" s="1"/>
  <c r="Y1036" i="2"/>
  <c r="Z1036" i="2" s="1"/>
  <c r="Y1165" i="2"/>
  <c r="Z1165" i="2" s="1"/>
  <c r="V1165" i="2"/>
  <c r="W1165" i="2" s="1"/>
  <c r="V975" i="2"/>
  <c r="W975" i="2" s="1"/>
  <c r="Y975" i="2"/>
  <c r="Z975" i="2" s="1"/>
  <c r="V1334" i="2"/>
  <c r="W1334" i="2" s="1"/>
  <c r="Y1334" i="2"/>
  <c r="Z1334" i="2" s="1"/>
  <c r="V1302" i="2"/>
  <c r="W1302" i="2" s="1"/>
  <c r="Y1302" i="2"/>
  <c r="Z1302" i="2" s="1"/>
  <c r="V1263" i="2"/>
  <c r="W1263" i="2" s="1"/>
  <c r="Y1263" i="2"/>
  <c r="Z1263" i="2" s="1"/>
  <c r="V1224" i="2"/>
  <c r="W1224" i="2" s="1"/>
  <c r="Y1224" i="2"/>
  <c r="Z1224" i="2" s="1"/>
  <c r="Y1152" i="2"/>
  <c r="Z1152" i="2" s="1"/>
  <c r="V1152" i="2"/>
  <c r="W1152" i="2" s="1"/>
  <c r="V1027" i="2"/>
  <c r="W1027" i="2" s="1"/>
  <c r="Y1027" i="2"/>
  <c r="Z1027" i="2" s="1"/>
  <c r="Y1101" i="2"/>
  <c r="Z1101" i="2" s="1"/>
  <c r="V1101" i="2"/>
  <c r="W1101" i="2" s="1"/>
  <c r="V922" i="2"/>
  <c r="W922" i="2" s="1"/>
  <c r="Y922" i="2"/>
  <c r="Z922" i="2" s="1"/>
  <c r="V1380" i="2"/>
  <c r="W1380" i="2" s="1"/>
  <c r="Y1380" i="2"/>
  <c r="Z1380" i="2" s="1"/>
  <c r="V1323" i="2"/>
  <c r="W1323" i="2" s="1"/>
  <c r="Y1323" i="2"/>
  <c r="Z1323" i="2" s="1"/>
  <c r="V1269" i="2"/>
  <c r="W1269" i="2" s="1"/>
  <c r="Y1269" i="2"/>
  <c r="Z1269" i="2" s="1"/>
  <c r="V1223" i="2"/>
  <c r="W1223" i="2" s="1"/>
  <c r="Y1223" i="2"/>
  <c r="Z1223" i="2" s="1"/>
  <c r="Y1169" i="2"/>
  <c r="Z1169" i="2" s="1"/>
  <c r="V1169" i="2"/>
  <c r="W1169" i="2" s="1"/>
  <c r="V1117" i="2"/>
  <c r="W1117" i="2" s="1"/>
  <c r="Y1117" i="2"/>
  <c r="Z1117" i="2" s="1"/>
  <c r="V1074" i="2"/>
  <c r="W1074" i="2" s="1"/>
  <c r="Y1074" i="2"/>
  <c r="Z1074" i="2" s="1"/>
  <c r="V969" i="2"/>
  <c r="W969" i="2" s="1"/>
  <c r="Y969" i="2"/>
  <c r="Z969" i="2" s="1"/>
  <c r="V1041" i="2"/>
  <c r="W1041" i="2" s="1"/>
  <c r="Y1041" i="2"/>
  <c r="Z1041" i="2" s="1"/>
  <c r="V972" i="2"/>
  <c r="W972" i="2" s="1"/>
  <c r="Y972" i="2"/>
  <c r="Z972" i="2" s="1"/>
  <c r="V875" i="2"/>
  <c r="W875" i="2" s="1"/>
  <c r="Y875" i="2"/>
  <c r="Z875" i="2" s="1"/>
  <c r="Y1099" i="2"/>
  <c r="Z1099" i="2" s="1"/>
  <c r="V1099" i="2"/>
  <c r="W1099" i="2" s="1"/>
  <c r="V1025" i="2"/>
  <c r="W1025" i="2" s="1"/>
  <c r="Y1025" i="2"/>
  <c r="Z1025" i="2" s="1"/>
  <c r="V963" i="2"/>
  <c r="W963" i="2" s="1"/>
  <c r="Y963" i="2"/>
  <c r="Z963" i="2" s="1"/>
  <c r="Y878" i="2"/>
  <c r="Z878" i="2" s="1"/>
  <c r="V878" i="2"/>
  <c r="W878" i="2" s="1"/>
  <c r="V955" i="2"/>
  <c r="W955" i="2" s="1"/>
  <c r="Y955" i="2"/>
  <c r="Z955" i="2" s="1"/>
  <c r="V884" i="2"/>
  <c r="W884" i="2" s="1"/>
  <c r="Y884" i="2"/>
  <c r="Z884" i="2" s="1"/>
  <c r="Y1425" i="2"/>
  <c r="Z1425" i="2" s="1"/>
  <c r="V1425" i="2"/>
  <c r="W1425" i="2" s="1"/>
  <c r="V1309" i="2"/>
  <c r="W1309" i="2" s="1"/>
  <c r="Y1309" i="2"/>
  <c r="Z1309" i="2" s="1"/>
  <c r="V1106" i="2"/>
  <c r="W1106" i="2" s="1"/>
  <c r="Y1106" i="2"/>
  <c r="Z1106" i="2" s="1"/>
  <c r="V1458" i="2"/>
  <c r="W1458" i="2" s="1"/>
  <c r="Y1458" i="2"/>
  <c r="Z1458" i="2" s="1"/>
  <c r="Y1377" i="2"/>
  <c r="Z1377" i="2" s="1"/>
  <c r="V1377" i="2"/>
  <c r="W1377" i="2" s="1"/>
  <c r="V995" i="2"/>
  <c r="W995" i="2" s="1"/>
  <c r="Y995" i="2"/>
  <c r="Z995" i="2" s="1"/>
  <c r="V1465" i="2"/>
  <c r="W1465" i="2" s="1"/>
  <c r="Y1465" i="2"/>
  <c r="Z1465" i="2" s="1"/>
  <c r="V1416" i="2"/>
  <c r="W1416" i="2" s="1"/>
  <c r="Y1416" i="2"/>
  <c r="Z1416" i="2" s="1"/>
  <c r="V1305" i="2"/>
  <c r="W1305" i="2" s="1"/>
  <c r="Y1305" i="2"/>
  <c r="Z1305" i="2" s="1"/>
  <c r="V1029" i="2"/>
  <c r="W1029" i="2" s="1"/>
  <c r="Y1029" i="2"/>
  <c r="Z1029" i="2" s="1"/>
  <c r="V1164" i="2"/>
  <c r="W1164" i="2" s="1"/>
  <c r="Y1164" i="2"/>
  <c r="Z1164" i="2" s="1"/>
  <c r="V962" i="2"/>
  <c r="W962" i="2" s="1"/>
  <c r="Y962" i="2"/>
  <c r="Z962" i="2" s="1"/>
  <c r="V1332" i="2"/>
  <c r="W1332" i="2" s="1"/>
  <c r="Y1332" i="2"/>
  <c r="Z1332" i="2" s="1"/>
  <c r="V1300" i="2"/>
  <c r="W1300" i="2" s="1"/>
  <c r="Y1300" i="2"/>
  <c r="Z1300" i="2" s="1"/>
  <c r="V1260" i="2"/>
  <c r="W1260" i="2" s="1"/>
  <c r="Y1260" i="2"/>
  <c r="Z1260" i="2" s="1"/>
  <c r="V1222" i="2"/>
  <c r="W1222" i="2" s="1"/>
  <c r="Y1222" i="2"/>
  <c r="Z1222" i="2" s="1"/>
  <c r="Y1138" i="2"/>
  <c r="Z1138" i="2" s="1"/>
  <c r="V1138" i="2"/>
  <c r="W1138" i="2" s="1"/>
  <c r="V1026" i="2"/>
  <c r="W1026" i="2" s="1"/>
  <c r="Y1026" i="2"/>
  <c r="Z1026" i="2" s="1"/>
  <c r="V1067" i="2"/>
  <c r="W1067" i="2" s="1"/>
  <c r="Y1067" i="2"/>
  <c r="Z1067" i="2" s="1"/>
  <c r="V920" i="2"/>
  <c r="W920" i="2" s="1"/>
  <c r="Y920" i="2"/>
  <c r="Z920" i="2" s="1"/>
  <c r="Y1375" i="2"/>
  <c r="Z1375" i="2" s="1"/>
  <c r="V1375" i="2"/>
  <c r="W1375" i="2" s="1"/>
  <c r="V1319" i="2"/>
  <c r="W1319" i="2" s="1"/>
  <c r="Y1319" i="2"/>
  <c r="Z1319" i="2" s="1"/>
  <c r="V1267" i="2"/>
  <c r="W1267" i="2" s="1"/>
  <c r="Y1267" i="2"/>
  <c r="Z1267" i="2" s="1"/>
  <c r="V1219" i="2"/>
  <c r="W1219" i="2" s="1"/>
  <c r="Y1219" i="2"/>
  <c r="Z1219" i="2" s="1"/>
  <c r="Y1158" i="2"/>
  <c r="Z1158" i="2" s="1"/>
  <c r="V1158" i="2"/>
  <c r="W1158" i="2" s="1"/>
  <c r="V1116" i="2"/>
  <c r="W1116" i="2" s="1"/>
  <c r="Y1116" i="2"/>
  <c r="Z1116" i="2" s="1"/>
  <c r="V1072" i="2"/>
  <c r="W1072" i="2" s="1"/>
  <c r="Y1072" i="2"/>
  <c r="Z1072" i="2" s="1"/>
  <c r="V946" i="2"/>
  <c r="W946" i="2" s="1"/>
  <c r="Y946" i="2"/>
  <c r="Z946" i="2" s="1"/>
  <c r="V1037" i="2"/>
  <c r="W1037" i="2" s="1"/>
  <c r="Y1037" i="2"/>
  <c r="Z1037" i="2" s="1"/>
  <c r="V971" i="2"/>
  <c r="W971" i="2" s="1"/>
  <c r="Y971" i="2"/>
  <c r="Z971" i="2" s="1"/>
  <c r="Y873" i="2"/>
  <c r="Z873" i="2" s="1"/>
  <c r="V873" i="2"/>
  <c r="W873" i="2" s="1"/>
  <c r="V1095" i="2"/>
  <c r="W1095" i="2" s="1"/>
  <c r="Y1095" i="2"/>
  <c r="Z1095" i="2" s="1"/>
  <c r="V1023" i="2"/>
  <c r="W1023" i="2" s="1"/>
  <c r="Y1023" i="2"/>
  <c r="Z1023" i="2" s="1"/>
  <c r="V952" i="2"/>
  <c r="W952" i="2" s="1"/>
  <c r="Y952" i="2"/>
  <c r="Z952" i="2" s="1"/>
  <c r="V876" i="2"/>
  <c r="W876" i="2" s="1"/>
  <c r="Y876" i="2"/>
  <c r="Z876" i="2" s="1"/>
  <c r="V947" i="2"/>
  <c r="W947" i="2" s="1"/>
  <c r="Y947" i="2"/>
  <c r="Z947" i="2" s="1"/>
  <c r="V880" i="2"/>
  <c r="W880" i="2" s="1"/>
  <c r="Y880" i="2"/>
  <c r="Z880" i="2" s="1"/>
  <c r="V1418" i="2"/>
  <c r="W1418" i="2" s="1"/>
  <c r="Y1418" i="2"/>
  <c r="Z1418" i="2" s="1"/>
  <c r="V1301" i="2"/>
  <c r="W1301" i="2" s="1"/>
  <c r="Y1301" i="2"/>
  <c r="Z1301" i="2" s="1"/>
  <c r="V1104" i="2"/>
  <c r="W1104" i="2" s="1"/>
  <c r="Y1104" i="2"/>
  <c r="Z1104" i="2" s="1"/>
  <c r="V1452" i="2"/>
  <c r="W1452" i="2" s="1"/>
  <c r="Y1452" i="2"/>
  <c r="Z1452" i="2" s="1"/>
  <c r="Y1372" i="2"/>
  <c r="Z1372" i="2" s="1"/>
  <c r="V1372" i="2"/>
  <c r="W1372" i="2" s="1"/>
  <c r="V1517" i="2"/>
  <c r="W1517" i="2" s="1"/>
  <c r="Y1517" i="2"/>
  <c r="Z1517" i="2" s="1"/>
  <c r="V1464" i="2"/>
  <c r="W1464" i="2" s="1"/>
  <c r="Y1464" i="2"/>
  <c r="Z1464" i="2" s="1"/>
  <c r="V1411" i="2"/>
  <c r="W1411" i="2" s="1"/>
  <c r="Y1411" i="2"/>
  <c r="Z1411" i="2" s="1"/>
  <c r="V1297" i="2"/>
  <c r="W1297" i="2" s="1"/>
  <c r="Y1297" i="2"/>
  <c r="Z1297" i="2" s="1"/>
  <c r="V1028" i="2"/>
  <c r="W1028" i="2" s="1"/>
  <c r="Y1028" i="2"/>
  <c r="Z1028" i="2" s="1"/>
  <c r="Y1163" i="2"/>
  <c r="Z1163" i="2" s="1"/>
  <c r="V1163" i="2"/>
  <c r="W1163" i="2" s="1"/>
  <c r="V961" i="2"/>
  <c r="W961" i="2" s="1"/>
  <c r="Y961" i="2"/>
  <c r="Z961" i="2" s="1"/>
  <c r="V1330" i="2"/>
  <c r="W1330" i="2" s="1"/>
  <c r="Y1330" i="2"/>
  <c r="Z1330" i="2" s="1"/>
  <c r="V1298" i="2"/>
  <c r="W1298" i="2" s="1"/>
  <c r="Y1298" i="2"/>
  <c r="Z1298" i="2" s="1"/>
  <c r="V1258" i="2"/>
  <c r="W1258" i="2" s="1"/>
  <c r="Y1258" i="2"/>
  <c r="Z1258" i="2" s="1"/>
  <c r="V1220" i="2"/>
  <c r="W1220" i="2" s="1"/>
  <c r="Y1220" i="2"/>
  <c r="Z1220" i="2" s="1"/>
  <c r="Y1136" i="2"/>
  <c r="Z1136" i="2" s="1"/>
  <c r="V1136" i="2"/>
  <c r="W1136" i="2" s="1"/>
  <c r="V1022" i="2"/>
  <c r="W1022" i="2" s="1"/>
  <c r="Y1022" i="2"/>
  <c r="Z1022" i="2" s="1"/>
  <c r="V1064" i="2"/>
  <c r="W1064" i="2" s="1"/>
  <c r="Y1064" i="2"/>
  <c r="Z1064" i="2" s="1"/>
  <c r="V918" i="2"/>
  <c r="W918" i="2" s="1"/>
  <c r="Y918" i="2"/>
  <c r="Z918" i="2" s="1"/>
  <c r="Y1370" i="2"/>
  <c r="Z1370" i="2" s="1"/>
  <c r="V1370" i="2"/>
  <c r="W1370" i="2" s="1"/>
  <c r="V1315" i="2"/>
  <c r="W1315" i="2" s="1"/>
  <c r="Y1315" i="2"/>
  <c r="Z1315" i="2" s="1"/>
  <c r="V1264" i="2"/>
  <c r="W1264" i="2" s="1"/>
  <c r="Y1264" i="2"/>
  <c r="Z1264" i="2" s="1"/>
  <c r="V1215" i="2"/>
  <c r="W1215" i="2" s="1"/>
  <c r="Y1215" i="2"/>
  <c r="Z1215" i="2" s="1"/>
  <c r="Y1156" i="2"/>
  <c r="Z1156" i="2" s="1"/>
  <c r="V1156" i="2"/>
  <c r="W1156" i="2" s="1"/>
  <c r="V1115" i="2"/>
  <c r="W1115" i="2" s="1"/>
  <c r="Y1115" i="2"/>
  <c r="Z1115" i="2" s="1"/>
  <c r="V1070" i="2"/>
  <c r="W1070" i="2" s="1"/>
  <c r="Y1070" i="2"/>
  <c r="Z1070" i="2" s="1"/>
  <c r="V945" i="2"/>
  <c r="W945" i="2" s="1"/>
  <c r="Y945" i="2"/>
  <c r="Z945" i="2" s="1"/>
  <c r="V1033" i="2"/>
  <c r="W1033" i="2" s="1"/>
  <c r="Y1033" i="2"/>
  <c r="Z1033" i="2" s="1"/>
  <c r="V970" i="2"/>
  <c r="W970" i="2" s="1"/>
  <c r="Y970" i="2"/>
  <c r="Z970" i="2" s="1"/>
  <c r="Y1149" i="2"/>
  <c r="Z1149" i="2" s="1"/>
  <c r="V1149" i="2"/>
  <c r="W1149" i="2" s="1"/>
  <c r="V1075" i="2"/>
  <c r="W1075" i="2" s="1"/>
  <c r="Y1075" i="2"/>
  <c r="Z1075" i="2" s="1"/>
  <c r="V1002" i="2"/>
  <c r="W1002" i="2" s="1"/>
  <c r="Y1002" i="2"/>
  <c r="Z1002" i="2" s="1"/>
  <c r="V938" i="2"/>
  <c r="W938" i="2" s="1"/>
  <c r="Y938" i="2"/>
  <c r="Z938" i="2" s="1"/>
  <c r="V1007" i="2"/>
  <c r="W1007" i="2" s="1"/>
  <c r="Y1007" i="2"/>
  <c r="Z1007" i="2" s="1"/>
  <c r="V927" i="2"/>
  <c r="W927" i="2" s="1"/>
  <c r="Y927" i="2"/>
  <c r="Z927" i="2" s="1"/>
  <c r="Y1712" i="2"/>
  <c r="Z1712" i="2" s="1"/>
  <c r="V1712" i="2"/>
  <c r="W1712" i="2" s="1"/>
  <c r="V1551" i="2"/>
  <c r="W1551" i="2" s="1"/>
  <c r="Y1551" i="2"/>
  <c r="Z1551" i="2" s="1"/>
  <c r="Y1441" i="2"/>
  <c r="Z1441" i="2" s="1"/>
  <c r="V1441" i="2"/>
  <c r="W1441" i="2" s="1"/>
  <c r="V1554" i="2"/>
  <c r="W1554" i="2" s="1"/>
  <c r="Y1554" i="2"/>
  <c r="Z1554" i="2" s="1"/>
  <c r="Y1490" i="2"/>
  <c r="Z1490" i="2" s="1"/>
  <c r="V1490" i="2"/>
  <c r="W1490" i="2" s="1"/>
  <c r="V1538" i="2"/>
  <c r="W1538" i="2" s="1"/>
  <c r="Y1538" i="2"/>
  <c r="Z1538" i="2" s="1"/>
  <c r="Y1461" i="2"/>
  <c r="Z1461" i="2" s="1"/>
  <c r="V1461" i="2"/>
  <c r="W1461" i="2" s="1"/>
  <c r="V1366" i="2"/>
  <c r="W1366" i="2" s="1"/>
  <c r="Y1366" i="2"/>
  <c r="Z1366" i="2" s="1"/>
  <c r="Y1181" i="2"/>
  <c r="Z1181" i="2" s="1"/>
  <c r="V1181" i="2"/>
  <c r="W1181" i="2" s="1"/>
  <c r="Y1491" i="2"/>
  <c r="Z1491" i="2" s="1"/>
  <c r="V1491" i="2"/>
  <c r="W1491" i="2" s="1"/>
  <c r="Y1403" i="2"/>
  <c r="Z1403" i="2" s="1"/>
  <c r="V1403" i="2"/>
  <c r="W1403" i="2" s="1"/>
  <c r="Y1167" i="2"/>
  <c r="Z1167" i="2" s="1"/>
  <c r="V1167" i="2"/>
  <c r="W1167" i="2" s="1"/>
  <c r="V1485" i="2"/>
  <c r="W1485" i="2" s="1"/>
  <c r="Y1485" i="2"/>
  <c r="Z1485" i="2" s="1"/>
  <c r="V1433" i="2"/>
  <c r="W1433" i="2" s="1"/>
  <c r="Y1433" i="2"/>
  <c r="Z1433" i="2" s="1"/>
  <c r="V1350" i="2"/>
  <c r="W1350" i="2" s="1"/>
  <c r="Y1350" i="2"/>
  <c r="Z1350" i="2" s="1"/>
  <c r="V1103" i="2"/>
  <c r="W1103" i="2" s="1"/>
  <c r="Y1103" i="2"/>
  <c r="Z1103" i="2" s="1"/>
  <c r="Y1195" i="2"/>
  <c r="Z1195" i="2" s="1"/>
  <c r="V1195" i="2"/>
  <c r="W1195" i="2" s="1"/>
  <c r="V1085" i="2"/>
  <c r="W1085" i="2" s="1"/>
  <c r="Y1085" i="2"/>
  <c r="Z1085" i="2" s="1"/>
  <c r="V1344" i="2"/>
  <c r="W1344" i="2" s="1"/>
  <c r="Y1344" i="2"/>
  <c r="Z1344" i="2" s="1"/>
  <c r="V1312" i="2"/>
  <c r="W1312" i="2" s="1"/>
  <c r="Y1312" i="2"/>
  <c r="Z1312" i="2" s="1"/>
  <c r="V1276" i="2"/>
  <c r="W1276" i="2" s="1"/>
  <c r="Y1276" i="2"/>
  <c r="Z1276" i="2" s="1"/>
  <c r="V1234" i="2"/>
  <c r="W1234" i="2" s="1"/>
  <c r="Y1234" i="2"/>
  <c r="Z1234" i="2" s="1"/>
  <c r="V1200" i="2"/>
  <c r="W1200" i="2" s="1"/>
  <c r="Y1200" i="2"/>
  <c r="Z1200" i="2" s="1"/>
  <c r="V1102" i="2"/>
  <c r="W1102" i="2" s="1"/>
  <c r="Y1102" i="2"/>
  <c r="Z1102" i="2" s="1"/>
  <c r="Y1147" i="2"/>
  <c r="Z1147" i="2" s="1"/>
  <c r="V1147" i="2"/>
  <c r="W1147" i="2" s="1"/>
  <c r="V953" i="2"/>
  <c r="W953" i="2" s="1"/>
  <c r="Y953" i="2"/>
  <c r="Z953" i="2" s="1"/>
  <c r="V1396" i="2"/>
  <c r="W1396" i="2" s="1"/>
  <c r="Y1396" i="2"/>
  <c r="Z1396" i="2" s="1"/>
  <c r="Y1343" i="2"/>
  <c r="Z1343" i="2" s="1"/>
  <c r="V1343" i="2"/>
  <c r="W1343" i="2" s="1"/>
  <c r="V1283" i="2"/>
  <c r="W1283" i="2" s="1"/>
  <c r="Y1283" i="2"/>
  <c r="Z1283" i="2" s="1"/>
  <c r="V1240" i="2"/>
  <c r="W1240" i="2" s="1"/>
  <c r="Y1240" i="2"/>
  <c r="Z1240" i="2" s="1"/>
  <c r="Y1179" i="2"/>
  <c r="Z1179" i="2" s="1"/>
  <c r="V1179" i="2"/>
  <c r="W1179" i="2" s="1"/>
  <c r="V1122" i="2"/>
  <c r="W1122" i="2" s="1"/>
  <c r="Y1122" i="2"/>
  <c r="Z1122" i="2" s="1"/>
  <c r="V1084" i="2"/>
  <c r="W1084" i="2" s="1"/>
  <c r="Y1084" i="2"/>
  <c r="Z1084" i="2" s="1"/>
  <c r="V1011" i="2"/>
  <c r="W1011" i="2" s="1"/>
  <c r="Y1011" i="2"/>
  <c r="Z1011" i="2" s="1"/>
  <c r="Y894" i="2"/>
  <c r="Z894" i="2" s="1"/>
  <c r="V894" i="2"/>
  <c r="W894" i="2" s="1"/>
  <c r="V990" i="2"/>
  <c r="W990" i="2" s="1"/>
  <c r="Y990" i="2"/>
  <c r="Z990" i="2" s="1"/>
  <c r="Y889" i="2"/>
  <c r="Z889" i="2" s="1"/>
  <c r="V889" i="2"/>
  <c r="W889" i="2" s="1"/>
  <c r="V1129" i="2"/>
  <c r="W1129" i="2" s="1"/>
  <c r="Y1129" i="2"/>
  <c r="Z1129" i="2" s="1"/>
  <c r="V1049" i="2"/>
  <c r="W1049" i="2" s="1"/>
  <c r="Y1049" i="2"/>
  <c r="Z1049" i="2" s="1"/>
  <c r="V976" i="2"/>
  <c r="W976" i="2" s="1"/>
  <c r="Y976" i="2"/>
  <c r="Z976" i="2" s="1"/>
  <c r="Y897" i="2"/>
  <c r="Z897" i="2" s="1"/>
  <c r="V897" i="2"/>
  <c r="W897" i="2" s="1"/>
  <c r="V974" i="2"/>
  <c r="W974" i="2" s="1"/>
  <c r="Y974" i="2"/>
  <c r="Z974" i="2" s="1"/>
  <c r="V907" i="2"/>
  <c r="W907" i="2" s="1"/>
  <c r="Y907" i="2"/>
  <c r="Z907" i="2" s="1"/>
  <c r="V1943" i="2"/>
  <c r="W1943" i="2" s="1"/>
  <c r="Y1943" i="2"/>
  <c r="Z1943" i="2" s="1"/>
  <c r="Y1873" i="2"/>
  <c r="Z1873" i="2" s="1"/>
  <c r="V1873" i="2"/>
  <c r="W1873" i="2" s="1"/>
  <c r="Y1833" i="2"/>
  <c r="Z1833" i="2" s="1"/>
  <c r="V1833" i="2"/>
  <c r="W1833" i="2" s="1"/>
  <c r="Y1793" i="2"/>
  <c r="Z1793" i="2" s="1"/>
  <c r="V1793" i="2"/>
  <c r="W1793" i="2" s="1"/>
  <c r="Y1777" i="2"/>
  <c r="Z1777" i="2" s="1"/>
  <c r="V1777" i="2"/>
  <c r="W1777" i="2" s="1"/>
  <c r="Y1760" i="2"/>
  <c r="Z1760" i="2" s="1"/>
  <c r="V1760" i="2"/>
  <c r="W1760" i="2" s="1"/>
  <c r="Y1744" i="2"/>
  <c r="Z1744" i="2" s="1"/>
  <c r="V1744" i="2"/>
  <c r="W1744" i="2" s="1"/>
  <c r="Y1728" i="2"/>
  <c r="Z1728" i="2" s="1"/>
  <c r="V1728" i="2"/>
  <c r="W1728" i="2" s="1"/>
  <c r="V1939" i="2"/>
  <c r="W1939" i="2" s="1"/>
  <c r="Y1939" i="2"/>
  <c r="Z1939" i="2" s="1"/>
  <c r="Y1881" i="2"/>
  <c r="Z1881" i="2" s="1"/>
  <c r="V1881" i="2"/>
  <c r="W1881" i="2" s="1"/>
  <c r="Y1897" i="2"/>
  <c r="Z1897" i="2" s="1"/>
  <c r="V1897" i="2"/>
  <c r="W1897" i="2" s="1"/>
  <c r="Y1841" i="2"/>
  <c r="Z1841" i="2" s="1"/>
  <c r="V1841" i="2"/>
  <c r="W1841" i="2" s="1"/>
  <c r="Y1817" i="2"/>
  <c r="Z1817" i="2" s="1"/>
  <c r="V1817" i="2"/>
  <c r="W1817" i="2" s="1"/>
  <c r="Y1921" i="2"/>
  <c r="Z1921" i="2" s="1"/>
  <c r="V1921" i="2"/>
  <c r="W1921" i="2" s="1"/>
  <c r="Y1877" i="2"/>
  <c r="Z1877" i="2" s="1"/>
  <c r="V1877" i="2"/>
  <c r="W1877" i="2" s="1"/>
  <c r="Y1882" i="2"/>
  <c r="Z1882" i="2" s="1"/>
  <c r="V1882" i="2"/>
  <c r="W1882" i="2" s="1"/>
  <c r="Y1847" i="2"/>
  <c r="Z1847" i="2" s="1"/>
  <c r="V1847" i="2"/>
  <c r="W1847" i="2" s="1"/>
  <c r="V1707" i="2"/>
  <c r="W1707" i="2" s="1"/>
  <c r="Y1707" i="2"/>
  <c r="Z1707" i="2" s="1"/>
  <c r="Y1607" i="2"/>
  <c r="Z1607" i="2" s="1"/>
  <c r="V1607" i="2"/>
  <c r="W1607" i="2" s="1"/>
  <c r="V1754" i="2"/>
  <c r="W1754" i="2" s="1"/>
  <c r="Y1754" i="2"/>
  <c r="Z1754" i="2" s="1"/>
  <c r="V1633" i="2"/>
  <c r="W1633" i="2" s="1"/>
  <c r="Y1633" i="2"/>
  <c r="Z1633" i="2" s="1"/>
  <c r="Y1577" i="2"/>
  <c r="Z1577" i="2" s="1"/>
  <c r="V1577" i="2"/>
  <c r="W1577" i="2" s="1"/>
  <c r="Y1774" i="2"/>
  <c r="Z1774" i="2" s="1"/>
  <c r="V1774" i="2"/>
  <c r="W1774" i="2" s="1"/>
  <c r="Y1867" i="2"/>
  <c r="Z1867" i="2" s="1"/>
  <c r="V1867" i="2"/>
  <c r="W1867" i="2" s="1"/>
  <c r="Y1860" i="2"/>
  <c r="Z1860" i="2" s="1"/>
  <c r="V1860" i="2"/>
  <c r="W1860" i="2" s="1"/>
  <c r="Y1770" i="2"/>
  <c r="Z1770" i="2" s="1"/>
  <c r="V1770" i="2"/>
  <c r="W1770" i="2" s="1"/>
  <c r="Y1898" i="2"/>
  <c r="Z1898" i="2" s="1"/>
  <c r="V1898" i="2"/>
  <c r="W1898" i="2" s="1"/>
  <c r="Y1863" i="2"/>
  <c r="Z1863" i="2" s="1"/>
  <c r="V1863" i="2"/>
  <c r="W1863" i="2" s="1"/>
  <c r="V1660" i="2"/>
  <c r="W1660" i="2" s="1"/>
  <c r="Y1660" i="2"/>
  <c r="Z1660" i="2" s="1"/>
  <c r="Y1856" i="2"/>
  <c r="Z1856" i="2" s="1"/>
  <c r="V1856" i="2"/>
  <c r="W1856" i="2" s="1"/>
  <c r="Y1591" i="2"/>
  <c r="Z1591" i="2" s="1"/>
  <c r="V1591" i="2"/>
  <c r="W1591" i="2" s="1"/>
  <c r="Y1597" i="2"/>
  <c r="Z1597" i="2" s="1"/>
  <c r="V1597" i="2"/>
  <c r="W1597" i="2" s="1"/>
  <c r="V1674" i="2"/>
  <c r="W1674" i="2" s="1"/>
  <c r="Y1674" i="2"/>
  <c r="Z1674" i="2" s="1"/>
  <c r="V1687" i="2"/>
  <c r="W1687" i="2" s="1"/>
  <c r="Y1687" i="2"/>
  <c r="Z1687" i="2" s="1"/>
  <c r="Y1368" i="2"/>
  <c r="Z1368" i="2" s="1"/>
  <c r="V1368" i="2"/>
  <c r="W1368" i="2" s="1"/>
  <c r="Y1419" i="2"/>
  <c r="Z1419" i="2" s="1"/>
  <c r="V1419" i="2"/>
  <c r="W1419" i="2" s="1"/>
  <c r="Y1918" i="2"/>
  <c r="Z1918" i="2" s="1"/>
  <c r="V1918" i="2"/>
  <c r="W1918" i="2" s="1"/>
  <c r="Y1819" i="2"/>
  <c r="Z1819" i="2" s="1"/>
  <c r="V1819" i="2"/>
  <c r="W1819" i="2" s="1"/>
  <c r="V1680" i="2"/>
  <c r="W1680" i="2" s="1"/>
  <c r="Y1680" i="2"/>
  <c r="Z1680" i="2" s="1"/>
  <c r="Y1812" i="2"/>
  <c r="Z1812" i="2" s="1"/>
  <c r="V1812" i="2"/>
  <c r="W1812" i="2" s="1"/>
  <c r="Y1572" i="2"/>
  <c r="Z1572" i="2" s="1"/>
  <c r="V1572" i="2"/>
  <c r="W1572" i="2" s="1"/>
  <c r="Y1645" i="2"/>
  <c r="Z1645" i="2" s="1"/>
  <c r="V1645" i="2"/>
  <c r="W1645" i="2" s="1"/>
  <c r="V1654" i="2"/>
  <c r="W1654" i="2" s="1"/>
  <c r="Y1654" i="2"/>
  <c r="Z1654" i="2" s="1"/>
  <c r="V1667" i="2"/>
  <c r="W1667" i="2" s="1"/>
  <c r="Y1667" i="2"/>
  <c r="Z1667" i="2" s="1"/>
  <c r="Y1541" i="2"/>
  <c r="Z1541" i="2" s="1"/>
  <c r="V1541" i="2"/>
  <c r="W1541" i="2" s="1"/>
  <c r="Y1533" i="2"/>
  <c r="Z1533" i="2" s="1"/>
  <c r="V1533" i="2"/>
  <c r="W1533" i="2" s="1"/>
  <c r="Y1922" i="2"/>
  <c r="Z1922" i="2" s="1"/>
  <c r="V1922" i="2"/>
  <c r="W1922" i="2" s="1"/>
  <c r="V862" i="2"/>
  <c r="W862" i="2" s="1"/>
  <c r="Y862" i="2"/>
  <c r="Z862" i="2" s="1"/>
  <c r="Y1802" i="2"/>
  <c r="Z1802" i="2" s="1"/>
  <c r="V1802" i="2"/>
  <c r="W1802" i="2" s="1"/>
  <c r="Y1866" i="2"/>
  <c r="Z1866" i="2" s="1"/>
  <c r="V1866" i="2"/>
  <c r="W1866" i="2" s="1"/>
  <c r="V1930" i="2"/>
  <c r="W1930" i="2" s="1"/>
  <c r="Y1930" i="2"/>
  <c r="Z1930" i="2" s="1"/>
  <c r="Y1767" i="2"/>
  <c r="Z1767" i="2" s="1"/>
  <c r="V1767" i="2"/>
  <c r="W1767" i="2" s="1"/>
  <c r="Y1831" i="2"/>
  <c r="Z1831" i="2" s="1"/>
  <c r="V1831" i="2"/>
  <c r="W1831" i="2" s="1"/>
  <c r="Y1895" i="2"/>
  <c r="Z1895" i="2" s="1"/>
  <c r="V1895" i="2"/>
  <c r="W1895" i="2" s="1"/>
  <c r="V1616" i="2"/>
  <c r="W1616" i="2" s="1"/>
  <c r="Y1616" i="2"/>
  <c r="Z1616" i="2" s="1"/>
  <c r="V1692" i="2"/>
  <c r="W1692" i="2" s="1"/>
  <c r="Y1692" i="2"/>
  <c r="Z1692" i="2" s="1"/>
  <c r="V1755" i="2"/>
  <c r="W1755" i="2" s="1"/>
  <c r="Y1755" i="2"/>
  <c r="Z1755" i="2" s="1"/>
  <c r="Y1824" i="2"/>
  <c r="Z1824" i="2" s="1"/>
  <c r="V1824" i="2"/>
  <c r="W1824" i="2" s="1"/>
  <c r="Y1888" i="2"/>
  <c r="Z1888" i="2" s="1"/>
  <c r="V1888" i="2"/>
  <c r="W1888" i="2" s="1"/>
  <c r="V863" i="2"/>
  <c r="W863" i="2" s="1"/>
  <c r="Y863" i="2"/>
  <c r="Z863" i="2" s="1"/>
  <c r="V1762" i="2"/>
  <c r="W1762" i="2" s="1"/>
  <c r="Y1762" i="2"/>
  <c r="Z1762" i="2" s="1"/>
  <c r="Y1697" i="2"/>
  <c r="Z1697" i="2" s="1"/>
  <c r="V1697" i="2"/>
  <c r="W1697" i="2" s="1"/>
  <c r="Y1636" i="2"/>
  <c r="Z1636" i="2" s="1"/>
  <c r="V1636" i="2"/>
  <c r="W1636" i="2" s="1"/>
  <c r="V1566" i="2"/>
  <c r="W1566" i="2" s="1"/>
  <c r="Y1566" i="2"/>
  <c r="Z1566" i="2" s="1"/>
  <c r="V1706" i="2"/>
  <c r="W1706" i="2" s="1"/>
  <c r="Y1706" i="2"/>
  <c r="Z1706" i="2" s="1"/>
  <c r="V1642" i="2"/>
  <c r="W1642" i="2" s="1"/>
  <c r="Y1642" i="2"/>
  <c r="Z1642" i="2" s="1"/>
  <c r="Y1571" i="2"/>
  <c r="Z1571" i="2" s="1"/>
  <c r="V1571" i="2"/>
  <c r="W1571" i="2" s="1"/>
  <c r="V1655" i="2"/>
  <c r="W1655" i="2" s="1"/>
  <c r="Y1655" i="2"/>
  <c r="Z1655" i="2" s="1"/>
  <c r="Y1592" i="2"/>
  <c r="Z1592" i="2" s="1"/>
  <c r="V1592" i="2"/>
  <c r="W1592" i="2" s="1"/>
  <c r="V1496" i="2"/>
  <c r="W1496" i="2" s="1"/>
  <c r="Y1496" i="2"/>
  <c r="Z1496" i="2" s="1"/>
  <c r="V1513" i="2"/>
  <c r="W1513" i="2" s="1"/>
  <c r="Y1513" i="2"/>
  <c r="Z1513" i="2" s="1"/>
  <c r="V1535" i="2"/>
  <c r="W1535" i="2" s="1"/>
  <c r="Y1535" i="2"/>
  <c r="Z1535" i="2" s="1"/>
  <c r="V1518" i="2"/>
  <c r="W1518" i="2" s="1"/>
  <c r="Y1518" i="2"/>
  <c r="Z1518" i="2" s="1"/>
  <c r="Y1822" i="2"/>
  <c r="Z1822" i="2" s="1"/>
  <c r="V1822" i="2"/>
  <c r="W1822" i="2" s="1"/>
  <c r="Y1886" i="2"/>
  <c r="Z1886" i="2" s="1"/>
  <c r="V1886" i="2"/>
  <c r="W1886" i="2" s="1"/>
  <c r="V1950" i="2"/>
  <c r="W1950" i="2" s="1"/>
  <c r="Y1950" i="2"/>
  <c r="Z1950" i="2" s="1"/>
  <c r="Y1787" i="2"/>
  <c r="Z1787" i="2" s="1"/>
  <c r="V1787" i="2"/>
  <c r="W1787" i="2" s="1"/>
  <c r="Y1851" i="2"/>
  <c r="Z1851" i="2" s="1"/>
  <c r="V1851" i="2"/>
  <c r="W1851" i="2" s="1"/>
  <c r="Y1915" i="2"/>
  <c r="Z1915" i="2" s="1"/>
  <c r="V1915" i="2"/>
  <c r="W1915" i="2" s="1"/>
  <c r="V1648" i="2"/>
  <c r="W1648" i="2" s="1"/>
  <c r="Y1648" i="2"/>
  <c r="Z1648" i="2" s="1"/>
  <c r="V1711" i="2"/>
  <c r="W1711" i="2" s="1"/>
  <c r="Y1711" i="2"/>
  <c r="Z1711" i="2" s="1"/>
  <c r="Y1780" i="2"/>
  <c r="Z1780" i="2" s="1"/>
  <c r="V1780" i="2"/>
  <c r="W1780" i="2" s="1"/>
  <c r="Y1844" i="2"/>
  <c r="Z1844" i="2" s="1"/>
  <c r="V1844" i="2"/>
  <c r="W1844" i="2" s="1"/>
  <c r="Y1908" i="2"/>
  <c r="Z1908" i="2" s="1"/>
  <c r="V1908" i="2"/>
  <c r="W1908" i="2" s="1"/>
  <c r="Y1598" i="2"/>
  <c r="Z1598" i="2" s="1"/>
  <c r="V1598" i="2"/>
  <c r="W1598" i="2" s="1"/>
  <c r="V1741" i="2"/>
  <c r="W1741" i="2" s="1"/>
  <c r="Y1741" i="2"/>
  <c r="Z1741" i="2" s="1"/>
  <c r="Y1677" i="2"/>
  <c r="Z1677" i="2" s="1"/>
  <c r="V1677" i="2"/>
  <c r="W1677" i="2" s="1"/>
  <c r="Y1604" i="2"/>
  <c r="Z1604" i="2" s="1"/>
  <c r="V1604" i="2"/>
  <c r="W1604" i="2" s="1"/>
  <c r="V1750" i="2"/>
  <c r="W1750" i="2" s="1"/>
  <c r="Y1750" i="2"/>
  <c r="Z1750" i="2" s="1"/>
  <c r="V1686" i="2"/>
  <c r="W1686" i="2" s="1"/>
  <c r="Y1686" i="2"/>
  <c r="Z1686" i="2" s="1"/>
  <c r="Y1628" i="2"/>
  <c r="Z1628" i="2" s="1"/>
  <c r="V1628" i="2"/>
  <c r="W1628" i="2" s="1"/>
  <c r="V1699" i="2"/>
  <c r="W1699" i="2" s="1"/>
  <c r="Y1699" i="2"/>
  <c r="Z1699" i="2" s="1"/>
  <c r="V1632" i="2"/>
  <c r="W1632" i="2" s="1"/>
  <c r="Y1632" i="2"/>
  <c r="Z1632" i="2" s="1"/>
  <c r="Y1575" i="2"/>
  <c r="Z1575" i="2" s="1"/>
  <c r="V1575" i="2"/>
  <c r="W1575" i="2" s="1"/>
  <c r="V1439" i="2"/>
  <c r="W1439" i="2" s="1"/>
  <c r="Y1439" i="2"/>
  <c r="Z1439" i="2" s="1"/>
  <c r="Y1430" i="2"/>
  <c r="Z1430" i="2" s="1"/>
  <c r="V1430" i="2"/>
  <c r="W1430" i="2" s="1"/>
  <c r="V1476" i="2"/>
  <c r="W1476" i="2" s="1"/>
  <c r="Y1476" i="2"/>
  <c r="Z1476" i="2" s="1"/>
  <c r="V1764" i="2"/>
  <c r="W1764" i="2" s="1"/>
  <c r="Y1764" i="2"/>
  <c r="Z1764" i="2" s="1"/>
  <c r="Y1826" i="2"/>
  <c r="Z1826" i="2" s="1"/>
  <c r="V1826" i="2"/>
  <c r="W1826" i="2" s="1"/>
  <c r="Y1890" i="2"/>
  <c r="Z1890" i="2" s="1"/>
  <c r="V1890" i="2"/>
  <c r="W1890" i="2" s="1"/>
  <c r="V861" i="2"/>
  <c r="W861" i="2" s="1"/>
  <c r="Y861" i="2"/>
  <c r="Z861" i="2" s="1"/>
  <c r="Y1791" i="2"/>
  <c r="Z1791" i="2" s="1"/>
  <c r="V1791" i="2"/>
  <c r="W1791" i="2" s="1"/>
  <c r="Y1855" i="2"/>
  <c r="Z1855" i="2" s="1"/>
  <c r="V1855" i="2"/>
  <c r="W1855" i="2" s="1"/>
  <c r="Y1919" i="2"/>
  <c r="Z1919" i="2" s="1"/>
  <c r="V1919" i="2"/>
  <c r="W1919" i="2" s="1"/>
  <c r="V1652" i="2"/>
  <c r="W1652" i="2" s="1"/>
  <c r="Y1652" i="2"/>
  <c r="Z1652" i="2" s="1"/>
  <c r="V1715" i="2"/>
  <c r="W1715" i="2" s="1"/>
  <c r="Y1715" i="2"/>
  <c r="Z1715" i="2" s="1"/>
  <c r="Y1784" i="2"/>
  <c r="Z1784" i="2" s="1"/>
  <c r="V1784" i="2"/>
  <c r="W1784" i="2" s="1"/>
  <c r="Y1848" i="2"/>
  <c r="Z1848" i="2" s="1"/>
  <c r="V1848" i="2"/>
  <c r="W1848" i="2" s="1"/>
  <c r="Y1912" i="2"/>
  <c r="Z1912" i="2" s="1"/>
  <c r="V1912" i="2"/>
  <c r="W1912" i="2" s="1"/>
  <c r="Y1596" i="2"/>
  <c r="Z1596" i="2" s="1"/>
  <c r="V1596" i="2"/>
  <c r="W1596" i="2" s="1"/>
  <c r="V1737" i="2"/>
  <c r="W1737" i="2" s="1"/>
  <c r="Y1737" i="2"/>
  <c r="Z1737" i="2" s="1"/>
  <c r="Y1673" i="2"/>
  <c r="Z1673" i="2" s="1"/>
  <c r="V1673" i="2"/>
  <c r="W1673" i="2" s="1"/>
  <c r="Y1602" i="2"/>
  <c r="Z1602" i="2" s="1"/>
  <c r="V1602" i="2"/>
  <c r="W1602" i="2" s="1"/>
  <c r="V1746" i="2"/>
  <c r="W1746" i="2" s="1"/>
  <c r="Y1746" i="2"/>
  <c r="Z1746" i="2" s="1"/>
  <c r="V1682" i="2"/>
  <c r="W1682" i="2" s="1"/>
  <c r="Y1682" i="2"/>
  <c r="Z1682" i="2" s="1"/>
  <c r="Y1618" i="2"/>
  <c r="Z1618" i="2" s="1"/>
  <c r="V1618" i="2"/>
  <c r="W1618" i="2" s="1"/>
  <c r="V1695" i="2"/>
  <c r="W1695" i="2" s="1"/>
  <c r="Y1695" i="2"/>
  <c r="Z1695" i="2" s="1"/>
  <c r="V1627" i="2"/>
  <c r="W1627" i="2" s="1"/>
  <c r="Y1627" i="2"/>
  <c r="Z1627" i="2" s="1"/>
  <c r="Y1568" i="2"/>
  <c r="Z1568" i="2" s="1"/>
  <c r="V1568" i="2"/>
  <c r="W1568" i="2" s="1"/>
  <c r="Y1435" i="2"/>
  <c r="Z1435" i="2" s="1"/>
  <c r="V1435" i="2"/>
  <c r="W1435" i="2" s="1"/>
  <c r="Y1424" i="2"/>
  <c r="Z1424" i="2" s="1"/>
  <c r="V1424" i="2"/>
  <c r="W1424" i="2" s="1"/>
  <c r="V1455" i="2"/>
  <c r="W1455" i="2" s="1"/>
  <c r="Y1455" i="2"/>
  <c r="Z1455" i="2" s="1"/>
  <c r="Y1766" i="2"/>
  <c r="Z1766" i="2" s="1"/>
  <c r="V1766" i="2"/>
  <c r="W1766" i="2" s="1"/>
  <c r="Y1830" i="2"/>
  <c r="Z1830" i="2" s="1"/>
  <c r="V1830" i="2"/>
  <c r="W1830" i="2" s="1"/>
  <c r="Y1894" i="2"/>
  <c r="Z1894" i="2" s="1"/>
  <c r="V1894" i="2"/>
  <c r="W1894" i="2" s="1"/>
  <c r="V864" i="2"/>
  <c r="W864" i="2" s="1"/>
  <c r="Y864" i="2"/>
  <c r="Z864" i="2" s="1"/>
  <c r="Y1795" i="2"/>
  <c r="Z1795" i="2" s="1"/>
  <c r="V1795" i="2"/>
  <c r="W1795" i="2" s="1"/>
  <c r="Y1859" i="2"/>
  <c r="Z1859" i="2" s="1"/>
  <c r="V1859" i="2"/>
  <c r="W1859" i="2" s="1"/>
  <c r="Y1923" i="2"/>
  <c r="Z1923" i="2" s="1"/>
  <c r="V1923" i="2"/>
  <c r="W1923" i="2" s="1"/>
  <c r="V1656" i="2"/>
  <c r="W1656" i="2" s="1"/>
  <c r="Y1656" i="2"/>
  <c r="Z1656" i="2" s="1"/>
  <c r="V1719" i="2"/>
  <c r="W1719" i="2" s="1"/>
  <c r="Y1719" i="2"/>
  <c r="Z1719" i="2" s="1"/>
  <c r="Y1788" i="2"/>
  <c r="Z1788" i="2" s="1"/>
  <c r="V1788" i="2"/>
  <c r="W1788" i="2" s="1"/>
  <c r="Y1852" i="2"/>
  <c r="Z1852" i="2" s="1"/>
  <c r="V1852" i="2"/>
  <c r="W1852" i="2" s="1"/>
  <c r="Y1916" i="2"/>
  <c r="Z1916" i="2" s="1"/>
  <c r="V1916" i="2"/>
  <c r="W1916" i="2" s="1"/>
  <c r="V1593" i="2"/>
  <c r="W1593" i="2" s="1"/>
  <c r="Y1593" i="2"/>
  <c r="Z1593" i="2" s="1"/>
  <c r="V1733" i="2"/>
  <c r="W1733" i="2" s="1"/>
  <c r="Y1733" i="2"/>
  <c r="Z1733" i="2" s="1"/>
  <c r="Y1669" i="2"/>
  <c r="Z1669" i="2" s="1"/>
  <c r="V1669" i="2"/>
  <c r="W1669" i="2" s="1"/>
  <c r="Y1600" i="2"/>
  <c r="Z1600" i="2" s="1"/>
  <c r="V1600" i="2"/>
  <c r="W1600" i="2" s="1"/>
  <c r="V1742" i="2"/>
  <c r="W1742" i="2" s="1"/>
  <c r="Y1742" i="2"/>
  <c r="Z1742" i="2" s="1"/>
  <c r="V1678" i="2"/>
  <c r="W1678" i="2" s="1"/>
  <c r="Y1678" i="2"/>
  <c r="Z1678" i="2" s="1"/>
  <c r="Y1614" i="2"/>
  <c r="Z1614" i="2" s="1"/>
  <c r="V1614" i="2"/>
  <c r="W1614" i="2" s="1"/>
  <c r="V1691" i="2"/>
  <c r="W1691" i="2" s="1"/>
  <c r="Y1691" i="2"/>
  <c r="Z1691" i="2" s="1"/>
  <c r="Y1626" i="2"/>
  <c r="Z1626" i="2" s="1"/>
  <c r="V1626" i="2"/>
  <c r="W1626" i="2" s="1"/>
  <c r="V1564" i="2"/>
  <c r="W1564" i="2" s="1"/>
  <c r="Y1564" i="2"/>
  <c r="Z1564" i="2" s="1"/>
  <c r="V1400" i="2"/>
  <c r="W1400" i="2" s="1"/>
  <c r="Y1400" i="2"/>
  <c r="Z1400" i="2" s="1"/>
  <c r="Y1402" i="2"/>
  <c r="Z1402" i="2" s="1"/>
  <c r="V1402" i="2"/>
  <c r="W1402" i="2" s="1"/>
  <c r="V1423" i="2"/>
  <c r="W1423" i="2" s="1"/>
  <c r="Y1423" i="2"/>
  <c r="Z1423" i="2" s="1"/>
  <c r="V1278" i="2"/>
  <c r="W1278" i="2" s="1"/>
  <c r="Y1278" i="2"/>
  <c r="Z1278" i="2" s="1"/>
  <c r="V1486" i="2"/>
  <c r="W1486" i="2" s="1"/>
  <c r="Y1486" i="2"/>
  <c r="Z1486" i="2" s="1"/>
  <c r="V1281" i="2"/>
  <c r="W1281" i="2" s="1"/>
  <c r="Y1281" i="2"/>
  <c r="Z1281" i="2" s="1"/>
  <c r="V1528" i="2"/>
  <c r="W1528" i="2" s="1"/>
  <c r="Y1528" i="2"/>
  <c r="Z1528" i="2" s="1"/>
  <c r="Y1383" i="2"/>
  <c r="Z1383" i="2" s="1"/>
  <c r="V1383" i="2"/>
  <c r="W1383" i="2" s="1"/>
  <c r="V1505" i="2"/>
  <c r="W1505" i="2" s="1"/>
  <c r="Y1505" i="2"/>
  <c r="Z1505" i="2" s="1"/>
  <c r="Y1408" i="2"/>
  <c r="Z1408" i="2" s="1"/>
  <c r="V1408" i="2"/>
  <c r="W1408" i="2" s="1"/>
  <c r="V1273" i="2"/>
  <c r="W1273" i="2" s="1"/>
  <c r="Y1273" i="2"/>
  <c r="Z1273" i="2" s="1"/>
  <c r="V1030" i="2"/>
  <c r="W1030" i="2" s="1"/>
  <c r="Y1030" i="2"/>
  <c r="Z1030" i="2" s="1"/>
  <c r="Y1442" i="2"/>
  <c r="Z1442" i="2" s="1"/>
  <c r="V1442" i="2"/>
  <c r="W1442" i="2" s="1"/>
  <c r="Y1352" i="2"/>
  <c r="Z1352" i="2" s="1"/>
  <c r="V1352" i="2"/>
  <c r="W1352" i="2" s="1"/>
  <c r="V1510" i="2"/>
  <c r="W1510" i="2" s="1"/>
  <c r="Y1510" i="2"/>
  <c r="Z1510" i="2" s="1"/>
  <c r="V1454" i="2"/>
  <c r="W1454" i="2" s="1"/>
  <c r="Y1454" i="2"/>
  <c r="Z1454" i="2" s="1"/>
  <c r="V1405" i="2"/>
  <c r="W1405" i="2" s="1"/>
  <c r="Y1405" i="2"/>
  <c r="Z1405" i="2" s="1"/>
  <c r="V1286" i="2"/>
  <c r="W1286" i="2" s="1"/>
  <c r="Y1286" i="2"/>
  <c r="Z1286" i="2" s="1"/>
  <c r="Y890" i="2"/>
  <c r="Z890" i="2" s="1"/>
  <c r="V890" i="2"/>
  <c r="W890" i="2" s="1"/>
  <c r="V1161" i="2"/>
  <c r="W1161" i="2" s="1"/>
  <c r="Y1161" i="2"/>
  <c r="Z1161" i="2" s="1"/>
  <c r="V959" i="2"/>
  <c r="W959" i="2" s="1"/>
  <c r="Y959" i="2"/>
  <c r="Z959" i="2" s="1"/>
  <c r="V1326" i="2"/>
  <c r="W1326" i="2" s="1"/>
  <c r="Y1326" i="2"/>
  <c r="Z1326" i="2" s="1"/>
  <c r="V1294" i="2"/>
  <c r="W1294" i="2" s="1"/>
  <c r="Y1294" i="2"/>
  <c r="Z1294" i="2" s="1"/>
  <c r="V1252" i="2"/>
  <c r="W1252" i="2" s="1"/>
  <c r="Y1252" i="2"/>
  <c r="Z1252" i="2" s="1"/>
  <c r="V1216" i="2"/>
  <c r="W1216" i="2" s="1"/>
  <c r="Y1216" i="2"/>
  <c r="Z1216" i="2" s="1"/>
  <c r="Y1191" i="2"/>
  <c r="Z1191" i="2" s="1"/>
  <c r="V1191" i="2"/>
  <c r="W1191" i="2" s="1"/>
  <c r="V935" i="2"/>
  <c r="W935" i="2" s="1"/>
  <c r="Y935" i="2"/>
  <c r="Z935" i="2" s="1"/>
  <c r="V1055" i="2"/>
  <c r="W1055" i="2" s="1"/>
  <c r="Y1055" i="2"/>
  <c r="Z1055" i="2" s="1"/>
  <c r="V914" i="2"/>
  <c r="W914" i="2" s="1"/>
  <c r="Y914" i="2"/>
  <c r="Z914" i="2" s="1"/>
  <c r="V1365" i="2"/>
  <c r="W1365" i="2" s="1"/>
  <c r="Y1365" i="2"/>
  <c r="Z1365" i="2" s="1"/>
  <c r="V1307" i="2"/>
  <c r="W1307" i="2" s="1"/>
  <c r="Y1307" i="2"/>
  <c r="Z1307" i="2" s="1"/>
  <c r="V1259" i="2"/>
  <c r="W1259" i="2" s="1"/>
  <c r="Y1259" i="2"/>
  <c r="Z1259" i="2" s="1"/>
  <c r="V1207" i="2"/>
  <c r="W1207" i="2" s="1"/>
  <c r="Y1207" i="2"/>
  <c r="Z1207" i="2" s="1"/>
  <c r="Y1148" i="2"/>
  <c r="Z1148" i="2" s="1"/>
  <c r="V1148" i="2"/>
  <c r="W1148" i="2" s="1"/>
  <c r="V1098" i="2"/>
  <c r="W1098" i="2" s="1"/>
  <c r="Y1098" i="2"/>
  <c r="Z1098" i="2" s="1"/>
  <c r="V1063" i="2"/>
  <c r="W1063" i="2" s="1"/>
  <c r="Y1063" i="2"/>
  <c r="Z1063" i="2" s="1"/>
  <c r="V943" i="2"/>
  <c r="W943" i="2" s="1"/>
  <c r="Y943" i="2"/>
  <c r="Z943" i="2" s="1"/>
  <c r="V1016" i="2"/>
  <c r="W1016" i="2" s="1"/>
  <c r="Y1016" i="2"/>
  <c r="Z1016" i="2" s="1"/>
  <c r="V933" i="2"/>
  <c r="W933" i="2" s="1"/>
  <c r="Y933" i="2"/>
  <c r="Z933" i="2" s="1"/>
  <c r="Y1157" i="2"/>
  <c r="Z1157" i="2" s="1"/>
  <c r="V1157" i="2"/>
  <c r="W1157" i="2" s="1"/>
  <c r="V1083" i="2"/>
  <c r="W1083" i="2" s="1"/>
  <c r="Y1083" i="2"/>
  <c r="Z1083" i="2" s="1"/>
  <c r="V1008" i="2"/>
  <c r="W1008" i="2" s="1"/>
  <c r="Y1008" i="2"/>
  <c r="Z1008" i="2" s="1"/>
  <c r="V949" i="2"/>
  <c r="W949" i="2" s="1"/>
  <c r="Y949" i="2"/>
  <c r="Z949" i="2" s="1"/>
  <c r="Y1018" i="2"/>
  <c r="Z1018" i="2" s="1"/>
  <c r="V1018" i="2"/>
  <c r="W1018" i="2" s="1"/>
  <c r="V934" i="2"/>
  <c r="W934" i="2" s="1"/>
  <c r="Y934" i="2"/>
  <c r="Z934" i="2" s="1"/>
  <c r="V868" i="2"/>
  <c r="W868" i="2" s="1"/>
  <c r="Y868" i="2"/>
  <c r="Z868" i="2" s="1"/>
  <c r="Y1401" i="2"/>
  <c r="Z1401" i="2" s="1"/>
  <c r="V1401" i="2"/>
  <c r="W1401" i="2" s="1"/>
  <c r="V1270" i="2"/>
  <c r="W1270" i="2" s="1"/>
  <c r="Y1270" i="2"/>
  <c r="Z1270" i="2" s="1"/>
  <c r="Y1516" i="2"/>
  <c r="Z1516" i="2" s="1"/>
  <c r="V1516" i="2"/>
  <c r="W1516" i="2" s="1"/>
  <c r="V1436" i="2"/>
  <c r="W1436" i="2" s="1"/>
  <c r="Y1436" i="2"/>
  <c r="Z1436" i="2" s="1"/>
  <c r="V1265" i="2"/>
  <c r="W1265" i="2" s="1"/>
  <c r="Y1265" i="2"/>
  <c r="Z1265" i="2" s="1"/>
  <c r="V1504" i="2"/>
  <c r="W1504" i="2" s="1"/>
  <c r="Y1504" i="2"/>
  <c r="Z1504" i="2" s="1"/>
  <c r="V1453" i="2"/>
  <c r="W1453" i="2" s="1"/>
  <c r="Y1453" i="2"/>
  <c r="Z1453" i="2" s="1"/>
  <c r="V1404" i="2"/>
  <c r="W1404" i="2" s="1"/>
  <c r="Y1404" i="2"/>
  <c r="Z1404" i="2" s="1"/>
  <c r="V1257" i="2"/>
  <c r="W1257" i="2" s="1"/>
  <c r="Y1257" i="2"/>
  <c r="Z1257" i="2" s="1"/>
  <c r="V1371" i="2"/>
  <c r="W1371" i="2" s="1"/>
  <c r="Y1371" i="2"/>
  <c r="Z1371" i="2" s="1"/>
  <c r="V1160" i="2"/>
  <c r="W1160" i="2" s="1"/>
  <c r="Y1160" i="2"/>
  <c r="Z1160" i="2" s="1"/>
  <c r="V1376" i="2"/>
  <c r="W1376" i="2" s="1"/>
  <c r="Y1376" i="2"/>
  <c r="Z1376" i="2" s="1"/>
  <c r="V1324" i="2"/>
  <c r="W1324" i="2" s="1"/>
  <c r="Y1324" i="2"/>
  <c r="Z1324" i="2" s="1"/>
  <c r="V1292" i="2"/>
  <c r="W1292" i="2" s="1"/>
  <c r="Y1292" i="2"/>
  <c r="Z1292" i="2" s="1"/>
  <c r="V1250" i="2"/>
  <c r="W1250" i="2" s="1"/>
  <c r="Y1250" i="2"/>
  <c r="Z1250" i="2" s="1"/>
  <c r="V1214" i="2"/>
  <c r="W1214" i="2" s="1"/>
  <c r="Y1214" i="2"/>
  <c r="Z1214" i="2" s="1"/>
  <c r="V1184" i="2"/>
  <c r="W1184" i="2" s="1"/>
  <c r="Y1184" i="2"/>
  <c r="Z1184" i="2" s="1"/>
  <c r="V906" i="2"/>
  <c r="W906" i="2" s="1"/>
  <c r="Y906" i="2"/>
  <c r="Z906" i="2" s="1"/>
  <c r="V1050" i="2"/>
  <c r="W1050" i="2" s="1"/>
  <c r="Y1050" i="2"/>
  <c r="Z1050" i="2" s="1"/>
  <c r="V912" i="2"/>
  <c r="W912" i="2" s="1"/>
  <c r="Y912" i="2"/>
  <c r="Z912" i="2" s="1"/>
  <c r="V1364" i="2"/>
  <c r="W1364" i="2" s="1"/>
  <c r="Y1364" i="2"/>
  <c r="Z1364" i="2" s="1"/>
  <c r="V1303" i="2"/>
  <c r="W1303" i="2" s="1"/>
  <c r="Y1303" i="2"/>
  <c r="Z1303" i="2" s="1"/>
  <c r="V1256" i="2"/>
  <c r="W1256" i="2" s="1"/>
  <c r="Y1256" i="2"/>
  <c r="Z1256" i="2" s="1"/>
  <c r="V1203" i="2"/>
  <c r="W1203" i="2" s="1"/>
  <c r="Y1203" i="2"/>
  <c r="Z1203" i="2" s="1"/>
  <c r="Y1142" i="2"/>
  <c r="Z1142" i="2" s="1"/>
  <c r="V1142" i="2"/>
  <c r="W1142" i="2" s="1"/>
  <c r="V1096" i="2"/>
  <c r="W1096" i="2" s="1"/>
  <c r="Y1096" i="2"/>
  <c r="Z1096" i="2" s="1"/>
  <c r="V1061" i="2"/>
  <c r="W1061" i="2" s="1"/>
  <c r="Y1061" i="2"/>
  <c r="Z1061" i="2" s="1"/>
  <c r="V940" i="2"/>
  <c r="W940" i="2" s="1"/>
  <c r="Y940" i="2"/>
  <c r="Z940" i="2" s="1"/>
  <c r="V1014" i="2"/>
  <c r="W1014" i="2" s="1"/>
  <c r="Y1014" i="2"/>
  <c r="Z1014" i="2" s="1"/>
  <c r="V931" i="2"/>
  <c r="W931" i="2" s="1"/>
  <c r="Y931" i="2"/>
  <c r="Z931" i="2" s="1"/>
  <c r="Y1153" i="2"/>
  <c r="Z1153" i="2" s="1"/>
  <c r="V1153" i="2"/>
  <c r="W1153" i="2" s="1"/>
  <c r="V1079" i="2"/>
  <c r="W1079" i="2" s="1"/>
  <c r="Y1079" i="2"/>
  <c r="Z1079" i="2" s="1"/>
  <c r="V1006" i="2"/>
  <c r="W1006" i="2" s="1"/>
  <c r="Y1006" i="2"/>
  <c r="Z1006" i="2" s="1"/>
  <c r="V948" i="2"/>
  <c r="W948" i="2" s="1"/>
  <c r="Y948" i="2"/>
  <c r="Z948" i="2" s="1"/>
  <c r="V1015" i="2"/>
  <c r="W1015" i="2" s="1"/>
  <c r="Y1015" i="2"/>
  <c r="Z1015" i="2" s="1"/>
  <c r="V932" i="2"/>
  <c r="W932" i="2" s="1"/>
  <c r="Y932" i="2"/>
  <c r="Z932" i="2" s="1"/>
  <c r="Y1708" i="2"/>
  <c r="Z1708" i="2" s="1"/>
  <c r="V1708" i="2"/>
  <c r="W1708" i="2" s="1"/>
  <c r="V1213" i="2"/>
  <c r="W1213" i="2" s="1"/>
  <c r="Y1213" i="2"/>
  <c r="Z1213" i="2" s="1"/>
  <c r="V1241" i="2"/>
  <c r="W1241" i="2" s="1"/>
  <c r="Y1241" i="2"/>
  <c r="Z1241" i="2" s="1"/>
  <c r="V1514" i="2"/>
  <c r="W1514" i="2" s="1"/>
  <c r="Y1514" i="2"/>
  <c r="Z1514" i="2" s="1"/>
  <c r="Y1431" i="2"/>
  <c r="Z1431" i="2" s="1"/>
  <c r="V1431" i="2"/>
  <c r="W1431" i="2" s="1"/>
  <c r="V1262" i="2"/>
  <c r="W1262" i="2" s="1"/>
  <c r="Y1262" i="2"/>
  <c r="Z1262" i="2" s="1"/>
  <c r="V1501" i="2"/>
  <c r="W1501" i="2" s="1"/>
  <c r="Y1501" i="2"/>
  <c r="Z1501" i="2" s="1"/>
  <c r="V1449" i="2"/>
  <c r="W1449" i="2" s="1"/>
  <c r="Y1449" i="2"/>
  <c r="Z1449" i="2" s="1"/>
  <c r="V1399" i="2"/>
  <c r="W1399" i="2" s="1"/>
  <c r="Y1399" i="2"/>
  <c r="Z1399" i="2" s="1"/>
  <c r="V1254" i="2"/>
  <c r="W1254" i="2" s="1"/>
  <c r="Y1254" i="2"/>
  <c r="Z1254" i="2" s="1"/>
  <c r="Y1362" i="2"/>
  <c r="Z1362" i="2" s="1"/>
  <c r="V1362" i="2"/>
  <c r="W1362" i="2" s="1"/>
  <c r="Y1159" i="2"/>
  <c r="Z1159" i="2" s="1"/>
  <c r="V1159" i="2"/>
  <c r="W1159" i="2" s="1"/>
  <c r="V1374" i="2"/>
  <c r="W1374" i="2" s="1"/>
  <c r="Y1374" i="2"/>
  <c r="Z1374" i="2" s="1"/>
  <c r="V1322" i="2"/>
  <c r="W1322" i="2" s="1"/>
  <c r="Y1322" i="2"/>
  <c r="Z1322" i="2" s="1"/>
  <c r="V1290" i="2"/>
  <c r="W1290" i="2" s="1"/>
  <c r="Y1290" i="2"/>
  <c r="Z1290" i="2" s="1"/>
  <c r="V1247" i="2"/>
  <c r="W1247" i="2" s="1"/>
  <c r="Y1247" i="2"/>
  <c r="Z1247" i="2" s="1"/>
  <c r="V1212" i="2"/>
  <c r="W1212" i="2" s="1"/>
  <c r="Y1212" i="2"/>
  <c r="Z1212" i="2" s="1"/>
  <c r="Y1175" i="2"/>
  <c r="Z1175" i="2" s="1"/>
  <c r="V1175" i="2"/>
  <c r="W1175" i="2" s="1"/>
  <c r="V905" i="2"/>
  <c r="W905" i="2" s="1"/>
  <c r="Y905" i="2"/>
  <c r="Z905" i="2" s="1"/>
  <c r="V1044" i="2"/>
  <c r="W1044" i="2" s="1"/>
  <c r="Y1044" i="2"/>
  <c r="Z1044" i="2" s="1"/>
  <c r="V910" i="2"/>
  <c r="W910" i="2" s="1"/>
  <c r="Y910" i="2"/>
  <c r="Z910" i="2" s="1"/>
  <c r="V1359" i="2"/>
  <c r="W1359" i="2" s="1"/>
  <c r="Y1359" i="2"/>
  <c r="Z1359" i="2" s="1"/>
  <c r="V1299" i="2"/>
  <c r="W1299" i="2" s="1"/>
  <c r="Y1299" i="2"/>
  <c r="Z1299" i="2" s="1"/>
  <c r="V1253" i="2"/>
  <c r="W1253" i="2" s="1"/>
  <c r="Y1253" i="2"/>
  <c r="Z1253" i="2" s="1"/>
  <c r="Y1199" i="2"/>
  <c r="Z1199" i="2" s="1"/>
  <c r="V1199" i="2"/>
  <c r="W1199" i="2" s="1"/>
  <c r="Y1140" i="2"/>
  <c r="Z1140" i="2" s="1"/>
  <c r="V1140" i="2"/>
  <c r="W1140" i="2" s="1"/>
  <c r="V1094" i="2"/>
  <c r="W1094" i="2" s="1"/>
  <c r="Y1094" i="2"/>
  <c r="Z1094" i="2" s="1"/>
  <c r="V1059" i="2"/>
  <c r="W1059" i="2" s="1"/>
  <c r="Y1059" i="2"/>
  <c r="Z1059" i="2" s="1"/>
  <c r="V939" i="2"/>
  <c r="W939" i="2" s="1"/>
  <c r="Y939" i="2"/>
  <c r="Z939" i="2" s="1"/>
  <c r="V1010" i="2"/>
  <c r="W1010" i="2" s="1"/>
  <c r="Y1010" i="2"/>
  <c r="Z1010" i="2" s="1"/>
  <c r="V925" i="2"/>
  <c r="W925" i="2" s="1"/>
  <c r="Y925" i="2"/>
  <c r="Z925" i="2" s="1"/>
  <c r="Y1133" i="2"/>
  <c r="Z1133" i="2" s="1"/>
  <c r="V1133" i="2"/>
  <c r="W1133" i="2" s="1"/>
  <c r="V1052" i="2"/>
  <c r="W1052" i="2" s="1"/>
  <c r="Y1052" i="2"/>
  <c r="Z1052" i="2" s="1"/>
  <c r="V984" i="2"/>
  <c r="W984" i="2" s="1"/>
  <c r="Y984" i="2"/>
  <c r="Z984" i="2" s="1"/>
  <c r="V904" i="2"/>
  <c r="W904" i="2" s="1"/>
  <c r="Y904" i="2"/>
  <c r="Z904" i="2" s="1"/>
  <c r="V978" i="2"/>
  <c r="W978" i="2" s="1"/>
  <c r="Y978" i="2"/>
  <c r="Z978" i="2" s="1"/>
  <c r="V911" i="2"/>
  <c r="W911" i="2" s="1"/>
  <c r="Y911" i="2"/>
  <c r="Z911" i="2" s="1"/>
  <c r="V1428" i="2"/>
  <c r="W1428" i="2" s="1"/>
  <c r="Y1428" i="2"/>
  <c r="Z1428" i="2" s="1"/>
  <c r="V1536" i="2"/>
  <c r="W1536" i="2" s="1"/>
  <c r="Y1536" i="2"/>
  <c r="Z1536" i="2" s="1"/>
  <c r="Y1413" i="2"/>
  <c r="Z1413" i="2" s="1"/>
  <c r="V1413" i="2"/>
  <c r="W1413" i="2" s="1"/>
  <c r="V1548" i="2"/>
  <c r="W1548" i="2" s="1"/>
  <c r="Y1548" i="2"/>
  <c r="Z1548" i="2" s="1"/>
  <c r="Y1451" i="2"/>
  <c r="Z1451" i="2" s="1"/>
  <c r="V1451" i="2"/>
  <c r="W1451" i="2" s="1"/>
  <c r="V1527" i="2"/>
  <c r="W1527" i="2" s="1"/>
  <c r="Y1527" i="2"/>
  <c r="Z1527" i="2" s="1"/>
  <c r="Y1440" i="2"/>
  <c r="Z1440" i="2" s="1"/>
  <c r="V1440" i="2"/>
  <c r="W1440" i="2" s="1"/>
  <c r="V1325" i="2"/>
  <c r="W1325" i="2" s="1"/>
  <c r="Y1325" i="2"/>
  <c r="Z1325" i="2" s="1"/>
  <c r="V1110" i="2"/>
  <c r="W1110" i="2" s="1"/>
  <c r="Y1110" i="2"/>
  <c r="Z1110" i="2" s="1"/>
  <c r="V1468" i="2"/>
  <c r="W1468" i="2" s="1"/>
  <c r="Y1468" i="2"/>
  <c r="Z1468" i="2" s="1"/>
  <c r="V1384" i="2"/>
  <c r="W1384" i="2" s="1"/>
  <c r="Y1384" i="2"/>
  <c r="Z1384" i="2" s="1"/>
  <c r="V1009" i="2"/>
  <c r="W1009" i="2" s="1"/>
  <c r="Y1009" i="2"/>
  <c r="Z1009" i="2" s="1"/>
  <c r="V1470" i="2"/>
  <c r="W1470" i="2" s="1"/>
  <c r="Y1470" i="2"/>
  <c r="Z1470" i="2" s="1"/>
  <c r="V1421" i="2"/>
  <c r="W1421" i="2" s="1"/>
  <c r="Y1421" i="2"/>
  <c r="Z1421" i="2" s="1"/>
  <c r="V1321" i="2"/>
  <c r="W1321" i="2" s="1"/>
  <c r="Y1321" i="2"/>
  <c r="Z1321" i="2" s="1"/>
  <c r="V1046" i="2"/>
  <c r="W1046" i="2" s="1"/>
  <c r="Y1046" i="2"/>
  <c r="Z1046" i="2" s="1"/>
  <c r="Y1166" i="2"/>
  <c r="Z1166" i="2" s="1"/>
  <c r="V1166" i="2"/>
  <c r="W1166" i="2" s="1"/>
  <c r="V1069" i="2"/>
  <c r="W1069" i="2" s="1"/>
  <c r="Y1069" i="2"/>
  <c r="Z1069" i="2" s="1"/>
  <c r="V1336" i="2"/>
  <c r="W1336" i="2" s="1"/>
  <c r="Y1336" i="2"/>
  <c r="Z1336" i="2" s="1"/>
  <c r="V1304" i="2"/>
  <c r="W1304" i="2" s="1"/>
  <c r="Y1304" i="2"/>
  <c r="Z1304" i="2" s="1"/>
  <c r="V1266" i="2"/>
  <c r="W1266" i="2" s="1"/>
  <c r="Y1266" i="2"/>
  <c r="Z1266" i="2" s="1"/>
  <c r="V1226" i="2"/>
  <c r="W1226" i="2" s="1"/>
  <c r="Y1226" i="2"/>
  <c r="Z1226" i="2" s="1"/>
  <c r="Y1154" i="2"/>
  <c r="Z1154" i="2" s="1"/>
  <c r="V1154" i="2"/>
  <c r="W1154" i="2" s="1"/>
  <c r="V1034" i="2"/>
  <c r="W1034" i="2" s="1"/>
  <c r="Y1034" i="2"/>
  <c r="Z1034" i="2" s="1"/>
  <c r="V1111" i="2"/>
  <c r="W1111" i="2" s="1"/>
  <c r="Y1111" i="2"/>
  <c r="Z1111" i="2" s="1"/>
  <c r="V924" i="2"/>
  <c r="W924" i="2" s="1"/>
  <c r="Y924" i="2"/>
  <c r="Z924" i="2" s="1"/>
  <c r="Y1381" i="2"/>
  <c r="Z1381" i="2" s="1"/>
  <c r="V1381" i="2"/>
  <c r="W1381" i="2" s="1"/>
  <c r="V1327" i="2"/>
  <c r="W1327" i="2" s="1"/>
  <c r="Y1327" i="2"/>
  <c r="Z1327" i="2" s="1"/>
  <c r="V1272" i="2"/>
  <c r="W1272" i="2" s="1"/>
  <c r="Y1272" i="2"/>
  <c r="Z1272" i="2" s="1"/>
  <c r="V1227" i="2"/>
  <c r="W1227" i="2" s="1"/>
  <c r="Y1227" i="2"/>
  <c r="Z1227" i="2" s="1"/>
  <c r="V1170" i="2"/>
  <c r="W1170" i="2" s="1"/>
  <c r="Y1170" i="2"/>
  <c r="Z1170" i="2" s="1"/>
  <c r="V1118" i="2"/>
  <c r="W1118" i="2" s="1"/>
  <c r="Y1118" i="2"/>
  <c r="Z1118" i="2" s="1"/>
  <c r="V1076" i="2"/>
  <c r="W1076" i="2" s="1"/>
  <c r="Y1076" i="2"/>
  <c r="Z1076" i="2" s="1"/>
  <c r="V981" i="2"/>
  <c r="W981" i="2" s="1"/>
  <c r="Y981" i="2"/>
  <c r="Z981" i="2" s="1"/>
  <c r="V1045" i="2"/>
  <c r="W1045" i="2" s="1"/>
  <c r="Y1045" i="2"/>
  <c r="Z1045" i="2" s="1"/>
  <c r="V973" i="2"/>
  <c r="W973" i="2" s="1"/>
  <c r="Y973" i="2"/>
  <c r="Z973" i="2" s="1"/>
  <c r="Y877" i="2"/>
  <c r="Z877" i="2" s="1"/>
  <c r="V877" i="2"/>
  <c r="W877" i="2" s="1"/>
  <c r="V1105" i="2"/>
  <c r="W1105" i="2" s="1"/>
  <c r="Y1105" i="2"/>
  <c r="Z1105" i="2" s="1"/>
  <c r="V1031" i="2"/>
  <c r="W1031" i="2" s="1"/>
  <c r="Y1031" i="2"/>
  <c r="Z1031" i="2" s="1"/>
  <c r="V964" i="2"/>
  <c r="W964" i="2" s="1"/>
  <c r="Y964" i="2"/>
  <c r="Z964" i="2" s="1"/>
  <c r="V883" i="2"/>
  <c r="W883" i="2" s="1"/>
  <c r="Y883" i="2"/>
  <c r="Z883" i="2" s="1"/>
  <c r="V956" i="2"/>
  <c r="W956" i="2" s="1"/>
  <c r="Y956" i="2"/>
  <c r="Z956" i="2" s="1"/>
  <c r="Y888" i="2"/>
  <c r="Z888" i="2" s="1"/>
  <c r="V888" i="2"/>
  <c r="W888" i="2" s="1"/>
  <c r="V1935" i="2"/>
  <c r="W1935" i="2" s="1"/>
  <c r="Y1935" i="2"/>
  <c r="Z1935" i="2" s="1"/>
  <c r="Y1869" i="2"/>
  <c r="Z1869" i="2" s="1"/>
  <c r="V1869" i="2"/>
  <c r="W1869" i="2" s="1"/>
  <c r="Y1829" i="2"/>
  <c r="Z1829" i="2" s="1"/>
  <c r="V1829" i="2"/>
  <c r="W1829" i="2" s="1"/>
  <c r="Y1789" i="2"/>
  <c r="Z1789" i="2" s="1"/>
  <c r="V1789" i="2"/>
  <c r="W1789" i="2" s="1"/>
  <c r="Y1773" i="2"/>
  <c r="Z1773" i="2" s="1"/>
  <c r="V1773" i="2"/>
  <c r="W1773" i="2" s="1"/>
  <c r="Y1756" i="2"/>
  <c r="Z1756" i="2" s="1"/>
  <c r="V1756" i="2"/>
  <c r="W1756" i="2" s="1"/>
  <c r="Y1740" i="2"/>
  <c r="Z1740" i="2" s="1"/>
  <c r="V1740" i="2"/>
  <c r="W1740" i="2" s="1"/>
  <c r="Y1724" i="2"/>
  <c r="Z1724" i="2" s="1"/>
  <c r="V1724" i="2"/>
  <c r="W1724" i="2" s="1"/>
  <c r="V1927" i="2"/>
  <c r="W1927" i="2" s="1"/>
  <c r="Y1927" i="2"/>
  <c r="Z1927" i="2" s="1"/>
  <c r="Y1857" i="2"/>
  <c r="Z1857" i="2" s="1"/>
  <c r="V1857" i="2"/>
  <c r="W1857" i="2" s="1"/>
  <c r="Y1885" i="2"/>
  <c r="Z1885" i="2" s="1"/>
  <c r="V1885" i="2"/>
  <c r="W1885" i="2" s="1"/>
  <c r="Y1837" i="2"/>
  <c r="Z1837" i="2" s="1"/>
  <c r="V1837" i="2"/>
  <c r="W1837" i="2" s="1"/>
  <c r="Y1801" i="2"/>
  <c r="Z1801" i="2" s="1"/>
  <c r="V1801" i="2"/>
  <c r="W1801" i="2" s="1"/>
  <c r="Y1917" i="2"/>
  <c r="Z1917" i="2" s="1"/>
  <c r="V1917" i="2"/>
  <c r="W1917" i="2" s="1"/>
  <c r="Y1861" i="2"/>
  <c r="Z1861" i="2" s="1"/>
  <c r="V1861" i="2"/>
  <c r="W1861" i="2" s="1"/>
  <c r="Y1911" i="2"/>
  <c r="Z1911" i="2" s="1"/>
  <c r="V1911" i="2"/>
  <c r="W1911" i="2" s="1"/>
  <c r="Y1840" i="2"/>
  <c r="Z1840" i="2" s="1"/>
  <c r="V1840" i="2"/>
  <c r="W1840" i="2" s="1"/>
  <c r="Y1612" i="2"/>
  <c r="Z1612" i="2" s="1"/>
  <c r="V1612" i="2"/>
  <c r="W1612" i="2" s="1"/>
  <c r="V1639" i="2"/>
  <c r="W1639" i="2" s="1"/>
  <c r="Y1639" i="2"/>
  <c r="Z1639" i="2" s="1"/>
  <c r="Y1500" i="2"/>
  <c r="Z1500" i="2" s="1"/>
  <c r="V1500" i="2"/>
  <c r="W1500" i="2" s="1"/>
  <c r="V859" i="2"/>
  <c r="W859" i="2" s="1"/>
  <c r="Y859" i="2"/>
  <c r="Z859" i="2" s="1"/>
  <c r="V1933" i="2"/>
  <c r="W1933" i="2" s="1"/>
  <c r="Y1933" i="2"/>
  <c r="Z1933" i="2" s="1"/>
  <c r="V1727" i="2"/>
  <c r="W1727" i="2" s="1"/>
  <c r="Y1727" i="2"/>
  <c r="Z1727" i="2" s="1"/>
  <c r="Y1924" i="2"/>
  <c r="Z1924" i="2" s="1"/>
  <c r="V1924" i="2"/>
  <c r="W1924" i="2" s="1"/>
  <c r="Y1587" i="2"/>
  <c r="Z1587" i="2" s="1"/>
  <c r="V1587" i="2"/>
  <c r="W1587" i="2" s="1"/>
  <c r="V1725" i="2"/>
  <c r="W1725" i="2" s="1"/>
  <c r="Y1725" i="2"/>
  <c r="Z1725" i="2" s="1"/>
  <c r="Y1661" i="2"/>
  <c r="Z1661" i="2" s="1"/>
  <c r="V1661" i="2"/>
  <c r="W1661" i="2" s="1"/>
  <c r="Y1586" i="2"/>
  <c r="Z1586" i="2" s="1"/>
  <c r="V1586" i="2"/>
  <c r="W1586" i="2" s="1"/>
  <c r="V1734" i="2"/>
  <c r="W1734" i="2" s="1"/>
  <c r="Y1734" i="2"/>
  <c r="Z1734" i="2" s="1"/>
  <c r="V1670" i="2"/>
  <c r="W1670" i="2" s="1"/>
  <c r="Y1670" i="2"/>
  <c r="Z1670" i="2" s="1"/>
  <c r="Y1601" i="2"/>
  <c r="Z1601" i="2" s="1"/>
  <c r="V1601" i="2"/>
  <c r="W1601" i="2" s="1"/>
  <c r="V1683" i="2"/>
  <c r="W1683" i="2" s="1"/>
  <c r="Y1683" i="2"/>
  <c r="Z1683" i="2" s="1"/>
  <c r="V1617" i="2"/>
  <c r="W1617" i="2" s="1"/>
  <c r="Y1617" i="2"/>
  <c r="Z1617" i="2" s="1"/>
  <c r="V1542" i="2"/>
  <c r="W1542" i="2" s="1"/>
  <c r="Y1542" i="2"/>
  <c r="Z1542" i="2" s="1"/>
  <c r="V1246" i="2"/>
  <c r="W1246" i="2" s="1"/>
  <c r="Y1246" i="2"/>
  <c r="Z1246" i="2" s="1"/>
  <c r="V1249" i="2"/>
  <c r="W1249" i="2" s="1"/>
  <c r="Y1249" i="2"/>
  <c r="Z1249" i="2" s="1"/>
  <c r="Y1356" i="2"/>
  <c r="Z1356" i="2" s="1"/>
  <c r="V1356" i="2"/>
  <c r="W1356" i="2" s="1"/>
  <c r="Y1778" i="2"/>
  <c r="Z1778" i="2" s="1"/>
  <c r="V1778" i="2"/>
  <c r="W1778" i="2" s="1"/>
  <c r="Y1842" i="2"/>
  <c r="Z1842" i="2" s="1"/>
  <c r="V1842" i="2"/>
  <c r="W1842" i="2" s="1"/>
  <c r="Y1906" i="2"/>
  <c r="Z1906" i="2" s="1"/>
  <c r="V1906" i="2"/>
  <c r="W1906" i="2" s="1"/>
  <c r="Y1620" i="2"/>
  <c r="Z1620" i="2" s="1"/>
  <c r="V1620" i="2"/>
  <c r="W1620" i="2" s="1"/>
  <c r="Y1807" i="2"/>
  <c r="Z1807" i="2" s="1"/>
  <c r="V1807" i="2"/>
  <c r="W1807" i="2" s="1"/>
  <c r="Y1871" i="2"/>
  <c r="Z1871" i="2" s="1"/>
  <c r="V1871" i="2"/>
  <c r="W1871" i="2" s="1"/>
  <c r="V1937" i="2"/>
  <c r="W1937" i="2" s="1"/>
  <c r="Y1937" i="2"/>
  <c r="Z1937" i="2" s="1"/>
  <c r="V1668" i="2"/>
  <c r="W1668" i="2" s="1"/>
  <c r="Y1668" i="2"/>
  <c r="Z1668" i="2" s="1"/>
  <c r="V1731" i="2"/>
  <c r="W1731" i="2" s="1"/>
  <c r="Y1731" i="2"/>
  <c r="Z1731" i="2" s="1"/>
  <c r="Y1800" i="2"/>
  <c r="Z1800" i="2" s="1"/>
  <c r="V1800" i="2"/>
  <c r="W1800" i="2" s="1"/>
  <c r="Y1864" i="2"/>
  <c r="Z1864" i="2" s="1"/>
  <c r="V1864" i="2"/>
  <c r="W1864" i="2" s="1"/>
  <c r="Y1928" i="2"/>
  <c r="Z1928" i="2" s="1"/>
  <c r="V1928" i="2"/>
  <c r="W1928" i="2" s="1"/>
  <c r="Y1584" i="2"/>
  <c r="Z1584" i="2" s="1"/>
  <c r="V1584" i="2"/>
  <c r="W1584" i="2" s="1"/>
  <c r="V1721" i="2"/>
  <c r="W1721" i="2" s="1"/>
  <c r="Y1721" i="2"/>
  <c r="Z1721" i="2" s="1"/>
  <c r="Y1657" i="2"/>
  <c r="Z1657" i="2" s="1"/>
  <c r="V1657" i="2"/>
  <c r="W1657" i="2" s="1"/>
  <c r="Y1579" i="2"/>
  <c r="Z1579" i="2" s="1"/>
  <c r="V1579" i="2"/>
  <c r="W1579" i="2" s="1"/>
  <c r="V1730" i="2"/>
  <c r="W1730" i="2" s="1"/>
  <c r="Y1730" i="2"/>
  <c r="Z1730" i="2" s="1"/>
  <c r="V1666" i="2"/>
  <c r="W1666" i="2" s="1"/>
  <c r="Y1666" i="2"/>
  <c r="Z1666" i="2" s="1"/>
  <c r="Y1599" i="2"/>
  <c r="Z1599" i="2" s="1"/>
  <c r="V1599" i="2"/>
  <c r="W1599" i="2" s="1"/>
  <c r="V1679" i="2"/>
  <c r="W1679" i="2" s="1"/>
  <c r="Y1679" i="2"/>
  <c r="Z1679" i="2" s="1"/>
  <c r="Y1613" i="2"/>
  <c r="Z1613" i="2" s="1"/>
  <c r="V1613" i="2"/>
  <c r="W1613" i="2" s="1"/>
  <c r="V1537" i="2"/>
  <c r="W1537" i="2" s="1"/>
  <c r="Y1537" i="2"/>
  <c r="Z1537" i="2" s="1"/>
  <c r="V1221" i="2"/>
  <c r="W1221" i="2" s="1"/>
  <c r="Y1221" i="2"/>
  <c r="Z1221" i="2" s="1"/>
  <c r="V1229" i="2"/>
  <c r="W1229" i="2" s="1"/>
  <c r="Y1229" i="2"/>
  <c r="Z1229" i="2" s="1"/>
  <c r="V1205" i="2"/>
  <c r="W1205" i="2" s="1"/>
  <c r="Y1205" i="2"/>
  <c r="Z1205" i="2" s="1"/>
  <c r="Y1782" i="2"/>
  <c r="Z1782" i="2" s="1"/>
  <c r="V1782" i="2"/>
  <c r="W1782" i="2" s="1"/>
  <c r="Y1846" i="2"/>
  <c r="Z1846" i="2" s="1"/>
  <c r="V1846" i="2"/>
  <c r="W1846" i="2" s="1"/>
  <c r="Y1910" i="2"/>
  <c r="Z1910" i="2" s="1"/>
  <c r="V1910" i="2"/>
  <c r="W1910" i="2" s="1"/>
  <c r="Y1621" i="2"/>
  <c r="Z1621" i="2" s="1"/>
  <c r="V1621" i="2"/>
  <c r="W1621" i="2" s="1"/>
  <c r="Y1811" i="2"/>
  <c r="Z1811" i="2" s="1"/>
  <c r="V1811" i="2"/>
  <c r="W1811" i="2" s="1"/>
  <c r="Y1875" i="2"/>
  <c r="Z1875" i="2" s="1"/>
  <c r="V1875" i="2"/>
  <c r="W1875" i="2" s="1"/>
  <c r="Y1941" i="2"/>
  <c r="Z1941" i="2" s="1"/>
  <c r="V1941" i="2"/>
  <c r="W1941" i="2" s="1"/>
  <c r="V1672" i="2"/>
  <c r="W1672" i="2" s="1"/>
  <c r="Y1672" i="2"/>
  <c r="Z1672" i="2" s="1"/>
  <c r="V1735" i="2"/>
  <c r="W1735" i="2" s="1"/>
  <c r="Y1735" i="2"/>
  <c r="Z1735" i="2" s="1"/>
  <c r="Y1804" i="2"/>
  <c r="Z1804" i="2" s="1"/>
  <c r="V1804" i="2"/>
  <c r="W1804" i="2" s="1"/>
  <c r="Y1868" i="2"/>
  <c r="Z1868" i="2" s="1"/>
  <c r="V1868" i="2"/>
  <c r="W1868" i="2" s="1"/>
  <c r="Y1932" i="2"/>
  <c r="Z1932" i="2" s="1"/>
  <c r="V1932" i="2"/>
  <c r="W1932" i="2" s="1"/>
  <c r="Y1582" i="2"/>
  <c r="Z1582" i="2" s="1"/>
  <c r="V1582" i="2"/>
  <c r="W1582" i="2" s="1"/>
  <c r="V1717" i="2"/>
  <c r="W1717" i="2" s="1"/>
  <c r="Y1717" i="2"/>
  <c r="Z1717" i="2" s="1"/>
  <c r="Y1653" i="2"/>
  <c r="Z1653" i="2" s="1"/>
  <c r="V1653" i="2"/>
  <c r="W1653" i="2" s="1"/>
  <c r="Y1576" i="2"/>
  <c r="Z1576" i="2" s="1"/>
  <c r="V1576" i="2"/>
  <c r="W1576" i="2" s="1"/>
  <c r="V1726" i="2"/>
  <c r="W1726" i="2" s="1"/>
  <c r="Y1726" i="2"/>
  <c r="Z1726" i="2" s="1"/>
  <c r="V1662" i="2"/>
  <c r="W1662" i="2" s="1"/>
  <c r="Y1662" i="2"/>
  <c r="Z1662" i="2" s="1"/>
  <c r="Y1595" i="2"/>
  <c r="Z1595" i="2" s="1"/>
  <c r="V1595" i="2"/>
  <c r="W1595" i="2" s="1"/>
  <c r="V1675" i="2"/>
  <c r="W1675" i="2" s="1"/>
  <c r="Y1675" i="2"/>
  <c r="Z1675" i="2" s="1"/>
  <c r="Y1611" i="2"/>
  <c r="Z1611" i="2" s="1"/>
  <c r="V1611" i="2"/>
  <c r="W1611" i="2" s="1"/>
  <c r="V1531" i="2"/>
  <c r="W1531" i="2" s="1"/>
  <c r="Y1531" i="2"/>
  <c r="Z1531" i="2" s="1"/>
  <c r="V1558" i="2"/>
  <c r="W1558" i="2" s="1"/>
  <c r="Y1558" i="2"/>
  <c r="Z1558" i="2" s="1"/>
  <c r="V1563" i="2"/>
  <c r="W1563" i="2" s="1"/>
  <c r="Y1563" i="2"/>
  <c r="Z1563" i="2" s="1"/>
  <c r="V1547" i="2"/>
  <c r="W1547" i="2" s="1"/>
  <c r="Y1547" i="2"/>
  <c r="Z1547" i="2" s="1"/>
  <c r="V1559" i="2"/>
  <c r="W1559" i="2" s="1"/>
  <c r="Y1559" i="2"/>
  <c r="Z1559" i="2" s="1"/>
  <c r="Y1462" i="2"/>
  <c r="Z1462" i="2" s="1"/>
  <c r="V1462" i="2"/>
  <c r="W1462" i="2" s="1"/>
  <c r="V987" i="2"/>
  <c r="W987" i="2" s="1"/>
  <c r="Y987" i="2"/>
  <c r="Z987" i="2" s="1"/>
  <c r="Y1511" i="2"/>
  <c r="Z1511" i="2" s="1"/>
  <c r="V1511" i="2"/>
  <c r="W1511" i="2" s="1"/>
  <c r="V1042" i="2"/>
  <c r="W1042" i="2" s="1"/>
  <c r="Y1042" i="2"/>
  <c r="Z1042" i="2" s="1"/>
  <c r="V1482" i="2"/>
  <c r="W1482" i="2" s="1"/>
  <c r="Y1482" i="2"/>
  <c r="Z1482" i="2" s="1"/>
  <c r="Y1388" i="2"/>
  <c r="Z1388" i="2" s="1"/>
  <c r="V1388" i="2"/>
  <c r="W1388" i="2" s="1"/>
  <c r="V1186" i="2"/>
  <c r="W1186" i="2" s="1"/>
  <c r="Y1186" i="2"/>
  <c r="Z1186" i="2" s="1"/>
  <c r="Y1507" i="2"/>
  <c r="Z1507" i="2" s="1"/>
  <c r="V1507" i="2"/>
  <c r="W1507" i="2" s="1"/>
  <c r="V1420" i="2"/>
  <c r="W1420" i="2" s="1"/>
  <c r="Y1420" i="2"/>
  <c r="Z1420" i="2" s="1"/>
  <c r="V1225" i="2"/>
  <c r="W1225" i="2" s="1"/>
  <c r="Y1225" i="2"/>
  <c r="Z1225" i="2" s="1"/>
  <c r="V1495" i="2"/>
  <c r="W1495" i="2" s="1"/>
  <c r="Y1495" i="2"/>
  <c r="Z1495" i="2" s="1"/>
  <c r="V1443" i="2"/>
  <c r="W1443" i="2" s="1"/>
  <c r="Y1443" i="2"/>
  <c r="Z1443" i="2" s="1"/>
  <c r="V1387" i="2"/>
  <c r="W1387" i="2" s="1"/>
  <c r="Y1387" i="2"/>
  <c r="Z1387" i="2" s="1"/>
  <c r="V936" i="2"/>
  <c r="W936" i="2" s="1"/>
  <c r="Y936" i="2"/>
  <c r="Z936" i="2" s="1"/>
  <c r="Y1346" i="2"/>
  <c r="Z1346" i="2" s="1"/>
  <c r="V1346" i="2"/>
  <c r="W1346" i="2" s="1"/>
  <c r="V1097" i="2"/>
  <c r="W1097" i="2" s="1"/>
  <c r="Y1097" i="2"/>
  <c r="Z1097" i="2" s="1"/>
  <c r="V1360" i="2"/>
  <c r="W1360" i="2" s="1"/>
  <c r="Y1360" i="2"/>
  <c r="Z1360" i="2" s="1"/>
  <c r="V1318" i="2"/>
  <c r="W1318" i="2" s="1"/>
  <c r="Y1318" i="2"/>
  <c r="Z1318" i="2" s="1"/>
  <c r="V1284" i="2"/>
  <c r="W1284" i="2" s="1"/>
  <c r="Y1284" i="2"/>
  <c r="Z1284" i="2" s="1"/>
  <c r="V1242" i="2"/>
  <c r="W1242" i="2" s="1"/>
  <c r="Y1242" i="2"/>
  <c r="Z1242" i="2" s="1"/>
  <c r="V1208" i="2"/>
  <c r="W1208" i="2" s="1"/>
  <c r="Y1208" i="2"/>
  <c r="Z1208" i="2" s="1"/>
  <c r="V1173" i="2"/>
  <c r="W1173" i="2" s="1"/>
  <c r="Y1173" i="2"/>
  <c r="Z1173" i="2" s="1"/>
  <c r="V1172" i="2"/>
  <c r="W1172" i="2" s="1"/>
  <c r="Y1172" i="2"/>
  <c r="Z1172" i="2" s="1"/>
  <c r="V1003" i="2"/>
  <c r="W1003" i="2" s="1"/>
  <c r="Y1003" i="2"/>
  <c r="Z1003" i="2" s="1"/>
  <c r="V882" i="2"/>
  <c r="W882" i="2" s="1"/>
  <c r="Y882" i="2"/>
  <c r="Z882" i="2" s="1"/>
  <c r="V1353" i="2"/>
  <c r="W1353" i="2" s="1"/>
  <c r="Y1353" i="2"/>
  <c r="Z1353" i="2" s="1"/>
  <c r="V1291" i="2"/>
  <c r="W1291" i="2" s="1"/>
  <c r="Y1291" i="2"/>
  <c r="Z1291" i="2" s="1"/>
  <c r="V1248" i="2"/>
  <c r="W1248" i="2" s="1"/>
  <c r="Y1248" i="2"/>
  <c r="Z1248" i="2" s="1"/>
  <c r="Y1197" i="2"/>
  <c r="Z1197" i="2" s="1"/>
  <c r="V1197" i="2"/>
  <c r="W1197" i="2" s="1"/>
  <c r="Y1131" i="2"/>
  <c r="Z1131" i="2" s="1"/>
  <c r="V1131" i="2"/>
  <c r="W1131" i="2" s="1"/>
  <c r="V1090" i="2"/>
  <c r="W1090" i="2" s="1"/>
  <c r="Y1090" i="2"/>
  <c r="Z1090" i="2" s="1"/>
  <c r="V1032" i="2"/>
  <c r="W1032" i="2" s="1"/>
  <c r="Y1032" i="2"/>
  <c r="Z1032" i="2" s="1"/>
  <c r="V901" i="2"/>
  <c r="W901" i="2" s="1"/>
  <c r="Y901" i="2"/>
  <c r="Z901" i="2" s="1"/>
  <c r="V1000" i="2"/>
  <c r="W1000" i="2" s="1"/>
  <c r="Y1000" i="2"/>
  <c r="Z1000" i="2" s="1"/>
  <c r="V908" i="2"/>
  <c r="W908" i="2" s="1"/>
  <c r="Y908" i="2"/>
  <c r="Z908" i="2" s="1"/>
  <c r="Y1141" i="2"/>
  <c r="Z1141" i="2" s="1"/>
  <c r="V1141" i="2"/>
  <c r="W1141" i="2" s="1"/>
  <c r="V1065" i="2"/>
  <c r="W1065" i="2" s="1"/>
  <c r="Y1065" i="2"/>
  <c r="Z1065" i="2" s="1"/>
  <c r="V992" i="2"/>
  <c r="W992" i="2" s="1"/>
  <c r="Y992" i="2"/>
  <c r="Z992" i="2" s="1"/>
  <c r="V921" i="2"/>
  <c r="W921" i="2" s="1"/>
  <c r="Y921" i="2"/>
  <c r="Z921" i="2" s="1"/>
  <c r="V991" i="2"/>
  <c r="W991" i="2" s="1"/>
  <c r="Y991" i="2"/>
  <c r="Z991" i="2" s="1"/>
  <c r="V919" i="2"/>
  <c r="W919" i="2" s="1"/>
  <c r="Y919" i="2"/>
  <c r="Z919" i="2" s="1"/>
  <c r="Y1478" i="2"/>
  <c r="Z1478" i="2" s="1"/>
  <c r="V1478" i="2"/>
  <c r="W1478" i="2" s="1"/>
  <c r="Y1379" i="2"/>
  <c r="Z1379" i="2" s="1"/>
  <c r="V1379" i="2"/>
  <c r="W1379" i="2" s="1"/>
  <c r="Y1185" i="2"/>
  <c r="Z1185" i="2" s="1"/>
  <c r="V1185" i="2"/>
  <c r="W1185" i="2" s="1"/>
  <c r="Y1497" i="2"/>
  <c r="Z1497" i="2" s="1"/>
  <c r="V1497" i="2"/>
  <c r="W1497" i="2" s="1"/>
  <c r="V1415" i="2"/>
  <c r="W1415" i="2" s="1"/>
  <c r="Y1415" i="2"/>
  <c r="Z1415" i="2" s="1"/>
  <c r="V1217" i="2"/>
  <c r="W1217" i="2" s="1"/>
  <c r="Y1217" i="2"/>
  <c r="Z1217" i="2" s="1"/>
  <c r="V1492" i="2"/>
  <c r="W1492" i="2" s="1"/>
  <c r="Y1492" i="2"/>
  <c r="Z1492" i="2" s="1"/>
  <c r="V1438" i="2"/>
  <c r="W1438" i="2" s="1"/>
  <c r="Y1438" i="2"/>
  <c r="Z1438" i="2" s="1"/>
  <c r="Y1378" i="2"/>
  <c r="Z1378" i="2" s="1"/>
  <c r="V1378" i="2"/>
  <c r="W1378" i="2" s="1"/>
  <c r="Y1146" i="2"/>
  <c r="Z1146" i="2" s="1"/>
  <c r="V1146" i="2"/>
  <c r="W1146" i="2" s="1"/>
  <c r="V1202" i="2"/>
  <c r="W1202" i="2" s="1"/>
  <c r="Y1202" i="2"/>
  <c r="Z1202" i="2" s="1"/>
  <c r="V1093" i="2"/>
  <c r="W1093" i="2" s="1"/>
  <c r="Y1093" i="2"/>
  <c r="Z1093" i="2" s="1"/>
  <c r="V1358" i="2"/>
  <c r="W1358" i="2" s="1"/>
  <c r="Y1358" i="2"/>
  <c r="Z1358" i="2" s="1"/>
  <c r="V1316" i="2"/>
  <c r="W1316" i="2" s="1"/>
  <c r="Y1316" i="2"/>
  <c r="Z1316" i="2" s="1"/>
  <c r="V1282" i="2"/>
  <c r="W1282" i="2" s="1"/>
  <c r="Y1282" i="2"/>
  <c r="Z1282" i="2" s="1"/>
  <c r="V1239" i="2"/>
  <c r="W1239" i="2" s="1"/>
  <c r="Y1239" i="2"/>
  <c r="Z1239" i="2" s="1"/>
  <c r="V1206" i="2"/>
  <c r="W1206" i="2" s="1"/>
  <c r="Y1206" i="2"/>
  <c r="Z1206" i="2" s="1"/>
  <c r="V1114" i="2"/>
  <c r="W1114" i="2" s="1"/>
  <c r="Y1114" i="2"/>
  <c r="Z1114" i="2" s="1"/>
  <c r="V1168" i="2"/>
  <c r="W1168" i="2" s="1"/>
  <c r="Y1168" i="2"/>
  <c r="Z1168" i="2" s="1"/>
  <c r="V977" i="2"/>
  <c r="W977" i="2" s="1"/>
  <c r="Y977" i="2"/>
  <c r="Z977" i="2" s="1"/>
  <c r="Y871" i="2"/>
  <c r="Z871" i="2" s="1"/>
  <c r="V871" i="2"/>
  <c r="W871" i="2" s="1"/>
  <c r="V1349" i="2"/>
  <c r="W1349" i="2" s="1"/>
  <c r="Y1349" i="2"/>
  <c r="Z1349" i="2" s="1"/>
  <c r="V1288" i="2"/>
  <c r="W1288" i="2" s="1"/>
  <c r="Y1288" i="2"/>
  <c r="Z1288" i="2" s="1"/>
  <c r="V1245" i="2"/>
  <c r="W1245" i="2" s="1"/>
  <c r="Y1245" i="2"/>
  <c r="Z1245" i="2" s="1"/>
  <c r="V1196" i="2"/>
  <c r="W1196" i="2" s="1"/>
  <c r="Y1196" i="2"/>
  <c r="Z1196" i="2" s="1"/>
  <c r="Y1127" i="2"/>
  <c r="Z1127" i="2" s="1"/>
  <c r="V1127" i="2"/>
  <c r="W1127" i="2" s="1"/>
  <c r="V1088" i="2"/>
  <c r="W1088" i="2" s="1"/>
  <c r="Y1088" i="2"/>
  <c r="Z1088" i="2" s="1"/>
  <c r="V1024" i="2"/>
  <c r="W1024" i="2" s="1"/>
  <c r="Y1024" i="2"/>
  <c r="Z1024" i="2" s="1"/>
  <c r="V898" i="2"/>
  <c r="W898" i="2" s="1"/>
  <c r="Y898" i="2"/>
  <c r="Z898" i="2" s="1"/>
  <c r="V998" i="2"/>
  <c r="W998" i="2" s="1"/>
  <c r="Y998" i="2"/>
  <c r="Z998" i="2" s="1"/>
  <c r="V900" i="2"/>
  <c r="W900" i="2" s="1"/>
  <c r="Y900" i="2"/>
  <c r="Z900" i="2" s="1"/>
  <c r="Y1137" i="2"/>
  <c r="Z1137" i="2" s="1"/>
  <c r="V1137" i="2"/>
  <c r="W1137" i="2" s="1"/>
  <c r="V1057" i="2"/>
  <c r="W1057" i="2" s="1"/>
  <c r="Y1057" i="2"/>
  <c r="Z1057" i="2" s="1"/>
  <c r="V988" i="2"/>
  <c r="W988" i="2" s="1"/>
  <c r="Y988" i="2"/>
  <c r="Z988" i="2" s="1"/>
  <c r="V913" i="2"/>
  <c r="W913" i="2" s="1"/>
  <c r="Y913" i="2"/>
  <c r="Z913" i="2" s="1"/>
  <c r="V980" i="2"/>
  <c r="W980" i="2" s="1"/>
  <c r="Y980" i="2"/>
  <c r="Z980" i="2" s="1"/>
  <c r="V915" i="2"/>
  <c r="W915" i="2" s="1"/>
  <c r="Y915" i="2"/>
  <c r="Z915" i="2" s="1"/>
  <c r="Y1472" i="2"/>
  <c r="Z1472" i="2" s="1"/>
  <c r="V1472" i="2"/>
  <c r="W1472" i="2" s="1"/>
  <c r="Y1373" i="2"/>
  <c r="Z1373" i="2" s="1"/>
  <c r="V1373" i="2"/>
  <c r="W1373" i="2" s="1"/>
  <c r="Y1182" i="2"/>
  <c r="Z1182" i="2" s="1"/>
  <c r="V1182" i="2"/>
  <c r="W1182" i="2" s="1"/>
  <c r="V1494" i="2"/>
  <c r="W1494" i="2" s="1"/>
  <c r="Y1494" i="2"/>
  <c r="Z1494" i="2" s="1"/>
  <c r="Y1410" i="2"/>
  <c r="Z1410" i="2" s="1"/>
  <c r="V1410" i="2"/>
  <c r="W1410" i="2" s="1"/>
  <c r="V1209" i="2"/>
  <c r="W1209" i="2" s="1"/>
  <c r="Y1209" i="2"/>
  <c r="Z1209" i="2" s="1"/>
  <c r="V1488" i="2"/>
  <c r="W1488" i="2" s="1"/>
  <c r="Y1488" i="2"/>
  <c r="Z1488" i="2" s="1"/>
  <c r="V1437" i="2"/>
  <c r="W1437" i="2" s="1"/>
  <c r="Y1437" i="2"/>
  <c r="Z1437" i="2" s="1"/>
  <c r="Y1357" i="2"/>
  <c r="Z1357" i="2" s="1"/>
  <c r="V1357" i="2"/>
  <c r="W1357" i="2" s="1"/>
  <c r="Y1144" i="2"/>
  <c r="Z1144" i="2" s="1"/>
  <c r="V1144" i="2"/>
  <c r="W1144" i="2" s="1"/>
  <c r="Y1201" i="2"/>
  <c r="Z1201" i="2" s="1"/>
  <c r="V1201" i="2"/>
  <c r="W1201" i="2" s="1"/>
  <c r="V1089" i="2"/>
  <c r="W1089" i="2" s="1"/>
  <c r="Y1089" i="2"/>
  <c r="Z1089" i="2" s="1"/>
  <c r="Y1351" i="2"/>
  <c r="Z1351" i="2" s="1"/>
  <c r="V1351" i="2"/>
  <c r="W1351" i="2" s="1"/>
  <c r="V1314" i="2"/>
  <c r="W1314" i="2" s="1"/>
  <c r="Y1314" i="2"/>
  <c r="Z1314" i="2" s="1"/>
  <c r="V1279" i="2"/>
  <c r="W1279" i="2" s="1"/>
  <c r="Y1279" i="2"/>
  <c r="Z1279" i="2" s="1"/>
  <c r="V1236" i="2"/>
  <c r="W1236" i="2" s="1"/>
  <c r="Y1236" i="2"/>
  <c r="Z1236" i="2" s="1"/>
  <c r="V1204" i="2"/>
  <c r="W1204" i="2" s="1"/>
  <c r="Y1204" i="2"/>
  <c r="Z1204" i="2" s="1"/>
  <c r="V1112" i="2"/>
  <c r="W1112" i="2" s="1"/>
  <c r="Y1112" i="2"/>
  <c r="Z1112" i="2" s="1"/>
  <c r="Y1155" i="2"/>
  <c r="Z1155" i="2" s="1"/>
  <c r="V1155" i="2"/>
  <c r="W1155" i="2" s="1"/>
  <c r="V954" i="2"/>
  <c r="W954" i="2" s="1"/>
  <c r="Y954" i="2"/>
  <c r="Z954" i="2" s="1"/>
  <c r="Y1397" i="2"/>
  <c r="Z1397" i="2" s="1"/>
  <c r="V1397" i="2"/>
  <c r="W1397" i="2" s="1"/>
  <c r="V1348" i="2"/>
  <c r="W1348" i="2" s="1"/>
  <c r="Y1348" i="2"/>
  <c r="Z1348" i="2" s="1"/>
  <c r="V1285" i="2"/>
  <c r="W1285" i="2" s="1"/>
  <c r="Y1285" i="2"/>
  <c r="Z1285" i="2" s="1"/>
  <c r="V1243" i="2"/>
  <c r="W1243" i="2" s="1"/>
  <c r="Y1243" i="2"/>
  <c r="Z1243" i="2" s="1"/>
  <c r="Y1187" i="2"/>
  <c r="Z1187" i="2" s="1"/>
  <c r="V1187" i="2"/>
  <c r="W1187" i="2" s="1"/>
  <c r="Y1123" i="2"/>
  <c r="Z1123" i="2" s="1"/>
  <c r="V1123" i="2"/>
  <c r="W1123" i="2" s="1"/>
  <c r="V1086" i="2"/>
  <c r="W1086" i="2" s="1"/>
  <c r="Y1086" i="2"/>
  <c r="Z1086" i="2" s="1"/>
  <c r="V1013" i="2"/>
  <c r="W1013" i="2" s="1"/>
  <c r="Y1013" i="2"/>
  <c r="Z1013" i="2" s="1"/>
  <c r="Y896" i="2"/>
  <c r="Z896" i="2" s="1"/>
  <c r="V896" i="2"/>
  <c r="W896" i="2" s="1"/>
  <c r="V994" i="2"/>
  <c r="W994" i="2" s="1"/>
  <c r="Y994" i="2"/>
  <c r="Z994" i="2" s="1"/>
  <c r="V895" i="2"/>
  <c r="W895" i="2" s="1"/>
  <c r="Y895" i="2"/>
  <c r="Z895" i="2" s="1"/>
  <c r="V1109" i="2"/>
  <c r="W1109" i="2" s="1"/>
  <c r="Y1109" i="2"/>
  <c r="Z1109" i="2" s="1"/>
  <c r="V1035" i="2"/>
  <c r="W1035" i="2" s="1"/>
  <c r="Y1035" i="2"/>
  <c r="Z1035" i="2" s="1"/>
  <c r="V965" i="2"/>
  <c r="W965" i="2" s="1"/>
  <c r="Y965" i="2"/>
  <c r="Z965" i="2" s="1"/>
  <c r="V885" i="2"/>
  <c r="W885" i="2" s="1"/>
  <c r="Y885" i="2"/>
  <c r="Z885" i="2" s="1"/>
  <c r="V957" i="2"/>
  <c r="W957" i="2" s="1"/>
  <c r="Y957" i="2"/>
  <c r="Z957" i="2" s="1"/>
  <c r="Y892" i="2"/>
  <c r="Z892" i="2" s="1"/>
  <c r="V892" i="2"/>
  <c r="W892" i="2" s="1"/>
  <c r="V1347" i="2"/>
  <c r="W1347" i="2" s="1"/>
  <c r="Y1347" i="2"/>
  <c r="Z1347" i="2" s="1"/>
  <c r="V1502" i="2"/>
  <c r="W1502" i="2" s="1"/>
  <c r="Y1502" i="2"/>
  <c r="Z1502" i="2" s="1"/>
  <c r="V1390" i="2"/>
  <c r="W1390" i="2" s="1"/>
  <c r="Y1390" i="2"/>
  <c r="Z1390" i="2" s="1"/>
  <c r="V1529" i="2"/>
  <c r="W1529" i="2" s="1"/>
  <c r="Y1529" i="2"/>
  <c r="Z1529" i="2" s="1"/>
  <c r="V1412" i="2"/>
  <c r="W1412" i="2" s="1"/>
  <c r="Y1412" i="2"/>
  <c r="Z1412" i="2" s="1"/>
  <c r="V1508" i="2"/>
  <c r="W1508" i="2" s="1"/>
  <c r="Y1508" i="2"/>
  <c r="Z1508" i="2" s="1"/>
  <c r="Y1414" i="2"/>
  <c r="Z1414" i="2" s="1"/>
  <c r="V1414" i="2"/>
  <c r="W1414" i="2" s="1"/>
  <c r="V1293" i="2"/>
  <c r="W1293" i="2" s="1"/>
  <c r="Y1293" i="2"/>
  <c r="Z1293" i="2" s="1"/>
  <c r="V1047" i="2"/>
  <c r="W1047" i="2" s="1"/>
  <c r="Y1047" i="2"/>
  <c r="Z1047" i="2" s="1"/>
  <c r="V1447" i="2"/>
  <c r="W1447" i="2" s="1"/>
  <c r="Y1447" i="2"/>
  <c r="Z1447" i="2" s="1"/>
  <c r="V1363" i="2"/>
  <c r="W1363" i="2" s="1"/>
  <c r="Y1363" i="2"/>
  <c r="Z1363" i="2" s="1"/>
  <c r="V1512" i="2"/>
  <c r="W1512" i="2" s="1"/>
  <c r="Y1512" i="2"/>
  <c r="Z1512" i="2" s="1"/>
  <c r="V1459" i="2"/>
  <c r="W1459" i="2" s="1"/>
  <c r="Y1459" i="2"/>
  <c r="Z1459" i="2" s="1"/>
  <c r="V1406" i="2"/>
  <c r="W1406" i="2" s="1"/>
  <c r="Y1406" i="2"/>
  <c r="Z1406" i="2" s="1"/>
  <c r="V1289" i="2"/>
  <c r="W1289" i="2" s="1"/>
  <c r="Y1289" i="2"/>
  <c r="Z1289" i="2" s="1"/>
  <c r="V993" i="2"/>
  <c r="W993" i="2" s="1"/>
  <c r="Y993" i="2"/>
  <c r="Z993" i="2" s="1"/>
  <c r="Y1162" i="2"/>
  <c r="Z1162" i="2" s="1"/>
  <c r="V1162" i="2"/>
  <c r="W1162" i="2" s="1"/>
  <c r="V960" i="2"/>
  <c r="W960" i="2" s="1"/>
  <c r="Y960" i="2"/>
  <c r="Z960" i="2" s="1"/>
  <c r="V1328" i="2"/>
  <c r="W1328" i="2" s="1"/>
  <c r="Y1328" i="2"/>
  <c r="Z1328" i="2" s="1"/>
  <c r="V1296" i="2"/>
  <c r="W1296" i="2" s="1"/>
  <c r="Y1296" i="2"/>
  <c r="Z1296" i="2" s="1"/>
  <c r="V1255" i="2"/>
  <c r="W1255" i="2" s="1"/>
  <c r="Y1255" i="2"/>
  <c r="Z1255" i="2" s="1"/>
  <c r="V1218" i="2"/>
  <c r="W1218" i="2" s="1"/>
  <c r="Y1218" i="2"/>
  <c r="Z1218" i="2" s="1"/>
  <c r="V1054" i="2"/>
  <c r="W1054" i="2" s="1"/>
  <c r="Y1054" i="2"/>
  <c r="Z1054" i="2" s="1"/>
  <c r="V1020" i="2"/>
  <c r="W1020" i="2" s="1"/>
  <c r="Y1020" i="2"/>
  <c r="Z1020" i="2" s="1"/>
  <c r="V1060" i="2"/>
  <c r="W1060" i="2" s="1"/>
  <c r="Y1060" i="2"/>
  <c r="Z1060" i="2" s="1"/>
  <c r="V916" i="2"/>
  <c r="W916" i="2" s="1"/>
  <c r="Y916" i="2"/>
  <c r="Z916" i="2" s="1"/>
  <c r="V1369" i="2"/>
  <c r="W1369" i="2" s="1"/>
  <c r="Y1369" i="2"/>
  <c r="Z1369" i="2" s="1"/>
  <c r="V1311" i="2"/>
  <c r="W1311" i="2" s="1"/>
  <c r="Y1311" i="2"/>
  <c r="Z1311" i="2" s="1"/>
  <c r="V1261" i="2"/>
  <c r="W1261" i="2" s="1"/>
  <c r="Y1261" i="2"/>
  <c r="Z1261" i="2" s="1"/>
  <c r="V1211" i="2"/>
  <c r="W1211" i="2" s="1"/>
  <c r="Y1211" i="2"/>
  <c r="Z1211" i="2" s="1"/>
  <c r="Y1150" i="2"/>
  <c r="Z1150" i="2" s="1"/>
  <c r="V1150" i="2"/>
  <c r="W1150" i="2" s="1"/>
  <c r="V1107" i="2"/>
  <c r="W1107" i="2" s="1"/>
  <c r="Y1107" i="2"/>
  <c r="Z1107" i="2" s="1"/>
  <c r="V1068" i="2"/>
  <c r="W1068" i="2" s="1"/>
  <c r="Y1068" i="2"/>
  <c r="Z1068" i="2" s="1"/>
  <c r="V944" i="2"/>
  <c r="W944" i="2" s="1"/>
  <c r="Y944" i="2"/>
  <c r="Z944" i="2" s="1"/>
  <c r="V1021" i="2"/>
  <c r="W1021" i="2" s="1"/>
  <c r="Y1021" i="2"/>
  <c r="Z1021" i="2" s="1"/>
  <c r="V942" i="2"/>
  <c r="W942" i="2" s="1"/>
  <c r="Y942" i="2"/>
  <c r="Z942" i="2" s="1"/>
  <c r="Y1171" i="2"/>
  <c r="Z1171" i="2" s="1"/>
  <c r="V1171" i="2"/>
  <c r="W1171" i="2" s="1"/>
  <c r="V1087" i="2"/>
  <c r="W1087" i="2" s="1"/>
  <c r="Y1087" i="2"/>
  <c r="Z1087" i="2" s="1"/>
  <c r="V1012" i="2"/>
  <c r="W1012" i="2" s="1"/>
  <c r="Y1012" i="2"/>
  <c r="Z1012" i="2" s="1"/>
  <c r="V950" i="2"/>
  <c r="W950" i="2" s="1"/>
  <c r="Y950" i="2"/>
  <c r="Z950" i="2" s="1"/>
  <c r="Y867" i="2"/>
  <c r="Z867" i="2" s="1"/>
  <c r="V867" i="2"/>
  <c r="W867" i="2" s="1"/>
  <c r="V937" i="2"/>
  <c r="W937" i="2" s="1"/>
  <c r="Y937" i="2"/>
  <c r="Z937" i="2" s="1"/>
  <c r="Y869" i="2"/>
  <c r="Z869" i="2" s="1"/>
  <c r="V869" i="2"/>
  <c r="W869" i="2" s="1"/>
  <c r="Y1913" i="2"/>
  <c r="Z1913" i="2" s="1"/>
  <c r="V1913" i="2"/>
  <c r="W1913" i="2" s="1"/>
  <c r="Y1853" i="2"/>
  <c r="Z1853" i="2" s="1"/>
  <c r="V1853" i="2"/>
  <c r="W1853" i="2" s="1"/>
  <c r="Y1813" i="2"/>
  <c r="Z1813" i="2" s="1"/>
  <c r="V1813" i="2"/>
  <c r="W1813" i="2" s="1"/>
  <c r="Y1785" i="2"/>
  <c r="Z1785" i="2" s="1"/>
  <c r="V1785" i="2"/>
  <c r="W1785" i="2" s="1"/>
  <c r="Y1769" i="2"/>
  <c r="Z1769" i="2" s="1"/>
  <c r="V1769" i="2"/>
  <c r="W1769" i="2" s="1"/>
  <c r="Y1752" i="2"/>
  <c r="Z1752" i="2" s="1"/>
  <c r="V1752" i="2"/>
  <c r="W1752" i="2" s="1"/>
  <c r="Y1736" i="2"/>
  <c r="Z1736" i="2" s="1"/>
  <c r="V1736" i="2"/>
  <c r="W1736" i="2" s="1"/>
  <c r="Y1720" i="2"/>
  <c r="Z1720" i="2" s="1"/>
  <c r="V1720" i="2"/>
  <c r="W1720" i="2" s="1"/>
  <c r="Y1905" i="2"/>
  <c r="Z1905" i="2" s="1"/>
  <c r="V1905" i="2"/>
  <c r="W1905" i="2" s="1"/>
  <c r="V866" i="2"/>
  <c r="W866" i="2" s="1"/>
  <c r="Y866" i="2"/>
  <c r="Z866" i="2" s="1"/>
  <c r="Y1865" i="2"/>
  <c r="Z1865" i="2" s="1"/>
  <c r="V1865" i="2"/>
  <c r="W1865" i="2" s="1"/>
  <c r="Y1825" i="2"/>
  <c r="Z1825" i="2" s="1"/>
  <c r="V1825" i="2"/>
  <c r="W1825" i="2" s="1"/>
  <c r="V1947" i="2"/>
  <c r="W1947" i="2" s="1"/>
  <c r="Y1947" i="2"/>
  <c r="Z1947" i="2" s="1"/>
  <c r="Y1909" i="2"/>
  <c r="Z1909" i="2" s="1"/>
  <c r="V1909" i="2"/>
  <c r="W1909" i="2" s="1"/>
  <c r="Y1809" i="2"/>
  <c r="Z1809" i="2" s="1"/>
  <c r="V1809" i="2"/>
  <c r="W1809" i="2" s="1"/>
  <c r="V1946" i="2"/>
  <c r="W1946" i="2" s="1"/>
  <c r="Y1946" i="2"/>
  <c r="Z1946" i="2" s="1"/>
  <c r="Y1776" i="2"/>
  <c r="Z1776" i="2" s="1"/>
  <c r="V1776" i="2"/>
  <c r="W1776" i="2" s="1"/>
  <c r="V1745" i="2"/>
  <c r="W1745" i="2" s="1"/>
  <c r="Y1745" i="2"/>
  <c r="Z1745" i="2" s="1"/>
  <c r="V1560" i="2"/>
  <c r="W1560" i="2" s="1"/>
  <c r="Y1560" i="2"/>
  <c r="Z1560" i="2" s="1"/>
  <c r="Y1445" i="2"/>
  <c r="Z1445" i="2" s="1"/>
  <c r="V1445" i="2"/>
  <c r="W1445" i="2" s="1"/>
  <c r="Y1902" i="2"/>
  <c r="Z1902" i="2" s="1"/>
  <c r="V1902" i="2"/>
  <c r="W1902" i="2" s="1"/>
  <c r="V1664" i="2"/>
  <c r="W1664" i="2" s="1"/>
  <c r="Y1664" i="2"/>
  <c r="Z1664" i="2" s="1"/>
  <c r="Y1799" i="2"/>
  <c r="Z1799" i="2" s="1"/>
  <c r="V1799" i="2"/>
  <c r="W1799" i="2" s="1"/>
  <c r="Y1792" i="2"/>
  <c r="Z1792" i="2" s="1"/>
  <c r="V1792" i="2"/>
  <c r="W1792" i="2" s="1"/>
  <c r="Y1665" i="2"/>
  <c r="Z1665" i="2" s="1"/>
  <c r="V1665" i="2"/>
  <c r="W1665" i="2" s="1"/>
  <c r="V1625" i="2"/>
  <c r="W1625" i="2" s="1"/>
  <c r="Y1625" i="2"/>
  <c r="Z1625" i="2" s="1"/>
  <c r="Y1854" i="2"/>
  <c r="Z1854" i="2" s="1"/>
  <c r="V1854" i="2"/>
  <c r="W1854" i="2" s="1"/>
  <c r="Y1949" i="2"/>
  <c r="Z1949" i="2" s="1"/>
  <c r="V1949" i="2"/>
  <c r="W1949" i="2" s="1"/>
  <c r="Y1940" i="2"/>
  <c r="Z1940" i="2" s="1"/>
  <c r="V1940" i="2"/>
  <c r="W1940" i="2" s="1"/>
  <c r="V1718" i="2"/>
  <c r="W1718" i="2" s="1"/>
  <c r="Y1718" i="2"/>
  <c r="Z1718" i="2" s="1"/>
  <c r="V1520" i="2"/>
  <c r="W1520" i="2" s="1"/>
  <c r="Y1520" i="2"/>
  <c r="Z1520" i="2" s="1"/>
  <c r="Y1858" i="2"/>
  <c r="Z1858" i="2" s="1"/>
  <c r="V1858" i="2"/>
  <c r="W1858" i="2" s="1"/>
  <c r="Y1823" i="2"/>
  <c r="Z1823" i="2" s="1"/>
  <c r="V1823" i="2"/>
  <c r="W1823" i="2" s="1"/>
  <c r="Y1887" i="2"/>
  <c r="Z1887" i="2" s="1"/>
  <c r="V1887" i="2"/>
  <c r="W1887" i="2" s="1"/>
  <c r="V1684" i="2"/>
  <c r="W1684" i="2" s="1"/>
  <c r="Y1684" i="2"/>
  <c r="Z1684" i="2" s="1"/>
  <c r="Y1816" i="2"/>
  <c r="Z1816" i="2" s="1"/>
  <c r="V1816" i="2"/>
  <c r="W1816" i="2" s="1"/>
  <c r="Y1880" i="2"/>
  <c r="Z1880" i="2" s="1"/>
  <c r="V1880" i="2"/>
  <c r="W1880" i="2" s="1"/>
  <c r="Y1944" i="2"/>
  <c r="Z1944" i="2" s="1"/>
  <c r="V1944" i="2"/>
  <c r="W1944" i="2" s="1"/>
  <c r="Y1570" i="2"/>
  <c r="Z1570" i="2" s="1"/>
  <c r="V1570" i="2"/>
  <c r="W1570" i="2" s="1"/>
  <c r="V1705" i="2"/>
  <c r="W1705" i="2" s="1"/>
  <c r="Y1705" i="2"/>
  <c r="Z1705" i="2" s="1"/>
  <c r="Y1641" i="2"/>
  <c r="Z1641" i="2" s="1"/>
  <c r="V1641" i="2"/>
  <c r="W1641" i="2" s="1"/>
  <c r="Y1569" i="2"/>
  <c r="Z1569" i="2" s="1"/>
  <c r="V1569" i="2"/>
  <c r="W1569" i="2" s="1"/>
  <c r="V1714" i="2"/>
  <c r="W1714" i="2" s="1"/>
  <c r="Y1714" i="2"/>
  <c r="Z1714" i="2" s="1"/>
  <c r="V1650" i="2"/>
  <c r="W1650" i="2" s="1"/>
  <c r="Y1650" i="2"/>
  <c r="Z1650" i="2" s="1"/>
  <c r="Y1585" i="2"/>
  <c r="Z1585" i="2" s="1"/>
  <c r="V1585" i="2"/>
  <c r="W1585" i="2" s="1"/>
  <c r="V1663" i="2"/>
  <c r="W1663" i="2" s="1"/>
  <c r="Y1663" i="2"/>
  <c r="Z1663" i="2" s="1"/>
  <c r="Y1603" i="2"/>
  <c r="Z1603" i="2" s="1"/>
  <c r="V1603" i="2"/>
  <c r="W1603" i="2" s="1"/>
  <c r="V1515" i="2"/>
  <c r="W1515" i="2" s="1"/>
  <c r="Y1515" i="2"/>
  <c r="Z1515" i="2" s="1"/>
  <c r="V1540" i="2"/>
  <c r="W1540" i="2" s="1"/>
  <c r="Y1540" i="2"/>
  <c r="Z1540" i="2" s="1"/>
  <c r="Y1549" i="2"/>
  <c r="Z1549" i="2" s="1"/>
  <c r="V1549" i="2"/>
  <c r="W1549" i="2" s="1"/>
  <c r="V1532" i="2"/>
  <c r="W1532" i="2" s="1"/>
  <c r="Y1532" i="2"/>
  <c r="Z1532" i="2" s="1"/>
  <c r="Y1798" i="2"/>
  <c r="Z1798" i="2" s="1"/>
  <c r="V1798" i="2"/>
  <c r="W1798" i="2" s="1"/>
  <c r="Y1862" i="2"/>
  <c r="Z1862" i="2" s="1"/>
  <c r="V1862" i="2"/>
  <c r="W1862" i="2" s="1"/>
  <c r="V1926" i="2"/>
  <c r="W1926" i="2" s="1"/>
  <c r="Y1926" i="2"/>
  <c r="Z1926" i="2" s="1"/>
  <c r="Y1761" i="2"/>
  <c r="Z1761" i="2" s="1"/>
  <c r="V1761" i="2"/>
  <c r="W1761" i="2" s="1"/>
  <c r="Y1827" i="2"/>
  <c r="Z1827" i="2" s="1"/>
  <c r="V1827" i="2"/>
  <c r="W1827" i="2" s="1"/>
  <c r="Y1891" i="2"/>
  <c r="Z1891" i="2" s="1"/>
  <c r="V1891" i="2"/>
  <c r="W1891" i="2" s="1"/>
  <c r="V865" i="2"/>
  <c r="W865" i="2" s="1"/>
  <c r="Y865" i="2"/>
  <c r="Z865" i="2" s="1"/>
  <c r="V1688" i="2"/>
  <c r="W1688" i="2" s="1"/>
  <c r="Y1688" i="2"/>
  <c r="Z1688" i="2" s="1"/>
  <c r="V1751" i="2"/>
  <c r="W1751" i="2" s="1"/>
  <c r="Y1751" i="2"/>
  <c r="Z1751" i="2" s="1"/>
  <c r="Y1820" i="2"/>
  <c r="Z1820" i="2" s="1"/>
  <c r="V1820" i="2"/>
  <c r="W1820" i="2" s="1"/>
  <c r="Y1884" i="2"/>
  <c r="Z1884" i="2" s="1"/>
  <c r="V1884" i="2"/>
  <c r="W1884" i="2" s="1"/>
  <c r="Y1948" i="2"/>
  <c r="Z1948" i="2" s="1"/>
  <c r="V1948" i="2"/>
  <c r="W1948" i="2" s="1"/>
  <c r="V1552" i="2"/>
  <c r="W1552" i="2" s="1"/>
  <c r="Y1552" i="2"/>
  <c r="Z1552" i="2" s="1"/>
  <c r="Y1701" i="2"/>
  <c r="Z1701" i="2" s="1"/>
  <c r="V1701" i="2"/>
  <c r="W1701" i="2" s="1"/>
  <c r="Y1637" i="2"/>
  <c r="Z1637" i="2" s="1"/>
  <c r="V1637" i="2"/>
  <c r="W1637" i="2" s="1"/>
  <c r="V1567" i="2"/>
  <c r="W1567" i="2" s="1"/>
  <c r="Y1567" i="2"/>
  <c r="Z1567" i="2" s="1"/>
  <c r="V1710" i="2"/>
  <c r="W1710" i="2" s="1"/>
  <c r="Y1710" i="2"/>
  <c r="Z1710" i="2" s="1"/>
  <c r="V1646" i="2"/>
  <c r="W1646" i="2" s="1"/>
  <c r="Y1646" i="2"/>
  <c r="Z1646" i="2" s="1"/>
  <c r="Y1583" i="2"/>
  <c r="Z1583" i="2" s="1"/>
  <c r="V1583" i="2"/>
  <c r="W1583" i="2" s="1"/>
  <c r="V1659" i="2"/>
  <c r="W1659" i="2" s="1"/>
  <c r="Y1659" i="2"/>
  <c r="Z1659" i="2" s="1"/>
  <c r="Y1594" i="2"/>
  <c r="Z1594" i="2" s="1"/>
  <c r="V1594" i="2"/>
  <c r="W1594" i="2" s="1"/>
  <c r="Y1503" i="2"/>
  <c r="Z1503" i="2" s="1"/>
  <c r="V1503" i="2"/>
  <c r="W1503" i="2" s="1"/>
  <c r="Y1521" i="2"/>
  <c r="Z1521" i="2" s="1"/>
  <c r="V1521" i="2"/>
  <c r="W1521" i="2" s="1"/>
  <c r="V1539" i="2"/>
  <c r="W1539" i="2" s="1"/>
  <c r="Y1539" i="2"/>
  <c r="Z1539" i="2" s="1"/>
  <c r="Y1525" i="2"/>
  <c r="Z1525" i="2" s="1"/>
  <c r="V1525" i="2"/>
  <c r="W1525" i="2" s="1"/>
  <c r="V1545" i="2"/>
  <c r="W1545" i="2" s="1"/>
  <c r="Y1545" i="2"/>
  <c r="Z1545" i="2" s="1"/>
  <c r="V1434" i="2"/>
  <c r="W1434" i="2" s="1"/>
  <c r="Y1434" i="2"/>
  <c r="Z1434" i="2" s="1"/>
  <c r="V1553" i="2"/>
  <c r="W1553" i="2" s="1"/>
  <c r="Y1553" i="2"/>
  <c r="Z1553" i="2" s="1"/>
  <c r="V1483" i="2"/>
  <c r="W1483" i="2" s="1"/>
  <c r="Y1483" i="2"/>
  <c r="Z1483" i="2" s="1"/>
  <c r="V1534" i="2"/>
  <c r="W1534" i="2" s="1"/>
  <c r="Y1534" i="2"/>
  <c r="Z1534" i="2" s="1"/>
  <c r="Y1457" i="2"/>
  <c r="Z1457" i="2" s="1"/>
  <c r="V1457" i="2"/>
  <c r="W1457" i="2" s="1"/>
  <c r="Y1361" i="2"/>
  <c r="Z1361" i="2" s="1"/>
  <c r="V1361" i="2"/>
  <c r="W1361" i="2" s="1"/>
  <c r="V1180" i="2"/>
  <c r="W1180" i="2" s="1"/>
  <c r="Y1180" i="2"/>
  <c r="Z1180" i="2" s="1"/>
  <c r="V1484" i="2"/>
  <c r="W1484" i="2" s="1"/>
  <c r="Y1484" i="2"/>
  <c r="Z1484" i="2" s="1"/>
  <c r="V1398" i="2"/>
  <c r="W1398" i="2" s="1"/>
  <c r="Y1398" i="2"/>
  <c r="Z1398" i="2" s="1"/>
  <c r="Y1135" i="2"/>
  <c r="Z1135" i="2" s="1"/>
  <c r="V1135" i="2"/>
  <c r="W1135" i="2" s="1"/>
  <c r="V1481" i="2"/>
  <c r="W1481" i="2" s="1"/>
  <c r="Y1481" i="2"/>
  <c r="Z1481" i="2" s="1"/>
  <c r="V1432" i="2"/>
  <c r="W1432" i="2" s="1"/>
  <c r="Y1432" i="2"/>
  <c r="Z1432" i="2" s="1"/>
  <c r="Y1345" i="2"/>
  <c r="Z1345" i="2" s="1"/>
  <c r="V1345" i="2"/>
  <c r="W1345" i="2" s="1"/>
  <c r="V1100" i="2"/>
  <c r="W1100" i="2" s="1"/>
  <c r="Y1100" i="2"/>
  <c r="Z1100" i="2" s="1"/>
  <c r="V1194" i="2"/>
  <c r="W1194" i="2" s="1"/>
  <c r="Y1194" i="2"/>
  <c r="Z1194" i="2" s="1"/>
  <c r="V1081" i="2"/>
  <c r="W1081" i="2" s="1"/>
  <c r="Y1081" i="2"/>
  <c r="Z1081" i="2" s="1"/>
  <c r="V1342" i="2"/>
  <c r="W1342" i="2" s="1"/>
  <c r="Y1342" i="2"/>
  <c r="Z1342" i="2" s="1"/>
  <c r="V1310" i="2"/>
  <c r="W1310" i="2" s="1"/>
  <c r="Y1310" i="2"/>
  <c r="Z1310" i="2" s="1"/>
  <c r="V1274" i="2"/>
  <c r="W1274" i="2" s="1"/>
  <c r="Y1274" i="2"/>
  <c r="Z1274" i="2" s="1"/>
  <c r="V1232" i="2"/>
  <c r="W1232" i="2" s="1"/>
  <c r="Y1232" i="2"/>
  <c r="Z1232" i="2" s="1"/>
  <c r="Y1190" i="2"/>
  <c r="Z1190" i="2" s="1"/>
  <c r="V1190" i="2"/>
  <c r="W1190" i="2" s="1"/>
  <c r="V1056" i="2"/>
  <c r="W1056" i="2" s="1"/>
  <c r="Y1056" i="2"/>
  <c r="Z1056" i="2" s="1"/>
  <c r="Y1139" i="2"/>
  <c r="Z1139" i="2" s="1"/>
  <c r="V1139" i="2"/>
  <c r="W1139" i="2" s="1"/>
  <c r="V930" i="2"/>
  <c r="W930" i="2" s="1"/>
  <c r="Y930" i="2"/>
  <c r="Z930" i="2" s="1"/>
  <c r="V1391" i="2"/>
  <c r="W1391" i="2" s="1"/>
  <c r="Y1391" i="2"/>
  <c r="Z1391" i="2" s="1"/>
  <c r="V1339" i="2"/>
  <c r="W1339" i="2" s="1"/>
  <c r="Y1339" i="2"/>
  <c r="Z1339" i="2" s="1"/>
  <c r="V1280" i="2"/>
  <c r="W1280" i="2" s="1"/>
  <c r="Y1280" i="2"/>
  <c r="Z1280" i="2" s="1"/>
  <c r="V1237" i="2"/>
  <c r="W1237" i="2" s="1"/>
  <c r="Y1237" i="2"/>
  <c r="Z1237" i="2" s="1"/>
  <c r="Y1178" i="2"/>
  <c r="Z1178" i="2" s="1"/>
  <c r="V1178" i="2"/>
  <c r="W1178" i="2" s="1"/>
  <c r="V1121" i="2"/>
  <c r="W1121" i="2" s="1"/>
  <c r="Y1121" i="2"/>
  <c r="Z1121" i="2" s="1"/>
  <c r="V1082" i="2"/>
  <c r="W1082" i="2" s="1"/>
  <c r="Y1082" i="2"/>
  <c r="Z1082" i="2" s="1"/>
  <c r="V1001" i="2"/>
  <c r="W1001" i="2" s="1"/>
  <c r="Y1001" i="2"/>
  <c r="Z1001" i="2" s="1"/>
  <c r="V886" i="2"/>
  <c r="W886" i="2" s="1"/>
  <c r="Y886" i="2"/>
  <c r="Z886" i="2" s="1"/>
  <c r="V986" i="2"/>
  <c r="W986" i="2" s="1"/>
  <c r="Y986" i="2"/>
  <c r="Z986" i="2" s="1"/>
  <c r="V887" i="2"/>
  <c r="W887" i="2" s="1"/>
  <c r="Y887" i="2"/>
  <c r="Z887" i="2" s="1"/>
  <c r="V1125" i="2"/>
  <c r="W1125" i="2" s="1"/>
  <c r="Y1125" i="2"/>
  <c r="Z1125" i="2" s="1"/>
  <c r="V1043" i="2"/>
  <c r="W1043" i="2" s="1"/>
  <c r="Y1043" i="2"/>
  <c r="Z1043" i="2" s="1"/>
  <c r="V967" i="2"/>
  <c r="W967" i="2" s="1"/>
  <c r="Y967" i="2"/>
  <c r="Z967" i="2" s="1"/>
  <c r="Y893" i="2"/>
  <c r="Z893" i="2" s="1"/>
  <c r="V893" i="2"/>
  <c r="W893" i="2" s="1"/>
  <c r="V968" i="2"/>
  <c r="W968" i="2" s="1"/>
  <c r="Y968" i="2"/>
  <c r="Z968" i="2" s="1"/>
  <c r="V903" i="2"/>
  <c r="W903" i="2" s="1"/>
  <c r="Y903" i="2"/>
  <c r="Z903" i="2" s="1"/>
  <c r="V1450" i="2"/>
  <c r="W1450" i="2" s="1"/>
  <c r="Y1450" i="2"/>
  <c r="Z1450" i="2" s="1"/>
  <c r="Y1341" i="2"/>
  <c r="Z1341" i="2" s="1"/>
  <c r="V1341" i="2"/>
  <c r="W1341" i="2" s="1"/>
  <c r="Y1132" i="2"/>
  <c r="Z1132" i="2" s="1"/>
  <c r="V1132" i="2"/>
  <c r="W1132" i="2" s="1"/>
  <c r="V1479" i="2"/>
  <c r="W1479" i="2" s="1"/>
  <c r="Y1479" i="2"/>
  <c r="Z1479" i="2" s="1"/>
  <c r="Y1393" i="2"/>
  <c r="Z1393" i="2" s="1"/>
  <c r="V1393" i="2"/>
  <c r="W1393" i="2" s="1"/>
  <c r="V1062" i="2"/>
  <c r="W1062" i="2" s="1"/>
  <c r="Y1062" i="2"/>
  <c r="Z1062" i="2" s="1"/>
  <c r="V1480" i="2"/>
  <c r="W1480" i="2" s="1"/>
  <c r="Y1480" i="2"/>
  <c r="Z1480" i="2" s="1"/>
  <c r="V1427" i="2"/>
  <c r="W1427" i="2" s="1"/>
  <c r="Y1427" i="2"/>
  <c r="Z1427" i="2" s="1"/>
  <c r="V1337" i="2"/>
  <c r="W1337" i="2" s="1"/>
  <c r="Y1337" i="2"/>
  <c r="Z1337" i="2" s="1"/>
  <c r="V1066" i="2"/>
  <c r="W1066" i="2" s="1"/>
  <c r="Y1066" i="2"/>
  <c r="Z1066" i="2" s="1"/>
  <c r="V1193" i="2"/>
  <c r="W1193" i="2" s="1"/>
  <c r="Y1193" i="2"/>
  <c r="Z1193" i="2" s="1"/>
  <c r="V1077" i="2"/>
  <c r="W1077" i="2" s="1"/>
  <c r="Y1077" i="2"/>
  <c r="Z1077" i="2" s="1"/>
  <c r="V1340" i="2"/>
  <c r="W1340" i="2" s="1"/>
  <c r="Y1340" i="2"/>
  <c r="Z1340" i="2" s="1"/>
  <c r="V1308" i="2"/>
  <c r="W1308" i="2" s="1"/>
  <c r="Y1308" i="2"/>
  <c r="Z1308" i="2" s="1"/>
  <c r="V1271" i="2"/>
  <c r="W1271" i="2" s="1"/>
  <c r="Y1271" i="2"/>
  <c r="Z1271" i="2" s="1"/>
  <c r="V1230" i="2"/>
  <c r="W1230" i="2" s="1"/>
  <c r="Y1230" i="2"/>
  <c r="Z1230" i="2" s="1"/>
  <c r="V1189" i="2"/>
  <c r="W1189" i="2" s="1"/>
  <c r="Y1189" i="2"/>
  <c r="Z1189" i="2" s="1"/>
  <c r="V1051" i="2"/>
  <c r="W1051" i="2" s="1"/>
  <c r="Y1051" i="2"/>
  <c r="Z1051" i="2" s="1"/>
  <c r="V1130" i="2"/>
  <c r="W1130" i="2" s="1"/>
  <c r="Y1130" i="2"/>
  <c r="Z1130" i="2" s="1"/>
  <c r="V928" i="2"/>
  <c r="W928" i="2" s="1"/>
  <c r="Y928" i="2"/>
  <c r="Z928" i="2" s="1"/>
  <c r="V1386" i="2"/>
  <c r="W1386" i="2" s="1"/>
  <c r="Y1386" i="2"/>
  <c r="Z1386" i="2" s="1"/>
  <c r="V1335" i="2"/>
  <c r="W1335" i="2" s="1"/>
  <c r="Y1335" i="2"/>
  <c r="Z1335" i="2" s="1"/>
  <c r="V1277" i="2"/>
  <c r="W1277" i="2" s="1"/>
  <c r="Y1277" i="2"/>
  <c r="Z1277" i="2" s="1"/>
  <c r="V1235" i="2"/>
  <c r="W1235" i="2" s="1"/>
  <c r="Y1235" i="2"/>
  <c r="Z1235" i="2" s="1"/>
  <c r="V1177" i="2"/>
  <c r="W1177" i="2" s="1"/>
  <c r="Y1177" i="2"/>
  <c r="Z1177" i="2" s="1"/>
  <c r="V1120" i="2"/>
  <c r="W1120" i="2" s="1"/>
  <c r="Y1120" i="2"/>
  <c r="Z1120" i="2" s="1"/>
  <c r="V1080" i="2"/>
  <c r="W1080" i="2" s="1"/>
  <c r="Y1080" i="2"/>
  <c r="Z1080" i="2" s="1"/>
  <c r="V985" i="2"/>
  <c r="W985" i="2" s="1"/>
  <c r="Y985" i="2"/>
  <c r="Z985" i="2" s="1"/>
  <c r="V1053" i="2"/>
  <c r="W1053" i="2" s="1"/>
  <c r="Y1053" i="2"/>
  <c r="Z1053" i="2" s="1"/>
  <c r="V982" i="2"/>
  <c r="W982" i="2" s="1"/>
  <c r="Y982" i="2"/>
  <c r="Z982" i="2" s="1"/>
  <c r="V881" i="2"/>
  <c r="W881" i="2" s="1"/>
  <c r="Y881" i="2"/>
  <c r="Z881" i="2" s="1"/>
  <c r="V1113" i="2"/>
  <c r="W1113" i="2" s="1"/>
  <c r="Y1113" i="2"/>
  <c r="Z1113" i="2" s="1"/>
  <c r="V1039" i="2"/>
  <c r="W1039" i="2" s="1"/>
  <c r="Y1039" i="2"/>
  <c r="Z1039" i="2" s="1"/>
  <c r="V966" i="2"/>
  <c r="W966" i="2" s="1"/>
  <c r="Y966" i="2"/>
  <c r="Z966" i="2" s="1"/>
  <c r="Y891" i="2"/>
  <c r="Z891" i="2" s="1"/>
  <c r="V891" i="2"/>
  <c r="W891" i="2" s="1"/>
  <c r="V958" i="2"/>
  <c r="W958" i="2" s="1"/>
  <c r="Y958" i="2"/>
  <c r="Z958" i="2" s="1"/>
  <c r="Y899" i="2"/>
  <c r="Z899" i="2" s="1"/>
  <c r="V899" i="2"/>
  <c r="W899" i="2" s="1"/>
  <c r="Y1446" i="2"/>
  <c r="Z1446" i="2" s="1"/>
  <c r="V1446" i="2"/>
  <c r="W1446" i="2" s="1"/>
  <c r="V1333" i="2"/>
  <c r="W1333" i="2" s="1"/>
  <c r="Y1333" i="2"/>
  <c r="Z1333" i="2" s="1"/>
  <c r="Y1124" i="2"/>
  <c r="Z1124" i="2" s="1"/>
  <c r="V1124" i="2"/>
  <c r="W1124" i="2" s="1"/>
  <c r="Y1474" i="2"/>
  <c r="Z1474" i="2" s="1"/>
  <c r="V1474" i="2"/>
  <c r="W1474" i="2" s="1"/>
  <c r="Y1389" i="2"/>
  <c r="Z1389" i="2" s="1"/>
  <c r="V1389" i="2"/>
  <c r="W1389" i="2" s="1"/>
  <c r="V1017" i="2"/>
  <c r="W1017" i="2" s="1"/>
  <c r="Y1017" i="2"/>
  <c r="Z1017" i="2" s="1"/>
  <c r="V1475" i="2"/>
  <c r="W1475" i="2" s="1"/>
  <c r="Y1475" i="2"/>
  <c r="Z1475" i="2" s="1"/>
  <c r="V1422" i="2"/>
  <c r="W1422" i="2" s="1"/>
  <c r="Y1422" i="2"/>
  <c r="Z1422" i="2" s="1"/>
  <c r="V1329" i="2"/>
  <c r="W1329" i="2" s="1"/>
  <c r="Y1329" i="2"/>
  <c r="Z1329" i="2" s="1"/>
  <c r="V1058" i="2"/>
  <c r="W1058" i="2" s="1"/>
  <c r="Y1058" i="2"/>
  <c r="Z1058" i="2" s="1"/>
  <c r="Y1192" i="2"/>
  <c r="Z1192" i="2" s="1"/>
  <c r="V1192" i="2"/>
  <c r="W1192" i="2" s="1"/>
  <c r="V1073" i="2"/>
  <c r="W1073" i="2" s="1"/>
  <c r="Y1073" i="2"/>
  <c r="Z1073" i="2" s="1"/>
  <c r="V1338" i="2"/>
  <c r="W1338" i="2" s="1"/>
  <c r="Y1338" i="2"/>
  <c r="Z1338" i="2" s="1"/>
  <c r="V1306" i="2"/>
  <c r="W1306" i="2" s="1"/>
  <c r="Y1306" i="2"/>
  <c r="Z1306" i="2" s="1"/>
  <c r="V1268" i="2"/>
  <c r="W1268" i="2" s="1"/>
  <c r="Y1268" i="2"/>
  <c r="Z1268" i="2" s="1"/>
  <c r="V1228" i="2"/>
  <c r="W1228" i="2" s="1"/>
  <c r="Y1228" i="2"/>
  <c r="Z1228" i="2" s="1"/>
  <c r="V1188" i="2"/>
  <c r="W1188" i="2" s="1"/>
  <c r="Y1188" i="2"/>
  <c r="Z1188" i="2" s="1"/>
  <c r="V1040" i="2"/>
  <c r="W1040" i="2" s="1"/>
  <c r="Y1040" i="2"/>
  <c r="Z1040" i="2" s="1"/>
  <c r="V1126" i="2"/>
  <c r="W1126" i="2" s="1"/>
  <c r="Y1126" i="2"/>
  <c r="Z1126" i="2" s="1"/>
  <c r="V926" i="2"/>
  <c r="W926" i="2" s="1"/>
  <c r="Y926" i="2"/>
  <c r="Z926" i="2" s="1"/>
  <c r="Y1385" i="2"/>
  <c r="Z1385" i="2" s="1"/>
  <c r="V1385" i="2"/>
  <c r="W1385" i="2" s="1"/>
  <c r="V1331" i="2"/>
  <c r="W1331" i="2" s="1"/>
  <c r="Y1331" i="2"/>
  <c r="Z1331" i="2" s="1"/>
  <c r="V1275" i="2"/>
  <c r="W1275" i="2" s="1"/>
  <c r="Y1275" i="2"/>
  <c r="Z1275" i="2" s="1"/>
  <c r="V1231" i="2"/>
  <c r="W1231" i="2" s="1"/>
  <c r="Y1231" i="2"/>
  <c r="Z1231" i="2" s="1"/>
  <c r="Y1176" i="2"/>
  <c r="Z1176" i="2" s="1"/>
  <c r="V1176" i="2"/>
  <c r="W1176" i="2" s="1"/>
  <c r="V1119" i="2"/>
  <c r="W1119" i="2" s="1"/>
  <c r="Y1119" i="2"/>
  <c r="Z1119" i="2" s="1"/>
  <c r="V1078" i="2"/>
  <c r="W1078" i="2" s="1"/>
  <c r="Y1078" i="2"/>
  <c r="Z1078" i="2" s="1"/>
  <c r="V983" i="2"/>
  <c r="W983" i="2" s="1"/>
  <c r="Y983" i="2"/>
  <c r="Z983" i="2" s="1"/>
  <c r="V1048" i="2"/>
  <c r="W1048" i="2" s="1"/>
  <c r="Y1048" i="2"/>
  <c r="Z1048" i="2" s="1"/>
  <c r="V979" i="2"/>
  <c r="W979" i="2" s="1"/>
  <c r="Y979" i="2"/>
  <c r="Z979" i="2" s="1"/>
  <c r="V879" i="2"/>
  <c r="W879" i="2" s="1"/>
  <c r="Y879" i="2"/>
  <c r="Z879" i="2" s="1"/>
  <c r="V1091" i="2"/>
  <c r="W1091" i="2" s="1"/>
  <c r="Y1091" i="2"/>
  <c r="Z1091" i="2" s="1"/>
  <c r="V1019" i="2"/>
  <c r="W1019" i="2" s="1"/>
  <c r="Y1019" i="2"/>
  <c r="Z1019" i="2" s="1"/>
  <c r="V951" i="2"/>
  <c r="W951" i="2" s="1"/>
  <c r="Y951" i="2"/>
  <c r="Z951" i="2" s="1"/>
  <c r="Y872" i="2"/>
  <c r="Z872" i="2" s="1"/>
  <c r="V872" i="2"/>
  <c r="W872" i="2" s="1"/>
  <c r="V941" i="2"/>
  <c r="W941" i="2" s="1"/>
  <c r="Y941" i="2"/>
  <c r="Z941" i="2" s="1"/>
  <c r="V874" i="2"/>
  <c r="W874" i="2" s="1"/>
  <c r="Y874" i="2"/>
  <c r="Z874" i="2" s="1"/>
  <c r="V870" i="2"/>
  <c r="W870" i="2" s="1"/>
  <c r="Y870" i="2"/>
  <c r="Z870" i="2" s="1"/>
  <c r="V1466" i="2"/>
  <c r="W1466" i="2" s="1"/>
  <c r="Y1466" i="2"/>
  <c r="Z1466" i="2" s="1"/>
  <c r="V989" i="2"/>
  <c r="W989" i="2" s="1"/>
  <c r="Y989" i="2"/>
  <c r="Z989" i="2" s="1"/>
  <c r="V1519" i="2"/>
  <c r="W1519" i="2" s="1"/>
  <c r="Y1519" i="2"/>
  <c r="Z1519" i="2" s="1"/>
  <c r="Y1151" i="2"/>
  <c r="Z1151" i="2" s="1"/>
  <c r="V1151" i="2"/>
  <c r="W1151" i="2" s="1"/>
  <c r="V1489" i="2"/>
  <c r="W1489" i="2" s="1"/>
  <c r="Y1489" i="2"/>
  <c r="Z1489" i="2" s="1"/>
  <c r="Y1395" i="2"/>
  <c r="Z1395" i="2" s="1"/>
  <c r="V1395" i="2"/>
  <c r="W1395" i="2" s="1"/>
  <c r="V1238" i="2"/>
  <c r="W1238" i="2" s="1"/>
  <c r="Y1238" i="2"/>
  <c r="Z1238" i="2" s="1"/>
  <c r="V1509" i="2"/>
  <c r="W1509" i="2" s="1"/>
  <c r="Y1509" i="2"/>
  <c r="Z1509" i="2" s="1"/>
  <c r="V1426" i="2"/>
  <c r="W1426" i="2" s="1"/>
  <c r="Y1426" i="2"/>
  <c r="Z1426" i="2" s="1"/>
  <c r="V1233" i="2"/>
  <c r="W1233" i="2" s="1"/>
  <c r="Y1233" i="2"/>
  <c r="Z1233" i="2" s="1"/>
  <c r="V1498" i="2"/>
  <c r="W1498" i="2" s="1"/>
  <c r="Y1498" i="2"/>
  <c r="Z1498" i="2" s="1"/>
  <c r="V1448" i="2"/>
  <c r="W1448" i="2" s="1"/>
  <c r="Y1448" i="2"/>
  <c r="Z1448" i="2" s="1"/>
  <c r="Y1394" i="2"/>
  <c r="Z1394" i="2" s="1"/>
  <c r="V1394" i="2"/>
  <c r="W1394" i="2" s="1"/>
  <c r="Y1128" i="2"/>
  <c r="Z1128" i="2" s="1"/>
  <c r="V1128" i="2"/>
  <c r="W1128" i="2" s="1"/>
  <c r="V1355" i="2"/>
  <c r="W1355" i="2" s="1"/>
  <c r="Y1355" i="2"/>
  <c r="Z1355" i="2" s="1"/>
  <c r="Y1143" i="2"/>
  <c r="Z1143" i="2" s="1"/>
  <c r="V1143" i="2"/>
  <c r="W1143" i="2" s="1"/>
  <c r="Y1367" i="2"/>
  <c r="Z1367" i="2" s="1"/>
  <c r="V1367" i="2"/>
  <c r="W1367" i="2" s="1"/>
  <c r="V1320" i="2"/>
  <c r="W1320" i="2" s="1"/>
  <c r="Y1320" i="2"/>
  <c r="Z1320" i="2" s="1"/>
  <c r="V1287" i="2"/>
  <c r="W1287" i="2" s="1"/>
  <c r="Y1287" i="2"/>
  <c r="Z1287" i="2" s="1"/>
  <c r="V1244" i="2"/>
  <c r="W1244" i="2" s="1"/>
  <c r="Y1244" i="2"/>
  <c r="Z1244" i="2" s="1"/>
  <c r="V1210" i="2"/>
  <c r="W1210" i="2" s="1"/>
  <c r="Y1210" i="2"/>
  <c r="Z1210" i="2" s="1"/>
  <c r="Y1174" i="2"/>
  <c r="Z1174" i="2" s="1"/>
  <c r="V1174" i="2"/>
  <c r="W1174" i="2" s="1"/>
  <c r="Y1183" i="2"/>
  <c r="Z1183" i="2" s="1"/>
  <c r="V1183" i="2"/>
  <c r="W1183" i="2" s="1"/>
  <c r="V1005" i="2"/>
  <c r="W1005" i="2" s="1"/>
  <c r="Y1005" i="2"/>
  <c r="Z1005" i="2" s="1"/>
  <c r="V909" i="2"/>
  <c r="W909" i="2" s="1"/>
  <c r="Y909" i="2"/>
  <c r="Z909" i="2" s="1"/>
  <c r="Y1354" i="2"/>
  <c r="Z1354" i="2" s="1"/>
  <c r="V1354" i="2"/>
  <c r="W1354" i="2" s="1"/>
  <c r="V1295" i="2"/>
  <c r="W1295" i="2" s="1"/>
  <c r="Y1295" i="2"/>
  <c r="Z1295" i="2" s="1"/>
  <c r="V1251" i="2"/>
  <c r="W1251" i="2" s="1"/>
  <c r="Y1251" i="2"/>
  <c r="Z1251" i="2" s="1"/>
  <c r="V1198" i="2"/>
  <c r="W1198" i="2" s="1"/>
  <c r="Y1198" i="2"/>
  <c r="Z1198" i="2" s="1"/>
  <c r="Y1134" i="2"/>
  <c r="Z1134" i="2" s="1"/>
  <c r="V1134" i="2"/>
  <c r="W1134" i="2" s="1"/>
  <c r="V1092" i="2"/>
  <c r="W1092" i="2" s="1"/>
  <c r="Y1092" i="2"/>
  <c r="Z1092" i="2" s="1"/>
  <c r="V1038" i="2"/>
  <c r="W1038" i="2" s="1"/>
  <c r="Y1038" i="2"/>
  <c r="Z1038" i="2" s="1"/>
  <c r="V902" i="2"/>
  <c r="W902" i="2" s="1"/>
  <c r="Y902" i="2"/>
  <c r="Z902" i="2" s="1"/>
  <c r="V1004" i="2"/>
  <c r="W1004" i="2" s="1"/>
  <c r="Y1004" i="2"/>
  <c r="Z1004" i="2" s="1"/>
  <c r="V917" i="2"/>
  <c r="W917" i="2" s="1"/>
  <c r="Y917" i="2"/>
  <c r="Z917" i="2" s="1"/>
  <c r="Y1145" i="2"/>
  <c r="Z1145" i="2" s="1"/>
  <c r="V1145" i="2"/>
  <c r="W1145" i="2" s="1"/>
  <c r="V1071" i="2"/>
  <c r="W1071" i="2" s="1"/>
  <c r="Y1071" i="2"/>
  <c r="Z1071" i="2" s="1"/>
  <c r="V996" i="2"/>
  <c r="W996" i="2" s="1"/>
  <c r="Y996" i="2"/>
  <c r="Z996" i="2" s="1"/>
  <c r="V929" i="2"/>
  <c r="W929" i="2" s="1"/>
  <c r="Y929" i="2"/>
  <c r="Z929" i="2" s="1"/>
  <c r="V999" i="2"/>
  <c r="W999" i="2" s="1"/>
  <c r="Y999" i="2"/>
  <c r="Z999" i="2" s="1"/>
  <c r="V923" i="2"/>
  <c r="W923" i="2" s="1"/>
  <c r="Y923" i="2"/>
  <c r="Z923" i="2" s="1"/>
  <c r="Y1704" i="2"/>
  <c r="Z1704" i="2" s="1"/>
  <c r="V1704" i="2"/>
  <c r="W1704" i="2" s="1"/>
  <c r="Y1893" i="2"/>
  <c r="Z1893" i="2" s="1"/>
  <c r="V1893" i="2"/>
  <c r="W1893" i="2" s="1"/>
  <c r="Y1849" i="2"/>
  <c r="Z1849" i="2" s="1"/>
  <c r="V1849" i="2"/>
  <c r="W1849" i="2" s="1"/>
  <c r="Y1797" i="2"/>
  <c r="Z1797" i="2" s="1"/>
  <c r="V1797" i="2"/>
  <c r="W1797" i="2" s="1"/>
  <c r="Y1781" i="2"/>
  <c r="Z1781" i="2" s="1"/>
  <c r="V1781" i="2"/>
  <c r="W1781" i="2" s="1"/>
  <c r="Y1765" i="2"/>
  <c r="Z1765" i="2" s="1"/>
  <c r="V1765" i="2"/>
  <c r="W1765" i="2" s="1"/>
  <c r="Y1748" i="2"/>
  <c r="Z1748" i="2" s="1"/>
  <c r="V1748" i="2"/>
  <c r="W1748" i="2" s="1"/>
  <c r="Y1732" i="2"/>
  <c r="Z1732" i="2" s="1"/>
  <c r="V1732" i="2"/>
  <c r="W1732" i="2" s="1"/>
  <c r="Y1716" i="2"/>
  <c r="Z1716" i="2" s="1"/>
  <c r="V1716" i="2"/>
  <c r="W1716" i="2" s="1"/>
  <c r="Y1901" i="2"/>
  <c r="Z1901" i="2" s="1"/>
  <c r="V1901" i="2"/>
  <c r="W1901" i="2" s="1"/>
  <c r="Y1925" i="2"/>
  <c r="Z1925" i="2" s="1"/>
  <c r="V1925" i="2"/>
  <c r="W1925" i="2" s="1"/>
  <c r="Y1845" i="2"/>
  <c r="Z1845" i="2" s="1"/>
  <c r="V1845" i="2"/>
  <c r="W1845" i="2" s="1"/>
  <c r="Y1821" i="2"/>
  <c r="Z1821" i="2" s="1"/>
  <c r="V1821" i="2"/>
  <c r="W1821" i="2" s="1"/>
  <c r="V1931" i="2"/>
  <c r="W1931" i="2" s="1"/>
  <c r="Y1931" i="2"/>
  <c r="Z1931" i="2" s="1"/>
  <c r="Y1889" i="2"/>
  <c r="Z1889" i="2" s="1"/>
  <c r="V1889" i="2"/>
  <c r="W1889" i="2" s="1"/>
  <c r="Y1805" i="2"/>
  <c r="Z1805" i="2" s="1"/>
  <c r="V1805" i="2"/>
  <c r="W1805" i="2" s="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D821" i="5"/>
  <c r="C821" i="5" s="1"/>
  <c r="D819" i="5"/>
  <c r="C819" i="5" s="1"/>
  <c r="D779" i="5"/>
  <c r="C779" i="5" s="1"/>
  <c r="D777" i="5"/>
  <c r="C777" i="5" s="1"/>
  <c r="D737" i="5"/>
  <c r="C737" i="5" s="1"/>
  <c r="D735" i="5"/>
  <c r="C735" i="5" s="1"/>
  <c r="D695" i="5"/>
  <c r="C695" i="5" s="1"/>
  <c r="D693" i="5"/>
  <c r="C693" i="5" s="1"/>
  <c r="D653" i="5"/>
  <c r="C653" i="5" s="1"/>
  <c r="D651" i="5"/>
  <c r="C651" i="5" s="1"/>
  <c r="D611" i="5"/>
  <c r="C611" i="5" s="1"/>
  <c r="D609" i="5"/>
  <c r="C609" i="5" s="1"/>
  <c r="D569" i="5"/>
  <c r="C569" i="5" s="1"/>
  <c r="D567" i="5"/>
  <c r="C567" i="5" s="1"/>
  <c r="D527" i="5"/>
  <c r="C527" i="5" s="1"/>
  <c r="D525" i="5"/>
  <c r="C525" i="5" s="1"/>
  <c r="D485" i="5"/>
  <c r="C485" i="5" s="1"/>
  <c r="D483" i="5"/>
  <c r="C483" i="5" s="1"/>
  <c r="A439" i="2" l="1"/>
  <c r="A429" i="1" s="1"/>
  <c r="B446" i="5" s="1"/>
  <c r="D439" i="2"/>
  <c r="H439" i="2"/>
  <c r="I439" i="2"/>
  <c r="F439" i="2" s="1"/>
  <c r="A440" i="2"/>
  <c r="A430" i="1" s="1"/>
  <c r="B447" i="5" s="1"/>
  <c r="D440" i="2"/>
  <c r="H440" i="2"/>
  <c r="I440" i="2"/>
  <c r="F440" i="2" s="1"/>
  <c r="A441" i="2"/>
  <c r="A431" i="1" s="1"/>
  <c r="B448" i="5" s="1"/>
  <c r="D441" i="2"/>
  <c r="H441" i="2"/>
  <c r="I441" i="2"/>
  <c r="F441" i="2" s="1"/>
  <c r="A442" i="2"/>
  <c r="A432" i="1" s="1"/>
  <c r="B449" i="5" s="1"/>
  <c r="D442" i="2"/>
  <c r="H442" i="2"/>
  <c r="I442" i="2"/>
  <c r="F442" i="2" s="1"/>
  <c r="A443" i="2"/>
  <c r="A433" i="1" s="1"/>
  <c r="B450" i="5" s="1"/>
  <c r="D443" i="2"/>
  <c r="H443" i="2"/>
  <c r="I443" i="2"/>
  <c r="F443" i="2" s="1"/>
  <c r="A444" i="2"/>
  <c r="A434" i="1" s="1"/>
  <c r="B451" i="5" s="1"/>
  <c r="D444" i="2"/>
  <c r="H444" i="2"/>
  <c r="I444" i="2"/>
  <c r="F444" i="2" s="1"/>
  <c r="A445" i="2"/>
  <c r="A435" i="1" s="1"/>
  <c r="B452" i="5" s="1"/>
  <c r="D445" i="2"/>
  <c r="H445" i="2"/>
  <c r="I445" i="2"/>
  <c r="F445" i="2" s="1"/>
  <c r="A446" i="2"/>
  <c r="A436" i="1" s="1"/>
  <c r="B453" i="5" s="1"/>
  <c r="D446" i="2"/>
  <c r="H446" i="2"/>
  <c r="I446" i="2"/>
  <c r="F446" i="2" s="1"/>
  <c r="A447" i="2"/>
  <c r="A437" i="1" s="1"/>
  <c r="B454" i="5" s="1"/>
  <c r="D447" i="2"/>
  <c r="H447" i="2"/>
  <c r="I447" i="2"/>
  <c r="F447" i="2" s="1"/>
  <c r="A448" i="2"/>
  <c r="A438" i="1" s="1"/>
  <c r="B455" i="5" s="1"/>
  <c r="D448" i="2"/>
  <c r="H448" i="2"/>
  <c r="I448" i="2"/>
  <c r="F448" i="2" s="1"/>
  <c r="A449" i="2"/>
  <c r="A439" i="1" s="1"/>
  <c r="B456" i="5" s="1"/>
  <c r="D449" i="2"/>
  <c r="H449" i="2"/>
  <c r="I449" i="2"/>
  <c r="F449" i="2" s="1"/>
  <c r="A450" i="2"/>
  <c r="A440" i="1" s="1"/>
  <c r="B457" i="5" s="1"/>
  <c r="D450" i="2"/>
  <c r="H450" i="2"/>
  <c r="I450" i="2"/>
  <c r="F450" i="2" s="1"/>
  <c r="A451" i="2"/>
  <c r="A441" i="1" s="1"/>
  <c r="B458" i="5" s="1"/>
  <c r="D451" i="2"/>
  <c r="H451" i="2"/>
  <c r="I451" i="2"/>
  <c r="F451" i="2" s="1"/>
  <c r="A452" i="2"/>
  <c r="A442" i="1" s="1"/>
  <c r="B459" i="5" s="1"/>
  <c r="D452" i="2"/>
  <c r="H452" i="2"/>
  <c r="I452" i="2"/>
  <c r="F452" i="2" s="1"/>
  <c r="A453" i="2"/>
  <c r="A443" i="1" s="1"/>
  <c r="B460" i="5" s="1"/>
  <c r="D453" i="2"/>
  <c r="H453" i="2"/>
  <c r="I453" i="2"/>
  <c r="F453" i="2" s="1"/>
  <c r="A454" i="2"/>
  <c r="A444" i="1" s="1"/>
  <c r="B461" i="5" s="1"/>
  <c r="D454" i="2"/>
  <c r="H454" i="2"/>
  <c r="I454" i="2"/>
  <c r="F454" i="2" s="1"/>
  <c r="A455" i="2"/>
  <c r="A445" i="1" s="1"/>
  <c r="B462" i="5" s="1"/>
  <c r="D455" i="2"/>
  <c r="H455" i="2"/>
  <c r="I455" i="2"/>
  <c r="F455" i="2" s="1"/>
  <c r="A456" i="2"/>
  <c r="A446" i="1" s="1"/>
  <c r="B463" i="5" s="1"/>
  <c r="D456" i="2"/>
  <c r="H456" i="2"/>
  <c r="I456" i="2"/>
  <c r="F456" i="2" s="1"/>
  <c r="A457" i="2"/>
  <c r="A447" i="1" s="1"/>
  <c r="B464" i="5" s="1"/>
  <c r="D457" i="2"/>
  <c r="H457" i="2"/>
  <c r="I457" i="2"/>
  <c r="F457" i="2" s="1"/>
  <c r="A458" i="2"/>
  <c r="A448" i="1" s="1"/>
  <c r="B465" i="5" s="1"/>
  <c r="D458" i="2"/>
  <c r="H458" i="2"/>
  <c r="I458" i="2"/>
  <c r="F458" i="2" s="1"/>
  <c r="A459" i="2"/>
  <c r="A449" i="1" s="1"/>
  <c r="B466" i="5" s="1"/>
  <c r="D459" i="2"/>
  <c r="H459" i="2"/>
  <c r="I459" i="2"/>
  <c r="F459" i="2" s="1"/>
  <c r="A460" i="2"/>
  <c r="A450" i="1" s="1"/>
  <c r="B467" i="5" s="1"/>
  <c r="D460" i="2"/>
  <c r="H460" i="2"/>
  <c r="I460" i="2"/>
  <c r="F460" i="2" s="1"/>
  <c r="A461" i="2"/>
  <c r="A451" i="1" s="1"/>
  <c r="B468" i="5" s="1"/>
  <c r="D461" i="2"/>
  <c r="H461" i="2"/>
  <c r="I461" i="2"/>
  <c r="F461" i="2" s="1"/>
  <c r="A462" i="2"/>
  <c r="A452" i="1" s="1"/>
  <c r="B469" i="5" s="1"/>
  <c r="D462" i="2"/>
  <c r="H462" i="2"/>
  <c r="I462" i="2"/>
  <c r="F462" i="2" s="1"/>
  <c r="A463" i="2"/>
  <c r="A453" i="1" s="1"/>
  <c r="B470" i="5" s="1"/>
  <c r="D463" i="2"/>
  <c r="H463" i="2"/>
  <c r="I463" i="2"/>
  <c r="F463" i="2" s="1"/>
  <c r="A464" i="2"/>
  <c r="A454" i="1" s="1"/>
  <c r="B471" i="5" s="1"/>
  <c r="D464" i="2"/>
  <c r="H464" i="2"/>
  <c r="I464" i="2"/>
  <c r="F464" i="2" s="1"/>
  <c r="A465" i="2"/>
  <c r="A455" i="1" s="1"/>
  <c r="B472" i="5" s="1"/>
  <c r="D465" i="2"/>
  <c r="H465" i="2"/>
  <c r="I465" i="2"/>
  <c r="F465" i="2" s="1"/>
  <c r="A466" i="2"/>
  <c r="A456" i="1" s="1"/>
  <c r="B473" i="5" s="1"/>
  <c r="D466" i="2"/>
  <c r="H466" i="2"/>
  <c r="I466" i="2"/>
  <c r="F466" i="2" s="1"/>
  <c r="A467" i="2"/>
  <c r="A457" i="1" s="1"/>
  <c r="B474" i="5" s="1"/>
  <c r="D467" i="2"/>
  <c r="H467" i="2"/>
  <c r="I467" i="2"/>
  <c r="F467" i="2" s="1"/>
  <c r="A468" i="2"/>
  <c r="A458" i="1" s="1"/>
  <c r="B475" i="5" s="1"/>
  <c r="D468" i="2"/>
  <c r="H468" i="2"/>
  <c r="I468" i="2"/>
  <c r="F468" i="2" s="1"/>
  <c r="A469" i="2"/>
  <c r="A459" i="1" s="1"/>
  <c r="B476" i="5" s="1"/>
  <c r="D469" i="2"/>
  <c r="H469" i="2"/>
  <c r="I469" i="2"/>
  <c r="F469" i="2" s="1"/>
  <c r="A470" i="2"/>
  <c r="A460" i="1" s="1"/>
  <c r="B477" i="5" s="1"/>
  <c r="D470" i="2"/>
  <c r="H470" i="2"/>
  <c r="I470" i="2"/>
  <c r="F470" i="2" s="1"/>
  <c r="A471" i="2"/>
  <c r="A461" i="1" s="1"/>
  <c r="B478" i="5" s="1"/>
  <c r="D471" i="2"/>
  <c r="H471" i="2"/>
  <c r="I471" i="2"/>
  <c r="F471" i="2" s="1"/>
  <c r="A472" i="2"/>
  <c r="A462" i="1" s="1"/>
  <c r="B479" i="5" s="1"/>
  <c r="D472" i="2"/>
  <c r="H472" i="2"/>
  <c r="I472" i="2"/>
  <c r="F472" i="2" s="1"/>
  <c r="A473" i="2"/>
  <c r="A463" i="1" s="1"/>
  <c r="B480" i="5" s="1"/>
  <c r="D473" i="2"/>
  <c r="H473" i="2"/>
  <c r="I473" i="2"/>
  <c r="F473" i="2" s="1"/>
  <c r="A474" i="2"/>
  <c r="A464" i="1" s="1"/>
  <c r="D474" i="2"/>
  <c r="H474" i="2"/>
  <c r="I474" i="2"/>
  <c r="F474" i="2" s="1"/>
  <c r="A475" i="2"/>
  <c r="A465" i="1" s="1"/>
  <c r="D475" i="2"/>
  <c r="H475" i="2"/>
  <c r="I475" i="2"/>
  <c r="F475" i="2" s="1"/>
  <c r="A476" i="2"/>
  <c r="A466" i="1" s="1"/>
  <c r="D476" i="2"/>
  <c r="H476" i="2"/>
  <c r="I476" i="2"/>
  <c r="F476" i="2" s="1"/>
  <c r="A477" i="2"/>
  <c r="A467" i="1" s="1"/>
  <c r="D477" i="2"/>
  <c r="H477" i="2"/>
  <c r="I477" i="2"/>
  <c r="F477" i="2" s="1"/>
  <c r="A478" i="2"/>
  <c r="A468" i="1" s="1"/>
  <c r="B481" i="5" s="1"/>
  <c r="D478" i="2"/>
  <c r="H478" i="2"/>
  <c r="I478" i="2"/>
  <c r="F478" i="2" s="1"/>
  <c r="A479" i="2"/>
  <c r="A469" i="1" s="1"/>
  <c r="B482" i="5" s="1"/>
  <c r="D479" i="2"/>
  <c r="H479" i="2"/>
  <c r="I479" i="2"/>
  <c r="F479" i="2" s="1"/>
  <c r="A480" i="2"/>
  <c r="A470" i="1" s="1"/>
  <c r="D480" i="2"/>
  <c r="H480" i="2"/>
  <c r="I480" i="2"/>
  <c r="F480" i="2" s="1"/>
  <c r="A481" i="2"/>
  <c r="A471" i="1" s="1"/>
  <c r="B488" i="5" s="1"/>
  <c r="D481" i="2"/>
  <c r="H481" i="2"/>
  <c r="I481" i="2"/>
  <c r="F481" i="2" s="1"/>
  <c r="A482" i="2"/>
  <c r="A472" i="1" s="1"/>
  <c r="B489" i="5" s="1"/>
  <c r="D482" i="2"/>
  <c r="H482" i="2"/>
  <c r="I482" i="2"/>
  <c r="F482" i="2" s="1"/>
  <c r="A483" i="2"/>
  <c r="A473" i="1" s="1"/>
  <c r="B490" i="5" s="1"/>
  <c r="D483" i="2"/>
  <c r="H483" i="2"/>
  <c r="I483" i="2"/>
  <c r="F483" i="2" s="1"/>
  <c r="A484" i="2"/>
  <c r="A474" i="1" s="1"/>
  <c r="B491" i="5" s="1"/>
  <c r="D484" i="2"/>
  <c r="H484" i="2"/>
  <c r="I484" i="2"/>
  <c r="F484" i="2" s="1"/>
  <c r="A485" i="2"/>
  <c r="A475" i="1" s="1"/>
  <c r="B492" i="5" s="1"/>
  <c r="D485" i="2"/>
  <c r="H485" i="2"/>
  <c r="I485" i="2"/>
  <c r="F485" i="2" s="1"/>
  <c r="A486" i="2"/>
  <c r="A476" i="1" s="1"/>
  <c r="B493" i="5" s="1"/>
  <c r="D486" i="2"/>
  <c r="H486" i="2"/>
  <c r="I486" i="2"/>
  <c r="F486" i="2" s="1"/>
  <c r="A487" i="2"/>
  <c r="A477" i="1" s="1"/>
  <c r="B494" i="5" s="1"/>
  <c r="D487" i="2"/>
  <c r="H487" i="2"/>
  <c r="I487" i="2"/>
  <c r="F487" i="2" s="1"/>
  <c r="A488" i="2"/>
  <c r="A478" i="1" s="1"/>
  <c r="B495" i="5" s="1"/>
  <c r="D488" i="2"/>
  <c r="H488" i="2"/>
  <c r="I488" i="2"/>
  <c r="F488" i="2" s="1"/>
  <c r="A489" i="2"/>
  <c r="A479" i="1" s="1"/>
  <c r="B496" i="5" s="1"/>
  <c r="D489" i="2"/>
  <c r="H489" i="2"/>
  <c r="I489" i="2"/>
  <c r="F489" i="2" s="1"/>
  <c r="A490" i="2"/>
  <c r="A480" i="1" s="1"/>
  <c r="B497" i="5" s="1"/>
  <c r="D490" i="2"/>
  <c r="H490" i="2"/>
  <c r="I490" i="2"/>
  <c r="F490" i="2" s="1"/>
  <c r="A491" i="2"/>
  <c r="A481" i="1" s="1"/>
  <c r="B498" i="5" s="1"/>
  <c r="D491" i="2"/>
  <c r="H491" i="2"/>
  <c r="I491" i="2"/>
  <c r="F491" i="2" s="1"/>
  <c r="A492" i="2"/>
  <c r="A482" i="1" s="1"/>
  <c r="B499" i="5" s="1"/>
  <c r="D492" i="2"/>
  <c r="H492" i="2"/>
  <c r="I492" i="2"/>
  <c r="F492" i="2" s="1"/>
  <c r="A493" i="2"/>
  <c r="A483" i="1" s="1"/>
  <c r="B500" i="5" s="1"/>
  <c r="D493" i="2"/>
  <c r="H493" i="2"/>
  <c r="I493" i="2"/>
  <c r="F493" i="2" s="1"/>
  <c r="A494" i="2"/>
  <c r="A484" i="1" s="1"/>
  <c r="B501" i="5" s="1"/>
  <c r="D494" i="2"/>
  <c r="H494" i="2"/>
  <c r="I494" i="2"/>
  <c r="F494" i="2" s="1"/>
  <c r="A495" i="2"/>
  <c r="A485" i="1" s="1"/>
  <c r="B502" i="5" s="1"/>
  <c r="D495" i="2"/>
  <c r="H495" i="2"/>
  <c r="I495" i="2"/>
  <c r="F495" i="2" s="1"/>
  <c r="A496" i="2"/>
  <c r="A486" i="1" s="1"/>
  <c r="B503" i="5" s="1"/>
  <c r="D496" i="2"/>
  <c r="H496" i="2"/>
  <c r="I496" i="2"/>
  <c r="F496" i="2" s="1"/>
  <c r="A497" i="2"/>
  <c r="A487" i="1" s="1"/>
  <c r="B504" i="5" s="1"/>
  <c r="D497" i="2"/>
  <c r="H497" i="2"/>
  <c r="I497" i="2"/>
  <c r="F497" i="2" s="1"/>
  <c r="A498" i="2"/>
  <c r="A488" i="1" s="1"/>
  <c r="B505" i="5" s="1"/>
  <c r="D498" i="2"/>
  <c r="H498" i="2"/>
  <c r="I498" i="2"/>
  <c r="F498" i="2" s="1"/>
  <c r="A499" i="2"/>
  <c r="A489" i="1" s="1"/>
  <c r="B506" i="5" s="1"/>
  <c r="D499" i="2"/>
  <c r="H499" i="2"/>
  <c r="I499" i="2"/>
  <c r="F499" i="2" s="1"/>
  <c r="A500" i="2"/>
  <c r="A490" i="1" s="1"/>
  <c r="B507" i="5" s="1"/>
  <c r="D500" i="2"/>
  <c r="H500" i="2"/>
  <c r="I500" i="2"/>
  <c r="F500" i="2" s="1"/>
  <c r="A501" i="2"/>
  <c r="A491" i="1" s="1"/>
  <c r="B508" i="5" s="1"/>
  <c r="D501" i="2"/>
  <c r="H501" i="2"/>
  <c r="I501" i="2"/>
  <c r="F501" i="2" s="1"/>
  <c r="A502" i="2"/>
  <c r="A492" i="1" s="1"/>
  <c r="B509" i="5" s="1"/>
  <c r="D502" i="2"/>
  <c r="H502" i="2"/>
  <c r="I502" i="2"/>
  <c r="F502" i="2" s="1"/>
  <c r="A503" i="2"/>
  <c r="A493" i="1" s="1"/>
  <c r="B510" i="5" s="1"/>
  <c r="D503" i="2"/>
  <c r="H503" i="2"/>
  <c r="I503" i="2"/>
  <c r="F503" i="2" s="1"/>
  <c r="A504" i="2"/>
  <c r="A494" i="1" s="1"/>
  <c r="B511" i="5" s="1"/>
  <c r="D504" i="2"/>
  <c r="H504" i="2"/>
  <c r="I504" i="2"/>
  <c r="F504" i="2" s="1"/>
  <c r="A505" i="2"/>
  <c r="A495" i="1" s="1"/>
  <c r="B512" i="5" s="1"/>
  <c r="D505" i="2"/>
  <c r="H505" i="2"/>
  <c r="I505" i="2"/>
  <c r="F505" i="2" s="1"/>
  <c r="A506" i="2"/>
  <c r="A496" i="1" s="1"/>
  <c r="B513" i="5" s="1"/>
  <c r="D506" i="2"/>
  <c r="H506" i="2"/>
  <c r="I506" i="2"/>
  <c r="F506" i="2" s="1"/>
  <c r="A507" i="2"/>
  <c r="A497" i="1" s="1"/>
  <c r="B514" i="5" s="1"/>
  <c r="D507" i="2"/>
  <c r="H507" i="2"/>
  <c r="I507" i="2"/>
  <c r="F507" i="2" s="1"/>
  <c r="A508" i="2"/>
  <c r="A498" i="1" s="1"/>
  <c r="B515" i="5" s="1"/>
  <c r="D508" i="2"/>
  <c r="H508" i="2"/>
  <c r="I508" i="2"/>
  <c r="F508" i="2" s="1"/>
  <c r="A509" i="2"/>
  <c r="A499" i="1" s="1"/>
  <c r="B516" i="5" s="1"/>
  <c r="D509" i="2"/>
  <c r="H509" i="2"/>
  <c r="I509" i="2"/>
  <c r="F509" i="2" s="1"/>
  <c r="A510" i="2"/>
  <c r="A500" i="1" s="1"/>
  <c r="B517" i="5" s="1"/>
  <c r="D510" i="2"/>
  <c r="H510" i="2"/>
  <c r="I510" i="2"/>
  <c r="F510" i="2" s="1"/>
  <c r="A511" i="2"/>
  <c r="A501" i="1" s="1"/>
  <c r="B518" i="5" s="1"/>
  <c r="D511" i="2"/>
  <c r="H511" i="2"/>
  <c r="I511" i="2"/>
  <c r="F511" i="2" s="1"/>
  <c r="A512" i="2"/>
  <c r="A502" i="1" s="1"/>
  <c r="B519" i="5" s="1"/>
  <c r="D512" i="2"/>
  <c r="H512" i="2"/>
  <c r="I512" i="2"/>
  <c r="F512" i="2" s="1"/>
  <c r="A513" i="2"/>
  <c r="A503" i="1" s="1"/>
  <c r="B520" i="5" s="1"/>
  <c r="D513" i="2"/>
  <c r="H513" i="2"/>
  <c r="I513" i="2"/>
  <c r="F513" i="2" s="1"/>
  <c r="A514" i="2"/>
  <c r="A504" i="1" s="1"/>
  <c r="B521" i="5" s="1"/>
  <c r="D514" i="2"/>
  <c r="H514" i="2"/>
  <c r="I514" i="2"/>
  <c r="F514" i="2" s="1"/>
  <c r="A515" i="2"/>
  <c r="A505" i="1" s="1"/>
  <c r="B522" i="5" s="1"/>
  <c r="D515" i="2"/>
  <c r="H515" i="2"/>
  <c r="I515" i="2"/>
  <c r="F515" i="2" s="1"/>
  <c r="A516" i="2"/>
  <c r="A506" i="1" s="1"/>
  <c r="D516" i="2"/>
  <c r="H516" i="2"/>
  <c r="I516" i="2"/>
  <c r="F516" i="2" s="1"/>
  <c r="A517" i="2"/>
  <c r="A507" i="1" s="1"/>
  <c r="D517" i="2"/>
  <c r="H517" i="2"/>
  <c r="I517" i="2"/>
  <c r="F517" i="2" s="1"/>
  <c r="A518" i="2"/>
  <c r="A508" i="1" s="1"/>
  <c r="D518" i="2"/>
  <c r="H518" i="2"/>
  <c r="I518" i="2"/>
  <c r="F518" i="2" s="1"/>
  <c r="A519" i="2"/>
  <c r="A509" i="1" s="1"/>
  <c r="D519" i="2"/>
  <c r="H519" i="2"/>
  <c r="I519" i="2"/>
  <c r="F519" i="2" s="1"/>
  <c r="A520" i="2"/>
  <c r="A510" i="1" s="1"/>
  <c r="B523" i="5" s="1"/>
  <c r="D520" i="2"/>
  <c r="H520" i="2"/>
  <c r="I520" i="2"/>
  <c r="F520" i="2" s="1"/>
  <c r="A521" i="2"/>
  <c r="A511" i="1" s="1"/>
  <c r="B524" i="5" s="1"/>
  <c r="D521" i="2"/>
  <c r="H521" i="2"/>
  <c r="I521" i="2"/>
  <c r="F521" i="2" s="1"/>
  <c r="A522" i="2"/>
  <c r="A512" i="1" s="1"/>
  <c r="D522" i="2"/>
  <c r="H522" i="2"/>
  <c r="I522" i="2"/>
  <c r="F522" i="2" s="1"/>
  <c r="A523" i="2"/>
  <c r="A513" i="1" s="1"/>
  <c r="B530" i="5" s="1"/>
  <c r="D523" i="2"/>
  <c r="H523" i="2"/>
  <c r="I523" i="2"/>
  <c r="F523" i="2" s="1"/>
  <c r="A524" i="2"/>
  <c r="A514" i="1" s="1"/>
  <c r="B531" i="5" s="1"/>
  <c r="D524" i="2"/>
  <c r="H524" i="2"/>
  <c r="I524" i="2"/>
  <c r="F524" i="2" s="1"/>
  <c r="A525" i="2"/>
  <c r="A515" i="1" s="1"/>
  <c r="B532" i="5" s="1"/>
  <c r="D525" i="2"/>
  <c r="H525" i="2"/>
  <c r="I525" i="2"/>
  <c r="F525" i="2" s="1"/>
  <c r="A526" i="2"/>
  <c r="A516" i="1" s="1"/>
  <c r="B533" i="5" s="1"/>
  <c r="D526" i="2"/>
  <c r="H526" i="2"/>
  <c r="I526" i="2"/>
  <c r="F526" i="2" s="1"/>
  <c r="A527" i="2"/>
  <c r="A517" i="1" s="1"/>
  <c r="B534" i="5" s="1"/>
  <c r="D527" i="2"/>
  <c r="H527" i="2"/>
  <c r="I527" i="2"/>
  <c r="F527" i="2" s="1"/>
  <c r="A528" i="2"/>
  <c r="A518" i="1" s="1"/>
  <c r="B535" i="5" s="1"/>
  <c r="D528" i="2"/>
  <c r="H528" i="2"/>
  <c r="I528" i="2"/>
  <c r="F528" i="2" s="1"/>
  <c r="A529" i="2"/>
  <c r="A519" i="1" s="1"/>
  <c r="B536" i="5" s="1"/>
  <c r="D529" i="2"/>
  <c r="H529" i="2"/>
  <c r="I529" i="2"/>
  <c r="F529" i="2" s="1"/>
  <c r="A530" i="2"/>
  <c r="A520" i="1" s="1"/>
  <c r="B537" i="5" s="1"/>
  <c r="D530" i="2"/>
  <c r="H530" i="2"/>
  <c r="I530" i="2"/>
  <c r="F530" i="2" s="1"/>
  <c r="A531" i="2"/>
  <c r="A521" i="1" s="1"/>
  <c r="B538" i="5" s="1"/>
  <c r="D531" i="2"/>
  <c r="H531" i="2"/>
  <c r="I531" i="2"/>
  <c r="F531" i="2" s="1"/>
  <c r="A532" i="2"/>
  <c r="A522" i="1" s="1"/>
  <c r="B539" i="5" s="1"/>
  <c r="D532" i="2"/>
  <c r="H532" i="2"/>
  <c r="I532" i="2"/>
  <c r="F532" i="2" s="1"/>
  <c r="A533" i="2"/>
  <c r="A523" i="1" s="1"/>
  <c r="B540" i="5" s="1"/>
  <c r="D533" i="2"/>
  <c r="H533" i="2"/>
  <c r="I533" i="2"/>
  <c r="F533" i="2" s="1"/>
  <c r="A534" i="2"/>
  <c r="A524" i="1" s="1"/>
  <c r="B541" i="5" s="1"/>
  <c r="D534" i="2"/>
  <c r="H534" i="2"/>
  <c r="I534" i="2"/>
  <c r="F534" i="2" s="1"/>
  <c r="A535" i="2"/>
  <c r="A525" i="1" s="1"/>
  <c r="B542" i="5" s="1"/>
  <c r="D535" i="2"/>
  <c r="H535" i="2"/>
  <c r="I535" i="2"/>
  <c r="F535" i="2" s="1"/>
  <c r="A536" i="2"/>
  <c r="A526" i="1" s="1"/>
  <c r="B543" i="5" s="1"/>
  <c r="D536" i="2"/>
  <c r="H536" i="2"/>
  <c r="I536" i="2"/>
  <c r="F536" i="2" s="1"/>
  <c r="A537" i="2"/>
  <c r="A527" i="1" s="1"/>
  <c r="B544" i="5" s="1"/>
  <c r="D537" i="2"/>
  <c r="H537" i="2"/>
  <c r="I537" i="2"/>
  <c r="F537" i="2" s="1"/>
  <c r="A538" i="2"/>
  <c r="A528" i="1" s="1"/>
  <c r="B545" i="5" s="1"/>
  <c r="D538" i="2"/>
  <c r="H538" i="2"/>
  <c r="I538" i="2"/>
  <c r="F538" i="2" s="1"/>
  <c r="A539" i="2"/>
  <c r="A529" i="1" s="1"/>
  <c r="B546" i="5" s="1"/>
  <c r="D539" i="2"/>
  <c r="H539" i="2"/>
  <c r="I539" i="2"/>
  <c r="F539" i="2" s="1"/>
  <c r="A540" i="2"/>
  <c r="A530" i="1" s="1"/>
  <c r="B547" i="5" s="1"/>
  <c r="D540" i="2"/>
  <c r="H540" i="2"/>
  <c r="I540" i="2"/>
  <c r="F540" i="2" s="1"/>
  <c r="A541" i="2"/>
  <c r="A531" i="1" s="1"/>
  <c r="B548" i="5" s="1"/>
  <c r="D541" i="2"/>
  <c r="H541" i="2"/>
  <c r="I541" i="2"/>
  <c r="F541" i="2" s="1"/>
  <c r="A542" i="2"/>
  <c r="A532" i="1" s="1"/>
  <c r="B549" i="5" s="1"/>
  <c r="D542" i="2"/>
  <c r="H542" i="2"/>
  <c r="I542" i="2"/>
  <c r="F542" i="2" s="1"/>
  <c r="A543" i="2"/>
  <c r="A533" i="1" s="1"/>
  <c r="B550" i="5" s="1"/>
  <c r="D543" i="2"/>
  <c r="H543" i="2"/>
  <c r="I543" i="2"/>
  <c r="F543" i="2" s="1"/>
  <c r="A544" i="2"/>
  <c r="A534" i="1" s="1"/>
  <c r="B551" i="5" s="1"/>
  <c r="D544" i="2"/>
  <c r="H544" i="2"/>
  <c r="I544" i="2"/>
  <c r="F544" i="2" s="1"/>
  <c r="A545" i="2"/>
  <c r="A535" i="1" s="1"/>
  <c r="B552" i="5" s="1"/>
  <c r="D545" i="2"/>
  <c r="H545" i="2"/>
  <c r="I545" i="2"/>
  <c r="F545" i="2" s="1"/>
  <c r="A546" i="2"/>
  <c r="A536" i="1" s="1"/>
  <c r="B553" i="5" s="1"/>
  <c r="D546" i="2"/>
  <c r="H546" i="2"/>
  <c r="I546" i="2"/>
  <c r="F546" i="2" s="1"/>
  <c r="A547" i="2"/>
  <c r="A537" i="1" s="1"/>
  <c r="B554" i="5" s="1"/>
  <c r="D547" i="2"/>
  <c r="H547" i="2"/>
  <c r="I547" i="2"/>
  <c r="F547" i="2" s="1"/>
  <c r="A548" i="2"/>
  <c r="A538" i="1" s="1"/>
  <c r="B555" i="5" s="1"/>
  <c r="D548" i="2"/>
  <c r="H548" i="2"/>
  <c r="I548" i="2"/>
  <c r="F548" i="2" s="1"/>
  <c r="A549" i="2"/>
  <c r="A539" i="1" s="1"/>
  <c r="B556" i="5" s="1"/>
  <c r="D549" i="2"/>
  <c r="H549" i="2"/>
  <c r="I549" i="2"/>
  <c r="F549" i="2" s="1"/>
  <c r="A550" i="2"/>
  <c r="A540" i="1" s="1"/>
  <c r="B557" i="5" s="1"/>
  <c r="D550" i="2"/>
  <c r="H550" i="2"/>
  <c r="I550" i="2"/>
  <c r="F550" i="2" s="1"/>
  <c r="A551" i="2"/>
  <c r="A541" i="1" s="1"/>
  <c r="B558" i="5" s="1"/>
  <c r="D551" i="2"/>
  <c r="H551" i="2"/>
  <c r="I551" i="2"/>
  <c r="F551" i="2" s="1"/>
  <c r="A552" i="2"/>
  <c r="A542" i="1" s="1"/>
  <c r="B559" i="5" s="1"/>
  <c r="D552" i="2"/>
  <c r="H552" i="2"/>
  <c r="I552" i="2"/>
  <c r="F552" i="2" s="1"/>
  <c r="A553" i="2"/>
  <c r="A543" i="1" s="1"/>
  <c r="B560" i="5" s="1"/>
  <c r="D553" i="2"/>
  <c r="H553" i="2"/>
  <c r="I553" i="2"/>
  <c r="F553" i="2" s="1"/>
  <c r="A554" i="2"/>
  <c r="A544" i="1" s="1"/>
  <c r="B561" i="5" s="1"/>
  <c r="D554" i="2"/>
  <c r="H554" i="2"/>
  <c r="I554" i="2"/>
  <c r="F554" i="2" s="1"/>
  <c r="A555" i="2"/>
  <c r="A545" i="1" s="1"/>
  <c r="B562" i="5" s="1"/>
  <c r="D555" i="2"/>
  <c r="H555" i="2"/>
  <c r="I555" i="2"/>
  <c r="F555" i="2" s="1"/>
  <c r="A556" i="2"/>
  <c r="A546" i="1" s="1"/>
  <c r="B563" i="5" s="1"/>
  <c r="D556" i="2"/>
  <c r="H556" i="2"/>
  <c r="I556" i="2"/>
  <c r="F556" i="2" s="1"/>
  <c r="A557" i="2"/>
  <c r="A547" i="1" s="1"/>
  <c r="B564" i="5" s="1"/>
  <c r="D557" i="2"/>
  <c r="H557" i="2"/>
  <c r="I557" i="2"/>
  <c r="F557" i="2" s="1"/>
  <c r="A558" i="2"/>
  <c r="A548" i="1" s="1"/>
  <c r="D558" i="2"/>
  <c r="H558" i="2"/>
  <c r="I558" i="2"/>
  <c r="F558" i="2" s="1"/>
  <c r="A559" i="2"/>
  <c r="A549" i="1" s="1"/>
  <c r="D559" i="2"/>
  <c r="H559" i="2"/>
  <c r="I559" i="2"/>
  <c r="F559" i="2" s="1"/>
  <c r="A560" i="2"/>
  <c r="A550" i="1" s="1"/>
  <c r="D560" i="2"/>
  <c r="H560" i="2"/>
  <c r="I560" i="2"/>
  <c r="F560" i="2" s="1"/>
  <c r="A561" i="2"/>
  <c r="A551" i="1" s="1"/>
  <c r="D561" i="2"/>
  <c r="H561" i="2"/>
  <c r="I561" i="2"/>
  <c r="F561" i="2" s="1"/>
  <c r="A562" i="2"/>
  <c r="A552" i="1" s="1"/>
  <c r="B565" i="5" s="1"/>
  <c r="D562" i="2"/>
  <c r="H562" i="2"/>
  <c r="I562" i="2"/>
  <c r="F562" i="2" s="1"/>
  <c r="A563" i="2"/>
  <c r="A553" i="1" s="1"/>
  <c r="B566" i="5" s="1"/>
  <c r="D563" i="2"/>
  <c r="H563" i="2"/>
  <c r="I563" i="2"/>
  <c r="F563" i="2" s="1"/>
  <c r="A564" i="2"/>
  <c r="A554" i="1" s="1"/>
  <c r="D564" i="2"/>
  <c r="H564" i="2"/>
  <c r="I564" i="2"/>
  <c r="F564" i="2" s="1"/>
  <c r="A565" i="2"/>
  <c r="A555" i="1" s="1"/>
  <c r="B572" i="5" s="1"/>
  <c r="D565" i="2"/>
  <c r="H565" i="2"/>
  <c r="I565" i="2"/>
  <c r="F565" i="2" s="1"/>
  <c r="A566" i="2"/>
  <c r="A556" i="1" s="1"/>
  <c r="B573" i="5" s="1"/>
  <c r="D566" i="2"/>
  <c r="H566" i="2"/>
  <c r="I566" i="2"/>
  <c r="F566" i="2" s="1"/>
  <c r="A567" i="2"/>
  <c r="A557" i="1" s="1"/>
  <c r="B574" i="5" s="1"/>
  <c r="D567" i="2"/>
  <c r="H567" i="2"/>
  <c r="I567" i="2"/>
  <c r="F567" i="2" s="1"/>
  <c r="A568" i="2"/>
  <c r="A558" i="1" s="1"/>
  <c r="B575" i="5" s="1"/>
  <c r="D568" i="2"/>
  <c r="H568" i="2"/>
  <c r="I568" i="2"/>
  <c r="F568" i="2" s="1"/>
  <c r="A569" i="2"/>
  <c r="A559" i="1" s="1"/>
  <c r="B576" i="5" s="1"/>
  <c r="D569" i="2"/>
  <c r="H569" i="2"/>
  <c r="I569" i="2"/>
  <c r="F569" i="2" s="1"/>
  <c r="A570" i="2"/>
  <c r="A560" i="1" s="1"/>
  <c r="B577" i="5" s="1"/>
  <c r="D570" i="2"/>
  <c r="H570" i="2"/>
  <c r="I570" i="2"/>
  <c r="F570" i="2" s="1"/>
  <c r="A571" i="2"/>
  <c r="A561" i="1" s="1"/>
  <c r="B578" i="5" s="1"/>
  <c r="D571" i="2"/>
  <c r="H571" i="2"/>
  <c r="I571" i="2"/>
  <c r="F571" i="2" s="1"/>
  <c r="A572" i="2"/>
  <c r="A562" i="1" s="1"/>
  <c r="B579" i="5" s="1"/>
  <c r="D572" i="2"/>
  <c r="H572" i="2"/>
  <c r="I572" i="2"/>
  <c r="F572" i="2" s="1"/>
  <c r="A573" i="2"/>
  <c r="A563" i="1" s="1"/>
  <c r="B580" i="5" s="1"/>
  <c r="D573" i="2"/>
  <c r="H573" i="2"/>
  <c r="I573" i="2"/>
  <c r="F573" i="2" s="1"/>
  <c r="A574" i="2"/>
  <c r="A564" i="1" s="1"/>
  <c r="B581" i="5" s="1"/>
  <c r="D574" i="2"/>
  <c r="H574" i="2"/>
  <c r="I574" i="2"/>
  <c r="F574" i="2" s="1"/>
  <c r="A575" i="2"/>
  <c r="A565" i="1" s="1"/>
  <c r="B582" i="5" s="1"/>
  <c r="D575" i="2"/>
  <c r="H575" i="2"/>
  <c r="I575" i="2"/>
  <c r="F575" i="2" s="1"/>
  <c r="A576" i="2"/>
  <c r="A566" i="1" s="1"/>
  <c r="B583" i="5" s="1"/>
  <c r="D576" i="2"/>
  <c r="H576" i="2"/>
  <c r="I576" i="2"/>
  <c r="F576" i="2" s="1"/>
  <c r="A577" i="2"/>
  <c r="A567" i="1" s="1"/>
  <c r="B584" i="5" s="1"/>
  <c r="D577" i="2"/>
  <c r="H577" i="2"/>
  <c r="I577" i="2"/>
  <c r="F577" i="2" s="1"/>
  <c r="A578" i="2"/>
  <c r="A568" i="1" s="1"/>
  <c r="B585" i="5" s="1"/>
  <c r="D578" i="2"/>
  <c r="H578" i="2"/>
  <c r="I578" i="2"/>
  <c r="F578" i="2" s="1"/>
  <c r="A579" i="2"/>
  <c r="A569" i="1" s="1"/>
  <c r="B586" i="5" s="1"/>
  <c r="D579" i="2"/>
  <c r="H579" i="2"/>
  <c r="I579" i="2"/>
  <c r="F579" i="2" s="1"/>
  <c r="A580" i="2"/>
  <c r="A570" i="1" s="1"/>
  <c r="B587" i="5" s="1"/>
  <c r="D580" i="2"/>
  <c r="H580" i="2"/>
  <c r="I580" i="2"/>
  <c r="F580" i="2" s="1"/>
  <c r="A581" i="2"/>
  <c r="A571" i="1" s="1"/>
  <c r="B588" i="5" s="1"/>
  <c r="D581" i="2"/>
  <c r="H581" i="2"/>
  <c r="I581" i="2"/>
  <c r="F581" i="2" s="1"/>
  <c r="A582" i="2"/>
  <c r="A572" i="1" s="1"/>
  <c r="B589" i="5" s="1"/>
  <c r="D582" i="2"/>
  <c r="H582" i="2"/>
  <c r="I582" i="2"/>
  <c r="F582" i="2" s="1"/>
  <c r="A583" i="2"/>
  <c r="A573" i="1" s="1"/>
  <c r="B590" i="5" s="1"/>
  <c r="D583" i="2"/>
  <c r="H583" i="2"/>
  <c r="I583" i="2"/>
  <c r="F583" i="2" s="1"/>
  <c r="A584" i="2"/>
  <c r="A574" i="1" s="1"/>
  <c r="B591" i="5" s="1"/>
  <c r="D584" i="2"/>
  <c r="H584" i="2"/>
  <c r="I584" i="2"/>
  <c r="F584" i="2" s="1"/>
  <c r="A585" i="2"/>
  <c r="A575" i="1" s="1"/>
  <c r="B592" i="5" s="1"/>
  <c r="D585" i="2"/>
  <c r="H585" i="2"/>
  <c r="I585" i="2"/>
  <c r="F585" i="2" s="1"/>
  <c r="A586" i="2"/>
  <c r="A576" i="1" s="1"/>
  <c r="B593" i="5" s="1"/>
  <c r="D586" i="2"/>
  <c r="H586" i="2"/>
  <c r="I586" i="2"/>
  <c r="F586" i="2" s="1"/>
  <c r="A587" i="2"/>
  <c r="A577" i="1" s="1"/>
  <c r="B594" i="5" s="1"/>
  <c r="D587" i="2"/>
  <c r="H587" i="2"/>
  <c r="I587" i="2"/>
  <c r="F587" i="2" s="1"/>
  <c r="A588" i="2"/>
  <c r="A578" i="1" s="1"/>
  <c r="B595" i="5" s="1"/>
  <c r="D588" i="2"/>
  <c r="H588" i="2"/>
  <c r="I588" i="2"/>
  <c r="F588" i="2" s="1"/>
  <c r="A589" i="2"/>
  <c r="A579" i="1" s="1"/>
  <c r="B596" i="5" s="1"/>
  <c r="D589" i="2"/>
  <c r="H589" i="2"/>
  <c r="I589" i="2"/>
  <c r="F589" i="2" s="1"/>
  <c r="A590" i="2"/>
  <c r="A580" i="1" s="1"/>
  <c r="B597" i="5" s="1"/>
  <c r="D590" i="2"/>
  <c r="H590" i="2"/>
  <c r="I590" i="2"/>
  <c r="F590" i="2" s="1"/>
  <c r="A591" i="2"/>
  <c r="A581" i="1" s="1"/>
  <c r="B598" i="5" s="1"/>
  <c r="D591" i="2"/>
  <c r="H591" i="2"/>
  <c r="I591" i="2"/>
  <c r="F591" i="2" s="1"/>
  <c r="A592" i="2"/>
  <c r="A582" i="1" s="1"/>
  <c r="B599" i="5" s="1"/>
  <c r="D592" i="2"/>
  <c r="H592" i="2"/>
  <c r="I592" i="2"/>
  <c r="F592" i="2" s="1"/>
  <c r="A593" i="2"/>
  <c r="A583" i="1" s="1"/>
  <c r="B600" i="5" s="1"/>
  <c r="D593" i="2"/>
  <c r="H593" i="2"/>
  <c r="I593" i="2"/>
  <c r="F593" i="2" s="1"/>
  <c r="A594" i="2"/>
  <c r="A584" i="1" s="1"/>
  <c r="B601" i="5" s="1"/>
  <c r="D594" i="2"/>
  <c r="H594" i="2"/>
  <c r="I594" i="2"/>
  <c r="F594" i="2" s="1"/>
  <c r="A595" i="2"/>
  <c r="A585" i="1" s="1"/>
  <c r="B602" i="5" s="1"/>
  <c r="D595" i="2"/>
  <c r="H595" i="2"/>
  <c r="I595" i="2"/>
  <c r="F595" i="2" s="1"/>
  <c r="A596" i="2"/>
  <c r="A586" i="1" s="1"/>
  <c r="B603" i="5" s="1"/>
  <c r="D596" i="2"/>
  <c r="H596" i="2"/>
  <c r="I596" i="2"/>
  <c r="F596" i="2" s="1"/>
  <c r="A597" i="2"/>
  <c r="A587" i="1" s="1"/>
  <c r="B604" i="5" s="1"/>
  <c r="D597" i="2"/>
  <c r="H597" i="2"/>
  <c r="I597" i="2"/>
  <c r="F597" i="2" s="1"/>
  <c r="A598" i="2"/>
  <c r="A588" i="1" s="1"/>
  <c r="B605" i="5" s="1"/>
  <c r="D598" i="2"/>
  <c r="H598" i="2"/>
  <c r="I598" i="2"/>
  <c r="F598" i="2" s="1"/>
  <c r="A599" i="2"/>
  <c r="A589" i="1" s="1"/>
  <c r="B606" i="5" s="1"/>
  <c r="D599" i="2"/>
  <c r="H599" i="2"/>
  <c r="I599" i="2"/>
  <c r="F599" i="2" s="1"/>
  <c r="A600" i="2"/>
  <c r="A590" i="1" s="1"/>
  <c r="D600" i="2"/>
  <c r="H600" i="2"/>
  <c r="I600" i="2"/>
  <c r="F600" i="2" s="1"/>
  <c r="A601" i="2"/>
  <c r="A591" i="1" s="1"/>
  <c r="D601" i="2"/>
  <c r="H601" i="2"/>
  <c r="I601" i="2"/>
  <c r="F601" i="2" s="1"/>
  <c r="A602" i="2"/>
  <c r="A592" i="1" s="1"/>
  <c r="D602" i="2"/>
  <c r="H602" i="2"/>
  <c r="I602" i="2"/>
  <c r="F602" i="2" s="1"/>
  <c r="A603" i="2"/>
  <c r="A593" i="1" s="1"/>
  <c r="D603" i="2"/>
  <c r="H603" i="2"/>
  <c r="I603" i="2"/>
  <c r="F603" i="2" s="1"/>
  <c r="A604" i="2"/>
  <c r="A594" i="1" s="1"/>
  <c r="B607" i="5" s="1"/>
  <c r="D604" i="2"/>
  <c r="H604" i="2"/>
  <c r="I604" i="2"/>
  <c r="F604" i="2" s="1"/>
  <c r="A605" i="2"/>
  <c r="A595" i="1" s="1"/>
  <c r="B608" i="5" s="1"/>
  <c r="D605" i="2"/>
  <c r="H605" i="2"/>
  <c r="I605" i="2"/>
  <c r="F605" i="2" s="1"/>
  <c r="A606" i="2"/>
  <c r="A596" i="1" s="1"/>
  <c r="D606" i="2"/>
  <c r="H606" i="2"/>
  <c r="I606" i="2"/>
  <c r="F606" i="2" s="1"/>
  <c r="A607" i="2"/>
  <c r="A597" i="1" s="1"/>
  <c r="B614" i="5" s="1"/>
  <c r="D607" i="2"/>
  <c r="H607" i="2"/>
  <c r="I607" i="2"/>
  <c r="F607" i="2" s="1"/>
  <c r="A608" i="2"/>
  <c r="A598" i="1" s="1"/>
  <c r="B615" i="5" s="1"/>
  <c r="D608" i="2"/>
  <c r="H608" i="2"/>
  <c r="I608" i="2"/>
  <c r="F608" i="2" s="1"/>
  <c r="A609" i="2"/>
  <c r="A599" i="1" s="1"/>
  <c r="B616" i="5" s="1"/>
  <c r="D609" i="2"/>
  <c r="H609" i="2"/>
  <c r="I609" i="2"/>
  <c r="F609" i="2" s="1"/>
  <c r="A610" i="2"/>
  <c r="A600" i="1" s="1"/>
  <c r="B617" i="5" s="1"/>
  <c r="D610" i="2"/>
  <c r="H610" i="2"/>
  <c r="I610" i="2"/>
  <c r="F610" i="2" s="1"/>
  <c r="A611" i="2"/>
  <c r="A601" i="1" s="1"/>
  <c r="B618" i="5" s="1"/>
  <c r="D611" i="2"/>
  <c r="H611" i="2"/>
  <c r="I611" i="2"/>
  <c r="F611" i="2" s="1"/>
  <c r="A612" i="2"/>
  <c r="A602" i="1" s="1"/>
  <c r="B619" i="5" s="1"/>
  <c r="D612" i="2"/>
  <c r="H612" i="2"/>
  <c r="I612" i="2"/>
  <c r="F612" i="2" s="1"/>
  <c r="A613" i="2"/>
  <c r="A603" i="1" s="1"/>
  <c r="B620" i="5" s="1"/>
  <c r="D613" i="2"/>
  <c r="H613" i="2"/>
  <c r="I613" i="2"/>
  <c r="F613" i="2" s="1"/>
  <c r="A614" i="2"/>
  <c r="A604" i="1" s="1"/>
  <c r="B621" i="5" s="1"/>
  <c r="D614" i="2"/>
  <c r="H614" i="2"/>
  <c r="I614" i="2"/>
  <c r="F614" i="2" s="1"/>
  <c r="A615" i="2"/>
  <c r="A605" i="1" s="1"/>
  <c r="B622" i="5" s="1"/>
  <c r="D615" i="2"/>
  <c r="H615" i="2"/>
  <c r="I615" i="2"/>
  <c r="F615" i="2" s="1"/>
  <c r="A616" i="2"/>
  <c r="A606" i="1" s="1"/>
  <c r="B623" i="5" s="1"/>
  <c r="D616" i="2"/>
  <c r="H616" i="2"/>
  <c r="I616" i="2"/>
  <c r="F616" i="2" s="1"/>
  <c r="A617" i="2"/>
  <c r="A607" i="1" s="1"/>
  <c r="B624" i="5" s="1"/>
  <c r="D617" i="2"/>
  <c r="H617" i="2"/>
  <c r="I617" i="2"/>
  <c r="F617" i="2" s="1"/>
  <c r="A618" i="2"/>
  <c r="A608" i="1" s="1"/>
  <c r="B625" i="5" s="1"/>
  <c r="D618" i="2"/>
  <c r="H618" i="2"/>
  <c r="I618" i="2"/>
  <c r="F618" i="2" s="1"/>
  <c r="A619" i="2"/>
  <c r="A609" i="1" s="1"/>
  <c r="B626" i="5" s="1"/>
  <c r="D619" i="2"/>
  <c r="H619" i="2"/>
  <c r="I619" i="2"/>
  <c r="F619" i="2" s="1"/>
  <c r="A620" i="2"/>
  <c r="A610" i="1" s="1"/>
  <c r="B627" i="5" s="1"/>
  <c r="D620" i="2"/>
  <c r="H620" i="2"/>
  <c r="I620" i="2"/>
  <c r="F620" i="2" s="1"/>
  <c r="A621" i="2"/>
  <c r="A611" i="1" s="1"/>
  <c r="B628" i="5" s="1"/>
  <c r="D621" i="2"/>
  <c r="H621" i="2"/>
  <c r="I621" i="2"/>
  <c r="F621" i="2" s="1"/>
  <c r="A622" i="2"/>
  <c r="A612" i="1" s="1"/>
  <c r="B629" i="5" s="1"/>
  <c r="D622" i="2"/>
  <c r="H622" i="2"/>
  <c r="I622" i="2"/>
  <c r="F622" i="2" s="1"/>
  <c r="A623" i="2"/>
  <c r="A613" i="1" s="1"/>
  <c r="B630" i="5" s="1"/>
  <c r="D623" i="2"/>
  <c r="H623" i="2"/>
  <c r="I623" i="2"/>
  <c r="F623" i="2" s="1"/>
  <c r="A624" i="2"/>
  <c r="A614" i="1" s="1"/>
  <c r="B631" i="5" s="1"/>
  <c r="D624" i="2"/>
  <c r="H624" i="2"/>
  <c r="I624" i="2"/>
  <c r="F624" i="2" s="1"/>
  <c r="A625" i="2"/>
  <c r="A615" i="1" s="1"/>
  <c r="B632" i="5" s="1"/>
  <c r="D625" i="2"/>
  <c r="H625" i="2"/>
  <c r="I625" i="2"/>
  <c r="F625" i="2" s="1"/>
  <c r="A626" i="2"/>
  <c r="A616" i="1" s="1"/>
  <c r="B633" i="5" s="1"/>
  <c r="D626" i="2"/>
  <c r="H626" i="2"/>
  <c r="I626" i="2"/>
  <c r="F626" i="2" s="1"/>
  <c r="A627" i="2"/>
  <c r="A617" i="1" s="1"/>
  <c r="B634" i="5" s="1"/>
  <c r="D627" i="2"/>
  <c r="H627" i="2"/>
  <c r="I627" i="2"/>
  <c r="F627" i="2" s="1"/>
  <c r="A628" i="2"/>
  <c r="A618" i="1" s="1"/>
  <c r="B635" i="5" s="1"/>
  <c r="D628" i="2"/>
  <c r="H628" i="2"/>
  <c r="I628" i="2"/>
  <c r="F628" i="2" s="1"/>
  <c r="A629" i="2"/>
  <c r="A619" i="1" s="1"/>
  <c r="B636" i="5" s="1"/>
  <c r="D629" i="2"/>
  <c r="H629" i="2"/>
  <c r="I629" i="2"/>
  <c r="F629" i="2" s="1"/>
  <c r="A630" i="2"/>
  <c r="A620" i="1" s="1"/>
  <c r="B637" i="5" s="1"/>
  <c r="D630" i="2"/>
  <c r="H630" i="2"/>
  <c r="I630" i="2"/>
  <c r="F630" i="2" s="1"/>
  <c r="A631" i="2"/>
  <c r="A621" i="1" s="1"/>
  <c r="B638" i="5" s="1"/>
  <c r="D631" i="2"/>
  <c r="H631" i="2"/>
  <c r="I631" i="2"/>
  <c r="F631" i="2" s="1"/>
  <c r="A632" i="2"/>
  <c r="A622" i="1" s="1"/>
  <c r="B639" i="5" s="1"/>
  <c r="D632" i="2"/>
  <c r="H632" i="2"/>
  <c r="I632" i="2"/>
  <c r="F632" i="2" s="1"/>
  <c r="A633" i="2"/>
  <c r="A623" i="1" s="1"/>
  <c r="B640" i="5" s="1"/>
  <c r="D633" i="2"/>
  <c r="H633" i="2"/>
  <c r="I633" i="2"/>
  <c r="F633" i="2" s="1"/>
  <c r="A634" i="2"/>
  <c r="A624" i="1" s="1"/>
  <c r="B641" i="5" s="1"/>
  <c r="D634" i="2"/>
  <c r="H634" i="2"/>
  <c r="I634" i="2"/>
  <c r="F634" i="2" s="1"/>
  <c r="A635" i="2"/>
  <c r="A625" i="1" s="1"/>
  <c r="B642" i="5" s="1"/>
  <c r="D635" i="2"/>
  <c r="H635" i="2"/>
  <c r="I635" i="2"/>
  <c r="F635" i="2" s="1"/>
  <c r="A636" i="2"/>
  <c r="A626" i="1" s="1"/>
  <c r="B643" i="5" s="1"/>
  <c r="D636" i="2"/>
  <c r="H636" i="2"/>
  <c r="I636" i="2"/>
  <c r="F636" i="2" s="1"/>
  <c r="A637" i="2"/>
  <c r="A627" i="1" s="1"/>
  <c r="B644" i="5" s="1"/>
  <c r="D637" i="2"/>
  <c r="H637" i="2"/>
  <c r="I637" i="2"/>
  <c r="F637" i="2" s="1"/>
  <c r="A638" i="2"/>
  <c r="A628" i="1" s="1"/>
  <c r="B645" i="5" s="1"/>
  <c r="D638" i="2"/>
  <c r="H638" i="2"/>
  <c r="I638" i="2"/>
  <c r="F638" i="2" s="1"/>
  <c r="A639" i="2"/>
  <c r="A629" i="1" s="1"/>
  <c r="B646" i="5" s="1"/>
  <c r="D639" i="2"/>
  <c r="H639" i="2"/>
  <c r="I639" i="2"/>
  <c r="F639" i="2" s="1"/>
  <c r="A640" i="2"/>
  <c r="A630" i="1" s="1"/>
  <c r="B647" i="5" s="1"/>
  <c r="D640" i="2"/>
  <c r="H640" i="2"/>
  <c r="I640" i="2"/>
  <c r="F640" i="2" s="1"/>
  <c r="A641" i="2"/>
  <c r="A631" i="1" s="1"/>
  <c r="B648" i="5" s="1"/>
  <c r="D641" i="2"/>
  <c r="H641" i="2"/>
  <c r="I641" i="2"/>
  <c r="F641" i="2" s="1"/>
  <c r="A642" i="2"/>
  <c r="A632" i="1" s="1"/>
  <c r="D642" i="2"/>
  <c r="H642" i="2"/>
  <c r="I642" i="2"/>
  <c r="F642" i="2" s="1"/>
  <c r="A643" i="2"/>
  <c r="A633" i="1" s="1"/>
  <c r="D643" i="2"/>
  <c r="H643" i="2"/>
  <c r="I643" i="2"/>
  <c r="F643" i="2" s="1"/>
  <c r="A644" i="2"/>
  <c r="A634" i="1" s="1"/>
  <c r="D644" i="2"/>
  <c r="H644" i="2"/>
  <c r="I644" i="2"/>
  <c r="F644" i="2" s="1"/>
  <c r="A645" i="2"/>
  <c r="A635" i="1" s="1"/>
  <c r="D645" i="2"/>
  <c r="H645" i="2"/>
  <c r="I645" i="2"/>
  <c r="F645" i="2" s="1"/>
  <c r="A646" i="2"/>
  <c r="A636" i="1" s="1"/>
  <c r="B649" i="5" s="1"/>
  <c r="D646" i="2"/>
  <c r="H646" i="2"/>
  <c r="I646" i="2"/>
  <c r="F646" i="2" s="1"/>
  <c r="A647" i="2"/>
  <c r="A637" i="1" s="1"/>
  <c r="B650" i="5" s="1"/>
  <c r="D647" i="2"/>
  <c r="H647" i="2"/>
  <c r="I647" i="2"/>
  <c r="F647" i="2" s="1"/>
  <c r="A648" i="2"/>
  <c r="A638" i="1" s="1"/>
  <c r="D648" i="2"/>
  <c r="H648" i="2"/>
  <c r="I648" i="2"/>
  <c r="F648" i="2" s="1"/>
  <c r="A649" i="2"/>
  <c r="A639" i="1" s="1"/>
  <c r="B656" i="5" s="1"/>
  <c r="D649" i="2"/>
  <c r="H649" i="2"/>
  <c r="I649" i="2"/>
  <c r="F649" i="2" s="1"/>
  <c r="A650" i="2"/>
  <c r="A640" i="1" s="1"/>
  <c r="B657" i="5" s="1"/>
  <c r="D650" i="2"/>
  <c r="H650" i="2"/>
  <c r="I650" i="2"/>
  <c r="F650" i="2" s="1"/>
  <c r="A651" i="2"/>
  <c r="A641" i="1" s="1"/>
  <c r="B658" i="5" s="1"/>
  <c r="D651" i="2"/>
  <c r="H651" i="2"/>
  <c r="I651" i="2"/>
  <c r="F651" i="2" s="1"/>
  <c r="A652" i="2"/>
  <c r="A642" i="1" s="1"/>
  <c r="B659" i="5" s="1"/>
  <c r="D652" i="2"/>
  <c r="H652" i="2"/>
  <c r="I652" i="2"/>
  <c r="F652" i="2" s="1"/>
  <c r="A653" i="2"/>
  <c r="A643" i="1" s="1"/>
  <c r="B660" i="5" s="1"/>
  <c r="D653" i="2"/>
  <c r="H653" i="2"/>
  <c r="I653" i="2"/>
  <c r="F653" i="2" s="1"/>
  <c r="A654" i="2"/>
  <c r="A644" i="1" s="1"/>
  <c r="B661" i="5" s="1"/>
  <c r="D654" i="2"/>
  <c r="H654" i="2"/>
  <c r="I654" i="2"/>
  <c r="F654" i="2" s="1"/>
  <c r="A655" i="2"/>
  <c r="A645" i="1" s="1"/>
  <c r="B662" i="5" s="1"/>
  <c r="D655" i="2"/>
  <c r="H655" i="2"/>
  <c r="I655" i="2"/>
  <c r="F655" i="2" s="1"/>
  <c r="A656" i="2"/>
  <c r="A646" i="1" s="1"/>
  <c r="B663" i="5" s="1"/>
  <c r="D656" i="2"/>
  <c r="H656" i="2"/>
  <c r="I656" i="2"/>
  <c r="F656" i="2" s="1"/>
  <c r="A657" i="2"/>
  <c r="A647" i="1" s="1"/>
  <c r="B664" i="5" s="1"/>
  <c r="D657" i="2"/>
  <c r="H657" i="2"/>
  <c r="I657" i="2"/>
  <c r="F657" i="2" s="1"/>
  <c r="A658" i="2"/>
  <c r="A648" i="1" s="1"/>
  <c r="B665" i="5" s="1"/>
  <c r="D658" i="2"/>
  <c r="H658" i="2"/>
  <c r="I658" i="2"/>
  <c r="F658" i="2" s="1"/>
  <c r="A659" i="2"/>
  <c r="A649" i="1" s="1"/>
  <c r="B666" i="5" s="1"/>
  <c r="D659" i="2"/>
  <c r="H659" i="2"/>
  <c r="I659" i="2"/>
  <c r="F659" i="2" s="1"/>
  <c r="A660" i="2"/>
  <c r="A650" i="1" s="1"/>
  <c r="B667" i="5" s="1"/>
  <c r="D660" i="2"/>
  <c r="H660" i="2"/>
  <c r="I660" i="2"/>
  <c r="F660" i="2" s="1"/>
  <c r="A661" i="2"/>
  <c r="A651" i="1" s="1"/>
  <c r="B668" i="5" s="1"/>
  <c r="D661" i="2"/>
  <c r="H661" i="2"/>
  <c r="I661" i="2"/>
  <c r="F661" i="2" s="1"/>
  <c r="A662" i="2"/>
  <c r="A652" i="1" s="1"/>
  <c r="B669" i="5" s="1"/>
  <c r="D662" i="2"/>
  <c r="H662" i="2"/>
  <c r="I662" i="2"/>
  <c r="F662" i="2" s="1"/>
  <c r="A663" i="2"/>
  <c r="A653" i="1" s="1"/>
  <c r="B670" i="5" s="1"/>
  <c r="D663" i="2"/>
  <c r="H663" i="2"/>
  <c r="I663" i="2"/>
  <c r="F663" i="2" s="1"/>
  <c r="A664" i="2"/>
  <c r="A654" i="1" s="1"/>
  <c r="B671" i="5" s="1"/>
  <c r="D664" i="2"/>
  <c r="H664" i="2"/>
  <c r="I664" i="2"/>
  <c r="F664" i="2" s="1"/>
  <c r="A665" i="2"/>
  <c r="A655" i="1" s="1"/>
  <c r="B672" i="5" s="1"/>
  <c r="D665" i="2"/>
  <c r="H665" i="2"/>
  <c r="I665" i="2"/>
  <c r="F665" i="2" s="1"/>
  <c r="A666" i="2"/>
  <c r="A656" i="1" s="1"/>
  <c r="B673" i="5" s="1"/>
  <c r="D666" i="2"/>
  <c r="H666" i="2"/>
  <c r="I666" i="2"/>
  <c r="F666" i="2" s="1"/>
  <c r="A667" i="2"/>
  <c r="A657" i="1" s="1"/>
  <c r="B674" i="5" s="1"/>
  <c r="D667" i="2"/>
  <c r="H667" i="2"/>
  <c r="I667" i="2"/>
  <c r="F667" i="2" s="1"/>
  <c r="A668" i="2"/>
  <c r="A658" i="1" s="1"/>
  <c r="B675" i="5" s="1"/>
  <c r="D668" i="2"/>
  <c r="H668" i="2"/>
  <c r="I668" i="2"/>
  <c r="F668" i="2" s="1"/>
  <c r="A669" i="2"/>
  <c r="A659" i="1" s="1"/>
  <c r="B676" i="5" s="1"/>
  <c r="D669" i="2"/>
  <c r="H669" i="2"/>
  <c r="I669" i="2"/>
  <c r="F669" i="2" s="1"/>
  <c r="A670" i="2"/>
  <c r="A660" i="1" s="1"/>
  <c r="B677" i="5" s="1"/>
  <c r="D670" i="2"/>
  <c r="H670" i="2"/>
  <c r="I670" i="2"/>
  <c r="F670" i="2" s="1"/>
  <c r="A671" i="2"/>
  <c r="A661" i="1" s="1"/>
  <c r="B678" i="5" s="1"/>
  <c r="D671" i="2"/>
  <c r="H671" i="2"/>
  <c r="I671" i="2"/>
  <c r="F671" i="2" s="1"/>
  <c r="A672" i="2"/>
  <c r="A662" i="1" s="1"/>
  <c r="B679" i="5" s="1"/>
  <c r="D672" i="2"/>
  <c r="H672" i="2"/>
  <c r="I672" i="2"/>
  <c r="F672" i="2" s="1"/>
  <c r="A673" i="2"/>
  <c r="A663" i="1" s="1"/>
  <c r="B680" i="5" s="1"/>
  <c r="D673" i="2"/>
  <c r="H673" i="2"/>
  <c r="I673" i="2"/>
  <c r="F673" i="2" s="1"/>
  <c r="A674" i="2"/>
  <c r="A664" i="1" s="1"/>
  <c r="B681" i="5" s="1"/>
  <c r="D674" i="2"/>
  <c r="H674" i="2"/>
  <c r="I674" i="2"/>
  <c r="F674" i="2" s="1"/>
  <c r="A675" i="2"/>
  <c r="A665" i="1" s="1"/>
  <c r="B682" i="5" s="1"/>
  <c r="D675" i="2"/>
  <c r="H675" i="2"/>
  <c r="I675" i="2"/>
  <c r="F675" i="2" s="1"/>
  <c r="A676" i="2"/>
  <c r="A666" i="1" s="1"/>
  <c r="B683" i="5" s="1"/>
  <c r="D676" i="2"/>
  <c r="H676" i="2"/>
  <c r="I676" i="2"/>
  <c r="F676" i="2" s="1"/>
  <c r="A677" i="2"/>
  <c r="A667" i="1" s="1"/>
  <c r="B684" i="5" s="1"/>
  <c r="D677" i="2"/>
  <c r="H677" i="2"/>
  <c r="I677" i="2"/>
  <c r="F677" i="2" s="1"/>
  <c r="A678" i="2"/>
  <c r="A668" i="1" s="1"/>
  <c r="B685" i="5" s="1"/>
  <c r="D678" i="2"/>
  <c r="H678" i="2"/>
  <c r="I678" i="2"/>
  <c r="F678" i="2" s="1"/>
  <c r="A679" i="2"/>
  <c r="A669" i="1" s="1"/>
  <c r="B686" i="5" s="1"/>
  <c r="D679" i="2"/>
  <c r="H679" i="2"/>
  <c r="I679" i="2"/>
  <c r="F679" i="2" s="1"/>
  <c r="A680" i="2"/>
  <c r="A670" i="1" s="1"/>
  <c r="B687" i="5" s="1"/>
  <c r="D680" i="2"/>
  <c r="H680" i="2"/>
  <c r="I680" i="2"/>
  <c r="F680" i="2" s="1"/>
  <c r="A681" i="2"/>
  <c r="A671" i="1" s="1"/>
  <c r="B688" i="5" s="1"/>
  <c r="D681" i="2"/>
  <c r="H681" i="2"/>
  <c r="I681" i="2"/>
  <c r="F681" i="2" s="1"/>
  <c r="A682" i="2"/>
  <c r="A672" i="1" s="1"/>
  <c r="B689" i="5" s="1"/>
  <c r="D682" i="2"/>
  <c r="H682" i="2"/>
  <c r="I682" i="2"/>
  <c r="F682" i="2" s="1"/>
  <c r="A683" i="2"/>
  <c r="A673" i="1" s="1"/>
  <c r="B690" i="5" s="1"/>
  <c r="D683" i="2"/>
  <c r="H683" i="2"/>
  <c r="I683" i="2"/>
  <c r="F683" i="2" s="1"/>
  <c r="A684" i="2"/>
  <c r="A674" i="1" s="1"/>
  <c r="D684" i="2"/>
  <c r="H684" i="2"/>
  <c r="I684" i="2"/>
  <c r="F684" i="2" s="1"/>
  <c r="A685" i="2"/>
  <c r="A675" i="1" s="1"/>
  <c r="D685" i="2"/>
  <c r="H685" i="2"/>
  <c r="I685" i="2"/>
  <c r="F685" i="2" s="1"/>
  <c r="A686" i="2"/>
  <c r="A676" i="1" s="1"/>
  <c r="D686" i="2"/>
  <c r="H686" i="2"/>
  <c r="I686" i="2"/>
  <c r="F686" i="2" s="1"/>
  <c r="A687" i="2"/>
  <c r="A677" i="1" s="1"/>
  <c r="D687" i="2"/>
  <c r="H687" i="2"/>
  <c r="I687" i="2"/>
  <c r="F687" i="2" s="1"/>
  <c r="A688" i="2"/>
  <c r="A678" i="1" s="1"/>
  <c r="B691" i="5" s="1"/>
  <c r="D688" i="2"/>
  <c r="H688" i="2"/>
  <c r="I688" i="2"/>
  <c r="F688" i="2" s="1"/>
  <c r="A689" i="2"/>
  <c r="A679" i="1" s="1"/>
  <c r="B692" i="5" s="1"/>
  <c r="D689" i="2"/>
  <c r="H689" i="2"/>
  <c r="I689" i="2"/>
  <c r="F689" i="2" s="1"/>
  <c r="A690" i="2"/>
  <c r="A680" i="1" s="1"/>
  <c r="D690" i="2"/>
  <c r="H690" i="2"/>
  <c r="I690" i="2"/>
  <c r="F690" i="2" s="1"/>
  <c r="A691" i="2"/>
  <c r="A681" i="1" s="1"/>
  <c r="B698" i="5" s="1"/>
  <c r="D691" i="2"/>
  <c r="H691" i="2"/>
  <c r="I691" i="2"/>
  <c r="F691" i="2" s="1"/>
  <c r="A692" i="2"/>
  <c r="A682" i="1" s="1"/>
  <c r="B699" i="5" s="1"/>
  <c r="D692" i="2"/>
  <c r="H692" i="2"/>
  <c r="I692" i="2"/>
  <c r="F692" i="2" s="1"/>
  <c r="A693" i="2"/>
  <c r="A683" i="1" s="1"/>
  <c r="B700" i="5" s="1"/>
  <c r="D693" i="2"/>
  <c r="H693" i="2"/>
  <c r="I693" i="2"/>
  <c r="F693" i="2" s="1"/>
  <c r="A694" i="2"/>
  <c r="A684" i="1" s="1"/>
  <c r="B701" i="5" s="1"/>
  <c r="D694" i="2"/>
  <c r="H694" i="2"/>
  <c r="I694" i="2"/>
  <c r="F694" i="2" s="1"/>
  <c r="A695" i="2"/>
  <c r="A685" i="1" s="1"/>
  <c r="B702" i="5" s="1"/>
  <c r="D695" i="2"/>
  <c r="H695" i="2"/>
  <c r="I695" i="2"/>
  <c r="F695" i="2" s="1"/>
  <c r="A696" i="2"/>
  <c r="A686" i="1" s="1"/>
  <c r="B703" i="5" s="1"/>
  <c r="D696" i="2"/>
  <c r="H696" i="2"/>
  <c r="I696" i="2"/>
  <c r="F696" i="2" s="1"/>
  <c r="A697" i="2"/>
  <c r="A687" i="1" s="1"/>
  <c r="B704" i="5" s="1"/>
  <c r="D697" i="2"/>
  <c r="H697" i="2"/>
  <c r="I697" i="2"/>
  <c r="F697" i="2" s="1"/>
  <c r="A698" i="2"/>
  <c r="A688" i="1" s="1"/>
  <c r="B705" i="5" s="1"/>
  <c r="D698" i="2"/>
  <c r="H698" i="2"/>
  <c r="I698" i="2"/>
  <c r="F698" i="2" s="1"/>
  <c r="A699" i="2"/>
  <c r="A689" i="1" s="1"/>
  <c r="B706" i="5" s="1"/>
  <c r="D699" i="2"/>
  <c r="H699" i="2"/>
  <c r="I699" i="2"/>
  <c r="F699" i="2" s="1"/>
  <c r="A700" i="2"/>
  <c r="A690" i="1" s="1"/>
  <c r="B707" i="5" s="1"/>
  <c r="D700" i="2"/>
  <c r="H700" i="2"/>
  <c r="I700" i="2"/>
  <c r="F700" i="2" s="1"/>
  <c r="A701" i="2"/>
  <c r="A691" i="1" s="1"/>
  <c r="B708" i="5" s="1"/>
  <c r="D701" i="2"/>
  <c r="H701" i="2"/>
  <c r="I701" i="2"/>
  <c r="F701" i="2" s="1"/>
  <c r="A702" i="2"/>
  <c r="A692" i="1" s="1"/>
  <c r="B709" i="5" s="1"/>
  <c r="D702" i="2"/>
  <c r="H702" i="2"/>
  <c r="I702" i="2"/>
  <c r="F702" i="2" s="1"/>
  <c r="A703" i="2"/>
  <c r="A693" i="1" s="1"/>
  <c r="B710" i="5" s="1"/>
  <c r="D703" i="2"/>
  <c r="H703" i="2"/>
  <c r="I703" i="2"/>
  <c r="F703" i="2" s="1"/>
  <c r="A704" i="2"/>
  <c r="A694" i="1" s="1"/>
  <c r="B711" i="5" s="1"/>
  <c r="D704" i="2"/>
  <c r="H704" i="2"/>
  <c r="I704" i="2"/>
  <c r="F704" i="2" s="1"/>
  <c r="A705" i="2"/>
  <c r="A695" i="1" s="1"/>
  <c r="B712" i="5" s="1"/>
  <c r="D705" i="2"/>
  <c r="H705" i="2"/>
  <c r="I705" i="2"/>
  <c r="F705" i="2" s="1"/>
  <c r="A706" i="2"/>
  <c r="A696" i="1" s="1"/>
  <c r="B713" i="5" s="1"/>
  <c r="D706" i="2"/>
  <c r="H706" i="2"/>
  <c r="I706" i="2"/>
  <c r="F706" i="2" s="1"/>
  <c r="A707" i="2"/>
  <c r="A697" i="1" s="1"/>
  <c r="B714" i="5" s="1"/>
  <c r="D707" i="2"/>
  <c r="H707" i="2"/>
  <c r="I707" i="2"/>
  <c r="F707" i="2" s="1"/>
  <c r="A708" i="2"/>
  <c r="A698" i="1" s="1"/>
  <c r="B715" i="5" s="1"/>
  <c r="D708" i="2"/>
  <c r="H708" i="2"/>
  <c r="I708" i="2"/>
  <c r="F708" i="2" s="1"/>
  <c r="A709" i="2"/>
  <c r="A699" i="1" s="1"/>
  <c r="B716" i="5" s="1"/>
  <c r="D709" i="2"/>
  <c r="H709" i="2"/>
  <c r="I709" i="2"/>
  <c r="F709" i="2" s="1"/>
  <c r="A710" i="2"/>
  <c r="A700" i="1" s="1"/>
  <c r="B717" i="5" s="1"/>
  <c r="D710" i="2"/>
  <c r="H710" i="2"/>
  <c r="I710" i="2"/>
  <c r="F710" i="2" s="1"/>
  <c r="A711" i="2"/>
  <c r="A701" i="1" s="1"/>
  <c r="B718" i="5" s="1"/>
  <c r="D711" i="2"/>
  <c r="H711" i="2"/>
  <c r="I711" i="2"/>
  <c r="F711" i="2" s="1"/>
  <c r="A712" i="2"/>
  <c r="A702" i="1" s="1"/>
  <c r="B719" i="5" s="1"/>
  <c r="D712" i="2"/>
  <c r="H712" i="2"/>
  <c r="I712" i="2"/>
  <c r="F712" i="2" s="1"/>
  <c r="A713" i="2"/>
  <c r="A703" i="1" s="1"/>
  <c r="B720" i="5" s="1"/>
  <c r="D713" i="2"/>
  <c r="H713" i="2"/>
  <c r="I713" i="2"/>
  <c r="F713" i="2" s="1"/>
  <c r="A714" i="2"/>
  <c r="A704" i="1" s="1"/>
  <c r="B721" i="5" s="1"/>
  <c r="D714" i="2"/>
  <c r="H714" i="2"/>
  <c r="I714" i="2"/>
  <c r="F714" i="2" s="1"/>
  <c r="A715" i="2"/>
  <c r="A705" i="1" s="1"/>
  <c r="B722" i="5" s="1"/>
  <c r="D715" i="2"/>
  <c r="H715" i="2"/>
  <c r="I715" i="2"/>
  <c r="F715" i="2" s="1"/>
  <c r="A716" i="2"/>
  <c r="A706" i="1" s="1"/>
  <c r="B723" i="5" s="1"/>
  <c r="D716" i="2"/>
  <c r="H716" i="2"/>
  <c r="I716" i="2"/>
  <c r="F716" i="2" s="1"/>
  <c r="A717" i="2"/>
  <c r="A707" i="1" s="1"/>
  <c r="B724" i="5" s="1"/>
  <c r="D717" i="2"/>
  <c r="H717" i="2"/>
  <c r="I717" i="2"/>
  <c r="F717" i="2" s="1"/>
  <c r="A718" i="2"/>
  <c r="A708" i="1" s="1"/>
  <c r="B725" i="5" s="1"/>
  <c r="D718" i="2"/>
  <c r="H718" i="2"/>
  <c r="I718" i="2"/>
  <c r="F718" i="2" s="1"/>
  <c r="A719" i="2"/>
  <c r="A709" i="1" s="1"/>
  <c r="B726" i="5" s="1"/>
  <c r="D719" i="2"/>
  <c r="H719" i="2"/>
  <c r="I719" i="2"/>
  <c r="F719" i="2" s="1"/>
  <c r="A720" i="2"/>
  <c r="A710" i="1" s="1"/>
  <c r="B727" i="5" s="1"/>
  <c r="D720" i="2"/>
  <c r="H720" i="2"/>
  <c r="I720" i="2"/>
  <c r="F720" i="2" s="1"/>
  <c r="A721" i="2"/>
  <c r="A711" i="1" s="1"/>
  <c r="B728" i="5" s="1"/>
  <c r="D721" i="2"/>
  <c r="H721" i="2"/>
  <c r="I721" i="2"/>
  <c r="F721" i="2" s="1"/>
  <c r="A722" i="2"/>
  <c r="A712" i="1" s="1"/>
  <c r="B729" i="5" s="1"/>
  <c r="D722" i="2"/>
  <c r="H722" i="2"/>
  <c r="I722" i="2"/>
  <c r="F722" i="2" s="1"/>
  <c r="A723" i="2"/>
  <c r="A713" i="1" s="1"/>
  <c r="B730" i="5" s="1"/>
  <c r="D723" i="2"/>
  <c r="H723" i="2"/>
  <c r="I723" i="2"/>
  <c r="F723" i="2" s="1"/>
  <c r="A724" i="2"/>
  <c r="A714" i="1" s="1"/>
  <c r="B731" i="5" s="1"/>
  <c r="D724" i="2"/>
  <c r="H724" i="2"/>
  <c r="I724" i="2"/>
  <c r="F724" i="2" s="1"/>
  <c r="A725" i="2"/>
  <c r="A715" i="1" s="1"/>
  <c r="B732" i="5" s="1"/>
  <c r="D725" i="2"/>
  <c r="H725" i="2"/>
  <c r="I725" i="2"/>
  <c r="F725" i="2" s="1"/>
  <c r="A726" i="2"/>
  <c r="A716" i="1" s="1"/>
  <c r="D726" i="2"/>
  <c r="H726" i="2"/>
  <c r="I726" i="2"/>
  <c r="F726" i="2" s="1"/>
  <c r="A727" i="2"/>
  <c r="A717" i="1" s="1"/>
  <c r="D727" i="2"/>
  <c r="H727" i="2"/>
  <c r="I727" i="2"/>
  <c r="F727" i="2" s="1"/>
  <c r="A728" i="2"/>
  <c r="A718" i="1" s="1"/>
  <c r="D728" i="2"/>
  <c r="H728" i="2"/>
  <c r="I728" i="2"/>
  <c r="F728" i="2" s="1"/>
  <c r="A729" i="2"/>
  <c r="A719" i="1" s="1"/>
  <c r="D729" i="2"/>
  <c r="H729" i="2"/>
  <c r="I729" i="2"/>
  <c r="F729" i="2" s="1"/>
  <c r="A730" i="2"/>
  <c r="A720" i="1" s="1"/>
  <c r="B733" i="5" s="1"/>
  <c r="D730" i="2"/>
  <c r="H730" i="2"/>
  <c r="I730" i="2"/>
  <c r="F730" i="2" s="1"/>
  <c r="A731" i="2"/>
  <c r="A721" i="1" s="1"/>
  <c r="B734" i="5" s="1"/>
  <c r="D731" i="2"/>
  <c r="H731" i="2"/>
  <c r="I731" i="2"/>
  <c r="F731" i="2" s="1"/>
  <c r="A732" i="2"/>
  <c r="A722" i="1" s="1"/>
  <c r="D732" i="2"/>
  <c r="H732" i="2"/>
  <c r="I732" i="2"/>
  <c r="F732" i="2" s="1"/>
  <c r="A733" i="2"/>
  <c r="A723" i="1" s="1"/>
  <c r="B740" i="5" s="1"/>
  <c r="D733" i="2"/>
  <c r="H733" i="2"/>
  <c r="I733" i="2"/>
  <c r="F733" i="2" s="1"/>
  <c r="A734" i="2"/>
  <c r="A724" i="1" s="1"/>
  <c r="B741" i="5" s="1"/>
  <c r="D734" i="2"/>
  <c r="H734" i="2"/>
  <c r="I734" i="2"/>
  <c r="F734" i="2" s="1"/>
  <c r="A735" i="2"/>
  <c r="A725" i="1" s="1"/>
  <c r="B742" i="5" s="1"/>
  <c r="D735" i="2"/>
  <c r="H735" i="2"/>
  <c r="I735" i="2"/>
  <c r="F735" i="2" s="1"/>
  <c r="A736" i="2"/>
  <c r="A726" i="1" s="1"/>
  <c r="B743" i="5" s="1"/>
  <c r="D736" i="2"/>
  <c r="H736" i="2"/>
  <c r="I736" i="2"/>
  <c r="F736" i="2" s="1"/>
  <c r="A737" i="2"/>
  <c r="A727" i="1" s="1"/>
  <c r="B744" i="5" s="1"/>
  <c r="D737" i="2"/>
  <c r="H737" i="2"/>
  <c r="I737" i="2"/>
  <c r="F737" i="2" s="1"/>
  <c r="A738" i="2"/>
  <c r="A728" i="1" s="1"/>
  <c r="B745" i="5" s="1"/>
  <c r="D738" i="2"/>
  <c r="H738" i="2"/>
  <c r="I738" i="2"/>
  <c r="F738" i="2" s="1"/>
  <c r="A739" i="2"/>
  <c r="A729" i="1" s="1"/>
  <c r="B746" i="5" s="1"/>
  <c r="D739" i="2"/>
  <c r="H739" i="2"/>
  <c r="I739" i="2"/>
  <c r="F739" i="2" s="1"/>
  <c r="A740" i="2"/>
  <c r="A730" i="1" s="1"/>
  <c r="B747" i="5" s="1"/>
  <c r="D740" i="2"/>
  <c r="H740" i="2"/>
  <c r="I740" i="2"/>
  <c r="F740" i="2" s="1"/>
  <c r="A741" i="2"/>
  <c r="A731" i="1" s="1"/>
  <c r="B748" i="5" s="1"/>
  <c r="D741" i="2"/>
  <c r="H741" i="2"/>
  <c r="I741" i="2"/>
  <c r="F741" i="2" s="1"/>
  <c r="A742" i="2"/>
  <c r="A732" i="1" s="1"/>
  <c r="B749" i="5" s="1"/>
  <c r="D742" i="2"/>
  <c r="H742" i="2"/>
  <c r="I742" i="2"/>
  <c r="F742" i="2" s="1"/>
  <c r="A743" i="2"/>
  <c r="A733" i="1" s="1"/>
  <c r="B750" i="5" s="1"/>
  <c r="D743" i="2"/>
  <c r="H743" i="2"/>
  <c r="I743" i="2"/>
  <c r="F743" i="2" s="1"/>
  <c r="A744" i="2"/>
  <c r="A734" i="1" s="1"/>
  <c r="B751" i="5" s="1"/>
  <c r="D744" i="2"/>
  <c r="H744" i="2"/>
  <c r="I744" i="2"/>
  <c r="F744" i="2" s="1"/>
  <c r="A745" i="2"/>
  <c r="A735" i="1" s="1"/>
  <c r="B752" i="5" s="1"/>
  <c r="D745" i="2"/>
  <c r="H745" i="2"/>
  <c r="I745" i="2"/>
  <c r="F745" i="2" s="1"/>
  <c r="A746" i="2"/>
  <c r="A736" i="1" s="1"/>
  <c r="B753" i="5" s="1"/>
  <c r="D746" i="2"/>
  <c r="H746" i="2"/>
  <c r="I746" i="2"/>
  <c r="F746" i="2" s="1"/>
  <c r="A747" i="2"/>
  <c r="A737" i="1" s="1"/>
  <c r="B754" i="5" s="1"/>
  <c r="D747" i="2"/>
  <c r="H747" i="2"/>
  <c r="I747" i="2"/>
  <c r="F747" i="2" s="1"/>
  <c r="A748" i="2"/>
  <c r="A738" i="1" s="1"/>
  <c r="B755" i="5" s="1"/>
  <c r="D748" i="2"/>
  <c r="H748" i="2"/>
  <c r="I748" i="2"/>
  <c r="F748" i="2" s="1"/>
  <c r="A749" i="2"/>
  <c r="A739" i="1" s="1"/>
  <c r="B756" i="5" s="1"/>
  <c r="D749" i="2"/>
  <c r="H749" i="2"/>
  <c r="I749" i="2"/>
  <c r="F749" i="2" s="1"/>
  <c r="A750" i="2"/>
  <c r="A740" i="1" s="1"/>
  <c r="B757" i="5" s="1"/>
  <c r="D750" i="2"/>
  <c r="H750" i="2"/>
  <c r="I750" i="2"/>
  <c r="F750" i="2" s="1"/>
  <c r="A751" i="2"/>
  <c r="A741" i="1" s="1"/>
  <c r="B758" i="5" s="1"/>
  <c r="D751" i="2"/>
  <c r="H751" i="2"/>
  <c r="I751" i="2"/>
  <c r="F751" i="2" s="1"/>
  <c r="A752" i="2"/>
  <c r="A742" i="1" s="1"/>
  <c r="B759" i="5" s="1"/>
  <c r="D752" i="2"/>
  <c r="H752" i="2"/>
  <c r="I752" i="2"/>
  <c r="F752" i="2" s="1"/>
  <c r="A753" i="2"/>
  <c r="A743" i="1" s="1"/>
  <c r="B760" i="5" s="1"/>
  <c r="D753" i="2"/>
  <c r="H753" i="2"/>
  <c r="I753" i="2"/>
  <c r="F753" i="2" s="1"/>
  <c r="A754" i="2"/>
  <c r="A744" i="1" s="1"/>
  <c r="B761" i="5" s="1"/>
  <c r="D754" i="2"/>
  <c r="H754" i="2"/>
  <c r="I754" i="2"/>
  <c r="F754" i="2" s="1"/>
  <c r="A755" i="2"/>
  <c r="A745" i="1" s="1"/>
  <c r="B762" i="5" s="1"/>
  <c r="D755" i="2"/>
  <c r="H755" i="2"/>
  <c r="I755" i="2"/>
  <c r="F755" i="2" s="1"/>
  <c r="A756" i="2"/>
  <c r="A746" i="1" s="1"/>
  <c r="B763" i="5" s="1"/>
  <c r="D756" i="2"/>
  <c r="H756" i="2"/>
  <c r="I756" i="2"/>
  <c r="F756" i="2" s="1"/>
  <c r="A757" i="2"/>
  <c r="A747" i="1" s="1"/>
  <c r="B764" i="5" s="1"/>
  <c r="D757" i="2"/>
  <c r="H757" i="2"/>
  <c r="I757" i="2"/>
  <c r="F757" i="2" s="1"/>
  <c r="A758" i="2"/>
  <c r="A748" i="1" s="1"/>
  <c r="B765" i="5" s="1"/>
  <c r="D758" i="2"/>
  <c r="H758" i="2"/>
  <c r="I758" i="2"/>
  <c r="F758" i="2" s="1"/>
  <c r="A759" i="2"/>
  <c r="A749" i="1" s="1"/>
  <c r="B766" i="5" s="1"/>
  <c r="D759" i="2"/>
  <c r="H759" i="2"/>
  <c r="I759" i="2"/>
  <c r="F759" i="2" s="1"/>
  <c r="A760" i="2"/>
  <c r="A750" i="1" s="1"/>
  <c r="B767" i="5" s="1"/>
  <c r="D760" i="2"/>
  <c r="H760" i="2"/>
  <c r="I760" i="2"/>
  <c r="F760" i="2" s="1"/>
  <c r="A761" i="2"/>
  <c r="A751" i="1" s="1"/>
  <c r="B768" i="5" s="1"/>
  <c r="D761" i="2"/>
  <c r="H761" i="2"/>
  <c r="I761" i="2"/>
  <c r="F761" i="2" s="1"/>
  <c r="A762" i="2"/>
  <c r="A752" i="1" s="1"/>
  <c r="B769" i="5" s="1"/>
  <c r="D762" i="2"/>
  <c r="H762" i="2"/>
  <c r="I762" i="2"/>
  <c r="F762" i="2" s="1"/>
  <c r="A763" i="2"/>
  <c r="A753" i="1" s="1"/>
  <c r="B770" i="5" s="1"/>
  <c r="D763" i="2"/>
  <c r="H763" i="2"/>
  <c r="I763" i="2"/>
  <c r="F763" i="2" s="1"/>
  <c r="A764" i="2"/>
  <c r="A754" i="1" s="1"/>
  <c r="B771" i="5" s="1"/>
  <c r="D764" i="2"/>
  <c r="H764" i="2"/>
  <c r="I764" i="2"/>
  <c r="F764" i="2" s="1"/>
  <c r="A765" i="2"/>
  <c r="A755" i="1" s="1"/>
  <c r="B772" i="5" s="1"/>
  <c r="D765" i="2"/>
  <c r="H765" i="2"/>
  <c r="I765" i="2"/>
  <c r="F765" i="2" s="1"/>
  <c r="A766" i="2"/>
  <c r="A756" i="1" s="1"/>
  <c r="B773" i="5" s="1"/>
  <c r="D766" i="2"/>
  <c r="H766" i="2"/>
  <c r="I766" i="2"/>
  <c r="F766" i="2" s="1"/>
  <c r="A767" i="2"/>
  <c r="A757" i="1" s="1"/>
  <c r="B774" i="5" s="1"/>
  <c r="D767" i="2"/>
  <c r="H767" i="2"/>
  <c r="I767" i="2"/>
  <c r="F767" i="2" s="1"/>
  <c r="A768" i="2"/>
  <c r="A758" i="1" s="1"/>
  <c r="D768" i="2"/>
  <c r="H768" i="2"/>
  <c r="I768" i="2"/>
  <c r="F768" i="2" s="1"/>
  <c r="A769" i="2"/>
  <c r="A759" i="1" s="1"/>
  <c r="D769" i="2"/>
  <c r="H769" i="2"/>
  <c r="I769" i="2"/>
  <c r="F769" i="2" s="1"/>
  <c r="A770" i="2"/>
  <c r="A760" i="1" s="1"/>
  <c r="D770" i="2"/>
  <c r="H770" i="2"/>
  <c r="I770" i="2"/>
  <c r="F770" i="2" s="1"/>
  <c r="A771" i="2"/>
  <c r="A761" i="1" s="1"/>
  <c r="D771" i="2"/>
  <c r="H771" i="2"/>
  <c r="I771" i="2"/>
  <c r="F771" i="2" s="1"/>
  <c r="A772" i="2"/>
  <c r="A762" i="1" s="1"/>
  <c r="B775" i="5" s="1"/>
  <c r="D772" i="2"/>
  <c r="H772" i="2"/>
  <c r="I772" i="2"/>
  <c r="F772" i="2" s="1"/>
  <c r="A773" i="2"/>
  <c r="A763" i="1" s="1"/>
  <c r="B776" i="5" s="1"/>
  <c r="D773" i="2"/>
  <c r="H773" i="2"/>
  <c r="I773" i="2"/>
  <c r="F773" i="2" s="1"/>
  <c r="A774" i="2"/>
  <c r="A764" i="1" s="1"/>
  <c r="D774" i="2"/>
  <c r="H774" i="2"/>
  <c r="I774" i="2"/>
  <c r="F774" i="2" s="1"/>
  <c r="A775" i="2"/>
  <c r="A765" i="1" s="1"/>
  <c r="B782" i="5" s="1"/>
  <c r="D775" i="2"/>
  <c r="H775" i="2"/>
  <c r="I775" i="2"/>
  <c r="F775" i="2" s="1"/>
  <c r="A776" i="2"/>
  <c r="A766" i="1" s="1"/>
  <c r="B783" i="5" s="1"/>
  <c r="D776" i="2"/>
  <c r="H776" i="2"/>
  <c r="I776" i="2"/>
  <c r="F776" i="2" s="1"/>
  <c r="A777" i="2"/>
  <c r="A767" i="1" s="1"/>
  <c r="B784" i="5" s="1"/>
  <c r="D777" i="2"/>
  <c r="H777" i="2"/>
  <c r="I777" i="2"/>
  <c r="F777" i="2" s="1"/>
  <c r="A778" i="2"/>
  <c r="A768" i="1" s="1"/>
  <c r="B785" i="5" s="1"/>
  <c r="D778" i="2"/>
  <c r="H778" i="2"/>
  <c r="I778" i="2"/>
  <c r="F778" i="2" s="1"/>
  <c r="A779" i="2"/>
  <c r="A769" i="1" s="1"/>
  <c r="B786" i="5" s="1"/>
  <c r="D779" i="2"/>
  <c r="H779" i="2"/>
  <c r="I779" i="2"/>
  <c r="F779" i="2" s="1"/>
  <c r="A780" i="2"/>
  <c r="A770" i="1" s="1"/>
  <c r="B787" i="5" s="1"/>
  <c r="D780" i="2"/>
  <c r="H780" i="2"/>
  <c r="I780" i="2"/>
  <c r="F780" i="2" s="1"/>
  <c r="A781" i="2"/>
  <c r="A771" i="1" s="1"/>
  <c r="B788" i="5" s="1"/>
  <c r="D781" i="2"/>
  <c r="H781" i="2"/>
  <c r="I781" i="2"/>
  <c r="F781" i="2" s="1"/>
  <c r="A782" i="2"/>
  <c r="A772" i="1" s="1"/>
  <c r="B789" i="5" s="1"/>
  <c r="D782" i="2"/>
  <c r="H782" i="2"/>
  <c r="I782" i="2"/>
  <c r="F782" i="2" s="1"/>
  <c r="A783" i="2"/>
  <c r="A773" i="1" s="1"/>
  <c r="B790" i="5" s="1"/>
  <c r="D783" i="2"/>
  <c r="H783" i="2"/>
  <c r="I783" i="2"/>
  <c r="F783" i="2" s="1"/>
  <c r="A784" i="2"/>
  <c r="A774" i="1" s="1"/>
  <c r="B791" i="5" s="1"/>
  <c r="D784" i="2"/>
  <c r="H784" i="2"/>
  <c r="I784" i="2"/>
  <c r="F784" i="2" s="1"/>
  <c r="A785" i="2"/>
  <c r="A775" i="1" s="1"/>
  <c r="B792" i="5" s="1"/>
  <c r="D785" i="2"/>
  <c r="H785" i="2"/>
  <c r="I785" i="2"/>
  <c r="F785" i="2" s="1"/>
  <c r="A786" i="2"/>
  <c r="A776" i="1" s="1"/>
  <c r="B793" i="5" s="1"/>
  <c r="D786" i="2"/>
  <c r="H786" i="2"/>
  <c r="I786" i="2"/>
  <c r="F786" i="2" s="1"/>
  <c r="A787" i="2"/>
  <c r="A777" i="1" s="1"/>
  <c r="B794" i="5" s="1"/>
  <c r="D787" i="2"/>
  <c r="H787" i="2"/>
  <c r="I787" i="2"/>
  <c r="F787" i="2" s="1"/>
  <c r="A788" i="2"/>
  <c r="A778" i="1" s="1"/>
  <c r="B795" i="5" s="1"/>
  <c r="D788" i="2"/>
  <c r="H788" i="2"/>
  <c r="I788" i="2"/>
  <c r="F788" i="2" s="1"/>
  <c r="A789" i="2"/>
  <c r="A779" i="1" s="1"/>
  <c r="B796" i="5" s="1"/>
  <c r="D789" i="2"/>
  <c r="H789" i="2"/>
  <c r="I789" i="2"/>
  <c r="F789" i="2" s="1"/>
  <c r="A790" i="2"/>
  <c r="A780" i="1" s="1"/>
  <c r="B797" i="5" s="1"/>
  <c r="D790" i="2"/>
  <c r="H790" i="2"/>
  <c r="I790" i="2"/>
  <c r="F790" i="2" s="1"/>
  <c r="A791" i="2"/>
  <c r="A781" i="1" s="1"/>
  <c r="B798" i="5" s="1"/>
  <c r="D791" i="2"/>
  <c r="H791" i="2"/>
  <c r="I791" i="2"/>
  <c r="F791" i="2" s="1"/>
  <c r="A792" i="2"/>
  <c r="A782" i="1" s="1"/>
  <c r="B799" i="5" s="1"/>
  <c r="D792" i="2"/>
  <c r="H792" i="2"/>
  <c r="I792" i="2"/>
  <c r="F792" i="2" s="1"/>
  <c r="A793" i="2"/>
  <c r="A783" i="1" s="1"/>
  <c r="B800" i="5" s="1"/>
  <c r="D793" i="2"/>
  <c r="H793" i="2"/>
  <c r="I793" i="2"/>
  <c r="F793" i="2" s="1"/>
  <c r="A794" i="2"/>
  <c r="A784" i="1" s="1"/>
  <c r="B801" i="5" s="1"/>
  <c r="D794" i="2"/>
  <c r="H794" i="2"/>
  <c r="I794" i="2"/>
  <c r="F794" i="2" s="1"/>
  <c r="A795" i="2"/>
  <c r="A785" i="1" s="1"/>
  <c r="B802" i="5" s="1"/>
  <c r="D795" i="2"/>
  <c r="H795" i="2"/>
  <c r="I795" i="2"/>
  <c r="F795" i="2" s="1"/>
  <c r="A796" i="2"/>
  <c r="A786" i="1" s="1"/>
  <c r="B803" i="5" s="1"/>
  <c r="D796" i="2"/>
  <c r="H796" i="2"/>
  <c r="I796" i="2"/>
  <c r="F796" i="2" s="1"/>
  <c r="A797" i="2"/>
  <c r="A787" i="1" s="1"/>
  <c r="B804" i="5" s="1"/>
  <c r="D797" i="2"/>
  <c r="H797" i="2"/>
  <c r="I797" i="2"/>
  <c r="F797" i="2" s="1"/>
  <c r="A798" i="2"/>
  <c r="A788" i="1" s="1"/>
  <c r="B805" i="5" s="1"/>
  <c r="D798" i="2"/>
  <c r="H798" i="2"/>
  <c r="I798" i="2"/>
  <c r="F798" i="2" s="1"/>
  <c r="A799" i="2"/>
  <c r="A789" i="1" s="1"/>
  <c r="B806" i="5" s="1"/>
  <c r="D799" i="2"/>
  <c r="H799" i="2"/>
  <c r="I799" i="2"/>
  <c r="F799" i="2" s="1"/>
  <c r="A800" i="2"/>
  <c r="A790" i="1" s="1"/>
  <c r="B807" i="5" s="1"/>
  <c r="D800" i="2"/>
  <c r="H800" i="2"/>
  <c r="I800" i="2"/>
  <c r="F800" i="2" s="1"/>
  <c r="A801" i="2"/>
  <c r="A791" i="1" s="1"/>
  <c r="B808" i="5" s="1"/>
  <c r="D801" i="2"/>
  <c r="H801" i="2"/>
  <c r="I801" i="2"/>
  <c r="F801" i="2" s="1"/>
  <c r="A802" i="2"/>
  <c r="A792" i="1" s="1"/>
  <c r="B809" i="5" s="1"/>
  <c r="D802" i="2"/>
  <c r="H802" i="2"/>
  <c r="I802" i="2"/>
  <c r="F802" i="2" s="1"/>
  <c r="A803" i="2"/>
  <c r="A793" i="1" s="1"/>
  <c r="B810" i="5" s="1"/>
  <c r="D803" i="2"/>
  <c r="H803" i="2"/>
  <c r="I803" i="2"/>
  <c r="F803" i="2" s="1"/>
  <c r="A804" i="2"/>
  <c r="A794" i="1" s="1"/>
  <c r="B811" i="5" s="1"/>
  <c r="D804" i="2"/>
  <c r="H804" i="2"/>
  <c r="I804" i="2"/>
  <c r="F804" i="2" s="1"/>
  <c r="A805" i="2"/>
  <c r="A795" i="1" s="1"/>
  <c r="B812" i="5" s="1"/>
  <c r="D805" i="2"/>
  <c r="H805" i="2"/>
  <c r="I805" i="2"/>
  <c r="F805" i="2" s="1"/>
  <c r="A806" i="2"/>
  <c r="A796" i="1" s="1"/>
  <c r="B813" i="5" s="1"/>
  <c r="D806" i="2"/>
  <c r="H806" i="2"/>
  <c r="I806" i="2"/>
  <c r="F806" i="2" s="1"/>
  <c r="A807" i="2"/>
  <c r="A797" i="1" s="1"/>
  <c r="B814" i="5" s="1"/>
  <c r="D807" i="2"/>
  <c r="H807" i="2"/>
  <c r="I807" i="2"/>
  <c r="F807" i="2" s="1"/>
  <c r="A808" i="2"/>
  <c r="A798" i="1" s="1"/>
  <c r="B815" i="5" s="1"/>
  <c r="D808" i="2"/>
  <c r="H808" i="2"/>
  <c r="I808" i="2"/>
  <c r="F808" i="2" s="1"/>
  <c r="A809" i="2"/>
  <c r="A799" i="1" s="1"/>
  <c r="B816" i="5" s="1"/>
  <c r="D809" i="2"/>
  <c r="H809" i="2"/>
  <c r="I809" i="2"/>
  <c r="F809" i="2" s="1"/>
  <c r="A810" i="2"/>
  <c r="A800" i="1" s="1"/>
  <c r="D810" i="2"/>
  <c r="H810" i="2"/>
  <c r="I810" i="2"/>
  <c r="F810" i="2" s="1"/>
  <c r="A811" i="2"/>
  <c r="A801" i="1" s="1"/>
  <c r="D811" i="2"/>
  <c r="H811" i="2"/>
  <c r="I811" i="2"/>
  <c r="F811" i="2" s="1"/>
  <c r="A812" i="2"/>
  <c r="A802" i="1" s="1"/>
  <c r="D812" i="2"/>
  <c r="H812" i="2"/>
  <c r="I812" i="2"/>
  <c r="F812" i="2" s="1"/>
  <c r="A813" i="2"/>
  <c r="A803" i="1" s="1"/>
  <c r="D813" i="2"/>
  <c r="H813" i="2"/>
  <c r="I813" i="2"/>
  <c r="F813" i="2" s="1"/>
  <c r="A814" i="2"/>
  <c r="A804" i="1" s="1"/>
  <c r="B817" i="5" s="1"/>
  <c r="D814" i="2"/>
  <c r="H814" i="2"/>
  <c r="I814" i="2"/>
  <c r="F814" i="2" s="1"/>
  <c r="A815" i="2"/>
  <c r="A805" i="1" s="1"/>
  <c r="B818" i="5" s="1"/>
  <c r="D815" i="2"/>
  <c r="H815" i="2"/>
  <c r="I815" i="2"/>
  <c r="F815" i="2" s="1"/>
  <c r="A816" i="2"/>
  <c r="A806" i="1" s="1"/>
  <c r="D816" i="2"/>
  <c r="H816" i="2"/>
  <c r="I816" i="2"/>
  <c r="F816" i="2" s="1"/>
  <c r="A817" i="2"/>
  <c r="A807" i="1" s="1"/>
  <c r="B824" i="5" s="1"/>
  <c r="D817" i="2"/>
  <c r="H817" i="2"/>
  <c r="I817" i="2"/>
  <c r="F817" i="2" s="1"/>
  <c r="A818" i="2"/>
  <c r="A808" i="1" s="1"/>
  <c r="B825" i="5" s="1"/>
  <c r="D818" i="2"/>
  <c r="H818" i="2"/>
  <c r="I818" i="2"/>
  <c r="F818" i="2" s="1"/>
  <c r="A819" i="2"/>
  <c r="A809" i="1" s="1"/>
  <c r="B826" i="5" s="1"/>
  <c r="D819" i="2"/>
  <c r="H819" i="2"/>
  <c r="I819" i="2"/>
  <c r="F819" i="2" s="1"/>
  <c r="A820" i="2"/>
  <c r="A810" i="1" s="1"/>
  <c r="B827" i="5" s="1"/>
  <c r="D820" i="2"/>
  <c r="H820" i="2"/>
  <c r="I820" i="2"/>
  <c r="F820" i="2" s="1"/>
  <c r="A821" i="2"/>
  <c r="A811" i="1" s="1"/>
  <c r="B828" i="5" s="1"/>
  <c r="D821" i="2"/>
  <c r="H821" i="2"/>
  <c r="I821" i="2"/>
  <c r="F821" i="2" s="1"/>
  <c r="A822" i="2"/>
  <c r="A812" i="1" s="1"/>
  <c r="B829" i="5" s="1"/>
  <c r="D822" i="2"/>
  <c r="H822" i="2"/>
  <c r="I822" i="2"/>
  <c r="F822" i="2" s="1"/>
  <c r="A823" i="2"/>
  <c r="A813" i="1" s="1"/>
  <c r="B830" i="5" s="1"/>
  <c r="D823" i="2"/>
  <c r="H823" i="2"/>
  <c r="I823" i="2"/>
  <c r="F823" i="2" s="1"/>
  <c r="A824" i="2"/>
  <c r="A814" i="1" s="1"/>
  <c r="B831" i="5" s="1"/>
  <c r="D824" i="2"/>
  <c r="H824" i="2"/>
  <c r="I824" i="2"/>
  <c r="F824" i="2" s="1"/>
  <c r="A825" i="2"/>
  <c r="A815" i="1" s="1"/>
  <c r="B832" i="5" s="1"/>
  <c r="D825" i="2"/>
  <c r="H825" i="2"/>
  <c r="I825" i="2"/>
  <c r="F825" i="2" s="1"/>
  <c r="A826" i="2"/>
  <c r="A816" i="1" s="1"/>
  <c r="B833" i="5" s="1"/>
  <c r="D826" i="2"/>
  <c r="H826" i="2"/>
  <c r="I826" i="2"/>
  <c r="F826" i="2" s="1"/>
  <c r="A827" i="2"/>
  <c r="A817" i="1" s="1"/>
  <c r="B834" i="5" s="1"/>
  <c r="D827" i="2"/>
  <c r="H827" i="2"/>
  <c r="I827" i="2"/>
  <c r="F827" i="2" s="1"/>
  <c r="A828" i="2"/>
  <c r="A818" i="1" s="1"/>
  <c r="B835" i="5" s="1"/>
  <c r="D828" i="2"/>
  <c r="H828" i="2"/>
  <c r="I828" i="2"/>
  <c r="F828" i="2" s="1"/>
  <c r="A829" i="2"/>
  <c r="A819" i="1" s="1"/>
  <c r="B836" i="5" s="1"/>
  <c r="D829" i="2"/>
  <c r="H829" i="2"/>
  <c r="I829" i="2"/>
  <c r="F829" i="2" s="1"/>
  <c r="A830" i="2"/>
  <c r="A820" i="1" s="1"/>
  <c r="B837" i="5" s="1"/>
  <c r="D830" i="2"/>
  <c r="H830" i="2"/>
  <c r="I830" i="2"/>
  <c r="F830" i="2" s="1"/>
  <c r="A831" i="2"/>
  <c r="A821" i="1" s="1"/>
  <c r="B838" i="5" s="1"/>
  <c r="D831" i="2"/>
  <c r="H831" i="2"/>
  <c r="I831" i="2"/>
  <c r="F831" i="2" s="1"/>
  <c r="A832" i="2"/>
  <c r="A822" i="1" s="1"/>
  <c r="B839" i="5" s="1"/>
  <c r="D832" i="2"/>
  <c r="H832" i="2"/>
  <c r="I832" i="2"/>
  <c r="F832" i="2" s="1"/>
  <c r="A833" i="2"/>
  <c r="A823" i="1" s="1"/>
  <c r="B840" i="5" s="1"/>
  <c r="D833" i="2"/>
  <c r="H833" i="2"/>
  <c r="I833" i="2"/>
  <c r="F833" i="2" s="1"/>
  <c r="A834" i="2"/>
  <c r="A824" i="1" s="1"/>
  <c r="B841" i="5" s="1"/>
  <c r="D834" i="2"/>
  <c r="H834" i="2"/>
  <c r="I834" i="2"/>
  <c r="F834" i="2" s="1"/>
  <c r="A835" i="2"/>
  <c r="A825" i="1" s="1"/>
  <c r="B842" i="5" s="1"/>
  <c r="D835" i="2"/>
  <c r="H835" i="2"/>
  <c r="I835" i="2"/>
  <c r="F835" i="2" s="1"/>
  <c r="A836" i="2"/>
  <c r="A826" i="1" s="1"/>
  <c r="B843" i="5" s="1"/>
  <c r="D836" i="2"/>
  <c r="H836" i="2"/>
  <c r="I836" i="2"/>
  <c r="F836" i="2" s="1"/>
  <c r="A837" i="2"/>
  <c r="A827" i="1" s="1"/>
  <c r="B844" i="5" s="1"/>
  <c r="D837" i="2"/>
  <c r="H837" i="2"/>
  <c r="I837" i="2"/>
  <c r="F837" i="2" s="1"/>
  <c r="A838" i="2"/>
  <c r="A828" i="1" s="1"/>
  <c r="B845" i="5" s="1"/>
  <c r="D838" i="2"/>
  <c r="H838" i="2"/>
  <c r="I838" i="2"/>
  <c r="F838" i="2" s="1"/>
  <c r="A839" i="2"/>
  <c r="A829" i="1" s="1"/>
  <c r="B846" i="5" s="1"/>
  <c r="D839" i="2"/>
  <c r="H839" i="2"/>
  <c r="I839" i="2"/>
  <c r="F839" i="2" s="1"/>
  <c r="A840" i="2"/>
  <c r="A830" i="1" s="1"/>
  <c r="B847" i="5" s="1"/>
  <c r="D840" i="2"/>
  <c r="H840" i="2"/>
  <c r="I840" i="2"/>
  <c r="F840" i="2" s="1"/>
  <c r="A841" i="2"/>
  <c r="A831" i="1" s="1"/>
  <c r="B848" i="5" s="1"/>
  <c r="D841" i="2"/>
  <c r="H841" i="2"/>
  <c r="I841" i="2"/>
  <c r="F841" i="2" s="1"/>
  <c r="A842" i="2"/>
  <c r="A832" i="1" s="1"/>
  <c r="B849" i="5" s="1"/>
  <c r="D842" i="2"/>
  <c r="H842" i="2"/>
  <c r="I842" i="2"/>
  <c r="F842" i="2" s="1"/>
  <c r="A843" i="2"/>
  <c r="A833" i="1" s="1"/>
  <c r="B850" i="5" s="1"/>
  <c r="D843" i="2"/>
  <c r="H843" i="2"/>
  <c r="I843" i="2"/>
  <c r="F843" i="2" s="1"/>
  <c r="A844" i="2"/>
  <c r="A834" i="1" s="1"/>
  <c r="B851" i="5" s="1"/>
  <c r="D844" i="2"/>
  <c r="H844" i="2"/>
  <c r="I844" i="2"/>
  <c r="F844" i="2" s="1"/>
  <c r="A845" i="2"/>
  <c r="A835" i="1" s="1"/>
  <c r="B852" i="5" s="1"/>
  <c r="D845" i="2"/>
  <c r="H845" i="2"/>
  <c r="I845" i="2"/>
  <c r="F845" i="2" s="1"/>
  <c r="A846" i="2"/>
  <c r="A836" i="1" s="1"/>
  <c r="B853" i="5" s="1"/>
  <c r="D846" i="2"/>
  <c r="H846" i="2"/>
  <c r="I846" i="2"/>
  <c r="F846" i="2" s="1"/>
  <c r="A847" i="2"/>
  <c r="A837" i="1" s="1"/>
  <c r="B854" i="5" s="1"/>
  <c r="D847" i="2"/>
  <c r="H847" i="2"/>
  <c r="I847" i="2"/>
  <c r="F847" i="2" s="1"/>
  <c r="A848" i="2"/>
  <c r="A838" i="1" s="1"/>
  <c r="B855" i="5" s="1"/>
  <c r="D848" i="2"/>
  <c r="H848" i="2"/>
  <c r="I848" i="2"/>
  <c r="F848" i="2" s="1"/>
  <c r="A849" i="2"/>
  <c r="A839" i="1" s="1"/>
  <c r="B856" i="5" s="1"/>
  <c r="D849" i="2"/>
  <c r="H849" i="2"/>
  <c r="I849" i="2"/>
  <c r="F849" i="2" s="1"/>
  <c r="A850" i="2"/>
  <c r="A840" i="1" s="1"/>
  <c r="B857" i="5" s="1"/>
  <c r="D850" i="2"/>
  <c r="H850" i="2"/>
  <c r="I850" i="2"/>
  <c r="F850" i="2" s="1"/>
  <c r="A851" i="2"/>
  <c r="A841" i="1" s="1"/>
  <c r="B858" i="5" s="1"/>
  <c r="D851" i="2"/>
  <c r="H851" i="2"/>
  <c r="I851" i="2"/>
  <c r="F851" i="2" s="1"/>
  <c r="A852" i="2"/>
  <c r="A842" i="1" s="1"/>
  <c r="D852" i="2"/>
  <c r="H852" i="2"/>
  <c r="I852" i="2"/>
  <c r="F852" i="2" s="1"/>
  <c r="A853" i="2"/>
  <c r="A843" i="1" s="1"/>
  <c r="D853" i="2"/>
  <c r="H853" i="2"/>
  <c r="I853" i="2"/>
  <c r="F853" i="2" s="1"/>
  <c r="A854" i="2"/>
  <c r="A844" i="1" s="1"/>
  <c r="D854" i="2"/>
  <c r="H854" i="2"/>
  <c r="I854" i="2"/>
  <c r="F854" i="2" s="1"/>
  <c r="A855" i="2"/>
  <c r="A845" i="1" s="1"/>
  <c r="D855" i="2"/>
  <c r="H855" i="2"/>
  <c r="I855" i="2"/>
  <c r="F855" i="2" s="1"/>
  <c r="A856" i="2"/>
  <c r="A846" i="1" s="1"/>
  <c r="B859" i="5" s="1"/>
  <c r="D856" i="2"/>
  <c r="H856" i="2"/>
  <c r="I856" i="2"/>
  <c r="F856" i="2" s="1"/>
  <c r="A857" i="2"/>
  <c r="A847" i="1" s="1"/>
  <c r="B860" i="5" s="1"/>
  <c r="D857" i="2"/>
  <c r="H857" i="2"/>
  <c r="I857" i="2"/>
  <c r="F857" i="2" s="1"/>
  <c r="C845" i="3"/>
  <c r="C844" i="3"/>
  <c r="C843" i="3"/>
  <c r="C842" i="3"/>
  <c r="C841" i="3"/>
  <c r="C840" i="3"/>
  <c r="C839" i="3"/>
  <c r="C838" i="3"/>
  <c r="C837" i="3"/>
  <c r="C836" i="3"/>
  <c r="C835" i="3"/>
  <c r="C834" i="3"/>
  <c r="C833" i="3"/>
  <c r="C832" i="3"/>
  <c r="C831" i="3"/>
  <c r="C830" i="3"/>
  <c r="C829" i="3"/>
  <c r="C828" i="3"/>
  <c r="C827" i="3"/>
  <c r="C826" i="3"/>
  <c r="C825" i="3"/>
  <c r="C824" i="3"/>
  <c r="C823" i="3"/>
  <c r="C822" i="3"/>
  <c r="C821" i="3"/>
  <c r="C820" i="3"/>
  <c r="C819" i="3"/>
  <c r="C818" i="3"/>
  <c r="C817" i="3"/>
  <c r="C816" i="3"/>
  <c r="C815" i="3"/>
  <c r="C814" i="3"/>
  <c r="C813" i="3"/>
  <c r="C812" i="3"/>
  <c r="C811" i="3"/>
  <c r="C810" i="3"/>
  <c r="C809" i="3"/>
  <c r="C808" i="3"/>
  <c r="C807" i="3"/>
  <c r="C806" i="3"/>
  <c r="C805" i="3"/>
  <c r="C804" i="3"/>
  <c r="C803" i="3"/>
  <c r="C802" i="3"/>
  <c r="C801" i="3"/>
  <c r="C800" i="3"/>
  <c r="C799" i="3"/>
  <c r="C798" i="3"/>
  <c r="C797" i="3"/>
  <c r="C796" i="3"/>
  <c r="C795" i="3"/>
  <c r="C794" i="3"/>
  <c r="C793" i="3"/>
  <c r="C792" i="3"/>
  <c r="C791" i="3"/>
  <c r="C790" i="3"/>
  <c r="C789" i="3"/>
  <c r="C788" i="3"/>
  <c r="C787" i="3"/>
  <c r="C786" i="3"/>
  <c r="C785" i="3"/>
  <c r="C784" i="3"/>
  <c r="C783" i="3"/>
  <c r="C782" i="3"/>
  <c r="C781" i="3"/>
  <c r="C780" i="3"/>
  <c r="C779" i="3"/>
  <c r="C778" i="3"/>
  <c r="C777" i="3"/>
  <c r="C776" i="3"/>
  <c r="C775" i="3"/>
  <c r="C774" i="3"/>
  <c r="C773" i="3"/>
  <c r="C772" i="3"/>
  <c r="C771" i="3"/>
  <c r="C770" i="3"/>
  <c r="C769" i="3"/>
  <c r="C768" i="3"/>
  <c r="C767" i="3"/>
  <c r="C766" i="3"/>
  <c r="C765" i="3"/>
  <c r="C764" i="3"/>
  <c r="C763" i="3"/>
  <c r="C762" i="3"/>
  <c r="C761" i="3"/>
  <c r="C760" i="3"/>
  <c r="C759" i="3"/>
  <c r="C758" i="3"/>
  <c r="C757" i="3"/>
  <c r="C756" i="3"/>
  <c r="C755" i="3"/>
  <c r="C754" i="3"/>
  <c r="C753" i="3"/>
  <c r="C752" i="3"/>
  <c r="C751" i="3"/>
  <c r="C750" i="3"/>
  <c r="C749" i="3"/>
  <c r="C748" i="3"/>
  <c r="C747" i="3"/>
  <c r="C746" i="3"/>
  <c r="C745" i="3"/>
  <c r="C744" i="3"/>
  <c r="C743" i="3"/>
  <c r="C742" i="3"/>
  <c r="C741" i="3"/>
  <c r="C740" i="3"/>
  <c r="C739" i="3"/>
  <c r="C738" i="3"/>
  <c r="C737" i="3"/>
  <c r="C736" i="3"/>
  <c r="C735" i="3"/>
  <c r="C734" i="3"/>
  <c r="C733" i="3"/>
  <c r="C732" i="3"/>
  <c r="C731" i="3"/>
  <c r="C730" i="3"/>
  <c r="C729" i="3"/>
  <c r="C728" i="3"/>
  <c r="C727" i="3"/>
  <c r="C726" i="3"/>
  <c r="C725" i="3"/>
  <c r="C724" i="3"/>
  <c r="C723" i="3"/>
  <c r="C722" i="3"/>
  <c r="C721" i="3"/>
  <c r="C720" i="3"/>
  <c r="C719" i="3"/>
  <c r="C718" i="3"/>
  <c r="C717" i="3"/>
  <c r="C716" i="3"/>
  <c r="C715" i="3"/>
  <c r="C714" i="3"/>
  <c r="C713" i="3"/>
  <c r="C712" i="3"/>
  <c r="C711" i="3"/>
  <c r="C710" i="3"/>
  <c r="C709" i="3"/>
  <c r="C708" i="3"/>
  <c r="C707" i="3"/>
  <c r="C706" i="3"/>
  <c r="C705" i="3"/>
  <c r="C704" i="3"/>
  <c r="C703" i="3"/>
  <c r="C702" i="3"/>
  <c r="C701" i="3"/>
  <c r="C700" i="3"/>
  <c r="C699" i="3"/>
  <c r="C698" i="3"/>
  <c r="C697" i="3"/>
  <c r="C696" i="3"/>
  <c r="C695" i="3"/>
  <c r="C694" i="3"/>
  <c r="C693" i="3"/>
  <c r="C692" i="3"/>
  <c r="C691" i="3"/>
  <c r="C690" i="3"/>
  <c r="C689" i="3"/>
  <c r="C688" i="3"/>
  <c r="C687" i="3"/>
  <c r="C686" i="3"/>
  <c r="C685" i="3"/>
  <c r="C684" i="3"/>
  <c r="C683" i="3"/>
  <c r="C682" i="3"/>
  <c r="C681" i="3"/>
  <c r="C680" i="3"/>
  <c r="C679" i="3"/>
  <c r="C678" i="3"/>
  <c r="C677" i="3"/>
  <c r="C676" i="3"/>
  <c r="C675" i="3"/>
  <c r="C674" i="3"/>
  <c r="C673" i="3"/>
  <c r="C672" i="3"/>
  <c r="C671" i="3"/>
  <c r="C670" i="3"/>
  <c r="C669" i="3"/>
  <c r="C668" i="3"/>
  <c r="C667" i="3"/>
  <c r="C666" i="3"/>
  <c r="C665" i="3"/>
  <c r="C664" i="3"/>
  <c r="C663" i="3"/>
  <c r="C662" i="3"/>
  <c r="C661" i="3"/>
  <c r="C660" i="3"/>
  <c r="C659" i="3"/>
  <c r="C658" i="3"/>
  <c r="C657" i="3"/>
  <c r="C656" i="3"/>
  <c r="C655" i="3"/>
  <c r="C654" i="3"/>
  <c r="C653" i="3"/>
  <c r="C652" i="3"/>
  <c r="C651" i="3"/>
  <c r="C650" i="3"/>
  <c r="C649" i="3"/>
  <c r="C648" i="3"/>
  <c r="C647" i="3"/>
  <c r="C646" i="3"/>
  <c r="C645" i="3"/>
  <c r="C644" i="3"/>
  <c r="C643" i="3"/>
  <c r="C642" i="3"/>
  <c r="C641" i="3"/>
  <c r="C640" i="3"/>
  <c r="C639" i="3"/>
  <c r="C638" i="3"/>
  <c r="C637" i="3"/>
  <c r="C636" i="3"/>
  <c r="C635" i="3"/>
  <c r="C634" i="3"/>
  <c r="C633" i="3"/>
  <c r="C632" i="3"/>
  <c r="C631" i="3"/>
  <c r="C630" i="3"/>
  <c r="C629" i="3"/>
  <c r="C628" i="3"/>
  <c r="C627" i="3"/>
  <c r="C626" i="3"/>
  <c r="C625" i="3"/>
  <c r="C624" i="3"/>
  <c r="C623" i="3"/>
  <c r="C622" i="3"/>
  <c r="C621" i="3"/>
  <c r="C620" i="3"/>
  <c r="C619" i="3"/>
  <c r="C618" i="3"/>
  <c r="C617" i="3"/>
  <c r="C616" i="3"/>
  <c r="C615" i="3"/>
  <c r="C614" i="3"/>
  <c r="C613" i="3"/>
  <c r="C612" i="3"/>
  <c r="C611" i="3"/>
  <c r="C610" i="3"/>
  <c r="C609" i="3"/>
  <c r="C608" i="3"/>
  <c r="C607" i="3"/>
  <c r="C606" i="3"/>
  <c r="C605" i="3"/>
  <c r="C604" i="3"/>
  <c r="C603" i="3"/>
  <c r="C602" i="3"/>
  <c r="C601" i="3"/>
  <c r="C600" i="3"/>
  <c r="C599" i="3"/>
  <c r="C598" i="3"/>
  <c r="C597" i="3"/>
  <c r="C596" i="3"/>
  <c r="C595" i="3"/>
  <c r="C594" i="3"/>
  <c r="C593" i="3"/>
  <c r="C592" i="3"/>
  <c r="C591" i="3"/>
  <c r="C590" i="3"/>
  <c r="C589" i="3"/>
  <c r="C588" i="3"/>
  <c r="C587" i="3"/>
  <c r="C586" i="3"/>
  <c r="C585" i="3"/>
  <c r="C584" i="3"/>
  <c r="C583" i="3"/>
  <c r="C582" i="3"/>
  <c r="C581" i="3"/>
  <c r="C580" i="3"/>
  <c r="C579" i="3"/>
  <c r="C578" i="3"/>
  <c r="C577" i="3"/>
  <c r="C576" i="3"/>
  <c r="C575" i="3"/>
  <c r="C574" i="3"/>
  <c r="C573" i="3"/>
  <c r="C572" i="3"/>
  <c r="C571" i="3"/>
  <c r="C570" i="3"/>
  <c r="C569" i="3"/>
  <c r="C568" i="3"/>
  <c r="C567" i="3"/>
  <c r="C566" i="3"/>
  <c r="C565" i="3"/>
  <c r="C564" i="3"/>
  <c r="C563" i="3"/>
  <c r="C562" i="3"/>
  <c r="C561" i="3"/>
  <c r="C560" i="3"/>
  <c r="C559" i="3"/>
  <c r="C558" i="3"/>
  <c r="C557" i="3"/>
  <c r="C556" i="3"/>
  <c r="C555" i="3"/>
  <c r="C554" i="3"/>
  <c r="C553" i="3"/>
  <c r="C552" i="3"/>
  <c r="C551" i="3"/>
  <c r="C550" i="3"/>
  <c r="C549" i="3"/>
  <c r="C548" i="3"/>
  <c r="C547" i="3"/>
  <c r="C546" i="3"/>
  <c r="C545" i="3"/>
  <c r="C544" i="3"/>
  <c r="C543" i="3"/>
  <c r="C542" i="3"/>
  <c r="C541" i="3"/>
  <c r="C540" i="3"/>
  <c r="C539" i="3"/>
  <c r="C538" i="3"/>
  <c r="C537" i="3"/>
  <c r="C536" i="3"/>
  <c r="C535" i="3"/>
  <c r="C534" i="3"/>
  <c r="C533" i="3"/>
  <c r="C532" i="3"/>
  <c r="C531" i="3"/>
  <c r="C530" i="3"/>
  <c r="C529" i="3"/>
  <c r="C528" i="3"/>
  <c r="C527" i="3"/>
  <c r="C526" i="3"/>
  <c r="C525" i="3"/>
  <c r="C524" i="3"/>
  <c r="C523" i="3"/>
  <c r="C522" i="3"/>
  <c r="C521" i="3"/>
  <c r="C520" i="3"/>
  <c r="C519" i="3"/>
  <c r="C518" i="3"/>
  <c r="C517" i="3"/>
  <c r="C516" i="3"/>
  <c r="C515" i="3"/>
  <c r="C514" i="3"/>
  <c r="C513" i="3"/>
  <c r="C512" i="3"/>
  <c r="C511" i="3"/>
  <c r="C510" i="3"/>
  <c r="C509" i="3"/>
  <c r="C508" i="3"/>
  <c r="C507" i="3"/>
  <c r="C506" i="3"/>
  <c r="C505" i="3"/>
  <c r="C504" i="3"/>
  <c r="C503" i="3"/>
  <c r="C502" i="3"/>
  <c r="C501" i="3"/>
  <c r="C500" i="3"/>
  <c r="C499" i="3"/>
  <c r="C498" i="3"/>
  <c r="C497" i="3"/>
  <c r="C496" i="3"/>
  <c r="C495" i="3"/>
  <c r="C494" i="3"/>
  <c r="C493" i="3"/>
  <c r="C492" i="3"/>
  <c r="C491" i="3"/>
  <c r="C490" i="3"/>
  <c r="C489" i="3"/>
  <c r="C488" i="3"/>
  <c r="C487" i="3"/>
  <c r="C486" i="3"/>
  <c r="C485" i="3"/>
  <c r="C484" i="3"/>
  <c r="C483" i="3"/>
  <c r="C482" i="3"/>
  <c r="C481" i="3"/>
  <c r="C480" i="3"/>
  <c r="C479" i="3"/>
  <c r="C478" i="3"/>
  <c r="C477" i="3"/>
  <c r="C476" i="3"/>
  <c r="C475" i="3"/>
  <c r="C474" i="3"/>
  <c r="C473" i="3"/>
  <c r="C472" i="3"/>
  <c r="C471" i="3"/>
  <c r="C470" i="3"/>
  <c r="C469" i="3"/>
  <c r="C468" i="3"/>
  <c r="C467" i="3"/>
  <c r="C466" i="3"/>
  <c r="C465" i="3"/>
  <c r="C464" i="3"/>
  <c r="C463" i="3"/>
  <c r="C462" i="3"/>
  <c r="C461" i="3"/>
  <c r="C460" i="3"/>
  <c r="C459" i="3"/>
  <c r="C458" i="3"/>
  <c r="C457" i="3"/>
  <c r="C456" i="3"/>
  <c r="C455" i="3"/>
  <c r="C454" i="3"/>
  <c r="C453" i="3"/>
  <c r="C452" i="3"/>
  <c r="C451" i="3"/>
  <c r="C450" i="3"/>
  <c r="C449" i="3"/>
  <c r="C448" i="3"/>
  <c r="C447" i="3"/>
  <c r="C446" i="3"/>
  <c r="C445" i="3"/>
  <c r="C444" i="3"/>
  <c r="C443" i="3"/>
  <c r="C442" i="3"/>
  <c r="C441" i="3"/>
  <c r="C440" i="3"/>
  <c r="C439" i="3"/>
  <c r="C438" i="3"/>
  <c r="C437" i="3"/>
  <c r="C436" i="3"/>
  <c r="C435" i="3"/>
  <c r="C434" i="3"/>
  <c r="C433" i="3"/>
  <c r="C432" i="3"/>
  <c r="C431" i="3"/>
  <c r="C430" i="3"/>
  <c r="C429" i="3"/>
  <c r="C428" i="3"/>
  <c r="C427" i="3"/>
  <c r="G1951" i="1" l="1"/>
  <c r="E1949" i="1" l="1"/>
  <c r="A1" i="8" l="1"/>
  <c r="F15" i="8" l="1"/>
  <c r="F14" i="8"/>
  <c r="F13" i="8"/>
  <c r="F12" i="8"/>
  <c r="F11" i="8"/>
  <c r="F10" i="8"/>
  <c r="F9" i="8"/>
  <c r="F8" i="8"/>
  <c r="F7" i="8"/>
  <c r="F6" i="8"/>
  <c r="F5" i="8"/>
  <c r="F4" i="8"/>
  <c r="B1948" i="1" l="1"/>
  <c r="D4" i="4" l="1"/>
  <c r="F5" i="4" s="1"/>
  <c r="M3" i="2" l="1"/>
  <c r="M1" i="2" s="1"/>
  <c r="M2" i="2" s="1"/>
  <c r="J1952" i="1" l="1"/>
  <c r="E1950" i="1"/>
  <c r="J1951" i="1"/>
  <c r="J1950" i="1"/>
  <c r="J1949" i="1"/>
  <c r="J1948" i="1"/>
  <c r="G1950" i="1"/>
  <c r="G1949" i="1"/>
  <c r="G1948" i="1"/>
  <c r="H8" i="1" l="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B17" i="6" l="1"/>
  <c r="B16" i="6"/>
  <c r="H1" i="6"/>
  <c r="D443" i="5" l="1"/>
  <c r="C443" i="5" s="1"/>
  <c r="D441" i="5"/>
  <c r="C441" i="5" s="1"/>
  <c r="D401" i="5"/>
  <c r="C401" i="5" s="1"/>
  <c r="D399" i="5"/>
  <c r="C399" i="5" s="1"/>
  <c r="D359" i="5"/>
  <c r="C359" i="5" s="1"/>
  <c r="D357" i="5"/>
  <c r="C357" i="5" s="1"/>
  <c r="D317" i="5"/>
  <c r="C317" i="5" s="1"/>
  <c r="D315" i="5"/>
  <c r="C315" i="5" s="1"/>
  <c r="D276" i="5"/>
  <c r="C276" i="5" s="1"/>
  <c r="D274" i="5"/>
  <c r="C274" i="5" s="1"/>
  <c r="D235" i="5"/>
  <c r="C235" i="5" s="1"/>
  <c r="D233" i="5"/>
  <c r="C233" i="5" s="1"/>
  <c r="D194" i="5"/>
  <c r="C194" i="5" s="1"/>
  <c r="D192" i="5"/>
  <c r="C192" i="5" s="1"/>
  <c r="D151" i="5"/>
  <c r="C151" i="5" s="1"/>
  <c r="D153" i="5"/>
  <c r="C153" i="5" s="1"/>
  <c r="H18" i="2" l="1"/>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D18" i="2" l="1"/>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2" i="2"/>
  <c r="D413" i="2"/>
  <c r="D414" i="2"/>
  <c r="D415" i="2"/>
  <c r="D416" i="2"/>
  <c r="D417" i="2"/>
  <c r="D418" i="2"/>
  <c r="D419" i="2"/>
  <c r="D420" i="2"/>
  <c r="D421" i="2"/>
  <c r="D422" i="2"/>
  <c r="D423" i="2"/>
  <c r="D424" i="2"/>
  <c r="D425" i="2"/>
  <c r="D426" i="2"/>
  <c r="D427" i="2"/>
  <c r="D428" i="2"/>
  <c r="D429" i="2"/>
  <c r="D430" i="2"/>
  <c r="D431" i="2"/>
  <c r="D432" i="2"/>
  <c r="D433" i="2"/>
  <c r="D434" i="2"/>
  <c r="D435" i="2"/>
  <c r="D436" i="2"/>
  <c r="D437" i="2"/>
  <c r="D438" i="2"/>
  <c r="A18" i="2"/>
  <c r="A8" i="1" s="1"/>
  <c r="A19" i="2"/>
  <c r="A9" i="1" s="1"/>
  <c r="B17" i="5" s="1"/>
  <c r="C9" i="5" s="1"/>
  <c r="A20" i="2"/>
  <c r="A10" i="1" s="1"/>
  <c r="B18" i="5" s="1"/>
  <c r="A21" i="2"/>
  <c r="A11" i="1" s="1"/>
  <c r="B19" i="5" s="1"/>
  <c r="A22" i="2"/>
  <c r="A12" i="1" s="1"/>
  <c r="B20" i="5" s="1"/>
  <c r="A23" i="2"/>
  <c r="A13" i="1" s="1"/>
  <c r="B21" i="5" s="1"/>
  <c r="A24" i="2"/>
  <c r="A14" i="1" s="1"/>
  <c r="B22" i="5" s="1"/>
  <c r="A25" i="2"/>
  <c r="A15" i="1" s="1"/>
  <c r="B23" i="5" s="1"/>
  <c r="A26" i="2"/>
  <c r="A16" i="1" s="1"/>
  <c r="B24" i="5" s="1"/>
  <c r="A27" i="2"/>
  <c r="A17" i="1" s="1"/>
  <c r="B25" i="5" s="1"/>
  <c r="A28" i="2"/>
  <c r="A18" i="1" s="1"/>
  <c r="B26" i="5" s="1"/>
  <c r="A29" i="2"/>
  <c r="A19" i="1" s="1"/>
  <c r="B27" i="5" s="1"/>
  <c r="A30" i="2"/>
  <c r="A20" i="1" s="1"/>
  <c r="B28" i="5" s="1"/>
  <c r="A31" i="2"/>
  <c r="A21" i="1" s="1"/>
  <c r="B29" i="5" s="1"/>
  <c r="A32" i="2"/>
  <c r="A22" i="1" s="1"/>
  <c r="B30" i="5" s="1"/>
  <c r="A33" i="2"/>
  <c r="A23" i="1" s="1"/>
  <c r="B31" i="5" s="1"/>
  <c r="A34" i="2"/>
  <c r="A24" i="1" s="1"/>
  <c r="B32" i="5" s="1"/>
  <c r="A35" i="2"/>
  <c r="A25" i="1" s="1"/>
  <c r="B33" i="5" s="1"/>
  <c r="A36" i="2"/>
  <c r="A26" i="1" s="1"/>
  <c r="B34" i="5" s="1"/>
  <c r="A37" i="2"/>
  <c r="A27" i="1" s="1"/>
  <c r="B35" i="5" s="1"/>
  <c r="A38" i="2"/>
  <c r="A28" i="1" s="1"/>
  <c r="B36" i="5" s="1"/>
  <c r="A39" i="2"/>
  <c r="A29" i="1" s="1"/>
  <c r="B37" i="5" s="1"/>
  <c r="A40" i="2"/>
  <c r="A30" i="1" s="1"/>
  <c r="B38" i="5" s="1"/>
  <c r="A41" i="2"/>
  <c r="A31" i="1" s="1"/>
  <c r="B39" i="5" s="1"/>
  <c r="A42" i="2"/>
  <c r="A32" i="1" s="1"/>
  <c r="B40" i="5" s="1"/>
  <c r="A43" i="2"/>
  <c r="A33" i="1" s="1"/>
  <c r="B41" i="5" s="1"/>
  <c r="A44" i="2"/>
  <c r="A34" i="1" s="1"/>
  <c r="B42" i="5" s="1"/>
  <c r="A45" i="2"/>
  <c r="A35" i="1" s="1"/>
  <c r="B43" i="5" s="1"/>
  <c r="A46" i="2"/>
  <c r="A36" i="1" s="1"/>
  <c r="B44" i="5" s="1"/>
  <c r="A47" i="2"/>
  <c r="A37" i="1" s="1"/>
  <c r="B45" i="5" s="1"/>
  <c r="A48" i="2"/>
  <c r="A38" i="1" s="1"/>
  <c r="B46" i="5" s="1"/>
  <c r="A49" i="2"/>
  <c r="A39" i="1" s="1"/>
  <c r="B47" i="5" s="1"/>
  <c r="A50" i="2"/>
  <c r="A40" i="1" s="1"/>
  <c r="B48" i="5" s="1"/>
  <c r="A51" i="2"/>
  <c r="A41" i="1" s="1"/>
  <c r="B49" i="5" s="1"/>
  <c r="A52" i="2"/>
  <c r="A42" i="1" s="1"/>
  <c r="B50" i="5" s="1"/>
  <c r="A53" i="2"/>
  <c r="A43" i="1" s="1"/>
  <c r="B51" i="5" s="1"/>
  <c r="A54" i="2"/>
  <c r="A44" i="1" s="1"/>
  <c r="B52" i="5" s="1"/>
  <c r="A55" i="2"/>
  <c r="A45" i="1" s="1"/>
  <c r="B53" i="5" s="1"/>
  <c r="A56" i="2"/>
  <c r="A46" i="1" s="1"/>
  <c r="B54" i="5" s="1"/>
  <c r="A57" i="2"/>
  <c r="A47" i="1" s="1"/>
  <c r="B55" i="5" s="1"/>
  <c r="A58" i="2"/>
  <c r="A48" i="1" s="1"/>
  <c r="B56" i="5" s="1"/>
  <c r="A59" i="2"/>
  <c r="A49" i="1" s="1"/>
  <c r="B57" i="5" s="1"/>
  <c r="A60" i="2"/>
  <c r="A50" i="1" s="1"/>
  <c r="B58" i="5" s="1"/>
  <c r="A61" i="2"/>
  <c r="A51" i="1" s="1"/>
  <c r="A62" i="2"/>
  <c r="A52" i="1" s="1"/>
  <c r="B64" i="5" s="1"/>
  <c r="A63" i="2"/>
  <c r="A53" i="1" s="1"/>
  <c r="B65" i="5" s="1"/>
  <c r="A64" i="2"/>
  <c r="A54" i="1" s="1"/>
  <c r="B66" i="5" s="1"/>
  <c r="A65" i="2"/>
  <c r="A55" i="1" s="1"/>
  <c r="B67" i="5" s="1"/>
  <c r="A66" i="2"/>
  <c r="A56" i="1" s="1"/>
  <c r="B68" i="5" s="1"/>
  <c r="A67" i="2"/>
  <c r="A57" i="1" s="1"/>
  <c r="B69" i="5" s="1"/>
  <c r="A68" i="2"/>
  <c r="A58" i="1" s="1"/>
  <c r="B70" i="5" s="1"/>
  <c r="A69" i="2"/>
  <c r="A59" i="1" s="1"/>
  <c r="B71" i="5" s="1"/>
  <c r="A70" i="2"/>
  <c r="A60" i="1" s="1"/>
  <c r="B72" i="5" s="1"/>
  <c r="A71" i="2"/>
  <c r="A61" i="1" s="1"/>
  <c r="B73" i="5" s="1"/>
  <c r="A72" i="2"/>
  <c r="A62" i="1" s="1"/>
  <c r="B74" i="5" s="1"/>
  <c r="A73" i="2"/>
  <c r="A63" i="1" s="1"/>
  <c r="B75" i="5" s="1"/>
  <c r="A74" i="2"/>
  <c r="A64" i="1" s="1"/>
  <c r="B76" i="5" s="1"/>
  <c r="A75" i="2"/>
  <c r="A65" i="1" s="1"/>
  <c r="B77" i="5" s="1"/>
  <c r="A76" i="2"/>
  <c r="A66" i="1" s="1"/>
  <c r="B78" i="5" s="1"/>
  <c r="A77" i="2"/>
  <c r="A67" i="1" s="1"/>
  <c r="B79" i="5" s="1"/>
  <c r="A78" i="2"/>
  <c r="A68" i="1" s="1"/>
  <c r="B80" i="5" s="1"/>
  <c r="A79" i="2"/>
  <c r="A69" i="1" s="1"/>
  <c r="B81" i="5" s="1"/>
  <c r="A80" i="2"/>
  <c r="A70" i="1" s="1"/>
  <c r="B82" i="5" s="1"/>
  <c r="A81" i="2"/>
  <c r="A71" i="1" s="1"/>
  <c r="B83" i="5" s="1"/>
  <c r="A82" i="2"/>
  <c r="A72" i="1" s="1"/>
  <c r="B84" i="5" s="1"/>
  <c r="A83" i="2"/>
  <c r="A73" i="1" s="1"/>
  <c r="B85" i="5" s="1"/>
  <c r="A84" i="2"/>
  <c r="A74" i="1" s="1"/>
  <c r="B86" i="5" s="1"/>
  <c r="A85" i="2"/>
  <c r="A75" i="1" s="1"/>
  <c r="B87" i="5" s="1"/>
  <c r="A86" i="2"/>
  <c r="A76" i="1" s="1"/>
  <c r="B88" i="5" s="1"/>
  <c r="A87" i="2"/>
  <c r="A77" i="1" s="1"/>
  <c r="B89" i="5" s="1"/>
  <c r="A88" i="2"/>
  <c r="A78" i="1" s="1"/>
  <c r="B90" i="5" s="1"/>
  <c r="A89" i="2"/>
  <c r="A79" i="1" s="1"/>
  <c r="B91" i="5" s="1"/>
  <c r="A90" i="2"/>
  <c r="A80" i="1" s="1"/>
  <c r="B92" i="5" s="1"/>
  <c r="A91" i="2"/>
  <c r="A81" i="1" s="1"/>
  <c r="B93" i="5" s="1"/>
  <c r="A92" i="2"/>
  <c r="A82" i="1" s="1"/>
  <c r="B94" i="5" s="1"/>
  <c r="A93" i="2"/>
  <c r="A83" i="1" s="1"/>
  <c r="B95" i="5" s="1"/>
  <c r="A94" i="2"/>
  <c r="A84" i="1" s="1"/>
  <c r="B96" i="5" s="1"/>
  <c r="A95" i="2"/>
  <c r="A85" i="1" s="1"/>
  <c r="B97" i="5" s="1"/>
  <c r="A96" i="2"/>
  <c r="A86" i="1" s="1"/>
  <c r="B98" i="5" s="1"/>
  <c r="A97" i="2"/>
  <c r="A87" i="1" s="1"/>
  <c r="B99" i="5" s="1"/>
  <c r="A98" i="2"/>
  <c r="A88" i="1" s="1"/>
  <c r="B100" i="5" s="1"/>
  <c r="A99" i="2"/>
  <c r="A89" i="1" s="1"/>
  <c r="B101" i="5" s="1"/>
  <c r="A100" i="2"/>
  <c r="A90" i="1" s="1"/>
  <c r="B102" i="5" s="1"/>
  <c r="A101" i="2"/>
  <c r="A91" i="1" s="1"/>
  <c r="B103" i="5" s="1"/>
  <c r="A102" i="2"/>
  <c r="A92" i="1" s="1"/>
  <c r="B104" i="5" s="1"/>
  <c r="A103" i="2"/>
  <c r="A93" i="1" s="1"/>
  <c r="A104" i="2"/>
  <c r="A94" i="1" s="1"/>
  <c r="B110" i="5" s="1"/>
  <c r="A105" i="2"/>
  <c r="A95" i="1" s="1"/>
  <c r="B111" i="5" s="1"/>
  <c r="A106" i="2"/>
  <c r="A96" i="1" s="1"/>
  <c r="B112" i="5" s="1"/>
  <c r="A107" i="2"/>
  <c r="A97" i="1" s="1"/>
  <c r="B113" i="5" s="1"/>
  <c r="A108" i="2"/>
  <c r="A98" i="1" s="1"/>
  <c r="B114" i="5" s="1"/>
  <c r="A109" i="2"/>
  <c r="A99" i="1" s="1"/>
  <c r="B115" i="5" s="1"/>
  <c r="A110" i="2"/>
  <c r="A100" i="1" s="1"/>
  <c r="B116" i="5" s="1"/>
  <c r="A111" i="2"/>
  <c r="A101" i="1" s="1"/>
  <c r="B117" i="5" s="1"/>
  <c r="A112" i="2"/>
  <c r="A102" i="1" s="1"/>
  <c r="B118" i="5" s="1"/>
  <c r="A113" i="2"/>
  <c r="A103" i="1" s="1"/>
  <c r="B119" i="5" s="1"/>
  <c r="A114" i="2"/>
  <c r="A104" i="1" s="1"/>
  <c r="B120" i="5" s="1"/>
  <c r="A115" i="2"/>
  <c r="A105" i="1" s="1"/>
  <c r="B121" i="5" s="1"/>
  <c r="A116" i="2"/>
  <c r="A106" i="1" s="1"/>
  <c r="B122" i="5" s="1"/>
  <c r="A117" i="2"/>
  <c r="A107" i="1" s="1"/>
  <c r="B123" i="5" s="1"/>
  <c r="A118" i="2"/>
  <c r="A108" i="1" s="1"/>
  <c r="B124" i="5" s="1"/>
  <c r="A119" i="2"/>
  <c r="A109" i="1" s="1"/>
  <c r="B125" i="5" s="1"/>
  <c r="A120" i="2"/>
  <c r="A110" i="1" s="1"/>
  <c r="B126" i="5" s="1"/>
  <c r="A121" i="2"/>
  <c r="A111" i="1" s="1"/>
  <c r="B127" i="5" s="1"/>
  <c r="A122" i="2"/>
  <c r="A112" i="1" s="1"/>
  <c r="B128" i="5" s="1"/>
  <c r="A123" i="2"/>
  <c r="A113" i="1" s="1"/>
  <c r="B129" i="5" s="1"/>
  <c r="A124" i="2"/>
  <c r="A114" i="1" s="1"/>
  <c r="B130" i="5" s="1"/>
  <c r="A125" i="2"/>
  <c r="A115" i="1" s="1"/>
  <c r="B131" i="5" s="1"/>
  <c r="A126" i="2"/>
  <c r="A116" i="1" s="1"/>
  <c r="B132" i="5" s="1"/>
  <c r="A127" i="2"/>
  <c r="A117" i="1" s="1"/>
  <c r="B133" i="5" s="1"/>
  <c r="A128" i="2"/>
  <c r="A118" i="1" s="1"/>
  <c r="B134" i="5" s="1"/>
  <c r="A129" i="2"/>
  <c r="A119" i="1" s="1"/>
  <c r="B135" i="5" s="1"/>
  <c r="A130" i="2"/>
  <c r="A120" i="1" s="1"/>
  <c r="B136" i="5" s="1"/>
  <c r="A131" i="2"/>
  <c r="A121" i="1" s="1"/>
  <c r="B137" i="5" s="1"/>
  <c r="A132" i="2"/>
  <c r="A122" i="1" s="1"/>
  <c r="B138" i="5" s="1"/>
  <c r="A133" i="2"/>
  <c r="A123" i="1" s="1"/>
  <c r="B139" i="5" s="1"/>
  <c r="A134" i="2"/>
  <c r="A124" i="1" s="1"/>
  <c r="B140" i="5" s="1"/>
  <c r="A135" i="2"/>
  <c r="A125" i="1" s="1"/>
  <c r="B141" i="5" s="1"/>
  <c r="A136" i="2"/>
  <c r="A126" i="1" s="1"/>
  <c r="B142" i="5" s="1"/>
  <c r="A137" i="2"/>
  <c r="A127" i="1" s="1"/>
  <c r="B143" i="5" s="1"/>
  <c r="A138" i="2"/>
  <c r="A128" i="1" s="1"/>
  <c r="B144" i="5" s="1"/>
  <c r="A139" i="2"/>
  <c r="A129" i="1" s="1"/>
  <c r="B145" i="5" s="1"/>
  <c r="A140" i="2"/>
  <c r="A130" i="1" s="1"/>
  <c r="B146" i="5" s="1"/>
  <c r="A141" i="2"/>
  <c r="A131" i="1" s="1"/>
  <c r="B147" i="5" s="1"/>
  <c r="A142" i="2"/>
  <c r="A132" i="1" s="1"/>
  <c r="B148" i="5" s="1"/>
  <c r="A143" i="2"/>
  <c r="A133" i="1" s="1"/>
  <c r="B149" i="5" s="1"/>
  <c r="A144" i="2"/>
  <c r="A134" i="1" s="1"/>
  <c r="B150" i="5" s="1"/>
  <c r="A145" i="2"/>
  <c r="A135" i="1" s="1"/>
  <c r="A146" i="2"/>
  <c r="A136" i="1" s="1"/>
  <c r="B156" i="5" s="1"/>
  <c r="A147" i="2"/>
  <c r="A137" i="1" s="1"/>
  <c r="B157" i="5" s="1"/>
  <c r="A148" i="2"/>
  <c r="A138" i="1" s="1"/>
  <c r="B158" i="5" s="1"/>
  <c r="A149" i="2"/>
  <c r="A139" i="1" s="1"/>
  <c r="B159" i="5" s="1"/>
  <c r="A150" i="2"/>
  <c r="A140" i="1" s="1"/>
  <c r="B160" i="5" s="1"/>
  <c r="A151" i="2"/>
  <c r="A141" i="1" s="1"/>
  <c r="B161" i="5" s="1"/>
  <c r="A152" i="2"/>
  <c r="A142" i="1" s="1"/>
  <c r="B162" i="5" s="1"/>
  <c r="A153" i="2"/>
  <c r="A143" i="1" s="1"/>
  <c r="B163" i="5" s="1"/>
  <c r="A154" i="2"/>
  <c r="A144" i="1" s="1"/>
  <c r="B164" i="5" s="1"/>
  <c r="A155" i="2"/>
  <c r="A145" i="1" s="1"/>
  <c r="B165" i="5" s="1"/>
  <c r="A156" i="2"/>
  <c r="A146" i="1" s="1"/>
  <c r="B166" i="5" s="1"/>
  <c r="A157" i="2"/>
  <c r="A147" i="1" s="1"/>
  <c r="B167" i="5" s="1"/>
  <c r="A158" i="2"/>
  <c r="A148" i="1" s="1"/>
  <c r="B168" i="5" s="1"/>
  <c r="A159" i="2"/>
  <c r="A149" i="1" s="1"/>
  <c r="B169" i="5" s="1"/>
  <c r="A160" i="2"/>
  <c r="A150" i="1" s="1"/>
  <c r="B170" i="5" s="1"/>
  <c r="A161" i="2"/>
  <c r="A151" i="1" s="1"/>
  <c r="B171" i="5" s="1"/>
  <c r="A162" i="2"/>
  <c r="A152" i="1" s="1"/>
  <c r="B172" i="5" s="1"/>
  <c r="A163" i="2"/>
  <c r="A153" i="1" s="1"/>
  <c r="B173" i="5" s="1"/>
  <c r="A164" i="2"/>
  <c r="A154" i="1" s="1"/>
  <c r="B174" i="5" s="1"/>
  <c r="A165" i="2"/>
  <c r="A155" i="1" s="1"/>
  <c r="B175" i="5" s="1"/>
  <c r="A166" i="2"/>
  <c r="A156" i="1" s="1"/>
  <c r="B176" i="5" s="1"/>
  <c r="A167" i="2"/>
  <c r="A157" i="1" s="1"/>
  <c r="B177" i="5" s="1"/>
  <c r="A168" i="2"/>
  <c r="A158" i="1" s="1"/>
  <c r="B178" i="5" s="1"/>
  <c r="A169" i="2"/>
  <c r="A159" i="1" s="1"/>
  <c r="B179" i="5" s="1"/>
  <c r="A170" i="2"/>
  <c r="A160" i="1" s="1"/>
  <c r="B180" i="5" s="1"/>
  <c r="A171" i="2"/>
  <c r="A161" i="1" s="1"/>
  <c r="B181" i="5" s="1"/>
  <c r="A172" i="2"/>
  <c r="A162" i="1" s="1"/>
  <c r="B182" i="5" s="1"/>
  <c r="A173" i="2"/>
  <c r="A163" i="1" s="1"/>
  <c r="B183" i="5" s="1"/>
  <c r="A174" i="2"/>
  <c r="A164" i="1" s="1"/>
  <c r="B184" i="5" s="1"/>
  <c r="A175" i="2"/>
  <c r="A165" i="1" s="1"/>
  <c r="B185" i="5" s="1"/>
  <c r="A176" i="2"/>
  <c r="A166" i="1" s="1"/>
  <c r="B186" i="5" s="1"/>
  <c r="A177" i="2"/>
  <c r="A167" i="1" s="1"/>
  <c r="B187" i="5" s="1"/>
  <c r="A178" i="2"/>
  <c r="A168" i="1" s="1"/>
  <c r="B188" i="5" s="1"/>
  <c r="A179" i="2"/>
  <c r="A169" i="1" s="1"/>
  <c r="B189" i="5" s="1"/>
  <c r="A180" i="2"/>
  <c r="A170" i="1" s="1"/>
  <c r="A181" i="2"/>
  <c r="A171" i="1" s="1"/>
  <c r="A182" i="2"/>
  <c r="A172" i="1" s="1"/>
  <c r="A183" i="2"/>
  <c r="A173" i="1" s="1"/>
  <c r="A184" i="2"/>
  <c r="A174" i="1" s="1"/>
  <c r="B190" i="5" s="1"/>
  <c r="A185" i="2"/>
  <c r="A175" i="1" s="1"/>
  <c r="B191" i="5" s="1"/>
  <c r="A186" i="2"/>
  <c r="A176" i="1" s="1"/>
  <c r="A187" i="2"/>
  <c r="A177" i="1" s="1"/>
  <c r="A188" i="2"/>
  <c r="A178" i="1" s="1"/>
  <c r="B197" i="5" s="1"/>
  <c r="A189" i="2"/>
  <c r="A179" i="1" s="1"/>
  <c r="B198" i="5" s="1"/>
  <c r="A190" i="2"/>
  <c r="A180" i="1" s="1"/>
  <c r="B199" i="5" s="1"/>
  <c r="A191" i="2"/>
  <c r="A181" i="1" s="1"/>
  <c r="B200" i="5" s="1"/>
  <c r="A192" i="2"/>
  <c r="A182" i="1" s="1"/>
  <c r="B201" i="5" s="1"/>
  <c r="A193" i="2"/>
  <c r="A183" i="1" s="1"/>
  <c r="B202" i="5" s="1"/>
  <c r="A194" i="2"/>
  <c r="A184" i="1" s="1"/>
  <c r="B203" i="5" s="1"/>
  <c r="A195" i="2"/>
  <c r="A185" i="1" s="1"/>
  <c r="B204" i="5" s="1"/>
  <c r="A196" i="2"/>
  <c r="A186" i="1" s="1"/>
  <c r="B205" i="5" s="1"/>
  <c r="A197" i="2"/>
  <c r="A187" i="1" s="1"/>
  <c r="B206" i="5" s="1"/>
  <c r="A198" i="2"/>
  <c r="A188" i="1" s="1"/>
  <c r="B207" i="5" s="1"/>
  <c r="A199" i="2"/>
  <c r="A189" i="1" s="1"/>
  <c r="B208" i="5" s="1"/>
  <c r="A200" i="2"/>
  <c r="A190" i="1" s="1"/>
  <c r="B209" i="5" s="1"/>
  <c r="A201" i="2"/>
  <c r="A191" i="1" s="1"/>
  <c r="B210" i="5" s="1"/>
  <c r="A202" i="2"/>
  <c r="A192" i="1" s="1"/>
  <c r="B211" i="5" s="1"/>
  <c r="A203" i="2"/>
  <c r="A193" i="1" s="1"/>
  <c r="B212" i="5" s="1"/>
  <c r="A204" i="2"/>
  <c r="A194" i="1" s="1"/>
  <c r="B213" i="5" s="1"/>
  <c r="A205" i="2"/>
  <c r="A195" i="1" s="1"/>
  <c r="B214" i="5" s="1"/>
  <c r="A206" i="2"/>
  <c r="A196" i="1" s="1"/>
  <c r="B215" i="5" s="1"/>
  <c r="A207" i="2"/>
  <c r="A197" i="1" s="1"/>
  <c r="B216" i="5" s="1"/>
  <c r="A208" i="2"/>
  <c r="A198" i="1" s="1"/>
  <c r="B217" i="5" s="1"/>
  <c r="A209" i="2"/>
  <c r="A199" i="1" s="1"/>
  <c r="B218" i="5" s="1"/>
  <c r="A210" i="2"/>
  <c r="A200" i="1" s="1"/>
  <c r="B219" i="5" s="1"/>
  <c r="A211" i="2"/>
  <c r="A201" i="1" s="1"/>
  <c r="B220" i="5" s="1"/>
  <c r="A212" i="2"/>
  <c r="A202" i="1" s="1"/>
  <c r="B221" i="5" s="1"/>
  <c r="A213" i="2"/>
  <c r="A203" i="1" s="1"/>
  <c r="B222" i="5" s="1"/>
  <c r="A214" i="2"/>
  <c r="A204" i="1" s="1"/>
  <c r="B223" i="5" s="1"/>
  <c r="A215" i="2"/>
  <c r="A205" i="1" s="1"/>
  <c r="B224" i="5" s="1"/>
  <c r="A216" i="2"/>
  <c r="A206" i="1" s="1"/>
  <c r="B225" i="5" s="1"/>
  <c r="A217" i="2"/>
  <c r="A207" i="1" s="1"/>
  <c r="B226" i="5" s="1"/>
  <c r="A218" i="2"/>
  <c r="A208" i="1" s="1"/>
  <c r="B227" i="5" s="1"/>
  <c r="A219" i="2"/>
  <c r="A209" i="1" s="1"/>
  <c r="B228" i="5" s="1"/>
  <c r="A220" i="2"/>
  <c r="A210" i="1" s="1"/>
  <c r="B229" i="5" s="1"/>
  <c r="A221" i="2"/>
  <c r="A211" i="1" s="1"/>
  <c r="B230" i="5" s="1"/>
  <c r="A222" i="2"/>
  <c r="A212" i="1" s="1"/>
  <c r="A223" i="2"/>
  <c r="A213" i="1" s="1"/>
  <c r="A224" i="2"/>
  <c r="A214" i="1" s="1"/>
  <c r="A225" i="2"/>
  <c r="A215" i="1" s="1"/>
  <c r="A226" i="2"/>
  <c r="A216" i="1" s="1"/>
  <c r="B231" i="5" s="1"/>
  <c r="A227" i="2"/>
  <c r="A217" i="1" s="1"/>
  <c r="B232" i="5" s="1"/>
  <c r="A228" i="2"/>
  <c r="A218" i="1" s="1"/>
  <c r="A229" i="2"/>
  <c r="A219" i="1" s="1"/>
  <c r="A230" i="2"/>
  <c r="A220" i="1" s="1"/>
  <c r="B238" i="5" s="1"/>
  <c r="A231" i="2"/>
  <c r="A221" i="1" s="1"/>
  <c r="B239" i="5" s="1"/>
  <c r="A232" i="2"/>
  <c r="A222" i="1" s="1"/>
  <c r="B240" i="5" s="1"/>
  <c r="A233" i="2"/>
  <c r="A223" i="1" s="1"/>
  <c r="B241" i="5" s="1"/>
  <c r="A234" i="2"/>
  <c r="A224" i="1" s="1"/>
  <c r="B242" i="5" s="1"/>
  <c r="A235" i="2"/>
  <c r="A225" i="1" s="1"/>
  <c r="B243" i="5" s="1"/>
  <c r="A236" i="2"/>
  <c r="A226" i="1" s="1"/>
  <c r="B244" i="5" s="1"/>
  <c r="A237" i="2"/>
  <c r="A227" i="1" s="1"/>
  <c r="B245" i="5" s="1"/>
  <c r="A238" i="2"/>
  <c r="A228" i="1" s="1"/>
  <c r="B246" i="5" s="1"/>
  <c r="A239" i="2"/>
  <c r="A229" i="1" s="1"/>
  <c r="B247" i="5" s="1"/>
  <c r="A240" i="2"/>
  <c r="A230" i="1" s="1"/>
  <c r="B248" i="5" s="1"/>
  <c r="A241" i="2"/>
  <c r="A231" i="1" s="1"/>
  <c r="B249" i="5" s="1"/>
  <c r="A242" i="2"/>
  <c r="A232" i="1" s="1"/>
  <c r="B250" i="5" s="1"/>
  <c r="A243" i="2"/>
  <c r="A233" i="1" s="1"/>
  <c r="B251" i="5" s="1"/>
  <c r="A244" i="2"/>
  <c r="A234" i="1" s="1"/>
  <c r="B252" i="5" s="1"/>
  <c r="A245" i="2"/>
  <c r="A235" i="1" s="1"/>
  <c r="B253" i="5" s="1"/>
  <c r="A246" i="2"/>
  <c r="A236" i="1" s="1"/>
  <c r="B254" i="5" s="1"/>
  <c r="A247" i="2"/>
  <c r="A237" i="1" s="1"/>
  <c r="B255" i="5" s="1"/>
  <c r="A248" i="2"/>
  <c r="A238" i="1" s="1"/>
  <c r="B256" i="5" s="1"/>
  <c r="A249" i="2"/>
  <c r="A239" i="1" s="1"/>
  <c r="B257" i="5" s="1"/>
  <c r="A250" i="2"/>
  <c r="A240" i="1" s="1"/>
  <c r="B258" i="5" s="1"/>
  <c r="A251" i="2"/>
  <c r="A241" i="1" s="1"/>
  <c r="B259" i="5" s="1"/>
  <c r="A252" i="2"/>
  <c r="A242" i="1" s="1"/>
  <c r="B260" i="5" s="1"/>
  <c r="A253" i="2"/>
  <c r="A243" i="1" s="1"/>
  <c r="B261" i="5" s="1"/>
  <c r="A254" i="2"/>
  <c r="A244" i="1" s="1"/>
  <c r="B262" i="5" s="1"/>
  <c r="A255" i="2"/>
  <c r="A245" i="1" s="1"/>
  <c r="B263" i="5" s="1"/>
  <c r="A256" i="2"/>
  <c r="A246" i="1" s="1"/>
  <c r="B264" i="5" s="1"/>
  <c r="A257" i="2"/>
  <c r="A247" i="1" s="1"/>
  <c r="B265" i="5" s="1"/>
  <c r="A258" i="2"/>
  <c r="A248" i="1" s="1"/>
  <c r="B266" i="5" s="1"/>
  <c r="A259" i="2"/>
  <c r="A249" i="1" s="1"/>
  <c r="B267" i="5" s="1"/>
  <c r="A260" i="2"/>
  <c r="A250" i="1" s="1"/>
  <c r="B268" i="5" s="1"/>
  <c r="A261" i="2"/>
  <c r="A251" i="1" s="1"/>
  <c r="B269" i="5" s="1"/>
  <c r="A262" i="2"/>
  <c r="A252" i="1" s="1"/>
  <c r="B270" i="5" s="1"/>
  <c r="A263" i="2"/>
  <c r="A253" i="1" s="1"/>
  <c r="B271" i="5" s="1"/>
  <c r="A264" i="2"/>
  <c r="A254" i="1" s="1"/>
  <c r="A265" i="2"/>
  <c r="A255" i="1" s="1"/>
  <c r="A266" i="2"/>
  <c r="A256" i="1" s="1"/>
  <c r="A267" i="2"/>
  <c r="A257" i="1" s="1"/>
  <c r="A268" i="2"/>
  <c r="A258" i="1" s="1"/>
  <c r="B272" i="5" s="1"/>
  <c r="A269" i="2"/>
  <c r="A259" i="1" s="1"/>
  <c r="B273" i="5" s="1"/>
  <c r="A270" i="2"/>
  <c r="A260" i="1" s="1"/>
  <c r="A271" i="2"/>
  <c r="A261" i="1" s="1"/>
  <c r="B278" i="5" s="1"/>
  <c r="A272" i="2"/>
  <c r="A262" i="1" s="1"/>
  <c r="B279" i="5" s="1"/>
  <c r="A273" i="2"/>
  <c r="A263" i="1" s="1"/>
  <c r="B280" i="5" s="1"/>
  <c r="A274" i="2"/>
  <c r="A264" i="1" s="1"/>
  <c r="B281" i="5" s="1"/>
  <c r="A275" i="2"/>
  <c r="A265" i="1" s="1"/>
  <c r="B282" i="5" s="1"/>
  <c r="A276" i="2"/>
  <c r="A266" i="1" s="1"/>
  <c r="B283" i="5" s="1"/>
  <c r="A277" i="2"/>
  <c r="A267" i="1" s="1"/>
  <c r="B284" i="5" s="1"/>
  <c r="A278" i="2"/>
  <c r="A268" i="1" s="1"/>
  <c r="B285" i="5" s="1"/>
  <c r="A279" i="2"/>
  <c r="A269" i="1" s="1"/>
  <c r="B286" i="5" s="1"/>
  <c r="A280" i="2"/>
  <c r="A270" i="1" s="1"/>
  <c r="B287" i="5" s="1"/>
  <c r="A281" i="2"/>
  <c r="A271" i="1" s="1"/>
  <c r="B288" i="5" s="1"/>
  <c r="A282" i="2"/>
  <c r="A272" i="1" s="1"/>
  <c r="B289" i="5" s="1"/>
  <c r="A283" i="2"/>
  <c r="A273" i="1" s="1"/>
  <c r="B290" i="5" s="1"/>
  <c r="A284" i="2"/>
  <c r="A274" i="1" s="1"/>
  <c r="B291" i="5" s="1"/>
  <c r="A285" i="2"/>
  <c r="A275" i="1" s="1"/>
  <c r="B292" i="5" s="1"/>
  <c r="A286" i="2"/>
  <c r="A276" i="1" s="1"/>
  <c r="B293" i="5" s="1"/>
  <c r="A287" i="2"/>
  <c r="A277" i="1" s="1"/>
  <c r="B294" i="5" s="1"/>
  <c r="A288" i="2"/>
  <c r="A278" i="1" s="1"/>
  <c r="B295" i="5" s="1"/>
  <c r="A289" i="2"/>
  <c r="A279" i="1" s="1"/>
  <c r="B296" i="5" s="1"/>
  <c r="A290" i="2"/>
  <c r="A280" i="1" s="1"/>
  <c r="B297" i="5" s="1"/>
  <c r="A291" i="2"/>
  <c r="A281" i="1" s="1"/>
  <c r="B298" i="5" s="1"/>
  <c r="A292" i="2"/>
  <c r="A282" i="1" s="1"/>
  <c r="B299" i="5" s="1"/>
  <c r="A293" i="2"/>
  <c r="A283" i="1" s="1"/>
  <c r="B300" i="5" s="1"/>
  <c r="A294" i="2"/>
  <c r="A284" i="1" s="1"/>
  <c r="B301" i="5" s="1"/>
  <c r="A295" i="2"/>
  <c r="A285" i="1" s="1"/>
  <c r="B302" i="5" s="1"/>
  <c r="A296" i="2"/>
  <c r="A286" i="1" s="1"/>
  <c r="B303" i="5" s="1"/>
  <c r="A297" i="2"/>
  <c r="A287" i="1" s="1"/>
  <c r="B304" i="5" s="1"/>
  <c r="A298" i="2"/>
  <c r="A288" i="1" s="1"/>
  <c r="B305" i="5" s="1"/>
  <c r="A299" i="2"/>
  <c r="A289" i="1" s="1"/>
  <c r="B306" i="5" s="1"/>
  <c r="A300" i="2"/>
  <c r="A290" i="1" s="1"/>
  <c r="B307" i="5" s="1"/>
  <c r="A301" i="2"/>
  <c r="A291" i="1" s="1"/>
  <c r="B308" i="5" s="1"/>
  <c r="A302" i="2"/>
  <c r="A292" i="1" s="1"/>
  <c r="B309" i="5" s="1"/>
  <c r="A303" i="2"/>
  <c r="A293" i="1" s="1"/>
  <c r="B310" i="5" s="1"/>
  <c r="A304" i="2"/>
  <c r="A294" i="1" s="1"/>
  <c r="B311" i="5" s="1"/>
  <c r="A305" i="2"/>
  <c r="A295" i="1" s="1"/>
  <c r="B312" i="5" s="1"/>
  <c r="A306" i="2"/>
  <c r="A296" i="1" s="1"/>
  <c r="A307" i="2"/>
  <c r="A297" i="1" s="1"/>
  <c r="A308" i="2"/>
  <c r="A298" i="1" s="1"/>
  <c r="A309" i="2"/>
  <c r="A299" i="1" s="1"/>
  <c r="A310" i="2"/>
  <c r="A300" i="1" s="1"/>
  <c r="B313" i="5" s="1"/>
  <c r="A311" i="2"/>
  <c r="A301" i="1" s="1"/>
  <c r="B314" i="5" s="1"/>
  <c r="A312" i="2"/>
  <c r="A302" i="1" s="1"/>
  <c r="A313" i="2"/>
  <c r="A303" i="1" s="1"/>
  <c r="B320" i="5" s="1"/>
  <c r="A314" i="2"/>
  <c r="A304" i="1" s="1"/>
  <c r="B321" i="5" s="1"/>
  <c r="A315" i="2"/>
  <c r="A305" i="1" s="1"/>
  <c r="B322" i="5" s="1"/>
  <c r="A316" i="2"/>
  <c r="A306" i="1" s="1"/>
  <c r="B323" i="5" s="1"/>
  <c r="A317" i="2"/>
  <c r="A307" i="1" s="1"/>
  <c r="B324" i="5" s="1"/>
  <c r="A318" i="2"/>
  <c r="A308" i="1" s="1"/>
  <c r="B325" i="5" s="1"/>
  <c r="A319" i="2"/>
  <c r="A309" i="1" s="1"/>
  <c r="B326" i="5" s="1"/>
  <c r="A320" i="2"/>
  <c r="A310" i="1" s="1"/>
  <c r="B327" i="5" s="1"/>
  <c r="A321" i="2"/>
  <c r="A311" i="1" s="1"/>
  <c r="B328" i="5" s="1"/>
  <c r="A322" i="2"/>
  <c r="A312" i="1" s="1"/>
  <c r="B329" i="5" s="1"/>
  <c r="A323" i="2"/>
  <c r="A313" i="1" s="1"/>
  <c r="B330" i="5" s="1"/>
  <c r="A324" i="2"/>
  <c r="A314" i="1" s="1"/>
  <c r="B331" i="5" s="1"/>
  <c r="A325" i="2"/>
  <c r="A315" i="1" s="1"/>
  <c r="B332" i="5" s="1"/>
  <c r="A326" i="2"/>
  <c r="A316" i="1" s="1"/>
  <c r="B333" i="5" s="1"/>
  <c r="A327" i="2"/>
  <c r="A317" i="1" s="1"/>
  <c r="B334" i="5" s="1"/>
  <c r="A328" i="2"/>
  <c r="A318" i="1" s="1"/>
  <c r="B335" i="5" s="1"/>
  <c r="A329" i="2"/>
  <c r="A319" i="1" s="1"/>
  <c r="B336" i="5" s="1"/>
  <c r="A330" i="2"/>
  <c r="A320" i="1" s="1"/>
  <c r="B337" i="5" s="1"/>
  <c r="A331" i="2"/>
  <c r="A321" i="1" s="1"/>
  <c r="B338" i="5" s="1"/>
  <c r="A332" i="2"/>
  <c r="A322" i="1" s="1"/>
  <c r="B339" i="5" s="1"/>
  <c r="A333" i="2"/>
  <c r="A323" i="1" s="1"/>
  <c r="B340" i="5" s="1"/>
  <c r="A334" i="2"/>
  <c r="A324" i="1" s="1"/>
  <c r="B341" i="5" s="1"/>
  <c r="A335" i="2"/>
  <c r="A325" i="1" s="1"/>
  <c r="B342" i="5" s="1"/>
  <c r="A336" i="2"/>
  <c r="A326" i="1" s="1"/>
  <c r="B343" i="5" s="1"/>
  <c r="A337" i="2"/>
  <c r="A327" i="1" s="1"/>
  <c r="B344" i="5" s="1"/>
  <c r="A338" i="2"/>
  <c r="A328" i="1" s="1"/>
  <c r="B345" i="5" s="1"/>
  <c r="A339" i="2"/>
  <c r="A329" i="1" s="1"/>
  <c r="B346" i="5" s="1"/>
  <c r="A340" i="2"/>
  <c r="A330" i="1" s="1"/>
  <c r="B347" i="5" s="1"/>
  <c r="A341" i="2"/>
  <c r="A331" i="1" s="1"/>
  <c r="B348" i="5" s="1"/>
  <c r="A342" i="2"/>
  <c r="A332" i="1" s="1"/>
  <c r="B349" i="5" s="1"/>
  <c r="A343" i="2"/>
  <c r="A333" i="1" s="1"/>
  <c r="B350" i="5" s="1"/>
  <c r="A344" i="2"/>
  <c r="A334" i="1" s="1"/>
  <c r="B351" i="5" s="1"/>
  <c r="A345" i="2"/>
  <c r="A335" i="1" s="1"/>
  <c r="B352" i="5" s="1"/>
  <c r="A346" i="2"/>
  <c r="A336" i="1" s="1"/>
  <c r="B353" i="5" s="1"/>
  <c r="A347" i="2"/>
  <c r="A337" i="1" s="1"/>
  <c r="B354" i="5" s="1"/>
  <c r="A348" i="2"/>
  <c r="A338" i="1" s="1"/>
  <c r="A349" i="2"/>
  <c r="A339" i="1" s="1"/>
  <c r="A350" i="2"/>
  <c r="A340" i="1" s="1"/>
  <c r="A351" i="2"/>
  <c r="A341" i="1" s="1"/>
  <c r="A352" i="2"/>
  <c r="A342" i="1" s="1"/>
  <c r="B355" i="5" s="1"/>
  <c r="A353" i="2"/>
  <c r="A343" i="1" s="1"/>
  <c r="B356" i="5" s="1"/>
  <c r="A354" i="2"/>
  <c r="A344" i="1" s="1"/>
  <c r="A355" i="2"/>
  <c r="A345" i="1" s="1"/>
  <c r="B362" i="5" s="1"/>
  <c r="A356" i="2"/>
  <c r="A346" i="1" s="1"/>
  <c r="B363" i="5" s="1"/>
  <c r="A357" i="2"/>
  <c r="A347" i="1" s="1"/>
  <c r="B364" i="5" s="1"/>
  <c r="A358" i="2"/>
  <c r="A348" i="1" s="1"/>
  <c r="B365" i="5" s="1"/>
  <c r="A359" i="2"/>
  <c r="A349" i="1" s="1"/>
  <c r="B366" i="5" s="1"/>
  <c r="A360" i="2"/>
  <c r="A350" i="1" s="1"/>
  <c r="B367" i="5" s="1"/>
  <c r="A361" i="2"/>
  <c r="A351" i="1" s="1"/>
  <c r="B368" i="5" s="1"/>
  <c r="A362" i="2"/>
  <c r="A352" i="1" s="1"/>
  <c r="B369" i="5" s="1"/>
  <c r="A363" i="2"/>
  <c r="A353" i="1" s="1"/>
  <c r="B370" i="5" s="1"/>
  <c r="A364" i="2"/>
  <c r="A354" i="1" s="1"/>
  <c r="B371" i="5" s="1"/>
  <c r="A365" i="2"/>
  <c r="A355" i="1" s="1"/>
  <c r="B372" i="5" s="1"/>
  <c r="A366" i="2"/>
  <c r="A356" i="1" s="1"/>
  <c r="B373" i="5" s="1"/>
  <c r="A367" i="2"/>
  <c r="A357" i="1" s="1"/>
  <c r="B374" i="5" s="1"/>
  <c r="A368" i="2"/>
  <c r="A358" i="1" s="1"/>
  <c r="B375" i="5" s="1"/>
  <c r="A369" i="2"/>
  <c r="A359" i="1" s="1"/>
  <c r="B376" i="5" s="1"/>
  <c r="A370" i="2"/>
  <c r="A360" i="1" s="1"/>
  <c r="B377" i="5" s="1"/>
  <c r="A371" i="2"/>
  <c r="A361" i="1" s="1"/>
  <c r="B378" i="5" s="1"/>
  <c r="A372" i="2"/>
  <c r="A362" i="1" s="1"/>
  <c r="B379" i="5" s="1"/>
  <c r="A373" i="2"/>
  <c r="A363" i="1" s="1"/>
  <c r="B380" i="5" s="1"/>
  <c r="A374" i="2"/>
  <c r="A364" i="1" s="1"/>
  <c r="B381" i="5" s="1"/>
  <c r="A375" i="2"/>
  <c r="A365" i="1" s="1"/>
  <c r="B382" i="5" s="1"/>
  <c r="A376" i="2"/>
  <c r="A366" i="1" s="1"/>
  <c r="B383" i="5" s="1"/>
  <c r="A377" i="2"/>
  <c r="A367" i="1" s="1"/>
  <c r="B384" i="5" s="1"/>
  <c r="A378" i="2"/>
  <c r="A368" i="1" s="1"/>
  <c r="B385" i="5" s="1"/>
  <c r="A379" i="2"/>
  <c r="A369" i="1" s="1"/>
  <c r="B386" i="5" s="1"/>
  <c r="A380" i="2"/>
  <c r="A370" i="1" s="1"/>
  <c r="B387" i="5" s="1"/>
  <c r="A381" i="2"/>
  <c r="A371" i="1" s="1"/>
  <c r="B388" i="5" s="1"/>
  <c r="A382" i="2"/>
  <c r="A372" i="1" s="1"/>
  <c r="B389" i="5" s="1"/>
  <c r="A383" i="2"/>
  <c r="A373" i="1" s="1"/>
  <c r="B390" i="5" s="1"/>
  <c r="A384" i="2"/>
  <c r="A374" i="1" s="1"/>
  <c r="B391" i="5" s="1"/>
  <c r="A385" i="2"/>
  <c r="A375" i="1" s="1"/>
  <c r="B392" i="5" s="1"/>
  <c r="A386" i="2"/>
  <c r="A376" i="1" s="1"/>
  <c r="B393" i="5" s="1"/>
  <c r="A387" i="2"/>
  <c r="A377" i="1" s="1"/>
  <c r="B394" i="5" s="1"/>
  <c r="A388" i="2"/>
  <c r="A378" i="1" s="1"/>
  <c r="B395" i="5" s="1"/>
  <c r="A389" i="2"/>
  <c r="A379" i="1" s="1"/>
  <c r="B396" i="5" s="1"/>
  <c r="A390" i="2"/>
  <c r="A380" i="1" s="1"/>
  <c r="A391" i="2"/>
  <c r="A381" i="1" s="1"/>
  <c r="A392" i="2"/>
  <c r="A382" i="1" s="1"/>
  <c r="A393" i="2"/>
  <c r="A383" i="1" s="1"/>
  <c r="A394" i="2"/>
  <c r="A384" i="1" s="1"/>
  <c r="B397" i="5" s="1"/>
  <c r="A395" i="2"/>
  <c r="A385" i="1" s="1"/>
  <c r="B398" i="5" s="1"/>
  <c r="A396" i="2"/>
  <c r="A386" i="1" s="1"/>
  <c r="A397" i="2"/>
  <c r="A387" i="1" s="1"/>
  <c r="B404" i="5" s="1"/>
  <c r="A398" i="2"/>
  <c r="A388" i="1" s="1"/>
  <c r="B405" i="5" s="1"/>
  <c r="A399" i="2"/>
  <c r="A389" i="1" s="1"/>
  <c r="B406" i="5" s="1"/>
  <c r="A400" i="2"/>
  <c r="A390" i="1" s="1"/>
  <c r="B407" i="5" s="1"/>
  <c r="A401" i="2"/>
  <c r="A391" i="1" s="1"/>
  <c r="B408" i="5" s="1"/>
  <c r="A402" i="2"/>
  <c r="A392" i="1" s="1"/>
  <c r="B409" i="5" s="1"/>
  <c r="A403" i="2"/>
  <c r="A393" i="1" s="1"/>
  <c r="B410" i="5" s="1"/>
  <c r="A404" i="2"/>
  <c r="A394" i="1" s="1"/>
  <c r="B411" i="5" s="1"/>
  <c r="A405" i="2"/>
  <c r="A395" i="1" s="1"/>
  <c r="B412" i="5" s="1"/>
  <c r="A406" i="2"/>
  <c r="A396" i="1" s="1"/>
  <c r="B413" i="5" s="1"/>
  <c r="A407" i="2"/>
  <c r="A397" i="1" s="1"/>
  <c r="B414" i="5" s="1"/>
  <c r="A408" i="2"/>
  <c r="A398" i="1" s="1"/>
  <c r="B415" i="5" s="1"/>
  <c r="A409" i="2"/>
  <c r="A399" i="1" s="1"/>
  <c r="B416" i="5" s="1"/>
  <c r="A410" i="2"/>
  <c r="A400" i="1" s="1"/>
  <c r="B417" i="5" s="1"/>
  <c r="A411" i="2"/>
  <c r="A401" i="1" s="1"/>
  <c r="B418" i="5" s="1"/>
  <c r="A412" i="2"/>
  <c r="A402" i="1" s="1"/>
  <c r="B419" i="5" s="1"/>
  <c r="A413" i="2"/>
  <c r="A403" i="1" s="1"/>
  <c r="B420" i="5" s="1"/>
  <c r="A414" i="2"/>
  <c r="A404" i="1" s="1"/>
  <c r="B421" i="5" s="1"/>
  <c r="A415" i="2"/>
  <c r="A405" i="1" s="1"/>
  <c r="B422" i="5" s="1"/>
  <c r="A416" i="2"/>
  <c r="A406" i="1" s="1"/>
  <c r="B423" i="5" s="1"/>
  <c r="A417" i="2"/>
  <c r="A407" i="1" s="1"/>
  <c r="B424" i="5" s="1"/>
  <c r="A418" i="2"/>
  <c r="A408" i="1" s="1"/>
  <c r="B425" i="5" s="1"/>
  <c r="A419" i="2"/>
  <c r="A409" i="1" s="1"/>
  <c r="B426" i="5" s="1"/>
  <c r="A420" i="2"/>
  <c r="A410" i="1" s="1"/>
  <c r="B427" i="5" s="1"/>
  <c r="A421" i="2"/>
  <c r="A411" i="1" s="1"/>
  <c r="B428" i="5" s="1"/>
  <c r="A422" i="2"/>
  <c r="A412" i="1" s="1"/>
  <c r="B429" i="5" s="1"/>
  <c r="A423" i="2"/>
  <c r="A413" i="1" s="1"/>
  <c r="B430" i="5" s="1"/>
  <c r="A424" i="2"/>
  <c r="A414" i="1" s="1"/>
  <c r="B431" i="5" s="1"/>
  <c r="A425" i="2"/>
  <c r="A415" i="1" s="1"/>
  <c r="B432" i="5" s="1"/>
  <c r="A426" i="2"/>
  <c r="A416" i="1" s="1"/>
  <c r="B433" i="5" s="1"/>
  <c r="A427" i="2"/>
  <c r="A417" i="1" s="1"/>
  <c r="B434" i="5" s="1"/>
  <c r="A428" i="2"/>
  <c r="A418" i="1" s="1"/>
  <c r="B435" i="5" s="1"/>
  <c r="A429" i="2"/>
  <c r="A419" i="1" s="1"/>
  <c r="B436" i="5" s="1"/>
  <c r="A430" i="2"/>
  <c r="A420" i="1" s="1"/>
  <c r="B437" i="5" s="1"/>
  <c r="A431" i="2"/>
  <c r="A421" i="1" s="1"/>
  <c r="B438" i="5" s="1"/>
  <c r="A432" i="2"/>
  <c r="A422" i="1" s="1"/>
  <c r="A433" i="2"/>
  <c r="A423" i="1" s="1"/>
  <c r="A434" i="2"/>
  <c r="A424" i="1" s="1"/>
  <c r="A435" i="2"/>
  <c r="A425" i="1" s="1"/>
  <c r="A436" i="2"/>
  <c r="A426" i="1" s="1"/>
  <c r="B439" i="5" s="1"/>
  <c r="A437" i="2"/>
  <c r="A427" i="1" s="1"/>
  <c r="B440" i="5" s="1"/>
  <c r="A438" i="2"/>
  <c r="A428" i="1" s="1"/>
  <c r="C426" i="3"/>
  <c r="C425" i="3"/>
  <c r="C424" i="3"/>
  <c r="C423" i="3"/>
  <c r="C422" i="3"/>
  <c r="C421" i="3"/>
  <c r="C420" i="3"/>
  <c r="C419" i="3"/>
  <c r="C418" i="3"/>
  <c r="C417" i="3"/>
  <c r="C416" i="3"/>
  <c r="C415" i="3"/>
  <c r="C414" i="3"/>
  <c r="C413" i="3"/>
  <c r="C412" i="3"/>
  <c r="C411" i="3"/>
  <c r="C410" i="3"/>
  <c r="C409" i="3"/>
  <c r="C408" i="3"/>
  <c r="C407" i="3"/>
  <c r="C406" i="3"/>
  <c r="C405" i="3"/>
  <c r="C404" i="3"/>
  <c r="C403" i="3"/>
  <c r="C402" i="3"/>
  <c r="C401" i="3"/>
  <c r="C400" i="3"/>
  <c r="C399" i="3"/>
  <c r="C398" i="3"/>
  <c r="C397" i="3"/>
  <c r="C396" i="3"/>
  <c r="C395" i="3"/>
  <c r="C394" i="3"/>
  <c r="C393" i="3"/>
  <c r="C392" i="3"/>
  <c r="C391" i="3"/>
  <c r="C390" i="3"/>
  <c r="C389" i="3"/>
  <c r="C388" i="3"/>
  <c r="C387" i="3"/>
  <c r="C386" i="3"/>
  <c r="C385" i="3"/>
  <c r="C384"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41" i="3"/>
  <c r="C340" i="3"/>
  <c r="C339" i="3"/>
  <c r="C338" i="3"/>
  <c r="C337" i="3"/>
  <c r="C336" i="3"/>
  <c r="C335" i="3"/>
  <c r="C334" i="3"/>
  <c r="C333" i="3"/>
  <c r="C332" i="3"/>
  <c r="C331" i="3"/>
  <c r="C330" i="3"/>
  <c r="C329" i="3"/>
  <c r="C328" i="3"/>
  <c r="C327" i="3"/>
  <c r="C326" i="3"/>
  <c r="C325" i="3"/>
  <c r="C324" i="3"/>
  <c r="C323" i="3"/>
  <c r="C322" i="3"/>
  <c r="C321" i="3"/>
  <c r="C320" i="3"/>
  <c r="C319" i="3"/>
  <c r="C318" i="3"/>
  <c r="C317" i="3"/>
  <c r="C316" i="3"/>
  <c r="C315" i="3"/>
  <c r="C314" i="3"/>
  <c r="C313" i="3"/>
  <c r="C312" i="3"/>
  <c r="C311" i="3"/>
  <c r="C310" i="3"/>
  <c r="C309" i="3"/>
  <c r="C308" i="3"/>
  <c r="C307" i="3"/>
  <c r="C306" i="3"/>
  <c r="C305" i="3"/>
  <c r="C304" i="3"/>
  <c r="C303" i="3"/>
  <c r="C302" i="3"/>
  <c r="C301" i="3"/>
  <c r="C300" i="3"/>
  <c r="C299" i="3"/>
  <c r="C298" i="3"/>
  <c r="C297" i="3"/>
  <c r="C296" i="3"/>
  <c r="C295" i="3"/>
  <c r="C294" i="3"/>
  <c r="C293" i="3"/>
  <c r="C292" i="3"/>
  <c r="C291" i="3"/>
  <c r="C290" i="3"/>
  <c r="C289" i="3"/>
  <c r="C288" i="3"/>
  <c r="C287" i="3"/>
  <c r="C286" i="3"/>
  <c r="C285" i="3"/>
  <c r="C284" i="3"/>
  <c r="C283" i="3"/>
  <c r="C282" i="3"/>
  <c r="C281" i="3"/>
  <c r="C280" i="3"/>
  <c r="C279" i="3"/>
  <c r="C278" i="3"/>
  <c r="C277" i="3"/>
  <c r="C276" i="3"/>
  <c r="C275" i="3"/>
  <c r="C274" i="3"/>
  <c r="C273" i="3"/>
  <c r="C272" i="3"/>
  <c r="C271" i="3"/>
  <c r="C270" i="3"/>
  <c r="C269" i="3"/>
  <c r="C268" i="3"/>
  <c r="C267" i="3"/>
  <c r="C266" i="3"/>
  <c r="C265" i="3"/>
  <c r="C264" i="3"/>
  <c r="C263" i="3"/>
  <c r="C262" i="3"/>
  <c r="C261" i="3"/>
  <c r="C260" i="3"/>
  <c r="C259" i="3"/>
  <c r="C258" i="3"/>
  <c r="C257" i="3"/>
  <c r="C256" i="3"/>
  <c r="C255" i="3"/>
  <c r="C254" i="3"/>
  <c r="C253" i="3"/>
  <c r="C252" i="3"/>
  <c r="C251" i="3"/>
  <c r="C250" i="3"/>
  <c r="C249" i="3"/>
  <c r="C248" i="3"/>
  <c r="C247" i="3"/>
  <c r="C246" i="3"/>
  <c r="C245" i="3"/>
  <c r="C244" i="3"/>
  <c r="C243" i="3"/>
  <c r="C242" i="3"/>
  <c r="C241" i="3"/>
  <c r="C240" i="3"/>
  <c r="C239" i="3"/>
  <c r="C238" i="3"/>
  <c r="C237" i="3"/>
  <c r="C236" i="3"/>
  <c r="C235" i="3"/>
  <c r="C234" i="3"/>
  <c r="C233" i="3"/>
  <c r="C232" i="3"/>
  <c r="C231" i="3"/>
  <c r="C230" i="3"/>
  <c r="C229" i="3"/>
  <c r="C228" i="3"/>
  <c r="C227" i="3"/>
  <c r="C226" i="3"/>
  <c r="C225" i="3"/>
  <c r="C224" i="3"/>
  <c r="C223" i="3"/>
  <c r="C222" i="3"/>
  <c r="C221" i="3"/>
  <c r="C220" i="3"/>
  <c r="C219" i="3"/>
  <c r="C218" i="3"/>
  <c r="C217" i="3"/>
  <c r="C216" i="3"/>
  <c r="C215" i="3"/>
  <c r="C214" i="3"/>
  <c r="C213" i="3"/>
  <c r="C212" i="3"/>
  <c r="C211" i="3"/>
  <c r="C210" i="3"/>
  <c r="C209" i="3"/>
  <c r="C208" i="3"/>
  <c r="C207" i="3"/>
  <c r="C206" i="3"/>
  <c r="C205" i="3"/>
  <c r="C204" i="3"/>
  <c r="C203" i="3"/>
  <c r="C202" i="3"/>
  <c r="C201" i="3"/>
  <c r="C200" i="3"/>
  <c r="C199" i="3"/>
  <c r="C198" i="3"/>
  <c r="C197" i="3"/>
  <c r="C196" i="3"/>
  <c r="C195" i="3"/>
  <c r="C194" i="3"/>
  <c r="C193" i="3"/>
  <c r="C192" i="3"/>
  <c r="C191" i="3"/>
  <c r="C190" i="3"/>
  <c r="C189" i="3"/>
  <c r="C188" i="3"/>
  <c r="C187" i="3"/>
  <c r="C186" i="3"/>
  <c r="C185" i="3"/>
  <c r="C184" i="3"/>
  <c r="C183" i="3"/>
  <c r="C182" i="3"/>
  <c r="C181" i="3"/>
  <c r="C180" i="3"/>
  <c r="C179" i="3"/>
  <c r="C178" i="3"/>
  <c r="C177" i="3"/>
  <c r="C176" i="3"/>
  <c r="C175" i="3"/>
  <c r="C174" i="3"/>
  <c r="C173" i="3"/>
  <c r="C172" i="3"/>
  <c r="C171" i="3"/>
  <c r="C170" i="3"/>
  <c r="C169" i="3"/>
  <c r="C168" i="3"/>
  <c r="C167" i="3"/>
  <c r="C166" i="3"/>
  <c r="C165" i="3"/>
  <c r="C164" i="3"/>
  <c r="C163" i="3"/>
  <c r="C162" i="3"/>
  <c r="C161" i="3"/>
  <c r="C160" i="3"/>
  <c r="C159" i="3"/>
  <c r="C158" i="3"/>
  <c r="C157" i="3"/>
  <c r="C156" i="3"/>
  <c r="C155" i="3"/>
  <c r="C154" i="3"/>
  <c r="C153" i="3"/>
  <c r="C152" i="3"/>
  <c r="C151" i="3"/>
  <c r="C150" i="3"/>
  <c r="C149" i="3"/>
  <c r="C148" i="3"/>
  <c r="C147" i="3"/>
  <c r="C146" i="3"/>
  <c r="C145" i="3"/>
  <c r="C144" i="3"/>
  <c r="C143" i="3"/>
  <c r="C142" i="3"/>
  <c r="C141" i="3"/>
  <c r="C140" i="3"/>
  <c r="C139" i="3"/>
  <c r="C138" i="3"/>
  <c r="C137" i="3"/>
  <c r="C136" i="3"/>
  <c r="C135" i="3"/>
  <c r="C134" i="3"/>
  <c r="C133" i="3"/>
  <c r="C132" i="3"/>
  <c r="C131" i="3"/>
  <c r="C130" i="3"/>
  <c r="C129" i="3"/>
  <c r="C128" i="3"/>
  <c r="C127" i="3"/>
  <c r="C126" i="3"/>
  <c r="C125" i="3"/>
  <c r="C124" i="3"/>
  <c r="C123" i="3"/>
  <c r="C122" i="3"/>
  <c r="C121" i="3"/>
  <c r="C120" i="3"/>
  <c r="C119" i="3"/>
  <c r="C118" i="3"/>
  <c r="C117" i="3"/>
  <c r="C116" i="3"/>
  <c r="C115" i="3"/>
  <c r="C114" i="3"/>
  <c r="C113" i="3"/>
  <c r="C112" i="3"/>
  <c r="C111" i="3"/>
  <c r="C110" i="3"/>
  <c r="C109" i="3"/>
  <c r="C108" i="3"/>
  <c r="C107" i="3"/>
  <c r="C106" i="3"/>
  <c r="C105" i="3"/>
  <c r="C104" i="3"/>
  <c r="C103" i="3"/>
  <c r="C102" i="3"/>
  <c r="C101" i="3"/>
  <c r="C100" i="3"/>
  <c r="C99" i="3"/>
  <c r="C98" i="3"/>
  <c r="C97" i="3"/>
  <c r="C96" i="3"/>
  <c r="C95" i="3"/>
  <c r="C94" i="3"/>
  <c r="C93" i="3"/>
  <c r="C92" i="3"/>
  <c r="C91"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28" i="3"/>
  <c r="C29" i="3"/>
  <c r="C30" i="3"/>
  <c r="C31" i="3"/>
  <c r="C32" i="3"/>
  <c r="C33" i="3"/>
  <c r="C34" i="3"/>
  <c r="C35" i="3"/>
  <c r="C36" i="3"/>
  <c r="C37" i="3"/>
  <c r="C38" i="3"/>
  <c r="C39" i="3"/>
  <c r="C40" i="3"/>
  <c r="C41" i="3"/>
  <c r="C42" i="3"/>
  <c r="C43" i="3"/>
  <c r="C44" i="3"/>
  <c r="C45" i="3"/>
  <c r="C46" i="3"/>
  <c r="C26" i="3"/>
  <c r="C11" i="3"/>
  <c r="C12" i="3"/>
  <c r="C13" i="3"/>
  <c r="C14" i="3"/>
  <c r="C15" i="3"/>
  <c r="C16" i="3"/>
  <c r="C17" i="3"/>
  <c r="C18" i="3"/>
  <c r="C19" i="3"/>
  <c r="C20" i="3"/>
  <c r="C21" i="3"/>
  <c r="C22" i="3"/>
  <c r="C23" i="3"/>
  <c r="C24" i="3"/>
  <c r="C25" i="3"/>
  <c r="C27" i="3"/>
  <c r="U439" i="2" l="1"/>
  <c r="U443" i="2"/>
  <c r="U445" i="2"/>
  <c r="U450" i="2"/>
  <c r="U453" i="2"/>
  <c r="U456" i="2"/>
  <c r="U460" i="2"/>
  <c r="U461" i="2"/>
  <c r="U442" i="2"/>
  <c r="U447" i="2"/>
  <c r="U449" i="2"/>
  <c r="U455" i="2"/>
  <c r="U459" i="2"/>
  <c r="U463" i="2"/>
  <c r="U440" i="2"/>
  <c r="U441" i="2"/>
  <c r="U444" i="2"/>
  <c r="U448" i="2"/>
  <c r="U452" i="2"/>
  <c r="U454" i="2"/>
  <c r="U458" i="2"/>
  <c r="U451" i="2"/>
  <c r="U464" i="2"/>
  <c r="U471" i="2"/>
  <c r="U475" i="2"/>
  <c r="U477" i="2"/>
  <c r="U480" i="2"/>
  <c r="U446" i="2"/>
  <c r="U457" i="2"/>
  <c r="U465" i="2"/>
  <c r="U469" i="2"/>
  <c r="U470" i="2"/>
  <c r="U472" i="2"/>
  <c r="U473" i="2"/>
  <c r="U488" i="2"/>
  <c r="U467" i="2"/>
  <c r="U474" i="2"/>
  <c r="U476" i="2"/>
  <c r="U478" i="2"/>
  <c r="U481" i="2"/>
  <c r="U468" i="2"/>
  <c r="U484" i="2"/>
  <c r="U485" i="2"/>
  <c r="U491" i="2"/>
  <c r="U496" i="2"/>
  <c r="U505" i="2"/>
  <c r="U462" i="2"/>
  <c r="U479" i="2"/>
  <c r="U482" i="2"/>
  <c r="U483" i="2"/>
  <c r="U490" i="2"/>
  <c r="U494" i="2"/>
  <c r="U495" i="2"/>
  <c r="U497" i="2"/>
  <c r="U500" i="2"/>
  <c r="U486" i="2"/>
  <c r="U492" i="2"/>
  <c r="U498" i="2"/>
  <c r="U503" i="2"/>
  <c r="U504" i="2"/>
  <c r="U507" i="2"/>
  <c r="U487" i="2"/>
  <c r="U489" i="2"/>
  <c r="U501" i="2"/>
  <c r="U508" i="2"/>
  <c r="U512" i="2"/>
  <c r="U519" i="2"/>
  <c r="U521" i="2"/>
  <c r="U523" i="2"/>
  <c r="U526" i="2"/>
  <c r="U530" i="2"/>
  <c r="U535" i="2"/>
  <c r="U538" i="2"/>
  <c r="U544" i="2"/>
  <c r="U547" i="2"/>
  <c r="U552" i="2"/>
  <c r="U555" i="2"/>
  <c r="U513" i="2"/>
  <c r="U514" i="2"/>
  <c r="U518" i="2"/>
  <c r="U520" i="2"/>
  <c r="U529" i="2"/>
  <c r="U534" i="2"/>
  <c r="U540" i="2"/>
  <c r="U543" i="2"/>
  <c r="U548" i="2"/>
  <c r="U550" i="2"/>
  <c r="U557" i="2"/>
  <c r="U499" i="2"/>
  <c r="U502" i="2"/>
  <c r="U506" i="2"/>
  <c r="U510" i="2"/>
  <c r="U511" i="2"/>
  <c r="U515" i="2"/>
  <c r="U517" i="2"/>
  <c r="U522" i="2"/>
  <c r="U525" i="2"/>
  <c r="U528" i="2"/>
  <c r="U531" i="2"/>
  <c r="U533" i="2"/>
  <c r="U539" i="2"/>
  <c r="U542" i="2"/>
  <c r="U546" i="2"/>
  <c r="U551" i="2"/>
  <c r="U554" i="2"/>
  <c r="U556" i="2"/>
  <c r="U558" i="2"/>
  <c r="U559" i="2"/>
  <c r="U516" i="2"/>
  <c r="U524" i="2"/>
  <c r="U527" i="2"/>
  <c r="U537" i="2"/>
  <c r="U567" i="2"/>
  <c r="U569" i="2"/>
  <c r="U573" i="2"/>
  <c r="U577" i="2"/>
  <c r="U578" i="2"/>
  <c r="U580" i="2"/>
  <c r="U581" i="2"/>
  <c r="U589" i="2"/>
  <c r="U590" i="2"/>
  <c r="U592" i="2"/>
  <c r="U493" i="2"/>
  <c r="U532" i="2"/>
  <c r="U536" i="2"/>
  <c r="U549" i="2"/>
  <c r="U562" i="2"/>
  <c r="U563" i="2"/>
  <c r="U566" i="2"/>
  <c r="U574" i="2"/>
  <c r="U576" i="2"/>
  <c r="U582" i="2"/>
  <c r="U583" i="2"/>
  <c r="U584" i="2"/>
  <c r="U585" i="2"/>
  <c r="U586" i="2"/>
  <c r="U587" i="2"/>
  <c r="U588" i="2"/>
  <c r="U594" i="2"/>
  <c r="U595" i="2"/>
  <c r="U597" i="2"/>
  <c r="U604" i="2"/>
  <c r="U605" i="2"/>
  <c r="U607" i="2"/>
  <c r="U509" i="2"/>
  <c r="U553" i="2"/>
  <c r="U564" i="2"/>
  <c r="U565" i="2"/>
  <c r="U570" i="2"/>
  <c r="U571" i="2"/>
  <c r="U572" i="2"/>
  <c r="U591" i="2"/>
  <c r="U593" i="2"/>
  <c r="U596" i="2"/>
  <c r="U598" i="2"/>
  <c r="U606" i="2"/>
  <c r="U608" i="2"/>
  <c r="U560" i="2"/>
  <c r="U575" i="2"/>
  <c r="U600" i="2"/>
  <c r="U623" i="2"/>
  <c r="U625" i="2"/>
  <c r="U627" i="2"/>
  <c r="U630" i="2"/>
  <c r="U643" i="2"/>
  <c r="U648" i="2"/>
  <c r="U650" i="2"/>
  <c r="U561" i="2"/>
  <c r="U602" i="2"/>
  <c r="U603" i="2"/>
  <c r="U609" i="2"/>
  <c r="U612" i="2"/>
  <c r="U620" i="2"/>
  <c r="U626" i="2"/>
  <c r="U628" i="2"/>
  <c r="U631" i="2"/>
  <c r="U632" i="2"/>
  <c r="U633" i="2"/>
  <c r="U636" i="2"/>
  <c r="U642" i="2"/>
  <c r="U466" i="2"/>
  <c r="U568" i="2"/>
  <c r="U579" i="2"/>
  <c r="U599" i="2"/>
  <c r="U601" i="2"/>
  <c r="U613" i="2"/>
  <c r="U615" i="2"/>
  <c r="U618" i="2"/>
  <c r="U619" i="2"/>
  <c r="U624" i="2"/>
  <c r="U634" i="2"/>
  <c r="U637" i="2"/>
  <c r="U639" i="2"/>
  <c r="U641" i="2"/>
  <c r="U610" i="2"/>
  <c r="U614" i="2"/>
  <c r="U617" i="2"/>
  <c r="U645" i="2"/>
  <c r="U652" i="2"/>
  <c r="U658" i="2"/>
  <c r="U661" i="2"/>
  <c r="U664" i="2"/>
  <c r="U666" i="2"/>
  <c r="U671" i="2"/>
  <c r="U675" i="2"/>
  <c r="U677" i="2"/>
  <c r="U678" i="2"/>
  <c r="U679" i="2"/>
  <c r="U683" i="2"/>
  <c r="U685" i="2"/>
  <c r="U687" i="2"/>
  <c r="U696" i="2"/>
  <c r="U697" i="2"/>
  <c r="U699" i="2"/>
  <c r="U700" i="2"/>
  <c r="U704" i="2"/>
  <c r="U705" i="2"/>
  <c r="U706" i="2"/>
  <c r="U708" i="2"/>
  <c r="U713" i="2"/>
  <c r="U717" i="2"/>
  <c r="U616" i="2"/>
  <c r="U635" i="2"/>
  <c r="U638" i="2"/>
  <c r="U640" i="2"/>
  <c r="U646" i="2"/>
  <c r="U649" i="2"/>
  <c r="U654" i="2"/>
  <c r="U655" i="2"/>
  <c r="U657" i="2"/>
  <c r="U663" i="2"/>
  <c r="U668" i="2"/>
  <c r="U672" i="2"/>
  <c r="U676" i="2"/>
  <c r="U680" i="2"/>
  <c r="U684" i="2"/>
  <c r="U690" i="2"/>
  <c r="U691" i="2"/>
  <c r="U693" i="2"/>
  <c r="U694" i="2"/>
  <c r="U695" i="2"/>
  <c r="U702" i="2"/>
  <c r="U715" i="2"/>
  <c r="U716" i="2"/>
  <c r="U718" i="2"/>
  <c r="U545" i="2"/>
  <c r="U622" i="2"/>
  <c r="U629" i="2"/>
  <c r="U647" i="2"/>
  <c r="U656" i="2"/>
  <c r="U660" i="2"/>
  <c r="U662" i="2"/>
  <c r="U670" i="2"/>
  <c r="U673" i="2"/>
  <c r="U674" i="2"/>
  <c r="U681" i="2"/>
  <c r="U686" i="2"/>
  <c r="U692" i="2"/>
  <c r="U698" i="2"/>
  <c r="U709" i="2"/>
  <c r="U710" i="2"/>
  <c r="U711" i="2"/>
  <c r="U714" i="2"/>
  <c r="U734" i="2"/>
  <c r="U737" i="2"/>
  <c r="U738" i="2"/>
  <c r="U740" i="2"/>
  <c r="U747" i="2"/>
  <c r="U748" i="2"/>
  <c r="U750" i="2"/>
  <c r="U541" i="2"/>
  <c r="U621" i="2"/>
  <c r="U644" i="2"/>
  <c r="U651" i="2"/>
  <c r="U682" i="2"/>
  <c r="U701" i="2"/>
  <c r="U720" i="2"/>
  <c r="U724" i="2"/>
  <c r="U725" i="2"/>
  <c r="U726" i="2"/>
  <c r="U741" i="2"/>
  <c r="U752" i="2"/>
  <c r="U753" i="2"/>
  <c r="U756" i="2"/>
  <c r="U757" i="2"/>
  <c r="U760" i="2"/>
  <c r="U763" i="2"/>
  <c r="U764" i="2"/>
  <c r="U765" i="2"/>
  <c r="U769" i="2"/>
  <c r="U771" i="2"/>
  <c r="U773" i="2"/>
  <c r="U782" i="2"/>
  <c r="U792" i="2"/>
  <c r="U793" i="2"/>
  <c r="U794" i="2"/>
  <c r="U798" i="2"/>
  <c r="U805" i="2"/>
  <c r="U806" i="2"/>
  <c r="U807" i="2"/>
  <c r="U824" i="2"/>
  <c r="U829" i="2"/>
  <c r="U830" i="2"/>
  <c r="U833" i="2"/>
  <c r="U835" i="2"/>
  <c r="U665" i="2"/>
  <c r="U669" i="2"/>
  <c r="U703" i="2"/>
  <c r="U719" i="2"/>
  <c r="U723" i="2"/>
  <c r="U727" i="2"/>
  <c r="U733" i="2"/>
  <c r="U735" i="2"/>
  <c r="U745" i="2"/>
  <c r="U758" i="2"/>
  <c r="U759" i="2"/>
  <c r="U761" i="2"/>
  <c r="U762" i="2"/>
  <c r="U766" i="2"/>
  <c r="U770" i="2"/>
  <c r="U777" i="2"/>
  <c r="U778" i="2"/>
  <c r="U781" i="2"/>
  <c r="U784" i="2"/>
  <c r="U786" i="2"/>
  <c r="U787" i="2"/>
  <c r="U788" i="2"/>
  <c r="U795" i="2"/>
  <c r="U797" i="2"/>
  <c r="U800" i="2"/>
  <c r="U802" i="2"/>
  <c r="U810" i="2"/>
  <c r="U813" i="2"/>
  <c r="U815" i="2"/>
  <c r="U816" i="2"/>
  <c r="U818" i="2"/>
  <c r="U820" i="2"/>
  <c r="U821" i="2"/>
  <c r="U822" i="2"/>
  <c r="U823" i="2"/>
  <c r="U826" i="2"/>
  <c r="U827" i="2"/>
  <c r="U828" i="2"/>
  <c r="U834" i="2"/>
  <c r="U611" i="2"/>
  <c r="U667" i="2"/>
  <c r="U689" i="2"/>
  <c r="U722" i="2"/>
  <c r="U729" i="2"/>
  <c r="U731" i="2"/>
  <c r="U736" i="2"/>
  <c r="U742" i="2"/>
  <c r="U744" i="2"/>
  <c r="U754" i="2"/>
  <c r="U768" i="2"/>
  <c r="U774" i="2"/>
  <c r="U775" i="2"/>
  <c r="U776" i="2"/>
  <c r="U779" i="2"/>
  <c r="U780" i="2"/>
  <c r="U783" i="2"/>
  <c r="U785" i="2"/>
  <c r="U789" i="2"/>
  <c r="U790" i="2"/>
  <c r="U791" i="2"/>
  <c r="U796" i="2"/>
  <c r="U799" i="2"/>
  <c r="U801" i="2"/>
  <c r="U803" i="2"/>
  <c r="U804" i="2"/>
  <c r="U809" i="2"/>
  <c r="U811" i="2"/>
  <c r="U817" i="2"/>
  <c r="U819" i="2"/>
  <c r="U832" i="2"/>
  <c r="U838" i="2"/>
  <c r="U839" i="2"/>
  <c r="U840" i="2"/>
  <c r="U841" i="2"/>
  <c r="U844" i="2"/>
  <c r="U849" i="2"/>
  <c r="U855" i="2"/>
  <c r="U856" i="2"/>
  <c r="U659" i="2"/>
  <c r="U688" i="2"/>
  <c r="U707" i="2"/>
  <c r="U721" i="2"/>
  <c r="U730" i="2"/>
  <c r="U732" i="2"/>
  <c r="U814" i="2"/>
  <c r="U837" i="2"/>
  <c r="U845" i="2"/>
  <c r="U850" i="2"/>
  <c r="U851" i="2"/>
  <c r="U854" i="2"/>
  <c r="U739" i="2"/>
  <c r="U743" i="2"/>
  <c r="U749" i="2"/>
  <c r="U751" i="2"/>
  <c r="U772" i="2"/>
  <c r="U836" i="2"/>
  <c r="U842" i="2"/>
  <c r="U843" i="2"/>
  <c r="U848" i="2"/>
  <c r="U852" i="2"/>
  <c r="U853" i="2"/>
  <c r="U712" i="2"/>
  <c r="U728" i="2"/>
  <c r="U746" i="2"/>
  <c r="U767" i="2"/>
  <c r="U812" i="2"/>
  <c r="U847" i="2"/>
  <c r="U825" i="2"/>
  <c r="U857" i="2"/>
  <c r="U653" i="2"/>
  <c r="U755" i="2"/>
  <c r="U808" i="2"/>
  <c r="U831" i="2"/>
  <c r="U846" i="2"/>
  <c r="A4" i="8"/>
  <c r="H4" i="8" s="1"/>
  <c r="U147" i="2"/>
  <c r="U18" i="2"/>
  <c r="U22" i="2"/>
  <c r="U26" i="2"/>
  <c r="U30" i="2"/>
  <c r="U34" i="2"/>
  <c r="U38" i="2"/>
  <c r="U42" i="2"/>
  <c r="U46" i="2"/>
  <c r="U50" i="2"/>
  <c r="U54" i="2"/>
  <c r="U58" i="2"/>
  <c r="U62" i="2"/>
  <c r="U66" i="2"/>
  <c r="U70" i="2"/>
  <c r="U74" i="2"/>
  <c r="U78" i="2"/>
  <c r="U85" i="2"/>
  <c r="U88" i="2"/>
  <c r="U92" i="2"/>
  <c r="U96" i="2"/>
  <c r="U100" i="2"/>
  <c r="U104" i="2"/>
  <c r="U108" i="2"/>
  <c r="U112" i="2"/>
  <c r="U116" i="2"/>
  <c r="U120" i="2"/>
  <c r="U124" i="2"/>
  <c r="U128" i="2"/>
  <c r="U132" i="2"/>
  <c r="U136" i="2"/>
  <c r="U140" i="2"/>
  <c r="U143" i="2"/>
  <c r="U148" i="2"/>
  <c r="U151" i="2"/>
  <c r="U155" i="2"/>
  <c r="U162" i="2"/>
  <c r="U166" i="2"/>
  <c r="U170" i="2"/>
  <c r="U173" i="2"/>
  <c r="U177" i="2"/>
  <c r="U181" i="2"/>
  <c r="U188" i="2"/>
  <c r="U191" i="2"/>
  <c r="U195" i="2"/>
  <c r="U199" i="2"/>
  <c r="U202" i="2"/>
  <c r="U205" i="2"/>
  <c r="U208" i="2"/>
  <c r="U212" i="2"/>
  <c r="U216" i="2"/>
  <c r="U220" i="2"/>
  <c r="U223" i="2"/>
  <c r="U226" i="2"/>
  <c r="U230" i="2"/>
  <c r="U234" i="2"/>
  <c r="U237" i="2"/>
  <c r="U241" i="2"/>
  <c r="U245" i="2"/>
  <c r="U249" i="2"/>
  <c r="U252" i="2"/>
  <c r="U255" i="2"/>
  <c r="U259" i="2"/>
  <c r="U262" i="2"/>
  <c r="U266" i="2"/>
  <c r="U270" i="2"/>
  <c r="U274" i="2"/>
  <c r="U278" i="2"/>
  <c r="U282" i="2"/>
  <c r="U286" i="2"/>
  <c r="U290" i="2"/>
  <c r="U294" i="2"/>
  <c r="U298" i="2"/>
  <c r="U302" i="2"/>
  <c r="U306" i="2"/>
  <c r="U19" i="2"/>
  <c r="U23" i="2"/>
  <c r="U27" i="2"/>
  <c r="U31" i="2"/>
  <c r="U35" i="2"/>
  <c r="U39" i="2"/>
  <c r="U43" i="2"/>
  <c r="U47" i="2"/>
  <c r="U51" i="2"/>
  <c r="U55" i="2"/>
  <c r="U59" i="2"/>
  <c r="U63" i="2"/>
  <c r="U67" i="2"/>
  <c r="U71" i="2"/>
  <c r="U75" i="2"/>
  <c r="U79" i="2"/>
  <c r="U82" i="2"/>
  <c r="U86" i="2"/>
  <c r="U89" i="2"/>
  <c r="U93" i="2"/>
  <c r="U97" i="2"/>
  <c r="U101" i="2"/>
  <c r="U105" i="2"/>
  <c r="U109" i="2"/>
  <c r="U113" i="2"/>
  <c r="U117" i="2"/>
  <c r="U121" i="2"/>
  <c r="U125" i="2"/>
  <c r="U129" i="2"/>
  <c r="U133" i="2"/>
  <c r="U137" i="2"/>
  <c r="U144" i="2"/>
  <c r="U149" i="2"/>
  <c r="U152" i="2"/>
  <c r="U156" i="2"/>
  <c r="U159" i="2"/>
  <c r="U163" i="2"/>
  <c r="U167" i="2"/>
  <c r="U171" i="2"/>
  <c r="U174" i="2"/>
  <c r="U178" i="2"/>
  <c r="U182" i="2"/>
  <c r="U185" i="2"/>
  <c r="U189" i="2"/>
  <c r="U192" i="2"/>
  <c r="U196" i="2"/>
  <c r="U200" i="2"/>
  <c r="U203" i="2"/>
  <c r="U206" i="2"/>
  <c r="U209" i="2"/>
  <c r="U213" i="2"/>
  <c r="U217" i="2"/>
  <c r="U224" i="2"/>
  <c r="U227" i="2"/>
  <c r="U231" i="2"/>
  <c r="U238" i="2"/>
  <c r="U242" i="2"/>
  <c r="U246" i="2"/>
  <c r="U250" i="2"/>
  <c r="U256" i="2"/>
  <c r="U260" i="2"/>
  <c r="U263" i="2"/>
  <c r="U267" i="2"/>
  <c r="U271" i="2"/>
  <c r="U275" i="2"/>
  <c r="U279" i="2"/>
  <c r="U283" i="2"/>
  <c r="U287" i="2"/>
  <c r="U291" i="2"/>
  <c r="U295" i="2"/>
  <c r="U299" i="2"/>
  <c r="U303" i="2"/>
  <c r="U307" i="2"/>
  <c r="U20" i="2"/>
  <c r="U24" i="2"/>
  <c r="U28" i="2"/>
  <c r="U32" i="2"/>
  <c r="U36" i="2"/>
  <c r="U40" i="2"/>
  <c r="U44" i="2"/>
  <c r="U48" i="2"/>
  <c r="U52" i="2"/>
  <c r="U56" i="2"/>
  <c r="U60" i="2"/>
  <c r="U64" i="2"/>
  <c r="U68" i="2"/>
  <c r="U72" i="2"/>
  <c r="U76" i="2"/>
  <c r="U80" i="2"/>
  <c r="U83" i="2"/>
  <c r="U90" i="2"/>
  <c r="U94" i="2"/>
  <c r="U98" i="2"/>
  <c r="U102" i="2"/>
  <c r="U106" i="2"/>
  <c r="U110" i="2"/>
  <c r="U114" i="2"/>
  <c r="U118" i="2"/>
  <c r="U122" i="2"/>
  <c r="U126" i="2"/>
  <c r="U130" i="2"/>
  <c r="U134" i="2"/>
  <c r="U138" i="2"/>
  <c r="U141" i="2"/>
  <c r="U145" i="2"/>
  <c r="U150" i="2"/>
  <c r="U153" i="2"/>
  <c r="U157" i="2"/>
  <c r="U160" i="2"/>
  <c r="U164" i="2"/>
  <c r="U168" i="2"/>
  <c r="U172" i="2"/>
  <c r="U175" i="2"/>
  <c r="U179" i="2"/>
  <c r="U183" i="2"/>
  <c r="U186" i="2"/>
  <c r="U190" i="2"/>
  <c r="U193" i="2"/>
  <c r="U197" i="2"/>
  <c r="U204" i="2"/>
  <c r="U210" i="2"/>
  <c r="U214" i="2"/>
  <c r="U218" i="2"/>
  <c r="U221" i="2"/>
  <c r="U228" i="2"/>
  <c r="U232" i="2"/>
  <c r="U235" i="2"/>
  <c r="U239" i="2"/>
  <c r="U243" i="2"/>
  <c r="U247" i="2"/>
  <c r="U253" i="2"/>
  <c r="U257" i="2"/>
  <c r="U264" i="2"/>
  <c r="U268" i="2"/>
  <c r="U272" i="2"/>
  <c r="U276" i="2"/>
  <c r="U280" i="2"/>
  <c r="U284" i="2"/>
  <c r="U288" i="2"/>
  <c r="U292" i="2"/>
  <c r="U296" i="2"/>
  <c r="U300" i="2"/>
  <c r="U304" i="2"/>
  <c r="U308" i="2"/>
  <c r="U21" i="2"/>
  <c r="U25" i="2"/>
  <c r="U29" i="2"/>
  <c r="U33" i="2"/>
  <c r="U37" i="2"/>
  <c r="U41" i="2"/>
  <c r="U45" i="2"/>
  <c r="U49" i="2"/>
  <c r="U53" i="2"/>
  <c r="U57" i="2"/>
  <c r="U61" i="2"/>
  <c r="U65" i="2"/>
  <c r="U69" i="2"/>
  <c r="U73" i="2"/>
  <c r="U77" i="2"/>
  <c r="U81" i="2"/>
  <c r="U84" i="2"/>
  <c r="U87" i="2"/>
  <c r="U91" i="2"/>
  <c r="U95" i="2"/>
  <c r="U99" i="2"/>
  <c r="U103" i="2"/>
  <c r="U107" i="2"/>
  <c r="U111" i="2"/>
  <c r="U115" i="2"/>
  <c r="U119" i="2"/>
  <c r="U123" i="2"/>
  <c r="U127" i="2"/>
  <c r="U131" i="2"/>
  <c r="U135" i="2"/>
  <c r="U139" i="2"/>
  <c r="U142" i="2"/>
  <c r="U146" i="2"/>
  <c r="U154" i="2"/>
  <c r="U158" i="2"/>
  <c r="U161" i="2"/>
  <c r="U165" i="2"/>
  <c r="U169" i="2"/>
  <c r="U176" i="2"/>
  <c r="U180" i="2"/>
  <c r="U184" i="2"/>
  <c r="U187" i="2"/>
  <c r="U194" i="2"/>
  <c r="U198" i="2"/>
  <c r="U201" i="2"/>
  <c r="U207" i="2"/>
  <c r="U211" i="2"/>
  <c r="U215" i="2"/>
  <c r="U219" i="2"/>
  <c r="U222" i="2"/>
  <c r="U225" i="2"/>
  <c r="U229" i="2"/>
  <c r="U233" i="2"/>
  <c r="U236" i="2"/>
  <c r="U240" i="2"/>
  <c r="U244" i="2"/>
  <c r="U248" i="2"/>
  <c r="U251" i="2"/>
  <c r="U254" i="2"/>
  <c r="U258" i="2"/>
  <c r="U261" i="2"/>
  <c r="U265" i="2"/>
  <c r="U269" i="2"/>
  <c r="U273" i="2"/>
  <c r="U277" i="2"/>
  <c r="U281" i="2"/>
  <c r="U285" i="2"/>
  <c r="U289" i="2"/>
  <c r="U293" i="2"/>
  <c r="U297" i="2"/>
  <c r="U301" i="2"/>
  <c r="U305" i="2"/>
  <c r="U309" i="2"/>
  <c r="U310" i="2"/>
  <c r="U314" i="2"/>
  <c r="U318" i="2"/>
  <c r="U322" i="2"/>
  <c r="U326" i="2"/>
  <c r="U330" i="2"/>
  <c r="U334" i="2"/>
  <c r="U338" i="2"/>
  <c r="U342" i="2"/>
  <c r="U346" i="2"/>
  <c r="U350" i="2"/>
  <c r="U354" i="2"/>
  <c r="U358" i="2"/>
  <c r="U362" i="2"/>
  <c r="U366" i="2"/>
  <c r="U370" i="2"/>
  <c r="U374" i="2"/>
  <c r="U378" i="2"/>
  <c r="U382" i="2"/>
  <c r="U386" i="2"/>
  <c r="U390" i="2"/>
  <c r="U393" i="2"/>
  <c r="U397" i="2"/>
  <c r="U401" i="2"/>
  <c r="U404" i="2"/>
  <c r="U412" i="2"/>
  <c r="U416" i="2"/>
  <c r="U420" i="2"/>
  <c r="U423" i="2"/>
  <c r="U427" i="2"/>
  <c r="U431" i="2"/>
  <c r="U434" i="2"/>
  <c r="U438" i="2"/>
  <c r="U311" i="2"/>
  <c r="U315" i="2"/>
  <c r="U319" i="2"/>
  <c r="U323" i="2"/>
  <c r="U327" i="2"/>
  <c r="U331" i="2"/>
  <c r="U335" i="2"/>
  <c r="U339" i="2"/>
  <c r="U343" i="2"/>
  <c r="U347" i="2"/>
  <c r="U351" i="2"/>
  <c r="U355" i="2"/>
  <c r="U359" i="2"/>
  <c r="U363" i="2"/>
  <c r="U367" i="2"/>
  <c r="U371" i="2"/>
  <c r="U375" i="2"/>
  <c r="U379" i="2"/>
  <c r="U383" i="2"/>
  <c r="U387" i="2"/>
  <c r="U394" i="2"/>
  <c r="U398" i="2"/>
  <c r="U402" i="2"/>
  <c r="U405" i="2"/>
  <c r="U408" i="2"/>
  <c r="U411" i="2"/>
  <c r="U413" i="2"/>
  <c r="U417" i="2"/>
  <c r="U421" i="2"/>
  <c r="U424" i="2"/>
  <c r="U428" i="2"/>
  <c r="U435" i="2"/>
  <c r="U312" i="2"/>
  <c r="U316" i="2"/>
  <c r="U320" i="2"/>
  <c r="U324" i="2"/>
  <c r="U328" i="2"/>
  <c r="U332" i="2"/>
  <c r="U336" i="2"/>
  <c r="U340" i="2"/>
  <c r="U344" i="2"/>
  <c r="U348" i="2"/>
  <c r="U352" i="2"/>
  <c r="U356" i="2"/>
  <c r="U360" i="2"/>
  <c r="U364" i="2"/>
  <c r="U368" i="2"/>
  <c r="U372" i="2"/>
  <c r="U376" i="2"/>
  <c r="U380" i="2"/>
  <c r="U384" i="2"/>
  <c r="U388" i="2"/>
  <c r="U391" i="2"/>
  <c r="U395" i="2"/>
  <c r="U399" i="2"/>
  <c r="U406" i="2"/>
  <c r="U409" i="2"/>
  <c r="U414" i="2"/>
  <c r="U418" i="2"/>
  <c r="U425" i="2"/>
  <c r="U429" i="2"/>
  <c r="U432" i="2"/>
  <c r="U436" i="2"/>
  <c r="U313" i="2"/>
  <c r="U317" i="2"/>
  <c r="U321" i="2"/>
  <c r="U325" i="2"/>
  <c r="U329" i="2"/>
  <c r="U333" i="2"/>
  <c r="U337" i="2"/>
  <c r="U341" i="2"/>
  <c r="U345" i="2"/>
  <c r="U349" i="2"/>
  <c r="U353" i="2"/>
  <c r="U357" i="2"/>
  <c r="U361" i="2"/>
  <c r="U365" i="2"/>
  <c r="U369" i="2"/>
  <c r="U373" i="2"/>
  <c r="U377" i="2"/>
  <c r="U381" i="2"/>
  <c r="U385" i="2"/>
  <c r="U389" i="2"/>
  <c r="U392" i="2"/>
  <c r="U396" i="2"/>
  <c r="U400" i="2"/>
  <c r="U403" i="2"/>
  <c r="U407" i="2"/>
  <c r="U410" i="2"/>
  <c r="U415" i="2"/>
  <c r="U419" i="2"/>
  <c r="U422" i="2"/>
  <c r="U426" i="2"/>
  <c r="U430" i="2"/>
  <c r="U433" i="2"/>
  <c r="U437" i="2"/>
  <c r="B237" i="5"/>
  <c r="A14" i="8"/>
  <c r="H14" i="8" s="1"/>
  <c r="B196" i="5"/>
  <c r="I9" i="5" s="1"/>
  <c r="A12" i="8"/>
  <c r="H12" i="8" s="1"/>
  <c r="B155" i="5"/>
  <c r="H9" i="5" s="1"/>
  <c r="A10" i="8"/>
  <c r="H10" i="8" s="1"/>
  <c r="B109" i="5"/>
  <c r="G9" i="5" s="1"/>
  <c r="A8" i="8"/>
  <c r="H8" i="8" s="1"/>
  <c r="B63" i="5"/>
  <c r="E9" i="5" s="1"/>
  <c r="A6" i="8"/>
  <c r="H6" i="8" s="1"/>
  <c r="B1949" i="1"/>
  <c r="M870" i="2" l="1"/>
  <c r="M877" i="2"/>
  <c r="M889" i="2"/>
  <c r="M898" i="2"/>
  <c r="M900" i="2"/>
  <c r="M902" i="2"/>
  <c r="M904" i="2"/>
  <c r="M906" i="2"/>
  <c r="M908" i="2"/>
  <c r="M910" i="2"/>
  <c r="M867" i="2"/>
  <c r="M872" i="2"/>
  <c r="M874" i="2"/>
  <c r="M881" i="2"/>
  <c r="M882" i="2"/>
  <c r="M883" i="2"/>
  <c r="M884" i="2"/>
  <c r="M885" i="2"/>
  <c r="M886" i="2"/>
  <c r="M887" i="2"/>
  <c r="M888" i="2"/>
  <c r="M891" i="2"/>
  <c r="M894" i="2"/>
  <c r="M933" i="2"/>
  <c r="M936" i="2"/>
  <c r="M938" i="2"/>
  <c r="M939" i="2"/>
  <c r="M941" i="2"/>
  <c r="M944" i="2"/>
  <c r="M869" i="2"/>
  <c r="M871" i="2"/>
  <c r="M876" i="2"/>
  <c r="M878" i="2"/>
  <c r="M880" i="2"/>
  <c r="M893" i="2"/>
  <c r="M897" i="2"/>
  <c r="M899" i="2"/>
  <c r="M901" i="2"/>
  <c r="M903" i="2"/>
  <c r="M905" i="2"/>
  <c r="M907" i="2"/>
  <c r="M909" i="2"/>
  <c r="M911" i="2"/>
  <c r="M912" i="2"/>
  <c r="M913" i="2"/>
  <c r="M914" i="2"/>
  <c r="M915" i="2"/>
  <c r="M916" i="2"/>
  <c r="M868" i="2"/>
  <c r="M873" i="2"/>
  <c r="M875" i="2"/>
  <c r="M879" i="2"/>
  <c r="M890" i="2"/>
  <c r="M892" i="2"/>
  <c r="M895" i="2"/>
  <c r="M896" i="2"/>
  <c r="M935" i="2"/>
  <c r="M937" i="2"/>
  <c r="M945" i="2"/>
  <c r="M947" i="2"/>
  <c r="M949" i="2"/>
  <c r="M955" i="2"/>
  <c r="M958" i="2"/>
  <c r="M968" i="2"/>
  <c r="M970" i="2"/>
  <c r="M974" i="2"/>
  <c r="M977" i="2"/>
  <c r="M980" i="2"/>
  <c r="M983" i="2"/>
  <c r="M985" i="2"/>
  <c r="M990" i="2"/>
  <c r="M993" i="2"/>
  <c r="M1001" i="2"/>
  <c r="M1009" i="2"/>
  <c r="M1017" i="2"/>
  <c r="M1019" i="2"/>
  <c r="M1021" i="2"/>
  <c r="M1023" i="2"/>
  <c r="M1025" i="2"/>
  <c r="M1031" i="2"/>
  <c r="M1035" i="2"/>
  <c r="M1039" i="2"/>
  <c r="M1043" i="2"/>
  <c r="M1048" i="2"/>
  <c r="M1049" i="2"/>
  <c r="M1056" i="2"/>
  <c r="M1057" i="2"/>
  <c r="M1065" i="2"/>
  <c r="M1071" i="2"/>
  <c r="M1075" i="2"/>
  <c r="M1079" i="2"/>
  <c r="M1083" i="2"/>
  <c r="M1087" i="2"/>
  <c r="M1091" i="2"/>
  <c r="M1095" i="2"/>
  <c r="M1099" i="2"/>
  <c r="M1118" i="2"/>
  <c r="M1122" i="2"/>
  <c r="M1126" i="2"/>
  <c r="M1127" i="2"/>
  <c r="M1136" i="2"/>
  <c r="M1140" i="2"/>
  <c r="M1144" i="2"/>
  <c r="M1148" i="2"/>
  <c r="M1152" i="2"/>
  <c r="M1156" i="2"/>
  <c r="M1167" i="2"/>
  <c r="M1170" i="2"/>
  <c r="M1173" i="2"/>
  <c r="M1183" i="2"/>
  <c r="M1186" i="2"/>
  <c r="M1189" i="2"/>
  <c r="M1199" i="2"/>
  <c r="M1202" i="2"/>
  <c r="M1203" i="2"/>
  <c r="M1207" i="2"/>
  <c r="M1211" i="2"/>
  <c r="M1215" i="2"/>
  <c r="M1219" i="2"/>
  <c r="M1223" i="2"/>
  <c r="M1227" i="2"/>
  <c r="M1231" i="2"/>
  <c r="M1235" i="2"/>
  <c r="M1236" i="2"/>
  <c r="M1237" i="2"/>
  <c r="M1243" i="2"/>
  <c r="M1244" i="2"/>
  <c r="M1245" i="2"/>
  <c r="M1251" i="2"/>
  <c r="M1252" i="2"/>
  <c r="M1253" i="2"/>
  <c r="M1259" i="2"/>
  <c r="M1260" i="2"/>
  <c r="M1261" i="2"/>
  <c r="M1267" i="2"/>
  <c r="M1268" i="2"/>
  <c r="M1269" i="2"/>
  <c r="M1275" i="2"/>
  <c r="M1276" i="2"/>
  <c r="M1277" i="2"/>
  <c r="M1283" i="2"/>
  <c r="M1284" i="2"/>
  <c r="M1285" i="2"/>
  <c r="M1291" i="2"/>
  <c r="M917" i="2"/>
  <c r="M919" i="2"/>
  <c r="M921" i="2"/>
  <c r="M923" i="2"/>
  <c r="M925" i="2"/>
  <c r="M927" i="2"/>
  <c r="M930" i="2"/>
  <c r="M934" i="2"/>
  <c r="M943" i="2"/>
  <c r="M946" i="2"/>
  <c r="M950" i="2"/>
  <c r="M952" i="2"/>
  <c r="M954" i="2"/>
  <c r="M960" i="2"/>
  <c r="M964" i="2"/>
  <c r="M967" i="2"/>
  <c r="M972" i="2"/>
  <c r="M979" i="2"/>
  <c r="M982" i="2"/>
  <c r="M987" i="2"/>
  <c r="M992" i="2"/>
  <c r="M995" i="2"/>
  <c r="M998" i="2"/>
  <c r="M1000" i="2"/>
  <c r="M1003" i="2"/>
  <c r="M1006" i="2"/>
  <c r="M1008" i="2"/>
  <c r="M1011" i="2"/>
  <c r="M1014" i="2"/>
  <c r="M1016" i="2"/>
  <c r="M1024" i="2"/>
  <c r="M1026" i="2"/>
  <c r="M1029" i="2"/>
  <c r="M1030" i="2"/>
  <c r="M1032" i="2"/>
  <c r="M1036" i="2"/>
  <c r="M1040" i="2"/>
  <c r="M1044" i="2"/>
  <c r="M1050" i="2"/>
  <c r="M1051" i="2"/>
  <c r="M1058" i="2"/>
  <c r="M1059" i="2"/>
  <c r="M1060" i="2"/>
  <c r="M1066" i="2"/>
  <c r="M1067" i="2"/>
  <c r="M1068" i="2"/>
  <c r="M1072" i="2"/>
  <c r="M1076" i="2"/>
  <c r="M1080" i="2"/>
  <c r="M1084" i="2"/>
  <c r="M1088" i="2"/>
  <c r="M1092" i="2"/>
  <c r="M1096" i="2"/>
  <c r="M1100" i="2"/>
  <c r="M1102" i="2"/>
  <c r="M1103" i="2"/>
  <c r="M1104" i="2"/>
  <c r="M1105" i="2"/>
  <c r="M1106" i="2"/>
  <c r="M1107" i="2"/>
  <c r="M1108" i="2"/>
  <c r="M1109" i="2"/>
  <c r="M1110" i="2"/>
  <c r="M1111" i="2"/>
  <c r="M1112" i="2"/>
  <c r="M1113" i="2"/>
  <c r="M1114" i="2"/>
  <c r="M1115" i="2"/>
  <c r="M1119" i="2"/>
  <c r="M1123" i="2"/>
  <c r="M1128" i="2"/>
  <c r="M1129" i="2"/>
  <c r="M1135" i="2"/>
  <c r="M1139" i="2"/>
  <c r="M1143" i="2"/>
  <c r="M1147" i="2"/>
  <c r="M1151" i="2"/>
  <c r="M1155" i="2"/>
  <c r="M1159" i="2"/>
  <c r="M1161" i="2"/>
  <c r="M1163" i="2"/>
  <c r="M1165" i="2"/>
  <c r="M1172" i="2"/>
  <c r="M1175" i="2"/>
  <c r="M1177" i="2"/>
  <c r="M1181" i="2"/>
  <c r="M1188" i="2"/>
  <c r="M1191" i="2"/>
  <c r="M1193" i="2"/>
  <c r="M1197" i="2"/>
  <c r="M1204" i="2"/>
  <c r="M1208" i="2"/>
  <c r="M1212" i="2"/>
  <c r="M1216" i="2"/>
  <c r="M1220" i="2"/>
  <c r="M1224" i="2"/>
  <c r="M1228" i="2"/>
  <c r="M1232" i="2"/>
  <c r="M1238" i="2"/>
  <c r="M1246" i="2"/>
  <c r="M1254" i="2"/>
  <c r="M1262" i="2"/>
  <c r="M1270" i="2"/>
  <c r="M1278" i="2"/>
  <c r="M1286" i="2"/>
  <c r="M929" i="2"/>
  <c r="M931" i="2"/>
  <c r="M942" i="2"/>
  <c r="M956" i="2"/>
  <c r="M961" i="2"/>
  <c r="M963" i="2"/>
  <c r="M965" i="2"/>
  <c r="M969" i="2"/>
  <c r="M973" i="2"/>
  <c r="M976" i="2"/>
  <c r="M978" i="2"/>
  <c r="M984" i="2"/>
  <c r="M989" i="2"/>
  <c r="M997" i="2"/>
  <c r="M1005" i="2"/>
  <c r="M1013" i="2"/>
  <c r="M1018" i="2"/>
  <c r="M1020" i="2"/>
  <c r="M1022" i="2"/>
  <c r="M1033" i="2"/>
  <c r="M1037" i="2"/>
  <c r="M1041" i="2"/>
  <c r="M1045" i="2"/>
  <c r="M1052" i="2"/>
  <c r="M1053" i="2"/>
  <c r="M1061" i="2"/>
  <c r="M1069" i="2"/>
  <c r="M1073" i="2"/>
  <c r="M1077" i="2"/>
  <c r="M1081" i="2"/>
  <c r="M1085" i="2"/>
  <c r="M1089" i="2"/>
  <c r="M1093" i="2"/>
  <c r="M1097" i="2"/>
  <c r="M1116" i="2"/>
  <c r="M1120" i="2"/>
  <c r="M1124" i="2"/>
  <c r="M1130" i="2"/>
  <c r="M1131" i="2"/>
  <c r="M1134" i="2"/>
  <c r="M1138" i="2"/>
  <c r="M1142" i="2"/>
  <c r="M1146" i="2"/>
  <c r="M1150" i="2"/>
  <c r="M1154" i="2"/>
  <c r="M1158" i="2"/>
  <c r="M1166" i="2"/>
  <c r="M1169" i="2"/>
  <c r="M1171" i="2"/>
  <c r="M1174" i="2"/>
  <c r="M1178" i="2"/>
  <c r="M1182" i="2"/>
  <c r="M1185" i="2"/>
  <c r="M1187" i="2"/>
  <c r="M1190" i="2"/>
  <c r="M1194" i="2"/>
  <c r="M1198" i="2"/>
  <c r="M1201" i="2"/>
  <c r="M1205" i="2"/>
  <c r="M1209" i="2"/>
  <c r="M1213" i="2"/>
  <c r="M1217" i="2"/>
  <c r="M1221" i="2"/>
  <c r="M1225" i="2"/>
  <c r="M1229" i="2"/>
  <c r="M1233" i="2"/>
  <c r="M1239" i="2"/>
  <c r="M1240" i="2"/>
  <c r="M1241" i="2"/>
  <c r="M1247" i="2"/>
  <c r="M1248" i="2"/>
  <c r="M1249" i="2"/>
  <c r="M1255" i="2"/>
  <c r="M1256" i="2"/>
  <c r="M1257" i="2"/>
  <c r="M1263" i="2"/>
  <c r="M1264" i="2"/>
  <c r="M1265" i="2"/>
  <c r="M1271" i="2"/>
  <c r="M1272" i="2"/>
  <c r="M1273" i="2"/>
  <c r="M1279" i="2"/>
  <c r="M1280" i="2"/>
  <c r="M1281" i="2"/>
  <c r="M1287" i="2"/>
  <c r="M1288" i="2"/>
  <c r="M1289" i="2"/>
  <c r="M918" i="2"/>
  <c r="M920" i="2"/>
  <c r="M922" i="2"/>
  <c r="M924" i="2"/>
  <c r="M926" i="2"/>
  <c r="M928" i="2"/>
  <c r="M932" i="2"/>
  <c r="M940" i="2"/>
  <c r="M948" i="2"/>
  <c r="M951" i="2"/>
  <c r="M953" i="2"/>
  <c r="M957" i="2"/>
  <c r="M959" i="2"/>
  <c r="M962" i="2"/>
  <c r="M966" i="2"/>
  <c r="M971" i="2"/>
  <c r="M975" i="2"/>
  <c r="M981" i="2"/>
  <c r="M986" i="2"/>
  <c r="M988" i="2"/>
  <c r="M991" i="2"/>
  <c r="M994" i="2"/>
  <c r="M996" i="2"/>
  <c r="M999" i="2"/>
  <c r="M1002" i="2"/>
  <c r="M1004" i="2"/>
  <c r="M1007" i="2"/>
  <c r="M1010" i="2"/>
  <c r="M1012" i="2"/>
  <c r="M1015" i="2"/>
  <c r="M1027" i="2"/>
  <c r="M1028" i="2"/>
  <c r="M1034" i="2"/>
  <c r="M1038" i="2"/>
  <c r="M1042" i="2"/>
  <c r="M1046" i="2"/>
  <c r="M1047" i="2"/>
  <c r="M1054" i="2"/>
  <c r="M1055" i="2"/>
  <c r="M1062" i="2"/>
  <c r="M1063" i="2"/>
  <c r="M1064" i="2"/>
  <c r="M1070" i="2"/>
  <c r="M1074" i="2"/>
  <c r="M1078" i="2"/>
  <c r="M1082" i="2"/>
  <c r="M1086" i="2"/>
  <c r="M1090" i="2"/>
  <c r="M1094" i="2"/>
  <c r="M1098" i="2"/>
  <c r="M1101" i="2"/>
  <c r="M1117" i="2"/>
  <c r="M1121" i="2"/>
  <c r="M1125" i="2"/>
  <c r="M1132" i="2"/>
  <c r="M1133" i="2"/>
  <c r="M1137" i="2"/>
  <c r="M1141" i="2"/>
  <c r="M1145" i="2"/>
  <c r="M1149" i="2"/>
  <c r="M1153" i="2"/>
  <c r="M1157" i="2"/>
  <c r="M1160" i="2"/>
  <c r="M1162" i="2"/>
  <c r="M1164" i="2"/>
  <c r="M1168" i="2"/>
  <c r="M1176" i="2"/>
  <c r="M1179" i="2"/>
  <c r="M1180" i="2"/>
  <c r="M1184" i="2"/>
  <c r="M1192" i="2"/>
  <c r="M1195" i="2"/>
  <c r="M1196" i="2"/>
  <c r="M1200" i="2"/>
  <c r="M1206" i="2"/>
  <c r="M1210" i="2"/>
  <c r="M1214" i="2"/>
  <c r="M1218" i="2"/>
  <c r="M1222" i="2"/>
  <c r="M1226" i="2"/>
  <c r="M1230" i="2"/>
  <c r="M1234" i="2"/>
  <c r="M1242" i="2"/>
  <c r="M1250" i="2"/>
  <c r="M1258" i="2"/>
  <c r="M1266" i="2"/>
  <c r="M1274" i="2"/>
  <c r="M1282" i="2"/>
  <c r="M1294" i="2"/>
  <c r="M1298" i="2"/>
  <c r="M1302" i="2"/>
  <c r="M1306" i="2"/>
  <c r="M1310" i="2"/>
  <c r="M1314" i="2"/>
  <c r="M1318" i="2"/>
  <c r="M1322" i="2"/>
  <c r="M1326" i="2"/>
  <c r="M1330" i="2"/>
  <c r="M1334" i="2"/>
  <c r="M1338" i="2"/>
  <c r="M1342" i="2"/>
  <c r="M1344" i="2"/>
  <c r="M1349" i="2"/>
  <c r="M1351" i="2"/>
  <c r="M1353" i="2"/>
  <c r="M1358" i="2"/>
  <c r="M1360" i="2"/>
  <c r="M1365" i="2"/>
  <c r="M1367" i="2"/>
  <c r="M1369" i="2"/>
  <c r="M1374" i="2"/>
  <c r="M1376" i="2"/>
  <c r="M1381" i="2"/>
  <c r="M1383" i="2"/>
  <c r="M1385" i="2"/>
  <c r="M1390" i="2"/>
  <c r="M1392" i="2"/>
  <c r="M1397" i="2"/>
  <c r="M1399" i="2"/>
  <c r="M1401" i="2"/>
  <c r="M1409" i="2"/>
  <c r="M1411" i="2"/>
  <c r="M1413" i="2"/>
  <c r="M1418" i="2"/>
  <c r="M1420" i="2"/>
  <c r="M1425" i="2"/>
  <c r="M1427" i="2"/>
  <c r="M1429" i="2"/>
  <c r="M1434" i="2"/>
  <c r="M1436" i="2"/>
  <c r="M1441" i="2"/>
  <c r="M1443" i="2"/>
  <c r="M1445" i="2"/>
  <c r="M1450" i="2"/>
  <c r="M1452" i="2"/>
  <c r="M1457" i="2"/>
  <c r="M1459" i="2"/>
  <c r="M1461" i="2"/>
  <c r="M1466" i="2"/>
  <c r="M1468" i="2"/>
  <c r="M1473" i="2"/>
  <c r="M1475" i="2"/>
  <c r="M1477" i="2"/>
  <c r="M1482" i="2"/>
  <c r="M1512" i="2"/>
  <c r="M1513" i="2"/>
  <c r="M1514" i="2"/>
  <c r="M1524" i="2"/>
  <c r="M1525" i="2"/>
  <c r="M1531" i="2"/>
  <c r="M1533" i="2"/>
  <c r="M1535" i="2"/>
  <c r="M1542" i="2"/>
  <c r="M1545" i="2"/>
  <c r="M1548" i="2"/>
  <c r="M1554" i="2"/>
  <c r="M1295" i="2"/>
  <c r="M1299" i="2"/>
  <c r="M1303" i="2"/>
  <c r="M1307" i="2"/>
  <c r="M1311" i="2"/>
  <c r="M1315" i="2"/>
  <c r="M1319" i="2"/>
  <c r="M1323" i="2"/>
  <c r="M1327" i="2"/>
  <c r="M1331" i="2"/>
  <c r="M1335" i="2"/>
  <c r="M1339" i="2"/>
  <c r="M1346" i="2"/>
  <c r="M1348" i="2"/>
  <c r="M1355" i="2"/>
  <c r="M1362" i="2"/>
  <c r="M1364" i="2"/>
  <c r="M1371" i="2"/>
  <c r="M1378" i="2"/>
  <c r="M1380" i="2"/>
  <c r="M1387" i="2"/>
  <c r="M1394" i="2"/>
  <c r="M1396" i="2"/>
  <c r="M1403" i="2"/>
  <c r="M1406" i="2"/>
  <c r="M1408" i="2"/>
  <c r="M1415" i="2"/>
  <c r="M1422" i="2"/>
  <c r="M1424" i="2"/>
  <c r="M1431" i="2"/>
  <c r="M1438" i="2"/>
  <c r="M1440" i="2"/>
  <c r="M1447" i="2"/>
  <c r="M1454" i="2"/>
  <c r="M1456" i="2"/>
  <c r="M1463" i="2"/>
  <c r="M1470" i="2"/>
  <c r="M1472" i="2"/>
  <c r="M1479" i="2"/>
  <c r="M1509" i="2"/>
  <c r="M1511" i="2"/>
  <c r="M1520" i="2"/>
  <c r="M1521" i="2"/>
  <c r="M1523" i="2"/>
  <c r="M1526" i="2"/>
  <c r="M1530" i="2"/>
  <c r="M1534" i="2"/>
  <c r="M1537" i="2"/>
  <c r="M1540" i="2"/>
  <c r="M1547" i="2"/>
  <c r="M1549" i="2"/>
  <c r="M1551" i="2"/>
  <c r="M1552" i="2"/>
  <c r="M1292" i="2"/>
  <c r="M1296" i="2"/>
  <c r="M1300" i="2"/>
  <c r="M1304" i="2"/>
  <c r="M1308" i="2"/>
  <c r="M1312" i="2"/>
  <c r="M1316" i="2"/>
  <c r="M1320" i="2"/>
  <c r="M1324" i="2"/>
  <c r="M1328" i="2"/>
  <c r="M1332" i="2"/>
  <c r="M1336" i="2"/>
  <c r="M1340" i="2"/>
  <c r="M1343" i="2"/>
  <c r="M1345" i="2"/>
  <c r="M1350" i="2"/>
  <c r="M1352" i="2"/>
  <c r="M1357" i="2"/>
  <c r="M1359" i="2"/>
  <c r="M1361" i="2"/>
  <c r="M1366" i="2"/>
  <c r="M1368" i="2"/>
  <c r="M1373" i="2"/>
  <c r="M1375" i="2"/>
  <c r="M1377" i="2"/>
  <c r="M1382" i="2"/>
  <c r="M1384" i="2"/>
  <c r="M1389" i="2"/>
  <c r="M1391" i="2"/>
  <c r="M1393" i="2"/>
  <c r="M1398" i="2"/>
  <c r="M1400" i="2"/>
  <c r="M1405" i="2"/>
  <c r="M1410" i="2"/>
  <c r="M1412" i="2"/>
  <c r="M1417" i="2"/>
  <c r="M1419" i="2"/>
  <c r="M1421" i="2"/>
  <c r="M1426" i="2"/>
  <c r="M1428" i="2"/>
  <c r="M1433" i="2"/>
  <c r="M1435" i="2"/>
  <c r="M1437" i="2"/>
  <c r="M1442" i="2"/>
  <c r="M1444" i="2"/>
  <c r="M1449" i="2"/>
  <c r="M1451" i="2"/>
  <c r="M1453" i="2"/>
  <c r="M1458" i="2"/>
  <c r="M1460" i="2"/>
  <c r="M1465" i="2"/>
  <c r="M1467" i="2"/>
  <c r="M1469" i="2"/>
  <c r="M1474" i="2"/>
  <c r="M1476" i="2"/>
  <c r="M1481" i="2"/>
  <c r="M1484" i="2"/>
  <c r="M1485" i="2"/>
  <c r="M1486" i="2"/>
  <c r="M1488" i="2"/>
  <c r="M1489" i="2"/>
  <c r="M1490" i="2"/>
  <c r="M1493" i="2"/>
  <c r="M1494" i="2"/>
  <c r="M1497" i="2"/>
  <c r="M1498" i="2"/>
  <c r="M1501" i="2"/>
  <c r="M1502" i="2"/>
  <c r="M1504" i="2"/>
  <c r="M1505" i="2"/>
  <c r="M1506" i="2"/>
  <c r="M1508" i="2"/>
  <c r="M1510" i="2"/>
  <c r="M1516" i="2"/>
  <c r="M1517" i="2"/>
  <c r="M1519" i="2"/>
  <c r="M1522" i="2"/>
  <c r="M1528" i="2"/>
  <c r="M1539" i="2"/>
  <c r="M1541" i="2"/>
  <c r="M1544" i="2"/>
  <c r="M1546" i="2"/>
  <c r="M1290" i="2"/>
  <c r="M1293" i="2"/>
  <c r="M1297" i="2"/>
  <c r="M1301" i="2"/>
  <c r="M1305" i="2"/>
  <c r="M1309" i="2"/>
  <c r="M1313" i="2"/>
  <c r="M1317" i="2"/>
  <c r="M1321" i="2"/>
  <c r="M1325" i="2"/>
  <c r="M1329" i="2"/>
  <c r="M1333" i="2"/>
  <c r="M1337" i="2"/>
  <c r="M1341" i="2"/>
  <c r="M1347" i="2"/>
  <c r="M1354" i="2"/>
  <c r="M1356" i="2"/>
  <c r="M1363" i="2"/>
  <c r="M1370" i="2"/>
  <c r="M1372" i="2"/>
  <c r="M1379" i="2"/>
  <c r="M1386" i="2"/>
  <c r="M1388" i="2"/>
  <c r="M1395" i="2"/>
  <c r="M1402" i="2"/>
  <c r="M1404" i="2"/>
  <c r="M1407" i="2"/>
  <c r="M1414" i="2"/>
  <c r="M1416" i="2"/>
  <c r="M1423" i="2"/>
  <c r="M1430" i="2"/>
  <c r="M1432" i="2"/>
  <c r="M1439" i="2"/>
  <c r="M1446" i="2"/>
  <c r="M1448" i="2"/>
  <c r="M1455" i="2"/>
  <c r="M1462" i="2"/>
  <c r="M1464" i="2"/>
  <c r="M1471" i="2"/>
  <c r="M1478" i="2"/>
  <c r="M1480" i="2"/>
  <c r="M1483" i="2"/>
  <c r="M1487" i="2"/>
  <c r="M1491" i="2"/>
  <c r="M1492" i="2"/>
  <c r="M1495" i="2"/>
  <c r="M1496" i="2"/>
  <c r="M1499" i="2"/>
  <c r="M1500" i="2"/>
  <c r="M1503" i="2"/>
  <c r="M1507" i="2"/>
  <c r="M1515" i="2"/>
  <c r="M1518" i="2"/>
  <c r="M1527" i="2"/>
  <c r="M1529" i="2"/>
  <c r="M1532" i="2"/>
  <c r="M1536" i="2"/>
  <c r="M1538" i="2"/>
  <c r="M1543" i="2"/>
  <c r="M1553" i="2"/>
  <c r="M1555" i="2"/>
  <c r="M1560" i="2"/>
  <c r="M1579" i="2"/>
  <c r="M1581" i="2"/>
  <c r="M1588" i="2"/>
  <c r="M1590" i="2"/>
  <c r="M1593" i="2"/>
  <c r="M1606" i="2"/>
  <c r="M1609" i="2"/>
  <c r="M1614" i="2"/>
  <c r="M1615" i="2"/>
  <c r="M1619" i="2"/>
  <c r="M1626" i="2"/>
  <c r="M1629" i="2"/>
  <c r="M1632" i="2"/>
  <c r="M1637" i="2"/>
  <c r="M1639" i="2"/>
  <c r="M1641" i="2"/>
  <c r="M1643" i="2"/>
  <c r="M1645" i="2"/>
  <c r="M1647" i="2"/>
  <c r="M1649" i="2"/>
  <c r="M1651" i="2"/>
  <c r="M1653" i="2"/>
  <c r="M1655" i="2"/>
  <c r="M1657" i="2"/>
  <c r="M1659" i="2"/>
  <c r="M1661" i="2"/>
  <c r="M1663" i="2"/>
  <c r="M1665" i="2"/>
  <c r="M1667" i="2"/>
  <c r="M1669" i="2"/>
  <c r="M1671" i="2"/>
  <c r="M1673" i="2"/>
  <c r="M1675" i="2"/>
  <c r="M1677" i="2"/>
  <c r="M1679" i="2"/>
  <c r="M1681" i="2"/>
  <c r="M1683" i="2"/>
  <c r="M1685" i="2"/>
  <c r="M1687" i="2"/>
  <c r="M1689" i="2"/>
  <c r="M1691" i="2"/>
  <c r="M1693" i="2"/>
  <c r="M1695" i="2"/>
  <c r="M1697" i="2"/>
  <c r="M1699" i="2"/>
  <c r="M1557" i="2"/>
  <c r="M1559" i="2"/>
  <c r="M1561" i="2"/>
  <c r="M1564" i="2"/>
  <c r="M1566" i="2"/>
  <c r="M1574" i="2"/>
  <c r="M1576" i="2"/>
  <c r="M1577" i="2"/>
  <c r="M1586" i="2"/>
  <c r="M1587" i="2"/>
  <c r="M1589" i="2"/>
  <c r="M1591" i="2"/>
  <c r="M1600" i="2"/>
  <c r="M1602" i="2"/>
  <c r="M1604" i="2"/>
  <c r="M1605" i="2"/>
  <c r="M1607" i="2"/>
  <c r="M1612" i="2"/>
  <c r="M1613" i="2"/>
  <c r="M1618" i="2"/>
  <c r="M1621" i="2"/>
  <c r="M1623" i="2"/>
  <c r="M1628" i="2"/>
  <c r="M1631" i="2"/>
  <c r="M1634" i="2"/>
  <c r="M1761" i="2"/>
  <c r="M1764" i="2"/>
  <c r="M1766" i="2"/>
  <c r="M1770" i="2"/>
  <c r="M1774" i="2"/>
  <c r="M1778" i="2"/>
  <c r="M1782" i="2"/>
  <c r="M1784" i="2"/>
  <c r="M1786" i="2"/>
  <c r="M1788" i="2"/>
  <c r="M1790" i="2"/>
  <c r="M1792" i="2"/>
  <c r="M1794" i="2"/>
  <c r="M1796" i="2"/>
  <c r="M1798" i="2"/>
  <c r="M1800" i="2"/>
  <c r="M1802" i="2"/>
  <c r="M1804" i="2"/>
  <c r="M1806" i="2"/>
  <c r="M1808" i="2"/>
  <c r="M1810" i="2"/>
  <c r="M1812" i="2"/>
  <c r="M1814" i="2"/>
  <c r="M1816" i="2"/>
  <c r="M1818" i="2"/>
  <c r="M1820" i="2"/>
  <c r="M1822" i="2"/>
  <c r="M1824" i="2"/>
  <c r="M1550" i="2"/>
  <c r="M1563" i="2"/>
  <c r="M1570" i="2"/>
  <c r="M1572" i="2"/>
  <c r="M1575" i="2"/>
  <c r="M1582" i="2"/>
  <c r="M1584" i="2"/>
  <c r="M1585" i="2"/>
  <c r="M1596" i="2"/>
  <c r="M1598" i="2"/>
  <c r="M1601" i="2"/>
  <c r="M1603" i="2"/>
  <c r="M1610" i="2"/>
  <c r="M1611" i="2"/>
  <c r="M1617" i="2"/>
  <c r="M1625" i="2"/>
  <c r="M1627" i="2"/>
  <c r="M1636" i="2"/>
  <c r="M1638" i="2"/>
  <c r="M1640" i="2"/>
  <c r="M1642" i="2"/>
  <c r="M1644" i="2"/>
  <c r="M1646" i="2"/>
  <c r="M1648" i="2"/>
  <c r="M1650" i="2"/>
  <c r="M1652" i="2"/>
  <c r="M1654" i="2"/>
  <c r="M1656" i="2"/>
  <c r="M1658" i="2"/>
  <c r="M1660" i="2"/>
  <c r="M1662" i="2"/>
  <c r="M1664" i="2"/>
  <c r="M1666" i="2"/>
  <c r="M1668" i="2"/>
  <c r="M1670" i="2"/>
  <c r="M1672" i="2"/>
  <c r="M1674" i="2"/>
  <c r="M1676" i="2"/>
  <c r="M1678" i="2"/>
  <c r="M1680" i="2"/>
  <c r="M1682" i="2"/>
  <c r="M1684" i="2"/>
  <c r="M1686" i="2"/>
  <c r="M1688" i="2"/>
  <c r="M1690" i="2"/>
  <c r="M1692" i="2"/>
  <c r="M1694" i="2"/>
  <c r="M1696" i="2"/>
  <c r="M1698" i="2"/>
  <c r="M1700" i="2"/>
  <c r="M1702" i="2"/>
  <c r="M1704" i="2"/>
  <c r="M1706" i="2"/>
  <c r="M1708" i="2"/>
  <c r="M1710" i="2"/>
  <c r="M1712" i="2"/>
  <c r="M1714" i="2"/>
  <c r="M1716" i="2"/>
  <c r="M1718" i="2"/>
  <c r="M1720" i="2"/>
  <c r="M1722" i="2"/>
  <c r="M1724" i="2"/>
  <c r="M1726" i="2"/>
  <c r="M1728" i="2"/>
  <c r="M1730" i="2"/>
  <c r="M1732" i="2"/>
  <c r="M1734" i="2"/>
  <c r="M1736" i="2"/>
  <c r="M1738" i="2"/>
  <c r="M1740" i="2"/>
  <c r="M1742" i="2"/>
  <c r="M1744" i="2"/>
  <c r="M1746" i="2"/>
  <c r="M1748" i="2"/>
  <c r="M1750" i="2"/>
  <c r="M1752" i="2"/>
  <c r="M1754" i="2"/>
  <c r="M1756" i="2"/>
  <c r="M1758" i="2"/>
  <c r="M1760" i="2"/>
  <c r="M1765" i="2"/>
  <c r="M1769" i="2"/>
  <c r="M1773" i="2"/>
  <c r="M1777" i="2"/>
  <c r="M1781" i="2"/>
  <c r="M1556" i="2"/>
  <c r="M1558" i="2"/>
  <c r="M1562" i="2"/>
  <c r="M1565" i="2"/>
  <c r="M1567" i="2"/>
  <c r="M1568" i="2"/>
  <c r="M1569" i="2"/>
  <c r="M1571" i="2"/>
  <c r="M1573" i="2"/>
  <c r="M1578" i="2"/>
  <c r="M1580" i="2"/>
  <c r="M1583" i="2"/>
  <c r="M1592" i="2"/>
  <c r="M1594" i="2"/>
  <c r="M1595" i="2"/>
  <c r="M1597" i="2"/>
  <c r="M1599" i="2"/>
  <c r="M1608" i="2"/>
  <c r="M1616" i="2"/>
  <c r="M1620" i="2"/>
  <c r="M1622" i="2"/>
  <c r="M1624" i="2"/>
  <c r="M1630" i="2"/>
  <c r="M1633" i="2"/>
  <c r="M1635" i="2"/>
  <c r="M1762" i="2"/>
  <c r="M1768" i="2"/>
  <c r="M1772" i="2"/>
  <c r="M1776" i="2"/>
  <c r="M1780" i="2"/>
  <c r="M1783" i="2"/>
  <c r="M1785" i="2"/>
  <c r="M1787" i="2"/>
  <c r="M1789" i="2"/>
  <c r="M1791" i="2"/>
  <c r="M1793" i="2"/>
  <c r="M1795" i="2"/>
  <c r="M1797" i="2"/>
  <c r="M1799" i="2"/>
  <c r="M1801" i="2"/>
  <c r="M1803" i="2"/>
  <c r="M1805" i="2"/>
  <c r="M1807" i="2"/>
  <c r="M1809" i="2"/>
  <c r="M1811" i="2"/>
  <c r="M1813" i="2"/>
  <c r="M1815" i="2"/>
  <c r="M1817" i="2"/>
  <c r="M1819" i="2"/>
  <c r="M1821" i="2"/>
  <c r="M1823" i="2"/>
  <c r="M1825" i="2"/>
  <c r="M1827" i="2"/>
  <c r="M1829" i="2"/>
  <c r="M1831" i="2"/>
  <c r="M1833" i="2"/>
  <c r="M1835" i="2"/>
  <c r="M1837" i="2"/>
  <c r="M1839" i="2"/>
  <c r="M1841" i="2"/>
  <c r="M1843" i="2"/>
  <c r="M1845" i="2"/>
  <c r="M1847" i="2"/>
  <c r="M1849" i="2"/>
  <c r="M1851" i="2"/>
  <c r="M1853" i="2"/>
  <c r="M1855" i="2"/>
  <c r="M1857" i="2"/>
  <c r="M1859" i="2"/>
  <c r="M1861" i="2"/>
  <c r="M1863" i="2"/>
  <c r="M1865" i="2"/>
  <c r="M1867" i="2"/>
  <c r="M1869" i="2"/>
  <c r="M1871" i="2"/>
  <c r="M1873" i="2"/>
  <c r="M1875" i="2"/>
  <c r="M1877" i="2"/>
  <c r="M1879" i="2"/>
  <c r="M1881" i="2"/>
  <c r="M1883" i="2"/>
  <c r="M1885" i="2"/>
  <c r="M1887" i="2"/>
  <c r="M1889" i="2"/>
  <c r="M1891" i="2"/>
  <c r="M1701" i="2"/>
  <c r="M1703" i="2"/>
  <c r="M1705" i="2"/>
  <c r="M1707" i="2"/>
  <c r="M1709" i="2"/>
  <c r="M1711" i="2"/>
  <c r="M1713" i="2"/>
  <c r="M1715" i="2"/>
  <c r="M1717" i="2"/>
  <c r="M1719" i="2"/>
  <c r="M1721" i="2"/>
  <c r="M1723" i="2"/>
  <c r="M1725" i="2"/>
  <c r="M1727" i="2"/>
  <c r="M1729" i="2"/>
  <c r="M1731" i="2"/>
  <c r="M1733" i="2"/>
  <c r="M1735" i="2"/>
  <c r="M1737" i="2"/>
  <c r="M1739" i="2"/>
  <c r="M1741" i="2"/>
  <c r="M1743" i="2"/>
  <c r="M1745" i="2"/>
  <c r="M1747" i="2"/>
  <c r="M1749" i="2"/>
  <c r="M1751" i="2"/>
  <c r="M1753" i="2"/>
  <c r="M1755" i="2"/>
  <c r="M1757" i="2"/>
  <c r="M1759" i="2"/>
  <c r="M1763" i="2"/>
  <c r="M1826" i="2"/>
  <c r="M1834" i="2"/>
  <c r="M1842" i="2"/>
  <c r="M1850" i="2"/>
  <c r="M1858" i="2"/>
  <c r="M1866" i="2"/>
  <c r="M1874" i="2"/>
  <c r="M1882" i="2"/>
  <c r="M1890" i="2"/>
  <c r="M1901" i="2"/>
  <c r="M1905" i="2"/>
  <c r="M1909" i="2"/>
  <c r="M1913" i="2"/>
  <c r="M1917" i="2"/>
  <c r="M1921" i="2"/>
  <c r="M1925" i="2"/>
  <c r="M863" i="2"/>
  <c r="M1767" i="2"/>
  <c r="M1775" i="2"/>
  <c r="M1832" i="2"/>
  <c r="M1840" i="2"/>
  <c r="M1848" i="2"/>
  <c r="M1856" i="2"/>
  <c r="M1864" i="2"/>
  <c r="M1872" i="2"/>
  <c r="M1880" i="2"/>
  <c r="M1888" i="2"/>
  <c r="M1893" i="2"/>
  <c r="M1896" i="2"/>
  <c r="M1900" i="2"/>
  <c r="M1904" i="2"/>
  <c r="M1908" i="2"/>
  <c r="M1912" i="2"/>
  <c r="M1916" i="2"/>
  <c r="M1920" i="2"/>
  <c r="M1924" i="2"/>
  <c r="M1927" i="2"/>
  <c r="M1929" i="2"/>
  <c r="M1931" i="2"/>
  <c r="M1933" i="2"/>
  <c r="M1935" i="2"/>
  <c r="M1937" i="2"/>
  <c r="M1939" i="2"/>
  <c r="M1941" i="2"/>
  <c r="M1943" i="2"/>
  <c r="M1945" i="2"/>
  <c r="M1947" i="2"/>
  <c r="M1949" i="2"/>
  <c r="M862" i="2"/>
  <c r="M1830" i="2"/>
  <c r="M1838" i="2"/>
  <c r="M1846" i="2"/>
  <c r="M1854" i="2"/>
  <c r="M1862" i="2"/>
  <c r="M1870" i="2"/>
  <c r="M1878" i="2"/>
  <c r="M1886" i="2"/>
  <c r="M1895" i="2"/>
  <c r="M1899" i="2"/>
  <c r="M1903" i="2"/>
  <c r="M1907" i="2"/>
  <c r="M1911" i="2"/>
  <c r="M1915" i="2"/>
  <c r="M1919" i="2"/>
  <c r="M1923" i="2"/>
  <c r="M861" i="2"/>
  <c r="M860" i="2"/>
  <c r="M858" i="2"/>
  <c r="M859" i="2"/>
  <c r="M864" i="2"/>
  <c r="M1771" i="2"/>
  <c r="M1779" i="2"/>
  <c r="M1828" i="2"/>
  <c r="M1836" i="2"/>
  <c r="M1844" i="2"/>
  <c r="M1852" i="2"/>
  <c r="M1860" i="2"/>
  <c r="M1868" i="2"/>
  <c r="M1876" i="2"/>
  <c r="M1884" i="2"/>
  <c r="M1892" i="2"/>
  <c r="M1894" i="2"/>
  <c r="M1898" i="2"/>
  <c r="M1902" i="2"/>
  <c r="M1906" i="2"/>
  <c r="M1910" i="2"/>
  <c r="M1914" i="2"/>
  <c r="M1918" i="2"/>
  <c r="M1922" i="2"/>
  <c r="M1926" i="2"/>
  <c r="M1928" i="2"/>
  <c r="M1930" i="2"/>
  <c r="M1932" i="2"/>
  <c r="M1934" i="2"/>
  <c r="M1936" i="2"/>
  <c r="M1938" i="2"/>
  <c r="M1940" i="2"/>
  <c r="M1942" i="2"/>
  <c r="M1944" i="2"/>
  <c r="M1946" i="2"/>
  <c r="M1948" i="2"/>
  <c r="M1950" i="2"/>
  <c r="M865" i="2"/>
  <c r="M866" i="2"/>
  <c r="M1897" i="2"/>
  <c r="F31" i="4"/>
  <c r="M147" i="2"/>
  <c r="N147" i="2" s="1"/>
  <c r="M439" i="2"/>
  <c r="M440" i="2"/>
  <c r="M443" i="2"/>
  <c r="M444" i="2"/>
  <c r="M445" i="2"/>
  <c r="M452" i="2"/>
  <c r="M453" i="2"/>
  <c r="M454" i="2"/>
  <c r="M457" i="2"/>
  <c r="M458" i="2"/>
  <c r="M461" i="2"/>
  <c r="M465" i="2"/>
  <c r="M466" i="2"/>
  <c r="M446" i="2"/>
  <c r="M448" i="2"/>
  <c r="M462" i="2"/>
  <c r="M463" i="2"/>
  <c r="M464" i="2"/>
  <c r="M447" i="2"/>
  <c r="M449" i="2"/>
  <c r="M450" i="2"/>
  <c r="M455" i="2"/>
  <c r="M456" i="2"/>
  <c r="M459" i="2"/>
  <c r="M460" i="2"/>
  <c r="M442" i="2"/>
  <c r="M473" i="2"/>
  <c r="M475" i="2"/>
  <c r="M476" i="2"/>
  <c r="M477" i="2"/>
  <c r="M441" i="2"/>
  <c r="M468" i="2"/>
  <c r="M469" i="2"/>
  <c r="M474" i="2"/>
  <c r="M478" i="2"/>
  <c r="M482" i="2"/>
  <c r="M467" i="2"/>
  <c r="M472" i="2"/>
  <c r="M481" i="2"/>
  <c r="M471" i="2"/>
  <c r="M479" i="2"/>
  <c r="M488" i="2"/>
  <c r="M491" i="2"/>
  <c r="M492" i="2"/>
  <c r="M494" i="2"/>
  <c r="M496" i="2"/>
  <c r="M497" i="2"/>
  <c r="M498" i="2"/>
  <c r="M500" i="2"/>
  <c r="M501" i="2"/>
  <c r="M470" i="2"/>
  <c r="M490" i="2"/>
  <c r="M495" i="2"/>
  <c r="M503" i="2"/>
  <c r="M507" i="2"/>
  <c r="M508" i="2"/>
  <c r="M512" i="2"/>
  <c r="M513" i="2"/>
  <c r="M451" i="2"/>
  <c r="M480" i="2"/>
  <c r="M484" i="2"/>
  <c r="M486" i="2"/>
  <c r="M499" i="2"/>
  <c r="M502" i="2"/>
  <c r="M511" i="2"/>
  <c r="M520" i="2"/>
  <c r="M521" i="2"/>
  <c r="M522" i="2"/>
  <c r="M523" i="2"/>
  <c r="M527" i="2"/>
  <c r="M528" i="2"/>
  <c r="M541" i="2"/>
  <c r="M542" i="2"/>
  <c r="M546" i="2"/>
  <c r="M547" i="2"/>
  <c r="M549" i="2"/>
  <c r="M555" i="2"/>
  <c r="M506" i="2"/>
  <c r="M514" i="2"/>
  <c r="M515" i="2"/>
  <c r="M516" i="2"/>
  <c r="M519" i="2"/>
  <c r="M524" i="2"/>
  <c r="M529" i="2"/>
  <c r="M532" i="2"/>
  <c r="M535" i="2"/>
  <c r="M536" i="2"/>
  <c r="M556" i="2"/>
  <c r="M557" i="2"/>
  <c r="M558" i="2"/>
  <c r="M563" i="2"/>
  <c r="M564" i="2"/>
  <c r="M483" i="2"/>
  <c r="M493" i="2"/>
  <c r="M509" i="2"/>
  <c r="M526" i="2"/>
  <c r="M530" i="2"/>
  <c r="M531" i="2"/>
  <c r="M538" i="2"/>
  <c r="M539" i="2"/>
  <c r="M543" i="2"/>
  <c r="M544" i="2"/>
  <c r="M553" i="2"/>
  <c r="M559" i="2"/>
  <c r="M560" i="2"/>
  <c r="M510" i="2"/>
  <c r="M551" i="2"/>
  <c r="M562" i="2"/>
  <c r="M572" i="2"/>
  <c r="M575" i="2"/>
  <c r="M576" i="2"/>
  <c r="M581" i="2"/>
  <c r="M582" i="2"/>
  <c r="M584" i="2"/>
  <c r="M585" i="2"/>
  <c r="M587" i="2"/>
  <c r="M589" i="2"/>
  <c r="M595" i="2"/>
  <c r="M596" i="2"/>
  <c r="M599" i="2"/>
  <c r="M487" i="2"/>
  <c r="M518" i="2"/>
  <c r="M548" i="2"/>
  <c r="M561" i="2"/>
  <c r="M566" i="2"/>
  <c r="M567" i="2"/>
  <c r="M570" i="2"/>
  <c r="M571" i="2"/>
  <c r="M573" i="2"/>
  <c r="M577" i="2"/>
  <c r="M578" i="2"/>
  <c r="M593" i="2"/>
  <c r="M597" i="2"/>
  <c r="M598" i="2"/>
  <c r="M605" i="2"/>
  <c r="M608" i="2"/>
  <c r="M504" i="2"/>
  <c r="M517" i="2"/>
  <c r="M534" i="2"/>
  <c r="M545" i="2"/>
  <c r="M552" i="2"/>
  <c r="M568" i="2"/>
  <c r="M579" i="2"/>
  <c r="M580" i="2"/>
  <c r="M583" i="2"/>
  <c r="M586" i="2"/>
  <c r="M590" i="2"/>
  <c r="M594" i="2"/>
  <c r="M600" i="2"/>
  <c r="M601" i="2"/>
  <c r="M607" i="2"/>
  <c r="M485" i="2"/>
  <c r="M569" i="2"/>
  <c r="M602" i="2"/>
  <c r="M604" i="2"/>
  <c r="M606" i="2"/>
  <c r="M610" i="2"/>
  <c r="M620" i="2"/>
  <c r="M621" i="2"/>
  <c r="M629" i="2"/>
  <c r="M632" i="2"/>
  <c r="M633" i="2"/>
  <c r="M643" i="2"/>
  <c r="M649" i="2"/>
  <c r="M654" i="2"/>
  <c r="M525" i="2"/>
  <c r="M574" i="2"/>
  <c r="M591" i="2"/>
  <c r="M592" i="2"/>
  <c r="M609" i="2"/>
  <c r="M619" i="2"/>
  <c r="M622" i="2"/>
  <c r="M623" i="2"/>
  <c r="M624" i="2"/>
  <c r="M626" i="2"/>
  <c r="M638" i="2"/>
  <c r="M644" i="2"/>
  <c r="M489" i="2"/>
  <c r="M540" i="2"/>
  <c r="M554" i="2"/>
  <c r="M603" i="2"/>
  <c r="M611" i="2"/>
  <c r="M613" i="2"/>
  <c r="M614" i="2"/>
  <c r="M616" i="2"/>
  <c r="M617" i="2"/>
  <c r="M631" i="2"/>
  <c r="M634" i="2"/>
  <c r="M635" i="2"/>
  <c r="M637" i="2"/>
  <c r="M640" i="2"/>
  <c r="M647" i="2"/>
  <c r="M648" i="2"/>
  <c r="M625" i="2"/>
  <c r="M636" i="2"/>
  <c r="M660" i="2"/>
  <c r="M661" i="2"/>
  <c r="M662" i="2"/>
  <c r="M665" i="2"/>
  <c r="M670" i="2"/>
  <c r="M672" i="2"/>
  <c r="M676" i="2"/>
  <c r="M683" i="2"/>
  <c r="M688" i="2"/>
  <c r="M694" i="2"/>
  <c r="M695" i="2"/>
  <c r="M698" i="2"/>
  <c r="M701" i="2"/>
  <c r="M702" i="2"/>
  <c r="M704" i="2"/>
  <c r="M707" i="2"/>
  <c r="M714" i="2"/>
  <c r="M718" i="2"/>
  <c r="M505" i="2"/>
  <c r="M537" i="2"/>
  <c r="M565" i="2"/>
  <c r="M588" i="2"/>
  <c r="M615" i="2"/>
  <c r="M618" i="2"/>
  <c r="M630" i="2"/>
  <c r="M642" i="2"/>
  <c r="M651" i="2"/>
  <c r="M652" i="2"/>
  <c r="M653" i="2"/>
  <c r="M656" i="2"/>
  <c r="M671" i="2"/>
  <c r="M673" i="2"/>
  <c r="M674" i="2"/>
  <c r="M675" i="2"/>
  <c r="M677" i="2"/>
  <c r="M680" i="2"/>
  <c r="M681" i="2"/>
  <c r="M682" i="2"/>
  <c r="M685" i="2"/>
  <c r="M686" i="2"/>
  <c r="M691" i="2"/>
  <c r="M692" i="2"/>
  <c r="M696" i="2"/>
  <c r="M699" i="2"/>
  <c r="M710" i="2"/>
  <c r="M711" i="2"/>
  <c r="M717" i="2"/>
  <c r="M550" i="2"/>
  <c r="M612" i="2"/>
  <c r="M627" i="2"/>
  <c r="M628" i="2"/>
  <c r="M639" i="2"/>
  <c r="M645" i="2"/>
  <c r="M646" i="2"/>
  <c r="M655" i="2"/>
  <c r="M657" i="2"/>
  <c r="M658" i="2"/>
  <c r="M663" i="2"/>
  <c r="M664" i="2"/>
  <c r="M689" i="2"/>
  <c r="M693" i="2"/>
  <c r="M700" i="2"/>
  <c r="M703" i="2"/>
  <c r="M706" i="2"/>
  <c r="M715" i="2"/>
  <c r="M719" i="2"/>
  <c r="M721" i="2"/>
  <c r="M722" i="2"/>
  <c r="M732" i="2"/>
  <c r="M733" i="2"/>
  <c r="M739" i="2"/>
  <c r="M742" i="2"/>
  <c r="M743" i="2"/>
  <c r="M749" i="2"/>
  <c r="M753" i="2"/>
  <c r="M754" i="2"/>
  <c r="M669" i="2"/>
  <c r="M678" i="2"/>
  <c r="M697" i="2"/>
  <c r="M724" i="2"/>
  <c r="M726" i="2"/>
  <c r="M728" i="2"/>
  <c r="M731" i="2"/>
  <c r="M736" i="2"/>
  <c r="M758" i="2"/>
  <c r="M759" i="2"/>
  <c r="M761" i="2"/>
  <c r="M766" i="2"/>
  <c r="M769" i="2"/>
  <c r="M771" i="2"/>
  <c r="M772" i="2"/>
  <c r="M773" i="2"/>
  <c r="M780" i="2"/>
  <c r="M787" i="2"/>
  <c r="M793" i="2"/>
  <c r="M796" i="2"/>
  <c r="M805" i="2"/>
  <c r="M815" i="2"/>
  <c r="M822" i="2"/>
  <c r="M823" i="2"/>
  <c r="M824" i="2"/>
  <c r="M826" i="2"/>
  <c r="M828" i="2"/>
  <c r="M833" i="2"/>
  <c r="M835" i="2"/>
  <c r="M533" i="2"/>
  <c r="M667" i="2"/>
  <c r="M684" i="2"/>
  <c r="M687" i="2"/>
  <c r="M690" i="2"/>
  <c r="M705" i="2"/>
  <c r="M716" i="2"/>
  <c r="M727" i="2"/>
  <c r="M735" i="2"/>
  <c r="M740" i="2"/>
  <c r="M745" i="2"/>
  <c r="M748" i="2"/>
  <c r="M750" i="2"/>
  <c r="M757" i="2"/>
  <c r="M760" i="2"/>
  <c r="M763" i="2"/>
  <c r="M765" i="2"/>
  <c r="M774" i="2"/>
  <c r="M775" i="2"/>
  <c r="M777" i="2"/>
  <c r="M783" i="2"/>
  <c r="M788" i="2"/>
  <c r="M790" i="2"/>
  <c r="M791" i="2"/>
  <c r="M795" i="2"/>
  <c r="M799" i="2"/>
  <c r="M803" i="2"/>
  <c r="M812" i="2"/>
  <c r="M813" i="2"/>
  <c r="M816" i="2"/>
  <c r="M819" i="2"/>
  <c r="M821" i="2"/>
  <c r="M827" i="2"/>
  <c r="M829" i="2"/>
  <c r="M641" i="2"/>
  <c r="M650" i="2"/>
  <c r="M659" i="2"/>
  <c r="M666" i="2"/>
  <c r="M708" i="2"/>
  <c r="M709" i="2"/>
  <c r="M712" i="2"/>
  <c r="M713" i="2"/>
  <c r="M723" i="2"/>
  <c r="M725" i="2"/>
  <c r="M729" i="2"/>
  <c r="M730" i="2"/>
  <c r="M737" i="2"/>
  <c r="M738" i="2"/>
  <c r="M741" i="2"/>
  <c r="M747" i="2"/>
  <c r="M752" i="2"/>
  <c r="M764" i="2"/>
  <c r="M767" i="2"/>
  <c r="M776" i="2"/>
  <c r="M779" i="2"/>
  <c r="M781" i="2"/>
  <c r="M782" i="2"/>
  <c r="M784" i="2"/>
  <c r="M785" i="2"/>
  <c r="M794" i="2"/>
  <c r="M797" i="2"/>
  <c r="M798" i="2"/>
  <c r="M800" i="2"/>
  <c r="M801" i="2"/>
  <c r="M804" i="2"/>
  <c r="M809" i="2"/>
  <c r="M814" i="2"/>
  <c r="M817" i="2"/>
  <c r="M820" i="2"/>
  <c r="M830" i="2"/>
  <c r="M831" i="2"/>
  <c r="M832" i="2"/>
  <c r="M840" i="2"/>
  <c r="M843" i="2"/>
  <c r="M848" i="2"/>
  <c r="M852" i="2"/>
  <c r="M853" i="2"/>
  <c r="M854" i="2"/>
  <c r="M668" i="2"/>
  <c r="M751" i="2"/>
  <c r="M762" i="2"/>
  <c r="M768" i="2"/>
  <c r="M789" i="2"/>
  <c r="M792" i="2"/>
  <c r="M807" i="2"/>
  <c r="M839" i="2"/>
  <c r="M847" i="2"/>
  <c r="M850" i="2"/>
  <c r="M851" i="2"/>
  <c r="M857" i="2"/>
  <c r="M679" i="2"/>
  <c r="M746" i="2"/>
  <c r="M770" i="2"/>
  <c r="M806" i="2"/>
  <c r="M818" i="2"/>
  <c r="M837" i="2"/>
  <c r="M841" i="2"/>
  <c r="M842" i="2"/>
  <c r="M845" i="2"/>
  <c r="M855" i="2"/>
  <c r="M856" i="2"/>
  <c r="M755" i="2"/>
  <c r="M756" i="2"/>
  <c r="M786" i="2"/>
  <c r="M802" i="2"/>
  <c r="M808" i="2"/>
  <c r="M810" i="2"/>
  <c r="M825" i="2"/>
  <c r="M734" i="2"/>
  <c r="M778" i="2"/>
  <c r="M744" i="2"/>
  <c r="M834" i="2"/>
  <c r="M836" i="2"/>
  <c r="M838" i="2"/>
  <c r="M844" i="2"/>
  <c r="M846" i="2"/>
  <c r="M720" i="2"/>
  <c r="M811" i="2"/>
  <c r="M849" i="2"/>
  <c r="V846" i="2"/>
  <c r="W846" i="2" s="1"/>
  <c r="Y846" i="2"/>
  <c r="Z846" i="2" s="1"/>
  <c r="V831" i="2"/>
  <c r="W831" i="2" s="1"/>
  <c r="Y831" i="2"/>
  <c r="Z831" i="2" s="1"/>
  <c r="V857" i="2"/>
  <c r="W857" i="2" s="1"/>
  <c r="Y857" i="2"/>
  <c r="Z857" i="2" s="1"/>
  <c r="Y812" i="2"/>
  <c r="Z812" i="2" s="1"/>
  <c r="V812" i="2"/>
  <c r="W812" i="2" s="1"/>
  <c r="V712" i="2"/>
  <c r="W712" i="2" s="1"/>
  <c r="Y712" i="2"/>
  <c r="Z712" i="2" s="1"/>
  <c r="Y852" i="2"/>
  <c r="Z852" i="2" s="1"/>
  <c r="V852" i="2"/>
  <c r="W852" i="2" s="1"/>
  <c r="Y836" i="2"/>
  <c r="Z836" i="2" s="1"/>
  <c r="V836" i="2"/>
  <c r="W836" i="2" s="1"/>
  <c r="Y743" i="2"/>
  <c r="Z743" i="2" s="1"/>
  <c r="V743" i="2"/>
  <c r="W743" i="2" s="1"/>
  <c r="Y854" i="2"/>
  <c r="Z854" i="2" s="1"/>
  <c r="V854" i="2"/>
  <c r="W854" i="2" s="1"/>
  <c r="Y837" i="2"/>
  <c r="Z837" i="2" s="1"/>
  <c r="V837" i="2"/>
  <c r="W837" i="2" s="1"/>
  <c r="V721" i="2"/>
  <c r="W721" i="2" s="1"/>
  <c r="Y721" i="2"/>
  <c r="Z721" i="2" s="1"/>
  <c r="V844" i="2"/>
  <c r="W844" i="2" s="1"/>
  <c r="Y844" i="2"/>
  <c r="Z844" i="2" s="1"/>
  <c r="Y838" i="2"/>
  <c r="Z838" i="2" s="1"/>
  <c r="V838" i="2"/>
  <c r="W838" i="2" s="1"/>
  <c r="Y811" i="2"/>
  <c r="Z811" i="2" s="1"/>
  <c r="V811" i="2"/>
  <c r="W811" i="2" s="1"/>
  <c r="V801" i="2"/>
  <c r="W801" i="2" s="1"/>
  <c r="Y801" i="2"/>
  <c r="Z801" i="2" s="1"/>
  <c r="Y790" i="2"/>
  <c r="Z790" i="2" s="1"/>
  <c r="V790" i="2"/>
  <c r="W790" i="2" s="1"/>
  <c r="Y780" i="2"/>
  <c r="Z780" i="2" s="1"/>
  <c r="V780" i="2"/>
  <c r="W780" i="2" s="1"/>
  <c r="Y774" i="2"/>
  <c r="Z774" i="2" s="1"/>
  <c r="V774" i="2"/>
  <c r="W774" i="2" s="1"/>
  <c r="Y742" i="2"/>
  <c r="Z742" i="2" s="1"/>
  <c r="V742" i="2"/>
  <c r="W742" i="2" s="1"/>
  <c r="Y722" i="2"/>
  <c r="Z722" i="2" s="1"/>
  <c r="V722" i="2"/>
  <c r="W722" i="2" s="1"/>
  <c r="Y834" i="2"/>
  <c r="Z834" i="2" s="1"/>
  <c r="V834" i="2"/>
  <c r="W834" i="2" s="1"/>
  <c r="V823" i="2"/>
  <c r="W823" i="2" s="1"/>
  <c r="Y823" i="2"/>
  <c r="Z823" i="2" s="1"/>
  <c r="Y818" i="2"/>
  <c r="Z818" i="2" s="1"/>
  <c r="V818" i="2"/>
  <c r="W818" i="2" s="1"/>
  <c r="Y810" i="2"/>
  <c r="Z810" i="2" s="1"/>
  <c r="V810" i="2"/>
  <c r="W810" i="2" s="1"/>
  <c r="Y795" i="2"/>
  <c r="Z795" i="2" s="1"/>
  <c r="V795" i="2"/>
  <c r="W795" i="2" s="1"/>
  <c r="V784" i="2"/>
  <c r="W784" i="2" s="1"/>
  <c r="Y784" i="2"/>
  <c r="Z784" i="2" s="1"/>
  <c r="Y770" i="2"/>
  <c r="Z770" i="2" s="1"/>
  <c r="V770" i="2"/>
  <c r="W770" i="2" s="1"/>
  <c r="V759" i="2"/>
  <c r="W759" i="2" s="1"/>
  <c r="Y759" i="2"/>
  <c r="Z759" i="2" s="1"/>
  <c r="V733" i="2"/>
  <c r="W733" i="2" s="1"/>
  <c r="Y733" i="2"/>
  <c r="Z733" i="2" s="1"/>
  <c r="Y703" i="2"/>
  <c r="Z703" i="2" s="1"/>
  <c r="V703" i="2"/>
  <c r="W703" i="2" s="1"/>
  <c r="V833" i="2"/>
  <c r="W833" i="2" s="1"/>
  <c r="Y833" i="2"/>
  <c r="Z833" i="2" s="1"/>
  <c r="Y807" i="2"/>
  <c r="Z807" i="2" s="1"/>
  <c r="V807" i="2"/>
  <c r="W807" i="2" s="1"/>
  <c r="Y794" i="2"/>
  <c r="Z794" i="2" s="1"/>
  <c r="V794" i="2"/>
  <c r="W794" i="2" s="1"/>
  <c r="Y773" i="2"/>
  <c r="Z773" i="2" s="1"/>
  <c r="V773" i="2"/>
  <c r="W773" i="2" s="1"/>
  <c r="V764" i="2"/>
  <c r="W764" i="2" s="1"/>
  <c r="Y764" i="2"/>
  <c r="Z764" i="2" s="1"/>
  <c r="V756" i="2"/>
  <c r="W756" i="2" s="1"/>
  <c r="Y756" i="2"/>
  <c r="Z756" i="2" s="1"/>
  <c r="V726" i="2"/>
  <c r="W726" i="2" s="1"/>
  <c r="Y726" i="2"/>
  <c r="Z726" i="2" s="1"/>
  <c r="Y701" i="2"/>
  <c r="Z701" i="2" s="1"/>
  <c r="V701" i="2"/>
  <c r="W701" i="2" s="1"/>
  <c r="V621" i="2"/>
  <c r="W621" i="2" s="1"/>
  <c r="Y621" i="2"/>
  <c r="Z621" i="2" s="1"/>
  <c r="V747" i="2"/>
  <c r="W747" i="2" s="1"/>
  <c r="Y747" i="2"/>
  <c r="Z747" i="2" s="1"/>
  <c r="Y734" i="2"/>
  <c r="Z734" i="2" s="1"/>
  <c r="V734" i="2"/>
  <c r="W734" i="2" s="1"/>
  <c r="V709" i="2"/>
  <c r="W709" i="2" s="1"/>
  <c r="Y709" i="2"/>
  <c r="Z709" i="2" s="1"/>
  <c r="V681" i="2"/>
  <c r="W681" i="2" s="1"/>
  <c r="Y681" i="2"/>
  <c r="Z681" i="2" s="1"/>
  <c r="Y662" i="2"/>
  <c r="Z662" i="2" s="1"/>
  <c r="V662" i="2"/>
  <c r="W662" i="2" s="1"/>
  <c r="V629" i="2"/>
  <c r="W629" i="2" s="1"/>
  <c r="Y629" i="2"/>
  <c r="Z629" i="2" s="1"/>
  <c r="Y716" i="2"/>
  <c r="Z716" i="2" s="1"/>
  <c r="V716" i="2"/>
  <c r="W716" i="2" s="1"/>
  <c r="Y694" i="2"/>
  <c r="Z694" i="2" s="1"/>
  <c r="V694" i="2"/>
  <c r="W694" i="2" s="1"/>
  <c r="Y684" i="2"/>
  <c r="Z684" i="2" s="1"/>
  <c r="V684" i="2"/>
  <c r="W684" i="2" s="1"/>
  <c r="Y668" i="2"/>
  <c r="Z668" i="2" s="1"/>
  <c r="V668" i="2"/>
  <c r="W668" i="2" s="1"/>
  <c r="V654" i="2"/>
  <c r="W654" i="2" s="1"/>
  <c r="Y654" i="2"/>
  <c r="Z654" i="2" s="1"/>
  <c r="Y638" i="2"/>
  <c r="Z638" i="2" s="1"/>
  <c r="V638" i="2"/>
  <c r="W638" i="2" s="1"/>
  <c r="V713" i="2"/>
  <c r="W713" i="2" s="1"/>
  <c r="Y713" i="2"/>
  <c r="Z713" i="2" s="1"/>
  <c r="V704" i="2"/>
  <c r="W704" i="2" s="1"/>
  <c r="Y704" i="2"/>
  <c r="Z704" i="2" s="1"/>
  <c r="V696" i="2"/>
  <c r="W696" i="2" s="1"/>
  <c r="Y696" i="2"/>
  <c r="Z696" i="2" s="1"/>
  <c r="Y679" i="2"/>
  <c r="Z679" i="2" s="1"/>
  <c r="V679" i="2"/>
  <c r="W679" i="2" s="1"/>
  <c r="Y671" i="2"/>
  <c r="Z671" i="2" s="1"/>
  <c r="V671" i="2"/>
  <c r="W671" i="2" s="1"/>
  <c r="V658" i="2"/>
  <c r="W658" i="2" s="1"/>
  <c r="Y658" i="2"/>
  <c r="Z658" i="2" s="1"/>
  <c r="Y614" i="2"/>
  <c r="Z614" i="2" s="1"/>
  <c r="V614" i="2"/>
  <c r="W614" i="2" s="1"/>
  <c r="Y637" i="2"/>
  <c r="Z637" i="2" s="1"/>
  <c r="V637" i="2"/>
  <c r="W637" i="2" s="1"/>
  <c r="Y618" i="2"/>
  <c r="Z618" i="2" s="1"/>
  <c r="V618" i="2"/>
  <c r="W618" i="2" s="1"/>
  <c r="V599" i="2"/>
  <c r="W599" i="2" s="1"/>
  <c r="Y599" i="2"/>
  <c r="Z599" i="2" s="1"/>
  <c r="Y642" i="2"/>
  <c r="Z642" i="2" s="1"/>
  <c r="V642" i="2"/>
  <c r="W642" i="2" s="1"/>
  <c r="V631" i="2"/>
  <c r="W631" i="2" s="1"/>
  <c r="Y631" i="2"/>
  <c r="Z631" i="2" s="1"/>
  <c r="Y612" i="2"/>
  <c r="Z612" i="2" s="1"/>
  <c r="V612" i="2"/>
  <c r="W612" i="2" s="1"/>
  <c r="V561" i="2"/>
  <c r="W561" i="2" s="1"/>
  <c r="Y561" i="2"/>
  <c r="Z561" i="2" s="1"/>
  <c r="Y630" i="2"/>
  <c r="Z630" i="2" s="1"/>
  <c r="V630" i="2"/>
  <c r="W630" i="2" s="1"/>
  <c r="V600" i="2"/>
  <c r="W600" i="2" s="1"/>
  <c r="Y600" i="2"/>
  <c r="Z600" i="2" s="1"/>
  <c r="V606" i="2"/>
  <c r="W606" i="2" s="1"/>
  <c r="Y606" i="2"/>
  <c r="Z606" i="2" s="1"/>
  <c r="V591" i="2"/>
  <c r="W591" i="2" s="1"/>
  <c r="Y591" i="2"/>
  <c r="Z591" i="2" s="1"/>
  <c r="Y565" i="2"/>
  <c r="Z565" i="2" s="1"/>
  <c r="V565" i="2"/>
  <c r="W565" i="2" s="1"/>
  <c r="Y607" i="2"/>
  <c r="Z607" i="2" s="1"/>
  <c r="V607" i="2"/>
  <c r="W607" i="2" s="1"/>
  <c r="V595" i="2"/>
  <c r="W595" i="2" s="1"/>
  <c r="Y595" i="2"/>
  <c r="Z595" i="2" s="1"/>
  <c r="Y586" i="2"/>
  <c r="Z586" i="2" s="1"/>
  <c r="V586" i="2"/>
  <c r="W586" i="2" s="1"/>
  <c r="V582" i="2"/>
  <c r="W582" i="2" s="1"/>
  <c r="Y582" i="2"/>
  <c r="Z582" i="2" s="1"/>
  <c r="V563" i="2"/>
  <c r="W563" i="2" s="1"/>
  <c r="Y563" i="2"/>
  <c r="Z563" i="2" s="1"/>
  <c r="V532" i="2"/>
  <c r="W532" i="2" s="1"/>
  <c r="Y532" i="2"/>
  <c r="Z532" i="2" s="1"/>
  <c r="V589" i="2"/>
  <c r="W589" i="2" s="1"/>
  <c r="Y589" i="2"/>
  <c r="Z589" i="2" s="1"/>
  <c r="Y577" i="2"/>
  <c r="Z577" i="2" s="1"/>
  <c r="V577" i="2"/>
  <c r="W577" i="2" s="1"/>
  <c r="Y537" i="2"/>
  <c r="Z537" i="2" s="1"/>
  <c r="V537" i="2"/>
  <c r="W537" i="2" s="1"/>
  <c r="Y559" i="2"/>
  <c r="Z559" i="2" s="1"/>
  <c r="V559" i="2"/>
  <c r="W559" i="2" s="1"/>
  <c r="Y551" i="2"/>
  <c r="Z551" i="2" s="1"/>
  <c r="V551" i="2"/>
  <c r="W551" i="2" s="1"/>
  <c r="Y533" i="2"/>
  <c r="Z533" i="2" s="1"/>
  <c r="V533" i="2"/>
  <c r="W533" i="2" s="1"/>
  <c r="Y522" i="2"/>
  <c r="Z522" i="2" s="1"/>
  <c r="V522" i="2"/>
  <c r="W522" i="2" s="1"/>
  <c r="V510" i="2"/>
  <c r="W510" i="2" s="1"/>
  <c r="Y510" i="2"/>
  <c r="Z510" i="2" s="1"/>
  <c r="Y557" i="2"/>
  <c r="Z557" i="2" s="1"/>
  <c r="V557" i="2"/>
  <c r="W557" i="2" s="1"/>
  <c r="Y540" i="2"/>
  <c r="Z540" i="2" s="1"/>
  <c r="V540" i="2"/>
  <c r="W540" i="2" s="1"/>
  <c r="Y518" i="2"/>
  <c r="Z518" i="2" s="1"/>
  <c r="V518" i="2"/>
  <c r="W518" i="2" s="1"/>
  <c r="V552" i="2"/>
  <c r="W552" i="2" s="1"/>
  <c r="Y552" i="2"/>
  <c r="Z552" i="2" s="1"/>
  <c r="Y535" i="2"/>
  <c r="Z535" i="2" s="1"/>
  <c r="V535" i="2"/>
  <c r="W535" i="2" s="1"/>
  <c r="Y521" i="2"/>
  <c r="Z521" i="2" s="1"/>
  <c r="V521" i="2"/>
  <c r="W521" i="2" s="1"/>
  <c r="Y501" i="2"/>
  <c r="Z501" i="2" s="1"/>
  <c r="V501" i="2"/>
  <c r="W501" i="2" s="1"/>
  <c r="Y504" i="2"/>
  <c r="Z504" i="2" s="1"/>
  <c r="V504" i="2"/>
  <c r="W504" i="2" s="1"/>
  <c r="V486" i="2"/>
  <c r="W486" i="2" s="1"/>
  <c r="Y486" i="2"/>
  <c r="Z486" i="2" s="1"/>
  <c r="Y494" i="2"/>
  <c r="Z494" i="2" s="1"/>
  <c r="V494" i="2"/>
  <c r="W494" i="2" s="1"/>
  <c r="Y479" i="2"/>
  <c r="Z479" i="2" s="1"/>
  <c r="V479" i="2"/>
  <c r="W479" i="2" s="1"/>
  <c r="V491" i="2"/>
  <c r="W491" i="2" s="1"/>
  <c r="Y491" i="2"/>
  <c r="Z491" i="2" s="1"/>
  <c r="V481" i="2"/>
  <c r="W481" i="2" s="1"/>
  <c r="Y481" i="2"/>
  <c r="Z481" i="2" s="1"/>
  <c r="Y467" i="2"/>
  <c r="Z467" i="2" s="1"/>
  <c r="V467" i="2"/>
  <c r="W467" i="2" s="1"/>
  <c r="Y470" i="2"/>
  <c r="Z470" i="2" s="1"/>
  <c r="V470" i="2"/>
  <c r="W470" i="2" s="1"/>
  <c r="V446" i="2"/>
  <c r="W446" i="2" s="1"/>
  <c r="Y446" i="2"/>
  <c r="Z446" i="2" s="1"/>
  <c r="V471" i="2"/>
  <c r="W471" i="2" s="1"/>
  <c r="Y471" i="2"/>
  <c r="Z471" i="2" s="1"/>
  <c r="Y454" i="2"/>
  <c r="Z454" i="2" s="1"/>
  <c r="V454" i="2"/>
  <c r="W454" i="2" s="1"/>
  <c r="Y441" i="2"/>
  <c r="Z441" i="2" s="1"/>
  <c r="V441" i="2"/>
  <c r="W441" i="2" s="1"/>
  <c r="Y455" i="2"/>
  <c r="Z455" i="2" s="1"/>
  <c r="V455" i="2"/>
  <c r="W455" i="2" s="1"/>
  <c r="Y461" i="2"/>
  <c r="Z461" i="2" s="1"/>
  <c r="V461" i="2"/>
  <c r="W461" i="2" s="1"/>
  <c r="V450" i="2"/>
  <c r="W450" i="2" s="1"/>
  <c r="Y450" i="2"/>
  <c r="Z450" i="2" s="1"/>
  <c r="V808" i="2"/>
  <c r="W808" i="2" s="1"/>
  <c r="Y808" i="2"/>
  <c r="Z808" i="2" s="1"/>
  <c r="V825" i="2"/>
  <c r="W825" i="2" s="1"/>
  <c r="Y825" i="2"/>
  <c r="Z825" i="2" s="1"/>
  <c r="Y767" i="2"/>
  <c r="Z767" i="2" s="1"/>
  <c r="V767" i="2"/>
  <c r="W767" i="2" s="1"/>
  <c r="Y848" i="2"/>
  <c r="Z848" i="2" s="1"/>
  <c r="V848" i="2"/>
  <c r="W848" i="2" s="1"/>
  <c r="Y772" i="2"/>
  <c r="Z772" i="2" s="1"/>
  <c r="V772" i="2"/>
  <c r="W772" i="2" s="1"/>
  <c r="V739" i="2"/>
  <c r="W739" i="2" s="1"/>
  <c r="Y739" i="2"/>
  <c r="Z739" i="2" s="1"/>
  <c r="V851" i="2"/>
  <c r="W851" i="2" s="1"/>
  <c r="Y851" i="2"/>
  <c r="Z851" i="2" s="1"/>
  <c r="V814" i="2"/>
  <c r="W814" i="2" s="1"/>
  <c r="Y814" i="2"/>
  <c r="Z814" i="2" s="1"/>
  <c r="V707" i="2"/>
  <c r="W707" i="2" s="1"/>
  <c r="Y707" i="2"/>
  <c r="Z707" i="2" s="1"/>
  <c r="V856" i="2"/>
  <c r="W856" i="2" s="1"/>
  <c r="Y856" i="2"/>
  <c r="Z856" i="2" s="1"/>
  <c r="V841" i="2"/>
  <c r="W841" i="2" s="1"/>
  <c r="Y841" i="2"/>
  <c r="Z841" i="2" s="1"/>
  <c r="Y832" i="2"/>
  <c r="Z832" i="2" s="1"/>
  <c r="V832" i="2"/>
  <c r="W832" i="2" s="1"/>
  <c r="Y809" i="2"/>
  <c r="Z809" i="2" s="1"/>
  <c r="V809" i="2"/>
  <c r="W809" i="2" s="1"/>
  <c r="Y799" i="2"/>
  <c r="Z799" i="2" s="1"/>
  <c r="V799" i="2"/>
  <c r="W799" i="2" s="1"/>
  <c r="V789" i="2"/>
  <c r="W789" i="2" s="1"/>
  <c r="Y789" i="2"/>
  <c r="Z789" i="2" s="1"/>
  <c r="Y779" i="2"/>
  <c r="Z779" i="2" s="1"/>
  <c r="V779" i="2"/>
  <c r="W779" i="2" s="1"/>
  <c r="Y768" i="2"/>
  <c r="Z768" i="2" s="1"/>
  <c r="V768" i="2"/>
  <c r="W768" i="2" s="1"/>
  <c r="Y736" i="2"/>
  <c r="Z736" i="2" s="1"/>
  <c r="V736" i="2"/>
  <c r="W736" i="2" s="1"/>
  <c r="V689" i="2"/>
  <c r="W689" i="2" s="1"/>
  <c r="Y689" i="2"/>
  <c r="Z689" i="2" s="1"/>
  <c r="V828" i="2"/>
  <c r="W828" i="2" s="1"/>
  <c r="Y828" i="2"/>
  <c r="Z828" i="2" s="1"/>
  <c r="Y822" i="2"/>
  <c r="Z822" i="2" s="1"/>
  <c r="V822" i="2"/>
  <c r="W822" i="2" s="1"/>
  <c r="V816" i="2"/>
  <c r="W816" i="2" s="1"/>
  <c r="Y816" i="2"/>
  <c r="Z816" i="2" s="1"/>
  <c r="Y802" i="2"/>
  <c r="Z802" i="2" s="1"/>
  <c r="V802" i="2"/>
  <c r="W802" i="2" s="1"/>
  <c r="Y788" i="2"/>
  <c r="Z788" i="2" s="1"/>
  <c r="V788" i="2"/>
  <c r="W788" i="2" s="1"/>
  <c r="V781" i="2"/>
  <c r="W781" i="2" s="1"/>
  <c r="Y781" i="2"/>
  <c r="Z781" i="2" s="1"/>
  <c r="Y766" i="2"/>
  <c r="Z766" i="2" s="1"/>
  <c r="V766" i="2"/>
  <c r="W766" i="2" s="1"/>
  <c r="Y758" i="2"/>
  <c r="Z758" i="2" s="1"/>
  <c r="V758" i="2"/>
  <c r="W758" i="2" s="1"/>
  <c r="Y727" i="2"/>
  <c r="Z727" i="2" s="1"/>
  <c r="V727" i="2"/>
  <c r="W727" i="2" s="1"/>
  <c r="V669" i="2"/>
  <c r="W669" i="2" s="1"/>
  <c r="Y669" i="2"/>
  <c r="Z669" i="2" s="1"/>
  <c r="Y830" i="2"/>
  <c r="Z830" i="2" s="1"/>
  <c r="V830" i="2"/>
  <c r="W830" i="2" s="1"/>
  <c r="Y806" i="2"/>
  <c r="Z806" i="2" s="1"/>
  <c r="V806" i="2"/>
  <c r="W806" i="2" s="1"/>
  <c r="V793" i="2"/>
  <c r="W793" i="2" s="1"/>
  <c r="Y793" i="2"/>
  <c r="Z793" i="2" s="1"/>
  <c r="V771" i="2"/>
  <c r="W771" i="2" s="1"/>
  <c r="Y771" i="2"/>
  <c r="Z771" i="2" s="1"/>
  <c r="V763" i="2"/>
  <c r="W763" i="2" s="1"/>
  <c r="Y763" i="2"/>
  <c r="Z763" i="2" s="1"/>
  <c r="V753" i="2"/>
  <c r="W753" i="2" s="1"/>
  <c r="Y753" i="2"/>
  <c r="Z753" i="2" s="1"/>
  <c r="V725" i="2"/>
  <c r="W725" i="2" s="1"/>
  <c r="Y725" i="2"/>
  <c r="Z725" i="2" s="1"/>
  <c r="V682" i="2"/>
  <c r="W682" i="2" s="1"/>
  <c r="Y682" i="2"/>
  <c r="Z682" i="2" s="1"/>
  <c r="Y541" i="2"/>
  <c r="Z541" i="2" s="1"/>
  <c r="V541" i="2"/>
  <c r="W541" i="2" s="1"/>
  <c r="V740" i="2"/>
  <c r="W740" i="2" s="1"/>
  <c r="Y740" i="2"/>
  <c r="Z740" i="2" s="1"/>
  <c r="Y714" i="2"/>
  <c r="Z714" i="2" s="1"/>
  <c r="V714" i="2"/>
  <c r="W714" i="2" s="1"/>
  <c r="Y698" i="2"/>
  <c r="Z698" i="2" s="1"/>
  <c r="V698" i="2"/>
  <c r="W698" i="2" s="1"/>
  <c r="Y674" i="2"/>
  <c r="Z674" i="2" s="1"/>
  <c r="V674" i="2"/>
  <c r="W674" i="2" s="1"/>
  <c r="Y660" i="2"/>
  <c r="Z660" i="2" s="1"/>
  <c r="V660" i="2"/>
  <c r="W660" i="2" s="1"/>
  <c r="Y622" i="2"/>
  <c r="Z622" i="2" s="1"/>
  <c r="V622" i="2"/>
  <c r="W622" i="2" s="1"/>
  <c r="Y715" i="2"/>
  <c r="Z715" i="2" s="1"/>
  <c r="V715" i="2"/>
  <c r="W715" i="2" s="1"/>
  <c r="V693" i="2"/>
  <c r="W693" i="2" s="1"/>
  <c r="Y693" i="2"/>
  <c r="Z693" i="2" s="1"/>
  <c r="Y680" i="2"/>
  <c r="Z680" i="2" s="1"/>
  <c r="V680" i="2"/>
  <c r="W680" i="2" s="1"/>
  <c r="Y663" i="2"/>
  <c r="Z663" i="2" s="1"/>
  <c r="V663" i="2"/>
  <c r="W663" i="2" s="1"/>
  <c r="Y649" i="2"/>
  <c r="Z649" i="2" s="1"/>
  <c r="V649" i="2"/>
  <c r="W649" i="2" s="1"/>
  <c r="V635" i="2"/>
  <c r="W635" i="2" s="1"/>
  <c r="Y635" i="2"/>
  <c r="Z635" i="2" s="1"/>
  <c r="V708" i="2"/>
  <c r="W708" i="2" s="1"/>
  <c r="Y708" i="2"/>
  <c r="Z708" i="2" s="1"/>
  <c r="Y700" i="2"/>
  <c r="Z700" i="2" s="1"/>
  <c r="V700" i="2"/>
  <c r="W700" i="2" s="1"/>
  <c r="V687" i="2"/>
  <c r="W687" i="2" s="1"/>
  <c r="Y687" i="2"/>
  <c r="Z687" i="2" s="1"/>
  <c r="Y678" i="2"/>
  <c r="Z678" i="2" s="1"/>
  <c r="V678" i="2"/>
  <c r="W678" i="2" s="1"/>
  <c r="V666" i="2"/>
  <c r="W666" i="2" s="1"/>
  <c r="Y666" i="2"/>
  <c r="Z666" i="2" s="1"/>
  <c r="Y652" i="2"/>
  <c r="Z652" i="2" s="1"/>
  <c r="V652" i="2"/>
  <c r="W652" i="2" s="1"/>
  <c r="V610" i="2"/>
  <c r="W610" i="2" s="1"/>
  <c r="Y610" i="2"/>
  <c r="Z610" i="2" s="1"/>
  <c r="Y634" i="2"/>
  <c r="Z634" i="2" s="1"/>
  <c r="V634" i="2"/>
  <c r="W634" i="2" s="1"/>
  <c r="V615" i="2"/>
  <c r="W615" i="2" s="1"/>
  <c r="Y615" i="2"/>
  <c r="Z615" i="2" s="1"/>
  <c r="V579" i="2"/>
  <c r="W579" i="2" s="1"/>
  <c r="Y579" i="2"/>
  <c r="Z579" i="2" s="1"/>
  <c r="Y636" i="2"/>
  <c r="Z636" i="2" s="1"/>
  <c r="V636" i="2"/>
  <c r="W636" i="2" s="1"/>
  <c r="Y628" i="2"/>
  <c r="Z628" i="2" s="1"/>
  <c r="V628" i="2"/>
  <c r="W628" i="2" s="1"/>
  <c r="Y609" i="2"/>
  <c r="Z609" i="2" s="1"/>
  <c r="V609" i="2"/>
  <c r="W609" i="2" s="1"/>
  <c r="V650" i="2"/>
  <c r="W650" i="2" s="1"/>
  <c r="Y650" i="2"/>
  <c r="Z650" i="2" s="1"/>
  <c r="V627" i="2"/>
  <c r="W627" i="2" s="1"/>
  <c r="Y627" i="2"/>
  <c r="Z627" i="2" s="1"/>
  <c r="V575" i="2"/>
  <c r="W575" i="2" s="1"/>
  <c r="Y575" i="2"/>
  <c r="Z575" i="2" s="1"/>
  <c r="Y598" i="2"/>
  <c r="Z598" i="2" s="1"/>
  <c r="V598" i="2"/>
  <c r="W598" i="2" s="1"/>
  <c r="Y572" i="2"/>
  <c r="Z572" i="2" s="1"/>
  <c r="V572" i="2"/>
  <c r="W572" i="2" s="1"/>
  <c r="Y564" i="2"/>
  <c r="Z564" i="2" s="1"/>
  <c r="V564" i="2"/>
  <c r="W564" i="2" s="1"/>
  <c r="V605" i="2"/>
  <c r="W605" i="2" s="1"/>
  <c r="Y605" i="2"/>
  <c r="Z605" i="2" s="1"/>
  <c r="Y594" i="2"/>
  <c r="Z594" i="2" s="1"/>
  <c r="V594" i="2"/>
  <c r="W594" i="2" s="1"/>
  <c r="V585" i="2"/>
  <c r="W585" i="2" s="1"/>
  <c r="Y585" i="2"/>
  <c r="Z585" i="2" s="1"/>
  <c r="Y576" i="2"/>
  <c r="Z576" i="2" s="1"/>
  <c r="V576" i="2"/>
  <c r="W576" i="2" s="1"/>
  <c r="Y562" i="2"/>
  <c r="Z562" i="2" s="1"/>
  <c r="V562" i="2"/>
  <c r="W562" i="2" s="1"/>
  <c r="Y493" i="2"/>
  <c r="Z493" i="2" s="1"/>
  <c r="V493" i="2"/>
  <c r="W493" i="2" s="1"/>
  <c r="V581" i="2"/>
  <c r="W581" i="2" s="1"/>
  <c r="Y581" i="2"/>
  <c r="Z581" i="2" s="1"/>
  <c r="V573" i="2"/>
  <c r="W573" i="2" s="1"/>
  <c r="Y573" i="2"/>
  <c r="Z573" i="2" s="1"/>
  <c r="Y527" i="2"/>
  <c r="Z527" i="2" s="1"/>
  <c r="V527" i="2"/>
  <c r="W527" i="2" s="1"/>
  <c r="V558" i="2"/>
  <c r="W558" i="2" s="1"/>
  <c r="Y558" i="2"/>
  <c r="Z558" i="2" s="1"/>
  <c r="Y546" i="2"/>
  <c r="Z546" i="2" s="1"/>
  <c r="V546" i="2"/>
  <c r="W546" i="2" s="1"/>
  <c r="Y531" i="2"/>
  <c r="Z531" i="2" s="1"/>
  <c r="V531" i="2"/>
  <c r="W531" i="2" s="1"/>
  <c r="Y517" i="2"/>
  <c r="Z517" i="2" s="1"/>
  <c r="V517" i="2"/>
  <c r="W517" i="2" s="1"/>
  <c r="V506" i="2"/>
  <c r="W506" i="2" s="1"/>
  <c r="Y506" i="2"/>
  <c r="Z506" i="2" s="1"/>
  <c r="Y550" i="2"/>
  <c r="Z550" i="2" s="1"/>
  <c r="V550" i="2"/>
  <c r="W550" i="2" s="1"/>
  <c r="Y534" i="2"/>
  <c r="Z534" i="2" s="1"/>
  <c r="V534" i="2"/>
  <c r="W534" i="2" s="1"/>
  <c r="Y514" i="2"/>
  <c r="Z514" i="2" s="1"/>
  <c r="V514" i="2"/>
  <c r="W514" i="2" s="1"/>
  <c r="V547" i="2"/>
  <c r="W547" i="2" s="1"/>
  <c r="Y547" i="2"/>
  <c r="Z547" i="2" s="1"/>
  <c r="V530" i="2"/>
  <c r="W530" i="2" s="1"/>
  <c r="Y530" i="2"/>
  <c r="Z530" i="2" s="1"/>
  <c r="Y519" i="2"/>
  <c r="Z519" i="2" s="1"/>
  <c r="V519" i="2"/>
  <c r="W519" i="2" s="1"/>
  <c r="Y489" i="2"/>
  <c r="Z489" i="2" s="1"/>
  <c r="V489" i="2"/>
  <c r="W489" i="2" s="1"/>
  <c r="Y503" i="2"/>
  <c r="Z503" i="2" s="1"/>
  <c r="V503" i="2"/>
  <c r="W503" i="2" s="1"/>
  <c r="Y500" i="2"/>
  <c r="Z500" i="2" s="1"/>
  <c r="V500" i="2"/>
  <c r="W500" i="2" s="1"/>
  <c r="V490" i="2"/>
  <c r="W490" i="2" s="1"/>
  <c r="Y490" i="2"/>
  <c r="Z490" i="2" s="1"/>
  <c r="V462" i="2"/>
  <c r="W462" i="2" s="1"/>
  <c r="Y462" i="2"/>
  <c r="Z462" i="2" s="1"/>
  <c r="V485" i="2"/>
  <c r="W485" i="2" s="1"/>
  <c r="Y485" i="2"/>
  <c r="Z485" i="2" s="1"/>
  <c r="Y478" i="2"/>
  <c r="Z478" i="2" s="1"/>
  <c r="V478" i="2"/>
  <c r="W478" i="2" s="1"/>
  <c r="Y488" i="2"/>
  <c r="Z488" i="2" s="1"/>
  <c r="V488" i="2"/>
  <c r="W488" i="2" s="1"/>
  <c r="Y469" i="2"/>
  <c r="Z469" i="2" s="1"/>
  <c r="V469" i="2"/>
  <c r="W469" i="2" s="1"/>
  <c r="V480" i="2"/>
  <c r="W480" i="2" s="1"/>
  <c r="Y480" i="2"/>
  <c r="Z480" i="2" s="1"/>
  <c r="V464" i="2"/>
  <c r="W464" i="2" s="1"/>
  <c r="Y464" i="2"/>
  <c r="Z464" i="2" s="1"/>
  <c r="Y452" i="2"/>
  <c r="Z452" i="2" s="1"/>
  <c r="V452" i="2"/>
  <c r="W452" i="2" s="1"/>
  <c r="Y440" i="2"/>
  <c r="Z440" i="2" s="1"/>
  <c r="V440" i="2"/>
  <c r="W440" i="2" s="1"/>
  <c r="Y449" i="2"/>
  <c r="Z449" i="2" s="1"/>
  <c r="V449" i="2"/>
  <c r="W449" i="2" s="1"/>
  <c r="V460" i="2"/>
  <c r="W460" i="2" s="1"/>
  <c r="Y460" i="2"/>
  <c r="Z460" i="2" s="1"/>
  <c r="V445" i="2"/>
  <c r="W445" i="2" s="1"/>
  <c r="Y445" i="2"/>
  <c r="Z445" i="2" s="1"/>
  <c r="V755" i="2"/>
  <c r="W755" i="2" s="1"/>
  <c r="Y755" i="2"/>
  <c r="Z755" i="2" s="1"/>
  <c r="Y746" i="2"/>
  <c r="Z746" i="2" s="1"/>
  <c r="V746" i="2"/>
  <c r="W746" i="2" s="1"/>
  <c r="V843" i="2"/>
  <c r="W843" i="2" s="1"/>
  <c r="Y843" i="2"/>
  <c r="Z843" i="2" s="1"/>
  <c r="V751" i="2"/>
  <c r="W751" i="2" s="1"/>
  <c r="Y751" i="2"/>
  <c r="Z751" i="2" s="1"/>
  <c r="Y850" i="2"/>
  <c r="Z850" i="2" s="1"/>
  <c r="V850" i="2"/>
  <c r="W850" i="2" s="1"/>
  <c r="V732" i="2"/>
  <c r="W732" i="2" s="1"/>
  <c r="Y732" i="2"/>
  <c r="Z732" i="2" s="1"/>
  <c r="V688" i="2"/>
  <c r="W688" i="2" s="1"/>
  <c r="Y688" i="2"/>
  <c r="Z688" i="2" s="1"/>
  <c r="Y855" i="2"/>
  <c r="Z855" i="2" s="1"/>
  <c r="V855" i="2"/>
  <c r="W855" i="2" s="1"/>
  <c r="V840" i="2"/>
  <c r="W840" i="2" s="1"/>
  <c r="Y840" i="2"/>
  <c r="Z840" i="2" s="1"/>
  <c r="Y819" i="2"/>
  <c r="Z819" i="2" s="1"/>
  <c r="V819" i="2"/>
  <c r="W819" i="2" s="1"/>
  <c r="Y804" i="2"/>
  <c r="Z804" i="2" s="1"/>
  <c r="V804" i="2"/>
  <c r="W804" i="2" s="1"/>
  <c r="Y796" i="2"/>
  <c r="Z796" i="2" s="1"/>
  <c r="V796" i="2"/>
  <c r="W796" i="2" s="1"/>
  <c r="V785" i="2"/>
  <c r="W785" i="2" s="1"/>
  <c r="Y785" i="2"/>
  <c r="Z785" i="2" s="1"/>
  <c r="Y776" i="2"/>
  <c r="Z776" i="2" s="1"/>
  <c r="V776" i="2"/>
  <c r="W776" i="2" s="1"/>
  <c r="Y754" i="2"/>
  <c r="Z754" i="2" s="1"/>
  <c r="V754" i="2"/>
  <c r="W754" i="2" s="1"/>
  <c r="Y731" i="2"/>
  <c r="Z731" i="2" s="1"/>
  <c r="V731" i="2"/>
  <c r="W731" i="2" s="1"/>
  <c r="V667" i="2"/>
  <c r="W667" i="2" s="1"/>
  <c r="Y667" i="2"/>
  <c r="Z667" i="2" s="1"/>
  <c r="V827" i="2"/>
  <c r="W827" i="2" s="1"/>
  <c r="Y827" i="2"/>
  <c r="Z827" i="2" s="1"/>
  <c r="V821" i="2"/>
  <c r="W821" i="2" s="1"/>
  <c r="Y821" i="2"/>
  <c r="Z821" i="2" s="1"/>
  <c r="Y815" i="2"/>
  <c r="Z815" i="2" s="1"/>
  <c r="V815" i="2"/>
  <c r="W815" i="2" s="1"/>
  <c r="V800" i="2"/>
  <c r="W800" i="2" s="1"/>
  <c r="Y800" i="2"/>
  <c r="Z800" i="2" s="1"/>
  <c r="Y787" i="2"/>
  <c r="Z787" i="2" s="1"/>
  <c r="V787" i="2"/>
  <c r="W787" i="2" s="1"/>
  <c r="Y778" i="2"/>
  <c r="Z778" i="2" s="1"/>
  <c r="V778" i="2"/>
  <c r="W778" i="2" s="1"/>
  <c r="Y762" i="2"/>
  <c r="Z762" i="2" s="1"/>
  <c r="V762" i="2"/>
  <c r="W762" i="2" s="1"/>
  <c r="V745" i="2"/>
  <c r="W745" i="2" s="1"/>
  <c r="Y745" i="2"/>
  <c r="Z745" i="2" s="1"/>
  <c r="V723" i="2"/>
  <c r="W723" i="2" s="1"/>
  <c r="Y723" i="2"/>
  <c r="Z723" i="2" s="1"/>
  <c r="Y665" i="2"/>
  <c r="Z665" i="2" s="1"/>
  <c r="V665" i="2"/>
  <c r="W665" i="2" s="1"/>
  <c r="V829" i="2"/>
  <c r="W829" i="2" s="1"/>
  <c r="Y829" i="2"/>
  <c r="Z829" i="2" s="1"/>
  <c r="V805" i="2"/>
  <c r="W805" i="2" s="1"/>
  <c r="Y805" i="2"/>
  <c r="Z805" i="2" s="1"/>
  <c r="V792" i="2"/>
  <c r="W792" i="2" s="1"/>
  <c r="Y792" i="2"/>
  <c r="Z792" i="2" s="1"/>
  <c r="V769" i="2"/>
  <c r="W769" i="2" s="1"/>
  <c r="Y769" i="2"/>
  <c r="Z769" i="2" s="1"/>
  <c r="V760" i="2"/>
  <c r="W760" i="2" s="1"/>
  <c r="Y760" i="2"/>
  <c r="Z760" i="2" s="1"/>
  <c r="Y752" i="2"/>
  <c r="Z752" i="2" s="1"/>
  <c r="V752" i="2"/>
  <c r="W752" i="2" s="1"/>
  <c r="V724" i="2"/>
  <c r="W724" i="2" s="1"/>
  <c r="Y724" i="2"/>
  <c r="Z724" i="2" s="1"/>
  <c r="Y651" i="2"/>
  <c r="Z651" i="2" s="1"/>
  <c r="V651" i="2"/>
  <c r="W651" i="2" s="1"/>
  <c r="Y750" i="2"/>
  <c r="Z750" i="2" s="1"/>
  <c r="V750" i="2"/>
  <c r="W750" i="2" s="1"/>
  <c r="Y738" i="2"/>
  <c r="Z738" i="2" s="1"/>
  <c r="V738" i="2"/>
  <c r="W738" i="2" s="1"/>
  <c r="Y711" i="2"/>
  <c r="Z711" i="2" s="1"/>
  <c r="V711" i="2"/>
  <c r="W711" i="2" s="1"/>
  <c r="V692" i="2"/>
  <c r="W692" i="2" s="1"/>
  <c r="Y692" i="2"/>
  <c r="Z692" i="2" s="1"/>
  <c r="V673" i="2"/>
  <c r="W673" i="2" s="1"/>
  <c r="Y673" i="2"/>
  <c r="Z673" i="2" s="1"/>
  <c r="Y656" i="2"/>
  <c r="Z656" i="2" s="1"/>
  <c r="V656" i="2"/>
  <c r="W656" i="2" s="1"/>
  <c r="Y545" i="2"/>
  <c r="Z545" i="2" s="1"/>
  <c r="V545" i="2"/>
  <c r="W545" i="2" s="1"/>
  <c r="Y702" i="2"/>
  <c r="Z702" i="2" s="1"/>
  <c r="V702" i="2"/>
  <c r="W702" i="2" s="1"/>
  <c r="Y691" i="2"/>
  <c r="Z691" i="2" s="1"/>
  <c r="V691" i="2"/>
  <c r="W691" i="2" s="1"/>
  <c r="Y676" i="2"/>
  <c r="Z676" i="2" s="1"/>
  <c r="V676" i="2"/>
  <c r="W676" i="2" s="1"/>
  <c r="Y657" i="2"/>
  <c r="Z657" i="2" s="1"/>
  <c r="V657" i="2"/>
  <c r="W657" i="2" s="1"/>
  <c r="V646" i="2"/>
  <c r="W646" i="2" s="1"/>
  <c r="Y646" i="2"/>
  <c r="Z646" i="2" s="1"/>
  <c r="V616" i="2"/>
  <c r="W616" i="2" s="1"/>
  <c r="Y616" i="2"/>
  <c r="Z616" i="2" s="1"/>
  <c r="V706" i="2"/>
  <c r="W706" i="2" s="1"/>
  <c r="Y706" i="2"/>
  <c r="Z706" i="2" s="1"/>
  <c r="V699" i="2"/>
  <c r="W699" i="2" s="1"/>
  <c r="Y699" i="2"/>
  <c r="Z699" i="2" s="1"/>
  <c r="Y685" i="2"/>
  <c r="Z685" i="2" s="1"/>
  <c r="V685" i="2"/>
  <c r="W685" i="2" s="1"/>
  <c r="V677" i="2"/>
  <c r="W677" i="2" s="1"/>
  <c r="Y677" i="2"/>
  <c r="Z677" i="2" s="1"/>
  <c r="V664" i="2"/>
  <c r="W664" i="2" s="1"/>
  <c r="Y664" i="2"/>
  <c r="Z664" i="2" s="1"/>
  <c r="V645" i="2"/>
  <c r="W645" i="2" s="1"/>
  <c r="Y645" i="2"/>
  <c r="Z645" i="2" s="1"/>
  <c r="Y641" i="2"/>
  <c r="Z641" i="2" s="1"/>
  <c r="V641" i="2"/>
  <c r="W641" i="2" s="1"/>
  <c r="Y624" i="2"/>
  <c r="Z624" i="2" s="1"/>
  <c r="V624" i="2"/>
  <c r="W624" i="2" s="1"/>
  <c r="Y613" i="2"/>
  <c r="Z613" i="2" s="1"/>
  <c r="V613" i="2"/>
  <c r="W613" i="2" s="1"/>
  <c r="V568" i="2"/>
  <c r="W568" i="2" s="1"/>
  <c r="Y568" i="2"/>
  <c r="Z568" i="2" s="1"/>
  <c r="Y633" i="2"/>
  <c r="Z633" i="2" s="1"/>
  <c r="V633" i="2"/>
  <c r="W633" i="2" s="1"/>
  <c r="Y626" i="2"/>
  <c r="Z626" i="2" s="1"/>
  <c r="V626" i="2"/>
  <c r="W626" i="2" s="1"/>
  <c r="V603" i="2"/>
  <c r="W603" i="2" s="1"/>
  <c r="Y603" i="2"/>
  <c r="Z603" i="2" s="1"/>
  <c r="V648" i="2"/>
  <c r="W648" i="2" s="1"/>
  <c r="Y648" i="2"/>
  <c r="Z648" i="2" s="1"/>
  <c r="Y625" i="2"/>
  <c r="Z625" i="2" s="1"/>
  <c r="V625" i="2"/>
  <c r="W625" i="2" s="1"/>
  <c r="V560" i="2"/>
  <c r="W560" i="2" s="1"/>
  <c r="Y560" i="2"/>
  <c r="Z560" i="2" s="1"/>
  <c r="Y596" i="2"/>
  <c r="Z596" i="2" s="1"/>
  <c r="V596" i="2"/>
  <c r="W596" i="2" s="1"/>
  <c r="V571" i="2"/>
  <c r="W571" i="2" s="1"/>
  <c r="Y571" i="2"/>
  <c r="Z571" i="2" s="1"/>
  <c r="Y553" i="2"/>
  <c r="Z553" i="2" s="1"/>
  <c r="V553" i="2"/>
  <c r="W553" i="2" s="1"/>
  <c r="V604" i="2"/>
  <c r="W604" i="2" s="1"/>
  <c r="Y604" i="2"/>
  <c r="Z604" i="2" s="1"/>
  <c r="Y588" i="2"/>
  <c r="Z588" i="2" s="1"/>
  <c r="V588" i="2"/>
  <c r="W588" i="2" s="1"/>
  <c r="Y584" i="2"/>
  <c r="Z584" i="2" s="1"/>
  <c r="V584" i="2"/>
  <c r="W584" i="2" s="1"/>
  <c r="V574" i="2"/>
  <c r="W574" i="2" s="1"/>
  <c r="Y574" i="2"/>
  <c r="Z574" i="2" s="1"/>
  <c r="V549" i="2"/>
  <c r="W549" i="2" s="1"/>
  <c r="Y549" i="2"/>
  <c r="Z549" i="2" s="1"/>
  <c r="Y592" i="2"/>
  <c r="Z592" i="2" s="1"/>
  <c r="V592" i="2"/>
  <c r="W592" i="2" s="1"/>
  <c r="V580" i="2"/>
  <c r="W580" i="2" s="1"/>
  <c r="Y580" i="2"/>
  <c r="Z580" i="2" s="1"/>
  <c r="Y569" i="2"/>
  <c r="Z569" i="2" s="1"/>
  <c r="V569" i="2"/>
  <c r="W569" i="2" s="1"/>
  <c r="V524" i="2"/>
  <c r="W524" i="2" s="1"/>
  <c r="Y524" i="2"/>
  <c r="Z524" i="2" s="1"/>
  <c r="Y556" i="2"/>
  <c r="Z556" i="2" s="1"/>
  <c r="V556" i="2"/>
  <c r="W556" i="2" s="1"/>
  <c r="Y542" i="2"/>
  <c r="Z542" i="2" s="1"/>
  <c r="V542" i="2"/>
  <c r="W542" i="2" s="1"/>
  <c r="Y528" i="2"/>
  <c r="Z528" i="2" s="1"/>
  <c r="V528" i="2"/>
  <c r="W528" i="2" s="1"/>
  <c r="V515" i="2"/>
  <c r="W515" i="2" s="1"/>
  <c r="Y515" i="2"/>
  <c r="Z515" i="2" s="1"/>
  <c r="V502" i="2"/>
  <c r="W502" i="2" s="1"/>
  <c r="Y502" i="2"/>
  <c r="Z502" i="2" s="1"/>
  <c r="Y548" i="2"/>
  <c r="Z548" i="2" s="1"/>
  <c r="V548" i="2"/>
  <c r="W548" i="2" s="1"/>
  <c r="Y529" i="2"/>
  <c r="Z529" i="2" s="1"/>
  <c r="V529" i="2"/>
  <c r="W529" i="2" s="1"/>
  <c r="Y513" i="2"/>
  <c r="Z513" i="2" s="1"/>
  <c r="V513" i="2"/>
  <c r="W513" i="2" s="1"/>
  <c r="V544" i="2"/>
  <c r="W544" i="2" s="1"/>
  <c r="Y544" i="2"/>
  <c r="Z544" i="2" s="1"/>
  <c r="V526" i="2"/>
  <c r="W526" i="2" s="1"/>
  <c r="Y526" i="2"/>
  <c r="Z526" i="2" s="1"/>
  <c r="V512" i="2"/>
  <c r="W512" i="2" s="1"/>
  <c r="Y512" i="2"/>
  <c r="Z512" i="2" s="1"/>
  <c r="V487" i="2"/>
  <c r="W487" i="2" s="1"/>
  <c r="Y487" i="2"/>
  <c r="Z487" i="2" s="1"/>
  <c r="Y498" i="2"/>
  <c r="Z498" i="2" s="1"/>
  <c r="V498" i="2"/>
  <c r="W498" i="2" s="1"/>
  <c r="V497" i="2"/>
  <c r="W497" i="2" s="1"/>
  <c r="Y497" i="2"/>
  <c r="Z497" i="2" s="1"/>
  <c r="Y483" i="2"/>
  <c r="Z483" i="2" s="1"/>
  <c r="V483" i="2"/>
  <c r="W483" i="2" s="1"/>
  <c r="Y505" i="2"/>
  <c r="Z505" i="2" s="1"/>
  <c r="V505" i="2"/>
  <c r="W505" i="2" s="1"/>
  <c r="V484" i="2"/>
  <c r="W484" i="2" s="1"/>
  <c r="Y484" i="2"/>
  <c r="Z484" i="2" s="1"/>
  <c r="V476" i="2"/>
  <c r="W476" i="2" s="1"/>
  <c r="Y476" i="2"/>
  <c r="Z476" i="2" s="1"/>
  <c r="V473" i="2"/>
  <c r="W473" i="2" s="1"/>
  <c r="Y473" i="2"/>
  <c r="Z473" i="2" s="1"/>
  <c r="Y465" i="2"/>
  <c r="Z465" i="2" s="1"/>
  <c r="V465" i="2"/>
  <c r="W465" i="2" s="1"/>
  <c r="Y477" i="2"/>
  <c r="Z477" i="2" s="1"/>
  <c r="V477" i="2"/>
  <c r="W477" i="2" s="1"/>
  <c r="V451" i="2"/>
  <c r="W451" i="2" s="1"/>
  <c r="Y451" i="2"/>
  <c r="Z451" i="2" s="1"/>
  <c r="Y448" i="2"/>
  <c r="Z448" i="2" s="1"/>
  <c r="V448" i="2"/>
  <c r="W448" i="2" s="1"/>
  <c r="V463" i="2"/>
  <c r="W463" i="2" s="1"/>
  <c r="Y463" i="2"/>
  <c r="Z463" i="2" s="1"/>
  <c r="Y447" i="2"/>
  <c r="Z447" i="2" s="1"/>
  <c r="V447" i="2"/>
  <c r="W447" i="2" s="1"/>
  <c r="V456" i="2"/>
  <c r="W456" i="2" s="1"/>
  <c r="Y456" i="2"/>
  <c r="Z456" i="2" s="1"/>
  <c r="Y443" i="2"/>
  <c r="Z443" i="2" s="1"/>
  <c r="V443" i="2"/>
  <c r="W443" i="2" s="1"/>
  <c r="V653" i="2"/>
  <c r="W653" i="2" s="1"/>
  <c r="Y653" i="2"/>
  <c r="Z653" i="2" s="1"/>
  <c r="V847" i="2"/>
  <c r="W847" i="2" s="1"/>
  <c r="Y847" i="2"/>
  <c r="Z847" i="2" s="1"/>
  <c r="V728" i="2"/>
  <c r="W728" i="2" s="1"/>
  <c r="Y728" i="2"/>
  <c r="Z728" i="2" s="1"/>
  <c r="Y853" i="2"/>
  <c r="Z853" i="2" s="1"/>
  <c r="V853" i="2"/>
  <c r="W853" i="2" s="1"/>
  <c r="Y842" i="2"/>
  <c r="Z842" i="2" s="1"/>
  <c r="V842" i="2"/>
  <c r="W842" i="2" s="1"/>
  <c r="V749" i="2"/>
  <c r="W749" i="2" s="1"/>
  <c r="Y749" i="2"/>
  <c r="Z749" i="2" s="1"/>
  <c r="Y845" i="2"/>
  <c r="Z845" i="2" s="1"/>
  <c r="V845" i="2"/>
  <c r="W845" i="2" s="1"/>
  <c r="V730" i="2"/>
  <c r="W730" i="2" s="1"/>
  <c r="Y730" i="2"/>
  <c r="Z730" i="2" s="1"/>
  <c r="V659" i="2"/>
  <c r="W659" i="2" s="1"/>
  <c r="Y659" i="2"/>
  <c r="Z659" i="2" s="1"/>
  <c r="V849" i="2"/>
  <c r="W849" i="2" s="1"/>
  <c r="Y849" i="2"/>
  <c r="Z849" i="2" s="1"/>
  <c r="Y839" i="2"/>
  <c r="Z839" i="2" s="1"/>
  <c r="V839" i="2"/>
  <c r="W839" i="2" s="1"/>
  <c r="V817" i="2"/>
  <c r="W817" i="2" s="1"/>
  <c r="Y817" i="2"/>
  <c r="Z817" i="2" s="1"/>
  <c r="Y803" i="2"/>
  <c r="Z803" i="2" s="1"/>
  <c r="V803" i="2"/>
  <c r="W803" i="2" s="1"/>
  <c r="Y791" i="2"/>
  <c r="Z791" i="2" s="1"/>
  <c r="V791" i="2"/>
  <c r="W791" i="2" s="1"/>
  <c r="Y783" i="2"/>
  <c r="Z783" i="2" s="1"/>
  <c r="V783" i="2"/>
  <c r="W783" i="2" s="1"/>
  <c r="Y775" i="2"/>
  <c r="Z775" i="2" s="1"/>
  <c r="V775" i="2"/>
  <c r="W775" i="2" s="1"/>
  <c r="Y744" i="2"/>
  <c r="Z744" i="2" s="1"/>
  <c r="V744" i="2"/>
  <c r="W744" i="2" s="1"/>
  <c r="V729" i="2"/>
  <c r="W729" i="2" s="1"/>
  <c r="Y729" i="2"/>
  <c r="Z729" i="2" s="1"/>
  <c r="V611" i="2"/>
  <c r="W611" i="2" s="1"/>
  <c r="Y611" i="2"/>
  <c r="Z611" i="2" s="1"/>
  <c r="Y826" i="2"/>
  <c r="Z826" i="2" s="1"/>
  <c r="V826" i="2"/>
  <c r="W826" i="2" s="1"/>
  <c r="Y820" i="2"/>
  <c r="Z820" i="2" s="1"/>
  <c r="V820" i="2"/>
  <c r="W820" i="2" s="1"/>
  <c r="V813" i="2"/>
  <c r="W813" i="2" s="1"/>
  <c r="Y813" i="2"/>
  <c r="Z813" i="2" s="1"/>
  <c r="V797" i="2"/>
  <c r="W797" i="2" s="1"/>
  <c r="Y797" i="2"/>
  <c r="Z797" i="2" s="1"/>
  <c r="Y786" i="2"/>
  <c r="Z786" i="2" s="1"/>
  <c r="V786" i="2"/>
  <c r="W786" i="2" s="1"/>
  <c r="V777" i="2"/>
  <c r="W777" i="2" s="1"/>
  <c r="Y777" i="2"/>
  <c r="Z777" i="2" s="1"/>
  <c r="V761" i="2"/>
  <c r="W761" i="2" s="1"/>
  <c r="Y761" i="2"/>
  <c r="Z761" i="2" s="1"/>
  <c r="Y735" i="2"/>
  <c r="Z735" i="2" s="1"/>
  <c r="V735" i="2"/>
  <c r="W735" i="2" s="1"/>
  <c r="Y719" i="2"/>
  <c r="Z719" i="2" s="1"/>
  <c r="V719" i="2"/>
  <c r="W719" i="2" s="1"/>
  <c r="V835" i="2"/>
  <c r="W835" i="2" s="1"/>
  <c r="Y835" i="2"/>
  <c r="Z835" i="2" s="1"/>
  <c r="V824" i="2"/>
  <c r="W824" i="2" s="1"/>
  <c r="Y824" i="2"/>
  <c r="Z824" i="2" s="1"/>
  <c r="Y798" i="2"/>
  <c r="Z798" i="2" s="1"/>
  <c r="V798" i="2"/>
  <c r="W798" i="2" s="1"/>
  <c r="Y782" i="2"/>
  <c r="Z782" i="2" s="1"/>
  <c r="V782" i="2"/>
  <c r="W782" i="2" s="1"/>
  <c r="V765" i="2"/>
  <c r="W765" i="2" s="1"/>
  <c r="Y765" i="2"/>
  <c r="Z765" i="2" s="1"/>
  <c r="V757" i="2"/>
  <c r="W757" i="2" s="1"/>
  <c r="Y757" i="2"/>
  <c r="Z757" i="2" s="1"/>
  <c r="V741" i="2"/>
  <c r="W741" i="2" s="1"/>
  <c r="Y741" i="2"/>
  <c r="Z741" i="2" s="1"/>
  <c r="V720" i="2"/>
  <c r="W720" i="2" s="1"/>
  <c r="Y720" i="2"/>
  <c r="Z720" i="2" s="1"/>
  <c r="V644" i="2"/>
  <c r="W644" i="2" s="1"/>
  <c r="Y644" i="2"/>
  <c r="Z644" i="2" s="1"/>
  <c r="Y748" i="2"/>
  <c r="Z748" i="2" s="1"/>
  <c r="V748" i="2"/>
  <c r="W748" i="2" s="1"/>
  <c r="V737" i="2"/>
  <c r="W737" i="2" s="1"/>
  <c r="Y737" i="2"/>
  <c r="Z737" i="2" s="1"/>
  <c r="Y710" i="2"/>
  <c r="Z710" i="2" s="1"/>
  <c r="V710" i="2"/>
  <c r="W710" i="2" s="1"/>
  <c r="Y686" i="2"/>
  <c r="Z686" i="2" s="1"/>
  <c r="V686" i="2"/>
  <c r="W686" i="2" s="1"/>
  <c r="Y670" i="2"/>
  <c r="Z670" i="2" s="1"/>
  <c r="V670" i="2"/>
  <c r="W670" i="2" s="1"/>
  <c r="Y647" i="2"/>
  <c r="Z647" i="2" s="1"/>
  <c r="V647" i="2"/>
  <c r="W647" i="2" s="1"/>
  <c r="Y718" i="2"/>
  <c r="Z718" i="2" s="1"/>
  <c r="V718" i="2"/>
  <c r="W718" i="2" s="1"/>
  <c r="Y695" i="2"/>
  <c r="Z695" i="2" s="1"/>
  <c r="V695" i="2"/>
  <c r="W695" i="2" s="1"/>
  <c r="Y690" i="2"/>
  <c r="Z690" i="2" s="1"/>
  <c r="V690" i="2"/>
  <c r="W690" i="2" s="1"/>
  <c r="Y672" i="2"/>
  <c r="Z672" i="2" s="1"/>
  <c r="V672" i="2"/>
  <c r="W672" i="2" s="1"/>
  <c r="Y655" i="2"/>
  <c r="Z655" i="2" s="1"/>
  <c r="V655" i="2"/>
  <c r="W655" i="2" s="1"/>
  <c r="V640" i="2"/>
  <c r="W640" i="2" s="1"/>
  <c r="Y640" i="2"/>
  <c r="Z640" i="2" s="1"/>
  <c r="Y717" i="2"/>
  <c r="Z717" i="2" s="1"/>
  <c r="V717" i="2"/>
  <c r="W717" i="2" s="1"/>
  <c r="V705" i="2"/>
  <c r="W705" i="2" s="1"/>
  <c r="Y705" i="2"/>
  <c r="Z705" i="2" s="1"/>
  <c r="V697" i="2"/>
  <c r="W697" i="2" s="1"/>
  <c r="Y697" i="2"/>
  <c r="Z697" i="2" s="1"/>
  <c r="V683" i="2"/>
  <c r="W683" i="2" s="1"/>
  <c r="Y683" i="2"/>
  <c r="Z683" i="2" s="1"/>
  <c r="V675" i="2"/>
  <c r="W675" i="2" s="1"/>
  <c r="Y675" i="2"/>
  <c r="Z675" i="2" s="1"/>
  <c r="Y661" i="2"/>
  <c r="Z661" i="2" s="1"/>
  <c r="V661" i="2"/>
  <c r="W661" i="2" s="1"/>
  <c r="V617" i="2"/>
  <c r="W617" i="2" s="1"/>
  <c r="Y617" i="2"/>
  <c r="Z617" i="2" s="1"/>
  <c r="Y639" i="2"/>
  <c r="Z639" i="2" s="1"/>
  <c r="V639" i="2"/>
  <c r="W639" i="2" s="1"/>
  <c r="V619" i="2"/>
  <c r="W619" i="2" s="1"/>
  <c r="Y619" i="2"/>
  <c r="Z619" i="2" s="1"/>
  <c r="Y601" i="2"/>
  <c r="Z601" i="2" s="1"/>
  <c r="V601" i="2"/>
  <c r="W601" i="2" s="1"/>
  <c r="V466" i="2"/>
  <c r="W466" i="2" s="1"/>
  <c r="Y466" i="2"/>
  <c r="Z466" i="2" s="1"/>
  <c r="Y632" i="2"/>
  <c r="Z632" i="2" s="1"/>
  <c r="V632" i="2"/>
  <c r="W632" i="2" s="1"/>
  <c r="Y620" i="2"/>
  <c r="Z620" i="2" s="1"/>
  <c r="V620" i="2"/>
  <c r="W620" i="2" s="1"/>
  <c r="Y602" i="2"/>
  <c r="Z602" i="2" s="1"/>
  <c r="V602" i="2"/>
  <c r="W602" i="2" s="1"/>
  <c r="V643" i="2"/>
  <c r="W643" i="2" s="1"/>
  <c r="Y643" i="2"/>
  <c r="Z643" i="2" s="1"/>
  <c r="V623" i="2"/>
  <c r="W623" i="2" s="1"/>
  <c r="Y623" i="2"/>
  <c r="Z623" i="2" s="1"/>
  <c r="Y608" i="2"/>
  <c r="Z608" i="2" s="1"/>
  <c r="V608" i="2"/>
  <c r="W608" i="2" s="1"/>
  <c r="Y593" i="2"/>
  <c r="Z593" i="2" s="1"/>
  <c r="V593" i="2"/>
  <c r="W593" i="2" s="1"/>
  <c r="Y570" i="2"/>
  <c r="Z570" i="2" s="1"/>
  <c r="V570" i="2"/>
  <c r="W570" i="2" s="1"/>
  <c r="V509" i="2"/>
  <c r="W509" i="2" s="1"/>
  <c r="Y509" i="2"/>
  <c r="Z509" i="2" s="1"/>
  <c r="Y597" i="2"/>
  <c r="Z597" i="2" s="1"/>
  <c r="V597" i="2"/>
  <c r="W597" i="2" s="1"/>
  <c r="V587" i="2"/>
  <c r="W587" i="2" s="1"/>
  <c r="Y587" i="2"/>
  <c r="Z587" i="2" s="1"/>
  <c r="V583" i="2"/>
  <c r="W583" i="2" s="1"/>
  <c r="Y583" i="2"/>
  <c r="Z583" i="2" s="1"/>
  <c r="Y566" i="2"/>
  <c r="Z566" i="2" s="1"/>
  <c r="V566" i="2"/>
  <c r="W566" i="2" s="1"/>
  <c r="V536" i="2"/>
  <c r="W536" i="2" s="1"/>
  <c r="Y536" i="2"/>
  <c r="Z536" i="2" s="1"/>
  <c r="Y590" i="2"/>
  <c r="Z590" i="2" s="1"/>
  <c r="V590" i="2"/>
  <c r="W590" i="2" s="1"/>
  <c r="V578" i="2"/>
  <c r="W578" i="2" s="1"/>
  <c r="Y578" i="2"/>
  <c r="Z578" i="2" s="1"/>
  <c r="Y567" i="2"/>
  <c r="Z567" i="2" s="1"/>
  <c r="V567" i="2"/>
  <c r="W567" i="2" s="1"/>
  <c r="V516" i="2"/>
  <c r="W516" i="2" s="1"/>
  <c r="Y516" i="2"/>
  <c r="Z516" i="2" s="1"/>
  <c r="Y554" i="2"/>
  <c r="Z554" i="2" s="1"/>
  <c r="V554" i="2"/>
  <c r="W554" i="2" s="1"/>
  <c r="Y539" i="2"/>
  <c r="Z539" i="2" s="1"/>
  <c r="V539" i="2"/>
  <c r="W539" i="2" s="1"/>
  <c r="Y525" i="2"/>
  <c r="Z525" i="2" s="1"/>
  <c r="V525" i="2"/>
  <c r="W525" i="2" s="1"/>
  <c r="V511" i="2"/>
  <c r="W511" i="2" s="1"/>
  <c r="Y511" i="2"/>
  <c r="Z511" i="2" s="1"/>
  <c r="V499" i="2"/>
  <c r="W499" i="2" s="1"/>
  <c r="Y499" i="2"/>
  <c r="Z499" i="2" s="1"/>
  <c r="Y543" i="2"/>
  <c r="Z543" i="2" s="1"/>
  <c r="V543" i="2"/>
  <c r="W543" i="2" s="1"/>
  <c r="Y520" i="2"/>
  <c r="Z520" i="2" s="1"/>
  <c r="V520" i="2"/>
  <c r="W520" i="2" s="1"/>
  <c r="Y555" i="2"/>
  <c r="Z555" i="2" s="1"/>
  <c r="V555" i="2"/>
  <c r="W555" i="2" s="1"/>
  <c r="V538" i="2"/>
  <c r="W538" i="2" s="1"/>
  <c r="Y538" i="2"/>
  <c r="Z538" i="2" s="1"/>
  <c r="V523" i="2"/>
  <c r="W523" i="2" s="1"/>
  <c r="Y523" i="2"/>
  <c r="Z523" i="2" s="1"/>
  <c r="V508" i="2"/>
  <c r="W508" i="2" s="1"/>
  <c r="Y508" i="2"/>
  <c r="Z508" i="2" s="1"/>
  <c r="V507" i="2"/>
  <c r="W507" i="2" s="1"/>
  <c r="Y507" i="2"/>
  <c r="Z507" i="2" s="1"/>
  <c r="V492" i="2"/>
  <c r="W492" i="2" s="1"/>
  <c r="Y492" i="2"/>
  <c r="Z492" i="2" s="1"/>
  <c r="Y495" i="2"/>
  <c r="Z495" i="2" s="1"/>
  <c r="V495" i="2"/>
  <c r="W495" i="2" s="1"/>
  <c r="V482" i="2"/>
  <c r="W482" i="2" s="1"/>
  <c r="Y482" i="2"/>
  <c r="Z482" i="2" s="1"/>
  <c r="Y496" i="2"/>
  <c r="Z496" i="2" s="1"/>
  <c r="V496" i="2"/>
  <c r="W496" i="2" s="1"/>
  <c r="V468" i="2"/>
  <c r="W468" i="2" s="1"/>
  <c r="Y468" i="2"/>
  <c r="Z468" i="2" s="1"/>
  <c r="Y474" i="2"/>
  <c r="Z474" i="2" s="1"/>
  <c r="V474" i="2"/>
  <c r="W474" i="2" s="1"/>
  <c r="Y472" i="2"/>
  <c r="Z472" i="2" s="1"/>
  <c r="V472" i="2"/>
  <c r="W472" i="2" s="1"/>
  <c r="Y457" i="2"/>
  <c r="Z457" i="2" s="1"/>
  <c r="V457" i="2"/>
  <c r="W457" i="2" s="1"/>
  <c r="Y475" i="2"/>
  <c r="Z475" i="2" s="1"/>
  <c r="V475" i="2"/>
  <c r="W475" i="2" s="1"/>
  <c r="Y458" i="2"/>
  <c r="Z458" i="2" s="1"/>
  <c r="V458" i="2"/>
  <c r="W458" i="2" s="1"/>
  <c r="Y444" i="2"/>
  <c r="Z444" i="2" s="1"/>
  <c r="V444" i="2"/>
  <c r="W444" i="2" s="1"/>
  <c r="Y459" i="2"/>
  <c r="Z459" i="2" s="1"/>
  <c r="V459" i="2"/>
  <c r="W459" i="2" s="1"/>
  <c r="Y442" i="2"/>
  <c r="Z442" i="2" s="1"/>
  <c r="V442" i="2"/>
  <c r="W442" i="2" s="1"/>
  <c r="V453" i="2"/>
  <c r="W453" i="2" s="1"/>
  <c r="Y453" i="2"/>
  <c r="Z453" i="2" s="1"/>
  <c r="Y439" i="2"/>
  <c r="Z439" i="2" s="1"/>
  <c r="V439" i="2"/>
  <c r="W439" i="2" s="1"/>
  <c r="Y430" i="2"/>
  <c r="Z430" i="2" s="1"/>
  <c r="V430" i="2"/>
  <c r="W430" i="2" s="1"/>
  <c r="Y415" i="2"/>
  <c r="Z415" i="2" s="1"/>
  <c r="V415" i="2"/>
  <c r="W415" i="2" s="1"/>
  <c r="V400" i="2"/>
  <c r="W400" i="2" s="1"/>
  <c r="Y400" i="2"/>
  <c r="Z400" i="2" s="1"/>
  <c r="Y385" i="2"/>
  <c r="Z385" i="2" s="1"/>
  <c r="V385" i="2"/>
  <c r="W385" i="2" s="1"/>
  <c r="Y369" i="2"/>
  <c r="Z369" i="2" s="1"/>
  <c r="V369" i="2"/>
  <c r="W369" i="2" s="1"/>
  <c r="Y353" i="2"/>
  <c r="Z353" i="2" s="1"/>
  <c r="V353" i="2"/>
  <c r="W353" i="2" s="1"/>
  <c r="Y337" i="2"/>
  <c r="Z337" i="2" s="1"/>
  <c r="V337" i="2"/>
  <c r="W337" i="2" s="1"/>
  <c r="Y321" i="2"/>
  <c r="Z321" i="2" s="1"/>
  <c r="V321" i="2"/>
  <c r="W321" i="2" s="1"/>
  <c r="Y432" i="2"/>
  <c r="Z432" i="2" s="1"/>
  <c r="V432" i="2"/>
  <c r="W432" i="2" s="1"/>
  <c r="Y414" i="2"/>
  <c r="Z414" i="2" s="1"/>
  <c r="V414" i="2"/>
  <c r="W414" i="2" s="1"/>
  <c r="Y395" i="2"/>
  <c r="Z395" i="2" s="1"/>
  <c r="V395" i="2"/>
  <c r="W395" i="2" s="1"/>
  <c r="Y380" i="2"/>
  <c r="Z380" i="2" s="1"/>
  <c r="V380" i="2"/>
  <c r="W380" i="2" s="1"/>
  <c r="Y364" i="2"/>
  <c r="Z364" i="2" s="1"/>
  <c r="V364" i="2"/>
  <c r="W364" i="2" s="1"/>
  <c r="Y348" i="2"/>
  <c r="Z348" i="2" s="1"/>
  <c r="V348" i="2"/>
  <c r="W348" i="2" s="1"/>
  <c r="Y332" i="2"/>
  <c r="Z332" i="2" s="1"/>
  <c r="V332" i="2"/>
  <c r="W332" i="2" s="1"/>
  <c r="Y316" i="2"/>
  <c r="Z316" i="2" s="1"/>
  <c r="V316" i="2"/>
  <c r="W316" i="2" s="1"/>
  <c r="Y424" i="2"/>
  <c r="Z424" i="2" s="1"/>
  <c r="V424" i="2"/>
  <c r="W424" i="2" s="1"/>
  <c r="Y411" i="2"/>
  <c r="Z411" i="2" s="1"/>
  <c r="V411" i="2"/>
  <c r="W411" i="2" s="1"/>
  <c r="Y398" i="2"/>
  <c r="Z398" i="2" s="1"/>
  <c r="V398" i="2"/>
  <c r="W398" i="2" s="1"/>
  <c r="Y379" i="2"/>
  <c r="Z379" i="2" s="1"/>
  <c r="V379" i="2"/>
  <c r="W379" i="2" s="1"/>
  <c r="Y363" i="2"/>
  <c r="Z363" i="2" s="1"/>
  <c r="V363" i="2"/>
  <c r="W363" i="2" s="1"/>
  <c r="Y347" i="2"/>
  <c r="Z347" i="2" s="1"/>
  <c r="V347" i="2"/>
  <c r="W347" i="2" s="1"/>
  <c r="Y331" i="2"/>
  <c r="Z331" i="2" s="1"/>
  <c r="V331" i="2"/>
  <c r="W331" i="2" s="1"/>
  <c r="Y315" i="2"/>
  <c r="Z315" i="2" s="1"/>
  <c r="V315" i="2"/>
  <c r="W315" i="2" s="1"/>
  <c r="Y431" i="2"/>
  <c r="Z431" i="2" s="1"/>
  <c r="V431" i="2"/>
  <c r="W431" i="2" s="1"/>
  <c r="Y416" i="2"/>
  <c r="Z416" i="2" s="1"/>
  <c r="V416" i="2"/>
  <c r="W416" i="2" s="1"/>
  <c r="Y397" i="2"/>
  <c r="Z397" i="2" s="1"/>
  <c r="V397" i="2"/>
  <c r="W397" i="2" s="1"/>
  <c r="Y382" i="2"/>
  <c r="Z382" i="2" s="1"/>
  <c r="V382" i="2"/>
  <c r="W382" i="2" s="1"/>
  <c r="Y366" i="2"/>
  <c r="Z366" i="2" s="1"/>
  <c r="V366" i="2"/>
  <c r="W366" i="2" s="1"/>
  <c r="Y350" i="2"/>
  <c r="Z350" i="2" s="1"/>
  <c r="V350" i="2"/>
  <c r="W350" i="2" s="1"/>
  <c r="Y334" i="2"/>
  <c r="Z334" i="2" s="1"/>
  <c r="V334" i="2"/>
  <c r="W334" i="2" s="1"/>
  <c r="Y318" i="2"/>
  <c r="Z318" i="2" s="1"/>
  <c r="V318" i="2"/>
  <c r="W318" i="2" s="1"/>
  <c r="Y305" i="2"/>
  <c r="Z305" i="2" s="1"/>
  <c r="V305" i="2"/>
  <c r="W305" i="2" s="1"/>
  <c r="Y289" i="2"/>
  <c r="Z289" i="2" s="1"/>
  <c r="V289" i="2"/>
  <c r="W289" i="2" s="1"/>
  <c r="V273" i="2"/>
  <c r="W273" i="2" s="1"/>
  <c r="Y273" i="2"/>
  <c r="Z273" i="2" s="1"/>
  <c r="V258" i="2"/>
  <c r="W258" i="2" s="1"/>
  <c r="Y258" i="2"/>
  <c r="Z258" i="2" s="1"/>
  <c r="V244" i="2"/>
  <c r="W244" i="2" s="1"/>
  <c r="Y244" i="2"/>
  <c r="Z244" i="2" s="1"/>
  <c r="V229" i="2"/>
  <c r="W229" i="2" s="1"/>
  <c r="Y229" i="2"/>
  <c r="Z229" i="2" s="1"/>
  <c r="V215" i="2"/>
  <c r="W215" i="2" s="1"/>
  <c r="Y215" i="2"/>
  <c r="Z215" i="2" s="1"/>
  <c r="Y198" i="2"/>
  <c r="Z198" i="2" s="1"/>
  <c r="V198" i="2"/>
  <c r="W198" i="2" s="1"/>
  <c r="V180" i="2"/>
  <c r="W180" i="2" s="1"/>
  <c r="Y180" i="2"/>
  <c r="Z180" i="2" s="1"/>
  <c r="Y161" i="2"/>
  <c r="Z161" i="2" s="1"/>
  <c r="V161" i="2"/>
  <c r="W161" i="2" s="1"/>
  <c r="V142" i="2"/>
  <c r="W142" i="2" s="1"/>
  <c r="Y142" i="2"/>
  <c r="Z142" i="2" s="1"/>
  <c r="Y127" i="2"/>
  <c r="Z127" i="2" s="1"/>
  <c r="V127" i="2"/>
  <c r="W127" i="2" s="1"/>
  <c r="Y111" i="2"/>
  <c r="Z111" i="2" s="1"/>
  <c r="V111" i="2"/>
  <c r="W111" i="2" s="1"/>
  <c r="V95" i="2"/>
  <c r="W95" i="2" s="1"/>
  <c r="Y95" i="2"/>
  <c r="Z95" i="2" s="1"/>
  <c r="V81" i="2"/>
  <c r="W81" i="2" s="1"/>
  <c r="Y81" i="2"/>
  <c r="Z81" i="2" s="1"/>
  <c r="V65" i="2"/>
  <c r="W65" i="2" s="1"/>
  <c r="Y65" i="2"/>
  <c r="Z65" i="2" s="1"/>
  <c r="V49" i="2"/>
  <c r="W49" i="2" s="1"/>
  <c r="Y49" i="2"/>
  <c r="Z49" i="2" s="1"/>
  <c r="V33" i="2"/>
  <c r="W33" i="2" s="1"/>
  <c r="Y33" i="2"/>
  <c r="Z33" i="2" s="1"/>
  <c r="Y308" i="2"/>
  <c r="Z308" i="2" s="1"/>
  <c r="V308" i="2"/>
  <c r="W308" i="2" s="1"/>
  <c r="Y292" i="2"/>
  <c r="Z292" i="2" s="1"/>
  <c r="V292" i="2"/>
  <c r="W292" i="2" s="1"/>
  <c r="V276" i="2"/>
  <c r="W276" i="2" s="1"/>
  <c r="Y276" i="2"/>
  <c r="Z276" i="2" s="1"/>
  <c r="V257" i="2"/>
  <c r="W257" i="2" s="1"/>
  <c r="Y257" i="2"/>
  <c r="Z257" i="2" s="1"/>
  <c r="V239" i="2"/>
  <c r="W239" i="2" s="1"/>
  <c r="Y239" i="2"/>
  <c r="Z239" i="2" s="1"/>
  <c r="V221" i="2"/>
  <c r="W221" i="2" s="1"/>
  <c r="Y221" i="2"/>
  <c r="Z221" i="2" s="1"/>
  <c r="Y204" i="2"/>
  <c r="Z204" i="2" s="1"/>
  <c r="V204" i="2"/>
  <c r="W204" i="2" s="1"/>
  <c r="Y186" i="2"/>
  <c r="Z186" i="2" s="1"/>
  <c r="V186" i="2"/>
  <c r="W186" i="2" s="1"/>
  <c r="V172" i="2"/>
  <c r="W172" i="2" s="1"/>
  <c r="Y172" i="2"/>
  <c r="Z172" i="2" s="1"/>
  <c r="V157" i="2"/>
  <c r="W157" i="2" s="1"/>
  <c r="Y157" i="2"/>
  <c r="Z157" i="2" s="1"/>
  <c r="V141" i="2"/>
  <c r="W141" i="2" s="1"/>
  <c r="Y141" i="2"/>
  <c r="Z141" i="2" s="1"/>
  <c r="Y126" i="2"/>
  <c r="Z126" i="2" s="1"/>
  <c r="V126" i="2"/>
  <c r="W126" i="2" s="1"/>
  <c r="Y110" i="2"/>
  <c r="Z110" i="2" s="1"/>
  <c r="V110" i="2"/>
  <c r="W110" i="2" s="1"/>
  <c r="Y94" i="2"/>
  <c r="Z94" i="2" s="1"/>
  <c r="V94" i="2"/>
  <c r="W94" i="2" s="1"/>
  <c r="Y76" i="2"/>
  <c r="Z76" i="2" s="1"/>
  <c r="V76" i="2"/>
  <c r="W76" i="2" s="1"/>
  <c r="Y60" i="2"/>
  <c r="Z60" i="2" s="1"/>
  <c r="V60" i="2"/>
  <c r="W60" i="2" s="1"/>
  <c r="Y44" i="2"/>
  <c r="Z44" i="2" s="1"/>
  <c r="V44" i="2"/>
  <c r="W44" i="2" s="1"/>
  <c r="Y28" i="2"/>
  <c r="Z28" i="2" s="1"/>
  <c r="V28" i="2"/>
  <c r="W28" i="2" s="1"/>
  <c r="Y303" i="2"/>
  <c r="Z303" i="2" s="1"/>
  <c r="V303" i="2"/>
  <c r="W303" i="2" s="1"/>
  <c r="Y287" i="2"/>
  <c r="Z287" i="2" s="1"/>
  <c r="V287" i="2"/>
  <c r="W287" i="2" s="1"/>
  <c r="V271" i="2"/>
  <c r="W271" i="2" s="1"/>
  <c r="Y271" i="2"/>
  <c r="Z271" i="2" s="1"/>
  <c r="V256" i="2"/>
  <c r="W256" i="2" s="1"/>
  <c r="Y256" i="2"/>
  <c r="Z256" i="2" s="1"/>
  <c r="Y238" i="2"/>
  <c r="Z238" i="2" s="1"/>
  <c r="V238" i="2"/>
  <c r="W238" i="2" s="1"/>
  <c r="V217" i="2"/>
  <c r="W217" i="2" s="1"/>
  <c r="Y217" i="2"/>
  <c r="Z217" i="2" s="1"/>
  <c r="V203" i="2"/>
  <c r="W203" i="2" s="1"/>
  <c r="Y203" i="2"/>
  <c r="Z203" i="2" s="1"/>
  <c r="V189" i="2"/>
  <c r="W189" i="2" s="1"/>
  <c r="Y189" i="2"/>
  <c r="Z189" i="2" s="1"/>
  <c r="V174" i="2"/>
  <c r="W174" i="2" s="1"/>
  <c r="Y174" i="2"/>
  <c r="Z174" i="2" s="1"/>
  <c r="Y159" i="2"/>
  <c r="Z159" i="2" s="1"/>
  <c r="V159" i="2"/>
  <c r="W159" i="2" s="1"/>
  <c r="V144" i="2"/>
  <c r="W144" i="2" s="1"/>
  <c r="Y144" i="2"/>
  <c r="Z144" i="2" s="1"/>
  <c r="Y125" i="2"/>
  <c r="Z125" i="2" s="1"/>
  <c r="V125" i="2"/>
  <c r="W125" i="2" s="1"/>
  <c r="Y109" i="2"/>
  <c r="Z109" i="2" s="1"/>
  <c r="V109" i="2"/>
  <c r="W109" i="2" s="1"/>
  <c r="V93" i="2"/>
  <c r="W93" i="2" s="1"/>
  <c r="Y93" i="2"/>
  <c r="Z93" i="2" s="1"/>
  <c r="V79" i="2"/>
  <c r="W79" i="2" s="1"/>
  <c r="Y79" i="2"/>
  <c r="Z79" i="2" s="1"/>
  <c r="V63" i="2"/>
  <c r="W63" i="2" s="1"/>
  <c r="Y63" i="2"/>
  <c r="Z63" i="2" s="1"/>
  <c r="V47" i="2"/>
  <c r="W47" i="2" s="1"/>
  <c r="Y47" i="2"/>
  <c r="Z47" i="2" s="1"/>
  <c r="V31" i="2"/>
  <c r="W31" i="2" s="1"/>
  <c r="Y31" i="2"/>
  <c r="Z31" i="2" s="1"/>
  <c r="Y306" i="2"/>
  <c r="Z306" i="2" s="1"/>
  <c r="V306" i="2"/>
  <c r="W306" i="2" s="1"/>
  <c r="Y290" i="2"/>
  <c r="Z290" i="2" s="1"/>
  <c r="V290" i="2"/>
  <c r="W290" i="2" s="1"/>
  <c r="V274" i="2"/>
  <c r="W274" i="2" s="1"/>
  <c r="Y274" i="2"/>
  <c r="Z274" i="2" s="1"/>
  <c r="V259" i="2"/>
  <c r="W259" i="2" s="1"/>
  <c r="Y259" i="2"/>
  <c r="Z259" i="2" s="1"/>
  <c r="V245" i="2"/>
  <c r="W245" i="2" s="1"/>
  <c r="Y245" i="2"/>
  <c r="Z245" i="2" s="1"/>
  <c r="Y230" i="2"/>
  <c r="Z230" i="2" s="1"/>
  <c r="V230" i="2"/>
  <c r="W230" i="2" s="1"/>
  <c r="Y216" i="2"/>
  <c r="Z216" i="2" s="1"/>
  <c r="V216" i="2"/>
  <c r="W216" i="2" s="1"/>
  <c r="Y202" i="2"/>
  <c r="Z202" i="2" s="1"/>
  <c r="V202" i="2"/>
  <c r="W202" i="2" s="1"/>
  <c r="Y188" i="2"/>
  <c r="Z188" i="2" s="1"/>
  <c r="V188" i="2"/>
  <c r="W188" i="2" s="1"/>
  <c r="V170" i="2"/>
  <c r="W170" i="2" s="1"/>
  <c r="Y170" i="2"/>
  <c r="Z170" i="2" s="1"/>
  <c r="V151" i="2"/>
  <c r="W151" i="2" s="1"/>
  <c r="Y151" i="2"/>
  <c r="Z151" i="2" s="1"/>
  <c r="V136" i="2"/>
  <c r="W136" i="2" s="1"/>
  <c r="Y136" i="2"/>
  <c r="Z136" i="2" s="1"/>
  <c r="V120" i="2"/>
  <c r="W120" i="2" s="1"/>
  <c r="Y120" i="2"/>
  <c r="Z120" i="2" s="1"/>
  <c r="Y104" i="2"/>
  <c r="Z104" i="2" s="1"/>
  <c r="V104" i="2"/>
  <c r="W104" i="2" s="1"/>
  <c r="Y88" i="2"/>
  <c r="Z88" i="2" s="1"/>
  <c r="V88" i="2"/>
  <c r="W88" i="2" s="1"/>
  <c r="V70" i="2"/>
  <c r="W70" i="2" s="1"/>
  <c r="Y70" i="2"/>
  <c r="Z70" i="2" s="1"/>
  <c r="V54" i="2"/>
  <c r="W54" i="2" s="1"/>
  <c r="Y54" i="2"/>
  <c r="Z54" i="2" s="1"/>
  <c r="V38" i="2"/>
  <c r="W38" i="2" s="1"/>
  <c r="Y38" i="2"/>
  <c r="Z38" i="2" s="1"/>
  <c r="V22" i="2"/>
  <c r="W22" i="2" s="1"/>
  <c r="Y22" i="2"/>
  <c r="Z22" i="2" s="1"/>
  <c r="Y426" i="2"/>
  <c r="Z426" i="2" s="1"/>
  <c r="V426" i="2"/>
  <c r="W426" i="2" s="1"/>
  <c r="Y410" i="2"/>
  <c r="Z410" i="2" s="1"/>
  <c r="V410" i="2"/>
  <c r="W410" i="2" s="1"/>
  <c r="Y396" i="2"/>
  <c r="Z396" i="2" s="1"/>
  <c r="V396" i="2"/>
  <c r="W396" i="2" s="1"/>
  <c r="Y381" i="2"/>
  <c r="Z381" i="2" s="1"/>
  <c r="V381" i="2"/>
  <c r="W381" i="2" s="1"/>
  <c r="Y365" i="2"/>
  <c r="Z365" i="2" s="1"/>
  <c r="V365" i="2"/>
  <c r="W365" i="2" s="1"/>
  <c r="Y349" i="2"/>
  <c r="Z349" i="2" s="1"/>
  <c r="V349" i="2"/>
  <c r="W349" i="2" s="1"/>
  <c r="Y333" i="2"/>
  <c r="Z333" i="2" s="1"/>
  <c r="V333" i="2"/>
  <c r="W333" i="2" s="1"/>
  <c r="Y317" i="2"/>
  <c r="Z317" i="2" s="1"/>
  <c r="V317" i="2"/>
  <c r="W317" i="2" s="1"/>
  <c r="Y429" i="2"/>
  <c r="Z429" i="2" s="1"/>
  <c r="V429" i="2"/>
  <c r="W429" i="2" s="1"/>
  <c r="Y409" i="2"/>
  <c r="Z409" i="2" s="1"/>
  <c r="V409" i="2"/>
  <c r="W409" i="2" s="1"/>
  <c r="Y391" i="2"/>
  <c r="Z391" i="2" s="1"/>
  <c r="V391" i="2"/>
  <c r="W391" i="2" s="1"/>
  <c r="Y376" i="2"/>
  <c r="Z376" i="2" s="1"/>
  <c r="V376" i="2"/>
  <c r="W376" i="2" s="1"/>
  <c r="Y360" i="2"/>
  <c r="Z360" i="2" s="1"/>
  <c r="V360" i="2"/>
  <c r="W360" i="2" s="1"/>
  <c r="Y344" i="2"/>
  <c r="Z344" i="2" s="1"/>
  <c r="V344" i="2"/>
  <c r="W344" i="2" s="1"/>
  <c r="Y328" i="2"/>
  <c r="Z328" i="2" s="1"/>
  <c r="V328" i="2"/>
  <c r="W328" i="2" s="1"/>
  <c r="Y312" i="2"/>
  <c r="Z312" i="2" s="1"/>
  <c r="V312" i="2"/>
  <c r="W312" i="2" s="1"/>
  <c r="Y421" i="2"/>
  <c r="Z421" i="2" s="1"/>
  <c r="V421" i="2"/>
  <c r="W421" i="2" s="1"/>
  <c r="Y408" i="2"/>
  <c r="Z408" i="2" s="1"/>
  <c r="V408" i="2"/>
  <c r="W408" i="2" s="1"/>
  <c r="Y394" i="2"/>
  <c r="Z394" i="2" s="1"/>
  <c r="V394" i="2"/>
  <c r="W394" i="2" s="1"/>
  <c r="Y375" i="2"/>
  <c r="Z375" i="2" s="1"/>
  <c r="V375" i="2"/>
  <c r="W375" i="2" s="1"/>
  <c r="Y359" i="2"/>
  <c r="Z359" i="2" s="1"/>
  <c r="V359" i="2"/>
  <c r="W359" i="2" s="1"/>
  <c r="Y343" i="2"/>
  <c r="Z343" i="2" s="1"/>
  <c r="V343" i="2"/>
  <c r="W343" i="2" s="1"/>
  <c r="Y327" i="2"/>
  <c r="Z327" i="2" s="1"/>
  <c r="V327" i="2"/>
  <c r="W327" i="2" s="1"/>
  <c r="Y311" i="2"/>
  <c r="Z311" i="2" s="1"/>
  <c r="V311" i="2"/>
  <c r="W311" i="2" s="1"/>
  <c r="Y427" i="2"/>
  <c r="Z427" i="2" s="1"/>
  <c r="V427" i="2"/>
  <c r="W427" i="2" s="1"/>
  <c r="Y412" i="2"/>
  <c r="Z412" i="2" s="1"/>
  <c r="V412" i="2"/>
  <c r="W412" i="2" s="1"/>
  <c r="Y393" i="2"/>
  <c r="Z393" i="2" s="1"/>
  <c r="V393" i="2"/>
  <c r="W393" i="2" s="1"/>
  <c r="Y378" i="2"/>
  <c r="Z378" i="2" s="1"/>
  <c r="V378" i="2"/>
  <c r="W378" i="2" s="1"/>
  <c r="Y362" i="2"/>
  <c r="Z362" i="2" s="1"/>
  <c r="V362" i="2"/>
  <c r="W362" i="2" s="1"/>
  <c r="Y346" i="2"/>
  <c r="Z346" i="2" s="1"/>
  <c r="V346" i="2"/>
  <c r="W346" i="2" s="1"/>
  <c r="Y330" i="2"/>
  <c r="Z330" i="2" s="1"/>
  <c r="V330" i="2"/>
  <c r="W330" i="2" s="1"/>
  <c r="Y314" i="2"/>
  <c r="Z314" i="2" s="1"/>
  <c r="V314" i="2"/>
  <c r="W314" i="2" s="1"/>
  <c r="Y301" i="2"/>
  <c r="Z301" i="2" s="1"/>
  <c r="V301" i="2"/>
  <c r="W301" i="2" s="1"/>
  <c r="Y285" i="2"/>
  <c r="Z285" i="2" s="1"/>
  <c r="V285" i="2"/>
  <c r="W285" i="2" s="1"/>
  <c r="V269" i="2"/>
  <c r="W269" i="2" s="1"/>
  <c r="Y269" i="2"/>
  <c r="Z269" i="2" s="1"/>
  <c r="V254" i="2"/>
  <c r="W254" i="2" s="1"/>
  <c r="Y254" i="2"/>
  <c r="Z254" i="2" s="1"/>
  <c r="V240" i="2"/>
  <c r="W240" i="2" s="1"/>
  <c r="Y240" i="2"/>
  <c r="Z240" i="2" s="1"/>
  <c r="V225" i="2"/>
  <c r="W225" i="2" s="1"/>
  <c r="Y225" i="2"/>
  <c r="Z225" i="2" s="1"/>
  <c r="V211" i="2"/>
  <c r="W211" i="2" s="1"/>
  <c r="Y211" i="2"/>
  <c r="Z211" i="2" s="1"/>
  <c r="Y194" i="2"/>
  <c r="Z194" i="2" s="1"/>
  <c r="V194" i="2"/>
  <c r="W194" i="2" s="1"/>
  <c r="V176" i="2"/>
  <c r="W176" i="2" s="1"/>
  <c r="Y176" i="2"/>
  <c r="Z176" i="2" s="1"/>
  <c r="V158" i="2"/>
  <c r="W158" i="2" s="1"/>
  <c r="Y158" i="2"/>
  <c r="Z158" i="2" s="1"/>
  <c r="V139" i="2"/>
  <c r="W139" i="2" s="1"/>
  <c r="Y139" i="2"/>
  <c r="Z139" i="2" s="1"/>
  <c r="Y123" i="2"/>
  <c r="Z123" i="2" s="1"/>
  <c r="V123" i="2"/>
  <c r="W123" i="2" s="1"/>
  <c r="Y107" i="2"/>
  <c r="Z107" i="2" s="1"/>
  <c r="V107" i="2"/>
  <c r="W107" i="2" s="1"/>
  <c r="V91" i="2"/>
  <c r="W91" i="2" s="1"/>
  <c r="Y91" i="2"/>
  <c r="Z91" i="2" s="1"/>
  <c r="V77" i="2"/>
  <c r="W77" i="2" s="1"/>
  <c r="Y77" i="2"/>
  <c r="Z77" i="2" s="1"/>
  <c r="V61" i="2"/>
  <c r="W61" i="2" s="1"/>
  <c r="Y61" i="2"/>
  <c r="Z61" i="2" s="1"/>
  <c r="V45" i="2"/>
  <c r="W45" i="2" s="1"/>
  <c r="Y45" i="2"/>
  <c r="Z45" i="2" s="1"/>
  <c r="V29" i="2"/>
  <c r="W29" i="2" s="1"/>
  <c r="Y29" i="2"/>
  <c r="Z29" i="2" s="1"/>
  <c r="Y304" i="2"/>
  <c r="Z304" i="2" s="1"/>
  <c r="V304" i="2"/>
  <c r="W304" i="2" s="1"/>
  <c r="Y288" i="2"/>
  <c r="Z288" i="2" s="1"/>
  <c r="V288" i="2"/>
  <c r="W288" i="2" s="1"/>
  <c r="V272" i="2"/>
  <c r="W272" i="2" s="1"/>
  <c r="Y272" i="2"/>
  <c r="Z272" i="2" s="1"/>
  <c r="V253" i="2"/>
  <c r="W253" i="2" s="1"/>
  <c r="Y253" i="2"/>
  <c r="Z253" i="2" s="1"/>
  <c r="V235" i="2"/>
  <c r="W235" i="2" s="1"/>
  <c r="Y235" i="2"/>
  <c r="Z235" i="2" s="1"/>
  <c r="Y218" i="2"/>
  <c r="Z218" i="2" s="1"/>
  <c r="V218" i="2"/>
  <c r="W218" i="2" s="1"/>
  <c r="V197" i="2"/>
  <c r="W197" i="2" s="1"/>
  <c r="Y197" i="2"/>
  <c r="Z197" i="2" s="1"/>
  <c r="V183" i="2"/>
  <c r="W183" i="2" s="1"/>
  <c r="Y183" i="2"/>
  <c r="Z183" i="2" s="1"/>
  <c r="V168" i="2"/>
  <c r="W168" i="2" s="1"/>
  <c r="Y168" i="2"/>
  <c r="Z168" i="2" s="1"/>
  <c r="V153" i="2"/>
  <c r="W153" i="2" s="1"/>
  <c r="Y153" i="2"/>
  <c r="Z153" i="2" s="1"/>
  <c r="V138" i="2"/>
  <c r="W138" i="2" s="1"/>
  <c r="Y138" i="2"/>
  <c r="Z138" i="2" s="1"/>
  <c r="Y122" i="2"/>
  <c r="Z122" i="2" s="1"/>
  <c r="V122" i="2"/>
  <c r="W122" i="2" s="1"/>
  <c r="Y106" i="2"/>
  <c r="Z106" i="2" s="1"/>
  <c r="V106" i="2"/>
  <c r="W106" i="2" s="1"/>
  <c r="V90" i="2"/>
  <c r="W90" i="2" s="1"/>
  <c r="Y90" i="2"/>
  <c r="Z90" i="2" s="1"/>
  <c r="V72" i="2"/>
  <c r="W72" i="2" s="1"/>
  <c r="Y72" i="2"/>
  <c r="Z72" i="2" s="1"/>
  <c r="V56" i="2"/>
  <c r="W56" i="2" s="1"/>
  <c r="Y56" i="2"/>
  <c r="Z56" i="2" s="1"/>
  <c r="V40" i="2"/>
  <c r="W40" i="2" s="1"/>
  <c r="Y40" i="2"/>
  <c r="Z40" i="2" s="1"/>
  <c r="V24" i="2"/>
  <c r="W24" i="2" s="1"/>
  <c r="Y24" i="2"/>
  <c r="Z24" i="2" s="1"/>
  <c r="Y299" i="2"/>
  <c r="Z299" i="2" s="1"/>
  <c r="V299" i="2"/>
  <c r="W299" i="2" s="1"/>
  <c r="Y283" i="2"/>
  <c r="Z283" i="2" s="1"/>
  <c r="V283" i="2"/>
  <c r="W283" i="2" s="1"/>
  <c r="V267" i="2"/>
  <c r="W267" i="2" s="1"/>
  <c r="Y267" i="2"/>
  <c r="Z267" i="2" s="1"/>
  <c r="Y250" i="2"/>
  <c r="Z250" i="2" s="1"/>
  <c r="V250" i="2"/>
  <c r="W250" i="2" s="1"/>
  <c r="V231" i="2"/>
  <c r="W231" i="2" s="1"/>
  <c r="Y231" i="2"/>
  <c r="Z231" i="2" s="1"/>
  <c r="V213" i="2"/>
  <c r="W213" i="2" s="1"/>
  <c r="Y213" i="2"/>
  <c r="Z213" i="2" s="1"/>
  <c r="Y200" i="2"/>
  <c r="Z200" i="2" s="1"/>
  <c r="V200" i="2"/>
  <c r="W200" i="2" s="1"/>
  <c r="V185" i="2"/>
  <c r="W185" i="2" s="1"/>
  <c r="Y185" i="2"/>
  <c r="Z185" i="2" s="1"/>
  <c r="V171" i="2"/>
  <c r="W171" i="2" s="1"/>
  <c r="Y171" i="2"/>
  <c r="Z171" i="2" s="1"/>
  <c r="V156" i="2"/>
  <c r="W156" i="2" s="1"/>
  <c r="Y156" i="2"/>
  <c r="Z156" i="2" s="1"/>
  <c r="V137" i="2"/>
  <c r="W137" i="2" s="1"/>
  <c r="Y137" i="2"/>
  <c r="Z137" i="2" s="1"/>
  <c r="Y121" i="2"/>
  <c r="Z121" i="2" s="1"/>
  <c r="V121" i="2"/>
  <c r="W121" i="2" s="1"/>
  <c r="Y105" i="2"/>
  <c r="Z105" i="2" s="1"/>
  <c r="V105" i="2"/>
  <c r="W105" i="2" s="1"/>
  <c r="V89" i="2"/>
  <c r="W89" i="2" s="1"/>
  <c r="Y89" i="2"/>
  <c r="Z89" i="2" s="1"/>
  <c r="V75" i="2"/>
  <c r="W75" i="2" s="1"/>
  <c r="Y75" i="2"/>
  <c r="Z75" i="2" s="1"/>
  <c r="V59" i="2"/>
  <c r="W59" i="2" s="1"/>
  <c r="Y59" i="2"/>
  <c r="Z59" i="2" s="1"/>
  <c r="V43" i="2"/>
  <c r="W43" i="2" s="1"/>
  <c r="Y43" i="2"/>
  <c r="Z43" i="2" s="1"/>
  <c r="V27" i="2"/>
  <c r="W27" i="2" s="1"/>
  <c r="Y27" i="2"/>
  <c r="Z27" i="2" s="1"/>
  <c r="Y302" i="2"/>
  <c r="Z302" i="2" s="1"/>
  <c r="V302" i="2"/>
  <c r="W302" i="2" s="1"/>
  <c r="Y286" i="2"/>
  <c r="Z286" i="2" s="1"/>
  <c r="V286" i="2"/>
  <c r="W286" i="2" s="1"/>
  <c r="V270" i="2"/>
  <c r="W270" i="2" s="1"/>
  <c r="Y270" i="2"/>
  <c r="Z270" i="2" s="1"/>
  <c r="V255" i="2"/>
  <c r="W255" i="2" s="1"/>
  <c r="Y255" i="2"/>
  <c r="Z255" i="2" s="1"/>
  <c r="V241" i="2"/>
  <c r="W241" i="2" s="1"/>
  <c r="Y241" i="2"/>
  <c r="Z241" i="2" s="1"/>
  <c r="Y226" i="2"/>
  <c r="Z226" i="2" s="1"/>
  <c r="V226" i="2"/>
  <c r="W226" i="2" s="1"/>
  <c r="V212" i="2"/>
  <c r="W212" i="2" s="1"/>
  <c r="Y212" i="2"/>
  <c r="Z212" i="2" s="1"/>
  <c r="V199" i="2"/>
  <c r="W199" i="2" s="1"/>
  <c r="Y199" i="2"/>
  <c r="Z199" i="2" s="1"/>
  <c r="V181" i="2"/>
  <c r="W181" i="2" s="1"/>
  <c r="Y181" i="2"/>
  <c r="Z181" i="2" s="1"/>
  <c r="V166" i="2"/>
  <c r="W166" i="2" s="1"/>
  <c r="Y166" i="2"/>
  <c r="Z166" i="2" s="1"/>
  <c r="V148" i="2"/>
  <c r="W148" i="2" s="1"/>
  <c r="Y148" i="2"/>
  <c r="Z148" i="2" s="1"/>
  <c r="V132" i="2"/>
  <c r="W132" i="2" s="1"/>
  <c r="Y132" i="2"/>
  <c r="Z132" i="2" s="1"/>
  <c r="Y116" i="2"/>
  <c r="Z116" i="2" s="1"/>
  <c r="V116" i="2"/>
  <c r="W116" i="2" s="1"/>
  <c r="Y100" i="2"/>
  <c r="Z100" i="2" s="1"/>
  <c r="V100" i="2"/>
  <c r="W100" i="2" s="1"/>
  <c r="V85" i="2"/>
  <c r="W85" i="2" s="1"/>
  <c r="Y85" i="2"/>
  <c r="Z85" i="2" s="1"/>
  <c r="V66" i="2"/>
  <c r="W66" i="2" s="1"/>
  <c r="Y66" i="2"/>
  <c r="Z66" i="2" s="1"/>
  <c r="V50" i="2"/>
  <c r="W50" i="2" s="1"/>
  <c r="Y50" i="2"/>
  <c r="Z50" i="2" s="1"/>
  <c r="V34" i="2"/>
  <c r="W34" i="2" s="1"/>
  <c r="Y34" i="2"/>
  <c r="Z34" i="2" s="1"/>
  <c r="V18" i="2"/>
  <c r="W18" i="2" s="1"/>
  <c r="Y18" i="2"/>
  <c r="Z18" i="2" s="1"/>
  <c r="Y437" i="2"/>
  <c r="Z437" i="2" s="1"/>
  <c r="V437" i="2"/>
  <c r="W437" i="2" s="1"/>
  <c r="Y422" i="2"/>
  <c r="Z422" i="2" s="1"/>
  <c r="V422" i="2"/>
  <c r="W422" i="2" s="1"/>
  <c r="Y407" i="2"/>
  <c r="Z407" i="2" s="1"/>
  <c r="V407" i="2"/>
  <c r="W407" i="2" s="1"/>
  <c r="V392" i="2"/>
  <c r="W392" i="2" s="1"/>
  <c r="Y392" i="2"/>
  <c r="Z392" i="2" s="1"/>
  <c r="Y377" i="2"/>
  <c r="Z377" i="2" s="1"/>
  <c r="V377" i="2"/>
  <c r="W377" i="2" s="1"/>
  <c r="Y361" i="2"/>
  <c r="Z361" i="2" s="1"/>
  <c r="V361" i="2"/>
  <c r="W361" i="2" s="1"/>
  <c r="Y345" i="2"/>
  <c r="Z345" i="2" s="1"/>
  <c r="V345" i="2"/>
  <c r="W345" i="2" s="1"/>
  <c r="Y329" i="2"/>
  <c r="Z329" i="2" s="1"/>
  <c r="V329" i="2"/>
  <c r="W329" i="2" s="1"/>
  <c r="Y313" i="2"/>
  <c r="Z313" i="2" s="1"/>
  <c r="V313" i="2"/>
  <c r="W313" i="2" s="1"/>
  <c r="Y425" i="2"/>
  <c r="Z425" i="2" s="1"/>
  <c r="V425" i="2"/>
  <c r="W425" i="2" s="1"/>
  <c r="Y406" i="2"/>
  <c r="Z406" i="2" s="1"/>
  <c r="V406" i="2"/>
  <c r="W406" i="2" s="1"/>
  <c r="V388" i="2"/>
  <c r="W388" i="2" s="1"/>
  <c r="Y388" i="2"/>
  <c r="Z388" i="2" s="1"/>
  <c r="Y372" i="2"/>
  <c r="Z372" i="2" s="1"/>
  <c r="V372" i="2"/>
  <c r="W372" i="2" s="1"/>
  <c r="Y356" i="2"/>
  <c r="Z356" i="2" s="1"/>
  <c r="V356" i="2"/>
  <c r="W356" i="2" s="1"/>
  <c r="Y340" i="2"/>
  <c r="Z340" i="2" s="1"/>
  <c r="V340" i="2"/>
  <c r="W340" i="2" s="1"/>
  <c r="Y324" i="2"/>
  <c r="Z324" i="2" s="1"/>
  <c r="V324" i="2"/>
  <c r="W324" i="2" s="1"/>
  <c r="Y435" i="2"/>
  <c r="Z435" i="2" s="1"/>
  <c r="V435" i="2"/>
  <c r="W435" i="2" s="1"/>
  <c r="Y417" i="2"/>
  <c r="Z417" i="2" s="1"/>
  <c r="V417" i="2"/>
  <c r="W417" i="2" s="1"/>
  <c r="Y405" i="2"/>
  <c r="Z405" i="2" s="1"/>
  <c r="V405" i="2"/>
  <c r="W405" i="2" s="1"/>
  <c r="Y387" i="2"/>
  <c r="Z387" i="2" s="1"/>
  <c r="V387" i="2"/>
  <c r="W387" i="2" s="1"/>
  <c r="Y371" i="2"/>
  <c r="Z371" i="2" s="1"/>
  <c r="V371" i="2"/>
  <c r="W371" i="2" s="1"/>
  <c r="Y355" i="2"/>
  <c r="Z355" i="2" s="1"/>
  <c r="V355" i="2"/>
  <c r="W355" i="2" s="1"/>
  <c r="Y339" i="2"/>
  <c r="Z339" i="2" s="1"/>
  <c r="V339" i="2"/>
  <c r="W339" i="2" s="1"/>
  <c r="Y323" i="2"/>
  <c r="Z323" i="2" s="1"/>
  <c r="V323" i="2"/>
  <c r="W323" i="2" s="1"/>
  <c r="Y438" i="2"/>
  <c r="Z438" i="2" s="1"/>
  <c r="V438" i="2"/>
  <c r="W438" i="2" s="1"/>
  <c r="Y423" i="2"/>
  <c r="Z423" i="2" s="1"/>
  <c r="V423" i="2"/>
  <c r="W423" i="2" s="1"/>
  <c r="V404" i="2"/>
  <c r="W404" i="2" s="1"/>
  <c r="Y404" i="2"/>
  <c r="Z404" i="2" s="1"/>
  <c r="Y390" i="2"/>
  <c r="Z390" i="2" s="1"/>
  <c r="V390" i="2"/>
  <c r="W390" i="2" s="1"/>
  <c r="Y374" i="2"/>
  <c r="Z374" i="2" s="1"/>
  <c r="V374" i="2"/>
  <c r="W374" i="2" s="1"/>
  <c r="Y358" i="2"/>
  <c r="Z358" i="2" s="1"/>
  <c r="V358" i="2"/>
  <c r="W358" i="2" s="1"/>
  <c r="Y342" i="2"/>
  <c r="Z342" i="2" s="1"/>
  <c r="V342" i="2"/>
  <c r="W342" i="2" s="1"/>
  <c r="Y326" i="2"/>
  <c r="Z326" i="2" s="1"/>
  <c r="V326" i="2"/>
  <c r="W326" i="2" s="1"/>
  <c r="Y310" i="2"/>
  <c r="Z310" i="2" s="1"/>
  <c r="V310" i="2"/>
  <c r="W310" i="2" s="1"/>
  <c r="Y297" i="2"/>
  <c r="Z297" i="2" s="1"/>
  <c r="V297" i="2"/>
  <c r="W297" i="2" s="1"/>
  <c r="V281" i="2"/>
  <c r="W281" i="2" s="1"/>
  <c r="Y281" i="2"/>
  <c r="Z281" i="2" s="1"/>
  <c r="V265" i="2"/>
  <c r="W265" i="2" s="1"/>
  <c r="Y265" i="2"/>
  <c r="Z265" i="2" s="1"/>
  <c r="V251" i="2"/>
  <c r="W251" i="2" s="1"/>
  <c r="Y251" i="2"/>
  <c r="Z251" i="2" s="1"/>
  <c r="V236" i="2"/>
  <c r="W236" i="2" s="1"/>
  <c r="Y236" i="2"/>
  <c r="Z236" i="2" s="1"/>
  <c r="Y222" i="2"/>
  <c r="Z222" i="2" s="1"/>
  <c r="V222" i="2"/>
  <c r="W222" i="2" s="1"/>
  <c r="V207" i="2"/>
  <c r="W207" i="2" s="1"/>
  <c r="Y207" i="2"/>
  <c r="Z207" i="2" s="1"/>
  <c r="V187" i="2"/>
  <c r="W187" i="2" s="1"/>
  <c r="Y187" i="2"/>
  <c r="Z187" i="2" s="1"/>
  <c r="V169" i="2"/>
  <c r="W169" i="2" s="1"/>
  <c r="Y169" i="2"/>
  <c r="Z169" i="2" s="1"/>
  <c r="V154" i="2"/>
  <c r="W154" i="2" s="1"/>
  <c r="Y154" i="2"/>
  <c r="Z154" i="2" s="1"/>
  <c r="V135" i="2"/>
  <c r="W135" i="2" s="1"/>
  <c r="Y135" i="2"/>
  <c r="Z135" i="2" s="1"/>
  <c r="Y119" i="2"/>
  <c r="Z119" i="2" s="1"/>
  <c r="V119" i="2"/>
  <c r="W119" i="2" s="1"/>
  <c r="Y103" i="2"/>
  <c r="Z103" i="2" s="1"/>
  <c r="V103" i="2"/>
  <c r="W103" i="2" s="1"/>
  <c r="V87" i="2"/>
  <c r="W87" i="2" s="1"/>
  <c r="Y87" i="2"/>
  <c r="Z87" i="2" s="1"/>
  <c r="V73" i="2"/>
  <c r="W73" i="2" s="1"/>
  <c r="Y73" i="2"/>
  <c r="Z73" i="2" s="1"/>
  <c r="V57" i="2"/>
  <c r="W57" i="2" s="1"/>
  <c r="Y57" i="2"/>
  <c r="Z57" i="2" s="1"/>
  <c r="V41" i="2"/>
  <c r="W41" i="2" s="1"/>
  <c r="Y41" i="2"/>
  <c r="Z41" i="2" s="1"/>
  <c r="V25" i="2"/>
  <c r="W25" i="2" s="1"/>
  <c r="Y25" i="2"/>
  <c r="Z25" i="2" s="1"/>
  <c r="Y300" i="2"/>
  <c r="Z300" i="2" s="1"/>
  <c r="V300" i="2"/>
  <c r="W300" i="2" s="1"/>
  <c r="Y284" i="2"/>
  <c r="Z284" i="2" s="1"/>
  <c r="V284" i="2"/>
  <c r="W284" i="2" s="1"/>
  <c r="V268" i="2"/>
  <c r="W268" i="2" s="1"/>
  <c r="Y268" i="2"/>
  <c r="Z268" i="2" s="1"/>
  <c r="Y247" i="2"/>
  <c r="Z247" i="2" s="1"/>
  <c r="V247" i="2"/>
  <c r="W247" i="2" s="1"/>
  <c r="Y232" i="2"/>
  <c r="Z232" i="2" s="1"/>
  <c r="V232" i="2"/>
  <c r="W232" i="2" s="1"/>
  <c r="Y214" i="2"/>
  <c r="Z214" i="2" s="1"/>
  <c r="V214" i="2"/>
  <c r="W214" i="2" s="1"/>
  <c r="V193" i="2"/>
  <c r="W193" i="2" s="1"/>
  <c r="Y193" i="2"/>
  <c r="Z193" i="2" s="1"/>
  <c r="V179" i="2"/>
  <c r="W179" i="2" s="1"/>
  <c r="Y179" i="2"/>
  <c r="Z179" i="2" s="1"/>
  <c r="V164" i="2"/>
  <c r="W164" i="2" s="1"/>
  <c r="Y164" i="2"/>
  <c r="Z164" i="2" s="1"/>
  <c r="V150" i="2"/>
  <c r="W150" i="2" s="1"/>
  <c r="Y150" i="2"/>
  <c r="Z150" i="2" s="1"/>
  <c r="V134" i="2"/>
  <c r="W134" i="2" s="1"/>
  <c r="Y134" i="2"/>
  <c r="Z134" i="2" s="1"/>
  <c r="Y118" i="2"/>
  <c r="Z118" i="2" s="1"/>
  <c r="V118" i="2"/>
  <c r="W118" i="2" s="1"/>
  <c r="Y102" i="2"/>
  <c r="Z102" i="2" s="1"/>
  <c r="V102" i="2"/>
  <c r="W102" i="2" s="1"/>
  <c r="V83" i="2"/>
  <c r="W83" i="2" s="1"/>
  <c r="Y83" i="2"/>
  <c r="Z83" i="2" s="1"/>
  <c r="Y68" i="2"/>
  <c r="Z68" i="2" s="1"/>
  <c r="V68" i="2"/>
  <c r="W68" i="2" s="1"/>
  <c r="Y52" i="2"/>
  <c r="Z52" i="2" s="1"/>
  <c r="V52" i="2"/>
  <c r="W52" i="2" s="1"/>
  <c r="Y36" i="2"/>
  <c r="Z36" i="2" s="1"/>
  <c r="V36" i="2"/>
  <c r="W36" i="2" s="1"/>
  <c r="Y20" i="2"/>
  <c r="Z20" i="2" s="1"/>
  <c r="V20" i="2"/>
  <c r="W20" i="2" s="1"/>
  <c r="Y295" i="2"/>
  <c r="Z295" i="2" s="1"/>
  <c r="V295" i="2"/>
  <c r="W295" i="2" s="1"/>
  <c r="V279" i="2"/>
  <c r="W279" i="2" s="1"/>
  <c r="Y279" i="2"/>
  <c r="Z279" i="2" s="1"/>
  <c r="V263" i="2"/>
  <c r="W263" i="2" s="1"/>
  <c r="Y263" i="2"/>
  <c r="Z263" i="2" s="1"/>
  <c r="Y246" i="2"/>
  <c r="Z246" i="2" s="1"/>
  <c r="V246" i="2"/>
  <c r="W246" i="2" s="1"/>
  <c r="V227" i="2"/>
  <c r="W227" i="2" s="1"/>
  <c r="Y227" i="2"/>
  <c r="Z227" i="2" s="1"/>
  <c r="V209" i="2"/>
  <c r="W209" i="2" s="1"/>
  <c r="Y209" i="2"/>
  <c r="Z209" i="2" s="1"/>
  <c r="V196" i="2"/>
  <c r="W196" i="2" s="1"/>
  <c r="Y196" i="2"/>
  <c r="Z196" i="2" s="1"/>
  <c r="Y182" i="2"/>
  <c r="Z182" i="2" s="1"/>
  <c r="V182" i="2"/>
  <c r="W182" i="2" s="1"/>
  <c r="V167" i="2"/>
  <c r="W167" i="2" s="1"/>
  <c r="Y167" i="2"/>
  <c r="Z167" i="2" s="1"/>
  <c r="V152" i="2"/>
  <c r="W152" i="2" s="1"/>
  <c r="Y152" i="2"/>
  <c r="Z152" i="2" s="1"/>
  <c r="V133" i="2"/>
  <c r="W133" i="2" s="1"/>
  <c r="Y133" i="2"/>
  <c r="Z133" i="2" s="1"/>
  <c r="Y117" i="2"/>
  <c r="Z117" i="2" s="1"/>
  <c r="V117" i="2"/>
  <c r="W117" i="2" s="1"/>
  <c r="V101" i="2"/>
  <c r="W101" i="2" s="1"/>
  <c r="Y101" i="2"/>
  <c r="Z101" i="2" s="1"/>
  <c r="Y86" i="2"/>
  <c r="Z86" i="2" s="1"/>
  <c r="V86" i="2"/>
  <c r="W86" i="2" s="1"/>
  <c r="V71" i="2"/>
  <c r="W71" i="2" s="1"/>
  <c r="Y71" i="2"/>
  <c r="Z71" i="2" s="1"/>
  <c r="V55" i="2"/>
  <c r="W55" i="2" s="1"/>
  <c r="Y55" i="2"/>
  <c r="Z55" i="2" s="1"/>
  <c r="V39" i="2"/>
  <c r="W39" i="2" s="1"/>
  <c r="Y39" i="2"/>
  <c r="Z39" i="2" s="1"/>
  <c r="V23" i="2"/>
  <c r="W23" i="2" s="1"/>
  <c r="Y23" i="2"/>
  <c r="Z23" i="2" s="1"/>
  <c r="Y298" i="2"/>
  <c r="Z298" i="2" s="1"/>
  <c r="V298" i="2"/>
  <c r="W298" i="2" s="1"/>
  <c r="Y282" i="2"/>
  <c r="Z282" i="2" s="1"/>
  <c r="V282" i="2"/>
  <c r="W282" i="2" s="1"/>
  <c r="V266" i="2"/>
  <c r="W266" i="2" s="1"/>
  <c r="Y266" i="2"/>
  <c r="Z266" i="2" s="1"/>
  <c r="V252" i="2"/>
  <c r="W252" i="2" s="1"/>
  <c r="Y252" i="2"/>
  <c r="Z252" i="2" s="1"/>
  <c r="V237" i="2"/>
  <c r="W237" i="2" s="1"/>
  <c r="Y237" i="2"/>
  <c r="Z237" i="2" s="1"/>
  <c r="V223" i="2"/>
  <c r="W223" i="2" s="1"/>
  <c r="Y223" i="2"/>
  <c r="Z223" i="2" s="1"/>
  <c r="V208" i="2"/>
  <c r="W208" i="2" s="1"/>
  <c r="Y208" i="2"/>
  <c r="Z208" i="2" s="1"/>
  <c r="Y195" i="2"/>
  <c r="Z195" i="2" s="1"/>
  <c r="V195" i="2"/>
  <c r="W195" i="2" s="1"/>
  <c r="V177" i="2"/>
  <c r="W177" i="2" s="1"/>
  <c r="Y177" i="2"/>
  <c r="Z177" i="2" s="1"/>
  <c r="V162" i="2"/>
  <c r="W162" i="2" s="1"/>
  <c r="Y162" i="2"/>
  <c r="Z162" i="2" s="1"/>
  <c r="V143" i="2"/>
  <c r="W143" i="2" s="1"/>
  <c r="Y143" i="2"/>
  <c r="Z143" i="2" s="1"/>
  <c r="V128" i="2"/>
  <c r="W128" i="2" s="1"/>
  <c r="Y128" i="2"/>
  <c r="Z128" i="2" s="1"/>
  <c r="V112" i="2"/>
  <c r="W112" i="2" s="1"/>
  <c r="Y112" i="2"/>
  <c r="Z112" i="2" s="1"/>
  <c r="Y96" i="2"/>
  <c r="Z96" i="2" s="1"/>
  <c r="V96" i="2"/>
  <c r="W96" i="2" s="1"/>
  <c r="V78" i="2"/>
  <c r="W78" i="2" s="1"/>
  <c r="Y78" i="2"/>
  <c r="Z78" i="2" s="1"/>
  <c r="V62" i="2"/>
  <c r="W62" i="2" s="1"/>
  <c r="Y62" i="2"/>
  <c r="Z62" i="2" s="1"/>
  <c r="V46" i="2"/>
  <c r="W46" i="2" s="1"/>
  <c r="Y46" i="2"/>
  <c r="Z46" i="2" s="1"/>
  <c r="V30" i="2"/>
  <c r="W30" i="2" s="1"/>
  <c r="Y30" i="2"/>
  <c r="Z30" i="2" s="1"/>
  <c r="V147" i="2"/>
  <c r="W147" i="2" s="1"/>
  <c r="Y147" i="2"/>
  <c r="Z147" i="2" s="1"/>
  <c r="Y433" i="2"/>
  <c r="Z433" i="2" s="1"/>
  <c r="V433" i="2"/>
  <c r="W433" i="2" s="1"/>
  <c r="Y419" i="2"/>
  <c r="Z419" i="2" s="1"/>
  <c r="V419" i="2"/>
  <c r="W419" i="2" s="1"/>
  <c r="Y403" i="2"/>
  <c r="Z403" i="2" s="1"/>
  <c r="V403" i="2"/>
  <c r="W403" i="2" s="1"/>
  <c r="Y389" i="2"/>
  <c r="Z389" i="2" s="1"/>
  <c r="V389" i="2"/>
  <c r="W389" i="2" s="1"/>
  <c r="Y373" i="2"/>
  <c r="Z373" i="2" s="1"/>
  <c r="V373" i="2"/>
  <c r="W373" i="2" s="1"/>
  <c r="Y357" i="2"/>
  <c r="Z357" i="2" s="1"/>
  <c r="V357" i="2"/>
  <c r="W357" i="2" s="1"/>
  <c r="Y341" i="2"/>
  <c r="Z341" i="2" s="1"/>
  <c r="V341" i="2"/>
  <c r="W341" i="2" s="1"/>
  <c r="Y325" i="2"/>
  <c r="Z325" i="2" s="1"/>
  <c r="V325" i="2"/>
  <c r="W325" i="2" s="1"/>
  <c r="Y436" i="2"/>
  <c r="Z436" i="2" s="1"/>
  <c r="V436" i="2"/>
  <c r="W436" i="2" s="1"/>
  <c r="Y418" i="2"/>
  <c r="Z418" i="2" s="1"/>
  <c r="V418" i="2"/>
  <c r="W418" i="2" s="1"/>
  <c r="Y399" i="2"/>
  <c r="Z399" i="2" s="1"/>
  <c r="V399" i="2"/>
  <c r="W399" i="2" s="1"/>
  <c r="Y384" i="2"/>
  <c r="Z384" i="2" s="1"/>
  <c r="V384" i="2"/>
  <c r="W384" i="2" s="1"/>
  <c r="Y368" i="2"/>
  <c r="Z368" i="2" s="1"/>
  <c r="V368" i="2"/>
  <c r="W368" i="2" s="1"/>
  <c r="Y352" i="2"/>
  <c r="Z352" i="2" s="1"/>
  <c r="V352" i="2"/>
  <c r="W352" i="2" s="1"/>
  <c r="Y336" i="2"/>
  <c r="Z336" i="2" s="1"/>
  <c r="V336" i="2"/>
  <c r="W336" i="2" s="1"/>
  <c r="Y320" i="2"/>
  <c r="Z320" i="2" s="1"/>
  <c r="V320" i="2"/>
  <c r="W320" i="2" s="1"/>
  <c r="Y428" i="2"/>
  <c r="Z428" i="2" s="1"/>
  <c r="V428" i="2"/>
  <c r="W428" i="2" s="1"/>
  <c r="Y413" i="2"/>
  <c r="Z413" i="2" s="1"/>
  <c r="V413" i="2"/>
  <c r="W413" i="2" s="1"/>
  <c r="Y402" i="2"/>
  <c r="Z402" i="2" s="1"/>
  <c r="V402" i="2"/>
  <c r="W402" i="2" s="1"/>
  <c r="Y383" i="2"/>
  <c r="Z383" i="2" s="1"/>
  <c r="V383" i="2"/>
  <c r="W383" i="2" s="1"/>
  <c r="Y367" i="2"/>
  <c r="Z367" i="2" s="1"/>
  <c r="V367" i="2"/>
  <c r="W367" i="2" s="1"/>
  <c r="Y351" i="2"/>
  <c r="Z351" i="2" s="1"/>
  <c r="V351" i="2"/>
  <c r="W351" i="2" s="1"/>
  <c r="Y335" i="2"/>
  <c r="Z335" i="2" s="1"/>
  <c r="V335" i="2"/>
  <c r="W335" i="2" s="1"/>
  <c r="Y319" i="2"/>
  <c r="Z319" i="2" s="1"/>
  <c r="V319" i="2"/>
  <c r="W319" i="2" s="1"/>
  <c r="Y434" i="2"/>
  <c r="Z434" i="2" s="1"/>
  <c r="V434" i="2"/>
  <c r="W434" i="2" s="1"/>
  <c r="Y420" i="2"/>
  <c r="Z420" i="2" s="1"/>
  <c r="V420" i="2"/>
  <c r="W420" i="2" s="1"/>
  <c r="Y401" i="2"/>
  <c r="Z401" i="2" s="1"/>
  <c r="V401" i="2"/>
  <c r="W401" i="2" s="1"/>
  <c r="Y386" i="2"/>
  <c r="Z386" i="2" s="1"/>
  <c r="V386" i="2"/>
  <c r="W386" i="2" s="1"/>
  <c r="Y370" i="2"/>
  <c r="Z370" i="2" s="1"/>
  <c r="V370" i="2"/>
  <c r="W370" i="2" s="1"/>
  <c r="Y354" i="2"/>
  <c r="Z354" i="2" s="1"/>
  <c r="V354" i="2"/>
  <c r="W354" i="2" s="1"/>
  <c r="Y338" i="2"/>
  <c r="Z338" i="2" s="1"/>
  <c r="V338" i="2"/>
  <c r="W338" i="2" s="1"/>
  <c r="Y322" i="2"/>
  <c r="Z322" i="2" s="1"/>
  <c r="V322" i="2"/>
  <c r="W322" i="2" s="1"/>
  <c r="Y309" i="2"/>
  <c r="Z309" i="2" s="1"/>
  <c r="V309" i="2"/>
  <c r="W309" i="2" s="1"/>
  <c r="Y293" i="2"/>
  <c r="Z293" i="2" s="1"/>
  <c r="V293" i="2"/>
  <c r="W293" i="2" s="1"/>
  <c r="V277" i="2"/>
  <c r="W277" i="2" s="1"/>
  <c r="Y277" i="2"/>
  <c r="Z277" i="2" s="1"/>
  <c r="V261" i="2"/>
  <c r="W261" i="2" s="1"/>
  <c r="Y261" i="2"/>
  <c r="Z261" i="2" s="1"/>
  <c r="V248" i="2"/>
  <c r="W248" i="2" s="1"/>
  <c r="Y248" i="2"/>
  <c r="Z248" i="2" s="1"/>
  <c r="V233" i="2"/>
  <c r="W233" i="2" s="1"/>
  <c r="Y233" i="2"/>
  <c r="Z233" i="2" s="1"/>
  <c r="V219" i="2"/>
  <c r="W219" i="2" s="1"/>
  <c r="Y219" i="2"/>
  <c r="Z219" i="2" s="1"/>
  <c r="V201" i="2"/>
  <c r="W201" i="2" s="1"/>
  <c r="Y201" i="2"/>
  <c r="Z201" i="2" s="1"/>
  <c r="Y184" i="2"/>
  <c r="Z184" i="2" s="1"/>
  <c r="V184" i="2"/>
  <c r="W184" i="2" s="1"/>
  <c r="V165" i="2"/>
  <c r="W165" i="2" s="1"/>
  <c r="Y165" i="2"/>
  <c r="Z165" i="2" s="1"/>
  <c r="V146" i="2"/>
  <c r="W146" i="2" s="1"/>
  <c r="Y146" i="2"/>
  <c r="Z146" i="2" s="1"/>
  <c r="V131" i="2"/>
  <c r="W131" i="2" s="1"/>
  <c r="Y131" i="2"/>
  <c r="Z131" i="2" s="1"/>
  <c r="Y115" i="2"/>
  <c r="Z115" i="2" s="1"/>
  <c r="V115" i="2"/>
  <c r="W115" i="2" s="1"/>
  <c r="V99" i="2"/>
  <c r="W99" i="2" s="1"/>
  <c r="Y99" i="2"/>
  <c r="Z99" i="2" s="1"/>
  <c r="Y84" i="2"/>
  <c r="Z84" i="2" s="1"/>
  <c r="V84" i="2"/>
  <c r="W84" i="2" s="1"/>
  <c r="V69" i="2"/>
  <c r="W69" i="2" s="1"/>
  <c r="Y69" i="2"/>
  <c r="Z69" i="2" s="1"/>
  <c r="V53" i="2"/>
  <c r="W53" i="2" s="1"/>
  <c r="Y53" i="2"/>
  <c r="Z53" i="2" s="1"/>
  <c r="V37" i="2"/>
  <c r="W37" i="2" s="1"/>
  <c r="Y37" i="2"/>
  <c r="Z37" i="2" s="1"/>
  <c r="V21" i="2"/>
  <c r="W21" i="2" s="1"/>
  <c r="Y21" i="2"/>
  <c r="Z21" i="2" s="1"/>
  <c r="Y296" i="2"/>
  <c r="Z296" i="2" s="1"/>
  <c r="V296" i="2"/>
  <c r="W296" i="2" s="1"/>
  <c r="V280" i="2"/>
  <c r="W280" i="2" s="1"/>
  <c r="Y280" i="2"/>
  <c r="Z280" i="2" s="1"/>
  <c r="V264" i="2"/>
  <c r="W264" i="2" s="1"/>
  <c r="Y264" i="2"/>
  <c r="Z264" i="2" s="1"/>
  <c r="V243" i="2"/>
  <c r="W243" i="2" s="1"/>
  <c r="Y243" i="2"/>
  <c r="Z243" i="2" s="1"/>
  <c r="V228" i="2"/>
  <c r="W228" i="2" s="1"/>
  <c r="Y228" i="2"/>
  <c r="Z228" i="2" s="1"/>
  <c r="Y210" i="2"/>
  <c r="Z210" i="2" s="1"/>
  <c r="V210" i="2"/>
  <c r="W210" i="2" s="1"/>
  <c r="Y190" i="2"/>
  <c r="Z190" i="2" s="1"/>
  <c r="V190" i="2"/>
  <c r="W190" i="2" s="1"/>
  <c r="V175" i="2"/>
  <c r="W175" i="2" s="1"/>
  <c r="Y175" i="2"/>
  <c r="Z175" i="2" s="1"/>
  <c r="V160" i="2"/>
  <c r="W160" i="2" s="1"/>
  <c r="Y160" i="2"/>
  <c r="Z160" i="2" s="1"/>
  <c r="Y145" i="2"/>
  <c r="Z145" i="2" s="1"/>
  <c r="V145" i="2"/>
  <c r="W145" i="2" s="1"/>
  <c r="V130" i="2"/>
  <c r="W130" i="2" s="1"/>
  <c r="Y130" i="2"/>
  <c r="Z130" i="2" s="1"/>
  <c r="V114" i="2"/>
  <c r="W114" i="2" s="1"/>
  <c r="Y114" i="2"/>
  <c r="Z114" i="2" s="1"/>
  <c r="V98" i="2"/>
  <c r="W98" i="2" s="1"/>
  <c r="Y98" i="2"/>
  <c r="Z98" i="2" s="1"/>
  <c r="Y80" i="2"/>
  <c r="Z80" i="2" s="1"/>
  <c r="V80" i="2"/>
  <c r="W80" i="2" s="1"/>
  <c r="V64" i="2"/>
  <c r="W64" i="2" s="1"/>
  <c r="Y64" i="2"/>
  <c r="Z64" i="2" s="1"/>
  <c r="V48" i="2"/>
  <c r="W48" i="2" s="1"/>
  <c r="Y48" i="2"/>
  <c r="Z48" i="2" s="1"/>
  <c r="V32" i="2"/>
  <c r="W32" i="2" s="1"/>
  <c r="Y32" i="2"/>
  <c r="Z32" i="2" s="1"/>
  <c r="Y307" i="2"/>
  <c r="Z307" i="2" s="1"/>
  <c r="V307" i="2"/>
  <c r="W307" i="2" s="1"/>
  <c r="Y291" i="2"/>
  <c r="Z291" i="2" s="1"/>
  <c r="V291" i="2"/>
  <c r="W291" i="2" s="1"/>
  <c r="V275" i="2"/>
  <c r="W275" i="2" s="1"/>
  <c r="Y275" i="2"/>
  <c r="Z275" i="2" s="1"/>
  <c r="V260" i="2"/>
  <c r="W260" i="2" s="1"/>
  <c r="Y260" i="2"/>
  <c r="Z260" i="2" s="1"/>
  <c r="V242" i="2"/>
  <c r="W242" i="2" s="1"/>
  <c r="Y242" i="2"/>
  <c r="Z242" i="2" s="1"/>
  <c r="V224" i="2"/>
  <c r="W224" i="2" s="1"/>
  <c r="Y224" i="2"/>
  <c r="Z224" i="2" s="1"/>
  <c r="Y206" i="2"/>
  <c r="Z206" i="2" s="1"/>
  <c r="V206" i="2"/>
  <c r="W206" i="2" s="1"/>
  <c r="V192" i="2"/>
  <c r="W192" i="2" s="1"/>
  <c r="Y192" i="2"/>
  <c r="Z192" i="2" s="1"/>
  <c r="Y178" i="2"/>
  <c r="Z178" i="2" s="1"/>
  <c r="V178" i="2"/>
  <c r="W178" i="2" s="1"/>
  <c r="V163" i="2"/>
  <c r="W163" i="2" s="1"/>
  <c r="Y163" i="2"/>
  <c r="Z163" i="2" s="1"/>
  <c r="V149" i="2"/>
  <c r="W149" i="2" s="1"/>
  <c r="Y149" i="2"/>
  <c r="Z149" i="2" s="1"/>
  <c r="V129" i="2"/>
  <c r="W129" i="2" s="1"/>
  <c r="Y129" i="2"/>
  <c r="Z129" i="2" s="1"/>
  <c r="Y113" i="2"/>
  <c r="Z113" i="2" s="1"/>
  <c r="V113" i="2"/>
  <c r="W113" i="2" s="1"/>
  <c r="V97" i="2"/>
  <c r="W97" i="2" s="1"/>
  <c r="Y97" i="2"/>
  <c r="Z97" i="2" s="1"/>
  <c r="V82" i="2"/>
  <c r="W82" i="2" s="1"/>
  <c r="Y82" i="2"/>
  <c r="Z82" i="2" s="1"/>
  <c r="V67" i="2"/>
  <c r="W67" i="2" s="1"/>
  <c r="Y67" i="2"/>
  <c r="Z67" i="2" s="1"/>
  <c r="V51" i="2"/>
  <c r="W51" i="2" s="1"/>
  <c r="Y51" i="2"/>
  <c r="Z51" i="2" s="1"/>
  <c r="V35" i="2"/>
  <c r="W35" i="2" s="1"/>
  <c r="Y35" i="2"/>
  <c r="Z35" i="2" s="1"/>
  <c r="V19" i="2"/>
  <c r="W19" i="2" s="1"/>
  <c r="Y19" i="2"/>
  <c r="Z19" i="2" s="1"/>
  <c r="Y294" i="2"/>
  <c r="Z294" i="2" s="1"/>
  <c r="V294" i="2"/>
  <c r="W294" i="2" s="1"/>
  <c r="V278" i="2"/>
  <c r="W278" i="2" s="1"/>
  <c r="Y278" i="2"/>
  <c r="Z278" i="2" s="1"/>
  <c r="V262" i="2"/>
  <c r="W262" i="2" s="1"/>
  <c r="Y262" i="2"/>
  <c r="Z262" i="2" s="1"/>
  <c r="Y249" i="2"/>
  <c r="Z249" i="2" s="1"/>
  <c r="V249" i="2"/>
  <c r="W249" i="2" s="1"/>
  <c r="Y234" i="2"/>
  <c r="Z234" i="2" s="1"/>
  <c r="V234" i="2"/>
  <c r="W234" i="2" s="1"/>
  <c r="Y220" i="2"/>
  <c r="Z220" i="2" s="1"/>
  <c r="V220" i="2"/>
  <c r="W220" i="2" s="1"/>
  <c r="V205" i="2"/>
  <c r="W205" i="2" s="1"/>
  <c r="Y205" i="2"/>
  <c r="Z205" i="2" s="1"/>
  <c r="Y191" i="2"/>
  <c r="Z191" i="2" s="1"/>
  <c r="V191" i="2"/>
  <c r="W191" i="2" s="1"/>
  <c r="V173" i="2"/>
  <c r="W173" i="2" s="1"/>
  <c r="Y173" i="2"/>
  <c r="Z173" i="2" s="1"/>
  <c r="V155" i="2"/>
  <c r="W155" i="2" s="1"/>
  <c r="Y155" i="2"/>
  <c r="Z155" i="2" s="1"/>
  <c r="V140" i="2"/>
  <c r="W140" i="2" s="1"/>
  <c r="Y140" i="2"/>
  <c r="Z140" i="2" s="1"/>
  <c r="Y124" i="2"/>
  <c r="Z124" i="2" s="1"/>
  <c r="V124" i="2"/>
  <c r="W124" i="2" s="1"/>
  <c r="Y108" i="2"/>
  <c r="Z108" i="2" s="1"/>
  <c r="V108" i="2"/>
  <c r="W108" i="2" s="1"/>
  <c r="V92" i="2"/>
  <c r="W92" i="2" s="1"/>
  <c r="Y92" i="2"/>
  <c r="Z92" i="2" s="1"/>
  <c r="V74" i="2"/>
  <c r="W74" i="2" s="1"/>
  <c r="Y74" i="2"/>
  <c r="Z74" i="2" s="1"/>
  <c r="V58" i="2"/>
  <c r="W58" i="2" s="1"/>
  <c r="Y58" i="2"/>
  <c r="Z58" i="2" s="1"/>
  <c r="V42" i="2"/>
  <c r="W42" i="2" s="1"/>
  <c r="Y42" i="2"/>
  <c r="Z42" i="2" s="1"/>
  <c r="V26" i="2"/>
  <c r="W26" i="2" s="1"/>
  <c r="Y26" i="2"/>
  <c r="Z26" i="2" s="1"/>
  <c r="Q147" i="2"/>
  <c r="F24" i="4"/>
  <c r="F26" i="4" s="1"/>
  <c r="F22" i="4"/>
  <c r="N866" i="2" l="1"/>
  <c r="Q866" i="2"/>
  <c r="N1946" i="2"/>
  <c r="Q1946" i="2"/>
  <c r="N1938" i="2"/>
  <c r="Q1938" i="2"/>
  <c r="N1930" i="2"/>
  <c r="Q1930" i="2"/>
  <c r="Q1918" i="2"/>
  <c r="N1918" i="2"/>
  <c r="Q1902" i="2"/>
  <c r="N1902" i="2"/>
  <c r="N1884" i="2"/>
  <c r="Q1884" i="2"/>
  <c r="N1852" i="2"/>
  <c r="Q1852" i="2"/>
  <c r="Q1779" i="2"/>
  <c r="N1779" i="2"/>
  <c r="N858" i="2"/>
  <c r="Q858" i="2"/>
  <c r="Q1919" i="2"/>
  <c r="N1919" i="2"/>
  <c r="Q1903" i="2"/>
  <c r="N1903" i="2"/>
  <c r="Q1878" i="2"/>
  <c r="N1878" i="2"/>
  <c r="N1846" i="2"/>
  <c r="Q1846" i="2"/>
  <c r="N1949" i="2"/>
  <c r="Q1949" i="2"/>
  <c r="N1941" i="2"/>
  <c r="Q1941" i="2"/>
  <c r="N1933" i="2"/>
  <c r="Q1933" i="2"/>
  <c r="Q1924" i="2"/>
  <c r="N1924" i="2"/>
  <c r="Q1908" i="2"/>
  <c r="N1908" i="2"/>
  <c r="N1893" i="2"/>
  <c r="Q1893" i="2"/>
  <c r="N1864" i="2"/>
  <c r="Q1864" i="2"/>
  <c r="N1832" i="2"/>
  <c r="Q1832" i="2"/>
  <c r="Q1925" i="2"/>
  <c r="N1925" i="2"/>
  <c r="Q1909" i="2"/>
  <c r="N1909" i="2"/>
  <c r="N1882" i="2"/>
  <c r="Q1882" i="2"/>
  <c r="N1850" i="2"/>
  <c r="Q1850" i="2"/>
  <c r="N1763" i="2"/>
  <c r="Q1763" i="2"/>
  <c r="N1753" i="2"/>
  <c r="Q1753" i="2"/>
  <c r="N1745" i="2"/>
  <c r="Q1745" i="2"/>
  <c r="N1737" i="2"/>
  <c r="Q1737" i="2"/>
  <c r="N1729" i="2"/>
  <c r="Q1729" i="2"/>
  <c r="N1721" i="2"/>
  <c r="Q1721" i="2"/>
  <c r="N1713" i="2"/>
  <c r="Q1713" i="2"/>
  <c r="N1705" i="2"/>
  <c r="Q1705" i="2"/>
  <c r="N1889" i="2"/>
  <c r="Q1889" i="2"/>
  <c r="N1881" i="2"/>
  <c r="Q1881" i="2"/>
  <c r="N1873" i="2"/>
  <c r="Q1873" i="2"/>
  <c r="Q1865" i="2"/>
  <c r="N1865" i="2"/>
  <c r="N1857" i="2"/>
  <c r="Q1857" i="2"/>
  <c r="N1849" i="2"/>
  <c r="Q1849" i="2"/>
  <c r="N1841" i="2"/>
  <c r="Q1841" i="2"/>
  <c r="N1833" i="2"/>
  <c r="Q1833" i="2"/>
  <c r="N1825" i="2"/>
  <c r="Q1825" i="2"/>
  <c r="Q1817" i="2"/>
  <c r="N1817" i="2"/>
  <c r="N1809" i="2"/>
  <c r="Q1809" i="2"/>
  <c r="N1801" i="2"/>
  <c r="Q1801" i="2"/>
  <c r="Q1793" i="2"/>
  <c r="N1793" i="2"/>
  <c r="N1785" i="2"/>
  <c r="Q1785" i="2"/>
  <c r="Q1772" i="2"/>
  <c r="N1772" i="2"/>
  <c r="N1633" i="2"/>
  <c r="Q1633" i="2"/>
  <c r="N1620" i="2"/>
  <c r="Q1620" i="2"/>
  <c r="Q1597" i="2"/>
  <c r="N1597" i="2"/>
  <c r="Q1583" i="2"/>
  <c r="N1583" i="2"/>
  <c r="N1571" i="2"/>
  <c r="Q1571" i="2"/>
  <c r="N1565" i="2"/>
  <c r="Q1565" i="2"/>
  <c r="Q1781" i="2"/>
  <c r="N1781" i="2"/>
  <c r="Q1765" i="2"/>
  <c r="N1765" i="2"/>
  <c r="N1754" i="2"/>
  <c r="Q1754" i="2"/>
  <c r="N1746" i="2"/>
  <c r="Q1746" i="2"/>
  <c r="N1738" i="2"/>
  <c r="Q1738" i="2"/>
  <c r="N1730" i="2"/>
  <c r="Q1730" i="2"/>
  <c r="N1722" i="2"/>
  <c r="Q1722" i="2"/>
  <c r="N1714" i="2"/>
  <c r="Q1714" i="2"/>
  <c r="N1706" i="2"/>
  <c r="Q1706" i="2"/>
  <c r="Q1698" i="2"/>
  <c r="N1698" i="2"/>
  <c r="Q1690" i="2"/>
  <c r="N1690" i="2"/>
  <c r="Q1682" i="2"/>
  <c r="N1682" i="2"/>
  <c r="Q1674" i="2"/>
  <c r="N1674" i="2"/>
  <c r="Q1666" i="2"/>
  <c r="N1666" i="2"/>
  <c r="Q1658" i="2"/>
  <c r="N1658" i="2"/>
  <c r="Q1650" i="2"/>
  <c r="N1650" i="2"/>
  <c r="Q1642" i="2"/>
  <c r="N1642" i="2"/>
  <c r="N1627" i="2"/>
  <c r="Q1627" i="2"/>
  <c r="Q1610" i="2"/>
  <c r="N1610" i="2"/>
  <c r="Q1596" i="2"/>
  <c r="N1596" i="2"/>
  <c r="N1575" i="2"/>
  <c r="Q1575" i="2"/>
  <c r="Q1550" i="2"/>
  <c r="N1550" i="2"/>
  <c r="Q1818" i="2"/>
  <c r="N1818" i="2"/>
  <c r="Q1810" i="2"/>
  <c r="N1810" i="2"/>
  <c r="N1802" i="2"/>
  <c r="Q1802" i="2"/>
  <c r="Q1794" i="2"/>
  <c r="N1794" i="2"/>
  <c r="N1786" i="2"/>
  <c r="Q1786" i="2"/>
  <c r="Q1774" i="2"/>
  <c r="N1774" i="2"/>
  <c r="N1761" i="2"/>
  <c r="Q1761" i="2"/>
  <c r="N1623" i="2"/>
  <c r="Q1623" i="2"/>
  <c r="Q1612" i="2"/>
  <c r="N1612" i="2"/>
  <c r="N1602" i="2"/>
  <c r="Q1602" i="2"/>
  <c r="Q1587" i="2"/>
  <c r="N1587" i="2"/>
  <c r="N1574" i="2"/>
  <c r="Q1574" i="2"/>
  <c r="Q1559" i="2"/>
  <c r="N1559" i="2"/>
  <c r="N1695" i="2"/>
  <c r="Q1695" i="2"/>
  <c r="N1687" i="2"/>
  <c r="Q1687" i="2"/>
  <c r="N1679" i="2"/>
  <c r="Q1679" i="2"/>
  <c r="N1671" i="2"/>
  <c r="Q1671" i="2"/>
  <c r="N1663" i="2"/>
  <c r="Q1663" i="2"/>
  <c r="N1655" i="2"/>
  <c r="Q1655" i="2"/>
  <c r="N1647" i="2"/>
  <c r="Q1647" i="2"/>
  <c r="N1639" i="2"/>
  <c r="Q1639" i="2"/>
  <c r="N1626" i="2"/>
  <c r="Q1626" i="2"/>
  <c r="Q1609" i="2"/>
  <c r="N1609" i="2"/>
  <c r="Q1588" i="2"/>
  <c r="N1588" i="2"/>
  <c r="Q1555" i="2"/>
  <c r="N1555" i="2"/>
  <c r="N1536" i="2"/>
  <c r="Q1536" i="2"/>
  <c r="Q1518" i="2"/>
  <c r="N1518" i="2"/>
  <c r="N1500" i="2"/>
  <c r="Q1500" i="2"/>
  <c r="N1492" i="2"/>
  <c r="Q1492" i="2"/>
  <c r="N1480" i="2"/>
  <c r="Q1480" i="2"/>
  <c r="N1462" i="2"/>
  <c r="Q1462" i="2"/>
  <c r="N1439" i="2"/>
  <c r="Q1439" i="2"/>
  <c r="N1416" i="2"/>
  <c r="Q1416" i="2"/>
  <c r="N1402" i="2"/>
  <c r="Q1402" i="2"/>
  <c r="N1379" i="2"/>
  <c r="Q1379" i="2"/>
  <c r="N1356" i="2"/>
  <c r="Q1356" i="2"/>
  <c r="N1337" i="2"/>
  <c r="Q1337" i="2"/>
  <c r="N1321" i="2"/>
  <c r="Q1321" i="2"/>
  <c r="N1305" i="2"/>
  <c r="Q1305" i="2"/>
  <c r="N1290" i="2"/>
  <c r="Q1290" i="2"/>
  <c r="Q1539" i="2"/>
  <c r="N1539" i="2"/>
  <c r="Q1517" i="2"/>
  <c r="N1517" i="2"/>
  <c r="N1506" i="2"/>
  <c r="Q1506" i="2"/>
  <c r="N1501" i="2"/>
  <c r="Q1501" i="2"/>
  <c r="Q1493" i="2"/>
  <c r="N1493" i="2"/>
  <c r="N1486" i="2"/>
  <c r="Q1486" i="2"/>
  <c r="Q1476" i="2"/>
  <c r="N1476" i="2"/>
  <c r="Q1465" i="2"/>
  <c r="N1465" i="2"/>
  <c r="Q1451" i="2"/>
  <c r="N1451" i="2"/>
  <c r="Q1437" i="2"/>
  <c r="N1437" i="2"/>
  <c r="Q1426" i="2"/>
  <c r="N1426" i="2"/>
  <c r="Q1412" i="2"/>
  <c r="N1412" i="2"/>
  <c r="Q1398" i="2"/>
  <c r="N1398" i="2"/>
  <c r="Q1384" i="2"/>
  <c r="N1384" i="2"/>
  <c r="Q1373" i="2"/>
  <c r="N1373" i="2"/>
  <c r="Q1359" i="2"/>
  <c r="N1359" i="2"/>
  <c r="Q1345" i="2"/>
  <c r="N1345" i="2"/>
  <c r="N1332" i="2"/>
  <c r="Q1332" i="2"/>
  <c r="N1316" i="2"/>
  <c r="Q1316" i="2"/>
  <c r="N1300" i="2"/>
  <c r="Q1300" i="2"/>
  <c r="Q1551" i="2"/>
  <c r="N1551" i="2"/>
  <c r="Q1537" i="2"/>
  <c r="N1537" i="2"/>
  <c r="Q1523" i="2"/>
  <c r="N1523" i="2"/>
  <c r="Q1509" i="2"/>
  <c r="N1509" i="2"/>
  <c r="N1463" i="2"/>
  <c r="Q1463" i="2"/>
  <c r="N1440" i="2"/>
  <c r="Q1440" i="2"/>
  <c r="N1422" i="2"/>
  <c r="Q1422" i="2"/>
  <c r="N1403" i="2"/>
  <c r="Q1403" i="2"/>
  <c r="N1380" i="2"/>
  <c r="Q1380" i="2"/>
  <c r="N1362" i="2"/>
  <c r="Q1362" i="2"/>
  <c r="N1339" i="2"/>
  <c r="Q1339" i="2"/>
  <c r="N1323" i="2"/>
  <c r="Q1323" i="2"/>
  <c r="N1307" i="2"/>
  <c r="Q1307" i="2"/>
  <c r="Q1554" i="2"/>
  <c r="N1554" i="2"/>
  <c r="Q1535" i="2"/>
  <c r="N1535" i="2"/>
  <c r="Q1524" i="2"/>
  <c r="N1524" i="2"/>
  <c r="N1482" i="2"/>
  <c r="Q1482" i="2"/>
  <c r="N1468" i="2"/>
  <c r="Q1468" i="2"/>
  <c r="N1457" i="2"/>
  <c r="Q1457" i="2"/>
  <c r="N1443" i="2"/>
  <c r="Q1443" i="2"/>
  <c r="N1429" i="2"/>
  <c r="Q1429" i="2"/>
  <c r="N1418" i="2"/>
  <c r="Q1418" i="2"/>
  <c r="N1401" i="2"/>
  <c r="Q1401" i="2"/>
  <c r="N1390" i="2"/>
  <c r="Q1390" i="2"/>
  <c r="N1376" i="2"/>
  <c r="Q1376" i="2"/>
  <c r="N1365" i="2"/>
  <c r="Q1365" i="2"/>
  <c r="N1351" i="2"/>
  <c r="Q1351" i="2"/>
  <c r="N1338" i="2"/>
  <c r="Q1338" i="2"/>
  <c r="N1322" i="2"/>
  <c r="Q1322" i="2"/>
  <c r="N1306" i="2"/>
  <c r="Q1306" i="2"/>
  <c r="N1282" i="2"/>
  <c r="Q1282" i="2"/>
  <c r="N1250" i="2"/>
  <c r="Q1250" i="2"/>
  <c r="N1226" i="2"/>
  <c r="Q1226" i="2"/>
  <c r="N1210" i="2"/>
  <c r="Q1210" i="2"/>
  <c r="Q1195" i="2"/>
  <c r="N1195" i="2"/>
  <c r="Q1179" i="2"/>
  <c r="N1179" i="2"/>
  <c r="Q1162" i="2"/>
  <c r="N1162" i="2"/>
  <c r="Q1149" i="2"/>
  <c r="N1149" i="2"/>
  <c r="Q1133" i="2"/>
  <c r="N1133" i="2"/>
  <c r="Q1117" i="2"/>
  <c r="N1117" i="2"/>
  <c r="N1090" i="2"/>
  <c r="Q1090" i="2"/>
  <c r="N1074" i="2"/>
  <c r="Q1074" i="2"/>
  <c r="N1062" i="2"/>
  <c r="Q1062" i="2"/>
  <c r="N1046" i="2"/>
  <c r="Q1046" i="2"/>
  <c r="N1028" i="2"/>
  <c r="Q1028" i="2"/>
  <c r="Q1010" i="2"/>
  <c r="N1010" i="2"/>
  <c r="N999" i="2"/>
  <c r="Q999" i="2"/>
  <c r="N988" i="2"/>
  <c r="Q988" i="2"/>
  <c r="Q971" i="2"/>
  <c r="N971" i="2"/>
  <c r="N957" i="2"/>
  <c r="Q957" i="2"/>
  <c r="N940" i="2"/>
  <c r="Q940" i="2"/>
  <c r="Q924" i="2"/>
  <c r="N924" i="2"/>
  <c r="N1289" i="2"/>
  <c r="Q1289" i="2"/>
  <c r="N1280" i="2"/>
  <c r="Q1280" i="2"/>
  <c r="N1271" i="2"/>
  <c r="Q1271" i="2"/>
  <c r="N1257" i="2"/>
  <c r="Q1257" i="2"/>
  <c r="N1248" i="2"/>
  <c r="Q1248" i="2"/>
  <c r="N1239" i="2"/>
  <c r="Q1239" i="2"/>
  <c r="N1221" i="2"/>
  <c r="Q1221" i="2"/>
  <c r="N1205" i="2"/>
  <c r="Q1205" i="2"/>
  <c r="N1190" i="2"/>
  <c r="Q1190" i="2"/>
  <c r="Q1178" i="2"/>
  <c r="N1178" i="2"/>
  <c r="N1166" i="2"/>
  <c r="Q1166" i="2"/>
  <c r="Q1146" i="2"/>
  <c r="N1146" i="2"/>
  <c r="Q1131" i="2"/>
  <c r="N1131" i="2"/>
  <c r="N1116" i="2"/>
  <c r="Q1116" i="2"/>
  <c r="N1085" i="2"/>
  <c r="Q1085" i="2"/>
  <c r="N1069" i="2"/>
  <c r="Q1069" i="2"/>
  <c r="N1045" i="2"/>
  <c r="Q1045" i="2"/>
  <c r="N1022" i="2"/>
  <c r="Q1022" i="2"/>
  <c r="N1005" i="2"/>
  <c r="Q1005" i="2"/>
  <c r="Q978" i="2"/>
  <c r="N978" i="2"/>
  <c r="Q965" i="2"/>
  <c r="N965" i="2"/>
  <c r="Q942" i="2"/>
  <c r="N942" i="2"/>
  <c r="N1278" i="2"/>
  <c r="Q1278" i="2"/>
  <c r="N1246" i="2"/>
  <c r="Q1246" i="2"/>
  <c r="N1224" i="2"/>
  <c r="Q1224" i="2"/>
  <c r="N1208" i="2"/>
  <c r="Q1208" i="2"/>
  <c r="Q1191" i="2"/>
  <c r="N1191" i="2"/>
  <c r="Q1175" i="2"/>
  <c r="N1175" i="2"/>
  <c r="Q1161" i="2"/>
  <c r="N1161" i="2"/>
  <c r="Q1147" i="2"/>
  <c r="N1147" i="2"/>
  <c r="Q1129" i="2"/>
  <c r="N1129" i="2"/>
  <c r="Q1115" i="2"/>
  <c r="N1115" i="2"/>
  <c r="N1111" i="2"/>
  <c r="Q1111" i="2"/>
  <c r="N1107" i="2"/>
  <c r="Q1107" i="2"/>
  <c r="N1103" i="2"/>
  <c r="Q1103" i="2"/>
  <c r="N1092" i="2"/>
  <c r="Q1092" i="2"/>
  <c r="N1076" i="2"/>
  <c r="Q1076" i="2"/>
  <c r="N1066" i="2"/>
  <c r="Q1066" i="2"/>
  <c r="N1051" i="2"/>
  <c r="Q1051" i="2"/>
  <c r="N1036" i="2"/>
  <c r="Q1036" i="2"/>
  <c r="N1026" i="2"/>
  <c r="Q1026" i="2"/>
  <c r="N1011" i="2"/>
  <c r="Q1011" i="2"/>
  <c r="N1000" i="2"/>
  <c r="Q1000" i="2"/>
  <c r="N987" i="2"/>
  <c r="Q987" i="2"/>
  <c r="Q967" i="2"/>
  <c r="N967" i="2"/>
  <c r="N952" i="2"/>
  <c r="Q952" i="2"/>
  <c r="N934" i="2"/>
  <c r="Q934" i="2"/>
  <c r="Q923" i="2"/>
  <c r="N923" i="2"/>
  <c r="N1291" i="2"/>
  <c r="Q1291" i="2"/>
  <c r="N1277" i="2"/>
  <c r="Q1277" i="2"/>
  <c r="N1268" i="2"/>
  <c r="Q1268" i="2"/>
  <c r="N1259" i="2"/>
  <c r="Q1259" i="2"/>
  <c r="N1245" i="2"/>
  <c r="Q1245" i="2"/>
  <c r="N1236" i="2"/>
  <c r="Q1236" i="2"/>
  <c r="N1223" i="2"/>
  <c r="Q1223" i="2"/>
  <c r="N1207" i="2"/>
  <c r="Q1207" i="2"/>
  <c r="Q1189" i="2"/>
  <c r="N1189" i="2"/>
  <c r="Q1170" i="2"/>
  <c r="N1170" i="2"/>
  <c r="Q1148" i="2"/>
  <c r="N1148" i="2"/>
  <c r="Q1127" i="2"/>
  <c r="N1127" i="2"/>
  <c r="N1099" i="2"/>
  <c r="Q1099" i="2"/>
  <c r="N1083" i="2"/>
  <c r="Q1083" i="2"/>
  <c r="N1065" i="2"/>
  <c r="Q1065" i="2"/>
  <c r="N1048" i="2"/>
  <c r="Q1048" i="2"/>
  <c r="N1031" i="2"/>
  <c r="Q1031" i="2"/>
  <c r="N1019" i="2"/>
  <c r="Q1019" i="2"/>
  <c r="N993" i="2"/>
  <c r="Q993" i="2"/>
  <c r="N980" i="2"/>
  <c r="Q980" i="2"/>
  <c r="N968" i="2"/>
  <c r="Q968" i="2"/>
  <c r="Q947" i="2"/>
  <c r="N947" i="2"/>
  <c r="Q896" i="2"/>
  <c r="N896" i="2"/>
  <c r="Q879" i="2"/>
  <c r="N879" i="2"/>
  <c r="Q916" i="2"/>
  <c r="N916" i="2"/>
  <c r="Q912" i="2"/>
  <c r="N912" i="2"/>
  <c r="N905" i="2"/>
  <c r="Q905" i="2"/>
  <c r="N897" i="2"/>
  <c r="Q897" i="2"/>
  <c r="Q876" i="2"/>
  <c r="N876" i="2"/>
  <c r="N941" i="2"/>
  <c r="Q941" i="2"/>
  <c r="N933" i="2"/>
  <c r="Q933" i="2"/>
  <c r="N887" i="2"/>
  <c r="Q887" i="2"/>
  <c r="N883" i="2"/>
  <c r="Q883" i="2"/>
  <c r="N872" i="2"/>
  <c r="Q872" i="2"/>
  <c r="N906" i="2"/>
  <c r="Q906" i="2"/>
  <c r="N898" i="2"/>
  <c r="Q898" i="2"/>
  <c r="N865" i="2"/>
  <c r="Q865" i="2"/>
  <c r="N1944" i="2"/>
  <c r="Q1944" i="2"/>
  <c r="N1936" i="2"/>
  <c r="Q1936" i="2"/>
  <c r="N1928" i="2"/>
  <c r="Q1928" i="2"/>
  <c r="Q1914" i="2"/>
  <c r="N1914" i="2"/>
  <c r="Q1898" i="2"/>
  <c r="N1898" i="2"/>
  <c r="N1876" i="2"/>
  <c r="Q1876" i="2"/>
  <c r="N1844" i="2"/>
  <c r="Q1844" i="2"/>
  <c r="Q1771" i="2"/>
  <c r="N1771" i="2"/>
  <c r="N860" i="2"/>
  <c r="Q860" i="2"/>
  <c r="Q1915" i="2"/>
  <c r="N1915" i="2"/>
  <c r="Q1899" i="2"/>
  <c r="N1899" i="2"/>
  <c r="Q1870" i="2"/>
  <c r="N1870" i="2"/>
  <c r="N1838" i="2"/>
  <c r="Q1838" i="2"/>
  <c r="N1947" i="2"/>
  <c r="Q1947" i="2"/>
  <c r="N1939" i="2"/>
  <c r="Q1939" i="2"/>
  <c r="N1931" i="2"/>
  <c r="Q1931" i="2"/>
  <c r="Q1920" i="2"/>
  <c r="N1920" i="2"/>
  <c r="Q1904" i="2"/>
  <c r="N1904" i="2"/>
  <c r="N1888" i="2"/>
  <c r="Q1888" i="2"/>
  <c r="N1856" i="2"/>
  <c r="Q1856" i="2"/>
  <c r="Q1775" i="2"/>
  <c r="N1775" i="2"/>
  <c r="Q1921" i="2"/>
  <c r="N1921" i="2"/>
  <c r="Q1905" i="2"/>
  <c r="N1905" i="2"/>
  <c r="Q1874" i="2"/>
  <c r="N1874" i="2"/>
  <c r="Q1842" i="2"/>
  <c r="N1842" i="2"/>
  <c r="N1759" i="2"/>
  <c r="Q1759" i="2"/>
  <c r="N1751" i="2"/>
  <c r="Q1751" i="2"/>
  <c r="N1743" i="2"/>
  <c r="Q1743" i="2"/>
  <c r="N1735" i="2"/>
  <c r="Q1735" i="2"/>
  <c r="N1727" i="2"/>
  <c r="Q1727" i="2"/>
  <c r="N1719" i="2"/>
  <c r="Q1719" i="2"/>
  <c r="N1711" i="2"/>
  <c r="Q1711" i="2"/>
  <c r="N1703" i="2"/>
  <c r="Q1703" i="2"/>
  <c r="N1887" i="2"/>
  <c r="Q1887" i="2"/>
  <c r="N1879" i="2"/>
  <c r="Q1879" i="2"/>
  <c r="Q1871" i="2"/>
  <c r="N1871" i="2"/>
  <c r="N1863" i="2"/>
  <c r="Q1863" i="2"/>
  <c r="Q1855" i="2"/>
  <c r="N1855" i="2"/>
  <c r="Q1847" i="2"/>
  <c r="N1847" i="2"/>
  <c r="Q1839" i="2"/>
  <c r="N1839" i="2"/>
  <c r="Q1831" i="2"/>
  <c r="N1831" i="2"/>
  <c r="Q1823" i="2"/>
  <c r="N1823" i="2"/>
  <c r="N1815" i="2"/>
  <c r="Q1815" i="2"/>
  <c r="Q1807" i="2"/>
  <c r="N1807" i="2"/>
  <c r="Q1799" i="2"/>
  <c r="N1799" i="2"/>
  <c r="N1791" i="2"/>
  <c r="Q1791" i="2"/>
  <c r="N1783" i="2"/>
  <c r="Q1783" i="2"/>
  <c r="Q1768" i="2"/>
  <c r="N1768" i="2"/>
  <c r="N1630" i="2"/>
  <c r="Q1630" i="2"/>
  <c r="N1616" i="2"/>
  <c r="Q1616" i="2"/>
  <c r="Q1595" i="2"/>
  <c r="N1595" i="2"/>
  <c r="Q1580" i="2"/>
  <c r="N1580" i="2"/>
  <c r="Q1569" i="2"/>
  <c r="N1569" i="2"/>
  <c r="Q1562" i="2"/>
  <c r="N1562" i="2"/>
  <c r="Q1777" i="2"/>
  <c r="N1777" i="2"/>
  <c r="N1760" i="2"/>
  <c r="Q1760" i="2"/>
  <c r="N1752" i="2"/>
  <c r="Q1752" i="2"/>
  <c r="N1744" i="2"/>
  <c r="Q1744" i="2"/>
  <c r="N1736" i="2"/>
  <c r="Q1736" i="2"/>
  <c r="N1728" i="2"/>
  <c r="Q1728" i="2"/>
  <c r="N1720" i="2"/>
  <c r="Q1720" i="2"/>
  <c r="N1712" i="2"/>
  <c r="Q1712" i="2"/>
  <c r="N1704" i="2"/>
  <c r="Q1704" i="2"/>
  <c r="Q1696" i="2"/>
  <c r="N1696" i="2"/>
  <c r="Q1688" i="2"/>
  <c r="N1688" i="2"/>
  <c r="Q1680" i="2"/>
  <c r="N1680" i="2"/>
  <c r="Q1672" i="2"/>
  <c r="N1672" i="2"/>
  <c r="Q1664" i="2"/>
  <c r="N1664" i="2"/>
  <c r="Q1656" i="2"/>
  <c r="N1656" i="2"/>
  <c r="Q1648" i="2"/>
  <c r="N1648" i="2"/>
  <c r="Q1640" i="2"/>
  <c r="N1640" i="2"/>
  <c r="N1625" i="2"/>
  <c r="Q1625" i="2"/>
  <c r="Q1603" i="2"/>
  <c r="N1603" i="2"/>
  <c r="Q1585" i="2"/>
  <c r="N1585" i="2"/>
  <c r="Q1572" i="2"/>
  <c r="N1572" i="2"/>
  <c r="N1824" i="2"/>
  <c r="Q1824" i="2"/>
  <c r="N1816" i="2"/>
  <c r="Q1816" i="2"/>
  <c r="N1808" i="2"/>
  <c r="Q1808" i="2"/>
  <c r="N1800" i="2"/>
  <c r="Q1800" i="2"/>
  <c r="N1792" i="2"/>
  <c r="Q1792" i="2"/>
  <c r="N1784" i="2"/>
  <c r="Q1784" i="2"/>
  <c r="Q1770" i="2"/>
  <c r="N1770" i="2"/>
  <c r="N1634" i="2"/>
  <c r="Q1634" i="2"/>
  <c r="N1621" i="2"/>
  <c r="Q1621" i="2"/>
  <c r="Q1607" i="2"/>
  <c r="N1607" i="2"/>
  <c r="Q1600" i="2"/>
  <c r="N1600" i="2"/>
  <c r="N1586" i="2"/>
  <c r="Q1586" i="2"/>
  <c r="Q1566" i="2"/>
  <c r="N1566" i="2"/>
  <c r="N1557" i="2"/>
  <c r="Q1557" i="2"/>
  <c r="N1693" i="2"/>
  <c r="Q1693" i="2"/>
  <c r="N1685" i="2"/>
  <c r="Q1685" i="2"/>
  <c r="N1677" i="2"/>
  <c r="Q1677" i="2"/>
  <c r="N1669" i="2"/>
  <c r="Q1669" i="2"/>
  <c r="N1661" i="2"/>
  <c r="Q1661" i="2"/>
  <c r="N1653" i="2"/>
  <c r="Q1653" i="2"/>
  <c r="N1645" i="2"/>
  <c r="Q1645" i="2"/>
  <c r="N1637" i="2"/>
  <c r="Q1637" i="2"/>
  <c r="N1619" i="2"/>
  <c r="Q1619" i="2"/>
  <c r="N1606" i="2"/>
  <c r="Q1606" i="2"/>
  <c r="Q1581" i="2"/>
  <c r="N1581" i="2"/>
  <c r="Q1553" i="2"/>
  <c r="N1553" i="2"/>
  <c r="N1532" i="2"/>
  <c r="Q1532" i="2"/>
  <c r="Q1515" i="2"/>
  <c r="N1515" i="2"/>
  <c r="N1499" i="2"/>
  <c r="Q1499" i="2"/>
  <c r="N1491" i="2"/>
  <c r="Q1491" i="2"/>
  <c r="N1478" i="2"/>
  <c r="Q1478" i="2"/>
  <c r="N1455" i="2"/>
  <c r="Q1455" i="2"/>
  <c r="N1432" i="2"/>
  <c r="Q1432" i="2"/>
  <c r="N1414" i="2"/>
  <c r="Q1414" i="2"/>
  <c r="N1395" i="2"/>
  <c r="Q1395" i="2"/>
  <c r="N1372" i="2"/>
  <c r="Q1372" i="2"/>
  <c r="N1354" i="2"/>
  <c r="Q1354" i="2"/>
  <c r="N1333" i="2"/>
  <c r="Q1333" i="2"/>
  <c r="N1317" i="2"/>
  <c r="Q1317" i="2"/>
  <c r="N1301" i="2"/>
  <c r="Q1301" i="2"/>
  <c r="Q1546" i="2"/>
  <c r="N1546" i="2"/>
  <c r="Q1528" i="2"/>
  <c r="N1528" i="2"/>
  <c r="Q1516" i="2"/>
  <c r="N1516" i="2"/>
  <c r="Q1505" i="2"/>
  <c r="N1505" i="2"/>
  <c r="N1498" i="2"/>
  <c r="Q1498" i="2"/>
  <c r="N1490" i="2"/>
  <c r="Q1490" i="2"/>
  <c r="N1485" i="2"/>
  <c r="Q1485" i="2"/>
  <c r="Q1474" i="2"/>
  <c r="N1474" i="2"/>
  <c r="Q1460" i="2"/>
  <c r="N1460" i="2"/>
  <c r="Q1449" i="2"/>
  <c r="N1449" i="2"/>
  <c r="Q1435" i="2"/>
  <c r="N1435" i="2"/>
  <c r="Q1421" i="2"/>
  <c r="N1421" i="2"/>
  <c r="Q1410" i="2"/>
  <c r="N1410" i="2"/>
  <c r="Q1393" i="2"/>
  <c r="N1393" i="2"/>
  <c r="Q1382" i="2"/>
  <c r="N1382" i="2"/>
  <c r="Q1368" i="2"/>
  <c r="N1368" i="2"/>
  <c r="Q1357" i="2"/>
  <c r="N1357" i="2"/>
  <c r="Q1343" i="2"/>
  <c r="N1343" i="2"/>
  <c r="N1328" i="2"/>
  <c r="Q1328" i="2"/>
  <c r="N1312" i="2"/>
  <c r="Q1312" i="2"/>
  <c r="N1296" i="2"/>
  <c r="Q1296" i="2"/>
  <c r="N1549" i="2"/>
  <c r="Q1549" i="2"/>
  <c r="Q1534" i="2"/>
  <c r="N1534" i="2"/>
  <c r="Q1521" i="2"/>
  <c r="N1521" i="2"/>
  <c r="N1479" i="2"/>
  <c r="Q1479" i="2"/>
  <c r="N1456" i="2"/>
  <c r="Q1456" i="2"/>
  <c r="N1438" i="2"/>
  <c r="Q1438" i="2"/>
  <c r="N1415" i="2"/>
  <c r="Q1415" i="2"/>
  <c r="N1396" i="2"/>
  <c r="Q1396" i="2"/>
  <c r="N1378" i="2"/>
  <c r="Q1378" i="2"/>
  <c r="N1355" i="2"/>
  <c r="Q1355" i="2"/>
  <c r="N1335" i="2"/>
  <c r="Q1335" i="2"/>
  <c r="N1319" i="2"/>
  <c r="Q1319" i="2"/>
  <c r="N1303" i="2"/>
  <c r="Q1303" i="2"/>
  <c r="N1548" i="2"/>
  <c r="Q1548" i="2"/>
  <c r="N1533" i="2"/>
  <c r="Q1533" i="2"/>
  <c r="N1514" i="2"/>
  <c r="Q1514" i="2"/>
  <c r="N1477" i="2"/>
  <c r="Q1477" i="2"/>
  <c r="N1466" i="2"/>
  <c r="Q1466" i="2"/>
  <c r="N1452" i="2"/>
  <c r="Q1452" i="2"/>
  <c r="N1441" i="2"/>
  <c r="Q1441" i="2"/>
  <c r="N1427" i="2"/>
  <c r="Q1427" i="2"/>
  <c r="N1413" i="2"/>
  <c r="Q1413" i="2"/>
  <c r="N1399" i="2"/>
  <c r="Q1399" i="2"/>
  <c r="N1385" i="2"/>
  <c r="Q1385" i="2"/>
  <c r="N1374" i="2"/>
  <c r="Q1374" i="2"/>
  <c r="N1360" i="2"/>
  <c r="Q1360" i="2"/>
  <c r="N1349" i="2"/>
  <c r="Q1349" i="2"/>
  <c r="N1334" i="2"/>
  <c r="Q1334" i="2"/>
  <c r="N1318" i="2"/>
  <c r="Q1318" i="2"/>
  <c r="N1302" i="2"/>
  <c r="Q1302" i="2"/>
  <c r="N1274" i="2"/>
  <c r="Q1274" i="2"/>
  <c r="N1242" i="2"/>
  <c r="Q1242" i="2"/>
  <c r="N1222" i="2"/>
  <c r="Q1222" i="2"/>
  <c r="N1206" i="2"/>
  <c r="Q1206" i="2"/>
  <c r="Q1192" i="2"/>
  <c r="N1192" i="2"/>
  <c r="Q1176" i="2"/>
  <c r="N1176" i="2"/>
  <c r="Q1160" i="2"/>
  <c r="N1160" i="2"/>
  <c r="Q1145" i="2"/>
  <c r="N1145" i="2"/>
  <c r="Q1132" i="2"/>
  <c r="N1132" i="2"/>
  <c r="N1101" i="2"/>
  <c r="Q1101" i="2"/>
  <c r="N1086" i="2"/>
  <c r="Q1086" i="2"/>
  <c r="N1070" i="2"/>
  <c r="Q1070" i="2"/>
  <c r="N1055" i="2"/>
  <c r="Q1055" i="2"/>
  <c r="N1042" i="2"/>
  <c r="Q1042" i="2"/>
  <c r="N1027" i="2"/>
  <c r="Q1027" i="2"/>
  <c r="N1007" i="2"/>
  <c r="Q1007" i="2"/>
  <c r="N996" i="2"/>
  <c r="Q996" i="2"/>
  <c r="Q986" i="2"/>
  <c r="N986" i="2"/>
  <c r="Q966" i="2"/>
  <c r="N966" i="2"/>
  <c r="N953" i="2"/>
  <c r="Q953" i="2"/>
  <c r="N932" i="2"/>
  <c r="Q932" i="2"/>
  <c r="Q922" i="2"/>
  <c r="N922" i="2"/>
  <c r="N1288" i="2"/>
  <c r="Q1288" i="2"/>
  <c r="N1279" i="2"/>
  <c r="Q1279" i="2"/>
  <c r="N1265" i="2"/>
  <c r="Q1265" i="2"/>
  <c r="N1256" i="2"/>
  <c r="Q1256" i="2"/>
  <c r="N1247" i="2"/>
  <c r="Q1247" i="2"/>
  <c r="N1233" i="2"/>
  <c r="Q1233" i="2"/>
  <c r="N1217" i="2"/>
  <c r="Q1217" i="2"/>
  <c r="N1201" i="2"/>
  <c r="Q1201" i="2"/>
  <c r="Q1187" i="2"/>
  <c r="N1187" i="2"/>
  <c r="N1174" i="2"/>
  <c r="Q1174" i="2"/>
  <c r="Q1158" i="2"/>
  <c r="N1158" i="2"/>
  <c r="Q1142" i="2"/>
  <c r="N1142" i="2"/>
  <c r="Q1130" i="2"/>
  <c r="N1130" i="2"/>
  <c r="N1097" i="2"/>
  <c r="Q1097" i="2"/>
  <c r="N1081" i="2"/>
  <c r="Q1081" i="2"/>
  <c r="N1061" i="2"/>
  <c r="Q1061" i="2"/>
  <c r="N1041" i="2"/>
  <c r="Q1041" i="2"/>
  <c r="N1020" i="2"/>
  <c r="Q1020" i="2"/>
  <c r="N997" i="2"/>
  <c r="Q997" i="2"/>
  <c r="N976" i="2"/>
  <c r="Q976" i="2"/>
  <c r="Q963" i="2"/>
  <c r="N963" i="2"/>
  <c r="N931" i="2"/>
  <c r="Q931" i="2"/>
  <c r="N1270" i="2"/>
  <c r="Q1270" i="2"/>
  <c r="N1238" i="2"/>
  <c r="Q1238" i="2"/>
  <c r="N1220" i="2"/>
  <c r="Q1220" i="2"/>
  <c r="N1204" i="2"/>
  <c r="Q1204" i="2"/>
  <c r="Q1188" i="2"/>
  <c r="N1188" i="2"/>
  <c r="Q1172" i="2"/>
  <c r="N1172" i="2"/>
  <c r="Q1159" i="2"/>
  <c r="N1159" i="2"/>
  <c r="Q1143" i="2"/>
  <c r="N1143" i="2"/>
  <c r="Q1128" i="2"/>
  <c r="N1128" i="2"/>
  <c r="N1114" i="2"/>
  <c r="Q1114" i="2"/>
  <c r="N1110" i="2"/>
  <c r="Q1110" i="2"/>
  <c r="N1106" i="2"/>
  <c r="Q1106" i="2"/>
  <c r="N1102" i="2"/>
  <c r="Q1102" i="2"/>
  <c r="N1088" i="2"/>
  <c r="Q1088" i="2"/>
  <c r="N1072" i="2"/>
  <c r="Q1072" i="2"/>
  <c r="N1060" i="2"/>
  <c r="Q1060" i="2"/>
  <c r="N1050" i="2"/>
  <c r="Q1050" i="2"/>
  <c r="N1032" i="2"/>
  <c r="Q1032" i="2"/>
  <c r="N1024" i="2"/>
  <c r="Q1024" i="2"/>
  <c r="N1008" i="2"/>
  <c r="Q1008" i="2"/>
  <c r="Q998" i="2"/>
  <c r="N998" i="2"/>
  <c r="Q982" i="2"/>
  <c r="N982" i="2"/>
  <c r="N964" i="2"/>
  <c r="Q964" i="2"/>
  <c r="Q950" i="2"/>
  <c r="N950" i="2"/>
  <c r="N930" i="2"/>
  <c r="Q930" i="2"/>
  <c r="Q921" i="2"/>
  <c r="N921" i="2"/>
  <c r="N1285" i="2"/>
  <c r="Q1285" i="2"/>
  <c r="N1276" i="2"/>
  <c r="Q1276" i="2"/>
  <c r="N1267" i="2"/>
  <c r="Q1267" i="2"/>
  <c r="N1253" i="2"/>
  <c r="Q1253" i="2"/>
  <c r="N1244" i="2"/>
  <c r="Q1244" i="2"/>
  <c r="N1235" i="2"/>
  <c r="Q1235" i="2"/>
  <c r="N1219" i="2"/>
  <c r="Q1219" i="2"/>
  <c r="N1203" i="2"/>
  <c r="Q1203" i="2"/>
  <c r="Q1186" i="2"/>
  <c r="N1186" i="2"/>
  <c r="N1167" i="2"/>
  <c r="Q1167" i="2"/>
  <c r="Q1144" i="2"/>
  <c r="N1144" i="2"/>
  <c r="Q1126" i="2"/>
  <c r="N1126" i="2"/>
  <c r="N1095" i="2"/>
  <c r="Q1095" i="2"/>
  <c r="N1079" i="2"/>
  <c r="Q1079" i="2"/>
  <c r="N1057" i="2"/>
  <c r="Q1057" i="2"/>
  <c r="N1043" i="2"/>
  <c r="Q1043" i="2"/>
  <c r="N1025" i="2"/>
  <c r="Q1025" i="2"/>
  <c r="N1017" i="2"/>
  <c r="Q1017" i="2"/>
  <c r="Q990" i="2"/>
  <c r="N990" i="2"/>
  <c r="N977" i="2"/>
  <c r="Q977" i="2"/>
  <c r="Q958" i="2"/>
  <c r="N958" i="2"/>
  <c r="N945" i="2"/>
  <c r="Q945" i="2"/>
  <c r="Q895" i="2"/>
  <c r="N895" i="2"/>
  <c r="N875" i="2"/>
  <c r="Q875" i="2"/>
  <c r="Q915" i="2"/>
  <c r="N915" i="2"/>
  <c r="Q911" i="2"/>
  <c r="N911" i="2"/>
  <c r="N903" i="2"/>
  <c r="Q903" i="2"/>
  <c r="N893" i="2"/>
  <c r="Q893" i="2"/>
  <c r="Q871" i="2"/>
  <c r="N871" i="2"/>
  <c r="Q939" i="2"/>
  <c r="N939" i="2"/>
  <c r="Q894" i="2"/>
  <c r="N894" i="2"/>
  <c r="N886" i="2"/>
  <c r="Q886" i="2"/>
  <c r="N882" i="2"/>
  <c r="Q882" i="2"/>
  <c r="N867" i="2"/>
  <c r="Q867" i="2"/>
  <c r="N904" i="2"/>
  <c r="Q904" i="2"/>
  <c r="N889" i="2"/>
  <c r="Q889" i="2"/>
  <c r="N1950" i="2"/>
  <c r="Q1950" i="2"/>
  <c r="N1942" i="2"/>
  <c r="Q1942" i="2"/>
  <c r="N1934" i="2"/>
  <c r="Q1934" i="2"/>
  <c r="N1926" i="2"/>
  <c r="Q1926" i="2"/>
  <c r="Q1910" i="2"/>
  <c r="N1910" i="2"/>
  <c r="Q1894" i="2"/>
  <c r="N1894" i="2"/>
  <c r="N1868" i="2"/>
  <c r="Q1868" i="2"/>
  <c r="N1836" i="2"/>
  <c r="Q1836" i="2"/>
  <c r="N864" i="2"/>
  <c r="Q864" i="2"/>
  <c r="N861" i="2"/>
  <c r="Q861" i="2"/>
  <c r="Q1911" i="2"/>
  <c r="N1911" i="2"/>
  <c r="Q1895" i="2"/>
  <c r="N1895" i="2"/>
  <c r="Q1862" i="2"/>
  <c r="N1862" i="2"/>
  <c r="N1830" i="2"/>
  <c r="Q1830" i="2"/>
  <c r="N1945" i="2"/>
  <c r="Q1945" i="2"/>
  <c r="N1937" i="2"/>
  <c r="Q1937" i="2"/>
  <c r="N1929" i="2"/>
  <c r="Q1929" i="2"/>
  <c r="Q1916" i="2"/>
  <c r="N1916" i="2"/>
  <c r="Q1900" i="2"/>
  <c r="N1900" i="2"/>
  <c r="N1880" i="2"/>
  <c r="Q1880" i="2"/>
  <c r="N1848" i="2"/>
  <c r="Q1848" i="2"/>
  <c r="Q1767" i="2"/>
  <c r="N1767" i="2"/>
  <c r="Q1917" i="2"/>
  <c r="N1917" i="2"/>
  <c r="Q1901" i="2"/>
  <c r="N1901" i="2"/>
  <c r="N1866" i="2"/>
  <c r="Q1866" i="2"/>
  <c r="N1834" i="2"/>
  <c r="Q1834" i="2"/>
  <c r="N1757" i="2"/>
  <c r="Q1757" i="2"/>
  <c r="N1749" i="2"/>
  <c r="Q1749" i="2"/>
  <c r="N1741" i="2"/>
  <c r="Q1741" i="2"/>
  <c r="N1733" i="2"/>
  <c r="Q1733" i="2"/>
  <c r="N1725" i="2"/>
  <c r="Q1725" i="2"/>
  <c r="N1717" i="2"/>
  <c r="Q1717" i="2"/>
  <c r="N1709" i="2"/>
  <c r="Q1709" i="2"/>
  <c r="N1701" i="2"/>
  <c r="Q1701" i="2"/>
  <c r="Q1885" i="2"/>
  <c r="N1885" i="2"/>
  <c r="N1877" i="2"/>
  <c r="Q1877" i="2"/>
  <c r="N1869" i="2"/>
  <c r="Q1869" i="2"/>
  <c r="Q1861" i="2"/>
  <c r="N1861" i="2"/>
  <c r="Q1853" i="2"/>
  <c r="N1853" i="2"/>
  <c r="N1845" i="2"/>
  <c r="Q1845" i="2"/>
  <c r="N1837" i="2"/>
  <c r="Q1837" i="2"/>
  <c r="Q1829" i="2"/>
  <c r="N1829" i="2"/>
  <c r="N1821" i="2"/>
  <c r="Q1821" i="2"/>
  <c r="N1813" i="2"/>
  <c r="Q1813" i="2"/>
  <c r="N1805" i="2"/>
  <c r="Q1805" i="2"/>
  <c r="N1797" i="2"/>
  <c r="Q1797" i="2"/>
  <c r="N1789" i="2"/>
  <c r="Q1789" i="2"/>
  <c r="Q1780" i="2"/>
  <c r="N1780" i="2"/>
  <c r="N1762" i="2"/>
  <c r="Q1762" i="2"/>
  <c r="N1624" i="2"/>
  <c r="Q1624" i="2"/>
  <c r="Q1608" i="2"/>
  <c r="N1608" i="2"/>
  <c r="N1594" i="2"/>
  <c r="Q1594" i="2"/>
  <c r="N1578" i="2"/>
  <c r="Q1578" i="2"/>
  <c r="Q1568" i="2"/>
  <c r="N1568" i="2"/>
  <c r="Q1558" i="2"/>
  <c r="N1558" i="2"/>
  <c r="Q1773" i="2"/>
  <c r="N1773" i="2"/>
  <c r="N1758" i="2"/>
  <c r="Q1758" i="2"/>
  <c r="N1750" i="2"/>
  <c r="Q1750" i="2"/>
  <c r="N1742" i="2"/>
  <c r="Q1742" i="2"/>
  <c r="N1734" i="2"/>
  <c r="Q1734" i="2"/>
  <c r="N1726" i="2"/>
  <c r="Q1726" i="2"/>
  <c r="N1718" i="2"/>
  <c r="Q1718" i="2"/>
  <c r="N1710" i="2"/>
  <c r="Q1710" i="2"/>
  <c r="N1702" i="2"/>
  <c r="Q1702" i="2"/>
  <c r="Q1694" i="2"/>
  <c r="N1694" i="2"/>
  <c r="Q1686" i="2"/>
  <c r="N1686" i="2"/>
  <c r="Q1678" i="2"/>
  <c r="N1678" i="2"/>
  <c r="Q1670" i="2"/>
  <c r="N1670" i="2"/>
  <c r="Q1662" i="2"/>
  <c r="N1662" i="2"/>
  <c r="Q1654" i="2"/>
  <c r="N1654" i="2"/>
  <c r="Q1646" i="2"/>
  <c r="N1646" i="2"/>
  <c r="Q1638" i="2"/>
  <c r="N1638" i="2"/>
  <c r="N1617" i="2"/>
  <c r="Q1617" i="2"/>
  <c r="Q1601" i="2"/>
  <c r="N1601" i="2"/>
  <c r="Q1584" i="2"/>
  <c r="N1584" i="2"/>
  <c r="Q1570" i="2"/>
  <c r="N1570" i="2"/>
  <c r="N1822" i="2"/>
  <c r="Q1822" i="2"/>
  <c r="N1814" i="2"/>
  <c r="Q1814" i="2"/>
  <c r="N1806" i="2"/>
  <c r="Q1806" i="2"/>
  <c r="Q1798" i="2"/>
  <c r="N1798" i="2"/>
  <c r="N1790" i="2"/>
  <c r="Q1790" i="2"/>
  <c r="N1782" i="2"/>
  <c r="Q1782" i="2"/>
  <c r="Q1766" i="2"/>
  <c r="N1766" i="2"/>
  <c r="N1631" i="2"/>
  <c r="Q1631" i="2"/>
  <c r="N1618" i="2"/>
  <c r="Q1618" i="2"/>
  <c r="Q1605" i="2"/>
  <c r="N1605" i="2"/>
  <c r="Q1591" i="2"/>
  <c r="N1591" i="2"/>
  <c r="Q1577" i="2"/>
  <c r="N1577" i="2"/>
  <c r="N1564" i="2"/>
  <c r="Q1564" i="2"/>
  <c r="N1699" i="2"/>
  <c r="Q1699" i="2"/>
  <c r="N1691" i="2"/>
  <c r="Q1691" i="2"/>
  <c r="N1683" i="2"/>
  <c r="Q1683" i="2"/>
  <c r="N1675" i="2"/>
  <c r="Q1675" i="2"/>
  <c r="N1667" i="2"/>
  <c r="Q1667" i="2"/>
  <c r="N1659" i="2"/>
  <c r="Q1659" i="2"/>
  <c r="N1651" i="2"/>
  <c r="Q1651" i="2"/>
  <c r="N1643" i="2"/>
  <c r="Q1643" i="2"/>
  <c r="N1632" i="2"/>
  <c r="Q1632" i="2"/>
  <c r="N1615" i="2"/>
  <c r="Q1615" i="2"/>
  <c r="Q1593" i="2"/>
  <c r="N1593" i="2"/>
  <c r="Q1579" i="2"/>
  <c r="N1579" i="2"/>
  <c r="Q1543" i="2"/>
  <c r="N1543" i="2"/>
  <c r="Q1529" i="2"/>
  <c r="N1529" i="2"/>
  <c r="N1507" i="2"/>
  <c r="Q1507" i="2"/>
  <c r="N1496" i="2"/>
  <c r="Q1496" i="2"/>
  <c r="N1487" i="2"/>
  <c r="Q1487" i="2"/>
  <c r="N1471" i="2"/>
  <c r="Q1471" i="2"/>
  <c r="N1448" i="2"/>
  <c r="Q1448" i="2"/>
  <c r="N1430" i="2"/>
  <c r="Q1430" i="2"/>
  <c r="N1407" i="2"/>
  <c r="Q1407" i="2"/>
  <c r="N1388" i="2"/>
  <c r="Q1388" i="2"/>
  <c r="N1370" i="2"/>
  <c r="Q1370" i="2"/>
  <c r="N1347" i="2"/>
  <c r="Q1347" i="2"/>
  <c r="N1329" i="2"/>
  <c r="Q1329" i="2"/>
  <c r="N1313" i="2"/>
  <c r="Q1313" i="2"/>
  <c r="N1297" i="2"/>
  <c r="Q1297" i="2"/>
  <c r="Q1544" i="2"/>
  <c r="N1544" i="2"/>
  <c r="Q1522" i="2"/>
  <c r="N1522" i="2"/>
  <c r="Q1510" i="2"/>
  <c r="N1510" i="2"/>
  <c r="N1504" i="2"/>
  <c r="Q1504" i="2"/>
  <c r="Q1497" i="2"/>
  <c r="N1497" i="2"/>
  <c r="N1489" i="2"/>
  <c r="Q1489" i="2"/>
  <c r="N1484" i="2"/>
  <c r="Q1484" i="2"/>
  <c r="Q1469" i="2"/>
  <c r="N1469" i="2"/>
  <c r="Q1458" i="2"/>
  <c r="N1458" i="2"/>
  <c r="Q1444" i="2"/>
  <c r="N1444" i="2"/>
  <c r="Q1433" i="2"/>
  <c r="N1433" i="2"/>
  <c r="Q1419" i="2"/>
  <c r="N1419" i="2"/>
  <c r="Q1405" i="2"/>
  <c r="N1405" i="2"/>
  <c r="Q1391" i="2"/>
  <c r="N1391" i="2"/>
  <c r="Q1377" i="2"/>
  <c r="N1377" i="2"/>
  <c r="Q1366" i="2"/>
  <c r="N1366" i="2"/>
  <c r="Q1352" i="2"/>
  <c r="N1352" i="2"/>
  <c r="N1340" i="2"/>
  <c r="Q1340" i="2"/>
  <c r="N1324" i="2"/>
  <c r="Q1324" i="2"/>
  <c r="N1308" i="2"/>
  <c r="Q1308" i="2"/>
  <c r="N1292" i="2"/>
  <c r="Q1292" i="2"/>
  <c r="Q1547" i="2"/>
  <c r="N1547" i="2"/>
  <c r="Q1530" i="2"/>
  <c r="N1530" i="2"/>
  <c r="Q1520" i="2"/>
  <c r="N1520" i="2"/>
  <c r="N1472" i="2"/>
  <c r="Q1472" i="2"/>
  <c r="N1454" i="2"/>
  <c r="Q1454" i="2"/>
  <c r="N1431" i="2"/>
  <c r="Q1431" i="2"/>
  <c r="N1408" i="2"/>
  <c r="Q1408" i="2"/>
  <c r="N1394" i="2"/>
  <c r="Q1394" i="2"/>
  <c r="N1371" i="2"/>
  <c r="Q1371" i="2"/>
  <c r="N1348" i="2"/>
  <c r="Q1348" i="2"/>
  <c r="N1331" i="2"/>
  <c r="Q1331" i="2"/>
  <c r="N1315" i="2"/>
  <c r="Q1315" i="2"/>
  <c r="N1299" i="2"/>
  <c r="Q1299" i="2"/>
  <c r="Q1545" i="2"/>
  <c r="N1545" i="2"/>
  <c r="Q1531" i="2"/>
  <c r="N1531" i="2"/>
  <c r="Q1513" i="2"/>
  <c r="N1513" i="2"/>
  <c r="N1475" i="2"/>
  <c r="Q1475" i="2"/>
  <c r="N1461" i="2"/>
  <c r="Q1461" i="2"/>
  <c r="N1450" i="2"/>
  <c r="Q1450" i="2"/>
  <c r="N1436" i="2"/>
  <c r="Q1436" i="2"/>
  <c r="N1425" i="2"/>
  <c r="Q1425" i="2"/>
  <c r="N1411" i="2"/>
  <c r="Q1411" i="2"/>
  <c r="N1397" i="2"/>
  <c r="Q1397" i="2"/>
  <c r="N1383" i="2"/>
  <c r="Q1383" i="2"/>
  <c r="N1369" i="2"/>
  <c r="Q1369" i="2"/>
  <c r="N1358" i="2"/>
  <c r="Q1358" i="2"/>
  <c r="N1344" i="2"/>
  <c r="Q1344" i="2"/>
  <c r="N1330" i="2"/>
  <c r="Q1330" i="2"/>
  <c r="N1314" i="2"/>
  <c r="Q1314" i="2"/>
  <c r="N1298" i="2"/>
  <c r="Q1298" i="2"/>
  <c r="N1266" i="2"/>
  <c r="Q1266" i="2"/>
  <c r="N1234" i="2"/>
  <c r="Q1234" i="2"/>
  <c r="N1218" i="2"/>
  <c r="Q1218" i="2"/>
  <c r="N1200" i="2"/>
  <c r="Q1200" i="2"/>
  <c r="Q1184" i="2"/>
  <c r="N1184" i="2"/>
  <c r="Q1168" i="2"/>
  <c r="N1168" i="2"/>
  <c r="Q1157" i="2"/>
  <c r="N1157" i="2"/>
  <c r="Q1141" i="2"/>
  <c r="N1141" i="2"/>
  <c r="Q1125" i="2"/>
  <c r="N1125" i="2"/>
  <c r="N1098" i="2"/>
  <c r="Q1098" i="2"/>
  <c r="N1082" i="2"/>
  <c r="Q1082" i="2"/>
  <c r="N1064" i="2"/>
  <c r="Q1064" i="2"/>
  <c r="N1054" i="2"/>
  <c r="Q1054" i="2"/>
  <c r="N1038" i="2"/>
  <c r="Q1038" i="2"/>
  <c r="N1015" i="2"/>
  <c r="Q1015" i="2"/>
  <c r="N1004" i="2"/>
  <c r="Q1004" i="2"/>
  <c r="Q994" i="2"/>
  <c r="N994" i="2"/>
  <c r="N981" i="2"/>
  <c r="Q981" i="2"/>
  <c r="Q962" i="2"/>
  <c r="N962" i="2"/>
  <c r="Q951" i="2"/>
  <c r="N951" i="2"/>
  <c r="Q928" i="2"/>
  <c r="N928" i="2"/>
  <c r="Q920" i="2"/>
  <c r="N920" i="2"/>
  <c r="N1287" i="2"/>
  <c r="Q1287" i="2"/>
  <c r="N1273" i="2"/>
  <c r="Q1273" i="2"/>
  <c r="N1264" i="2"/>
  <c r="Q1264" i="2"/>
  <c r="N1255" i="2"/>
  <c r="Q1255" i="2"/>
  <c r="N1241" i="2"/>
  <c r="Q1241" i="2"/>
  <c r="N1229" i="2"/>
  <c r="Q1229" i="2"/>
  <c r="N1213" i="2"/>
  <c r="Q1213" i="2"/>
  <c r="N1198" i="2"/>
  <c r="Q1198" i="2"/>
  <c r="N1185" i="2"/>
  <c r="Q1185" i="2"/>
  <c r="Q1171" i="2"/>
  <c r="N1171" i="2"/>
  <c r="Q1154" i="2"/>
  <c r="N1154" i="2"/>
  <c r="Q1138" i="2"/>
  <c r="N1138" i="2"/>
  <c r="Q1124" i="2"/>
  <c r="N1124" i="2"/>
  <c r="N1093" i="2"/>
  <c r="Q1093" i="2"/>
  <c r="N1077" i="2"/>
  <c r="Q1077" i="2"/>
  <c r="N1053" i="2"/>
  <c r="Q1053" i="2"/>
  <c r="N1037" i="2"/>
  <c r="Q1037" i="2"/>
  <c r="N1018" i="2"/>
  <c r="Q1018" i="2"/>
  <c r="N989" i="2"/>
  <c r="Q989" i="2"/>
  <c r="Q973" i="2"/>
  <c r="N973" i="2"/>
  <c r="N961" i="2"/>
  <c r="Q961" i="2"/>
  <c r="Q929" i="2"/>
  <c r="N929" i="2"/>
  <c r="N1262" i="2"/>
  <c r="Q1262" i="2"/>
  <c r="N1232" i="2"/>
  <c r="Q1232" i="2"/>
  <c r="N1216" i="2"/>
  <c r="Q1216" i="2"/>
  <c r="Q1197" i="2"/>
  <c r="N1197" i="2"/>
  <c r="Q1181" i="2"/>
  <c r="N1181" i="2"/>
  <c r="Q1165" i="2"/>
  <c r="N1165" i="2"/>
  <c r="Q1155" i="2"/>
  <c r="N1155" i="2"/>
  <c r="Q1139" i="2"/>
  <c r="N1139" i="2"/>
  <c r="Q1123" i="2"/>
  <c r="N1123" i="2"/>
  <c r="N1113" i="2"/>
  <c r="Q1113" i="2"/>
  <c r="N1109" i="2"/>
  <c r="Q1109" i="2"/>
  <c r="N1105" i="2"/>
  <c r="Q1105" i="2"/>
  <c r="N1100" i="2"/>
  <c r="Q1100" i="2"/>
  <c r="N1084" i="2"/>
  <c r="Q1084" i="2"/>
  <c r="N1068" i="2"/>
  <c r="Q1068" i="2"/>
  <c r="N1059" i="2"/>
  <c r="Q1059" i="2"/>
  <c r="N1044" i="2"/>
  <c r="Q1044" i="2"/>
  <c r="N1030" i="2"/>
  <c r="Q1030" i="2"/>
  <c r="N1016" i="2"/>
  <c r="Q1016" i="2"/>
  <c r="Q1006" i="2"/>
  <c r="N1006" i="2"/>
  <c r="N995" i="2"/>
  <c r="Q995" i="2"/>
  <c r="N979" i="2"/>
  <c r="Q979" i="2"/>
  <c r="N960" i="2"/>
  <c r="Q960" i="2"/>
  <c r="Q946" i="2"/>
  <c r="N946" i="2"/>
  <c r="Q927" i="2"/>
  <c r="N927" i="2"/>
  <c r="Q919" i="2"/>
  <c r="N919" i="2"/>
  <c r="N1284" i="2"/>
  <c r="Q1284" i="2"/>
  <c r="N1275" i="2"/>
  <c r="Q1275" i="2"/>
  <c r="N1261" i="2"/>
  <c r="Q1261" i="2"/>
  <c r="N1252" i="2"/>
  <c r="Q1252" i="2"/>
  <c r="N1243" i="2"/>
  <c r="Q1243" i="2"/>
  <c r="N1231" i="2"/>
  <c r="Q1231" i="2"/>
  <c r="N1215" i="2"/>
  <c r="Q1215" i="2"/>
  <c r="N1202" i="2"/>
  <c r="Q1202" i="2"/>
  <c r="N1183" i="2"/>
  <c r="Q1183" i="2"/>
  <c r="Q1156" i="2"/>
  <c r="N1156" i="2"/>
  <c r="Q1140" i="2"/>
  <c r="N1140" i="2"/>
  <c r="N1122" i="2"/>
  <c r="Q1122" i="2"/>
  <c r="N1091" i="2"/>
  <c r="Q1091" i="2"/>
  <c r="N1075" i="2"/>
  <c r="Q1075" i="2"/>
  <c r="N1056" i="2"/>
  <c r="Q1056" i="2"/>
  <c r="N1039" i="2"/>
  <c r="Q1039" i="2"/>
  <c r="N1023" i="2"/>
  <c r="Q1023" i="2"/>
  <c r="N1009" i="2"/>
  <c r="Q1009" i="2"/>
  <c r="N985" i="2"/>
  <c r="Q985" i="2"/>
  <c r="Q974" i="2"/>
  <c r="N974" i="2"/>
  <c r="Q955" i="2"/>
  <c r="N955" i="2"/>
  <c r="N937" i="2"/>
  <c r="Q937" i="2"/>
  <c r="N892" i="2"/>
  <c r="Q892" i="2"/>
  <c r="N873" i="2"/>
  <c r="Q873" i="2"/>
  <c r="Q914" i="2"/>
  <c r="N914" i="2"/>
  <c r="Q909" i="2"/>
  <c r="N909" i="2"/>
  <c r="Q901" i="2"/>
  <c r="N901" i="2"/>
  <c r="Q880" i="2"/>
  <c r="N880" i="2"/>
  <c r="Q869" i="2"/>
  <c r="N869" i="2"/>
  <c r="N938" i="2"/>
  <c r="Q938" i="2"/>
  <c r="N891" i="2"/>
  <c r="Q891" i="2"/>
  <c r="N885" i="2"/>
  <c r="Q885" i="2"/>
  <c r="N881" i="2"/>
  <c r="Q881" i="2"/>
  <c r="N910" i="2"/>
  <c r="Q910" i="2"/>
  <c r="N902" i="2"/>
  <c r="Q902" i="2"/>
  <c r="N877" i="2"/>
  <c r="Q877" i="2"/>
  <c r="Q1897" i="2"/>
  <c r="N1897" i="2"/>
  <c r="N1948" i="2"/>
  <c r="Q1948" i="2"/>
  <c r="N1940" i="2"/>
  <c r="Q1940" i="2"/>
  <c r="N1932" i="2"/>
  <c r="Q1932" i="2"/>
  <c r="Q1922" i="2"/>
  <c r="N1922" i="2"/>
  <c r="Q1906" i="2"/>
  <c r="N1906" i="2"/>
  <c r="N1892" i="2"/>
  <c r="Q1892" i="2"/>
  <c r="N1860" i="2"/>
  <c r="Q1860" i="2"/>
  <c r="N1828" i="2"/>
  <c r="Q1828" i="2"/>
  <c r="N859" i="2"/>
  <c r="Q859" i="2"/>
  <c r="Q1923" i="2"/>
  <c r="N1923" i="2"/>
  <c r="Q1907" i="2"/>
  <c r="N1907" i="2"/>
  <c r="N1886" i="2"/>
  <c r="Q1886" i="2"/>
  <c r="Q1854" i="2"/>
  <c r="N1854" i="2"/>
  <c r="N862" i="2"/>
  <c r="Q862" i="2"/>
  <c r="N1943" i="2"/>
  <c r="Q1943" i="2"/>
  <c r="N1935" i="2"/>
  <c r="Q1935" i="2"/>
  <c r="N1927" i="2"/>
  <c r="Q1927" i="2"/>
  <c r="Q1912" i="2"/>
  <c r="N1912" i="2"/>
  <c r="Q1896" i="2"/>
  <c r="N1896" i="2"/>
  <c r="N1872" i="2"/>
  <c r="Q1872" i="2"/>
  <c r="N1840" i="2"/>
  <c r="Q1840" i="2"/>
  <c r="N863" i="2"/>
  <c r="Q863" i="2"/>
  <c r="Q1913" i="2"/>
  <c r="N1913" i="2"/>
  <c r="N1890" i="2"/>
  <c r="Q1890" i="2"/>
  <c r="N1858" i="2"/>
  <c r="Q1858" i="2"/>
  <c r="N1826" i="2"/>
  <c r="Q1826" i="2"/>
  <c r="N1755" i="2"/>
  <c r="Q1755" i="2"/>
  <c r="N1747" i="2"/>
  <c r="Q1747" i="2"/>
  <c r="N1739" i="2"/>
  <c r="Q1739" i="2"/>
  <c r="N1731" i="2"/>
  <c r="Q1731" i="2"/>
  <c r="N1723" i="2"/>
  <c r="Q1723" i="2"/>
  <c r="N1715" i="2"/>
  <c r="Q1715" i="2"/>
  <c r="N1707" i="2"/>
  <c r="Q1707" i="2"/>
  <c r="Q1891" i="2"/>
  <c r="N1891" i="2"/>
  <c r="Q1883" i="2"/>
  <c r="N1883" i="2"/>
  <c r="Q1875" i="2"/>
  <c r="N1875" i="2"/>
  <c r="N1867" i="2"/>
  <c r="Q1867" i="2"/>
  <c r="N1859" i="2"/>
  <c r="Q1859" i="2"/>
  <c r="Q1851" i="2"/>
  <c r="N1851" i="2"/>
  <c r="Q1843" i="2"/>
  <c r="N1843" i="2"/>
  <c r="N1835" i="2"/>
  <c r="Q1835" i="2"/>
  <c r="Q1827" i="2"/>
  <c r="N1827" i="2"/>
  <c r="Q1819" i="2"/>
  <c r="N1819" i="2"/>
  <c r="Q1811" i="2"/>
  <c r="N1811" i="2"/>
  <c r="N1803" i="2"/>
  <c r="Q1803" i="2"/>
  <c r="Q1795" i="2"/>
  <c r="N1795" i="2"/>
  <c r="N1787" i="2"/>
  <c r="Q1787" i="2"/>
  <c r="Q1776" i="2"/>
  <c r="N1776" i="2"/>
  <c r="N1635" i="2"/>
  <c r="Q1635" i="2"/>
  <c r="N1622" i="2"/>
  <c r="Q1622" i="2"/>
  <c r="Q1599" i="2"/>
  <c r="N1599" i="2"/>
  <c r="Q1592" i="2"/>
  <c r="N1592" i="2"/>
  <c r="Q1573" i="2"/>
  <c r="N1573" i="2"/>
  <c r="Q1567" i="2"/>
  <c r="N1567" i="2"/>
  <c r="N1556" i="2"/>
  <c r="Q1556" i="2"/>
  <c r="Q1769" i="2"/>
  <c r="N1769" i="2"/>
  <c r="N1756" i="2"/>
  <c r="Q1756" i="2"/>
  <c r="N1748" i="2"/>
  <c r="Q1748" i="2"/>
  <c r="N1740" i="2"/>
  <c r="Q1740" i="2"/>
  <c r="N1732" i="2"/>
  <c r="Q1732" i="2"/>
  <c r="N1724" i="2"/>
  <c r="Q1724" i="2"/>
  <c r="N1716" i="2"/>
  <c r="Q1716" i="2"/>
  <c r="N1708" i="2"/>
  <c r="Q1708" i="2"/>
  <c r="Q1700" i="2"/>
  <c r="N1700" i="2"/>
  <c r="Q1692" i="2"/>
  <c r="N1692" i="2"/>
  <c r="Q1684" i="2"/>
  <c r="N1684" i="2"/>
  <c r="Q1676" i="2"/>
  <c r="N1676" i="2"/>
  <c r="Q1668" i="2"/>
  <c r="N1668" i="2"/>
  <c r="Q1660" i="2"/>
  <c r="N1660" i="2"/>
  <c r="Q1652" i="2"/>
  <c r="N1652" i="2"/>
  <c r="Q1644" i="2"/>
  <c r="N1644" i="2"/>
  <c r="N1636" i="2"/>
  <c r="Q1636" i="2"/>
  <c r="Q1611" i="2"/>
  <c r="N1611" i="2"/>
  <c r="Q1598" i="2"/>
  <c r="N1598" i="2"/>
  <c r="Q1582" i="2"/>
  <c r="N1582" i="2"/>
  <c r="Q1563" i="2"/>
  <c r="N1563" i="2"/>
  <c r="N1820" i="2"/>
  <c r="Q1820" i="2"/>
  <c r="N1812" i="2"/>
  <c r="Q1812" i="2"/>
  <c r="N1804" i="2"/>
  <c r="Q1804" i="2"/>
  <c r="N1796" i="2"/>
  <c r="Q1796" i="2"/>
  <c r="N1788" i="2"/>
  <c r="Q1788" i="2"/>
  <c r="Q1778" i="2"/>
  <c r="N1778" i="2"/>
  <c r="N1764" i="2"/>
  <c r="Q1764" i="2"/>
  <c r="N1628" i="2"/>
  <c r="Q1628" i="2"/>
  <c r="Q1613" i="2"/>
  <c r="N1613" i="2"/>
  <c r="Q1604" i="2"/>
  <c r="N1604" i="2"/>
  <c r="Q1589" i="2"/>
  <c r="N1589" i="2"/>
  <c r="Q1576" i="2"/>
  <c r="N1576" i="2"/>
  <c r="Q1561" i="2"/>
  <c r="N1561" i="2"/>
  <c r="N1697" i="2"/>
  <c r="Q1697" i="2"/>
  <c r="N1689" i="2"/>
  <c r="Q1689" i="2"/>
  <c r="N1681" i="2"/>
  <c r="Q1681" i="2"/>
  <c r="N1673" i="2"/>
  <c r="Q1673" i="2"/>
  <c r="N1665" i="2"/>
  <c r="Q1665" i="2"/>
  <c r="N1657" i="2"/>
  <c r="Q1657" i="2"/>
  <c r="N1649" i="2"/>
  <c r="Q1649" i="2"/>
  <c r="N1641" i="2"/>
  <c r="Q1641" i="2"/>
  <c r="N1629" i="2"/>
  <c r="Q1629" i="2"/>
  <c r="N1614" i="2"/>
  <c r="Q1614" i="2"/>
  <c r="N1590" i="2"/>
  <c r="Q1590" i="2"/>
  <c r="Q1560" i="2"/>
  <c r="N1560" i="2"/>
  <c r="Q1538" i="2"/>
  <c r="N1538" i="2"/>
  <c r="Q1527" i="2"/>
  <c r="N1527" i="2"/>
  <c r="N1503" i="2"/>
  <c r="Q1503" i="2"/>
  <c r="N1495" i="2"/>
  <c r="Q1495" i="2"/>
  <c r="N1483" i="2"/>
  <c r="Q1483" i="2"/>
  <c r="N1464" i="2"/>
  <c r="Q1464" i="2"/>
  <c r="N1446" i="2"/>
  <c r="Q1446" i="2"/>
  <c r="N1423" i="2"/>
  <c r="Q1423" i="2"/>
  <c r="N1404" i="2"/>
  <c r="Q1404" i="2"/>
  <c r="N1386" i="2"/>
  <c r="Q1386" i="2"/>
  <c r="N1363" i="2"/>
  <c r="Q1363" i="2"/>
  <c r="N1341" i="2"/>
  <c r="Q1341" i="2"/>
  <c r="N1325" i="2"/>
  <c r="Q1325" i="2"/>
  <c r="N1309" i="2"/>
  <c r="Q1309" i="2"/>
  <c r="N1293" i="2"/>
  <c r="Q1293" i="2"/>
  <c r="N1541" i="2"/>
  <c r="Q1541" i="2"/>
  <c r="Q1519" i="2"/>
  <c r="N1519" i="2"/>
  <c r="Q1508" i="2"/>
  <c r="N1508" i="2"/>
  <c r="N1502" i="2"/>
  <c r="Q1502" i="2"/>
  <c r="N1494" i="2"/>
  <c r="Q1494" i="2"/>
  <c r="N1488" i="2"/>
  <c r="Q1488" i="2"/>
  <c r="Q1481" i="2"/>
  <c r="N1481" i="2"/>
  <c r="Q1467" i="2"/>
  <c r="N1467" i="2"/>
  <c r="Q1453" i="2"/>
  <c r="N1453" i="2"/>
  <c r="Q1442" i="2"/>
  <c r="N1442" i="2"/>
  <c r="Q1428" i="2"/>
  <c r="N1428" i="2"/>
  <c r="Q1417" i="2"/>
  <c r="N1417" i="2"/>
  <c r="Q1400" i="2"/>
  <c r="N1400" i="2"/>
  <c r="Q1389" i="2"/>
  <c r="N1389" i="2"/>
  <c r="Q1375" i="2"/>
  <c r="N1375" i="2"/>
  <c r="Q1361" i="2"/>
  <c r="N1361" i="2"/>
  <c r="Q1350" i="2"/>
  <c r="N1350" i="2"/>
  <c r="N1336" i="2"/>
  <c r="Q1336" i="2"/>
  <c r="N1320" i="2"/>
  <c r="Q1320" i="2"/>
  <c r="N1304" i="2"/>
  <c r="Q1304" i="2"/>
  <c r="N1552" i="2"/>
  <c r="Q1552" i="2"/>
  <c r="N1540" i="2"/>
  <c r="Q1540" i="2"/>
  <c r="Q1526" i="2"/>
  <c r="N1526" i="2"/>
  <c r="Q1511" i="2"/>
  <c r="N1511" i="2"/>
  <c r="N1470" i="2"/>
  <c r="Q1470" i="2"/>
  <c r="N1447" i="2"/>
  <c r="Q1447" i="2"/>
  <c r="N1424" i="2"/>
  <c r="Q1424" i="2"/>
  <c r="N1406" i="2"/>
  <c r="Q1406" i="2"/>
  <c r="N1387" i="2"/>
  <c r="Q1387" i="2"/>
  <c r="N1364" i="2"/>
  <c r="Q1364" i="2"/>
  <c r="N1346" i="2"/>
  <c r="Q1346" i="2"/>
  <c r="N1327" i="2"/>
  <c r="Q1327" i="2"/>
  <c r="N1311" i="2"/>
  <c r="Q1311" i="2"/>
  <c r="N1295" i="2"/>
  <c r="Q1295" i="2"/>
  <c r="Q1542" i="2"/>
  <c r="N1542" i="2"/>
  <c r="N1525" i="2"/>
  <c r="Q1525" i="2"/>
  <c r="Q1512" i="2"/>
  <c r="N1512" i="2"/>
  <c r="N1473" i="2"/>
  <c r="Q1473" i="2"/>
  <c r="N1459" i="2"/>
  <c r="Q1459" i="2"/>
  <c r="N1445" i="2"/>
  <c r="Q1445" i="2"/>
  <c r="N1434" i="2"/>
  <c r="Q1434" i="2"/>
  <c r="N1420" i="2"/>
  <c r="Q1420" i="2"/>
  <c r="N1409" i="2"/>
  <c r="Q1409" i="2"/>
  <c r="N1392" i="2"/>
  <c r="Q1392" i="2"/>
  <c r="N1381" i="2"/>
  <c r="Q1381" i="2"/>
  <c r="N1367" i="2"/>
  <c r="Q1367" i="2"/>
  <c r="N1353" i="2"/>
  <c r="Q1353" i="2"/>
  <c r="N1342" i="2"/>
  <c r="Q1342" i="2"/>
  <c r="N1326" i="2"/>
  <c r="Q1326" i="2"/>
  <c r="N1310" i="2"/>
  <c r="Q1310" i="2"/>
  <c r="N1294" i="2"/>
  <c r="Q1294" i="2"/>
  <c r="N1258" i="2"/>
  <c r="Q1258" i="2"/>
  <c r="N1230" i="2"/>
  <c r="Q1230" i="2"/>
  <c r="N1214" i="2"/>
  <c r="Q1214" i="2"/>
  <c r="Q1196" i="2"/>
  <c r="N1196" i="2"/>
  <c r="Q1180" i="2"/>
  <c r="N1180" i="2"/>
  <c r="Q1164" i="2"/>
  <c r="N1164" i="2"/>
  <c r="Q1153" i="2"/>
  <c r="N1153" i="2"/>
  <c r="Q1137" i="2"/>
  <c r="N1137" i="2"/>
  <c r="Q1121" i="2"/>
  <c r="N1121" i="2"/>
  <c r="N1094" i="2"/>
  <c r="Q1094" i="2"/>
  <c r="N1078" i="2"/>
  <c r="Q1078" i="2"/>
  <c r="N1063" i="2"/>
  <c r="Q1063" i="2"/>
  <c r="N1047" i="2"/>
  <c r="Q1047" i="2"/>
  <c r="N1034" i="2"/>
  <c r="Q1034" i="2"/>
  <c r="N1012" i="2"/>
  <c r="Q1012" i="2"/>
  <c r="Q1002" i="2"/>
  <c r="N1002" i="2"/>
  <c r="N991" i="2"/>
  <c r="Q991" i="2"/>
  <c r="Q975" i="2"/>
  <c r="N975" i="2"/>
  <c r="Q959" i="2"/>
  <c r="N959" i="2"/>
  <c r="N948" i="2"/>
  <c r="Q948" i="2"/>
  <c r="Q926" i="2"/>
  <c r="N926" i="2"/>
  <c r="Q918" i="2"/>
  <c r="N918" i="2"/>
  <c r="N1281" i="2"/>
  <c r="Q1281" i="2"/>
  <c r="N1272" i="2"/>
  <c r="Q1272" i="2"/>
  <c r="N1263" i="2"/>
  <c r="Q1263" i="2"/>
  <c r="N1249" i="2"/>
  <c r="Q1249" i="2"/>
  <c r="N1240" i="2"/>
  <c r="Q1240" i="2"/>
  <c r="N1225" i="2"/>
  <c r="Q1225" i="2"/>
  <c r="N1209" i="2"/>
  <c r="Q1209" i="2"/>
  <c r="Q1194" i="2"/>
  <c r="N1194" i="2"/>
  <c r="N1182" i="2"/>
  <c r="Q1182" i="2"/>
  <c r="N1169" i="2"/>
  <c r="Q1169" i="2"/>
  <c r="Q1150" i="2"/>
  <c r="N1150" i="2"/>
  <c r="Q1134" i="2"/>
  <c r="N1134" i="2"/>
  <c r="N1120" i="2"/>
  <c r="Q1120" i="2"/>
  <c r="N1089" i="2"/>
  <c r="Q1089" i="2"/>
  <c r="N1073" i="2"/>
  <c r="Q1073" i="2"/>
  <c r="N1052" i="2"/>
  <c r="Q1052" i="2"/>
  <c r="N1033" i="2"/>
  <c r="Q1033" i="2"/>
  <c r="N1013" i="2"/>
  <c r="Q1013" i="2"/>
  <c r="N984" i="2"/>
  <c r="Q984" i="2"/>
  <c r="N969" i="2"/>
  <c r="Q969" i="2"/>
  <c r="N956" i="2"/>
  <c r="Q956" i="2"/>
  <c r="N1286" i="2"/>
  <c r="Q1286" i="2"/>
  <c r="N1254" i="2"/>
  <c r="Q1254" i="2"/>
  <c r="N1228" i="2"/>
  <c r="Q1228" i="2"/>
  <c r="N1212" i="2"/>
  <c r="Q1212" i="2"/>
  <c r="N1193" i="2"/>
  <c r="Q1193" i="2"/>
  <c r="N1177" i="2"/>
  <c r="Q1177" i="2"/>
  <c r="Q1163" i="2"/>
  <c r="N1163" i="2"/>
  <c r="Q1151" i="2"/>
  <c r="N1151" i="2"/>
  <c r="Q1135" i="2"/>
  <c r="N1135" i="2"/>
  <c r="Q1119" i="2"/>
  <c r="N1119" i="2"/>
  <c r="N1112" i="2"/>
  <c r="Q1112" i="2"/>
  <c r="N1108" i="2"/>
  <c r="Q1108" i="2"/>
  <c r="N1104" i="2"/>
  <c r="Q1104" i="2"/>
  <c r="N1096" i="2"/>
  <c r="Q1096" i="2"/>
  <c r="N1080" i="2"/>
  <c r="Q1080" i="2"/>
  <c r="N1067" i="2"/>
  <c r="Q1067" i="2"/>
  <c r="N1058" i="2"/>
  <c r="Q1058" i="2"/>
  <c r="N1040" i="2"/>
  <c r="Q1040" i="2"/>
  <c r="N1029" i="2"/>
  <c r="Q1029" i="2"/>
  <c r="N1014" i="2"/>
  <c r="Q1014" i="2"/>
  <c r="N1003" i="2"/>
  <c r="Q1003" i="2"/>
  <c r="N992" i="2"/>
  <c r="Q992" i="2"/>
  <c r="N972" i="2"/>
  <c r="Q972" i="2"/>
  <c r="Q954" i="2"/>
  <c r="N954" i="2"/>
  <c r="Q943" i="2"/>
  <c r="N943" i="2"/>
  <c r="Q925" i="2"/>
  <c r="N925" i="2"/>
  <c r="Q917" i="2"/>
  <c r="N917" i="2"/>
  <c r="N1283" i="2"/>
  <c r="Q1283" i="2"/>
  <c r="N1269" i="2"/>
  <c r="Q1269" i="2"/>
  <c r="N1260" i="2"/>
  <c r="Q1260" i="2"/>
  <c r="N1251" i="2"/>
  <c r="Q1251" i="2"/>
  <c r="N1237" i="2"/>
  <c r="Q1237" i="2"/>
  <c r="N1227" i="2"/>
  <c r="Q1227" i="2"/>
  <c r="N1211" i="2"/>
  <c r="Q1211" i="2"/>
  <c r="N1199" i="2"/>
  <c r="Q1199" i="2"/>
  <c r="Q1173" i="2"/>
  <c r="N1173" i="2"/>
  <c r="Q1152" i="2"/>
  <c r="N1152" i="2"/>
  <c r="Q1136" i="2"/>
  <c r="N1136" i="2"/>
  <c r="N1118" i="2"/>
  <c r="Q1118" i="2"/>
  <c r="N1087" i="2"/>
  <c r="Q1087" i="2"/>
  <c r="N1071" i="2"/>
  <c r="Q1071" i="2"/>
  <c r="N1049" i="2"/>
  <c r="Q1049" i="2"/>
  <c r="N1035" i="2"/>
  <c r="Q1035" i="2"/>
  <c r="N1021" i="2"/>
  <c r="Q1021" i="2"/>
  <c r="N1001" i="2"/>
  <c r="Q1001" i="2"/>
  <c r="N983" i="2"/>
  <c r="Q983" i="2"/>
  <c r="Q970" i="2"/>
  <c r="N970" i="2"/>
  <c r="N949" i="2"/>
  <c r="Q949" i="2"/>
  <c r="N935" i="2"/>
  <c r="Q935" i="2"/>
  <c r="Q890" i="2"/>
  <c r="N890" i="2"/>
  <c r="N868" i="2"/>
  <c r="Q868" i="2"/>
  <c r="Q913" i="2"/>
  <c r="N913" i="2"/>
  <c r="N907" i="2"/>
  <c r="Q907" i="2"/>
  <c r="N899" i="2"/>
  <c r="Q899" i="2"/>
  <c r="Q878" i="2"/>
  <c r="N878" i="2"/>
  <c r="N944" i="2"/>
  <c r="Q944" i="2"/>
  <c r="N936" i="2"/>
  <c r="Q936" i="2"/>
  <c r="N888" i="2"/>
  <c r="Q888" i="2"/>
  <c r="N884" i="2"/>
  <c r="Q884" i="2"/>
  <c r="N874" i="2"/>
  <c r="Q874" i="2"/>
  <c r="N908" i="2"/>
  <c r="Q908" i="2"/>
  <c r="N900" i="2"/>
  <c r="Q900" i="2"/>
  <c r="N870" i="2"/>
  <c r="Q870" i="2"/>
  <c r="Q720" i="2"/>
  <c r="N720" i="2"/>
  <c r="N844" i="2"/>
  <c r="Q844" i="2"/>
  <c r="N802" i="2"/>
  <c r="Q802" i="2"/>
  <c r="N855" i="2"/>
  <c r="Q855" i="2"/>
  <c r="N837" i="2"/>
  <c r="Q837" i="2"/>
  <c r="N746" i="2"/>
  <c r="Q746" i="2"/>
  <c r="N850" i="2"/>
  <c r="Q850" i="2"/>
  <c r="Q792" i="2"/>
  <c r="N792" i="2"/>
  <c r="N762" i="2"/>
  <c r="Q762" i="2"/>
  <c r="N854" i="2"/>
  <c r="Q854" i="2"/>
  <c r="N843" i="2"/>
  <c r="Q843" i="2"/>
  <c r="Q831" i="2"/>
  <c r="N831" i="2"/>
  <c r="Q814" i="2"/>
  <c r="N814" i="2"/>
  <c r="Q800" i="2"/>
  <c r="N800" i="2"/>
  <c r="N785" i="2"/>
  <c r="Q785" i="2"/>
  <c r="Q779" i="2"/>
  <c r="N779" i="2"/>
  <c r="Q764" i="2"/>
  <c r="N764" i="2"/>
  <c r="Q741" i="2"/>
  <c r="N741" i="2"/>
  <c r="N729" i="2"/>
  <c r="Q729" i="2"/>
  <c r="N712" i="2"/>
  <c r="Q712" i="2"/>
  <c r="N666" i="2"/>
  <c r="Q666" i="2"/>
  <c r="Q829" i="2"/>
  <c r="N829" i="2"/>
  <c r="Q803" i="2"/>
  <c r="N803" i="2"/>
  <c r="Q791" i="2"/>
  <c r="N791" i="2"/>
  <c r="N777" i="2"/>
  <c r="Q777" i="2"/>
  <c r="Q763" i="2"/>
  <c r="N763" i="2"/>
  <c r="N748" i="2"/>
  <c r="Q748" i="2"/>
  <c r="Q727" i="2"/>
  <c r="N727" i="2"/>
  <c r="N690" i="2"/>
  <c r="Q690" i="2"/>
  <c r="N533" i="2"/>
  <c r="Q533" i="2"/>
  <c r="N826" i="2"/>
  <c r="Q826" i="2"/>
  <c r="N815" i="2"/>
  <c r="Q815" i="2"/>
  <c r="N793" i="2"/>
  <c r="Q793" i="2"/>
  <c r="N772" i="2"/>
  <c r="Q772" i="2"/>
  <c r="N761" i="2"/>
  <c r="Q761" i="2"/>
  <c r="N731" i="2"/>
  <c r="Q731" i="2"/>
  <c r="N697" i="2"/>
  <c r="Q697" i="2"/>
  <c r="N753" i="2"/>
  <c r="Q753" i="2"/>
  <c r="N739" i="2"/>
  <c r="Q739" i="2"/>
  <c r="N721" i="2"/>
  <c r="Q721" i="2"/>
  <c r="Q703" i="2"/>
  <c r="N703" i="2"/>
  <c r="Q664" i="2"/>
  <c r="N664" i="2"/>
  <c r="N657" i="2"/>
  <c r="Q657" i="2"/>
  <c r="N612" i="2"/>
  <c r="Q612" i="2"/>
  <c r="Q710" i="2"/>
  <c r="N710" i="2"/>
  <c r="Q692" i="2"/>
  <c r="N692" i="2"/>
  <c r="Q682" i="2"/>
  <c r="N682" i="2"/>
  <c r="N675" i="2"/>
  <c r="Q675" i="2"/>
  <c r="Q656" i="2"/>
  <c r="N656" i="2"/>
  <c r="N642" i="2"/>
  <c r="Q642" i="2"/>
  <c r="N588" i="2"/>
  <c r="Q588" i="2"/>
  <c r="N718" i="2"/>
  <c r="Q718" i="2"/>
  <c r="N695" i="2"/>
  <c r="Q695" i="2"/>
  <c r="Q683" i="2"/>
  <c r="N683" i="2"/>
  <c r="Q665" i="2"/>
  <c r="N665" i="2"/>
  <c r="N636" i="2"/>
  <c r="Q636" i="2"/>
  <c r="Q640" i="2"/>
  <c r="N640" i="2"/>
  <c r="Q614" i="2"/>
  <c r="N614" i="2"/>
  <c r="Q554" i="2"/>
  <c r="N554" i="2"/>
  <c r="Q638" i="2"/>
  <c r="N638" i="2"/>
  <c r="N619" i="2"/>
  <c r="Q619" i="2"/>
  <c r="N591" i="2"/>
  <c r="Q591" i="2"/>
  <c r="N654" i="2"/>
  <c r="Q654" i="2"/>
  <c r="N632" i="2"/>
  <c r="Q632" i="2"/>
  <c r="Q610" i="2"/>
  <c r="N610" i="2"/>
  <c r="N569" i="2"/>
  <c r="Q569" i="2"/>
  <c r="Q601" i="2"/>
  <c r="N601" i="2"/>
  <c r="Q586" i="2"/>
  <c r="N586" i="2"/>
  <c r="N552" i="2"/>
  <c r="Q552" i="2"/>
  <c r="Q504" i="2"/>
  <c r="N504" i="2"/>
  <c r="Q597" i="2"/>
  <c r="N597" i="2"/>
  <c r="Q570" i="2"/>
  <c r="N570" i="2"/>
  <c r="N548" i="2"/>
  <c r="Q548" i="2"/>
  <c r="N599" i="2"/>
  <c r="Q599" i="2"/>
  <c r="N587" i="2"/>
  <c r="Q587" i="2"/>
  <c r="Q581" i="2"/>
  <c r="N581" i="2"/>
  <c r="Q560" i="2"/>
  <c r="N560" i="2"/>
  <c r="Q543" i="2"/>
  <c r="N543" i="2"/>
  <c r="Q530" i="2"/>
  <c r="N530" i="2"/>
  <c r="Q483" i="2"/>
  <c r="N483" i="2"/>
  <c r="Q557" i="2"/>
  <c r="N557" i="2"/>
  <c r="Q532" i="2"/>
  <c r="N532" i="2"/>
  <c r="Q516" i="2"/>
  <c r="N516" i="2"/>
  <c r="N555" i="2"/>
  <c r="Q555" i="2"/>
  <c r="N542" i="2"/>
  <c r="Q542" i="2"/>
  <c r="Q527" i="2"/>
  <c r="N527" i="2"/>
  <c r="N520" i="2"/>
  <c r="Q520" i="2"/>
  <c r="Q486" i="2"/>
  <c r="N486" i="2"/>
  <c r="Q513" i="2"/>
  <c r="N513" i="2"/>
  <c r="Q503" i="2"/>
  <c r="N503" i="2"/>
  <c r="Q501" i="2"/>
  <c r="N501" i="2"/>
  <c r="N496" i="2"/>
  <c r="Q496" i="2"/>
  <c r="N491" i="2"/>
  <c r="Q491" i="2"/>
  <c r="N471" i="2"/>
  <c r="Q471" i="2"/>
  <c r="Q469" i="2"/>
  <c r="N469" i="2"/>
  <c r="N476" i="2"/>
  <c r="Q476" i="2"/>
  <c r="Q460" i="2"/>
  <c r="N460" i="2"/>
  <c r="Q448" i="2"/>
  <c r="N448" i="2"/>
  <c r="Q461" i="2"/>
  <c r="N461" i="2"/>
  <c r="Q453" i="2"/>
  <c r="N453" i="2"/>
  <c r="Q443" i="2"/>
  <c r="N443" i="2"/>
  <c r="N838" i="2"/>
  <c r="Q838" i="2"/>
  <c r="Q744" i="2"/>
  <c r="N744" i="2"/>
  <c r="N778" i="2"/>
  <c r="Q778" i="2"/>
  <c r="N825" i="2"/>
  <c r="Q825" i="2"/>
  <c r="N786" i="2"/>
  <c r="Q786" i="2"/>
  <c r="Q845" i="2"/>
  <c r="N845" i="2"/>
  <c r="N818" i="2"/>
  <c r="Q818" i="2"/>
  <c r="Q847" i="2"/>
  <c r="N847" i="2"/>
  <c r="Q751" i="2"/>
  <c r="N751" i="2"/>
  <c r="N853" i="2"/>
  <c r="Q853" i="2"/>
  <c r="Q840" i="2"/>
  <c r="N840" i="2"/>
  <c r="Q830" i="2"/>
  <c r="N830" i="2"/>
  <c r="N809" i="2"/>
  <c r="Q809" i="2"/>
  <c r="Q798" i="2"/>
  <c r="N798" i="2"/>
  <c r="Q784" i="2"/>
  <c r="N784" i="2"/>
  <c r="Q776" i="2"/>
  <c r="N776" i="2"/>
  <c r="Q738" i="2"/>
  <c r="N738" i="2"/>
  <c r="N725" i="2"/>
  <c r="Q725" i="2"/>
  <c r="Q659" i="2"/>
  <c r="N659" i="2"/>
  <c r="Q827" i="2"/>
  <c r="N827" i="2"/>
  <c r="Q816" i="2"/>
  <c r="N816" i="2"/>
  <c r="Q790" i="2"/>
  <c r="N790" i="2"/>
  <c r="Q775" i="2"/>
  <c r="N775" i="2"/>
  <c r="Q760" i="2"/>
  <c r="N760" i="2"/>
  <c r="N745" i="2"/>
  <c r="Q745" i="2"/>
  <c r="N687" i="2"/>
  <c r="Q687" i="2"/>
  <c r="Q835" i="2"/>
  <c r="N835" i="2"/>
  <c r="Q824" i="2"/>
  <c r="N824" i="2"/>
  <c r="N787" i="2"/>
  <c r="Q787" i="2"/>
  <c r="Q771" i="2"/>
  <c r="N771" i="2"/>
  <c r="N759" i="2"/>
  <c r="Q759" i="2"/>
  <c r="N728" i="2"/>
  <c r="Q728" i="2"/>
  <c r="N678" i="2"/>
  <c r="Q678" i="2"/>
  <c r="N749" i="2"/>
  <c r="Q749" i="2"/>
  <c r="N733" i="2"/>
  <c r="Q733" i="2"/>
  <c r="Q719" i="2"/>
  <c r="N719" i="2"/>
  <c r="Q700" i="2"/>
  <c r="N700" i="2"/>
  <c r="Q663" i="2"/>
  <c r="N663" i="2"/>
  <c r="Q655" i="2"/>
  <c r="N655" i="2"/>
  <c r="Q639" i="2"/>
  <c r="N639" i="2"/>
  <c r="N550" i="2"/>
  <c r="Q550" i="2"/>
  <c r="N699" i="2"/>
  <c r="Q699" i="2"/>
  <c r="Q691" i="2"/>
  <c r="N691" i="2"/>
  <c r="N681" i="2"/>
  <c r="Q681" i="2"/>
  <c r="Q674" i="2"/>
  <c r="N674" i="2"/>
  <c r="Q653" i="2"/>
  <c r="N653" i="2"/>
  <c r="N630" i="2"/>
  <c r="Q630" i="2"/>
  <c r="N565" i="2"/>
  <c r="Q565" i="2"/>
  <c r="N714" i="2"/>
  <c r="Q714" i="2"/>
  <c r="N702" i="2"/>
  <c r="Q702" i="2"/>
  <c r="N694" i="2"/>
  <c r="Q694" i="2"/>
  <c r="N676" i="2"/>
  <c r="Q676" i="2"/>
  <c r="N662" i="2"/>
  <c r="Q662" i="2"/>
  <c r="N625" i="2"/>
  <c r="Q625" i="2"/>
  <c r="Q637" i="2"/>
  <c r="N637" i="2"/>
  <c r="Q631" i="2"/>
  <c r="N631" i="2"/>
  <c r="Q613" i="2"/>
  <c r="N613" i="2"/>
  <c r="N540" i="2"/>
  <c r="Q540" i="2"/>
  <c r="Q624" i="2"/>
  <c r="N624" i="2"/>
  <c r="N574" i="2"/>
  <c r="Q574" i="2"/>
  <c r="N649" i="2"/>
  <c r="Q649" i="2"/>
  <c r="Q629" i="2"/>
  <c r="N629" i="2"/>
  <c r="N606" i="2"/>
  <c r="Q606" i="2"/>
  <c r="Q485" i="2"/>
  <c r="N485" i="2"/>
  <c r="Q600" i="2"/>
  <c r="N600" i="2"/>
  <c r="N583" i="2"/>
  <c r="Q583" i="2"/>
  <c r="Q545" i="2"/>
  <c r="N545" i="2"/>
  <c r="N608" i="2"/>
  <c r="Q608" i="2"/>
  <c r="Q593" i="2"/>
  <c r="N593" i="2"/>
  <c r="N577" i="2"/>
  <c r="Q577" i="2"/>
  <c r="N567" i="2"/>
  <c r="Q567" i="2"/>
  <c r="N518" i="2"/>
  <c r="Q518" i="2"/>
  <c r="N596" i="2"/>
  <c r="Q596" i="2"/>
  <c r="N585" i="2"/>
  <c r="Q585" i="2"/>
  <c r="N576" i="2"/>
  <c r="Q576" i="2"/>
  <c r="N562" i="2"/>
  <c r="Q562" i="2"/>
  <c r="Q559" i="2"/>
  <c r="N559" i="2"/>
  <c r="Q539" i="2"/>
  <c r="N539" i="2"/>
  <c r="Q526" i="2"/>
  <c r="N526" i="2"/>
  <c r="N564" i="2"/>
  <c r="Q564" i="2"/>
  <c r="Q556" i="2"/>
  <c r="N556" i="2"/>
  <c r="Q529" i="2"/>
  <c r="N529" i="2"/>
  <c r="N515" i="2"/>
  <c r="Q515" i="2"/>
  <c r="N549" i="2"/>
  <c r="Q549" i="2"/>
  <c r="N541" i="2"/>
  <c r="Q541" i="2"/>
  <c r="Q523" i="2"/>
  <c r="N523" i="2"/>
  <c r="N511" i="2"/>
  <c r="Q511" i="2"/>
  <c r="N484" i="2"/>
  <c r="Q484" i="2"/>
  <c r="N512" i="2"/>
  <c r="Q512" i="2"/>
  <c r="Q495" i="2"/>
  <c r="N495" i="2"/>
  <c r="N500" i="2"/>
  <c r="Q500" i="2"/>
  <c r="N494" i="2"/>
  <c r="Q494" i="2"/>
  <c r="N481" i="2"/>
  <c r="Q481" i="2"/>
  <c r="Q482" i="2"/>
  <c r="N482" i="2"/>
  <c r="Q468" i="2"/>
  <c r="N468" i="2"/>
  <c r="N475" i="2"/>
  <c r="Q475" i="2"/>
  <c r="Q459" i="2"/>
  <c r="N459" i="2"/>
  <c r="Q450" i="2"/>
  <c r="N450" i="2"/>
  <c r="Q464" i="2"/>
  <c r="N464" i="2"/>
  <c r="Q446" i="2"/>
  <c r="N446" i="2"/>
  <c r="N458" i="2"/>
  <c r="Q458" i="2"/>
  <c r="N452" i="2"/>
  <c r="Q452" i="2"/>
  <c r="N440" i="2"/>
  <c r="Q440" i="2"/>
  <c r="N849" i="2"/>
  <c r="Q849" i="2"/>
  <c r="Q836" i="2"/>
  <c r="N836" i="2"/>
  <c r="N734" i="2"/>
  <c r="Q734" i="2"/>
  <c r="N810" i="2"/>
  <c r="Q810" i="2"/>
  <c r="N756" i="2"/>
  <c r="Q756" i="2"/>
  <c r="N842" i="2"/>
  <c r="Q842" i="2"/>
  <c r="N806" i="2"/>
  <c r="Q806" i="2"/>
  <c r="N679" i="2"/>
  <c r="Q679" i="2"/>
  <c r="N857" i="2"/>
  <c r="Q857" i="2"/>
  <c r="N839" i="2"/>
  <c r="Q839" i="2"/>
  <c r="N789" i="2"/>
  <c r="Q789" i="2"/>
  <c r="N668" i="2"/>
  <c r="Q668" i="2"/>
  <c r="Q852" i="2"/>
  <c r="N852" i="2"/>
  <c r="N820" i="2"/>
  <c r="Q820" i="2"/>
  <c r="N804" i="2"/>
  <c r="Q804" i="2"/>
  <c r="Q797" i="2"/>
  <c r="N797" i="2"/>
  <c r="Q782" i="2"/>
  <c r="N782" i="2"/>
  <c r="Q752" i="2"/>
  <c r="N752" i="2"/>
  <c r="N737" i="2"/>
  <c r="Q737" i="2"/>
  <c r="Q723" i="2"/>
  <c r="N723" i="2"/>
  <c r="N709" i="2"/>
  <c r="Q709" i="2"/>
  <c r="N650" i="2"/>
  <c r="Q650" i="2"/>
  <c r="N821" i="2"/>
  <c r="Q821" i="2"/>
  <c r="Q813" i="2"/>
  <c r="N813" i="2"/>
  <c r="Q799" i="2"/>
  <c r="N799" i="2"/>
  <c r="N788" i="2"/>
  <c r="Q788" i="2"/>
  <c r="Q774" i="2"/>
  <c r="N774" i="2"/>
  <c r="N757" i="2"/>
  <c r="Q757" i="2"/>
  <c r="N740" i="2"/>
  <c r="Q740" i="2"/>
  <c r="N716" i="2"/>
  <c r="Q716" i="2"/>
  <c r="N684" i="2"/>
  <c r="Q684" i="2"/>
  <c r="N833" i="2"/>
  <c r="Q833" i="2"/>
  <c r="N823" i="2"/>
  <c r="Q823" i="2"/>
  <c r="N805" i="2"/>
  <c r="Q805" i="2"/>
  <c r="N780" i="2"/>
  <c r="Q780" i="2"/>
  <c r="N769" i="2"/>
  <c r="Q769" i="2"/>
  <c r="N758" i="2"/>
  <c r="Q758" i="2"/>
  <c r="Q726" i="2"/>
  <c r="N726" i="2"/>
  <c r="Q669" i="2"/>
  <c r="N669" i="2"/>
  <c r="N743" i="2"/>
  <c r="Q743" i="2"/>
  <c r="Q732" i="2"/>
  <c r="N732" i="2"/>
  <c r="N715" i="2"/>
  <c r="Q715" i="2"/>
  <c r="N693" i="2"/>
  <c r="Q693" i="2"/>
  <c r="Q646" i="2"/>
  <c r="N646" i="2"/>
  <c r="N628" i="2"/>
  <c r="Q628" i="2"/>
  <c r="N717" i="2"/>
  <c r="Q717" i="2"/>
  <c r="N696" i="2"/>
  <c r="Q696" i="2"/>
  <c r="Q686" i="2"/>
  <c r="N686" i="2"/>
  <c r="N680" i="2"/>
  <c r="Q680" i="2"/>
  <c r="N673" i="2"/>
  <c r="Q673" i="2"/>
  <c r="N652" i="2"/>
  <c r="Q652" i="2"/>
  <c r="N618" i="2"/>
  <c r="Q618" i="2"/>
  <c r="Q537" i="2"/>
  <c r="N537" i="2"/>
  <c r="Q707" i="2"/>
  <c r="N707" i="2"/>
  <c r="N701" i="2"/>
  <c r="Q701" i="2"/>
  <c r="Q688" i="2"/>
  <c r="N688" i="2"/>
  <c r="N672" i="2"/>
  <c r="Q672" i="2"/>
  <c r="Q661" i="2"/>
  <c r="N661" i="2"/>
  <c r="N648" i="2"/>
  <c r="Q648" i="2"/>
  <c r="N635" i="2"/>
  <c r="Q635" i="2"/>
  <c r="Q617" i="2"/>
  <c r="N617" i="2"/>
  <c r="N611" i="2"/>
  <c r="Q611" i="2"/>
  <c r="N489" i="2"/>
  <c r="Q489" i="2"/>
  <c r="N623" i="2"/>
  <c r="Q623" i="2"/>
  <c r="Q609" i="2"/>
  <c r="N609" i="2"/>
  <c r="Q525" i="2"/>
  <c r="N525" i="2"/>
  <c r="Q643" i="2"/>
  <c r="N643" i="2"/>
  <c r="Q621" i="2"/>
  <c r="N621" i="2"/>
  <c r="Q604" i="2"/>
  <c r="N604" i="2"/>
  <c r="Q594" i="2"/>
  <c r="N594" i="2"/>
  <c r="Q580" i="2"/>
  <c r="N580" i="2"/>
  <c r="N534" i="2"/>
  <c r="Q534" i="2"/>
  <c r="Q605" i="2"/>
  <c r="N605" i="2"/>
  <c r="Q573" i="2"/>
  <c r="N573" i="2"/>
  <c r="Q566" i="2"/>
  <c r="N566" i="2"/>
  <c r="N487" i="2"/>
  <c r="Q487" i="2"/>
  <c r="N595" i="2"/>
  <c r="Q595" i="2"/>
  <c r="N584" i="2"/>
  <c r="Q584" i="2"/>
  <c r="Q575" i="2"/>
  <c r="N575" i="2"/>
  <c r="Q551" i="2"/>
  <c r="N551" i="2"/>
  <c r="Q553" i="2"/>
  <c r="N553" i="2"/>
  <c r="Q538" i="2"/>
  <c r="N538" i="2"/>
  <c r="Q509" i="2"/>
  <c r="N509" i="2"/>
  <c r="N563" i="2"/>
  <c r="Q563" i="2"/>
  <c r="Q536" i="2"/>
  <c r="N536" i="2"/>
  <c r="Q524" i="2"/>
  <c r="N524" i="2"/>
  <c r="N514" i="2"/>
  <c r="Q514" i="2"/>
  <c r="Q547" i="2"/>
  <c r="N547" i="2"/>
  <c r="N522" i="2"/>
  <c r="Q522" i="2"/>
  <c r="Q502" i="2"/>
  <c r="N502" i="2"/>
  <c r="N480" i="2"/>
  <c r="Q480" i="2"/>
  <c r="Q508" i="2"/>
  <c r="N508" i="2"/>
  <c r="N490" i="2"/>
  <c r="Q490" i="2"/>
  <c r="N498" i="2"/>
  <c r="Q498" i="2"/>
  <c r="N492" i="2"/>
  <c r="Q492" i="2"/>
  <c r="N488" i="2"/>
  <c r="Q488" i="2"/>
  <c r="N472" i="2"/>
  <c r="Q472" i="2"/>
  <c r="Q478" i="2"/>
  <c r="N478" i="2"/>
  <c r="Q441" i="2"/>
  <c r="N441" i="2"/>
  <c r="N473" i="2"/>
  <c r="Q473" i="2"/>
  <c r="Q456" i="2"/>
  <c r="N456" i="2"/>
  <c r="N449" i="2"/>
  <c r="Q449" i="2"/>
  <c r="Q463" i="2"/>
  <c r="N463" i="2"/>
  <c r="Q466" i="2"/>
  <c r="N466" i="2"/>
  <c r="N457" i="2"/>
  <c r="Q457" i="2"/>
  <c r="Q445" i="2"/>
  <c r="N445" i="2"/>
  <c r="Q439" i="2"/>
  <c r="N439" i="2"/>
  <c r="Q811" i="2"/>
  <c r="N811" i="2"/>
  <c r="N846" i="2"/>
  <c r="Q846" i="2"/>
  <c r="N834" i="2"/>
  <c r="Q834" i="2"/>
  <c r="Q808" i="2"/>
  <c r="N808" i="2"/>
  <c r="Q755" i="2"/>
  <c r="N755" i="2"/>
  <c r="Q856" i="2"/>
  <c r="N856" i="2"/>
  <c r="N841" i="2"/>
  <c r="Q841" i="2"/>
  <c r="N770" i="2"/>
  <c r="Q770" i="2"/>
  <c r="N851" i="2"/>
  <c r="Q851" i="2"/>
  <c r="N807" i="2"/>
  <c r="Q807" i="2"/>
  <c r="N768" i="2"/>
  <c r="Q768" i="2"/>
  <c r="N848" i="2"/>
  <c r="Q848" i="2"/>
  <c r="N832" i="2"/>
  <c r="Q832" i="2"/>
  <c r="N817" i="2"/>
  <c r="Q817" i="2"/>
  <c r="N801" i="2"/>
  <c r="Q801" i="2"/>
  <c r="Q794" i="2"/>
  <c r="N794" i="2"/>
  <c r="N781" i="2"/>
  <c r="Q781" i="2"/>
  <c r="Q767" i="2"/>
  <c r="N767" i="2"/>
  <c r="Q747" i="2"/>
  <c r="N747" i="2"/>
  <c r="Q730" i="2"/>
  <c r="N730" i="2"/>
  <c r="N713" i="2"/>
  <c r="Q713" i="2"/>
  <c r="N708" i="2"/>
  <c r="Q708" i="2"/>
  <c r="Q641" i="2"/>
  <c r="N641" i="2"/>
  <c r="Q819" i="2"/>
  <c r="N819" i="2"/>
  <c r="Q812" i="2"/>
  <c r="N812" i="2"/>
  <c r="Q795" i="2"/>
  <c r="N795" i="2"/>
  <c r="Q783" i="2"/>
  <c r="N783" i="2"/>
  <c r="N765" i="2"/>
  <c r="Q765" i="2"/>
  <c r="N750" i="2"/>
  <c r="Q750" i="2"/>
  <c r="Q735" i="2"/>
  <c r="N735" i="2"/>
  <c r="N705" i="2"/>
  <c r="Q705" i="2"/>
  <c r="Q667" i="2"/>
  <c r="N667" i="2"/>
  <c r="N828" i="2"/>
  <c r="Q828" i="2"/>
  <c r="N822" i="2"/>
  <c r="Q822" i="2"/>
  <c r="N796" i="2"/>
  <c r="Q796" i="2"/>
  <c r="N773" i="2"/>
  <c r="Q773" i="2"/>
  <c r="N766" i="2"/>
  <c r="Q766" i="2"/>
  <c r="N736" i="2"/>
  <c r="Q736" i="2"/>
  <c r="N724" i="2"/>
  <c r="Q724" i="2"/>
  <c r="Q754" i="2"/>
  <c r="N754" i="2"/>
  <c r="Q742" i="2"/>
  <c r="N742" i="2"/>
  <c r="Q722" i="2"/>
  <c r="N722" i="2"/>
  <c r="Q706" i="2"/>
  <c r="N706" i="2"/>
  <c r="N689" i="2"/>
  <c r="Q689" i="2"/>
  <c r="Q658" i="2"/>
  <c r="N658" i="2"/>
  <c r="Q645" i="2"/>
  <c r="N645" i="2"/>
  <c r="N627" i="2"/>
  <c r="Q627" i="2"/>
  <c r="Q711" i="2"/>
  <c r="N711" i="2"/>
  <c r="N685" i="2"/>
  <c r="Q685" i="2"/>
  <c r="Q677" i="2"/>
  <c r="N677" i="2"/>
  <c r="Q671" i="2"/>
  <c r="N671" i="2"/>
  <c r="Q651" i="2"/>
  <c r="N651" i="2"/>
  <c r="Q615" i="2"/>
  <c r="N615" i="2"/>
  <c r="N505" i="2"/>
  <c r="Q505" i="2"/>
  <c r="Q704" i="2"/>
  <c r="N704" i="2"/>
  <c r="N698" i="2"/>
  <c r="Q698" i="2"/>
  <c r="N670" i="2"/>
  <c r="Q670" i="2"/>
  <c r="N660" i="2"/>
  <c r="Q660" i="2"/>
  <c r="N647" i="2"/>
  <c r="Q647" i="2"/>
  <c r="N634" i="2"/>
  <c r="Q634" i="2"/>
  <c r="Q616" i="2"/>
  <c r="N616" i="2"/>
  <c r="N603" i="2"/>
  <c r="Q603" i="2"/>
  <c r="Q644" i="2"/>
  <c r="N644" i="2"/>
  <c r="Q626" i="2"/>
  <c r="N626" i="2"/>
  <c r="Q622" i="2"/>
  <c r="N622" i="2"/>
  <c r="N592" i="2"/>
  <c r="Q592" i="2"/>
  <c r="N633" i="2"/>
  <c r="Q633" i="2"/>
  <c r="N620" i="2"/>
  <c r="Q620" i="2"/>
  <c r="N602" i="2"/>
  <c r="Q602" i="2"/>
  <c r="N607" i="2"/>
  <c r="Q607" i="2"/>
  <c r="Q590" i="2"/>
  <c r="N590" i="2"/>
  <c r="N579" i="2"/>
  <c r="Q579" i="2"/>
  <c r="Q568" i="2"/>
  <c r="N568" i="2"/>
  <c r="N517" i="2"/>
  <c r="Q517" i="2"/>
  <c r="Q598" i="2"/>
  <c r="N598" i="2"/>
  <c r="Q578" i="2"/>
  <c r="N578" i="2"/>
  <c r="N571" i="2"/>
  <c r="Q571" i="2"/>
  <c r="Q561" i="2"/>
  <c r="N561" i="2"/>
  <c r="N589" i="2"/>
  <c r="Q589" i="2"/>
  <c r="N582" i="2"/>
  <c r="Q582" i="2"/>
  <c r="N572" i="2"/>
  <c r="Q572" i="2"/>
  <c r="Q510" i="2"/>
  <c r="N510" i="2"/>
  <c r="Q544" i="2"/>
  <c r="N544" i="2"/>
  <c r="Q531" i="2"/>
  <c r="N531" i="2"/>
  <c r="N493" i="2"/>
  <c r="Q493" i="2"/>
  <c r="Q558" i="2"/>
  <c r="N558" i="2"/>
  <c r="Q535" i="2"/>
  <c r="N535" i="2"/>
  <c r="N519" i="2"/>
  <c r="Q519" i="2"/>
  <c r="Q506" i="2"/>
  <c r="N506" i="2"/>
  <c r="N546" i="2"/>
  <c r="Q546" i="2"/>
  <c r="N528" i="2"/>
  <c r="Q528" i="2"/>
  <c r="Q521" i="2"/>
  <c r="N521" i="2"/>
  <c r="Q499" i="2"/>
  <c r="N499" i="2"/>
  <c r="Q451" i="2"/>
  <c r="N451" i="2"/>
  <c r="N507" i="2"/>
  <c r="Q507" i="2"/>
  <c r="N470" i="2"/>
  <c r="Q470" i="2"/>
  <c r="N497" i="2"/>
  <c r="Q497" i="2"/>
  <c r="Q479" i="2"/>
  <c r="N479" i="2"/>
  <c r="Q467" i="2"/>
  <c r="N467" i="2"/>
  <c r="Q474" i="2"/>
  <c r="N474" i="2"/>
  <c r="N477" i="2"/>
  <c r="Q477" i="2"/>
  <c r="N442" i="2"/>
  <c r="Q442" i="2"/>
  <c r="N455" i="2"/>
  <c r="Q455" i="2"/>
  <c r="N447" i="2"/>
  <c r="Q447" i="2"/>
  <c r="Q462" i="2"/>
  <c r="N462" i="2"/>
  <c r="N465" i="2"/>
  <c r="Q465" i="2"/>
  <c r="N454" i="2"/>
  <c r="Q454" i="2"/>
  <c r="N444" i="2"/>
  <c r="Q444" i="2"/>
  <c r="J5" i="4"/>
  <c r="D61" i="5" l="1"/>
  <c r="C61" i="5" s="1"/>
  <c r="E62" i="5"/>
  <c r="D62" i="5" s="1"/>
  <c r="C62" i="5" s="1"/>
  <c r="G62" i="5" s="1"/>
  <c r="D107" i="5"/>
  <c r="C107" i="5" s="1"/>
  <c r="D59" i="5"/>
  <c r="C59" i="5" s="1"/>
  <c r="D105" i="5"/>
  <c r="C105" i="5" s="1"/>
  <c r="C89" i="3"/>
  <c r="C4" i="5"/>
  <c r="D9" i="2"/>
  <c r="A1946" i="1"/>
  <c r="J2" i="4"/>
  <c r="F18" i="4"/>
  <c r="F15" i="4"/>
  <c r="F13" i="4"/>
  <c r="A1942" i="1"/>
  <c r="E1942" i="1"/>
  <c r="A1944" i="1"/>
  <c r="E1944" i="1"/>
  <c r="H7" i="1"/>
  <c r="J5" i="1"/>
  <c r="J4" i="1"/>
  <c r="F4" i="1"/>
  <c r="D4" i="1"/>
  <c r="B4" i="1"/>
  <c r="A3" i="1"/>
  <c r="F1" i="1"/>
  <c r="B1" i="1"/>
  <c r="J1" i="1"/>
  <c r="B5" i="1"/>
  <c r="F5" i="5" s="1"/>
  <c r="A1951" i="2"/>
  <c r="A1941" i="1" s="1"/>
  <c r="A1953" i="2"/>
  <c r="A1943" i="1" s="1"/>
  <c r="A1955" i="2"/>
  <c r="A1945" i="1" s="1"/>
  <c r="A17" i="2"/>
  <c r="A7" i="1" s="1"/>
  <c r="H1953" i="2"/>
  <c r="C6" i="3"/>
  <c r="C7" i="3"/>
  <c r="C8" i="3"/>
  <c r="C10" i="3"/>
  <c r="C9" i="3"/>
  <c r="C47" i="3"/>
  <c r="C48" i="3"/>
  <c r="C50" i="3"/>
  <c r="C49" i="3"/>
  <c r="C51" i="3"/>
  <c r="C5" i="3"/>
  <c r="C52" i="3"/>
  <c r="C90" i="3"/>
  <c r="C1939" i="3" l="1"/>
  <c r="K1" i="2"/>
  <c r="D17" i="2"/>
  <c r="H17" i="2"/>
  <c r="F5" i="1"/>
  <c r="F6" i="5" s="1"/>
  <c r="K3" i="2" l="1"/>
  <c r="K2" i="2"/>
  <c r="U17" i="2"/>
  <c r="U1951" i="2" s="1"/>
  <c r="Y17" i="2" l="1"/>
  <c r="Z17" i="2" s="1"/>
  <c r="V17" i="2"/>
  <c r="W17" i="2" s="1"/>
  <c r="U1953" i="2" l="1"/>
  <c r="U1955" i="2" s="1"/>
  <c r="U15" i="2" s="1"/>
  <c r="X867" i="2" l="1"/>
  <c r="X869" i="2"/>
  <c r="AA870" i="2"/>
  <c r="X872" i="2"/>
  <c r="X875" i="2"/>
  <c r="X877" i="2"/>
  <c r="AA879" i="2"/>
  <c r="AA881" i="2"/>
  <c r="X885" i="2"/>
  <c r="AA888" i="2"/>
  <c r="X892" i="2"/>
  <c r="X896" i="2"/>
  <c r="X897" i="2"/>
  <c r="X898" i="2"/>
  <c r="X899" i="2"/>
  <c r="X900" i="2"/>
  <c r="X901" i="2"/>
  <c r="X902" i="2"/>
  <c r="X903" i="2"/>
  <c r="X904" i="2"/>
  <c r="X905" i="2"/>
  <c r="X906" i="2"/>
  <c r="X907" i="2"/>
  <c r="X908" i="2"/>
  <c r="X909" i="2"/>
  <c r="X910" i="2"/>
  <c r="X913" i="2"/>
  <c r="AA915" i="2"/>
  <c r="X916" i="2"/>
  <c r="AA918" i="2"/>
  <c r="X922" i="2"/>
  <c r="AA926" i="2"/>
  <c r="X930" i="2"/>
  <c r="X934" i="2"/>
  <c r="X935" i="2"/>
  <c r="AA937" i="2"/>
  <c r="X938" i="2"/>
  <c r="AA941" i="2"/>
  <c r="X942" i="2"/>
  <c r="AA946" i="2"/>
  <c r="X947" i="2"/>
  <c r="X948" i="2"/>
  <c r="AA951" i="2"/>
  <c r="AA952" i="2"/>
  <c r="X953" i="2"/>
  <c r="AA957" i="2"/>
  <c r="X958" i="2"/>
  <c r="AA962" i="2"/>
  <c r="X963" i="2"/>
  <c r="X964" i="2"/>
  <c r="AA967" i="2"/>
  <c r="AA968" i="2"/>
  <c r="X969" i="2"/>
  <c r="AA973" i="2"/>
  <c r="X974" i="2"/>
  <c r="AA977" i="2"/>
  <c r="X979" i="2"/>
  <c r="AA981" i="2"/>
  <c r="X983" i="2"/>
  <c r="AA985" i="2"/>
  <c r="X987" i="2"/>
  <c r="AA989" i="2"/>
  <c r="X991" i="2"/>
  <c r="AA868" i="2"/>
  <c r="X870" i="2"/>
  <c r="AA871" i="2"/>
  <c r="AA873" i="2"/>
  <c r="AA876" i="2"/>
  <c r="X878" i="2"/>
  <c r="AA880" i="2"/>
  <c r="X882" i="2"/>
  <c r="AA883" i="2"/>
  <c r="X884" i="2"/>
  <c r="AA886" i="2"/>
  <c r="X887" i="2"/>
  <c r="AA889" i="2"/>
  <c r="AA890" i="2"/>
  <c r="AA891" i="2"/>
  <c r="X893" i="2"/>
  <c r="X894" i="2"/>
  <c r="AA895" i="2"/>
  <c r="AA898" i="2"/>
  <c r="AA899" i="2"/>
  <c r="AA900" i="2"/>
  <c r="AA901" i="2"/>
  <c r="AA902" i="2"/>
  <c r="AA903" i="2"/>
  <c r="AA904" i="2"/>
  <c r="AA905" i="2"/>
  <c r="AA906" i="2"/>
  <c r="AA907" i="2"/>
  <c r="AA908" i="2"/>
  <c r="AA909" i="2"/>
  <c r="AA911" i="2"/>
  <c r="X912" i="2"/>
  <c r="AA914" i="2"/>
  <c r="AA917" i="2"/>
  <c r="X919" i="2"/>
  <c r="AA920" i="2"/>
  <c r="X921" i="2"/>
  <c r="AA923" i="2"/>
  <c r="X924" i="2"/>
  <c r="AA925" i="2"/>
  <c r="X927" i="2"/>
  <c r="AA928" i="2"/>
  <c r="X929" i="2"/>
  <c r="AA931" i="2"/>
  <c r="AA932" i="2"/>
  <c r="X933" i="2"/>
  <c r="AA936" i="2"/>
  <c r="AA942" i="2"/>
  <c r="X943" i="2"/>
  <c r="X944" i="2"/>
  <c r="AA947" i="2"/>
  <c r="AA948" i="2"/>
  <c r="X949" i="2"/>
  <c r="AA953" i="2"/>
  <c r="X954" i="2"/>
  <c r="AA958" i="2"/>
  <c r="X959" i="2"/>
  <c r="X960" i="2"/>
  <c r="AA963" i="2"/>
  <c r="AA964" i="2"/>
  <c r="X965" i="2"/>
  <c r="AA969" i="2"/>
  <c r="X970" i="2"/>
  <c r="AA974" i="2"/>
  <c r="X868" i="2"/>
  <c r="AB868" i="2" s="1"/>
  <c r="X871" i="2"/>
  <c r="AB871" i="2" s="1"/>
  <c r="X873" i="2"/>
  <c r="AA874" i="2"/>
  <c r="X876" i="2"/>
  <c r="AB876" i="2" s="1"/>
  <c r="X879" i="2"/>
  <c r="X881" i="2"/>
  <c r="AA885" i="2"/>
  <c r="X888" i="2"/>
  <c r="AB888" i="2" s="1"/>
  <c r="AA892" i="2"/>
  <c r="AA896" i="2"/>
  <c r="AA897" i="2"/>
  <c r="AA910" i="2"/>
  <c r="AA913" i="2"/>
  <c r="X915" i="2"/>
  <c r="AA916" i="2"/>
  <c r="X918" i="2"/>
  <c r="AB918" i="2" s="1"/>
  <c r="AA922" i="2"/>
  <c r="X926" i="2"/>
  <c r="AA930" i="2"/>
  <c r="AB930" i="2" s="1"/>
  <c r="AA934" i="2"/>
  <c r="AA935" i="2"/>
  <c r="X937" i="2"/>
  <c r="AA938" i="2"/>
  <c r="AB938" i="2" s="1"/>
  <c r="X939" i="2"/>
  <c r="X940" i="2"/>
  <c r="AA943" i="2"/>
  <c r="AA944" i="2"/>
  <c r="X945" i="2"/>
  <c r="AA949" i="2"/>
  <c r="X950" i="2"/>
  <c r="AA954" i="2"/>
  <c r="X955" i="2"/>
  <c r="X956" i="2"/>
  <c r="AA959" i="2"/>
  <c r="AA960" i="2"/>
  <c r="X961" i="2"/>
  <c r="AA965" i="2"/>
  <c r="X966" i="2"/>
  <c r="AA970" i="2"/>
  <c r="X971" i="2"/>
  <c r="X972" i="2"/>
  <c r="AA975" i="2"/>
  <c r="X977" i="2"/>
  <c r="AA979" i="2"/>
  <c r="X981" i="2"/>
  <c r="AB981" i="2" s="1"/>
  <c r="AA983" i="2"/>
  <c r="X985" i="2"/>
  <c r="AA987" i="2"/>
  <c r="X989" i="2"/>
  <c r="AB989" i="2" s="1"/>
  <c r="AA991" i="2"/>
  <c r="AA875" i="2"/>
  <c r="AA878" i="2"/>
  <c r="AA882" i="2"/>
  <c r="X883" i="2"/>
  <c r="AA894" i="2"/>
  <c r="X895" i="2"/>
  <c r="AB895" i="2" s="1"/>
  <c r="X914" i="2"/>
  <c r="AA919" i="2"/>
  <c r="X920" i="2"/>
  <c r="AB920" i="2" s="1"/>
  <c r="X932" i="2"/>
  <c r="AB932" i="2" s="1"/>
  <c r="X936" i="2"/>
  <c r="AA939" i="2"/>
  <c r="AA945" i="2"/>
  <c r="AA950" i="2"/>
  <c r="AA956" i="2"/>
  <c r="AA972" i="2"/>
  <c r="X976" i="2"/>
  <c r="AA982" i="2"/>
  <c r="X988" i="2"/>
  <c r="X993" i="2"/>
  <c r="AA995" i="2"/>
  <c r="X997" i="2"/>
  <c r="AA999" i="2"/>
  <c r="X1001" i="2"/>
  <c r="AA1003" i="2"/>
  <c r="X1005" i="2"/>
  <c r="AA1007" i="2"/>
  <c r="X1009" i="2"/>
  <c r="AA1011" i="2"/>
  <c r="X1013" i="2"/>
  <c r="AA1015" i="2"/>
  <c r="X1017" i="2"/>
  <c r="X1018" i="2"/>
  <c r="X1019" i="2"/>
  <c r="X1020" i="2"/>
  <c r="X1021" i="2"/>
  <c r="X1022" i="2"/>
  <c r="AA1023" i="2"/>
  <c r="X1027" i="2"/>
  <c r="AA1028" i="2"/>
  <c r="X1030" i="2"/>
  <c r="AA1031" i="2"/>
  <c r="AA1032" i="2"/>
  <c r="AA1033" i="2"/>
  <c r="AA1034" i="2"/>
  <c r="AA1035" i="2"/>
  <c r="AA1036" i="2"/>
  <c r="AA1037" i="2"/>
  <c r="AA1038" i="2"/>
  <c r="AA1039" i="2"/>
  <c r="AA1040" i="2"/>
  <c r="AA1041" i="2"/>
  <c r="AA1042" i="2"/>
  <c r="AA1043" i="2"/>
  <c r="AA1044" i="2"/>
  <c r="AA1045" i="2"/>
  <c r="AA1046" i="2"/>
  <c r="AA1047" i="2"/>
  <c r="AA1048" i="2"/>
  <c r="AA1049" i="2"/>
  <c r="AA1050" i="2"/>
  <c r="AA1051" i="2"/>
  <c r="AA1052" i="2"/>
  <c r="AA1053" i="2"/>
  <c r="AA1054" i="2"/>
  <c r="AA1055" i="2"/>
  <c r="AA1056" i="2"/>
  <c r="AA1057" i="2"/>
  <c r="AA1058" i="2"/>
  <c r="AA867" i="2"/>
  <c r="AA887" i="2"/>
  <c r="X891" i="2"/>
  <c r="AB891" i="2" s="1"/>
  <c r="AA893" i="2"/>
  <c r="X911" i="2"/>
  <c r="AB911" i="2" s="1"/>
  <c r="AA924" i="2"/>
  <c r="X925" i="2"/>
  <c r="AA929" i="2"/>
  <c r="X941" i="2"/>
  <c r="AB941" i="2" s="1"/>
  <c r="X952" i="2"/>
  <c r="X968" i="2"/>
  <c r="X975" i="2"/>
  <c r="AB975" i="2" s="1"/>
  <c r="AA978" i="2"/>
  <c r="AA980" i="2"/>
  <c r="X984" i="2"/>
  <c r="X986" i="2"/>
  <c r="AA990" i="2"/>
  <c r="AA992" i="2"/>
  <c r="X994" i="2"/>
  <c r="AA996" i="2"/>
  <c r="X998" i="2"/>
  <c r="AA1000" i="2"/>
  <c r="X1002" i="2"/>
  <c r="AA1004" i="2"/>
  <c r="X1006" i="2"/>
  <c r="AA1008" i="2"/>
  <c r="X1010" i="2"/>
  <c r="AA1012" i="2"/>
  <c r="X1014" i="2"/>
  <c r="AA1016" i="2"/>
  <c r="AA1017" i="2"/>
  <c r="AA1018" i="2"/>
  <c r="AA1019" i="2"/>
  <c r="AA1020" i="2"/>
  <c r="AA1021" i="2"/>
  <c r="AA1022" i="2"/>
  <c r="X1024" i="2"/>
  <c r="AA1025" i="2"/>
  <c r="X1029" i="2"/>
  <c r="AA1030" i="2"/>
  <c r="X874" i="2"/>
  <c r="AB874" i="2" s="1"/>
  <c r="AA877" i="2"/>
  <c r="X880" i="2"/>
  <c r="AB880" i="2" s="1"/>
  <c r="AA884" i="2"/>
  <c r="X890" i="2"/>
  <c r="AB890" i="2" s="1"/>
  <c r="X917" i="2"/>
  <c r="AB917" i="2" s="1"/>
  <c r="AA921" i="2"/>
  <c r="X931" i="2"/>
  <c r="AB931" i="2" s="1"/>
  <c r="AA933" i="2"/>
  <c r="AA940" i="2"/>
  <c r="AA955" i="2"/>
  <c r="X957" i="2"/>
  <c r="AB957" i="2" s="1"/>
  <c r="X962" i="2"/>
  <c r="AB962" i="2" s="1"/>
  <c r="X967" i="2"/>
  <c r="AB967" i="2" s="1"/>
  <c r="AA971" i="2"/>
  <c r="X973" i="2"/>
  <c r="AB973" i="2" s="1"/>
  <c r="AA976" i="2"/>
  <c r="X982" i="2"/>
  <c r="AA988" i="2"/>
  <c r="AA993" i="2"/>
  <c r="X995" i="2"/>
  <c r="AA997" i="2"/>
  <c r="X999" i="2"/>
  <c r="AB999" i="2" s="1"/>
  <c r="AA1001" i="2"/>
  <c r="X1003" i="2"/>
  <c r="AB1003" i="2" s="1"/>
  <c r="AA1005" i="2"/>
  <c r="X1007" i="2"/>
  <c r="AB1007" i="2" s="1"/>
  <c r="AA1009" i="2"/>
  <c r="X1011" i="2"/>
  <c r="AA1013" i="2"/>
  <c r="X1015" i="2"/>
  <c r="AB1015" i="2" s="1"/>
  <c r="X1023" i="2"/>
  <c r="AA1024" i="2"/>
  <c r="X1026" i="2"/>
  <c r="AA1027" i="2"/>
  <c r="X1031" i="2"/>
  <c r="X1032" i="2"/>
  <c r="AB1032" i="2" s="1"/>
  <c r="X1033" i="2"/>
  <c r="AB1033" i="2" s="1"/>
  <c r="X1034" i="2"/>
  <c r="X1035" i="2"/>
  <c r="X1036" i="2"/>
  <c r="AB1036" i="2" s="1"/>
  <c r="X1037" i="2"/>
  <c r="AB1037" i="2" s="1"/>
  <c r="X1038" i="2"/>
  <c r="X1039" i="2"/>
  <c r="X1040" i="2"/>
  <c r="AB1040" i="2" s="1"/>
  <c r="X1041" i="2"/>
  <c r="AB1041" i="2" s="1"/>
  <c r="X1042" i="2"/>
  <c r="X1043" i="2"/>
  <c r="X1044" i="2"/>
  <c r="AB1044" i="2" s="1"/>
  <c r="X1045" i="2"/>
  <c r="AB1045" i="2" s="1"/>
  <c r="X1046" i="2"/>
  <c r="X1047" i="2"/>
  <c r="X1048" i="2"/>
  <c r="AB1048" i="2" s="1"/>
  <c r="X1049" i="2"/>
  <c r="AB1049" i="2" s="1"/>
  <c r="X1050" i="2"/>
  <c r="X1051" i="2"/>
  <c r="X1052" i="2"/>
  <c r="AB1052" i="2" s="1"/>
  <c r="X1053" i="2"/>
  <c r="AB1053" i="2" s="1"/>
  <c r="X1054" i="2"/>
  <c r="X1055" i="2"/>
  <c r="X1056" i="2"/>
  <c r="AB1056" i="2" s="1"/>
  <c r="X1057" i="2"/>
  <c r="AB1057" i="2" s="1"/>
  <c r="X1058" i="2"/>
  <c r="X1059" i="2"/>
  <c r="X1060" i="2"/>
  <c r="X1061" i="2"/>
  <c r="X1062" i="2"/>
  <c r="X1063" i="2"/>
  <c r="X1064" i="2"/>
  <c r="X1065" i="2"/>
  <c r="X1066" i="2"/>
  <c r="X1067" i="2"/>
  <c r="X1068" i="2"/>
  <c r="X889" i="2"/>
  <c r="AA927" i="2"/>
  <c r="X928" i="2"/>
  <c r="AB928" i="2" s="1"/>
  <c r="AA961" i="2"/>
  <c r="X990" i="2"/>
  <c r="X1025" i="2"/>
  <c r="AB1025" i="2" s="1"/>
  <c r="X886" i="2"/>
  <c r="AB886" i="2" s="1"/>
  <c r="AA912" i="2"/>
  <c r="X951" i="2"/>
  <c r="AB951" i="2" s="1"/>
  <c r="X980" i="2"/>
  <c r="AB980" i="2" s="1"/>
  <c r="AA984" i="2"/>
  <c r="AA869" i="2"/>
  <c r="AA872" i="2"/>
  <c r="X923" i="2"/>
  <c r="AB923" i="2" s="1"/>
  <c r="X946" i="2"/>
  <c r="X978" i="2"/>
  <c r="AB978" i="2" s="1"/>
  <c r="X992" i="2"/>
  <c r="AB992" i="2" s="1"/>
  <c r="AA994" i="2"/>
  <c r="X996" i="2"/>
  <c r="AB996" i="2" s="1"/>
  <c r="AA998" i="2"/>
  <c r="X1000" i="2"/>
  <c r="AB1000" i="2" s="1"/>
  <c r="AA1002" i="2"/>
  <c r="X1004" i="2"/>
  <c r="AB1004" i="2" s="1"/>
  <c r="AA1006" i="2"/>
  <c r="X1008" i="2"/>
  <c r="AB1008" i="2" s="1"/>
  <c r="AA1010" i="2"/>
  <c r="X1012" i="2"/>
  <c r="AB1012" i="2" s="1"/>
  <c r="AA1014" i="2"/>
  <c r="X1016" i="2"/>
  <c r="AB1016" i="2" s="1"/>
  <c r="AA1029" i="2"/>
  <c r="AA1060" i="2"/>
  <c r="AA1064" i="2"/>
  <c r="AA1068" i="2"/>
  <c r="AA1069" i="2"/>
  <c r="AA1070" i="2"/>
  <c r="AA1071" i="2"/>
  <c r="AA1072" i="2"/>
  <c r="AA1073" i="2"/>
  <c r="AA1074" i="2"/>
  <c r="AA1075" i="2"/>
  <c r="AA1076" i="2"/>
  <c r="AA1077" i="2"/>
  <c r="AA1078" i="2"/>
  <c r="AA1079" i="2"/>
  <c r="AA1080" i="2"/>
  <c r="AA1081" i="2"/>
  <c r="AA1082" i="2"/>
  <c r="AA1083" i="2"/>
  <c r="AA1084" i="2"/>
  <c r="AA1085" i="2"/>
  <c r="AA1086" i="2"/>
  <c r="AA1087" i="2"/>
  <c r="AA1088" i="2"/>
  <c r="AA1089" i="2"/>
  <c r="AA1090" i="2"/>
  <c r="AA1091" i="2"/>
  <c r="AA1092" i="2"/>
  <c r="AA1093" i="2"/>
  <c r="AA1094" i="2"/>
  <c r="AA1095" i="2"/>
  <c r="AA1096" i="2"/>
  <c r="AA1097" i="2"/>
  <c r="AA1098" i="2"/>
  <c r="X1101" i="2"/>
  <c r="X1102" i="2"/>
  <c r="AA1106" i="2"/>
  <c r="X1107" i="2"/>
  <c r="X1110" i="2"/>
  <c r="AA1111" i="2"/>
  <c r="AA1114" i="2"/>
  <c r="X1117" i="2"/>
  <c r="AA1118" i="2"/>
  <c r="X1121" i="2"/>
  <c r="AA1122" i="2"/>
  <c r="X1123" i="2"/>
  <c r="X1126" i="2"/>
  <c r="AA1128" i="2"/>
  <c r="X1129" i="2"/>
  <c r="AA1131" i="2"/>
  <c r="AA1134" i="2"/>
  <c r="X1136" i="2"/>
  <c r="AA1138" i="2"/>
  <c r="X1140" i="2"/>
  <c r="AA1142" i="2"/>
  <c r="X1144" i="2"/>
  <c r="AA1146" i="2"/>
  <c r="X1148" i="2"/>
  <c r="AA1150" i="2"/>
  <c r="X1152" i="2"/>
  <c r="AA1154" i="2"/>
  <c r="AA966" i="2"/>
  <c r="AA986" i="2"/>
  <c r="AA1059" i="2"/>
  <c r="AA1063" i="2"/>
  <c r="AA1067" i="2"/>
  <c r="AA1099" i="2"/>
  <c r="AA1103" i="2"/>
  <c r="X1104" i="2"/>
  <c r="AA1105" i="2"/>
  <c r="AA1108" i="2"/>
  <c r="X1109" i="2"/>
  <c r="X1112" i="2"/>
  <c r="AA1113" i="2"/>
  <c r="X1116" i="2"/>
  <c r="AA1117" i="2"/>
  <c r="X1120" i="2"/>
  <c r="AA1121" i="2"/>
  <c r="AA1125" i="2"/>
  <c r="X1128" i="2"/>
  <c r="AB1128" i="2" s="1"/>
  <c r="AA1130" i="2"/>
  <c r="X1131" i="2"/>
  <c r="AB1131" i="2" s="1"/>
  <c r="X1133" i="2"/>
  <c r="AA1135" i="2"/>
  <c r="X1137" i="2"/>
  <c r="AA1139" i="2"/>
  <c r="X1141" i="2"/>
  <c r="AA1143" i="2"/>
  <c r="X1145" i="2"/>
  <c r="AA1147" i="2"/>
  <c r="X1149" i="2"/>
  <c r="AA1151" i="2"/>
  <c r="X1153" i="2"/>
  <c r="AA1061" i="2"/>
  <c r="AA1066" i="2"/>
  <c r="X1103" i="2"/>
  <c r="AB1103" i="2" s="1"/>
  <c r="X1106" i="2"/>
  <c r="AB1106" i="2" s="1"/>
  <c r="X1070" i="2"/>
  <c r="AB1070" i="2" s="1"/>
  <c r="X1072" i="2"/>
  <c r="AB1072" i="2" s="1"/>
  <c r="X1074" i="2"/>
  <c r="X1076" i="2"/>
  <c r="AB1076" i="2" s="1"/>
  <c r="X1078" i="2"/>
  <c r="AB1078" i="2" s="1"/>
  <c r="X1080" i="2"/>
  <c r="AB1080" i="2" s="1"/>
  <c r="X1082" i="2"/>
  <c r="X1084" i="2"/>
  <c r="AB1084" i="2" s="1"/>
  <c r="X1086" i="2"/>
  <c r="AB1086" i="2" s="1"/>
  <c r="X1088" i="2"/>
  <c r="AB1088" i="2" s="1"/>
  <c r="X1090" i="2"/>
  <c r="X1092" i="2"/>
  <c r="AB1092" i="2" s="1"/>
  <c r="X1094" i="2"/>
  <c r="AB1094" i="2" s="1"/>
  <c r="X1096" i="2"/>
  <c r="AB1096" i="2" s="1"/>
  <c r="X1098" i="2"/>
  <c r="AA1109" i="2"/>
  <c r="X1115" i="2"/>
  <c r="X1119" i="2"/>
  <c r="AA1123" i="2"/>
  <c r="X1124" i="2"/>
  <c r="X1132" i="2"/>
  <c r="AA1155" i="2"/>
  <c r="X1157" i="2"/>
  <c r="X1028" i="2"/>
  <c r="AB1028" i="2" s="1"/>
  <c r="AA1062" i="2"/>
  <c r="AA1065" i="2"/>
  <c r="AA1100" i="2"/>
  <c r="AA1101" i="2"/>
  <c r="AA1104" i="2"/>
  <c r="X1105" i="2"/>
  <c r="AA1107" i="2"/>
  <c r="AA1110" i="2"/>
  <c r="X1111" i="2"/>
  <c r="AB1111" i="2" s="1"/>
  <c r="X1114" i="2"/>
  <c r="AB1114" i="2" s="1"/>
  <c r="AA1115" i="2"/>
  <c r="AA1119" i="2"/>
  <c r="AA1127" i="2"/>
  <c r="AA1156" i="2"/>
  <c r="X1158" i="2"/>
  <c r="AA1167" i="2"/>
  <c r="X1168" i="2"/>
  <c r="X1169" i="2"/>
  <c r="X1170" i="2"/>
  <c r="AA1172" i="2"/>
  <c r="AA1173" i="2"/>
  <c r="X1175" i="2"/>
  <c r="AA1183" i="2"/>
  <c r="X1184" i="2"/>
  <c r="X1185" i="2"/>
  <c r="X1186" i="2"/>
  <c r="AA1188" i="2"/>
  <c r="AA1189" i="2"/>
  <c r="X1191" i="2"/>
  <c r="AA1199" i="2"/>
  <c r="X1200" i="2"/>
  <c r="AA1202" i="2"/>
  <c r="AA1026" i="2"/>
  <c r="X1069" i="2"/>
  <c r="AB1069" i="2" s="1"/>
  <c r="X1071" i="2"/>
  <c r="X1073" i="2"/>
  <c r="AB1073" i="2" s="1"/>
  <c r="X1075" i="2"/>
  <c r="X1077" i="2"/>
  <c r="AB1077" i="2" s="1"/>
  <c r="X1079" i="2"/>
  <c r="X1081" i="2"/>
  <c r="AB1081" i="2" s="1"/>
  <c r="X1083" i="2"/>
  <c r="X1085" i="2"/>
  <c r="AB1085" i="2" s="1"/>
  <c r="X1087" i="2"/>
  <c r="X1089" i="2"/>
  <c r="AB1089" i="2" s="1"/>
  <c r="X1091" i="2"/>
  <c r="X1093" i="2"/>
  <c r="AB1093" i="2" s="1"/>
  <c r="X1095" i="2"/>
  <c r="X1097" i="2"/>
  <c r="AB1097" i="2" s="1"/>
  <c r="X1099" i="2"/>
  <c r="X1100" i="2"/>
  <c r="AA1102" i="2"/>
  <c r="X1108" i="2"/>
  <c r="X1118" i="2"/>
  <c r="X1122" i="2"/>
  <c r="AB1122" i="2" s="1"/>
  <c r="AA1126" i="2"/>
  <c r="X1127" i="2"/>
  <c r="X1130" i="2"/>
  <c r="X1134" i="2"/>
  <c r="AB1134" i="2" s="1"/>
  <c r="X1135" i="2"/>
  <c r="AB1135" i="2" s="1"/>
  <c r="X1138" i="2"/>
  <c r="AB1138" i="2" s="1"/>
  <c r="X1139" i="2"/>
  <c r="AB1139" i="2" s="1"/>
  <c r="X1142" i="2"/>
  <c r="AB1142" i="2" s="1"/>
  <c r="X1143" i="2"/>
  <c r="AB1143" i="2" s="1"/>
  <c r="X1146" i="2"/>
  <c r="AB1146" i="2" s="1"/>
  <c r="X1147" i="2"/>
  <c r="AB1147" i="2" s="1"/>
  <c r="X1150" i="2"/>
  <c r="AB1150" i="2" s="1"/>
  <c r="X1151" i="2"/>
  <c r="AB1151" i="2" s="1"/>
  <c r="X1154" i="2"/>
  <c r="AB1154" i="2" s="1"/>
  <c r="X1155" i="2"/>
  <c r="AA1157" i="2"/>
  <c r="X1159" i="2"/>
  <c r="X1160" i="2"/>
  <c r="X1161" i="2"/>
  <c r="X1162" i="2"/>
  <c r="X1163" i="2"/>
  <c r="X1164" i="2"/>
  <c r="X1165" i="2"/>
  <c r="X1166" i="2"/>
  <c r="AA1168" i="2"/>
  <c r="AA1169" i="2"/>
  <c r="AA1170" i="2"/>
  <c r="X1171" i="2"/>
  <c r="AA1174" i="2"/>
  <c r="AA1179" i="2"/>
  <c r="X1180" i="2"/>
  <c r="X1181" i="2"/>
  <c r="X1182" i="2"/>
  <c r="AA1184" i="2"/>
  <c r="AA1185" i="2"/>
  <c r="AA1186" i="2"/>
  <c r="X1187" i="2"/>
  <c r="AA1190" i="2"/>
  <c r="AA1195" i="2"/>
  <c r="X1196" i="2"/>
  <c r="X1197" i="2"/>
  <c r="AA1200" i="2"/>
  <c r="X1201" i="2"/>
  <c r="X1203" i="2"/>
  <c r="X1204" i="2"/>
  <c r="X1205" i="2"/>
  <c r="X1206" i="2"/>
  <c r="X1207" i="2"/>
  <c r="X1208" i="2"/>
  <c r="X1209" i="2"/>
  <c r="X1210" i="2"/>
  <c r="X1211" i="2"/>
  <c r="X1212" i="2"/>
  <c r="X1213" i="2"/>
  <c r="X1214" i="2"/>
  <c r="X1215" i="2"/>
  <c r="X1216" i="2"/>
  <c r="X1217" i="2"/>
  <c r="X1218" i="2"/>
  <c r="X1219" i="2"/>
  <c r="X1220" i="2"/>
  <c r="X1221" i="2"/>
  <c r="X1222" i="2"/>
  <c r="X1223" i="2"/>
  <c r="X1224" i="2"/>
  <c r="X1225" i="2"/>
  <c r="X1226" i="2"/>
  <c r="X1227" i="2"/>
  <c r="X1228" i="2"/>
  <c r="X1229" i="2"/>
  <c r="X1230" i="2"/>
  <c r="X1231" i="2"/>
  <c r="X1232" i="2"/>
  <c r="X1233" i="2"/>
  <c r="X1234" i="2"/>
  <c r="X1235" i="2"/>
  <c r="X1236" i="2"/>
  <c r="X1237" i="2"/>
  <c r="X1238" i="2"/>
  <c r="X1239" i="2"/>
  <c r="X1240" i="2"/>
  <c r="X1241" i="2"/>
  <c r="X1242" i="2"/>
  <c r="X1243" i="2"/>
  <c r="X1244" i="2"/>
  <c r="X1245" i="2"/>
  <c r="X1246" i="2"/>
  <c r="X1247" i="2"/>
  <c r="X1248" i="2"/>
  <c r="X1249" i="2"/>
  <c r="X1250" i="2"/>
  <c r="X1251" i="2"/>
  <c r="X1252" i="2"/>
  <c r="X1253" i="2"/>
  <c r="X1254" i="2"/>
  <c r="X1255" i="2"/>
  <c r="X1256" i="2"/>
  <c r="X1257" i="2"/>
  <c r="X1258" i="2"/>
  <c r="X1259" i="2"/>
  <c r="X1260" i="2"/>
  <c r="X1261" i="2"/>
  <c r="X1262" i="2"/>
  <c r="X1263" i="2"/>
  <c r="X1264" i="2"/>
  <c r="X1265" i="2"/>
  <c r="X1266" i="2"/>
  <c r="X1267" i="2"/>
  <c r="X1268" i="2"/>
  <c r="X1269" i="2"/>
  <c r="X1270" i="2"/>
  <c r="X1271" i="2"/>
  <c r="X1272" i="2"/>
  <c r="X1273" i="2"/>
  <c r="X1274" i="2"/>
  <c r="X1275" i="2"/>
  <c r="X1276" i="2"/>
  <c r="X1277" i="2"/>
  <c r="X1278" i="2"/>
  <c r="X1279" i="2"/>
  <c r="X1280" i="2"/>
  <c r="X1281" i="2"/>
  <c r="X1282" i="2"/>
  <c r="X1283" i="2"/>
  <c r="X1284" i="2"/>
  <c r="X1285" i="2"/>
  <c r="X1286" i="2"/>
  <c r="X1287" i="2"/>
  <c r="X1288" i="2"/>
  <c r="X1289" i="2"/>
  <c r="AA1129" i="2"/>
  <c r="AA1136" i="2"/>
  <c r="AA1137" i="2"/>
  <c r="AA1144" i="2"/>
  <c r="AA1145" i="2"/>
  <c r="AA1152" i="2"/>
  <c r="AA1153" i="2"/>
  <c r="AA1159" i="2"/>
  <c r="AA1163" i="2"/>
  <c r="AA1166" i="2"/>
  <c r="X1174" i="2"/>
  <c r="AB1174" i="2" s="1"/>
  <c r="X1176" i="2"/>
  <c r="AA1177" i="2"/>
  <c r="AA1182" i="2"/>
  <c r="X1190" i="2"/>
  <c r="X1192" i="2"/>
  <c r="AA1193" i="2"/>
  <c r="X1198" i="2"/>
  <c r="X1199" i="2"/>
  <c r="AA1234" i="2"/>
  <c r="AA1238" i="2"/>
  <c r="AA1242" i="2"/>
  <c r="AA1246" i="2"/>
  <c r="AA1250" i="2"/>
  <c r="AA1254" i="2"/>
  <c r="AA1258" i="2"/>
  <c r="AA1262" i="2"/>
  <c r="AA1266" i="2"/>
  <c r="AA1270" i="2"/>
  <c r="AA1274" i="2"/>
  <c r="AA1278" i="2"/>
  <c r="AA1282" i="2"/>
  <c r="AA1286" i="2"/>
  <c r="AA1112" i="2"/>
  <c r="X1113" i="2"/>
  <c r="AA1116" i="2"/>
  <c r="X1156" i="2"/>
  <c r="AA1158" i="2"/>
  <c r="AA1162" i="2"/>
  <c r="AA1165" i="2"/>
  <c r="X1173" i="2"/>
  <c r="AB1173" i="2" s="1"/>
  <c r="AA1175" i="2"/>
  <c r="AA1176" i="2"/>
  <c r="AA1181" i="2"/>
  <c r="X1189" i="2"/>
  <c r="AB1189" i="2" s="1"/>
  <c r="AA1191" i="2"/>
  <c r="AA1192" i="2"/>
  <c r="AA1197" i="2"/>
  <c r="AB1197" i="2" s="1"/>
  <c r="AA1198" i="2"/>
  <c r="AA1203" i="2"/>
  <c r="AA1205" i="2"/>
  <c r="AA1207" i="2"/>
  <c r="AA1209" i="2"/>
  <c r="AA1211" i="2"/>
  <c r="AA1213" i="2"/>
  <c r="AA1215" i="2"/>
  <c r="AA1217" i="2"/>
  <c r="AA1219" i="2"/>
  <c r="AA1221" i="2"/>
  <c r="AA1223" i="2"/>
  <c r="AA1225" i="2"/>
  <c r="AA1227" i="2"/>
  <c r="AA1229" i="2"/>
  <c r="AA1231" i="2"/>
  <c r="AA1233" i="2"/>
  <c r="AA1237" i="2"/>
  <c r="AA1241" i="2"/>
  <c r="AA1245" i="2"/>
  <c r="AA1249" i="2"/>
  <c r="AA1253" i="2"/>
  <c r="AA1257" i="2"/>
  <c r="AA1261" i="2"/>
  <c r="AA1265" i="2"/>
  <c r="AA1269" i="2"/>
  <c r="AA1273" i="2"/>
  <c r="AA1277" i="2"/>
  <c r="AA1281" i="2"/>
  <c r="AA1285" i="2"/>
  <c r="AA1289" i="2"/>
  <c r="AA1290" i="2"/>
  <c r="AA1291" i="2"/>
  <c r="AA1292" i="2"/>
  <c r="AA1293" i="2"/>
  <c r="AA1294" i="2"/>
  <c r="AA1295" i="2"/>
  <c r="AA1296" i="2"/>
  <c r="AA1297" i="2"/>
  <c r="AA1298" i="2"/>
  <c r="AA1299" i="2"/>
  <c r="AA1300" i="2"/>
  <c r="AA1301" i="2"/>
  <c r="AA1302" i="2"/>
  <c r="AA1303" i="2"/>
  <c r="AA1304" i="2"/>
  <c r="AA1305" i="2"/>
  <c r="AA1306" i="2"/>
  <c r="AA1307" i="2"/>
  <c r="AA1308" i="2"/>
  <c r="AA1309" i="2"/>
  <c r="AA1310" i="2"/>
  <c r="AA1311" i="2"/>
  <c r="AA1312" i="2"/>
  <c r="AA1313" i="2"/>
  <c r="AA1314" i="2"/>
  <c r="AA1315" i="2"/>
  <c r="AA1316" i="2"/>
  <c r="AA1317" i="2"/>
  <c r="AA1318" i="2"/>
  <c r="AA1319" i="2"/>
  <c r="AA1320" i="2"/>
  <c r="AA1321" i="2"/>
  <c r="AA1322" i="2"/>
  <c r="AA1323" i="2"/>
  <c r="AA1324" i="2"/>
  <c r="AA1325" i="2"/>
  <c r="AA1326" i="2"/>
  <c r="AA1327" i="2"/>
  <c r="AA1328" i="2"/>
  <c r="AA1329" i="2"/>
  <c r="AA1330" i="2"/>
  <c r="AA1331" i="2"/>
  <c r="AA1332" i="2"/>
  <c r="AA1333" i="2"/>
  <c r="AA1334" i="2"/>
  <c r="AA1335" i="2"/>
  <c r="AA1336" i="2"/>
  <c r="AA1337" i="2"/>
  <c r="AA1338" i="2"/>
  <c r="AA1339" i="2"/>
  <c r="AA1340" i="2"/>
  <c r="X1342" i="2"/>
  <c r="AA1343" i="2"/>
  <c r="X1345" i="2"/>
  <c r="X1348" i="2"/>
  <c r="X1350" i="2"/>
  <c r="AA1351" i="2"/>
  <c r="X1353" i="2"/>
  <c r="X1356" i="2"/>
  <c r="X1358" i="2"/>
  <c r="AA1359" i="2"/>
  <c r="X1361" i="2"/>
  <c r="X1364" i="2"/>
  <c r="X1366" i="2"/>
  <c r="AA1367" i="2"/>
  <c r="X1369" i="2"/>
  <c r="X1372" i="2"/>
  <c r="X1374" i="2"/>
  <c r="AA1375" i="2"/>
  <c r="X1377" i="2"/>
  <c r="X1380" i="2"/>
  <c r="AA1120" i="2"/>
  <c r="AA1132" i="2"/>
  <c r="AA1133" i="2"/>
  <c r="AA1140" i="2"/>
  <c r="AA1141" i="2"/>
  <c r="AA1148" i="2"/>
  <c r="AA1149" i="2"/>
  <c r="AA1161" i="2"/>
  <c r="X1167" i="2"/>
  <c r="AB1167" i="2" s="1"/>
  <c r="X1172" i="2"/>
  <c r="AB1172" i="2" s="1"/>
  <c r="X1178" i="2"/>
  <c r="X1179" i="2"/>
  <c r="AB1179" i="2" s="1"/>
  <c r="X1183" i="2"/>
  <c r="AB1183" i="2" s="1"/>
  <c r="X1188" i="2"/>
  <c r="AB1188" i="2" s="1"/>
  <c r="X1194" i="2"/>
  <c r="X1195" i="2"/>
  <c r="AB1195" i="2" s="1"/>
  <c r="X1202" i="2"/>
  <c r="AB1202" i="2" s="1"/>
  <c r="AA1236" i="2"/>
  <c r="AA1240" i="2"/>
  <c r="AA1244" i="2"/>
  <c r="AA1248" i="2"/>
  <c r="AA1252" i="2"/>
  <c r="AA1256" i="2"/>
  <c r="AA1260" i="2"/>
  <c r="AA1264" i="2"/>
  <c r="AA1268" i="2"/>
  <c r="AA1272" i="2"/>
  <c r="AA1276" i="2"/>
  <c r="AA1280" i="2"/>
  <c r="AA1284" i="2"/>
  <c r="AA1288" i="2"/>
  <c r="AA1341" i="2"/>
  <c r="X1343" i="2"/>
  <c r="AA1344" i="2"/>
  <c r="AA1346" i="2"/>
  <c r="AA1349" i="2"/>
  <c r="X1351" i="2"/>
  <c r="AA1164" i="2"/>
  <c r="AA1180" i="2"/>
  <c r="AA1196" i="2"/>
  <c r="AA1201" i="2"/>
  <c r="AA1208" i="2"/>
  <c r="AA1216" i="2"/>
  <c r="AA1224" i="2"/>
  <c r="AA1232" i="2"/>
  <c r="AA1235" i="2"/>
  <c r="AA1239" i="2"/>
  <c r="AA1243" i="2"/>
  <c r="AA1247" i="2"/>
  <c r="AA1251" i="2"/>
  <c r="AA1255" i="2"/>
  <c r="AA1259" i="2"/>
  <c r="AA1263" i="2"/>
  <c r="AA1267" i="2"/>
  <c r="AA1271" i="2"/>
  <c r="AA1275" i="2"/>
  <c r="AA1279" i="2"/>
  <c r="AA1283" i="2"/>
  <c r="AA1287" i="2"/>
  <c r="X1291" i="2"/>
  <c r="X1293" i="2"/>
  <c r="AB1293" i="2" s="1"/>
  <c r="X1295" i="2"/>
  <c r="X1297" i="2"/>
  <c r="AB1297" i="2" s="1"/>
  <c r="X1299" i="2"/>
  <c r="X1301" i="2"/>
  <c r="AB1301" i="2" s="1"/>
  <c r="X1303" i="2"/>
  <c r="X1305" i="2"/>
  <c r="AB1305" i="2" s="1"/>
  <c r="X1307" i="2"/>
  <c r="X1309" i="2"/>
  <c r="AB1309" i="2" s="1"/>
  <c r="X1311" i="2"/>
  <c r="X1313" i="2"/>
  <c r="AB1313" i="2" s="1"/>
  <c r="X1315" i="2"/>
  <c r="X1317" i="2"/>
  <c r="AB1317" i="2" s="1"/>
  <c r="X1319" i="2"/>
  <c r="X1321" i="2"/>
  <c r="AB1321" i="2" s="1"/>
  <c r="X1323" i="2"/>
  <c r="X1325" i="2"/>
  <c r="AB1325" i="2" s="1"/>
  <c r="X1327" i="2"/>
  <c r="X1329" i="2"/>
  <c r="AB1329" i="2" s="1"/>
  <c r="X1331" i="2"/>
  <c r="X1333" i="2"/>
  <c r="AB1333" i="2" s="1"/>
  <c r="X1335" i="2"/>
  <c r="X1337" i="2"/>
  <c r="AB1337" i="2" s="1"/>
  <c r="X1339" i="2"/>
  <c r="X1341" i="2"/>
  <c r="AA1347" i="2"/>
  <c r="AA1348" i="2"/>
  <c r="AA1350" i="2"/>
  <c r="X1354" i="2"/>
  <c r="AA1355" i="2"/>
  <c r="AA1356" i="2"/>
  <c r="X1363" i="2"/>
  <c r="AA1365" i="2"/>
  <c r="AA1366" i="2"/>
  <c r="AA1368" i="2"/>
  <c r="AA1369" i="2"/>
  <c r="X1373" i="2"/>
  <c r="X1375" i="2"/>
  <c r="AB1375" i="2" s="1"/>
  <c r="X1376" i="2"/>
  <c r="AA1378" i="2"/>
  <c r="AA1382" i="2"/>
  <c r="AA1385" i="2"/>
  <c r="X1387" i="2"/>
  <c r="AA1388" i="2"/>
  <c r="AA1390" i="2"/>
  <c r="AA1393" i="2"/>
  <c r="X1395" i="2"/>
  <c r="AA1396" i="2"/>
  <c r="AA1398" i="2"/>
  <c r="AA1401" i="2"/>
  <c r="X1403" i="2"/>
  <c r="AA1404" i="2"/>
  <c r="AA1171" i="2"/>
  <c r="AA1178" i="2"/>
  <c r="AA1187" i="2"/>
  <c r="AA1194" i="2"/>
  <c r="AA1206" i="2"/>
  <c r="AA1214" i="2"/>
  <c r="AA1222" i="2"/>
  <c r="AA1230" i="2"/>
  <c r="X1344" i="2"/>
  <c r="X1346" i="2"/>
  <c r="X1347" i="2"/>
  <c r="X1355" i="2"/>
  <c r="AA1357" i="2"/>
  <c r="AA1358" i="2"/>
  <c r="AA1360" i="2"/>
  <c r="AA1361" i="2"/>
  <c r="X1365" i="2"/>
  <c r="AB1365" i="2" s="1"/>
  <c r="X1367" i="2"/>
  <c r="AB1367" i="2" s="1"/>
  <c r="X1368" i="2"/>
  <c r="AB1368" i="2" s="1"/>
  <c r="AA1370" i="2"/>
  <c r="X1378" i="2"/>
  <c r="AA1379" i="2"/>
  <c r="AA1380" i="2"/>
  <c r="X1382" i="2"/>
  <c r="AA1383" i="2"/>
  <c r="X1385" i="2"/>
  <c r="AB1385" i="2" s="1"/>
  <c r="X1388" i="2"/>
  <c r="X1390" i="2"/>
  <c r="AA1391" i="2"/>
  <c r="X1393" i="2"/>
  <c r="AB1393" i="2" s="1"/>
  <c r="X1396" i="2"/>
  <c r="X1398" i="2"/>
  <c r="AA1399" i="2"/>
  <c r="AA1204" i="2"/>
  <c r="AA1212" i="2"/>
  <c r="AA1220" i="2"/>
  <c r="AA1228" i="2"/>
  <c r="X1290" i="2"/>
  <c r="AB1290" i="2" s="1"/>
  <c r="X1292" i="2"/>
  <c r="X1294" i="2"/>
  <c r="AB1294" i="2" s="1"/>
  <c r="X1296" i="2"/>
  <c r="X1298" i="2"/>
  <c r="AB1298" i="2" s="1"/>
  <c r="X1300" i="2"/>
  <c r="X1302" i="2"/>
  <c r="AB1302" i="2" s="1"/>
  <c r="X1304" i="2"/>
  <c r="X1306" i="2"/>
  <c r="AB1306" i="2" s="1"/>
  <c r="X1308" i="2"/>
  <c r="X1310" i="2"/>
  <c r="AB1310" i="2" s="1"/>
  <c r="X1312" i="2"/>
  <c r="X1314" i="2"/>
  <c r="AB1314" i="2" s="1"/>
  <c r="X1316" i="2"/>
  <c r="X1318" i="2"/>
  <c r="AB1318" i="2" s="1"/>
  <c r="X1320" i="2"/>
  <c r="X1322" i="2"/>
  <c r="AB1322" i="2" s="1"/>
  <c r="X1324" i="2"/>
  <c r="X1326" i="2"/>
  <c r="AB1326" i="2" s="1"/>
  <c r="X1328" i="2"/>
  <c r="X1330" i="2"/>
  <c r="AB1330" i="2" s="1"/>
  <c r="X1332" i="2"/>
  <c r="X1334" i="2"/>
  <c r="AB1334" i="2" s="1"/>
  <c r="X1336" i="2"/>
  <c r="X1338" i="2"/>
  <c r="AB1338" i="2" s="1"/>
  <c r="X1340" i="2"/>
  <c r="AA1342" i="2"/>
  <c r="X1349" i="2"/>
  <c r="AA1352" i="2"/>
  <c r="AA1353" i="2"/>
  <c r="X1357" i="2"/>
  <c r="X1359" i="2"/>
  <c r="X1360" i="2"/>
  <c r="AA1362" i="2"/>
  <c r="X1370" i="2"/>
  <c r="AB1370" i="2" s="1"/>
  <c r="AA1371" i="2"/>
  <c r="AA1372" i="2"/>
  <c r="X1379" i="2"/>
  <c r="AA1381" i="2"/>
  <c r="X1383" i="2"/>
  <c r="AB1383" i="2" s="1"/>
  <c r="AA1384" i="2"/>
  <c r="AA1386" i="2"/>
  <c r="AA1389" i="2"/>
  <c r="X1391" i="2"/>
  <c r="AB1391" i="2" s="1"/>
  <c r="AA1392" i="2"/>
  <c r="AA1394" i="2"/>
  <c r="AA1397" i="2"/>
  <c r="X1399" i="2"/>
  <c r="AB1399" i="2" s="1"/>
  <c r="AA1400" i="2"/>
  <c r="AA1402" i="2"/>
  <c r="AA1405" i="2"/>
  <c r="AA1210" i="2"/>
  <c r="AA1345" i="2"/>
  <c r="AA1354" i="2"/>
  <c r="AA1387" i="2"/>
  <c r="X1389" i="2"/>
  <c r="X1392" i="2"/>
  <c r="AB1392" i="2" s="1"/>
  <c r="AA1403" i="2"/>
  <c r="X1407" i="2"/>
  <c r="AA1408" i="2"/>
  <c r="AA1410" i="2"/>
  <c r="AA1413" i="2"/>
  <c r="X1415" i="2"/>
  <c r="AA1416" i="2"/>
  <c r="AA1418" i="2"/>
  <c r="AA1421" i="2"/>
  <c r="X1423" i="2"/>
  <c r="AA1424" i="2"/>
  <c r="AA1426" i="2"/>
  <c r="AA1429" i="2"/>
  <c r="X1431" i="2"/>
  <c r="AA1432" i="2"/>
  <c r="AA1434" i="2"/>
  <c r="AA1437" i="2"/>
  <c r="X1439" i="2"/>
  <c r="AA1440" i="2"/>
  <c r="AA1442" i="2"/>
  <c r="AA1445" i="2"/>
  <c r="X1447" i="2"/>
  <c r="AA1448" i="2"/>
  <c r="AA1450" i="2"/>
  <c r="AA1453" i="2"/>
  <c r="X1455" i="2"/>
  <c r="AA1456" i="2"/>
  <c r="AA1458" i="2"/>
  <c r="AA1461" i="2"/>
  <c r="X1463" i="2"/>
  <c r="AA1464" i="2"/>
  <c r="AA1466" i="2"/>
  <c r="AA1469" i="2"/>
  <c r="X1471" i="2"/>
  <c r="AA1472" i="2"/>
  <c r="AA1474" i="2"/>
  <c r="AA1477" i="2"/>
  <c r="X1479" i="2"/>
  <c r="AA1480" i="2"/>
  <c r="AA1482" i="2"/>
  <c r="X1484" i="2"/>
  <c r="AA1485" i="2"/>
  <c r="AA1486" i="2"/>
  <c r="X1488" i="2"/>
  <c r="AA1489" i="2"/>
  <c r="AA1490" i="2"/>
  <c r="X1492" i="2"/>
  <c r="AA1493" i="2"/>
  <c r="AA1494" i="2"/>
  <c r="X1496" i="2"/>
  <c r="AA1497" i="2"/>
  <c r="AA1498" i="2"/>
  <c r="X1500" i="2"/>
  <c r="AA1501" i="2"/>
  <c r="AA1502" i="2"/>
  <c r="X1504" i="2"/>
  <c r="AA1505" i="2"/>
  <c r="AA1506" i="2"/>
  <c r="AA1510" i="2"/>
  <c r="X1514" i="2"/>
  <c r="AA1518" i="2"/>
  <c r="X1522" i="2"/>
  <c r="X1527" i="2"/>
  <c r="X1528" i="2"/>
  <c r="X1529" i="2"/>
  <c r="AA1531" i="2"/>
  <c r="AA1532" i="2"/>
  <c r="AA1533" i="2"/>
  <c r="X1534" i="2"/>
  <c r="AA1538" i="2"/>
  <c r="X1543" i="2"/>
  <c r="X1544" i="2"/>
  <c r="X1545" i="2"/>
  <c r="AA1547" i="2"/>
  <c r="AA1548" i="2"/>
  <c r="AA1549" i="2"/>
  <c r="X1550" i="2"/>
  <c r="AA1554" i="2"/>
  <c r="X1559" i="2"/>
  <c r="X1560" i="2"/>
  <c r="X1561" i="2"/>
  <c r="AA1563" i="2"/>
  <c r="AA1564" i="2"/>
  <c r="AA1565" i="2"/>
  <c r="X1566" i="2"/>
  <c r="X1568" i="2"/>
  <c r="AA1569" i="2"/>
  <c r="AA1571" i="2"/>
  <c r="X1573" i="2"/>
  <c r="AA1574" i="2"/>
  <c r="AA1576" i="2"/>
  <c r="X1579" i="2"/>
  <c r="X1582" i="2"/>
  <c r="X1584" i="2"/>
  <c r="AA1585" i="2"/>
  <c r="AA1587" i="2"/>
  <c r="X1589" i="2"/>
  <c r="AA1590" i="2"/>
  <c r="AA1592" i="2"/>
  <c r="X1595" i="2"/>
  <c r="X1598" i="2"/>
  <c r="X1600" i="2"/>
  <c r="AA1601" i="2"/>
  <c r="AA1603" i="2"/>
  <c r="X1605" i="2"/>
  <c r="AA1606" i="2"/>
  <c r="AA1608" i="2"/>
  <c r="X1611" i="2"/>
  <c r="X1614" i="2"/>
  <c r="AA1616" i="2"/>
  <c r="X1617" i="2"/>
  <c r="AA1620" i="2"/>
  <c r="X1621" i="2"/>
  <c r="AA1624" i="2"/>
  <c r="X1625" i="2"/>
  <c r="AA1628" i="2"/>
  <c r="X1629" i="2"/>
  <c r="X1177" i="2"/>
  <c r="AB1177" i="2" s="1"/>
  <c r="AA1218" i="2"/>
  <c r="X1362" i="2"/>
  <c r="X1371" i="2"/>
  <c r="AB1371" i="2" s="1"/>
  <c r="AA1374" i="2"/>
  <c r="AA1395" i="2"/>
  <c r="X1397" i="2"/>
  <c r="X1400" i="2"/>
  <c r="X1401" i="2"/>
  <c r="AB1401" i="2" s="1"/>
  <c r="X1404" i="2"/>
  <c r="X1408" i="2"/>
  <c r="X1410" i="2"/>
  <c r="AA1411" i="2"/>
  <c r="X1413" i="2"/>
  <c r="X1416" i="2"/>
  <c r="X1418" i="2"/>
  <c r="AA1419" i="2"/>
  <c r="X1421" i="2"/>
  <c r="X1424" i="2"/>
  <c r="X1426" i="2"/>
  <c r="AA1427" i="2"/>
  <c r="X1429" i="2"/>
  <c r="X1432" i="2"/>
  <c r="X1434" i="2"/>
  <c r="AA1435" i="2"/>
  <c r="X1437" i="2"/>
  <c r="X1440" i="2"/>
  <c r="X1442" i="2"/>
  <c r="AA1443" i="2"/>
  <c r="X1445" i="2"/>
  <c r="X1448" i="2"/>
  <c r="X1450" i="2"/>
  <c r="AA1451" i="2"/>
  <c r="X1453" i="2"/>
  <c r="X1456" i="2"/>
  <c r="X1458" i="2"/>
  <c r="AA1459" i="2"/>
  <c r="X1461" i="2"/>
  <c r="X1464" i="2"/>
  <c r="X1466" i="2"/>
  <c r="AA1467" i="2"/>
  <c r="X1469" i="2"/>
  <c r="X1472" i="2"/>
  <c r="X1474" i="2"/>
  <c r="AA1475" i="2"/>
  <c r="X1477" i="2"/>
  <c r="X1480" i="2"/>
  <c r="X1482" i="2"/>
  <c r="X1483" i="2"/>
  <c r="X1487" i="2"/>
  <c r="X1491" i="2"/>
  <c r="X1495" i="2"/>
  <c r="X1499" i="2"/>
  <c r="X1503" i="2"/>
  <c r="X1507" i="2"/>
  <c r="AA1508" i="2"/>
  <c r="AA1509" i="2"/>
  <c r="AA1511" i="2"/>
  <c r="X1512" i="2"/>
  <c r="X1513" i="2"/>
  <c r="X1515" i="2"/>
  <c r="AA1516" i="2"/>
  <c r="AA1517" i="2"/>
  <c r="AA1519" i="2"/>
  <c r="X1520" i="2"/>
  <c r="X1521" i="2"/>
  <c r="X1523" i="2"/>
  <c r="AA1524" i="2"/>
  <c r="X1525" i="2"/>
  <c r="AA1527" i="2"/>
  <c r="X1193" i="2"/>
  <c r="AA1226" i="2"/>
  <c r="AA1364" i="2"/>
  <c r="AA1373" i="2"/>
  <c r="AA1377" i="2"/>
  <c r="X1386" i="2"/>
  <c r="AB1386" i="2" s="1"/>
  <c r="X1402" i="2"/>
  <c r="AB1402" i="2" s="1"/>
  <c r="X1405" i="2"/>
  <c r="AA1406" i="2"/>
  <c r="AA1409" i="2"/>
  <c r="X1411" i="2"/>
  <c r="AB1411" i="2" s="1"/>
  <c r="AA1412" i="2"/>
  <c r="AA1414" i="2"/>
  <c r="AA1417" i="2"/>
  <c r="X1419" i="2"/>
  <c r="AB1419" i="2" s="1"/>
  <c r="AA1420" i="2"/>
  <c r="AA1422" i="2"/>
  <c r="AA1425" i="2"/>
  <c r="X1427" i="2"/>
  <c r="AB1427" i="2" s="1"/>
  <c r="AA1428" i="2"/>
  <c r="AA1430" i="2"/>
  <c r="AA1433" i="2"/>
  <c r="X1435" i="2"/>
  <c r="AB1435" i="2" s="1"/>
  <c r="AA1436" i="2"/>
  <c r="AA1438" i="2"/>
  <c r="AA1441" i="2"/>
  <c r="X1443" i="2"/>
  <c r="AB1443" i="2" s="1"/>
  <c r="AA1444" i="2"/>
  <c r="AA1446" i="2"/>
  <c r="AA1449" i="2"/>
  <c r="X1451" i="2"/>
  <c r="AB1451" i="2" s="1"/>
  <c r="AA1452" i="2"/>
  <c r="AA1454" i="2"/>
  <c r="AA1457" i="2"/>
  <c r="X1459" i="2"/>
  <c r="AB1459" i="2" s="1"/>
  <c r="AA1460" i="2"/>
  <c r="AA1462" i="2"/>
  <c r="AA1465" i="2"/>
  <c r="X1467" i="2"/>
  <c r="AB1467" i="2" s="1"/>
  <c r="AA1468" i="2"/>
  <c r="AA1470" i="2"/>
  <c r="AA1473" i="2"/>
  <c r="X1475" i="2"/>
  <c r="AB1475" i="2" s="1"/>
  <c r="AA1476" i="2"/>
  <c r="AA1478" i="2"/>
  <c r="AA1481" i="2"/>
  <c r="AA1484" i="2"/>
  <c r="X1485" i="2"/>
  <c r="X1486" i="2"/>
  <c r="AB1486" i="2" s="1"/>
  <c r="AA1488" i="2"/>
  <c r="X1489" i="2"/>
  <c r="X1490" i="2"/>
  <c r="AA1492" i="2"/>
  <c r="X1493" i="2"/>
  <c r="X1494" i="2"/>
  <c r="AB1494" i="2" s="1"/>
  <c r="AA1496" i="2"/>
  <c r="X1497" i="2"/>
  <c r="AB1497" i="2" s="1"/>
  <c r="X1498" i="2"/>
  <c r="AA1500" i="2"/>
  <c r="X1501" i="2"/>
  <c r="X1502" i="2"/>
  <c r="AB1502" i="2" s="1"/>
  <c r="AA1504" i="2"/>
  <c r="X1505" i="2"/>
  <c r="AB1505" i="2" s="1"/>
  <c r="X1506" i="2"/>
  <c r="X1510" i="2"/>
  <c r="AB1510" i="2" s="1"/>
  <c r="AA1514" i="2"/>
  <c r="X1518" i="2"/>
  <c r="AA1522" i="2"/>
  <c r="X1524" i="2"/>
  <c r="AA1525" i="2"/>
  <c r="X1526" i="2"/>
  <c r="AA1530" i="2"/>
  <c r="X1535" i="2"/>
  <c r="X1536" i="2"/>
  <c r="X1537" i="2"/>
  <c r="AA1539" i="2"/>
  <c r="AA1540" i="2"/>
  <c r="AA1541" i="2"/>
  <c r="X1542" i="2"/>
  <c r="AA1546" i="2"/>
  <c r="X1551" i="2"/>
  <c r="X1552" i="2"/>
  <c r="X1553" i="2"/>
  <c r="AA1555" i="2"/>
  <c r="AA1556" i="2"/>
  <c r="AA1557" i="2"/>
  <c r="X1558" i="2"/>
  <c r="AA1562" i="2"/>
  <c r="X1567" i="2"/>
  <c r="AA1568" i="2"/>
  <c r="X1571" i="2"/>
  <c r="AB1571" i="2" s="1"/>
  <c r="X1574" i="2"/>
  <c r="X1576" i="2"/>
  <c r="AB1576" i="2" s="1"/>
  <c r="AA1577" i="2"/>
  <c r="AA1579" i="2"/>
  <c r="X1581" i="2"/>
  <c r="AA1582" i="2"/>
  <c r="AA1584" i="2"/>
  <c r="X1587" i="2"/>
  <c r="AB1587" i="2" s="1"/>
  <c r="X1590" i="2"/>
  <c r="X1592" i="2"/>
  <c r="AB1592" i="2" s="1"/>
  <c r="AA1593" i="2"/>
  <c r="AA1595" i="2"/>
  <c r="X1597" i="2"/>
  <c r="AA1598" i="2"/>
  <c r="AA1600" i="2"/>
  <c r="X1603" i="2"/>
  <c r="AB1603" i="2" s="1"/>
  <c r="X1606" i="2"/>
  <c r="X1608" i="2"/>
  <c r="AB1608" i="2" s="1"/>
  <c r="AA1609" i="2"/>
  <c r="AA1611" i="2"/>
  <c r="X1613" i="2"/>
  <c r="AA1614" i="2"/>
  <c r="X1615" i="2"/>
  <c r="AA1618" i="2"/>
  <c r="X1619" i="2"/>
  <c r="AA1622" i="2"/>
  <c r="X1623" i="2"/>
  <c r="AA1626" i="2"/>
  <c r="X1627" i="2"/>
  <c r="AA1630" i="2"/>
  <c r="X1631" i="2"/>
  <c r="X1406" i="2"/>
  <c r="AB1406" i="2" s="1"/>
  <c r="AA1423" i="2"/>
  <c r="X1425" i="2"/>
  <c r="X1428" i="2"/>
  <c r="AB1428" i="2" s="1"/>
  <c r="X1438" i="2"/>
  <c r="AB1438" i="2" s="1"/>
  <c r="AA1455" i="2"/>
  <c r="X1457" i="2"/>
  <c r="X1460" i="2"/>
  <c r="AB1460" i="2" s="1"/>
  <c r="X1470" i="2"/>
  <c r="AB1470" i="2" s="1"/>
  <c r="AA1495" i="2"/>
  <c r="AA1512" i="2"/>
  <c r="X1516" i="2"/>
  <c r="AB1516" i="2" s="1"/>
  <c r="X1540" i="2"/>
  <c r="X1548" i="2"/>
  <c r="AB1548" i="2" s="1"/>
  <c r="AA1553" i="2"/>
  <c r="X1554" i="2"/>
  <c r="X1556" i="2"/>
  <c r="AA1559" i="2"/>
  <c r="X1565" i="2"/>
  <c r="AB1565" i="2" s="1"/>
  <c r="AA1566" i="2"/>
  <c r="X1570" i="2"/>
  <c r="AA1572" i="2"/>
  <c r="AA1573" i="2"/>
  <c r="X1575" i="2"/>
  <c r="X1577" i="2"/>
  <c r="X1578" i="2"/>
  <c r="AA1580" i="2"/>
  <c r="AA1581" i="2"/>
  <c r="X1583" i="2"/>
  <c r="X1585" i="2"/>
  <c r="AB1585" i="2" s="1"/>
  <c r="AA1594" i="2"/>
  <c r="X1596" i="2"/>
  <c r="AA1599" i="2"/>
  <c r="AA1607" i="2"/>
  <c r="AA1610" i="2"/>
  <c r="X1612" i="2"/>
  <c r="AA1621" i="2"/>
  <c r="X1622" i="2"/>
  <c r="AA1634" i="2"/>
  <c r="X1635" i="2"/>
  <c r="X1760" i="2"/>
  <c r="X1761" i="2"/>
  <c r="AA1764" i="2"/>
  <c r="X1766" i="2"/>
  <c r="AA1768" i="2"/>
  <c r="X1770" i="2"/>
  <c r="AA1772" i="2"/>
  <c r="X1774" i="2"/>
  <c r="AA1776" i="2"/>
  <c r="X1778" i="2"/>
  <c r="X1352" i="2"/>
  <c r="AB1352" i="2" s="1"/>
  <c r="AA1363" i="2"/>
  <c r="X1384" i="2"/>
  <c r="AB1384" i="2" s="1"/>
  <c r="X1414" i="2"/>
  <c r="AA1431" i="2"/>
  <c r="X1433" i="2"/>
  <c r="AB1433" i="2" s="1"/>
  <c r="X1436" i="2"/>
  <c r="AB1436" i="2" s="1"/>
  <c r="X1446" i="2"/>
  <c r="AA1463" i="2"/>
  <c r="X1465" i="2"/>
  <c r="AB1465" i="2" s="1"/>
  <c r="X1468" i="2"/>
  <c r="AB1468" i="2" s="1"/>
  <c r="X1478" i="2"/>
  <c r="AA1483" i="2"/>
  <c r="AA1499" i="2"/>
  <c r="AA1515" i="2"/>
  <c r="AA1521" i="2"/>
  <c r="AA1523" i="2"/>
  <c r="AA1526" i="2"/>
  <c r="X1532" i="2"/>
  <c r="AB1532" i="2" s="1"/>
  <c r="AA1537" i="2"/>
  <c r="X1538" i="2"/>
  <c r="AA1545" i="2"/>
  <c r="X1546" i="2"/>
  <c r="AA1550" i="2"/>
  <c r="AA1552" i="2"/>
  <c r="X1555" i="2"/>
  <c r="AB1555" i="2" s="1"/>
  <c r="X1564" i="2"/>
  <c r="AB1564" i="2" s="1"/>
  <c r="AA1567" i="2"/>
  <c r="X1586" i="2"/>
  <c r="AA1588" i="2"/>
  <c r="AA1589" i="2"/>
  <c r="X1591" i="2"/>
  <c r="X1593" i="2"/>
  <c r="AA1602" i="2"/>
  <c r="X1604" i="2"/>
  <c r="AA1613" i="2"/>
  <c r="AA1615" i="2"/>
  <c r="X1616" i="2"/>
  <c r="AA1617" i="2"/>
  <c r="X1618" i="2"/>
  <c r="AA1619" i="2"/>
  <c r="X1620" i="2"/>
  <c r="AB1620" i="2" s="1"/>
  <c r="AA1631" i="2"/>
  <c r="X1632" i="2"/>
  <c r="AA1635" i="2"/>
  <c r="X1636" i="2"/>
  <c r="X1381" i="2"/>
  <c r="AB1381" i="2" s="1"/>
  <c r="AA1407" i="2"/>
  <c r="X1409" i="2"/>
  <c r="X1412" i="2"/>
  <c r="AB1412" i="2" s="1"/>
  <c r="X1422" i="2"/>
  <c r="AB1422" i="2" s="1"/>
  <c r="AA1439" i="2"/>
  <c r="X1441" i="2"/>
  <c r="X1444" i="2"/>
  <c r="AB1444" i="2" s="1"/>
  <c r="X1454" i="2"/>
  <c r="AB1454" i="2" s="1"/>
  <c r="AA1471" i="2"/>
  <c r="X1473" i="2"/>
  <c r="X1476" i="2"/>
  <c r="AB1476" i="2" s="1"/>
  <c r="AA1487" i="2"/>
  <c r="AA1503" i="2"/>
  <c r="X1508" i="2"/>
  <c r="AA1513" i="2"/>
  <c r="X1517" i="2"/>
  <c r="AB1517" i="2" s="1"/>
  <c r="X1519" i="2"/>
  <c r="AA1529" i="2"/>
  <c r="X1530" i="2"/>
  <c r="AB1530" i="2" s="1"/>
  <c r="AA1534" i="2"/>
  <c r="AA1536" i="2"/>
  <c r="X1539" i="2"/>
  <c r="AB1539" i="2" s="1"/>
  <c r="X1541" i="2"/>
  <c r="AB1541" i="2" s="1"/>
  <c r="AA1542" i="2"/>
  <c r="AA1544" i="2"/>
  <c r="X1547" i="2"/>
  <c r="X1549" i="2"/>
  <c r="AB1549" i="2" s="1"/>
  <c r="AA1551" i="2"/>
  <c r="AA1561" i="2"/>
  <c r="X1562" i="2"/>
  <c r="AB1562" i="2" s="1"/>
  <c r="AA1570" i="2"/>
  <c r="X1572" i="2"/>
  <c r="AA1575" i="2"/>
  <c r="AA1578" i="2"/>
  <c r="X1580" i="2"/>
  <c r="AA1583" i="2"/>
  <c r="X1594" i="2"/>
  <c r="AA1596" i="2"/>
  <c r="AA1597" i="2"/>
  <c r="X1599" i="2"/>
  <c r="AB1599" i="2" s="1"/>
  <c r="X1601" i="2"/>
  <c r="AB1601" i="2" s="1"/>
  <c r="AA1605" i="2"/>
  <c r="X1607" i="2"/>
  <c r="AB1607" i="2" s="1"/>
  <c r="X1609" i="2"/>
  <c r="AB1609" i="2" s="1"/>
  <c r="X1610" i="2"/>
  <c r="AA1612" i="2"/>
  <c r="AA1627" i="2"/>
  <c r="X1628" i="2"/>
  <c r="AB1628" i="2" s="1"/>
  <c r="AA1629" i="2"/>
  <c r="X1630" i="2"/>
  <c r="AB1630" i="2" s="1"/>
  <c r="AA1632" i="2"/>
  <c r="X1633" i="2"/>
  <c r="AA1636" i="2"/>
  <c r="AA1637" i="2"/>
  <c r="AA1638" i="2"/>
  <c r="AA1639" i="2"/>
  <c r="AA1640" i="2"/>
  <c r="AA1641" i="2"/>
  <c r="AA1642" i="2"/>
  <c r="AA1643" i="2"/>
  <c r="AA1644" i="2"/>
  <c r="AA1645" i="2"/>
  <c r="AA1646" i="2"/>
  <c r="AA1647" i="2"/>
  <c r="AA1648" i="2"/>
  <c r="AA1649" i="2"/>
  <c r="AA1650" i="2"/>
  <c r="AA1651" i="2"/>
  <c r="AA1652" i="2"/>
  <c r="AA1653" i="2"/>
  <c r="AA1654" i="2"/>
  <c r="AA1655" i="2"/>
  <c r="AA1656" i="2"/>
  <c r="AA1657" i="2"/>
  <c r="AA1658" i="2"/>
  <c r="AA1659" i="2"/>
  <c r="AA1660" i="2"/>
  <c r="AA1661" i="2"/>
  <c r="AA1662" i="2"/>
  <c r="AA1663" i="2"/>
  <c r="AA1664" i="2"/>
  <c r="AA1665" i="2"/>
  <c r="AA1666" i="2"/>
  <c r="AA1667" i="2"/>
  <c r="AA1668" i="2"/>
  <c r="AA1669" i="2"/>
  <c r="AA1670" i="2"/>
  <c r="AA1671" i="2"/>
  <c r="AA1672" i="2"/>
  <c r="AA1673" i="2"/>
  <c r="AA1674" i="2"/>
  <c r="AA1675" i="2"/>
  <c r="AA1676" i="2"/>
  <c r="AA1677" i="2"/>
  <c r="AA1678" i="2"/>
  <c r="AA1679" i="2"/>
  <c r="AA1680" i="2"/>
  <c r="AA1681" i="2"/>
  <c r="AA1682" i="2"/>
  <c r="AA1683" i="2"/>
  <c r="AA1684" i="2"/>
  <c r="AA1685" i="2"/>
  <c r="AA1686" i="2"/>
  <c r="AA1687" i="2"/>
  <c r="AA1688" i="2"/>
  <c r="AA1689" i="2"/>
  <c r="AA1690" i="2"/>
  <c r="AA1691" i="2"/>
  <c r="AA1692" i="2"/>
  <c r="AA1693" i="2"/>
  <c r="AA1694" i="2"/>
  <c r="AA1695" i="2"/>
  <c r="AA1696" i="2"/>
  <c r="AA1697" i="2"/>
  <c r="AA1698" i="2"/>
  <c r="AA1699" i="2"/>
  <c r="AA1700" i="2"/>
  <c r="AA1701" i="2"/>
  <c r="AA1702" i="2"/>
  <c r="AA1703" i="2"/>
  <c r="AA1704" i="2"/>
  <c r="AA1705" i="2"/>
  <c r="AA1706" i="2"/>
  <c r="AA1707" i="2"/>
  <c r="AA1708" i="2"/>
  <c r="AA1709" i="2"/>
  <c r="AA1710" i="2"/>
  <c r="AA1711" i="2"/>
  <c r="AA1712" i="2"/>
  <c r="AA1713" i="2"/>
  <c r="AA1714" i="2"/>
  <c r="AA1715" i="2"/>
  <c r="AA1716" i="2"/>
  <c r="AA1717" i="2"/>
  <c r="AA1718" i="2"/>
  <c r="AA1719" i="2"/>
  <c r="AA1720" i="2"/>
  <c r="AA1721" i="2"/>
  <c r="AA1722" i="2"/>
  <c r="AA1723" i="2"/>
  <c r="AA1724" i="2"/>
  <c r="AA1725" i="2"/>
  <c r="AA1726" i="2"/>
  <c r="AA1727" i="2"/>
  <c r="AA1728" i="2"/>
  <c r="AA1376" i="2"/>
  <c r="X1420" i="2"/>
  <c r="AB1420" i="2" s="1"/>
  <c r="AA1447" i="2"/>
  <c r="X1449" i="2"/>
  <c r="AB1449" i="2" s="1"/>
  <c r="AA1491" i="2"/>
  <c r="X1509" i="2"/>
  <c r="X1511" i="2"/>
  <c r="AB1511" i="2" s="1"/>
  <c r="X1563" i="2"/>
  <c r="X1626" i="2"/>
  <c r="AA1633" i="2"/>
  <c r="X1638" i="2"/>
  <c r="X1642" i="2"/>
  <c r="X1646" i="2"/>
  <c r="X1650" i="2"/>
  <c r="X1654" i="2"/>
  <c r="X1658" i="2"/>
  <c r="X1662" i="2"/>
  <c r="X1666" i="2"/>
  <c r="X1670" i="2"/>
  <c r="X1674" i="2"/>
  <c r="X1678" i="2"/>
  <c r="X1682" i="2"/>
  <c r="X1686" i="2"/>
  <c r="X1690" i="2"/>
  <c r="X1694" i="2"/>
  <c r="X1698" i="2"/>
  <c r="X1702" i="2"/>
  <c r="X1706" i="2"/>
  <c r="X1710" i="2"/>
  <c r="X1714" i="2"/>
  <c r="X1718" i="2"/>
  <c r="X1722" i="2"/>
  <c r="X1726" i="2"/>
  <c r="AA1729" i="2"/>
  <c r="AA1730" i="2"/>
  <c r="AA1731" i="2"/>
  <c r="AA1732" i="2"/>
  <c r="AA1733" i="2"/>
  <c r="AA1734" i="2"/>
  <c r="AA1735" i="2"/>
  <c r="AA1736" i="2"/>
  <c r="AA1737" i="2"/>
  <c r="AA1738" i="2"/>
  <c r="AA1739" i="2"/>
  <c r="AA1740" i="2"/>
  <c r="AA1741" i="2"/>
  <c r="AA1742" i="2"/>
  <c r="AA1743" i="2"/>
  <c r="AA1744" i="2"/>
  <c r="AA1745" i="2"/>
  <c r="AA1746" i="2"/>
  <c r="AA1747" i="2"/>
  <c r="AA1748" i="2"/>
  <c r="AA1749" i="2"/>
  <c r="AA1750" i="2"/>
  <c r="AA1751" i="2"/>
  <c r="AA1752" i="2"/>
  <c r="AA1753" i="2"/>
  <c r="AA1754" i="2"/>
  <c r="AA1755" i="2"/>
  <c r="AA1756" i="2"/>
  <c r="AA1757" i="2"/>
  <c r="AA1758" i="2"/>
  <c r="AA1759" i="2"/>
  <c r="AA1760" i="2"/>
  <c r="AA1765" i="2"/>
  <c r="AA1766" i="2"/>
  <c r="X1768" i="2"/>
  <c r="X1769" i="2"/>
  <c r="AA1773" i="2"/>
  <c r="AA1774" i="2"/>
  <c r="X1776" i="2"/>
  <c r="X1777" i="2"/>
  <c r="AA1780" i="2"/>
  <c r="X1894" i="2"/>
  <c r="AA1896" i="2"/>
  <c r="X1898" i="2"/>
  <c r="AA1900" i="2"/>
  <c r="X1902" i="2"/>
  <c r="AA1904" i="2"/>
  <c r="X1906" i="2"/>
  <c r="AA1908" i="2"/>
  <c r="X1910" i="2"/>
  <c r="AA1912" i="2"/>
  <c r="X1914" i="2"/>
  <c r="AA1916" i="2"/>
  <c r="X1918" i="2"/>
  <c r="AA1920" i="2"/>
  <c r="X1922" i="2"/>
  <c r="AA1924" i="2"/>
  <c r="X863" i="2"/>
  <c r="AA864" i="2"/>
  <c r="AA860" i="2"/>
  <c r="X858" i="2"/>
  <c r="AA859" i="2"/>
  <c r="X1394" i="2"/>
  <c r="AA1415" i="2"/>
  <c r="X1417" i="2"/>
  <c r="AB1417" i="2" s="1"/>
  <c r="X1462" i="2"/>
  <c r="AB1462" i="2" s="1"/>
  <c r="AA1507" i="2"/>
  <c r="AA1535" i="2"/>
  <c r="AA1543" i="2"/>
  <c r="X1602" i="2"/>
  <c r="AB1602" i="2" s="1"/>
  <c r="X1624" i="2"/>
  <c r="AA1625" i="2"/>
  <c r="X1637" i="2"/>
  <c r="X1641" i="2"/>
  <c r="X1645" i="2"/>
  <c r="X1649" i="2"/>
  <c r="X1653" i="2"/>
  <c r="X1657" i="2"/>
  <c r="X1661" i="2"/>
  <c r="X1665" i="2"/>
  <c r="X1669" i="2"/>
  <c r="X1673" i="2"/>
  <c r="X1677" i="2"/>
  <c r="X1681" i="2"/>
  <c r="X1685" i="2"/>
  <c r="X1689" i="2"/>
  <c r="X1693" i="2"/>
  <c r="X1697" i="2"/>
  <c r="X1701" i="2"/>
  <c r="X1705" i="2"/>
  <c r="X1709" i="2"/>
  <c r="X1713" i="2"/>
  <c r="X1717" i="2"/>
  <c r="X1721" i="2"/>
  <c r="X1725" i="2"/>
  <c r="X1729" i="2"/>
  <c r="X1730" i="2"/>
  <c r="X1731" i="2"/>
  <c r="X1732" i="2"/>
  <c r="X1733" i="2"/>
  <c r="X1734" i="2"/>
  <c r="X1735" i="2"/>
  <c r="X1736" i="2"/>
  <c r="X1737" i="2"/>
  <c r="X1738" i="2"/>
  <c r="X1739" i="2"/>
  <c r="X1740" i="2"/>
  <c r="X1741" i="2"/>
  <c r="X1742" i="2"/>
  <c r="X1743" i="2"/>
  <c r="X1744" i="2"/>
  <c r="X1745" i="2"/>
  <c r="X1746" i="2"/>
  <c r="X1747" i="2"/>
  <c r="X1748" i="2"/>
  <c r="X1749" i="2"/>
  <c r="X1750" i="2"/>
  <c r="X1751" i="2"/>
  <c r="X1752" i="2"/>
  <c r="X1753" i="2"/>
  <c r="X1754" i="2"/>
  <c r="X1755" i="2"/>
  <c r="X1756" i="2"/>
  <c r="X1757" i="2"/>
  <c r="X1758" i="2"/>
  <c r="X1759" i="2"/>
  <c r="AA1763" i="2"/>
  <c r="X1764" i="2"/>
  <c r="AB1764" i="2" s="1"/>
  <c r="AA1767" i="2"/>
  <c r="X1771" i="2"/>
  <c r="AA1775" i="2"/>
  <c r="X1779" i="2"/>
  <c r="AA1781" i="2"/>
  <c r="AA1782" i="2"/>
  <c r="AA1783" i="2"/>
  <c r="AA1784" i="2"/>
  <c r="AA1785" i="2"/>
  <c r="AA1786" i="2"/>
  <c r="AA1787" i="2"/>
  <c r="AA1788" i="2"/>
  <c r="AA1789" i="2"/>
  <c r="AA1790" i="2"/>
  <c r="AA1791" i="2"/>
  <c r="AA1792" i="2"/>
  <c r="AA1793" i="2"/>
  <c r="AA1794" i="2"/>
  <c r="AA1795" i="2"/>
  <c r="AA1796" i="2"/>
  <c r="AA1797" i="2"/>
  <c r="AA1798" i="2"/>
  <c r="AA1799" i="2"/>
  <c r="AA1800" i="2"/>
  <c r="AA1801" i="2"/>
  <c r="AA1802" i="2"/>
  <c r="AA1803" i="2"/>
  <c r="AA1804" i="2"/>
  <c r="AA1805" i="2"/>
  <c r="AA1806" i="2"/>
  <c r="AA1807" i="2"/>
  <c r="AA1808" i="2"/>
  <c r="AA1809" i="2"/>
  <c r="AA1810" i="2"/>
  <c r="AA1811" i="2"/>
  <c r="AA1812" i="2"/>
  <c r="AA1813" i="2"/>
  <c r="AA1814" i="2"/>
  <c r="AA1815" i="2"/>
  <c r="AA1816" i="2"/>
  <c r="AA1817" i="2"/>
  <c r="AA1818" i="2"/>
  <c r="AA1819" i="2"/>
  <c r="AA1820" i="2"/>
  <c r="AA1821" i="2"/>
  <c r="AA1822" i="2"/>
  <c r="AA1823" i="2"/>
  <c r="AA1824" i="2"/>
  <c r="AA1825" i="2"/>
  <c r="AA1826" i="2"/>
  <c r="AA1827" i="2"/>
  <c r="AA1828" i="2"/>
  <c r="AA1829" i="2"/>
  <c r="AA1830" i="2"/>
  <c r="AA1831" i="2"/>
  <c r="AA1832" i="2"/>
  <c r="AA1833" i="2"/>
  <c r="AA1834" i="2"/>
  <c r="AA1835" i="2"/>
  <c r="AA1836" i="2"/>
  <c r="AA1837" i="2"/>
  <c r="AA1838" i="2"/>
  <c r="AA1839" i="2"/>
  <c r="AA1840" i="2"/>
  <c r="AA1841" i="2"/>
  <c r="AA1842" i="2"/>
  <c r="AA1843" i="2"/>
  <c r="AA1844" i="2"/>
  <c r="AA1845" i="2"/>
  <c r="AA1846" i="2"/>
  <c r="AA1847" i="2"/>
  <c r="AA1848" i="2"/>
  <c r="AA1849" i="2"/>
  <c r="AA1850" i="2"/>
  <c r="AA1851" i="2"/>
  <c r="AA1852" i="2"/>
  <c r="AA1853" i="2"/>
  <c r="AA1854" i="2"/>
  <c r="AA1855" i="2"/>
  <c r="AA1856" i="2"/>
  <c r="AA1857" i="2"/>
  <c r="AA1858" i="2"/>
  <c r="AA1859" i="2"/>
  <c r="AA1860" i="2"/>
  <c r="AA1861" i="2"/>
  <c r="AA1862" i="2"/>
  <c r="AA1863" i="2"/>
  <c r="AA1864" i="2"/>
  <c r="AA1865" i="2"/>
  <c r="AA1866" i="2"/>
  <c r="AA1867" i="2"/>
  <c r="AA1868" i="2"/>
  <c r="AA1869" i="2"/>
  <c r="AA1870" i="2"/>
  <c r="AA1871" i="2"/>
  <c r="AA1872" i="2"/>
  <c r="AA1873" i="2"/>
  <c r="AA1874" i="2"/>
  <c r="AA1875" i="2"/>
  <c r="AA1876" i="2"/>
  <c r="AA1877" i="2"/>
  <c r="AA1878" i="2"/>
  <c r="AA1879" i="2"/>
  <c r="AA1880" i="2"/>
  <c r="AA1881" i="2"/>
  <c r="AA1882" i="2"/>
  <c r="AA1883" i="2"/>
  <c r="AA1884" i="2"/>
  <c r="AA1885" i="2"/>
  <c r="AA1886" i="2"/>
  <c r="AA1887" i="2"/>
  <c r="AA1888" i="2"/>
  <c r="AA1889" i="2"/>
  <c r="AA1890" i="2"/>
  <c r="AA1891" i="2"/>
  <c r="AA1892" i="2"/>
  <c r="AA1893" i="2"/>
  <c r="X1895" i="2"/>
  <c r="AA1897" i="2"/>
  <c r="X1899" i="2"/>
  <c r="AA1901" i="2"/>
  <c r="X1903" i="2"/>
  <c r="AA1905" i="2"/>
  <c r="X1907" i="2"/>
  <c r="AA1909" i="2"/>
  <c r="X1911" i="2"/>
  <c r="AA1913" i="2"/>
  <c r="X1915" i="2"/>
  <c r="AA1917" i="2"/>
  <c r="X1919" i="2"/>
  <c r="AA1921" i="2"/>
  <c r="X1923" i="2"/>
  <c r="AA1925" i="2"/>
  <c r="AA1926" i="2"/>
  <c r="AA1927" i="2"/>
  <c r="AA1928" i="2"/>
  <c r="AA1929" i="2"/>
  <c r="AA1930" i="2"/>
  <c r="AA1931" i="2"/>
  <c r="AA1932" i="2"/>
  <c r="AA1933" i="2"/>
  <c r="AA1934" i="2"/>
  <c r="AA1935" i="2"/>
  <c r="AA1936" i="2"/>
  <c r="AA1937" i="2"/>
  <c r="AA1938" i="2"/>
  <c r="AA1939" i="2"/>
  <c r="AA1940" i="2"/>
  <c r="AA1941" i="2"/>
  <c r="AA1942" i="2"/>
  <c r="AA1943" i="2"/>
  <c r="AA1944" i="2"/>
  <c r="AA1945" i="2"/>
  <c r="AA1946" i="2"/>
  <c r="AA1947" i="2"/>
  <c r="AA1948" i="2"/>
  <c r="AA1949" i="2"/>
  <c r="AA1950" i="2"/>
  <c r="X861" i="2"/>
  <c r="X1430" i="2"/>
  <c r="AB1430" i="2" s="1"/>
  <c r="AA1520" i="2"/>
  <c r="AA1528" i="2"/>
  <c r="X1533" i="2"/>
  <c r="AB1533" i="2" s="1"/>
  <c r="X1557" i="2"/>
  <c r="AB1557" i="2" s="1"/>
  <c r="AA1558" i="2"/>
  <c r="X1569" i="2"/>
  <c r="AB1569" i="2" s="1"/>
  <c r="X1588" i="2"/>
  <c r="AA1623" i="2"/>
  <c r="X1640" i="2"/>
  <c r="X1644" i="2"/>
  <c r="X1648" i="2"/>
  <c r="X1652" i="2"/>
  <c r="X1656" i="2"/>
  <c r="X1660" i="2"/>
  <c r="X1664" i="2"/>
  <c r="X1668" i="2"/>
  <c r="X1672" i="2"/>
  <c r="X1676" i="2"/>
  <c r="X1680" i="2"/>
  <c r="X1684" i="2"/>
  <c r="X1688" i="2"/>
  <c r="X1692" i="2"/>
  <c r="X1696" i="2"/>
  <c r="X1700" i="2"/>
  <c r="X1704" i="2"/>
  <c r="X1708" i="2"/>
  <c r="X1712" i="2"/>
  <c r="X1716" i="2"/>
  <c r="X1720" i="2"/>
  <c r="X1724" i="2"/>
  <c r="X1728" i="2"/>
  <c r="AA1762" i="2"/>
  <c r="X1763" i="2"/>
  <c r="AB1763" i="2" s="1"/>
  <c r="X1765" i="2"/>
  <c r="AA1769" i="2"/>
  <c r="AA1770" i="2"/>
  <c r="X1772" i="2"/>
  <c r="AB1772" i="2" s="1"/>
  <c r="X1773" i="2"/>
  <c r="AA1777" i="2"/>
  <c r="AA1778" i="2"/>
  <c r="X1780" i="2"/>
  <c r="AB1780" i="2" s="1"/>
  <c r="AA1894" i="2"/>
  <c r="X1896" i="2"/>
  <c r="AB1896" i="2" s="1"/>
  <c r="AA1898" i="2"/>
  <c r="X1900" i="2"/>
  <c r="AB1900" i="2" s="1"/>
  <c r="AA1902" i="2"/>
  <c r="X1904" i="2"/>
  <c r="AB1904" i="2" s="1"/>
  <c r="AA1906" i="2"/>
  <c r="X1908" i="2"/>
  <c r="AB1908" i="2" s="1"/>
  <c r="AA1910" i="2"/>
  <c r="X1912" i="2"/>
  <c r="AB1912" i="2" s="1"/>
  <c r="AA1914" i="2"/>
  <c r="X1916" i="2"/>
  <c r="AB1916" i="2" s="1"/>
  <c r="AA1918" i="2"/>
  <c r="X1920" i="2"/>
  <c r="AB1920" i="2" s="1"/>
  <c r="AA1922" i="2"/>
  <c r="X1924" i="2"/>
  <c r="AB1924" i="2" s="1"/>
  <c r="X1926" i="2"/>
  <c r="X1927" i="2"/>
  <c r="X1928" i="2"/>
  <c r="X1929" i="2"/>
  <c r="X1930" i="2"/>
  <c r="X1931" i="2"/>
  <c r="X1932" i="2"/>
  <c r="X1933" i="2"/>
  <c r="X1934" i="2"/>
  <c r="X1935" i="2"/>
  <c r="X1936" i="2"/>
  <c r="X1937" i="2"/>
  <c r="X1938" i="2"/>
  <c r="X1939" i="2"/>
  <c r="X1940" i="2"/>
  <c r="X1941" i="2"/>
  <c r="X1942" i="2"/>
  <c r="X1943" i="2"/>
  <c r="X1944" i="2"/>
  <c r="X1945" i="2"/>
  <c r="X1946" i="2"/>
  <c r="X1947" i="2"/>
  <c r="X1948" i="2"/>
  <c r="X1949" i="2"/>
  <c r="X1950" i="2"/>
  <c r="AA863" i="2"/>
  <c r="X864" i="2"/>
  <c r="AB864" i="2" s="1"/>
  <c r="X860" i="2"/>
  <c r="AA858" i="2"/>
  <c r="X859" i="2"/>
  <c r="AA1124" i="2"/>
  <c r="X1125" i="2"/>
  <c r="AA1160" i="2"/>
  <c r="X1452" i="2"/>
  <c r="AB1452" i="2" s="1"/>
  <c r="AA1479" i="2"/>
  <c r="X1481" i="2"/>
  <c r="AB1481" i="2" s="1"/>
  <c r="X1531" i="2"/>
  <c r="AB1531" i="2" s="1"/>
  <c r="AA1560" i="2"/>
  <c r="AA1586" i="2"/>
  <c r="AA1591" i="2"/>
  <c r="AA1604" i="2"/>
  <c r="X1634" i="2"/>
  <c r="AB1634" i="2" s="1"/>
  <c r="X1639" i="2"/>
  <c r="X1643" i="2"/>
  <c r="X1647" i="2"/>
  <c r="X1651" i="2"/>
  <c r="X1655" i="2"/>
  <c r="X1659" i="2"/>
  <c r="X1663" i="2"/>
  <c r="X1667" i="2"/>
  <c r="X1671" i="2"/>
  <c r="X1675" i="2"/>
  <c r="X1679" i="2"/>
  <c r="X1683" i="2"/>
  <c r="X1687" i="2"/>
  <c r="X1691" i="2"/>
  <c r="X1695" i="2"/>
  <c r="X1699" i="2"/>
  <c r="X1703" i="2"/>
  <c r="X1707" i="2"/>
  <c r="X1711" i="2"/>
  <c r="X1715" i="2"/>
  <c r="X1719" i="2"/>
  <c r="X1723" i="2"/>
  <c r="X1727" i="2"/>
  <c r="X1782" i="2"/>
  <c r="X1786" i="2"/>
  <c r="X1790" i="2"/>
  <c r="X1794" i="2"/>
  <c r="AB1794" i="2" s="1"/>
  <c r="X1798" i="2"/>
  <c r="X1802" i="2"/>
  <c r="X1806" i="2"/>
  <c r="X1810" i="2"/>
  <c r="AB1810" i="2" s="1"/>
  <c r="X1814" i="2"/>
  <c r="X1818" i="2"/>
  <c r="X1822" i="2"/>
  <c r="X1826" i="2"/>
  <c r="AB1826" i="2" s="1"/>
  <c r="X1830" i="2"/>
  <c r="X1834" i="2"/>
  <c r="X1838" i="2"/>
  <c r="X1842" i="2"/>
  <c r="AB1842" i="2" s="1"/>
  <c r="X1846" i="2"/>
  <c r="X1850" i="2"/>
  <c r="X1854" i="2"/>
  <c r="X1858" i="2"/>
  <c r="AB1858" i="2" s="1"/>
  <c r="X1862" i="2"/>
  <c r="X1866" i="2"/>
  <c r="X1870" i="2"/>
  <c r="X1874" i="2"/>
  <c r="AB1874" i="2" s="1"/>
  <c r="X1878" i="2"/>
  <c r="X1882" i="2"/>
  <c r="X1886" i="2"/>
  <c r="X1890" i="2"/>
  <c r="AB1890" i="2" s="1"/>
  <c r="X862" i="2"/>
  <c r="X865" i="2"/>
  <c r="AA866" i="2"/>
  <c r="AA1771" i="2"/>
  <c r="X1775" i="2"/>
  <c r="AB1775" i="2" s="1"/>
  <c r="X1781" i="2"/>
  <c r="X1785" i="2"/>
  <c r="AB1785" i="2" s="1"/>
  <c r="X1789" i="2"/>
  <c r="X1793" i="2"/>
  <c r="X1797" i="2"/>
  <c r="X1801" i="2"/>
  <c r="AB1801" i="2" s="1"/>
  <c r="X1805" i="2"/>
  <c r="X1809" i="2"/>
  <c r="X1813" i="2"/>
  <c r="X1817" i="2"/>
  <c r="AB1817" i="2" s="1"/>
  <c r="X1821" i="2"/>
  <c r="X1825" i="2"/>
  <c r="X1829" i="2"/>
  <c r="X1833" i="2"/>
  <c r="AB1833" i="2" s="1"/>
  <c r="X1837" i="2"/>
  <c r="X1841" i="2"/>
  <c r="X1845" i="2"/>
  <c r="X1849" i="2"/>
  <c r="AB1849" i="2" s="1"/>
  <c r="X1853" i="2"/>
  <c r="X1857" i="2"/>
  <c r="X1861" i="2"/>
  <c r="X1865" i="2"/>
  <c r="AB1865" i="2" s="1"/>
  <c r="X1869" i="2"/>
  <c r="X1873" i="2"/>
  <c r="X1877" i="2"/>
  <c r="X1881" i="2"/>
  <c r="AB1881" i="2" s="1"/>
  <c r="X1885" i="2"/>
  <c r="X1889" i="2"/>
  <c r="X1893" i="2"/>
  <c r="AA1895" i="2"/>
  <c r="X1901" i="2"/>
  <c r="AA1903" i="2"/>
  <c r="X1909" i="2"/>
  <c r="AA1911" i="2"/>
  <c r="X1917" i="2"/>
  <c r="AA1919" i="2"/>
  <c r="X1925" i="2"/>
  <c r="AA861" i="2"/>
  <c r="X1913" i="2"/>
  <c r="AA1761" i="2"/>
  <c r="X1762" i="2"/>
  <c r="AB1762" i="2" s="1"/>
  <c r="X1784" i="2"/>
  <c r="X1788" i="2"/>
  <c r="AB1788" i="2" s="1"/>
  <c r="X1792" i="2"/>
  <c r="X1796" i="2"/>
  <c r="AB1796" i="2" s="1"/>
  <c r="X1800" i="2"/>
  <c r="X1804" i="2"/>
  <c r="AB1804" i="2" s="1"/>
  <c r="X1808" i="2"/>
  <c r="X1812" i="2"/>
  <c r="AB1812" i="2" s="1"/>
  <c r="X1816" i="2"/>
  <c r="X1820" i="2"/>
  <c r="AB1820" i="2" s="1"/>
  <c r="X1824" i="2"/>
  <c r="X1828" i="2"/>
  <c r="AB1828" i="2" s="1"/>
  <c r="X1832" i="2"/>
  <c r="X1836" i="2"/>
  <c r="AB1836" i="2" s="1"/>
  <c r="X1840" i="2"/>
  <c r="X1844" i="2"/>
  <c r="AB1844" i="2" s="1"/>
  <c r="X1848" i="2"/>
  <c r="X1852" i="2"/>
  <c r="AB1852" i="2" s="1"/>
  <c r="X1856" i="2"/>
  <c r="X1860" i="2"/>
  <c r="AB1860" i="2" s="1"/>
  <c r="X1864" i="2"/>
  <c r="X1868" i="2"/>
  <c r="AB1868" i="2" s="1"/>
  <c r="X1872" i="2"/>
  <c r="X1876" i="2"/>
  <c r="AB1876" i="2" s="1"/>
  <c r="X1880" i="2"/>
  <c r="X1884" i="2"/>
  <c r="AB1884" i="2" s="1"/>
  <c r="X1888" i="2"/>
  <c r="X1892" i="2"/>
  <c r="AB1892" i="2" s="1"/>
  <c r="AA862" i="2"/>
  <c r="AB862" i="2" s="1"/>
  <c r="AA865" i="2"/>
  <c r="X866" i="2"/>
  <c r="X1767" i="2"/>
  <c r="AB1767" i="2" s="1"/>
  <c r="AA1779" i="2"/>
  <c r="X1783" i="2"/>
  <c r="AB1783" i="2" s="1"/>
  <c r="X1787" i="2"/>
  <c r="AB1787" i="2" s="1"/>
  <c r="X1791" i="2"/>
  <c r="AB1791" i="2" s="1"/>
  <c r="X1795" i="2"/>
  <c r="AB1795" i="2" s="1"/>
  <c r="X1799" i="2"/>
  <c r="AB1799" i="2" s="1"/>
  <c r="X1803" i="2"/>
  <c r="AB1803" i="2" s="1"/>
  <c r="X1807" i="2"/>
  <c r="AB1807" i="2" s="1"/>
  <c r="X1811" i="2"/>
  <c r="AB1811" i="2" s="1"/>
  <c r="X1815" i="2"/>
  <c r="AB1815" i="2" s="1"/>
  <c r="X1819" i="2"/>
  <c r="AB1819" i="2" s="1"/>
  <c r="X1823" i="2"/>
  <c r="AB1823" i="2" s="1"/>
  <c r="X1827" i="2"/>
  <c r="AB1827" i="2" s="1"/>
  <c r="X1831" i="2"/>
  <c r="AB1831" i="2" s="1"/>
  <c r="X1835" i="2"/>
  <c r="AB1835" i="2" s="1"/>
  <c r="X1839" i="2"/>
  <c r="AB1839" i="2" s="1"/>
  <c r="X1843" i="2"/>
  <c r="AB1843" i="2" s="1"/>
  <c r="X1847" i="2"/>
  <c r="AB1847" i="2" s="1"/>
  <c r="X1851" i="2"/>
  <c r="AB1851" i="2" s="1"/>
  <c r="X1855" i="2"/>
  <c r="AB1855" i="2" s="1"/>
  <c r="X1859" i="2"/>
  <c r="AB1859" i="2" s="1"/>
  <c r="X1863" i="2"/>
  <c r="AB1863" i="2" s="1"/>
  <c r="X1867" i="2"/>
  <c r="AB1867" i="2" s="1"/>
  <c r="X1871" i="2"/>
  <c r="AB1871" i="2" s="1"/>
  <c r="X1875" i="2"/>
  <c r="AB1875" i="2" s="1"/>
  <c r="X1879" i="2"/>
  <c r="AB1879" i="2" s="1"/>
  <c r="X1883" i="2"/>
  <c r="AB1883" i="2" s="1"/>
  <c r="X1887" i="2"/>
  <c r="AB1887" i="2" s="1"/>
  <c r="X1891" i="2"/>
  <c r="AB1891" i="2" s="1"/>
  <c r="X1897" i="2"/>
  <c r="AB1897" i="2" s="1"/>
  <c r="AA1899" i="2"/>
  <c r="X1905" i="2"/>
  <c r="AB1905" i="2" s="1"/>
  <c r="AA1907" i="2"/>
  <c r="AA1915" i="2"/>
  <c r="X1921" i="2"/>
  <c r="AB1921" i="2" s="1"/>
  <c r="AA1923" i="2"/>
  <c r="X440" i="2"/>
  <c r="AA441" i="2"/>
  <c r="X444" i="2"/>
  <c r="AA446" i="2"/>
  <c r="AA447" i="2"/>
  <c r="X448" i="2"/>
  <c r="AA449" i="2"/>
  <c r="X451" i="2"/>
  <c r="X452" i="2"/>
  <c r="X454" i="2"/>
  <c r="AA455" i="2"/>
  <c r="X457" i="2"/>
  <c r="X458" i="2"/>
  <c r="AA459" i="2"/>
  <c r="AA462" i="2"/>
  <c r="AA464" i="2"/>
  <c r="X465" i="2"/>
  <c r="X439" i="2"/>
  <c r="X443" i="2"/>
  <c r="X445" i="2"/>
  <c r="X446" i="2"/>
  <c r="AA450" i="2"/>
  <c r="AA451" i="2"/>
  <c r="X453" i="2"/>
  <c r="AA456" i="2"/>
  <c r="AA460" i="2"/>
  <c r="X461" i="2"/>
  <c r="X462" i="2"/>
  <c r="AA442" i="2"/>
  <c r="AA443" i="2"/>
  <c r="AA445" i="2"/>
  <c r="X447" i="2"/>
  <c r="X449" i="2"/>
  <c r="X450" i="2"/>
  <c r="AB450" i="2" s="1"/>
  <c r="AA453" i="2"/>
  <c r="X455" i="2"/>
  <c r="X456" i="2"/>
  <c r="AB456" i="2" s="1"/>
  <c r="AA457" i="2"/>
  <c r="X459" i="2"/>
  <c r="X460" i="2"/>
  <c r="AA461" i="2"/>
  <c r="AA440" i="2"/>
  <c r="AA444" i="2"/>
  <c r="AA452" i="2"/>
  <c r="AA458" i="2"/>
  <c r="AA466" i="2"/>
  <c r="AA467" i="2"/>
  <c r="AA468" i="2"/>
  <c r="AA469" i="2"/>
  <c r="AA471" i="2"/>
  <c r="AA473" i="2"/>
  <c r="X474" i="2"/>
  <c r="AA478" i="2"/>
  <c r="X479" i="2"/>
  <c r="X481" i="2"/>
  <c r="AA482" i="2"/>
  <c r="AA439" i="2"/>
  <c r="AA454" i="2"/>
  <c r="X464" i="2"/>
  <c r="X466" i="2"/>
  <c r="X468" i="2"/>
  <c r="AA472" i="2"/>
  <c r="X475" i="2"/>
  <c r="AA476" i="2"/>
  <c r="X477" i="2"/>
  <c r="X478" i="2"/>
  <c r="X480" i="2"/>
  <c r="X482" i="2"/>
  <c r="AB482" i="2" s="1"/>
  <c r="X483" i="2"/>
  <c r="AA484" i="2"/>
  <c r="AA486" i="2"/>
  <c r="AA488" i="2"/>
  <c r="X489" i="2"/>
  <c r="X441" i="2"/>
  <c r="AB441" i="2" s="1"/>
  <c r="X442" i="2"/>
  <c r="X463" i="2"/>
  <c r="X469" i="2"/>
  <c r="AB469" i="2" s="1"/>
  <c r="AA470" i="2"/>
  <c r="X471" i="2"/>
  <c r="X473" i="2"/>
  <c r="AA477" i="2"/>
  <c r="AA479" i="2"/>
  <c r="AA481" i="2"/>
  <c r="AA485" i="2"/>
  <c r="AA475" i="2"/>
  <c r="AA480" i="2"/>
  <c r="AA483" i="2"/>
  <c r="X487" i="2"/>
  <c r="X488" i="2"/>
  <c r="AA489" i="2"/>
  <c r="X493" i="2"/>
  <c r="X494" i="2"/>
  <c r="X498" i="2"/>
  <c r="X501" i="2"/>
  <c r="AA502" i="2"/>
  <c r="AA504" i="2"/>
  <c r="X507" i="2"/>
  <c r="AA508" i="2"/>
  <c r="X472" i="2"/>
  <c r="X484" i="2"/>
  <c r="X485" i="2"/>
  <c r="X491" i="2"/>
  <c r="AA492" i="2"/>
  <c r="AA493" i="2"/>
  <c r="X496" i="2"/>
  <c r="AA497" i="2"/>
  <c r="AA499" i="2"/>
  <c r="AA500" i="2"/>
  <c r="AA501" i="2"/>
  <c r="X502" i="2"/>
  <c r="AA503" i="2"/>
  <c r="X504" i="2"/>
  <c r="X505" i="2"/>
  <c r="X506" i="2"/>
  <c r="X508" i="2"/>
  <c r="X509" i="2"/>
  <c r="X510" i="2"/>
  <c r="X512" i="2"/>
  <c r="AA513" i="2"/>
  <c r="AA463" i="2"/>
  <c r="AA465" i="2"/>
  <c r="X467" i="2"/>
  <c r="AA474" i="2"/>
  <c r="X476" i="2"/>
  <c r="AB476" i="2" s="1"/>
  <c r="AA487" i="2"/>
  <c r="AA490" i="2"/>
  <c r="AA491" i="2"/>
  <c r="X495" i="2"/>
  <c r="AA496" i="2"/>
  <c r="X499" i="2"/>
  <c r="AA505" i="2"/>
  <c r="AA507" i="2"/>
  <c r="AA495" i="2"/>
  <c r="AA511" i="2"/>
  <c r="X515" i="2"/>
  <c r="AA516" i="2"/>
  <c r="X522" i="2"/>
  <c r="AA524" i="2"/>
  <c r="X527" i="2"/>
  <c r="X528" i="2"/>
  <c r="AA531" i="2"/>
  <c r="AA532" i="2"/>
  <c r="AA536" i="2"/>
  <c r="X537" i="2"/>
  <c r="AA539" i="2"/>
  <c r="X541" i="2"/>
  <c r="X542" i="2"/>
  <c r="AA543" i="2"/>
  <c r="X545" i="2"/>
  <c r="X546" i="2"/>
  <c r="X549" i="2"/>
  <c r="X553" i="2"/>
  <c r="X554" i="2"/>
  <c r="AA556" i="2"/>
  <c r="AA557" i="2"/>
  <c r="AA558" i="2"/>
  <c r="AA559" i="2"/>
  <c r="X486" i="2"/>
  <c r="X492" i="2"/>
  <c r="AB492" i="2" s="1"/>
  <c r="X503" i="2"/>
  <c r="AA509" i="2"/>
  <c r="AA512" i="2"/>
  <c r="AB512" i="2" s="1"/>
  <c r="AA514" i="2"/>
  <c r="X516" i="2"/>
  <c r="AB516" i="2" s="1"/>
  <c r="AA517" i="2"/>
  <c r="X519" i="2"/>
  <c r="X521" i="2"/>
  <c r="X523" i="2"/>
  <c r="X524" i="2"/>
  <c r="AA525" i="2"/>
  <c r="AA526" i="2"/>
  <c r="AA530" i="2"/>
  <c r="X532" i="2"/>
  <c r="AA533" i="2"/>
  <c r="X535" i="2"/>
  <c r="X536" i="2"/>
  <c r="AA537" i="2"/>
  <c r="AA538" i="2"/>
  <c r="AA544" i="2"/>
  <c r="AA545" i="2"/>
  <c r="X547" i="2"/>
  <c r="AA549" i="2"/>
  <c r="AA551" i="2"/>
  <c r="AA552" i="2"/>
  <c r="X555" i="2"/>
  <c r="X556" i="2"/>
  <c r="AA560" i="2"/>
  <c r="AA561" i="2"/>
  <c r="X562" i="2"/>
  <c r="X564" i="2"/>
  <c r="AA448" i="2"/>
  <c r="X490" i="2"/>
  <c r="AA494" i="2"/>
  <c r="X513" i="2"/>
  <c r="AA515" i="2"/>
  <c r="AA518" i="2"/>
  <c r="AA520" i="2"/>
  <c r="AA521" i="2"/>
  <c r="AA523" i="2"/>
  <c r="X526" i="2"/>
  <c r="AA527" i="2"/>
  <c r="X529" i="2"/>
  <c r="X530" i="2"/>
  <c r="AA534" i="2"/>
  <c r="X538" i="2"/>
  <c r="AA540" i="2"/>
  <c r="AA541" i="2"/>
  <c r="X543" i="2"/>
  <c r="AB543" i="2" s="1"/>
  <c r="X544" i="2"/>
  <c r="AA547" i="2"/>
  <c r="AA548" i="2"/>
  <c r="AA550" i="2"/>
  <c r="X552" i="2"/>
  <c r="AA553" i="2"/>
  <c r="AA554" i="2"/>
  <c r="AA555" i="2"/>
  <c r="X557" i="2"/>
  <c r="X560" i="2"/>
  <c r="X561" i="2"/>
  <c r="X563" i="2"/>
  <c r="AA498" i="2"/>
  <c r="AA506" i="2"/>
  <c r="X520" i="2"/>
  <c r="X525" i="2"/>
  <c r="X533" i="2"/>
  <c r="X534" i="2"/>
  <c r="AA546" i="2"/>
  <c r="X558" i="2"/>
  <c r="AB558" i="2" s="1"/>
  <c r="X565" i="2"/>
  <c r="AA568" i="2"/>
  <c r="X570" i="2"/>
  <c r="X571" i="2"/>
  <c r="X572" i="2"/>
  <c r="AA573" i="2"/>
  <c r="X575" i="2"/>
  <c r="X576" i="2"/>
  <c r="AA578" i="2"/>
  <c r="X584" i="2"/>
  <c r="AA585" i="2"/>
  <c r="AA591" i="2"/>
  <c r="X596" i="2"/>
  <c r="AA598" i="2"/>
  <c r="X599" i="2"/>
  <c r="X470" i="2"/>
  <c r="AA510" i="2"/>
  <c r="X511" i="2"/>
  <c r="AB511" i="2" s="1"/>
  <c r="AA529" i="2"/>
  <c r="X539" i="2"/>
  <c r="X540" i="2"/>
  <c r="X550" i="2"/>
  <c r="X551" i="2"/>
  <c r="AB551" i="2" s="1"/>
  <c r="X567" i="2"/>
  <c r="X568" i="2"/>
  <c r="X569" i="2"/>
  <c r="AA575" i="2"/>
  <c r="X577" i="2"/>
  <c r="X579" i="2"/>
  <c r="AA580" i="2"/>
  <c r="AA581" i="2"/>
  <c r="AA586" i="2"/>
  <c r="AA587" i="2"/>
  <c r="AA589" i="2"/>
  <c r="X590" i="2"/>
  <c r="AA593" i="2"/>
  <c r="AA594" i="2"/>
  <c r="AA595" i="2"/>
  <c r="AA599" i="2"/>
  <c r="AA600" i="2"/>
  <c r="X602" i="2"/>
  <c r="AA519" i="2"/>
  <c r="AA522" i="2"/>
  <c r="AA542" i="2"/>
  <c r="AA564" i="2"/>
  <c r="AA565" i="2"/>
  <c r="X566" i="2"/>
  <c r="AA569" i="2"/>
  <c r="AA570" i="2"/>
  <c r="AA571" i="2"/>
  <c r="X573" i="2"/>
  <c r="X574" i="2"/>
  <c r="X578" i="2"/>
  <c r="X580" i="2"/>
  <c r="AB580" i="2" s="1"/>
  <c r="X581" i="2"/>
  <c r="AB581" i="2" s="1"/>
  <c r="X582" i="2"/>
  <c r="X583" i="2"/>
  <c r="X585" i="2"/>
  <c r="AA588" i="2"/>
  <c r="X589" i="2"/>
  <c r="AA590" i="2"/>
  <c r="AA592" i="2"/>
  <c r="AA597" i="2"/>
  <c r="X600" i="2"/>
  <c r="AA601" i="2"/>
  <c r="X603" i="2"/>
  <c r="AA604" i="2"/>
  <c r="AA605" i="2"/>
  <c r="X607" i="2"/>
  <c r="AA609" i="2"/>
  <c r="AA562" i="2"/>
  <c r="AA567" i="2"/>
  <c r="AA583" i="2"/>
  <c r="X586" i="2"/>
  <c r="X597" i="2"/>
  <c r="AB597" i="2" s="1"/>
  <c r="X604" i="2"/>
  <c r="AA606" i="2"/>
  <c r="AA607" i="2"/>
  <c r="X613" i="2"/>
  <c r="X614" i="2"/>
  <c r="AA615" i="2"/>
  <c r="X617" i="2"/>
  <c r="X618" i="2"/>
  <c r="X619" i="2"/>
  <c r="AA621" i="2"/>
  <c r="X622" i="2"/>
  <c r="AA624" i="2"/>
  <c r="AA627" i="2"/>
  <c r="AA629" i="2"/>
  <c r="X632" i="2"/>
  <c r="AA633" i="2"/>
  <c r="X634" i="2"/>
  <c r="X637" i="2"/>
  <c r="X638" i="2"/>
  <c r="AA640" i="2"/>
  <c r="AA644" i="2"/>
  <c r="AA646" i="2"/>
  <c r="AA647" i="2"/>
  <c r="X649" i="2"/>
  <c r="X651" i="2"/>
  <c r="X653" i="2"/>
  <c r="X654" i="2"/>
  <c r="X500" i="2"/>
  <c r="X517" i="2"/>
  <c r="X548" i="2"/>
  <c r="AA563" i="2"/>
  <c r="AA577" i="2"/>
  <c r="AA582" i="2"/>
  <c r="X588" i="2"/>
  <c r="X593" i="2"/>
  <c r="X605" i="2"/>
  <c r="X608" i="2"/>
  <c r="X610" i="2"/>
  <c r="X611" i="2"/>
  <c r="AA614" i="2"/>
  <c r="AA616" i="2"/>
  <c r="AA617" i="2"/>
  <c r="X621" i="2"/>
  <c r="AA622" i="2"/>
  <c r="X623" i="2"/>
  <c r="X624" i="2"/>
  <c r="X625" i="2"/>
  <c r="AA626" i="2"/>
  <c r="X629" i="2"/>
  <c r="X630" i="2"/>
  <c r="X635" i="2"/>
  <c r="AA638" i="2"/>
  <c r="AA639" i="2"/>
  <c r="X640" i="2"/>
  <c r="AA641" i="2"/>
  <c r="X643" i="2"/>
  <c r="X644" i="2"/>
  <c r="X531" i="2"/>
  <c r="AA535" i="2"/>
  <c r="X559" i="2"/>
  <c r="AA566" i="2"/>
  <c r="AA572" i="2"/>
  <c r="X587" i="2"/>
  <c r="X591" i="2"/>
  <c r="AA596" i="2"/>
  <c r="X598" i="2"/>
  <c r="X609" i="2"/>
  <c r="AB609" i="2" s="1"/>
  <c r="AA612" i="2"/>
  <c r="X616" i="2"/>
  <c r="AA618" i="2"/>
  <c r="AA619" i="2"/>
  <c r="AA620" i="2"/>
  <c r="AA623" i="2"/>
  <c r="X627" i="2"/>
  <c r="AA628" i="2"/>
  <c r="AA630" i="2"/>
  <c r="X631" i="2"/>
  <c r="X633" i="2"/>
  <c r="AA634" i="2"/>
  <c r="AA636" i="2"/>
  <c r="AA642" i="2"/>
  <c r="AA643" i="2"/>
  <c r="X645" i="2"/>
  <c r="X647" i="2"/>
  <c r="X648" i="2"/>
  <c r="AA649" i="2"/>
  <c r="X650" i="2"/>
  <c r="AA652" i="2"/>
  <c r="X514" i="2"/>
  <c r="AA576" i="2"/>
  <c r="AA611" i="2"/>
  <c r="X612" i="2"/>
  <c r="AB612" i="2" s="1"/>
  <c r="X626" i="2"/>
  <c r="X628" i="2"/>
  <c r="X641" i="2"/>
  <c r="AB641" i="2" s="1"/>
  <c r="AA650" i="2"/>
  <c r="AA651" i="2"/>
  <c r="AA653" i="2"/>
  <c r="AA655" i="2"/>
  <c r="X656" i="2"/>
  <c r="AA657" i="2"/>
  <c r="X659" i="2"/>
  <c r="X660" i="2"/>
  <c r="X662" i="2"/>
  <c r="AA663" i="2"/>
  <c r="X665" i="2"/>
  <c r="X667" i="2"/>
  <c r="X669" i="2"/>
  <c r="X670" i="2"/>
  <c r="X673" i="2"/>
  <c r="X674" i="2"/>
  <c r="X681" i="2"/>
  <c r="AA682" i="2"/>
  <c r="AA686" i="2"/>
  <c r="AA692" i="2"/>
  <c r="X694" i="2"/>
  <c r="AA696" i="2"/>
  <c r="AA697" i="2"/>
  <c r="X698" i="2"/>
  <c r="X701" i="2"/>
  <c r="X702" i="2"/>
  <c r="X703" i="2"/>
  <c r="AA704" i="2"/>
  <c r="AA705" i="2"/>
  <c r="AA707" i="2"/>
  <c r="AA709" i="2"/>
  <c r="AA710" i="2"/>
  <c r="AA713" i="2"/>
  <c r="X714" i="2"/>
  <c r="X718" i="2"/>
  <c r="X719" i="2"/>
  <c r="AA528" i="2"/>
  <c r="X595" i="2"/>
  <c r="AA610" i="2"/>
  <c r="AA613" i="2"/>
  <c r="X620" i="2"/>
  <c r="AB620" i="2" s="1"/>
  <c r="AA632" i="2"/>
  <c r="AA645" i="2"/>
  <c r="X652" i="2"/>
  <c r="AA654" i="2"/>
  <c r="AA658" i="2"/>
  <c r="AA659" i="2"/>
  <c r="X661" i="2"/>
  <c r="AA664" i="2"/>
  <c r="AA666" i="2"/>
  <c r="AA667" i="2"/>
  <c r="AA669" i="2"/>
  <c r="X671" i="2"/>
  <c r="AA672" i="2"/>
  <c r="AA675" i="2"/>
  <c r="X677" i="2"/>
  <c r="X679" i="2"/>
  <c r="AA680" i="2"/>
  <c r="X682" i="2"/>
  <c r="AA683" i="2"/>
  <c r="X685" i="2"/>
  <c r="X686" i="2"/>
  <c r="X687" i="2"/>
  <c r="X688" i="2"/>
  <c r="X689" i="2"/>
  <c r="AA699" i="2"/>
  <c r="X700" i="2"/>
  <c r="AA701" i="2"/>
  <c r="AA706" i="2"/>
  <c r="X707" i="2"/>
  <c r="AB707" i="2" s="1"/>
  <c r="X708" i="2"/>
  <c r="X710" i="2"/>
  <c r="AA711" i="2"/>
  <c r="X712" i="2"/>
  <c r="X717" i="2"/>
  <c r="AA719" i="2"/>
  <c r="X720" i="2"/>
  <c r="X721" i="2"/>
  <c r="X497" i="2"/>
  <c r="X518" i="2"/>
  <c r="AA584" i="2"/>
  <c r="X592" i="2"/>
  <c r="X601" i="2"/>
  <c r="AA603" i="2"/>
  <c r="X606" i="2"/>
  <c r="AA608" i="2"/>
  <c r="AB608" i="2" s="1"/>
  <c r="X615" i="2"/>
  <c r="AB615" i="2" s="1"/>
  <c r="AA625" i="2"/>
  <c r="AA631" i="2"/>
  <c r="AA635" i="2"/>
  <c r="X636" i="2"/>
  <c r="X646" i="2"/>
  <c r="AA648" i="2"/>
  <c r="X655" i="2"/>
  <c r="X657" i="2"/>
  <c r="X658" i="2"/>
  <c r="AA661" i="2"/>
  <c r="X663" i="2"/>
  <c r="AB663" i="2" s="1"/>
  <c r="X664" i="2"/>
  <c r="AA665" i="2"/>
  <c r="X666" i="2"/>
  <c r="AA668" i="2"/>
  <c r="AA673" i="2"/>
  <c r="X675" i="2"/>
  <c r="X676" i="2"/>
  <c r="AA677" i="2"/>
  <c r="AA678" i="2"/>
  <c r="AA681" i="2"/>
  <c r="X683" i="2"/>
  <c r="X684" i="2"/>
  <c r="AA685" i="2"/>
  <c r="AA687" i="2"/>
  <c r="AA690" i="2"/>
  <c r="AA691" i="2"/>
  <c r="X693" i="2"/>
  <c r="X695" i="2"/>
  <c r="X696" i="2"/>
  <c r="X697" i="2"/>
  <c r="X699" i="2"/>
  <c r="AA700" i="2"/>
  <c r="AA703" i="2"/>
  <c r="X704" i="2"/>
  <c r="X705" i="2"/>
  <c r="X706" i="2"/>
  <c r="AA708" i="2"/>
  <c r="X713" i="2"/>
  <c r="AA715" i="2"/>
  <c r="X716" i="2"/>
  <c r="AA717" i="2"/>
  <c r="X723" i="2"/>
  <c r="X724" i="2"/>
  <c r="AA726" i="2"/>
  <c r="AA727" i="2"/>
  <c r="X728" i="2"/>
  <c r="AA730" i="2"/>
  <c r="X731" i="2"/>
  <c r="AA732" i="2"/>
  <c r="X733" i="2"/>
  <c r="AA735" i="2"/>
  <c r="AA737" i="2"/>
  <c r="AA739" i="2"/>
  <c r="X742" i="2"/>
  <c r="AA743" i="2"/>
  <c r="X744" i="2"/>
  <c r="X749" i="2"/>
  <c r="AA751" i="2"/>
  <c r="AA637" i="2"/>
  <c r="AA660" i="2"/>
  <c r="AA671" i="2"/>
  <c r="AA674" i="2"/>
  <c r="AA688" i="2"/>
  <c r="X692" i="2"/>
  <c r="AB692" i="2" s="1"/>
  <c r="AA695" i="2"/>
  <c r="X711" i="2"/>
  <c r="AA712" i="2"/>
  <c r="X715" i="2"/>
  <c r="AA721" i="2"/>
  <c r="X722" i="2"/>
  <c r="X730" i="2"/>
  <c r="AB730" i="2" s="1"/>
  <c r="X732" i="2"/>
  <c r="X736" i="2"/>
  <c r="X738" i="2"/>
  <c r="X739" i="2"/>
  <c r="X743" i="2"/>
  <c r="AA745" i="2"/>
  <c r="AA747" i="2"/>
  <c r="AA749" i="2"/>
  <c r="X751" i="2"/>
  <c r="X754" i="2"/>
  <c r="AA755" i="2"/>
  <c r="X758" i="2"/>
  <c r="AA760" i="2"/>
  <c r="X766" i="2"/>
  <c r="X767" i="2"/>
  <c r="X768" i="2"/>
  <c r="AA769" i="2"/>
  <c r="AA774" i="2"/>
  <c r="AA775" i="2"/>
  <c r="X776" i="2"/>
  <c r="AA777" i="2"/>
  <c r="X778" i="2"/>
  <c r="X779" i="2"/>
  <c r="AA780" i="2"/>
  <c r="AA781" i="2"/>
  <c r="AA783" i="2"/>
  <c r="AA784" i="2"/>
  <c r="X785" i="2"/>
  <c r="X787" i="2"/>
  <c r="AA788" i="2"/>
  <c r="AA789" i="2"/>
  <c r="AA790" i="2"/>
  <c r="AA792" i="2"/>
  <c r="AA796" i="2"/>
  <c r="AA797" i="2"/>
  <c r="AA799" i="2"/>
  <c r="AA800" i="2"/>
  <c r="X801" i="2"/>
  <c r="AA803" i="2"/>
  <c r="X804" i="2"/>
  <c r="AA809" i="2"/>
  <c r="X810" i="2"/>
  <c r="X811" i="2"/>
  <c r="X812" i="2"/>
  <c r="AA813" i="2"/>
  <c r="AA816" i="2"/>
  <c r="X817" i="2"/>
  <c r="AA819" i="2"/>
  <c r="AA820" i="2"/>
  <c r="X822" i="2"/>
  <c r="AA824" i="2"/>
  <c r="X825" i="2"/>
  <c r="X826" i="2"/>
  <c r="AA831" i="2"/>
  <c r="X832" i="2"/>
  <c r="AA833" i="2"/>
  <c r="AA579" i="2"/>
  <c r="AA602" i="2"/>
  <c r="X639" i="2"/>
  <c r="AB639" i="2" s="1"/>
  <c r="AA662" i="2"/>
  <c r="X668" i="2"/>
  <c r="AA679" i="2"/>
  <c r="AA714" i="2"/>
  <c r="AA720" i="2"/>
  <c r="AA723" i="2"/>
  <c r="AA724" i="2"/>
  <c r="X725" i="2"/>
  <c r="AA729" i="2"/>
  <c r="X734" i="2"/>
  <c r="AA736" i="2"/>
  <c r="X740" i="2"/>
  <c r="X741" i="2"/>
  <c r="AA744" i="2"/>
  <c r="X746" i="2"/>
  <c r="AA750" i="2"/>
  <c r="X755" i="2"/>
  <c r="X756" i="2"/>
  <c r="X757" i="2"/>
  <c r="AA761" i="2"/>
  <c r="AA763" i="2"/>
  <c r="X764" i="2"/>
  <c r="X765" i="2"/>
  <c r="AA767" i="2"/>
  <c r="AA771" i="2"/>
  <c r="X772" i="2"/>
  <c r="X773" i="2"/>
  <c r="X774" i="2"/>
  <c r="X783" i="2"/>
  <c r="X790" i="2"/>
  <c r="AA791" i="2"/>
  <c r="X799" i="2"/>
  <c r="X803" i="2"/>
  <c r="AA804" i="2"/>
  <c r="X805" i="2"/>
  <c r="X807" i="2"/>
  <c r="X808" i="2"/>
  <c r="AA814" i="2"/>
  <c r="X819" i="2"/>
  <c r="AA825" i="2"/>
  <c r="X831" i="2"/>
  <c r="X594" i="2"/>
  <c r="AA656" i="2"/>
  <c r="AA670" i="2"/>
  <c r="X672" i="2"/>
  <c r="AA676" i="2"/>
  <c r="X678" i="2"/>
  <c r="X691" i="2"/>
  <c r="AB691" i="2" s="1"/>
  <c r="AA694" i="2"/>
  <c r="AA722" i="2"/>
  <c r="AA725" i="2"/>
  <c r="X726" i="2"/>
  <c r="X727" i="2"/>
  <c r="AA728" i="2"/>
  <c r="AA731" i="2"/>
  <c r="AA733" i="2"/>
  <c r="X735" i="2"/>
  <c r="AB735" i="2" s="1"/>
  <c r="AA738" i="2"/>
  <c r="AA740" i="2"/>
  <c r="AA741" i="2"/>
  <c r="X745" i="2"/>
  <c r="X747" i="2"/>
  <c r="X748" i="2"/>
  <c r="X752" i="2"/>
  <c r="X753" i="2"/>
  <c r="AA756" i="2"/>
  <c r="AA757" i="2"/>
  <c r="X759" i="2"/>
  <c r="X760" i="2"/>
  <c r="AA762" i="2"/>
  <c r="X763" i="2"/>
  <c r="AA764" i="2"/>
  <c r="AA765" i="2"/>
  <c r="AA768" i="2"/>
  <c r="X769" i="2"/>
  <c r="AA770" i="2"/>
  <c r="X771" i="2"/>
  <c r="AB771" i="2" s="1"/>
  <c r="AA772" i="2"/>
  <c r="AA776" i="2"/>
  <c r="AA782" i="2"/>
  <c r="AA785" i="2"/>
  <c r="AA786" i="2"/>
  <c r="X792" i="2"/>
  <c r="X793" i="2"/>
  <c r="AA794" i="2"/>
  <c r="AA795" i="2"/>
  <c r="AA798" i="2"/>
  <c r="AA801" i="2"/>
  <c r="AA802" i="2"/>
  <c r="AA805" i="2"/>
  <c r="AA806" i="2"/>
  <c r="AA807" i="2"/>
  <c r="AA811" i="2"/>
  <c r="X814" i="2"/>
  <c r="AB814" i="2" s="1"/>
  <c r="AA815" i="2"/>
  <c r="AA817" i="2"/>
  <c r="AA818" i="2"/>
  <c r="X821" i="2"/>
  <c r="X823" i="2"/>
  <c r="X824" i="2"/>
  <c r="AB824" i="2" s="1"/>
  <c r="X827" i="2"/>
  <c r="X828" i="2"/>
  <c r="X829" i="2"/>
  <c r="AA830" i="2"/>
  <c r="AA832" i="2"/>
  <c r="X833" i="2"/>
  <c r="AA834" i="2"/>
  <c r="X835" i="2"/>
  <c r="AA836" i="2"/>
  <c r="AA840" i="2"/>
  <c r="AA841" i="2"/>
  <c r="AA845" i="2"/>
  <c r="X848" i="2"/>
  <c r="AA849" i="2"/>
  <c r="X853" i="2"/>
  <c r="AA856" i="2"/>
  <c r="AA857" i="2"/>
  <c r="AA574" i="2"/>
  <c r="X642" i="2"/>
  <c r="AA702" i="2"/>
  <c r="AB702" i="2" s="1"/>
  <c r="X709" i="2"/>
  <c r="AA716" i="2"/>
  <c r="AA742" i="2"/>
  <c r="AA748" i="2"/>
  <c r="AA752" i="2"/>
  <c r="AA766" i="2"/>
  <c r="X775" i="2"/>
  <c r="X780" i="2"/>
  <c r="X786" i="2"/>
  <c r="AA787" i="2"/>
  <c r="X796" i="2"/>
  <c r="X802" i="2"/>
  <c r="AA808" i="2"/>
  <c r="AA821" i="2"/>
  <c r="AA827" i="2"/>
  <c r="AA829" i="2"/>
  <c r="X830" i="2"/>
  <c r="AA835" i="2"/>
  <c r="X839" i="2"/>
  <c r="AA843" i="2"/>
  <c r="X844" i="2"/>
  <c r="AA847" i="2"/>
  <c r="X849" i="2"/>
  <c r="AA850" i="2"/>
  <c r="AA851" i="2"/>
  <c r="AA852" i="2"/>
  <c r="AA854" i="2"/>
  <c r="X857" i="2"/>
  <c r="AA689" i="2"/>
  <c r="AA718" i="2"/>
  <c r="AA734" i="2"/>
  <c r="X737" i="2"/>
  <c r="AA754" i="2"/>
  <c r="AA759" i="2"/>
  <c r="X777" i="2"/>
  <c r="X789" i="2"/>
  <c r="AB789" i="2" s="1"/>
  <c r="X795" i="2"/>
  <c r="AA810" i="2"/>
  <c r="X813" i="2"/>
  <c r="X816" i="2"/>
  <c r="AA823" i="2"/>
  <c r="X834" i="2"/>
  <c r="X837" i="2"/>
  <c r="X838" i="2"/>
  <c r="AA839" i="2"/>
  <c r="AA842" i="2"/>
  <c r="AA844" i="2"/>
  <c r="X845" i="2"/>
  <c r="AB845" i="2" s="1"/>
  <c r="X846" i="2"/>
  <c r="X855" i="2"/>
  <c r="X856" i="2"/>
  <c r="X680" i="2"/>
  <c r="AB680" i="2" s="1"/>
  <c r="AA684" i="2"/>
  <c r="AA693" i="2"/>
  <c r="AA698" i="2"/>
  <c r="X729" i="2"/>
  <c r="AA753" i="2"/>
  <c r="X762" i="2"/>
  <c r="AB762" i="2" s="1"/>
  <c r="AA778" i="2"/>
  <c r="AA779" i="2"/>
  <c r="X784" i="2"/>
  <c r="X788" i="2"/>
  <c r="X791" i="2"/>
  <c r="AB791" i="2" s="1"/>
  <c r="AA793" i="2"/>
  <c r="X794" i="2"/>
  <c r="X800" i="2"/>
  <c r="AB800" i="2" s="1"/>
  <c r="X820" i="2"/>
  <c r="AA826" i="2"/>
  <c r="AA828" i="2"/>
  <c r="AA837" i="2"/>
  <c r="X840" i="2"/>
  <c r="X841" i="2"/>
  <c r="X843" i="2"/>
  <c r="AA848" i="2"/>
  <c r="X850" i="2"/>
  <c r="X851" i="2"/>
  <c r="X854" i="2"/>
  <c r="X690" i="2"/>
  <c r="AA758" i="2"/>
  <c r="AA773" i="2"/>
  <c r="X798" i="2"/>
  <c r="X806" i="2"/>
  <c r="X847" i="2"/>
  <c r="AA746" i="2"/>
  <c r="X781" i="2"/>
  <c r="AA846" i="2"/>
  <c r="X852" i="2"/>
  <c r="X750" i="2"/>
  <c r="X782" i="2"/>
  <c r="X818" i="2"/>
  <c r="AA822" i="2"/>
  <c r="AA853" i="2"/>
  <c r="AA855" i="2"/>
  <c r="X770" i="2"/>
  <c r="X797" i="2"/>
  <c r="X815" i="2"/>
  <c r="X836" i="2"/>
  <c r="X842" i="2"/>
  <c r="AB842" i="2" s="1"/>
  <c r="X761" i="2"/>
  <c r="X809" i="2"/>
  <c r="AA812" i="2"/>
  <c r="AA838" i="2"/>
  <c r="AA147" i="2"/>
  <c r="X147" i="2"/>
  <c r="AA18" i="2"/>
  <c r="AA20" i="2"/>
  <c r="AA22" i="2"/>
  <c r="AA24" i="2"/>
  <c r="AA26" i="2"/>
  <c r="AA28" i="2"/>
  <c r="AA30" i="2"/>
  <c r="AA32" i="2"/>
  <c r="AA34" i="2"/>
  <c r="AA36" i="2"/>
  <c r="AA38" i="2"/>
  <c r="AA40" i="2"/>
  <c r="AA42" i="2"/>
  <c r="AA44" i="2"/>
  <c r="AA46" i="2"/>
  <c r="AA48" i="2"/>
  <c r="AA50" i="2"/>
  <c r="AA52" i="2"/>
  <c r="AA54" i="2"/>
  <c r="AA56" i="2"/>
  <c r="AA58" i="2"/>
  <c r="AA60" i="2"/>
  <c r="AA62" i="2"/>
  <c r="AA64" i="2"/>
  <c r="AA66" i="2"/>
  <c r="AA68" i="2"/>
  <c r="AA70" i="2"/>
  <c r="AA72" i="2"/>
  <c r="AA74" i="2"/>
  <c r="AA76" i="2"/>
  <c r="AA78" i="2"/>
  <c r="AA80" i="2"/>
  <c r="AA82" i="2"/>
  <c r="AA84" i="2"/>
  <c r="AA86" i="2"/>
  <c r="AA88" i="2"/>
  <c r="AA90" i="2"/>
  <c r="AA92" i="2"/>
  <c r="AA94" i="2"/>
  <c r="AA96" i="2"/>
  <c r="AA98" i="2"/>
  <c r="AA100" i="2"/>
  <c r="AA19" i="2"/>
  <c r="AA21" i="2"/>
  <c r="AA23" i="2"/>
  <c r="AA25" i="2"/>
  <c r="AA27" i="2"/>
  <c r="AA29" i="2"/>
  <c r="AA31" i="2"/>
  <c r="AA33" i="2"/>
  <c r="AA35" i="2"/>
  <c r="AA37" i="2"/>
  <c r="AA39" i="2"/>
  <c r="AA41" i="2"/>
  <c r="AA43" i="2"/>
  <c r="AA45" i="2"/>
  <c r="AA47" i="2"/>
  <c r="AA49" i="2"/>
  <c r="AA51" i="2"/>
  <c r="AA53" i="2"/>
  <c r="AA55" i="2"/>
  <c r="AA57" i="2"/>
  <c r="AA59" i="2"/>
  <c r="AA61" i="2"/>
  <c r="AA63" i="2"/>
  <c r="AA65" i="2"/>
  <c r="AA67" i="2"/>
  <c r="AA69" i="2"/>
  <c r="AA71" i="2"/>
  <c r="AA73" i="2"/>
  <c r="AA75" i="2"/>
  <c r="AA77" i="2"/>
  <c r="AA79" i="2"/>
  <c r="AA81" i="2"/>
  <c r="AA83" i="2"/>
  <c r="AA85" i="2"/>
  <c r="AA87" i="2"/>
  <c r="AA89" i="2"/>
  <c r="AA91" i="2"/>
  <c r="AA93" i="2"/>
  <c r="AA95" i="2"/>
  <c r="AA97" i="2"/>
  <c r="AA99" i="2"/>
  <c r="AA101" i="2"/>
  <c r="X18" i="2"/>
  <c r="X19" i="2"/>
  <c r="X20" i="2"/>
  <c r="I20" i="2" s="1"/>
  <c r="F20" i="2" s="1"/>
  <c r="X21" i="2"/>
  <c r="X22" i="2"/>
  <c r="X23" i="2"/>
  <c r="I23" i="2" s="1"/>
  <c r="F23" i="2" s="1"/>
  <c r="X24" i="2"/>
  <c r="X25" i="2"/>
  <c r="I25" i="2" s="1"/>
  <c r="F25" i="2" s="1"/>
  <c r="X26" i="2"/>
  <c r="X27" i="2"/>
  <c r="X28" i="2"/>
  <c r="I28" i="2" s="1"/>
  <c r="F28" i="2" s="1"/>
  <c r="X29" i="2"/>
  <c r="X30" i="2"/>
  <c r="X31" i="2"/>
  <c r="I31" i="2" s="1"/>
  <c r="F31" i="2" s="1"/>
  <c r="X32" i="2"/>
  <c r="X33" i="2"/>
  <c r="I33" i="2" s="1"/>
  <c r="F33" i="2" s="1"/>
  <c r="X34" i="2"/>
  <c r="X35" i="2"/>
  <c r="X36" i="2"/>
  <c r="I36" i="2" s="1"/>
  <c r="F36" i="2" s="1"/>
  <c r="X37" i="2"/>
  <c r="X38" i="2"/>
  <c r="X39" i="2"/>
  <c r="I39" i="2" s="1"/>
  <c r="F39" i="2" s="1"/>
  <c r="X40" i="2"/>
  <c r="X41" i="2"/>
  <c r="I41" i="2" s="1"/>
  <c r="F41" i="2" s="1"/>
  <c r="X42" i="2"/>
  <c r="X43" i="2"/>
  <c r="X44" i="2"/>
  <c r="I44" i="2" s="1"/>
  <c r="F44" i="2" s="1"/>
  <c r="X45" i="2"/>
  <c r="X46" i="2"/>
  <c r="X47" i="2"/>
  <c r="I47" i="2" s="1"/>
  <c r="F47" i="2" s="1"/>
  <c r="X48" i="2"/>
  <c r="X49" i="2"/>
  <c r="I49" i="2" s="1"/>
  <c r="F49" i="2" s="1"/>
  <c r="X50" i="2"/>
  <c r="X51" i="2"/>
  <c r="X52" i="2"/>
  <c r="I52" i="2" s="1"/>
  <c r="F52" i="2" s="1"/>
  <c r="X53" i="2"/>
  <c r="X54" i="2"/>
  <c r="X55" i="2"/>
  <c r="I55" i="2" s="1"/>
  <c r="F55" i="2" s="1"/>
  <c r="X56" i="2"/>
  <c r="X57" i="2"/>
  <c r="I57" i="2" s="1"/>
  <c r="F57" i="2" s="1"/>
  <c r="X58" i="2"/>
  <c r="X59" i="2"/>
  <c r="X60" i="2"/>
  <c r="I60" i="2" s="1"/>
  <c r="F60" i="2" s="1"/>
  <c r="X61" i="2"/>
  <c r="X62" i="2"/>
  <c r="X63" i="2"/>
  <c r="I63" i="2" s="1"/>
  <c r="F63" i="2" s="1"/>
  <c r="X64" i="2"/>
  <c r="X65" i="2"/>
  <c r="I65" i="2" s="1"/>
  <c r="F65" i="2" s="1"/>
  <c r="X66" i="2"/>
  <c r="X67" i="2"/>
  <c r="X68" i="2"/>
  <c r="I68" i="2" s="1"/>
  <c r="F68" i="2" s="1"/>
  <c r="X69" i="2"/>
  <c r="X70" i="2"/>
  <c r="X71" i="2"/>
  <c r="I71" i="2" s="1"/>
  <c r="F71" i="2" s="1"/>
  <c r="X72" i="2"/>
  <c r="X73" i="2"/>
  <c r="I73" i="2" s="1"/>
  <c r="F73" i="2" s="1"/>
  <c r="X74" i="2"/>
  <c r="X75" i="2"/>
  <c r="X76" i="2"/>
  <c r="I76" i="2" s="1"/>
  <c r="F76" i="2" s="1"/>
  <c r="X77" i="2"/>
  <c r="X78" i="2"/>
  <c r="X79" i="2"/>
  <c r="I79" i="2" s="1"/>
  <c r="F79" i="2" s="1"/>
  <c r="X80" i="2"/>
  <c r="X81" i="2"/>
  <c r="I81" i="2" s="1"/>
  <c r="F81" i="2" s="1"/>
  <c r="X82" i="2"/>
  <c r="X83" i="2"/>
  <c r="X84" i="2"/>
  <c r="I84" i="2" s="1"/>
  <c r="F84" i="2" s="1"/>
  <c r="X85" i="2"/>
  <c r="X86" i="2"/>
  <c r="X87" i="2"/>
  <c r="I87" i="2" s="1"/>
  <c r="F87" i="2" s="1"/>
  <c r="X88" i="2"/>
  <c r="X89" i="2"/>
  <c r="I89" i="2" s="1"/>
  <c r="F89" i="2" s="1"/>
  <c r="X90" i="2"/>
  <c r="X91" i="2"/>
  <c r="X92" i="2"/>
  <c r="I92" i="2" s="1"/>
  <c r="F92" i="2" s="1"/>
  <c r="X93" i="2"/>
  <c r="X94" i="2"/>
  <c r="X95" i="2"/>
  <c r="I95" i="2" s="1"/>
  <c r="F95" i="2" s="1"/>
  <c r="X96" i="2"/>
  <c r="X97" i="2"/>
  <c r="I97" i="2" s="1"/>
  <c r="F97" i="2" s="1"/>
  <c r="X98" i="2"/>
  <c r="X99" i="2"/>
  <c r="X100" i="2"/>
  <c r="I100" i="2" s="1"/>
  <c r="F100" i="2" s="1"/>
  <c r="X101" i="2"/>
  <c r="X102" i="2"/>
  <c r="X104" i="2"/>
  <c r="X106" i="2"/>
  <c r="X108" i="2"/>
  <c r="I108" i="2" s="1"/>
  <c r="F108" i="2" s="1"/>
  <c r="X110" i="2"/>
  <c r="X112" i="2"/>
  <c r="X114" i="2"/>
  <c r="I114" i="2" s="1"/>
  <c r="F114" i="2" s="1"/>
  <c r="X116" i="2"/>
  <c r="X118" i="2"/>
  <c r="X120" i="2"/>
  <c r="X122" i="2"/>
  <c r="X124" i="2"/>
  <c r="I124" i="2" s="1"/>
  <c r="F124" i="2" s="1"/>
  <c r="X126" i="2"/>
  <c r="X128" i="2"/>
  <c r="X103" i="2"/>
  <c r="X105" i="2"/>
  <c r="I105" i="2" s="1"/>
  <c r="F105" i="2" s="1"/>
  <c r="X107" i="2"/>
  <c r="X109" i="2"/>
  <c r="X111" i="2"/>
  <c r="I111" i="2" s="1"/>
  <c r="F111" i="2" s="1"/>
  <c r="X113" i="2"/>
  <c r="I113" i="2" s="1"/>
  <c r="F113" i="2" s="1"/>
  <c r="X115" i="2"/>
  <c r="X117" i="2"/>
  <c r="X119" i="2"/>
  <c r="X121" i="2"/>
  <c r="X123" i="2"/>
  <c r="X125" i="2"/>
  <c r="X127" i="2"/>
  <c r="X129" i="2"/>
  <c r="X131" i="2"/>
  <c r="X133" i="2"/>
  <c r="X135" i="2"/>
  <c r="AA104" i="2"/>
  <c r="AA108" i="2"/>
  <c r="AA112" i="2"/>
  <c r="AA116" i="2"/>
  <c r="AA120" i="2"/>
  <c r="AA124" i="2"/>
  <c r="AA128" i="2"/>
  <c r="AA129" i="2"/>
  <c r="X132" i="2"/>
  <c r="I132" i="2" s="1"/>
  <c r="F132" i="2" s="1"/>
  <c r="AA136" i="2"/>
  <c r="AA138" i="2"/>
  <c r="AA140" i="2"/>
  <c r="AA142" i="2"/>
  <c r="AA144" i="2"/>
  <c r="AA146" i="2"/>
  <c r="AA148" i="2"/>
  <c r="AA150" i="2"/>
  <c r="AA152" i="2"/>
  <c r="AA154" i="2"/>
  <c r="AA156" i="2"/>
  <c r="AA158" i="2"/>
  <c r="AA160" i="2"/>
  <c r="AA162" i="2"/>
  <c r="AA164" i="2"/>
  <c r="AA166" i="2"/>
  <c r="AA168" i="2"/>
  <c r="AA170" i="2"/>
  <c r="AA172" i="2"/>
  <c r="AA174" i="2"/>
  <c r="AA176" i="2"/>
  <c r="AA178" i="2"/>
  <c r="AA180" i="2"/>
  <c r="AA182" i="2"/>
  <c r="AA184" i="2"/>
  <c r="AA186" i="2"/>
  <c r="AA188" i="2"/>
  <c r="AA190" i="2"/>
  <c r="AA192" i="2"/>
  <c r="AA194" i="2"/>
  <c r="AA196" i="2"/>
  <c r="AA198" i="2"/>
  <c r="AA200" i="2"/>
  <c r="AA202" i="2"/>
  <c r="AA204" i="2"/>
  <c r="AA206" i="2"/>
  <c r="AA208" i="2"/>
  <c r="AA210" i="2"/>
  <c r="AA212" i="2"/>
  <c r="AA214" i="2"/>
  <c r="AA216" i="2"/>
  <c r="AA218" i="2"/>
  <c r="AA220" i="2"/>
  <c r="AA222" i="2"/>
  <c r="AA224" i="2"/>
  <c r="AA226" i="2"/>
  <c r="AA228" i="2"/>
  <c r="AA230" i="2"/>
  <c r="AA232" i="2"/>
  <c r="AA234" i="2"/>
  <c r="AA236" i="2"/>
  <c r="AA238" i="2"/>
  <c r="AA240" i="2"/>
  <c r="AA102" i="2"/>
  <c r="AA106" i="2"/>
  <c r="AA110" i="2"/>
  <c r="AA114" i="2"/>
  <c r="AA118" i="2"/>
  <c r="AA122" i="2"/>
  <c r="AA126" i="2"/>
  <c r="AA132" i="2"/>
  <c r="AA133" i="2"/>
  <c r="X136" i="2"/>
  <c r="I136" i="2" s="1"/>
  <c r="F136" i="2" s="1"/>
  <c r="AA137" i="2"/>
  <c r="AA139" i="2"/>
  <c r="AA141" i="2"/>
  <c r="AA143" i="2"/>
  <c r="AA145" i="2"/>
  <c r="AA149" i="2"/>
  <c r="AA151" i="2"/>
  <c r="AA153" i="2"/>
  <c r="AA155" i="2"/>
  <c r="AA157" i="2"/>
  <c r="AA159" i="2"/>
  <c r="AA161" i="2"/>
  <c r="AA163" i="2"/>
  <c r="AA165" i="2"/>
  <c r="AA167" i="2"/>
  <c r="AA169" i="2"/>
  <c r="AA171" i="2"/>
  <c r="AA173" i="2"/>
  <c r="AA175" i="2"/>
  <c r="AA177" i="2"/>
  <c r="AA179" i="2"/>
  <c r="AA181" i="2"/>
  <c r="AA183" i="2"/>
  <c r="AA185" i="2"/>
  <c r="AA187" i="2"/>
  <c r="AA189" i="2"/>
  <c r="AA191" i="2"/>
  <c r="AA193" i="2"/>
  <c r="AA195" i="2"/>
  <c r="AA197" i="2"/>
  <c r="AA199" i="2"/>
  <c r="AA201" i="2"/>
  <c r="AA203" i="2"/>
  <c r="AA205" i="2"/>
  <c r="AA207" i="2"/>
  <c r="AA209" i="2"/>
  <c r="AA211" i="2"/>
  <c r="AA213" i="2"/>
  <c r="AA215" i="2"/>
  <c r="AA217" i="2"/>
  <c r="AA219" i="2"/>
  <c r="AA221" i="2"/>
  <c r="AA223" i="2"/>
  <c r="AA225" i="2"/>
  <c r="AA227" i="2"/>
  <c r="AA229" i="2"/>
  <c r="AA231" i="2"/>
  <c r="AA233" i="2"/>
  <c r="AA235" i="2"/>
  <c r="AA237" i="2"/>
  <c r="AA239" i="2"/>
  <c r="AA241" i="2"/>
  <c r="AA243" i="2"/>
  <c r="AA245" i="2"/>
  <c r="AA247" i="2"/>
  <c r="AA249" i="2"/>
  <c r="AA115" i="2"/>
  <c r="AA117" i="2"/>
  <c r="X130" i="2"/>
  <c r="I130" i="2" s="1"/>
  <c r="F130" i="2" s="1"/>
  <c r="AA134" i="2"/>
  <c r="X137" i="2"/>
  <c r="X138" i="2"/>
  <c r="X139" i="2"/>
  <c r="I139" i="2" s="1"/>
  <c r="F139" i="2" s="1"/>
  <c r="X140" i="2"/>
  <c r="X141" i="2"/>
  <c r="X142" i="2"/>
  <c r="X143" i="2"/>
  <c r="X144" i="2"/>
  <c r="I144" i="2" s="1"/>
  <c r="F144" i="2" s="1"/>
  <c r="X145" i="2"/>
  <c r="X146" i="2"/>
  <c r="I147" i="2"/>
  <c r="F147" i="2" s="1"/>
  <c r="X148" i="2"/>
  <c r="X149" i="2"/>
  <c r="X150" i="2"/>
  <c r="X151" i="2"/>
  <c r="X152" i="2"/>
  <c r="I152" i="2" s="1"/>
  <c r="F152" i="2" s="1"/>
  <c r="X153" i="2"/>
  <c r="X154" i="2"/>
  <c r="X155" i="2"/>
  <c r="I155" i="2" s="1"/>
  <c r="F155" i="2" s="1"/>
  <c r="X156" i="2"/>
  <c r="X157" i="2"/>
  <c r="X158" i="2"/>
  <c r="X159" i="2"/>
  <c r="X160" i="2"/>
  <c r="I160" i="2" s="1"/>
  <c r="F160" i="2" s="1"/>
  <c r="X161" i="2"/>
  <c r="X162" i="2"/>
  <c r="X163" i="2"/>
  <c r="I163" i="2" s="1"/>
  <c r="F163" i="2" s="1"/>
  <c r="X164" i="2"/>
  <c r="X165" i="2"/>
  <c r="X166" i="2"/>
  <c r="X167" i="2"/>
  <c r="X168" i="2"/>
  <c r="I168" i="2" s="1"/>
  <c r="F168" i="2" s="1"/>
  <c r="X169" i="2"/>
  <c r="X170" i="2"/>
  <c r="X171" i="2"/>
  <c r="I171" i="2" s="1"/>
  <c r="F171" i="2" s="1"/>
  <c r="X172" i="2"/>
  <c r="X173" i="2"/>
  <c r="X174" i="2"/>
  <c r="X175" i="2"/>
  <c r="X176" i="2"/>
  <c r="I176" i="2" s="1"/>
  <c r="F176" i="2" s="1"/>
  <c r="X177" i="2"/>
  <c r="X178" i="2"/>
  <c r="X179" i="2"/>
  <c r="I179" i="2" s="1"/>
  <c r="F179" i="2" s="1"/>
  <c r="X180" i="2"/>
  <c r="X181" i="2"/>
  <c r="X182" i="2"/>
  <c r="X183" i="2"/>
  <c r="X184" i="2"/>
  <c r="I184" i="2" s="1"/>
  <c r="F184" i="2" s="1"/>
  <c r="X185" i="2"/>
  <c r="X186" i="2"/>
  <c r="X187" i="2"/>
  <c r="I187" i="2" s="1"/>
  <c r="F187" i="2" s="1"/>
  <c r="X188" i="2"/>
  <c r="X189" i="2"/>
  <c r="X190" i="2"/>
  <c r="X191" i="2"/>
  <c r="X192" i="2"/>
  <c r="I192" i="2" s="1"/>
  <c r="F192" i="2" s="1"/>
  <c r="X193" i="2"/>
  <c r="X194" i="2"/>
  <c r="X195" i="2"/>
  <c r="I195" i="2" s="1"/>
  <c r="F195" i="2" s="1"/>
  <c r="X196" i="2"/>
  <c r="X197" i="2"/>
  <c r="X198" i="2"/>
  <c r="X199" i="2"/>
  <c r="X200" i="2"/>
  <c r="I200" i="2" s="1"/>
  <c r="F200" i="2" s="1"/>
  <c r="X201" i="2"/>
  <c r="X202" i="2"/>
  <c r="X203" i="2"/>
  <c r="I203" i="2" s="1"/>
  <c r="F203" i="2" s="1"/>
  <c r="X204" i="2"/>
  <c r="X205" i="2"/>
  <c r="X206" i="2"/>
  <c r="X207" i="2"/>
  <c r="X208" i="2"/>
  <c r="I208" i="2" s="1"/>
  <c r="F208" i="2" s="1"/>
  <c r="X209" i="2"/>
  <c r="X210" i="2"/>
  <c r="X211" i="2"/>
  <c r="I211" i="2" s="1"/>
  <c r="F211" i="2" s="1"/>
  <c r="X212" i="2"/>
  <c r="X213" i="2"/>
  <c r="X214" i="2"/>
  <c r="X215" i="2"/>
  <c r="X216" i="2"/>
  <c r="I216" i="2" s="1"/>
  <c r="F216" i="2" s="1"/>
  <c r="X217" i="2"/>
  <c r="X218" i="2"/>
  <c r="X219" i="2"/>
  <c r="I219" i="2" s="1"/>
  <c r="F219" i="2" s="1"/>
  <c r="X220" i="2"/>
  <c r="X221" i="2"/>
  <c r="X222" i="2"/>
  <c r="X223" i="2"/>
  <c r="X224" i="2"/>
  <c r="I224" i="2" s="1"/>
  <c r="F224" i="2" s="1"/>
  <c r="X225" i="2"/>
  <c r="X226" i="2"/>
  <c r="X227" i="2"/>
  <c r="I227" i="2" s="1"/>
  <c r="F227" i="2" s="1"/>
  <c r="X228" i="2"/>
  <c r="X229" i="2"/>
  <c r="X230" i="2"/>
  <c r="X231" i="2"/>
  <c r="X232" i="2"/>
  <c r="I232" i="2" s="1"/>
  <c r="F232" i="2" s="1"/>
  <c r="X233" i="2"/>
  <c r="X234" i="2"/>
  <c r="X235" i="2"/>
  <c r="I235" i="2" s="1"/>
  <c r="F235" i="2" s="1"/>
  <c r="X236" i="2"/>
  <c r="X237" i="2"/>
  <c r="X238" i="2"/>
  <c r="X239" i="2"/>
  <c r="X240" i="2"/>
  <c r="I240" i="2" s="1"/>
  <c r="F240" i="2" s="1"/>
  <c r="X241" i="2"/>
  <c r="AA242" i="2"/>
  <c r="X245" i="2"/>
  <c r="I245" i="2" s="1"/>
  <c r="F245" i="2" s="1"/>
  <c r="AA246" i="2"/>
  <c r="X249" i="2"/>
  <c r="AA250" i="2"/>
  <c r="AA252" i="2"/>
  <c r="AA254" i="2"/>
  <c r="AA256" i="2"/>
  <c r="AA258" i="2"/>
  <c r="AA260" i="2"/>
  <c r="AA262" i="2"/>
  <c r="AA264" i="2"/>
  <c r="AA266" i="2"/>
  <c r="AA268" i="2"/>
  <c r="AA270" i="2"/>
  <c r="AA272" i="2"/>
  <c r="AA274" i="2"/>
  <c r="AA276" i="2"/>
  <c r="AA278" i="2"/>
  <c r="AA107" i="2"/>
  <c r="AA109" i="2"/>
  <c r="AA123" i="2"/>
  <c r="AA125" i="2"/>
  <c r="AA131" i="2"/>
  <c r="X243" i="2"/>
  <c r="I243" i="2" s="1"/>
  <c r="F243" i="2" s="1"/>
  <c r="AA244" i="2"/>
  <c r="X247" i="2"/>
  <c r="AA248" i="2"/>
  <c r="AA251" i="2"/>
  <c r="AA253" i="2"/>
  <c r="AA255" i="2"/>
  <c r="AA257" i="2"/>
  <c r="AA259" i="2"/>
  <c r="AA261" i="2"/>
  <c r="AA263" i="2"/>
  <c r="AA265" i="2"/>
  <c r="AA267" i="2"/>
  <c r="AA269" i="2"/>
  <c r="AA271" i="2"/>
  <c r="AA273" i="2"/>
  <c r="AA275" i="2"/>
  <c r="AA277" i="2"/>
  <c r="AA279" i="2"/>
  <c r="AA105" i="2"/>
  <c r="AA113" i="2"/>
  <c r="AA121" i="2"/>
  <c r="X281" i="2"/>
  <c r="X283" i="2"/>
  <c r="X285" i="2"/>
  <c r="X287" i="2"/>
  <c r="I287" i="2" s="1"/>
  <c r="F287" i="2" s="1"/>
  <c r="X289" i="2"/>
  <c r="I289" i="2" s="1"/>
  <c r="F289" i="2" s="1"/>
  <c r="X291" i="2"/>
  <c r="X293" i="2"/>
  <c r="X295" i="2"/>
  <c r="X297" i="2"/>
  <c r="X299" i="2"/>
  <c r="X301" i="2"/>
  <c r="X303" i="2"/>
  <c r="I303" i="2" s="1"/>
  <c r="F303" i="2" s="1"/>
  <c r="X305" i="2"/>
  <c r="I305" i="2" s="1"/>
  <c r="F305" i="2" s="1"/>
  <c r="X307" i="2"/>
  <c r="X309" i="2"/>
  <c r="X311" i="2"/>
  <c r="X313" i="2"/>
  <c r="X315" i="2"/>
  <c r="X317" i="2"/>
  <c r="X319" i="2"/>
  <c r="I319" i="2" s="1"/>
  <c r="F319" i="2" s="1"/>
  <c r="X321" i="2"/>
  <c r="I321" i="2" s="1"/>
  <c r="F321" i="2" s="1"/>
  <c r="X323" i="2"/>
  <c r="X325" i="2"/>
  <c r="X327" i="2"/>
  <c r="X329" i="2"/>
  <c r="X331" i="2"/>
  <c r="X333" i="2"/>
  <c r="X335" i="2"/>
  <c r="I335" i="2" s="1"/>
  <c r="F335" i="2" s="1"/>
  <c r="X337" i="2"/>
  <c r="I337" i="2" s="1"/>
  <c r="F337" i="2" s="1"/>
  <c r="X339" i="2"/>
  <c r="X341" i="2"/>
  <c r="X343" i="2"/>
  <c r="X345" i="2"/>
  <c r="X347" i="2"/>
  <c r="X349" i="2"/>
  <c r="X351" i="2"/>
  <c r="I351" i="2" s="1"/>
  <c r="F351" i="2" s="1"/>
  <c r="X353" i="2"/>
  <c r="I353" i="2" s="1"/>
  <c r="F353" i="2" s="1"/>
  <c r="X355" i="2"/>
  <c r="X357" i="2"/>
  <c r="X359" i="2"/>
  <c r="X361" i="2"/>
  <c r="X363" i="2"/>
  <c r="X365" i="2"/>
  <c r="X367" i="2"/>
  <c r="I367" i="2" s="1"/>
  <c r="F367" i="2" s="1"/>
  <c r="X369" i="2"/>
  <c r="I369" i="2" s="1"/>
  <c r="F369" i="2" s="1"/>
  <c r="X371" i="2"/>
  <c r="X373" i="2"/>
  <c r="X375" i="2"/>
  <c r="X377" i="2"/>
  <c r="X379" i="2"/>
  <c r="X381" i="2"/>
  <c r="I381" i="2" s="1"/>
  <c r="F381" i="2" s="1"/>
  <c r="X383" i="2"/>
  <c r="I383" i="2" s="1"/>
  <c r="F383" i="2" s="1"/>
  <c r="X385" i="2"/>
  <c r="I385" i="2" s="1"/>
  <c r="F385" i="2" s="1"/>
  <c r="X387" i="2"/>
  <c r="AA130" i="2"/>
  <c r="AA135" i="2"/>
  <c r="AA280" i="2"/>
  <c r="X282" i="2"/>
  <c r="X284" i="2"/>
  <c r="I284" i="2" s="1"/>
  <c r="F284" i="2" s="1"/>
  <c r="X286" i="2"/>
  <c r="I286" i="2" s="1"/>
  <c r="F286" i="2" s="1"/>
  <c r="X288" i="2"/>
  <c r="I288" i="2" s="1"/>
  <c r="F288" i="2" s="1"/>
  <c r="X290" i="2"/>
  <c r="X292" i="2"/>
  <c r="X294" i="2"/>
  <c r="X296" i="2"/>
  <c r="X298" i="2"/>
  <c r="X300" i="2"/>
  <c r="I300" i="2" s="1"/>
  <c r="F300" i="2" s="1"/>
  <c r="X302" i="2"/>
  <c r="I302" i="2" s="1"/>
  <c r="F302" i="2" s="1"/>
  <c r="X304" i="2"/>
  <c r="I304" i="2" s="1"/>
  <c r="F304" i="2" s="1"/>
  <c r="X306" i="2"/>
  <c r="X308" i="2"/>
  <c r="X310" i="2"/>
  <c r="X312" i="2"/>
  <c r="X314" i="2"/>
  <c r="X316" i="2"/>
  <c r="I316" i="2" s="1"/>
  <c r="F316" i="2" s="1"/>
  <c r="X318" i="2"/>
  <c r="I318" i="2" s="1"/>
  <c r="F318" i="2" s="1"/>
  <c r="X320" i="2"/>
  <c r="I320" i="2" s="1"/>
  <c r="F320" i="2" s="1"/>
  <c r="X322" i="2"/>
  <c r="X324" i="2"/>
  <c r="X326" i="2"/>
  <c r="X328" i="2"/>
  <c r="X330" i="2"/>
  <c r="X332" i="2"/>
  <c r="I332" i="2" s="1"/>
  <c r="F332" i="2" s="1"/>
  <c r="X334" i="2"/>
  <c r="I334" i="2" s="1"/>
  <c r="F334" i="2" s="1"/>
  <c r="X336" i="2"/>
  <c r="I336" i="2" s="1"/>
  <c r="F336" i="2" s="1"/>
  <c r="X338" i="2"/>
  <c r="X340" i="2"/>
  <c r="X342" i="2"/>
  <c r="X344" i="2"/>
  <c r="X346" i="2"/>
  <c r="X348" i="2"/>
  <c r="I348" i="2" s="1"/>
  <c r="F348" i="2" s="1"/>
  <c r="X350" i="2"/>
  <c r="I350" i="2" s="1"/>
  <c r="F350" i="2" s="1"/>
  <c r="X352" i="2"/>
  <c r="I352" i="2" s="1"/>
  <c r="F352" i="2" s="1"/>
  <c r="X354" i="2"/>
  <c r="X356" i="2"/>
  <c r="X358" i="2"/>
  <c r="X360" i="2"/>
  <c r="X362" i="2"/>
  <c r="X364" i="2"/>
  <c r="I364" i="2" s="1"/>
  <c r="F364" i="2" s="1"/>
  <c r="X366" i="2"/>
  <c r="I366" i="2" s="1"/>
  <c r="F366" i="2" s="1"/>
  <c r="X368" i="2"/>
  <c r="I368" i="2" s="1"/>
  <c r="F368" i="2" s="1"/>
  <c r="X370" i="2"/>
  <c r="X372" i="2"/>
  <c r="X374" i="2"/>
  <c r="X376" i="2"/>
  <c r="X378" i="2"/>
  <c r="X380" i="2"/>
  <c r="I380" i="2" s="1"/>
  <c r="F380" i="2" s="1"/>
  <c r="X382" i="2"/>
  <c r="I382" i="2" s="1"/>
  <c r="F382" i="2" s="1"/>
  <c r="X384" i="2"/>
  <c r="I384" i="2" s="1"/>
  <c r="F384" i="2" s="1"/>
  <c r="X386" i="2"/>
  <c r="AA111" i="2"/>
  <c r="AA127" i="2"/>
  <c r="X242" i="2"/>
  <c r="I242" i="2" s="1"/>
  <c r="F242" i="2" s="1"/>
  <c r="X244" i="2"/>
  <c r="X246" i="2"/>
  <c r="X248" i="2"/>
  <c r="I248" i="2" s="1"/>
  <c r="F248" i="2" s="1"/>
  <c r="X250" i="2"/>
  <c r="I250" i="2" s="1"/>
  <c r="F250" i="2" s="1"/>
  <c r="X254" i="2"/>
  <c r="X258" i="2"/>
  <c r="X262" i="2"/>
  <c r="X266" i="2"/>
  <c r="I266" i="2" s="1"/>
  <c r="F266" i="2" s="1"/>
  <c r="X270" i="2"/>
  <c r="X274" i="2"/>
  <c r="X278" i="2"/>
  <c r="AA282" i="2"/>
  <c r="AA286" i="2"/>
  <c r="AA290" i="2"/>
  <c r="AA294" i="2"/>
  <c r="AA298" i="2"/>
  <c r="AA302" i="2"/>
  <c r="AA306" i="2"/>
  <c r="AA310" i="2"/>
  <c r="AA314" i="2"/>
  <c r="AA318" i="2"/>
  <c r="AA322" i="2"/>
  <c r="AA326" i="2"/>
  <c r="AA330" i="2"/>
  <c r="AA334" i="2"/>
  <c r="AA338" i="2"/>
  <c r="AA342" i="2"/>
  <c r="AA346" i="2"/>
  <c r="AA350" i="2"/>
  <c r="AA354" i="2"/>
  <c r="AA358" i="2"/>
  <c r="AA362" i="2"/>
  <c r="AA366" i="2"/>
  <c r="AA370" i="2"/>
  <c r="AA374" i="2"/>
  <c r="AA378" i="2"/>
  <c r="AA382" i="2"/>
  <c r="AA386" i="2"/>
  <c r="AA388" i="2"/>
  <c r="AA390" i="2"/>
  <c r="AA392" i="2"/>
  <c r="AA394" i="2"/>
  <c r="AA396" i="2"/>
  <c r="AA398" i="2"/>
  <c r="AA400" i="2"/>
  <c r="AA402" i="2"/>
  <c r="AA404" i="2"/>
  <c r="AA406" i="2"/>
  <c r="AA408" i="2"/>
  <c r="AA410" i="2"/>
  <c r="AA412" i="2"/>
  <c r="AA414" i="2"/>
  <c r="AA416" i="2"/>
  <c r="AA418" i="2"/>
  <c r="AA420" i="2"/>
  <c r="AA422" i="2"/>
  <c r="AA424" i="2"/>
  <c r="AA426" i="2"/>
  <c r="AA428" i="2"/>
  <c r="AA430" i="2"/>
  <c r="AA432" i="2"/>
  <c r="AA434" i="2"/>
  <c r="AA436" i="2"/>
  <c r="AA438" i="2"/>
  <c r="X134" i="2"/>
  <c r="X253" i="2"/>
  <c r="X257" i="2"/>
  <c r="I257" i="2" s="1"/>
  <c r="F257" i="2" s="1"/>
  <c r="X261" i="2"/>
  <c r="X265" i="2"/>
  <c r="X269" i="2"/>
  <c r="X273" i="2"/>
  <c r="I273" i="2" s="1"/>
  <c r="F273" i="2" s="1"/>
  <c r="X277" i="2"/>
  <c r="AA283" i="2"/>
  <c r="AA287" i="2"/>
  <c r="AA291" i="2"/>
  <c r="AA295" i="2"/>
  <c r="AA299" i="2"/>
  <c r="AA303" i="2"/>
  <c r="AA307" i="2"/>
  <c r="AA311" i="2"/>
  <c r="AA315" i="2"/>
  <c r="AA319" i="2"/>
  <c r="AA323" i="2"/>
  <c r="AA327" i="2"/>
  <c r="AA331" i="2"/>
  <c r="AA335" i="2"/>
  <c r="AA339" i="2"/>
  <c r="AA343" i="2"/>
  <c r="AA347" i="2"/>
  <c r="AA351" i="2"/>
  <c r="AA355" i="2"/>
  <c r="AA359" i="2"/>
  <c r="AA363" i="2"/>
  <c r="AA367" i="2"/>
  <c r="AA371" i="2"/>
  <c r="AA375" i="2"/>
  <c r="AA379" i="2"/>
  <c r="AA383" i="2"/>
  <c r="AA387" i="2"/>
  <c r="X388" i="2"/>
  <c r="X390" i="2"/>
  <c r="X392" i="2"/>
  <c r="I392" i="2" s="1"/>
  <c r="F392" i="2" s="1"/>
  <c r="X394" i="2"/>
  <c r="I394" i="2" s="1"/>
  <c r="F394" i="2" s="1"/>
  <c r="X396" i="2"/>
  <c r="X398" i="2"/>
  <c r="X400" i="2"/>
  <c r="I400" i="2" s="1"/>
  <c r="F400" i="2" s="1"/>
  <c r="X402" i="2"/>
  <c r="I402" i="2" s="1"/>
  <c r="F402" i="2" s="1"/>
  <c r="X404" i="2"/>
  <c r="X406" i="2"/>
  <c r="X408" i="2"/>
  <c r="I408" i="2" s="1"/>
  <c r="F408" i="2" s="1"/>
  <c r="X410" i="2"/>
  <c r="I410" i="2" s="1"/>
  <c r="F410" i="2" s="1"/>
  <c r="X412" i="2"/>
  <c r="X414" i="2"/>
  <c r="X416" i="2"/>
  <c r="I416" i="2" s="1"/>
  <c r="F416" i="2" s="1"/>
  <c r="X418" i="2"/>
  <c r="I418" i="2" s="1"/>
  <c r="F418" i="2" s="1"/>
  <c r="X420" i="2"/>
  <c r="X422" i="2"/>
  <c r="X424" i="2"/>
  <c r="I424" i="2" s="1"/>
  <c r="F424" i="2" s="1"/>
  <c r="X426" i="2"/>
  <c r="I426" i="2" s="1"/>
  <c r="F426" i="2" s="1"/>
  <c r="X428" i="2"/>
  <c r="X430" i="2"/>
  <c r="X432" i="2"/>
  <c r="I432" i="2" s="1"/>
  <c r="F432" i="2" s="1"/>
  <c r="AA103" i="2"/>
  <c r="AA119" i="2"/>
  <c r="X252" i="2"/>
  <c r="X256" i="2"/>
  <c r="I256" i="2" s="1"/>
  <c r="F256" i="2" s="1"/>
  <c r="X260" i="2"/>
  <c r="X264" i="2"/>
  <c r="I264" i="2" s="1"/>
  <c r="F264" i="2" s="1"/>
  <c r="X268" i="2"/>
  <c r="X272" i="2"/>
  <c r="I272" i="2" s="1"/>
  <c r="F272" i="2" s="1"/>
  <c r="X276" i="2"/>
  <c r="X280" i="2"/>
  <c r="AA284" i="2"/>
  <c r="AA288" i="2"/>
  <c r="AA292" i="2"/>
  <c r="AA296" i="2"/>
  <c r="AA300" i="2"/>
  <c r="AA304" i="2"/>
  <c r="AA308" i="2"/>
  <c r="AA312" i="2"/>
  <c r="AA316" i="2"/>
  <c r="AA320" i="2"/>
  <c r="AA324" i="2"/>
  <c r="AA328" i="2"/>
  <c r="AA332" i="2"/>
  <c r="AA336" i="2"/>
  <c r="AA340" i="2"/>
  <c r="AA344" i="2"/>
  <c r="AA348" i="2"/>
  <c r="AA352" i="2"/>
  <c r="AA356" i="2"/>
  <c r="AA360" i="2"/>
  <c r="AA364" i="2"/>
  <c r="AA368" i="2"/>
  <c r="AA372" i="2"/>
  <c r="AA376" i="2"/>
  <c r="AA380" i="2"/>
  <c r="AA384" i="2"/>
  <c r="AA389" i="2"/>
  <c r="AA391" i="2"/>
  <c r="AA393" i="2"/>
  <c r="AA395" i="2"/>
  <c r="AA397" i="2"/>
  <c r="AA399" i="2"/>
  <c r="AA401" i="2"/>
  <c r="AA403" i="2"/>
  <c r="AA405" i="2"/>
  <c r="AA407" i="2"/>
  <c r="AA409" i="2"/>
  <c r="AA411" i="2"/>
  <c r="AA413" i="2"/>
  <c r="AA415" i="2"/>
  <c r="AA417" i="2"/>
  <c r="AA419" i="2"/>
  <c r="AA421" i="2"/>
  <c r="AA423" i="2"/>
  <c r="AA425" i="2"/>
  <c r="AA427" i="2"/>
  <c r="AA429" i="2"/>
  <c r="AA431" i="2"/>
  <c r="AA433" i="2"/>
  <c r="AA435" i="2"/>
  <c r="AA437" i="2"/>
  <c r="X251" i="2"/>
  <c r="I251" i="2" s="1"/>
  <c r="F251" i="2" s="1"/>
  <c r="X255" i="2"/>
  <c r="X259" i="2"/>
  <c r="X263" i="2"/>
  <c r="X267" i="2"/>
  <c r="I267" i="2" s="1"/>
  <c r="F267" i="2" s="1"/>
  <c r="X271" i="2"/>
  <c r="X275" i="2"/>
  <c r="X279" i="2"/>
  <c r="AA281" i="2"/>
  <c r="AA285" i="2"/>
  <c r="AA289" i="2"/>
  <c r="AA293" i="2"/>
  <c r="AA297" i="2"/>
  <c r="AA301" i="2"/>
  <c r="AA305" i="2"/>
  <c r="AA309" i="2"/>
  <c r="AA313" i="2"/>
  <c r="AA317" i="2"/>
  <c r="AA321" i="2"/>
  <c r="AA325" i="2"/>
  <c r="AA329" i="2"/>
  <c r="AA333" i="2"/>
  <c r="AA337" i="2"/>
  <c r="AA341" i="2"/>
  <c r="AA345" i="2"/>
  <c r="AA349" i="2"/>
  <c r="AA353" i="2"/>
  <c r="AA357" i="2"/>
  <c r="AA361" i="2"/>
  <c r="AA365" i="2"/>
  <c r="AA369" i="2"/>
  <c r="AA373" i="2"/>
  <c r="AA377" i="2"/>
  <c r="AA381" i="2"/>
  <c r="AA385" i="2"/>
  <c r="X389" i="2"/>
  <c r="X391" i="2"/>
  <c r="X393" i="2"/>
  <c r="X395" i="2"/>
  <c r="X397" i="2"/>
  <c r="X399" i="2"/>
  <c r="X401" i="2"/>
  <c r="X403" i="2"/>
  <c r="X405" i="2"/>
  <c r="X407" i="2"/>
  <c r="X409" i="2"/>
  <c r="X411" i="2"/>
  <c r="X413" i="2"/>
  <c r="X415" i="2"/>
  <c r="X417" i="2"/>
  <c r="X419" i="2"/>
  <c r="X421" i="2"/>
  <c r="X423" i="2"/>
  <c r="X425" i="2"/>
  <c r="X427" i="2"/>
  <c r="X429" i="2"/>
  <c r="X431" i="2"/>
  <c r="X433" i="2"/>
  <c r="X435" i="2"/>
  <c r="X437" i="2"/>
  <c r="X434" i="2"/>
  <c r="I434" i="2" s="1"/>
  <c r="F434" i="2" s="1"/>
  <c r="X438" i="2"/>
  <c r="X436" i="2"/>
  <c r="AA17" i="2"/>
  <c r="X17" i="2"/>
  <c r="AB1518" i="2" l="1"/>
  <c r="AB1489" i="2"/>
  <c r="AB1339" i="2"/>
  <c r="AB1323" i="2"/>
  <c r="AB1307" i="2"/>
  <c r="AB1291" i="2"/>
  <c r="AB1193" i="2"/>
  <c r="AB1201" i="2"/>
  <c r="AB936" i="2"/>
  <c r="AB1331" i="2"/>
  <c r="AB1315" i="2"/>
  <c r="AB1299" i="2"/>
  <c r="AB1011" i="2"/>
  <c r="AB995" i="2"/>
  <c r="AB794" i="2"/>
  <c r="AB601" i="2"/>
  <c r="AB531" i="2"/>
  <c r="AB578" i="2"/>
  <c r="AB644" i="2"/>
  <c r="AB1588" i="2"/>
  <c r="AB1394" i="2"/>
  <c r="AB1113" i="2"/>
  <c r="AB1125" i="2"/>
  <c r="AB718" i="2"/>
  <c r="AB1100" i="2"/>
  <c r="AB1105" i="2"/>
  <c r="AB1480" i="2"/>
  <c r="AB1472" i="2"/>
  <c r="AB1464" i="2"/>
  <c r="AB1456" i="2"/>
  <c r="AB1200" i="2"/>
  <c r="AB1508" i="2"/>
  <c r="AB1058" i="2"/>
  <c r="AB1054" i="2"/>
  <c r="AB1050" i="2"/>
  <c r="AB1046" i="2"/>
  <c r="AB1042" i="2"/>
  <c r="AB1038" i="2"/>
  <c r="AB1034" i="2"/>
  <c r="AB925" i="2"/>
  <c r="AB873" i="2"/>
  <c r="AB1519" i="2"/>
  <c r="AB1477" i="2"/>
  <c r="AB1469" i="2"/>
  <c r="AB1461" i="2"/>
  <c r="AB1453" i="2"/>
  <c r="AB1445" i="2"/>
  <c r="AB1437" i="2"/>
  <c r="AB1429" i="2"/>
  <c r="AB1421" i="2"/>
  <c r="AB1413" i="2"/>
  <c r="AB1098" i="2"/>
  <c r="AB1090" i="2"/>
  <c r="AB1082" i="2"/>
  <c r="AB1074" i="2"/>
  <c r="AB879" i="2"/>
  <c r="AB870" i="2"/>
  <c r="AB1556" i="2"/>
  <c r="AB1540" i="2"/>
  <c r="AB1355" i="2"/>
  <c r="AB1119" i="2"/>
  <c r="AB781" i="2"/>
  <c r="AB694" i="2"/>
  <c r="AB497" i="2"/>
  <c r="AB598" i="2"/>
  <c r="AB548" i="2"/>
  <c r="AB1880" i="2"/>
  <c r="AB1864" i="2"/>
  <c r="AB1848" i="2"/>
  <c r="AB1832" i="2"/>
  <c r="AB1816" i="2"/>
  <c r="AB1800" i="2"/>
  <c r="AB1784" i="2"/>
  <c r="AB1886" i="2"/>
  <c r="AB1870" i="2"/>
  <c r="AB1854" i="2"/>
  <c r="AB1838" i="2"/>
  <c r="AB1822" i="2"/>
  <c r="AB1806" i="2"/>
  <c r="AB1790" i="2"/>
  <c r="AB860" i="2"/>
  <c r="AB1749" i="2"/>
  <c r="AB1745" i="2"/>
  <c r="AB1741" i="2"/>
  <c r="AB1737" i="2"/>
  <c r="AB1733" i="2"/>
  <c r="AB1729" i="2"/>
  <c r="AB1509" i="2"/>
  <c r="AB1726" i="2"/>
  <c r="AB1722" i="2"/>
  <c r="AB1710" i="2"/>
  <c r="AB1694" i="2"/>
  <c r="AB1678" i="2"/>
  <c r="AB1662" i="2"/>
  <c r="AB1646" i="2"/>
  <c r="AB1580" i="2"/>
  <c r="AB1635" i="2"/>
  <c r="AB1612" i="2"/>
  <c r="AB1596" i="2"/>
  <c r="AB1615" i="2"/>
  <c r="AB1552" i="2"/>
  <c r="AB1498" i="2"/>
  <c r="AB1493" i="2"/>
  <c r="AB1482" i="2"/>
  <c r="AB1474" i="2"/>
  <c r="AB1466" i="2"/>
  <c r="AB1458" i="2"/>
  <c r="AB1450" i="2"/>
  <c r="AB1442" i="2"/>
  <c r="AB1434" i="2"/>
  <c r="AB1426" i="2"/>
  <c r="AB1418" i="2"/>
  <c r="AB1410" i="2"/>
  <c r="AB1400" i="2"/>
  <c r="AB1379" i="2"/>
  <c r="AB1347" i="2"/>
  <c r="AB1282" i="2"/>
  <c r="AB1266" i="2"/>
  <c r="AB1130" i="2"/>
  <c r="AB1888" i="2"/>
  <c r="AB1872" i="2"/>
  <c r="AB1856" i="2"/>
  <c r="AB1840" i="2"/>
  <c r="AB1824" i="2"/>
  <c r="AB1808" i="2"/>
  <c r="AB1792" i="2"/>
  <c r="AB1756" i="2"/>
  <c r="AB1752" i="2"/>
  <c r="AB1624" i="2"/>
  <c r="AB1610" i="2"/>
  <c r="AB1594" i="2"/>
  <c r="AB1478" i="2"/>
  <c r="AB1446" i="2"/>
  <c r="AB1414" i="2"/>
  <c r="AB1622" i="2"/>
  <c r="AB1359" i="2"/>
  <c r="AB1344" i="2"/>
  <c r="AB1351" i="2"/>
  <c r="AB1343" i="2"/>
  <c r="AB1190" i="2"/>
  <c r="AB1913" i="2"/>
  <c r="AB1917" i="2"/>
  <c r="AB1901" i="2"/>
  <c r="AB1885" i="2"/>
  <c r="AB1869" i="2"/>
  <c r="AB1853" i="2"/>
  <c r="AB1837" i="2"/>
  <c r="AB1821" i="2"/>
  <c r="AB1805" i="2"/>
  <c r="AB1789" i="2"/>
  <c r="AB1773" i="2"/>
  <c r="AB1765" i="2"/>
  <c r="AB1919" i="2"/>
  <c r="AB1903" i="2"/>
  <c r="AB1759" i="2"/>
  <c r="AB1755" i="2"/>
  <c r="AB1751" i="2"/>
  <c r="AB863" i="2"/>
  <c r="AB1746" i="2"/>
  <c r="AB1742" i="2"/>
  <c r="AB1738" i="2"/>
  <c r="AB1734" i="2"/>
  <c r="AB1730" i="2"/>
  <c r="AB1719" i="2"/>
  <c r="AB1715" i="2"/>
  <c r="AB1703" i="2"/>
  <c r="AB1699" i="2"/>
  <c r="AB1687" i="2"/>
  <c r="AB1683" i="2"/>
  <c r="AB1671" i="2"/>
  <c r="AB1667" i="2"/>
  <c r="AB1655" i="2"/>
  <c r="AB1651" i="2"/>
  <c r="AB1639" i="2"/>
  <c r="AB1633" i="2"/>
  <c r="AB1572" i="2"/>
  <c r="AB1546" i="2"/>
  <c r="AB1760" i="2"/>
  <c r="AB1577" i="2"/>
  <c r="AB1570" i="2"/>
  <c r="AB1553" i="2"/>
  <c r="AB1537" i="2"/>
  <c r="AB1526" i="2"/>
  <c r="AB1525" i="2"/>
  <c r="AB1499" i="2"/>
  <c r="AB1483" i="2"/>
  <c r="AB1600" i="2"/>
  <c r="AB1584" i="2"/>
  <c r="AB1568" i="2"/>
  <c r="AB1522" i="2"/>
  <c r="AB1496" i="2"/>
  <c r="AB1471" i="2"/>
  <c r="AB1463" i="2"/>
  <c r="AB1455" i="2"/>
  <c r="AB1439" i="2"/>
  <c r="AB1431" i="2"/>
  <c r="AB1423" i="2"/>
  <c r="AB1407" i="2"/>
  <c r="AB1357" i="2"/>
  <c r="AB1398" i="2"/>
  <c r="AB1390" i="2"/>
  <c r="AB1382" i="2"/>
  <c r="AB1380" i="2"/>
  <c r="AB1372" i="2"/>
  <c r="AB1356" i="2"/>
  <c r="AB1348" i="2"/>
  <c r="AB1287" i="2"/>
  <c r="AB1283" i="2"/>
  <c r="AB1279" i="2"/>
  <c r="AB1271" i="2"/>
  <c r="AB1267" i="2"/>
  <c r="AB1263" i="2"/>
  <c r="AB1255" i="2"/>
  <c r="AB1251" i="2"/>
  <c r="AB1247" i="2"/>
  <c r="AB1239" i="2"/>
  <c r="AB1235" i="2"/>
  <c r="AB1231" i="2"/>
  <c r="AB1223" i="2"/>
  <c r="AB1215" i="2"/>
  <c r="AB1207" i="2"/>
  <c r="AB1181" i="2"/>
  <c r="AB1171" i="2"/>
  <c r="AB1162" i="2"/>
  <c r="AB1199" i="2"/>
  <c r="AB1169" i="2"/>
  <c r="AB1149" i="2"/>
  <c r="AB1141" i="2"/>
  <c r="AB1133" i="2"/>
  <c r="AB1116" i="2"/>
  <c r="AB1126" i="2"/>
  <c r="AB1110" i="2"/>
  <c r="AB1101" i="2"/>
  <c r="AB1068" i="2"/>
  <c r="AB1060" i="2"/>
  <c r="AB1013" i="2"/>
  <c r="AB1005" i="2"/>
  <c r="AB997" i="2"/>
  <c r="AB971" i="2"/>
  <c r="AB955" i="2"/>
  <c r="AB945" i="2"/>
  <c r="AB939" i="2"/>
  <c r="AB965" i="2"/>
  <c r="AB959" i="2"/>
  <c r="AB949" i="2"/>
  <c r="AB943" i="2"/>
  <c r="AB927" i="2"/>
  <c r="AB921" i="2"/>
  <c r="AB894" i="2"/>
  <c r="AB896" i="2"/>
  <c r="AB872" i="2"/>
  <c r="AB1706" i="2"/>
  <c r="AB1690" i="2"/>
  <c r="AB1674" i="2"/>
  <c r="AB1658" i="2"/>
  <c r="AB1642" i="2"/>
  <c r="AB1636" i="2"/>
  <c r="AB1575" i="2"/>
  <c r="AB1536" i="2"/>
  <c r="AB1495" i="2"/>
  <c r="AB1178" i="2"/>
  <c r="AB1250" i="2"/>
  <c r="AB1168" i="2"/>
  <c r="AB1115" i="2"/>
  <c r="AB1117" i="2"/>
  <c r="AB1448" i="2"/>
  <c r="AB1440" i="2"/>
  <c r="AB1432" i="2"/>
  <c r="AB1424" i="2"/>
  <c r="AB1416" i="2"/>
  <c r="AB1408" i="2"/>
  <c r="AB1950" i="2"/>
  <c r="AB1946" i="2"/>
  <c r="AB1942" i="2"/>
  <c r="AB1938" i="2"/>
  <c r="AB1934" i="2"/>
  <c r="AB1930" i="2"/>
  <c r="AB1926" i="2"/>
  <c r="AB1911" i="2"/>
  <c r="AB1895" i="2"/>
  <c r="AB1771" i="2"/>
  <c r="AB1918" i="2"/>
  <c r="AB1910" i="2"/>
  <c r="AB1902" i="2"/>
  <c r="AB1894" i="2"/>
  <c r="AB1727" i="2"/>
  <c r="AB1723" i="2"/>
  <c r="AB1711" i="2"/>
  <c r="AB1707" i="2"/>
  <c r="AB1695" i="2"/>
  <c r="AB1691" i="2"/>
  <c r="AB1679" i="2"/>
  <c r="AB1675" i="2"/>
  <c r="AB1663" i="2"/>
  <c r="AB1659" i="2"/>
  <c r="AB1647" i="2"/>
  <c r="AB1643" i="2"/>
  <c r="AB1604" i="2"/>
  <c r="AB1583" i="2"/>
  <c r="AB1558" i="2"/>
  <c r="AB1542" i="2"/>
  <c r="AB1520" i="2"/>
  <c r="AB1515" i="2"/>
  <c r="AB1479" i="2"/>
  <c r="AB1447" i="2"/>
  <c r="AB1415" i="2"/>
  <c r="AB1363" i="2"/>
  <c r="AB1364" i="2"/>
  <c r="AB1275" i="2"/>
  <c r="AB1259" i="2"/>
  <c r="AB1243" i="2"/>
  <c r="AB1227" i="2"/>
  <c r="AB1219" i="2"/>
  <c r="AB1211" i="2"/>
  <c r="AB1203" i="2"/>
  <c r="AB1196" i="2"/>
  <c r="AB1166" i="2"/>
  <c r="AB1186" i="2"/>
  <c r="AB1175" i="2"/>
  <c r="AB1064" i="2"/>
  <c r="AB1024" i="2"/>
  <c r="AB1014" i="2"/>
  <c r="AB1006" i="2"/>
  <c r="AB998" i="2"/>
  <c r="AB1019" i="2"/>
  <c r="AB961" i="2"/>
  <c r="AB908" i="2"/>
  <c r="AB904" i="2"/>
  <c r="AB900" i="2"/>
  <c r="AB1949" i="2"/>
  <c r="AB1945" i="2"/>
  <c r="AB1941" i="2"/>
  <c r="AB1937" i="2"/>
  <c r="AB1933" i="2"/>
  <c r="AB1929" i="2"/>
  <c r="AB1758" i="2"/>
  <c r="AB1754" i="2"/>
  <c r="AB1750" i="2"/>
  <c r="AB858" i="2"/>
  <c r="AB1718" i="2"/>
  <c r="AB1714" i="2"/>
  <c r="AB1702" i="2"/>
  <c r="AB1698" i="2"/>
  <c r="AB1686" i="2"/>
  <c r="AB1682" i="2"/>
  <c r="AB1670" i="2"/>
  <c r="AB1666" i="2"/>
  <c r="AB1654" i="2"/>
  <c r="AB1650" i="2"/>
  <c r="AB1638" i="2"/>
  <c r="AB1616" i="2"/>
  <c r="AB1774" i="2"/>
  <c r="AB1766" i="2"/>
  <c r="AB1554" i="2"/>
  <c r="AB1631" i="2"/>
  <c r="AB1623" i="2"/>
  <c r="AB1513" i="2"/>
  <c r="AB1629" i="2"/>
  <c r="AB1621" i="2"/>
  <c r="AB1614" i="2"/>
  <c r="AB1605" i="2"/>
  <c r="AB1598" i="2"/>
  <c r="AB1589" i="2"/>
  <c r="AB1582" i="2"/>
  <c r="AB1573" i="2"/>
  <c r="AB1566" i="2"/>
  <c r="AB1561" i="2"/>
  <c r="AB1550" i="2"/>
  <c r="AB1545" i="2"/>
  <c r="AB1534" i="2"/>
  <c r="AB1529" i="2"/>
  <c r="AB1500" i="2"/>
  <c r="AB1484" i="2"/>
  <c r="AB1340" i="2"/>
  <c r="AB1332" i="2"/>
  <c r="AB1324" i="2"/>
  <c r="AB1316" i="2"/>
  <c r="AB1308" i="2"/>
  <c r="AB1300" i="2"/>
  <c r="AB1292" i="2"/>
  <c r="AB1396" i="2"/>
  <c r="AB1388" i="2"/>
  <c r="AB1403" i="2"/>
  <c r="AB1395" i="2"/>
  <c r="AB1387" i="2"/>
  <c r="AB1376" i="2"/>
  <c r="AB1194" i="2"/>
  <c r="AB1377" i="2"/>
  <c r="AB1369" i="2"/>
  <c r="AB1361" i="2"/>
  <c r="AB1353" i="2"/>
  <c r="AB1345" i="2"/>
  <c r="AB1198" i="2"/>
  <c r="AB1156" i="2"/>
  <c r="AB1286" i="2"/>
  <c r="AB1278" i="2"/>
  <c r="AB1274" i="2"/>
  <c r="AB1270" i="2"/>
  <c r="AB1262" i="2"/>
  <c r="AB1258" i="2"/>
  <c r="AB1254" i="2"/>
  <c r="AB1246" i="2"/>
  <c r="AB1242" i="2"/>
  <c r="AB1238" i="2"/>
  <c r="AB1234" i="2"/>
  <c r="AB1230" i="2"/>
  <c r="AB1226" i="2"/>
  <c r="AB1222" i="2"/>
  <c r="AB1218" i="2"/>
  <c r="AB1214" i="2"/>
  <c r="AB1210" i="2"/>
  <c r="AB1206" i="2"/>
  <c r="AB1180" i="2"/>
  <c r="AB1165" i="2"/>
  <c r="AB1161" i="2"/>
  <c r="AB1155" i="2"/>
  <c r="AB1118" i="2"/>
  <c r="AB1099" i="2"/>
  <c r="AB1091" i="2"/>
  <c r="AB1083" i="2"/>
  <c r="AB1075" i="2"/>
  <c r="AB1191" i="2"/>
  <c r="AB1185" i="2"/>
  <c r="AB1132" i="2"/>
  <c r="AB1148" i="2"/>
  <c r="AB1140" i="2"/>
  <c r="AB1123" i="2"/>
  <c r="AB1107" i="2"/>
  <c r="AB946" i="2"/>
  <c r="AB1067" i="2"/>
  <c r="AB1063" i="2"/>
  <c r="AB1059" i="2"/>
  <c r="AB1055" i="2"/>
  <c r="AB1051" i="2"/>
  <c r="AB1047" i="2"/>
  <c r="AB1043" i="2"/>
  <c r="AB1039" i="2"/>
  <c r="AB1035" i="2"/>
  <c r="AB1031" i="2"/>
  <c r="AB1023" i="2"/>
  <c r="AB986" i="2"/>
  <c r="AB1030" i="2"/>
  <c r="AB1022" i="2"/>
  <c r="AB1018" i="2"/>
  <c r="AB976" i="2"/>
  <c r="AB985" i="2"/>
  <c r="AB977" i="2"/>
  <c r="AB912" i="2"/>
  <c r="AB893" i="2"/>
  <c r="AB887" i="2"/>
  <c r="AB882" i="2"/>
  <c r="AB991" i="2"/>
  <c r="AB983" i="2"/>
  <c r="AB974" i="2"/>
  <c r="AB958" i="2"/>
  <c r="AB942" i="2"/>
  <c r="AB935" i="2"/>
  <c r="AB922" i="2"/>
  <c r="AB913" i="2"/>
  <c r="AB907" i="2"/>
  <c r="AB903" i="2"/>
  <c r="AB899" i="2"/>
  <c r="AB892" i="2"/>
  <c r="AB1925" i="2"/>
  <c r="AB1909" i="2"/>
  <c r="AB1893" i="2"/>
  <c r="AB1877" i="2"/>
  <c r="AB1861" i="2"/>
  <c r="AB1845" i="2"/>
  <c r="AB1829" i="2"/>
  <c r="AB1813" i="2"/>
  <c r="AB1797" i="2"/>
  <c r="AB1781" i="2"/>
  <c r="AB865" i="2"/>
  <c r="AB1882" i="2"/>
  <c r="AB1866" i="2"/>
  <c r="AB1850" i="2"/>
  <c r="AB1834" i="2"/>
  <c r="AB1818" i="2"/>
  <c r="AB1802" i="2"/>
  <c r="AB1786" i="2"/>
  <c r="AB1948" i="2"/>
  <c r="AB1944" i="2"/>
  <c r="AB1940" i="2"/>
  <c r="AB1936" i="2"/>
  <c r="AB1932" i="2"/>
  <c r="AB1928" i="2"/>
  <c r="AB1923" i="2"/>
  <c r="AB1915" i="2"/>
  <c r="AB1907" i="2"/>
  <c r="AB1899" i="2"/>
  <c r="AB1779" i="2"/>
  <c r="AB1757" i="2"/>
  <c r="AB1753" i="2"/>
  <c r="AB1922" i="2"/>
  <c r="AB1914" i="2"/>
  <c r="AB1906" i="2"/>
  <c r="AB1898" i="2"/>
  <c r="AB1777" i="2"/>
  <c r="AB1769" i="2"/>
  <c r="AB1748" i="2"/>
  <c r="AB1744" i="2"/>
  <c r="AB1740" i="2"/>
  <c r="AB1736" i="2"/>
  <c r="AB1732" i="2"/>
  <c r="AB1626" i="2"/>
  <c r="AB1725" i="2"/>
  <c r="AB1721" i="2"/>
  <c r="AB1717" i="2"/>
  <c r="AB1713" i="2"/>
  <c r="AB1709" i="2"/>
  <c r="AB1705" i="2"/>
  <c r="AB1701" i="2"/>
  <c r="AB1697" i="2"/>
  <c r="AB1693" i="2"/>
  <c r="AB1689" i="2"/>
  <c r="AB1685" i="2"/>
  <c r="AB1681" i="2"/>
  <c r="AB1677" i="2"/>
  <c r="AB1673" i="2"/>
  <c r="AB1669" i="2"/>
  <c r="AB1665" i="2"/>
  <c r="AB1661" i="2"/>
  <c r="AB1657" i="2"/>
  <c r="AB1653" i="2"/>
  <c r="AB1649" i="2"/>
  <c r="AB1645" i="2"/>
  <c r="AB1641" i="2"/>
  <c r="AB1637" i="2"/>
  <c r="AB1547" i="2"/>
  <c r="AB1473" i="2"/>
  <c r="AB1441" i="2"/>
  <c r="AB1409" i="2"/>
  <c r="AB1593" i="2"/>
  <c r="AB1586" i="2"/>
  <c r="AB1538" i="2"/>
  <c r="AB1457" i="2"/>
  <c r="AB1425" i="2"/>
  <c r="AB1567" i="2"/>
  <c r="AB1551" i="2"/>
  <c r="AB1535" i="2"/>
  <c r="AB1524" i="2"/>
  <c r="AB1523" i="2"/>
  <c r="AB1512" i="2"/>
  <c r="AB1507" i="2"/>
  <c r="AB1491" i="2"/>
  <c r="AB1397" i="2"/>
  <c r="AB1362" i="2"/>
  <c r="AB1611" i="2"/>
  <c r="AB1595" i="2"/>
  <c r="AB1579" i="2"/>
  <c r="AB1560" i="2"/>
  <c r="AB1544" i="2"/>
  <c r="AB1528" i="2"/>
  <c r="AB1514" i="2"/>
  <c r="AB1504" i="2"/>
  <c r="AB1488" i="2"/>
  <c r="AB1360" i="2"/>
  <c r="AB1346" i="2"/>
  <c r="AB1335" i="2"/>
  <c r="AB1327" i="2"/>
  <c r="AB1319" i="2"/>
  <c r="AB1311" i="2"/>
  <c r="AB1303" i="2"/>
  <c r="AB1295" i="2"/>
  <c r="AB1192" i="2"/>
  <c r="AB1176" i="2"/>
  <c r="AB1289" i="2"/>
  <c r="AB1285" i="2"/>
  <c r="AB1281" i="2"/>
  <c r="AB1277" i="2"/>
  <c r="AB1273" i="2"/>
  <c r="AB1269" i="2"/>
  <c r="AB1265" i="2"/>
  <c r="AB1261" i="2"/>
  <c r="AB1257" i="2"/>
  <c r="AB1253" i="2"/>
  <c r="AB1249" i="2"/>
  <c r="AB1245" i="2"/>
  <c r="AB1241" i="2"/>
  <c r="AB1237" i="2"/>
  <c r="AB1233" i="2"/>
  <c r="AB1229" i="2"/>
  <c r="AB1225" i="2"/>
  <c r="AB1221" i="2"/>
  <c r="AB1217" i="2"/>
  <c r="AB1213" i="2"/>
  <c r="AB1209" i="2"/>
  <c r="AB1205" i="2"/>
  <c r="AB1164" i="2"/>
  <c r="AB1160" i="2"/>
  <c r="AB1127" i="2"/>
  <c r="AB1108" i="2"/>
  <c r="AB1184" i="2"/>
  <c r="AB1124" i="2"/>
  <c r="AB1153" i="2"/>
  <c r="AB1145" i="2"/>
  <c r="AB1137" i="2"/>
  <c r="AB1120" i="2"/>
  <c r="AB1112" i="2"/>
  <c r="AB1104" i="2"/>
  <c r="AB1129" i="2"/>
  <c r="AB1066" i="2"/>
  <c r="AB1062" i="2"/>
  <c r="AB1029" i="2"/>
  <c r="AB1010" i="2"/>
  <c r="AB1002" i="2"/>
  <c r="AB994" i="2"/>
  <c r="AB984" i="2"/>
  <c r="AB968" i="2"/>
  <c r="AB1021" i="2"/>
  <c r="AB1017" i="2"/>
  <c r="AB1009" i="2"/>
  <c r="AB1001" i="2"/>
  <c r="AB993" i="2"/>
  <c r="AB883" i="2"/>
  <c r="AB966" i="2"/>
  <c r="AB950" i="2"/>
  <c r="AB937" i="2"/>
  <c r="AB926" i="2"/>
  <c r="AB915" i="2"/>
  <c r="AB881" i="2"/>
  <c r="AB970" i="2"/>
  <c r="AB954" i="2"/>
  <c r="AB929" i="2"/>
  <c r="AB924" i="2"/>
  <c r="AB919" i="2"/>
  <c r="AB964" i="2"/>
  <c r="AB948" i="2"/>
  <c r="AB934" i="2"/>
  <c r="AB910" i="2"/>
  <c r="AB906" i="2"/>
  <c r="AB902" i="2"/>
  <c r="AB898" i="2"/>
  <c r="AB877" i="2"/>
  <c r="AB869" i="2"/>
  <c r="AB866" i="2"/>
  <c r="AB1889" i="2"/>
  <c r="AB1873" i="2"/>
  <c r="AB1857" i="2"/>
  <c r="AB1841" i="2"/>
  <c r="AB1825" i="2"/>
  <c r="AB1809" i="2"/>
  <c r="AB1793" i="2"/>
  <c r="AB1878" i="2"/>
  <c r="AB1862" i="2"/>
  <c r="AB1846" i="2"/>
  <c r="AB1830" i="2"/>
  <c r="AB1814" i="2"/>
  <c r="AB1798" i="2"/>
  <c r="AB1782" i="2"/>
  <c r="AB859" i="2"/>
  <c r="AB861" i="2"/>
  <c r="AB1947" i="2"/>
  <c r="AB1943" i="2"/>
  <c r="AB1939" i="2"/>
  <c r="AB1935" i="2"/>
  <c r="AB1931" i="2"/>
  <c r="AB1927" i="2"/>
  <c r="AB1776" i="2"/>
  <c r="AB1768" i="2"/>
  <c r="AB1747" i="2"/>
  <c r="AB1743" i="2"/>
  <c r="AB1739" i="2"/>
  <c r="AB1735" i="2"/>
  <c r="AB1731" i="2"/>
  <c r="AB1563" i="2"/>
  <c r="AB1728" i="2"/>
  <c r="AB1724" i="2"/>
  <c r="AB1720" i="2"/>
  <c r="AB1716" i="2"/>
  <c r="AB1712" i="2"/>
  <c r="AB1708" i="2"/>
  <c r="AB1704" i="2"/>
  <c r="AB1700" i="2"/>
  <c r="AB1696" i="2"/>
  <c r="AB1692" i="2"/>
  <c r="AB1688" i="2"/>
  <c r="AB1684" i="2"/>
  <c r="AB1680" i="2"/>
  <c r="AB1676" i="2"/>
  <c r="AB1672" i="2"/>
  <c r="AB1668" i="2"/>
  <c r="AB1664" i="2"/>
  <c r="AB1660" i="2"/>
  <c r="AB1656" i="2"/>
  <c r="AB1652" i="2"/>
  <c r="AB1648" i="2"/>
  <c r="AB1644" i="2"/>
  <c r="AB1640" i="2"/>
  <c r="AB1632" i="2"/>
  <c r="AB1618" i="2"/>
  <c r="AB1591" i="2"/>
  <c r="AB1778" i="2"/>
  <c r="AB1770" i="2"/>
  <c r="AB1761" i="2"/>
  <c r="AB1578" i="2"/>
  <c r="AB1627" i="2"/>
  <c r="AB1619" i="2"/>
  <c r="AB1613" i="2"/>
  <c r="AB1606" i="2"/>
  <c r="AB1597" i="2"/>
  <c r="AB1590" i="2"/>
  <c r="AB1581" i="2"/>
  <c r="AB1574" i="2"/>
  <c r="AB1506" i="2"/>
  <c r="AB1501" i="2"/>
  <c r="AB1490" i="2"/>
  <c r="AB1485" i="2"/>
  <c r="AB1405" i="2"/>
  <c r="AB1521" i="2"/>
  <c r="AB1503" i="2"/>
  <c r="AB1487" i="2"/>
  <c r="AB1404" i="2"/>
  <c r="AB1625" i="2"/>
  <c r="AB1617" i="2"/>
  <c r="AB1559" i="2"/>
  <c r="AB1543" i="2"/>
  <c r="AB1527" i="2"/>
  <c r="AB1492" i="2"/>
  <c r="AB1389" i="2"/>
  <c r="AB1349" i="2"/>
  <c r="AB1336" i="2"/>
  <c r="AB1328" i="2"/>
  <c r="AB1320" i="2"/>
  <c r="AB1312" i="2"/>
  <c r="AB1304" i="2"/>
  <c r="AB1296" i="2"/>
  <c r="AB1378" i="2"/>
  <c r="AB1373" i="2"/>
  <c r="AB1354" i="2"/>
  <c r="AB1341" i="2"/>
  <c r="AB1374" i="2"/>
  <c r="AB1366" i="2"/>
  <c r="AB1358" i="2"/>
  <c r="AB1350" i="2"/>
  <c r="AB1342" i="2"/>
  <c r="AB1288" i="2"/>
  <c r="AB1284" i="2"/>
  <c r="AB1280" i="2"/>
  <c r="AB1276" i="2"/>
  <c r="AB1272" i="2"/>
  <c r="AB1268" i="2"/>
  <c r="AB1264" i="2"/>
  <c r="AB1260" i="2"/>
  <c r="AB1256" i="2"/>
  <c r="AB1252" i="2"/>
  <c r="AB1248" i="2"/>
  <c r="AB1244" i="2"/>
  <c r="AB1240" i="2"/>
  <c r="AB1236" i="2"/>
  <c r="AB1232" i="2"/>
  <c r="AB1228" i="2"/>
  <c r="AB1224" i="2"/>
  <c r="AB1220" i="2"/>
  <c r="AB1216" i="2"/>
  <c r="AB1212" i="2"/>
  <c r="AB1208" i="2"/>
  <c r="AB1204" i="2"/>
  <c r="AB1187" i="2"/>
  <c r="AB1182" i="2"/>
  <c r="AB1163" i="2"/>
  <c r="AB1159" i="2"/>
  <c r="AB1095" i="2"/>
  <c r="AB1087" i="2"/>
  <c r="AB1079" i="2"/>
  <c r="AB1071" i="2"/>
  <c r="AB1170" i="2"/>
  <c r="AB1158" i="2"/>
  <c r="AB1157" i="2"/>
  <c r="AB1109" i="2"/>
  <c r="AB1152" i="2"/>
  <c r="AB1144" i="2"/>
  <c r="AB1136" i="2"/>
  <c r="AB1121" i="2"/>
  <c r="AB1102" i="2"/>
  <c r="AB990" i="2"/>
  <c r="AB889" i="2"/>
  <c r="AB1065" i="2"/>
  <c r="AB1061" i="2"/>
  <c r="AB1026" i="2"/>
  <c r="AB982" i="2"/>
  <c r="AB952" i="2"/>
  <c r="AB1027" i="2"/>
  <c r="AB1020" i="2"/>
  <c r="AB988" i="2"/>
  <c r="AB914" i="2"/>
  <c r="AB972" i="2"/>
  <c r="AB956" i="2"/>
  <c r="AB940" i="2"/>
  <c r="AB960" i="2"/>
  <c r="AB944" i="2"/>
  <c r="AB933" i="2"/>
  <c r="AB884" i="2"/>
  <c r="AB878" i="2"/>
  <c r="AB987" i="2"/>
  <c r="AB979" i="2"/>
  <c r="AB969" i="2"/>
  <c r="AB963" i="2"/>
  <c r="AB953" i="2"/>
  <c r="AB947" i="2"/>
  <c r="AB916" i="2"/>
  <c r="AB909" i="2"/>
  <c r="AB905" i="2"/>
  <c r="AB901" i="2"/>
  <c r="AB897" i="2"/>
  <c r="AB885" i="2"/>
  <c r="AB875" i="2"/>
  <c r="AB867" i="2"/>
  <c r="AB766" i="2"/>
  <c r="AB737" i="2"/>
  <c r="AB780" i="2"/>
  <c r="AB595" i="2"/>
  <c r="AB758" i="2"/>
  <c r="AB820" i="2"/>
  <c r="AB777" i="2"/>
  <c r="AB606" i="2"/>
  <c r="AB584" i="2"/>
  <c r="AB559" i="2"/>
  <c r="AB472" i="2"/>
  <c r="AB442" i="2"/>
  <c r="AB852" i="2"/>
  <c r="AB847" i="2"/>
  <c r="AB840" i="2"/>
  <c r="AB813" i="2"/>
  <c r="AB734" i="2"/>
  <c r="AB792" i="2"/>
  <c r="AB769" i="2"/>
  <c r="AB683" i="2"/>
  <c r="AB647" i="2"/>
  <c r="AB573" i="2"/>
  <c r="AB520" i="2"/>
  <c r="AB815" i="2"/>
  <c r="AB826" i="2"/>
  <c r="AB816" i="2"/>
  <c r="AB704" i="2"/>
  <c r="AB655" i="2"/>
  <c r="AB632" i="2"/>
  <c r="AB589" i="2"/>
  <c r="AB525" i="2"/>
  <c r="AB484" i="2"/>
  <c r="AB466" i="2"/>
  <c r="AB460" i="2"/>
  <c r="AB798" i="2"/>
  <c r="AB795" i="2"/>
  <c r="AB786" i="2"/>
  <c r="AB760" i="2"/>
  <c r="AB745" i="2"/>
  <c r="AB727" i="2"/>
  <c r="AB831" i="2"/>
  <c r="AB783" i="2"/>
  <c r="AB705" i="2"/>
  <c r="AB664" i="2"/>
  <c r="AB636" i="2"/>
  <c r="AB633" i="2"/>
  <c r="AB588" i="2"/>
  <c r="AB540" i="2"/>
  <c r="AB533" i="2"/>
  <c r="AB557" i="2"/>
  <c r="AB544" i="2"/>
  <c r="AB532" i="2"/>
  <c r="AB524" i="2"/>
  <c r="AB449" i="2"/>
  <c r="AB763" i="2"/>
  <c r="AB819" i="2"/>
  <c r="AB761" i="2"/>
  <c r="AB797" i="2"/>
  <c r="AB850" i="2"/>
  <c r="AB856" i="2"/>
  <c r="AB849" i="2"/>
  <c r="AB775" i="2"/>
  <c r="AB742" i="2"/>
  <c r="AB642" i="2"/>
  <c r="AB805" i="2"/>
  <c r="AB696" i="2"/>
  <c r="AB666" i="2"/>
  <c r="AB701" i="2"/>
  <c r="AB681" i="2"/>
  <c r="AB669" i="2"/>
  <c r="AB591" i="2"/>
  <c r="AB605" i="2"/>
  <c r="AB500" i="2"/>
  <c r="AB561" i="2"/>
  <c r="AB530" i="2"/>
  <c r="AB560" i="2"/>
  <c r="AB521" i="2"/>
  <c r="AB474" i="2"/>
  <c r="AB508" i="2"/>
  <c r="AB471" i="2"/>
  <c r="AB464" i="2"/>
  <c r="AB459" i="2"/>
  <c r="AB838" i="2"/>
  <c r="AB770" i="2"/>
  <c r="AB747" i="2"/>
  <c r="AB668" i="2"/>
  <c r="AB518" i="2"/>
  <c r="AB593" i="2"/>
  <c r="AB586" i="2"/>
  <c r="AB550" i="2"/>
  <c r="AB782" i="2"/>
  <c r="AB843" i="2"/>
  <c r="AB784" i="2"/>
  <c r="AB672" i="2"/>
  <c r="AB803" i="2"/>
  <c r="AB755" i="2"/>
  <c r="AB804" i="2"/>
  <c r="AB790" i="2"/>
  <c r="AB699" i="2"/>
  <c r="AB657" i="2"/>
  <c r="AB700" i="2"/>
  <c r="AB687" i="2"/>
  <c r="AB682" i="2"/>
  <c r="AB628" i="2"/>
  <c r="AB576" i="2"/>
  <c r="AB627" i="2"/>
  <c r="AB607" i="2"/>
  <c r="AB565" i="2"/>
  <c r="AB538" i="2"/>
  <c r="AB494" i="2"/>
  <c r="AB547" i="2"/>
  <c r="AB485" i="2"/>
  <c r="AB488" i="2"/>
  <c r="AB468" i="2"/>
  <c r="AB446" i="2"/>
  <c r="AB851" i="2"/>
  <c r="AB857" i="2"/>
  <c r="AB802" i="2"/>
  <c r="AB549" i="2"/>
  <c r="AB502" i="2"/>
  <c r="AB818" i="2"/>
  <c r="AB846" i="2"/>
  <c r="AB834" i="2"/>
  <c r="AB836" i="2"/>
  <c r="AB690" i="2"/>
  <c r="AB822" i="2"/>
  <c r="AB709" i="2"/>
  <c r="AB594" i="2"/>
  <c r="AB823" i="2"/>
  <c r="AB806" i="2"/>
  <c r="AB773" i="2"/>
  <c r="AB801" i="2"/>
  <c r="AB774" i="2"/>
  <c r="AB754" i="2"/>
  <c r="AB676" i="2"/>
  <c r="AB613" i="2"/>
  <c r="AB566" i="2"/>
  <c r="AB535" i="2"/>
  <c r="AB542" i="2"/>
  <c r="AB493" i="2"/>
  <c r="AB486" i="2"/>
  <c r="AB480" i="2"/>
  <c r="AB443" i="2"/>
  <c r="AB830" i="2"/>
  <c r="AB751" i="2"/>
  <c r="AB658" i="2"/>
  <c r="AB534" i="2"/>
  <c r="AB855" i="2"/>
  <c r="AB848" i="2"/>
  <c r="AB827" i="2"/>
  <c r="AB808" i="2"/>
  <c r="AB741" i="2"/>
  <c r="AB825" i="2"/>
  <c r="AB768" i="2"/>
  <c r="AB739" i="2"/>
  <c r="AB686" i="2"/>
  <c r="AB665" i="2"/>
  <c r="AB640" i="2"/>
  <c r="AB596" i="2"/>
  <c r="AB555" i="2"/>
  <c r="AB545" i="2"/>
  <c r="AB507" i="2"/>
  <c r="AB489" i="2"/>
  <c r="AB478" i="2"/>
  <c r="AB452" i="2"/>
  <c r="AB440" i="2"/>
  <c r="AB841" i="2"/>
  <c r="AB729" i="2"/>
  <c r="AB854" i="2"/>
  <c r="AB839" i="2"/>
  <c r="AB796" i="2"/>
  <c r="AB835" i="2"/>
  <c r="AB793" i="2"/>
  <c r="AB759" i="2"/>
  <c r="AB752" i="2"/>
  <c r="AB807" i="2"/>
  <c r="AB799" i="2"/>
  <c r="AB750" i="2"/>
  <c r="AB740" i="2"/>
  <c r="AB725" i="2"/>
  <c r="AB832" i="2"/>
  <c r="AB817" i="2"/>
  <c r="AB811" i="2"/>
  <c r="AB779" i="2"/>
  <c r="AB767" i="2"/>
  <c r="AB738" i="2"/>
  <c r="AB722" i="2"/>
  <c r="AB711" i="2"/>
  <c r="AB733" i="2"/>
  <c r="AB728" i="2"/>
  <c r="AB723" i="2"/>
  <c r="AB713" i="2"/>
  <c r="AB697" i="2"/>
  <c r="AB684" i="2"/>
  <c r="AB721" i="2"/>
  <c r="AB712" i="2"/>
  <c r="AB714" i="2"/>
  <c r="AB670" i="2"/>
  <c r="AB626" i="2"/>
  <c r="AB514" i="2"/>
  <c r="AB648" i="2"/>
  <c r="AB631" i="2"/>
  <c r="AB629" i="2"/>
  <c r="AB623" i="2"/>
  <c r="AB616" i="2"/>
  <c r="AB517" i="2"/>
  <c r="AB651" i="2"/>
  <c r="AB634" i="2"/>
  <c r="AB619" i="2"/>
  <c r="AB614" i="2"/>
  <c r="AB604" i="2"/>
  <c r="AB582" i="2"/>
  <c r="AB574" i="2"/>
  <c r="AB600" i="2"/>
  <c r="AB577" i="2"/>
  <c r="AB567" i="2"/>
  <c r="AB539" i="2"/>
  <c r="AB571" i="2"/>
  <c r="AB563" i="2"/>
  <c r="AB526" i="2"/>
  <c r="AB552" i="2"/>
  <c r="AB536" i="2"/>
  <c r="AB523" i="2"/>
  <c r="AB503" i="2"/>
  <c r="AB553" i="2"/>
  <c r="AB537" i="2"/>
  <c r="AB528" i="2"/>
  <c r="AB495" i="2"/>
  <c r="AB509" i="2"/>
  <c r="AB504" i="2"/>
  <c r="AB487" i="2"/>
  <c r="AB473" i="2"/>
  <c r="AB463" i="2"/>
  <c r="AB455" i="2"/>
  <c r="AB447" i="2"/>
  <c r="AB462" i="2"/>
  <c r="AB453" i="2"/>
  <c r="AB445" i="2"/>
  <c r="AB457" i="2"/>
  <c r="AB451" i="2"/>
  <c r="AB853" i="2"/>
  <c r="AB829" i="2"/>
  <c r="AB748" i="2"/>
  <c r="AB765" i="2"/>
  <c r="AB757" i="2"/>
  <c r="AB746" i="2"/>
  <c r="AB810" i="2"/>
  <c r="AB778" i="2"/>
  <c r="AB736" i="2"/>
  <c r="AB749" i="2"/>
  <c r="AB720" i="2"/>
  <c r="AB689" i="2"/>
  <c r="AB685" i="2"/>
  <c r="AB679" i="2"/>
  <c r="AB671" i="2"/>
  <c r="AB662" i="2"/>
  <c r="AB656" i="2"/>
  <c r="AB643" i="2"/>
  <c r="AB649" i="2"/>
  <c r="AB624" i="2"/>
  <c r="AB618" i="2"/>
  <c r="AB590" i="2"/>
  <c r="AB599" i="2"/>
  <c r="AB575" i="2"/>
  <c r="AB570" i="2"/>
  <c r="AB527" i="2"/>
  <c r="AB515" i="2"/>
  <c r="AB475" i="2"/>
  <c r="AB481" i="2"/>
  <c r="AB461" i="2"/>
  <c r="AB444" i="2"/>
  <c r="AB788" i="2"/>
  <c r="AB837" i="2"/>
  <c r="AB844" i="2"/>
  <c r="AB833" i="2"/>
  <c r="AB828" i="2"/>
  <c r="AB821" i="2"/>
  <c r="AB772" i="2"/>
  <c r="AB764" i="2"/>
  <c r="AB756" i="2"/>
  <c r="AB809" i="2"/>
  <c r="AB787" i="2"/>
  <c r="AB743" i="2"/>
  <c r="AB732" i="2"/>
  <c r="AB715" i="2"/>
  <c r="AB744" i="2"/>
  <c r="AB731" i="2"/>
  <c r="AB726" i="2"/>
  <c r="AB716" i="2"/>
  <c r="AB706" i="2"/>
  <c r="AB695" i="2"/>
  <c r="AB675" i="2"/>
  <c r="AB646" i="2"/>
  <c r="AB688" i="2"/>
  <c r="AB677" i="2"/>
  <c r="AB661" i="2"/>
  <c r="AB652" i="2"/>
  <c r="AB719" i="2"/>
  <c r="AB710" i="2"/>
  <c r="AB698" i="2"/>
  <c r="AB674" i="2"/>
  <c r="AB667" i="2"/>
  <c r="AB660" i="2"/>
  <c r="AB650" i="2"/>
  <c r="AB645" i="2"/>
  <c r="AB587" i="2"/>
  <c r="AB635" i="2"/>
  <c r="AB625" i="2"/>
  <c r="AB621" i="2"/>
  <c r="AB611" i="2"/>
  <c r="AB654" i="2"/>
  <c r="AB638" i="2"/>
  <c r="AB622" i="2"/>
  <c r="AB617" i="2"/>
  <c r="AB603" i="2"/>
  <c r="AB592" i="2"/>
  <c r="AB585" i="2"/>
  <c r="AB569" i="2"/>
  <c r="AB568" i="2"/>
  <c r="AB529" i="2"/>
  <c r="AB513" i="2"/>
  <c r="AB564" i="2"/>
  <c r="AB519" i="2"/>
  <c r="AB556" i="2"/>
  <c r="AB546" i="2"/>
  <c r="AB541" i="2"/>
  <c r="AB499" i="2"/>
  <c r="AB490" i="2"/>
  <c r="AB467" i="2"/>
  <c r="AB506" i="2"/>
  <c r="AB491" i="2"/>
  <c r="AB501" i="2"/>
  <c r="AB470" i="2"/>
  <c r="AB479" i="2"/>
  <c r="AB439" i="2"/>
  <c r="AB454" i="2"/>
  <c r="AB448" i="2"/>
  <c r="AB753" i="2"/>
  <c r="AB812" i="2"/>
  <c r="AB785" i="2"/>
  <c r="AB776" i="2"/>
  <c r="AB724" i="2"/>
  <c r="AB693" i="2"/>
  <c r="AB678" i="2"/>
  <c r="AB717" i="2"/>
  <c r="AB708" i="2"/>
  <c r="AB703" i="2"/>
  <c r="AB673" i="2"/>
  <c r="AB659" i="2"/>
  <c r="AB630" i="2"/>
  <c r="AB610" i="2"/>
  <c r="AB653" i="2"/>
  <c r="AB637" i="2"/>
  <c r="AB583" i="2"/>
  <c r="AB602" i="2"/>
  <c r="AB579" i="2"/>
  <c r="AB572" i="2"/>
  <c r="AB562" i="2"/>
  <c r="AB554" i="2"/>
  <c r="AB522" i="2"/>
  <c r="AB510" i="2"/>
  <c r="AB505" i="2"/>
  <c r="AB496" i="2"/>
  <c r="AB498" i="2"/>
  <c r="AB483" i="2"/>
  <c r="AB477" i="2"/>
  <c r="AB465" i="2"/>
  <c r="AB458" i="2"/>
  <c r="AB147" i="2"/>
  <c r="AB415" i="2"/>
  <c r="I415" i="2"/>
  <c r="F415" i="2" s="1"/>
  <c r="AB399" i="2"/>
  <c r="I399" i="2"/>
  <c r="F399" i="2" s="1"/>
  <c r="AB280" i="2"/>
  <c r="I280" i="2"/>
  <c r="F280" i="2" s="1"/>
  <c r="AB420" i="2"/>
  <c r="I420" i="2"/>
  <c r="F420" i="2" s="1"/>
  <c r="AB404" i="2"/>
  <c r="I404" i="2"/>
  <c r="F404" i="2" s="1"/>
  <c r="AB388" i="2"/>
  <c r="I388" i="2"/>
  <c r="F388" i="2" s="1"/>
  <c r="AB261" i="2"/>
  <c r="I261" i="2"/>
  <c r="F261" i="2" s="1"/>
  <c r="I360" i="2"/>
  <c r="F360" i="2" s="1"/>
  <c r="I328" i="2"/>
  <c r="F328" i="2" s="1"/>
  <c r="I361" i="2"/>
  <c r="F361" i="2" s="1"/>
  <c r="I329" i="2"/>
  <c r="F329" i="2" s="1"/>
  <c r="I297" i="2"/>
  <c r="F297" i="2" s="1"/>
  <c r="I281" i="2"/>
  <c r="F281" i="2" s="1"/>
  <c r="AB236" i="2"/>
  <c r="I236" i="2"/>
  <c r="F236" i="2" s="1"/>
  <c r="AB212" i="2"/>
  <c r="I212" i="2"/>
  <c r="F212" i="2" s="1"/>
  <c r="AB204" i="2"/>
  <c r="I204" i="2"/>
  <c r="F204" i="2" s="1"/>
  <c r="AB180" i="2"/>
  <c r="I180" i="2"/>
  <c r="F180" i="2" s="1"/>
  <c r="AB164" i="2"/>
  <c r="I164" i="2"/>
  <c r="F164" i="2" s="1"/>
  <c r="AB156" i="2"/>
  <c r="I156" i="2"/>
  <c r="F156" i="2" s="1"/>
  <c r="AB129" i="2"/>
  <c r="I129" i="2"/>
  <c r="F129" i="2" s="1"/>
  <c r="AB121" i="2"/>
  <c r="I121" i="2"/>
  <c r="F121" i="2" s="1"/>
  <c r="AB101" i="2"/>
  <c r="I101" i="2"/>
  <c r="F101" i="2" s="1"/>
  <c r="AB77" i="2"/>
  <c r="I77" i="2"/>
  <c r="F77" i="2" s="1"/>
  <c r="AB69" i="2"/>
  <c r="I69" i="2"/>
  <c r="F69" i="2" s="1"/>
  <c r="AB45" i="2"/>
  <c r="I45" i="2"/>
  <c r="F45" i="2" s="1"/>
  <c r="AB37" i="2"/>
  <c r="I37" i="2"/>
  <c r="F37" i="2" s="1"/>
  <c r="AB437" i="2"/>
  <c r="I437" i="2"/>
  <c r="F437" i="2" s="1"/>
  <c r="AB421" i="2"/>
  <c r="I421" i="2"/>
  <c r="F421" i="2" s="1"/>
  <c r="AB405" i="2"/>
  <c r="I405" i="2"/>
  <c r="F405" i="2" s="1"/>
  <c r="AB389" i="2"/>
  <c r="I389" i="2"/>
  <c r="F389" i="2" s="1"/>
  <c r="I263" i="2"/>
  <c r="F263" i="2" s="1"/>
  <c r="AB276" i="2"/>
  <c r="I276" i="2"/>
  <c r="F276" i="2" s="1"/>
  <c r="AB260" i="2"/>
  <c r="I260" i="2"/>
  <c r="F260" i="2" s="1"/>
  <c r="I278" i="2"/>
  <c r="F278" i="2" s="1"/>
  <c r="I262" i="2"/>
  <c r="F262" i="2" s="1"/>
  <c r="I374" i="2"/>
  <c r="F374" i="2" s="1"/>
  <c r="I342" i="2"/>
  <c r="F342" i="2" s="1"/>
  <c r="I310" i="2"/>
  <c r="F310" i="2" s="1"/>
  <c r="I375" i="2"/>
  <c r="F375" i="2" s="1"/>
  <c r="I327" i="2"/>
  <c r="F327" i="2" s="1"/>
  <c r="I295" i="2"/>
  <c r="F295" i="2" s="1"/>
  <c r="AB231" i="2"/>
  <c r="I231" i="2"/>
  <c r="F231" i="2" s="1"/>
  <c r="AB223" i="2"/>
  <c r="I223" i="2"/>
  <c r="F223" i="2" s="1"/>
  <c r="AB199" i="2"/>
  <c r="I199" i="2"/>
  <c r="F199" i="2" s="1"/>
  <c r="AB191" i="2"/>
  <c r="I191" i="2"/>
  <c r="F191" i="2" s="1"/>
  <c r="AB167" i="2"/>
  <c r="I167" i="2"/>
  <c r="F167" i="2" s="1"/>
  <c r="AB151" i="2"/>
  <c r="I151" i="2"/>
  <c r="F151" i="2" s="1"/>
  <c r="AB143" i="2"/>
  <c r="I143" i="2"/>
  <c r="F143" i="2" s="1"/>
  <c r="I135" i="2"/>
  <c r="F135" i="2" s="1"/>
  <c r="I127" i="2"/>
  <c r="F127" i="2" s="1"/>
  <c r="I119" i="2"/>
  <c r="F119" i="2" s="1"/>
  <c r="I103" i="2"/>
  <c r="F103" i="2" s="1"/>
  <c r="I122" i="2"/>
  <c r="F122" i="2" s="1"/>
  <c r="I96" i="2"/>
  <c r="F96" i="2" s="1"/>
  <c r="I80" i="2"/>
  <c r="F80" i="2" s="1"/>
  <c r="I64" i="2"/>
  <c r="F64" i="2" s="1"/>
  <c r="I48" i="2"/>
  <c r="F48" i="2" s="1"/>
  <c r="I24" i="2"/>
  <c r="F24" i="2" s="1"/>
  <c r="AB427" i="2"/>
  <c r="I427" i="2"/>
  <c r="F427" i="2" s="1"/>
  <c r="AB403" i="2"/>
  <c r="I403" i="2"/>
  <c r="F403" i="2" s="1"/>
  <c r="AB275" i="2"/>
  <c r="I275" i="2"/>
  <c r="F275" i="2" s="1"/>
  <c r="AB269" i="2"/>
  <c r="I269" i="2"/>
  <c r="F269" i="2" s="1"/>
  <c r="AB258" i="2"/>
  <c r="I258" i="2"/>
  <c r="F258" i="2" s="1"/>
  <c r="I246" i="2"/>
  <c r="F246" i="2" s="1"/>
  <c r="I356" i="2"/>
  <c r="F356" i="2" s="1"/>
  <c r="I324" i="2"/>
  <c r="F324" i="2" s="1"/>
  <c r="I373" i="2"/>
  <c r="F373" i="2" s="1"/>
  <c r="I365" i="2"/>
  <c r="F365" i="2" s="1"/>
  <c r="I357" i="2"/>
  <c r="F357" i="2" s="1"/>
  <c r="I349" i="2"/>
  <c r="F349" i="2" s="1"/>
  <c r="I341" i="2"/>
  <c r="F341" i="2" s="1"/>
  <c r="I333" i="2"/>
  <c r="F333" i="2" s="1"/>
  <c r="I325" i="2"/>
  <c r="F325" i="2" s="1"/>
  <c r="I317" i="2"/>
  <c r="F317" i="2" s="1"/>
  <c r="I309" i="2"/>
  <c r="F309" i="2" s="1"/>
  <c r="I301" i="2"/>
  <c r="F301" i="2" s="1"/>
  <c r="I293" i="2"/>
  <c r="F293" i="2" s="1"/>
  <c r="I285" i="2"/>
  <c r="F285" i="2" s="1"/>
  <c r="I238" i="2"/>
  <c r="F238" i="2" s="1"/>
  <c r="AB234" i="2"/>
  <c r="I234" i="2"/>
  <c r="F234" i="2" s="1"/>
  <c r="I230" i="2"/>
  <c r="F230" i="2" s="1"/>
  <c r="AB226" i="2"/>
  <c r="I226" i="2"/>
  <c r="F226" i="2" s="1"/>
  <c r="I222" i="2"/>
  <c r="F222" i="2" s="1"/>
  <c r="AB218" i="2"/>
  <c r="I218" i="2"/>
  <c r="F218" i="2" s="1"/>
  <c r="I214" i="2"/>
  <c r="F214" i="2" s="1"/>
  <c r="AB210" i="2"/>
  <c r="I210" i="2"/>
  <c r="F210" i="2" s="1"/>
  <c r="I206" i="2"/>
  <c r="F206" i="2" s="1"/>
  <c r="AB202" i="2"/>
  <c r="I202" i="2"/>
  <c r="F202" i="2" s="1"/>
  <c r="I198" i="2"/>
  <c r="F198" i="2" s="1"/>
  <c r="AB194" i="2"/>
  <c r="I194" i="2"/>
  <c r="F194" i="2" s="1"/>
  <c r="I190" i="2"/>
  <c r="F190" i="2" s="1"/>
  <c r="AB186" i="2"/>
  <c r="I186" i="2"/>
  <c r="F186" i="2" s="1"/>
  <c r="I182" i="2"/>
  <c r="F182" i="2" s="1"/>
  <c r="AB178" i="2"/>
  <c r="I178" i="2"/>
  <c r="F178" i="2" s="1"/>
  <c r="I174" i="2"/>
  <c r="F174" i="2" s="1"/>
  <c r="AB170" i="2"/>
  <c r="I170" i="2"/>
  <c r="F170" i="2" s="1"/>
  <c r="I166" i="2"/>
  <c r="F166" i="2" s="1"/>
  <c r="AB162" i="2"/>
  <c r="I162" i="2"/>
  <c r="F162" i="2" s="1"/>
  <c r="I158" i="2"/>
  <c r="F158" i="2" s="1"/>
  <c r="AB154" i="2"/>
  <c r="I154" i="2"/>
  <c r="F154" i="2" s="1"/>
  <c r="I150" i="2"/>
  <c r="F150" i="2" s="1"/>
  <c r="AB146" i="2"/>
  <c r="I146" i="2"/>
  <c r="F146" i="2" s="1"/>
  <c r="I142" i="2"/>
  <c r="F142" i="2" s="1"/>
  <c r="AB138" i="2"/>
  <c r="I138" i="2"/>
  <c r="F138" i="2" s="1"/>
  <c r="I133" i="2"/>
  <c r="F133" i="2" s="1"/>
  <c r="I125" i="2"/>
  <c r="F125" i="2" s="1"/>
  <c r="I117" i="2"/>
  <c r="F117" i="2" s="1"/>
  <c r="I109" i="2"/>
  <c r="F109" i="2" s="1"/>
  <c r="I128" i="2"/>
  <c r="F128" i="2" s="1"/>
  <c r="I120" i="2"/>
  <c r="F120" i="2" s="1"/>
  <c r="I112" i="2"/>
  <c r="F112" i="2" s="1"/>
  <c r="I104" i="2"/>
  <c r="F104" i="2" s="1"/>
  <c r="AB99" i="2"/>
  <c r="I99" i="2"/>
  <c r="F99" i="2" s="1"/>
  <c r="AB91" i="2"/>
  <c r="I91" i="2"/>
  <c r="F91" i="2" s="1"/>
  <c r="AB83" i="2"/>
  <c r="I83" i="2"/>
  <c r="F83" i="2" s="1"/>
  <c r="AB75" i="2"/>
  <c r="I75" i="2"/>
  <c r="F75" i="2" s="1"/>
  <c r="AB67" i="2"/>
  <c r="I67" i="2"/>
  <c r="F67" i="2" s="1"/>
  <c r="AB59" i="2"/>
  <c r="I59" i="2"/>
  <c r="F59" i="2" s="1"/>
  <c r="AB51" i="2"/>
  <c r="I51" i="2"/>
  <c r="F51" i="2" s="1"/>
  <c r="AB43" i="2"/>
  <c r="I43" i="2"/>
  <c r="F43" i="2" s="1"/>
  <c r="AB35" i="2"/>
  <c r="I35" i="2"/>
  <c r="F35" i="2" s="1"/>
  <c r="AB27" i="2"/>
  <c r="I27" i="2"/>
  <c r="F27" i="2" s="1"/>
  <c r="AB19" i="2"/>
  <c r="I19" i="2"/>
  <c r="F19" i="2" s="1"/>
  <c r="AB17" i="2"/>
  <c r="I17" i="2"/>
  <c r="F17" i="2" s="1"/>
  <c r="AB431" i="2"/>
  <c r="I431" i="2"/>
  <c r="F431" i="2" s="1"/>
  <c r="AB423" i="2"/>
  <c r="I423" i="2"/>
  <c r="F423" i="2" s="1"/>
  <c r="AB407" i="2"/>
  <c r="I407" i="2"/>
  <c r="F407" i="2" s="1"/>
  <c r="AB391" i="2"/>
  <c r="I391" i="2"/>
  <c r="F391" i="2" s="1"/>
  <c r="AB428" i="2"/>
  <c r="I428" i="2"/>
  <c r="F428" i="2" s="1"/>
  <c r="AB412" i="2"/>
  <c r="I412" i="2"/>
  <c r="F412" i="2" s="1"/>
  <c r="AB396" i="2"/>
  <c r="I396" i="2"/>
  <c r="F396" i="2" s="1"/>
  <c r="AB277" i="2"/>
  <c r="I277" i="2"/>
  <c r="F277" i="2" s="1"/>
  <c r="I376" i="2"/>
  <c r="F376" i="2" s="1"/>
  <c r="I344" i="2"/>
  <c r="F344" i="2" s="1"/>
  <c r="I312" i="2"/>
  <c r="F312" i="2" s="1"/>
  <c r="I296" i="2"/>
  <c r="F296" i="2" s="1"/>
  <c r="I377" i="2"/>
  <c r="F377" i="2" s="1"/>
  <c r="I345" i="2"/>
  <c r="F345" i="2" s="1"/>
  <c r="I313" i="2"/>
  <c r="F313" i="2" s="1"/>
  <c r="AB247" i="2"/>
  <c r="I247" i="2"/>
  <c r="F247" i="2" s="1"/>
  <c r="AB228" i="2"/>
  <c r="I228" i="2"/>
  <c r="F228" i="2" s="1"/>
  <c r="AB220" i="2"/>
  <c r="I220" i="2"/>
  <c r="F220" i="2" s="1"/>
  <c r="AB196" i="2"/>
  <c r="I196" i="2"/>
  <c r="F196" i="2" s="1"/>
  <c r="AB188" i="2"/>
  <c r="I188" i="2"/>
  <c r="F188" i="2" s="1"/>
  <c r="AB172" i="2"/>
  <c r="I172" i="2"/>
  <c r="F172" i="2" s="1"/>
  <c r="AB148" i="2"/>
  <c r="I148" i="2"/>
  <c r="F148" i="2" s="1"/>
  <c r="AB140" i="2"/>
  <c r="I140" i="2"/>
  <c r="F140" i="2" s="1"/>
  <c r="AB116" i="2"/>
  <c r="I116" i="2"/>
  <c r="F116" i="2" s="1"/>
  <c r="AB93" i="2"/>
  <c r="I93" i="2"/>
  <c r="F93" i="2" s="1"/>
  <c r="AB85" i="2"/>
  <c r="I85" i="2"/>
  <c r="F85" i="2" s="1"/>
  <c r="AB61" i="2"/>
  <c r="I61" i="2"/>
  <c r="F61" i="2" s="1"/>
  <c r="AB53" i="2"/>
  <c r="I53" i="2"/>
  <c r="F53" i="2" s="1"/>
  <c r="AB29" i="2"/>
  <c r="I29" i="2"/>
  <c r="F29" i="2" s="1"/>
  <c r="AB21" i="2"/>
  <c r="I21" i="2"/>
  <c r="F21" i="2" s="1"/>
  <c r="AB429" i="2"/>
  <c r="I429" i="2"/>
  <c r="F429" i="2" s="1"/>
  <c r="AB413" i="2"/>
  <c r="I413" i="2"/>
  <c r="F413" i="2" s="1"/>
  <c r="AB397" i="2"/>
  <c r="I397" i="2"/>
  <c r="F397" i="2" s="1"/>
  <c r="I279" i="2"/>
  <c r="F279" i="2" s="1"/>
  <c r="I358" i="2"/>
  <c r="F358" i="2" s="1"/>
  <c r="I326" i="2"/>
  <c r="F326" i="2" s="1"/>
  <c r="I294" i="2"/>
  <c r="F294" i="2" s="1"/>
  <c r="I359" i="2"/>
  <c r="F359" i="2" s="1"/>
  <c r="I343" i="2"/>
  <c r="F343" i="2" s="1"/>
  <c r="I311" i="2"/>
  <c r="F311" i="2" s="1"/>
  <c r="AB239" i="2"/>
  <c r="I239" i="2"/>
  <c r="F239" i="2" s="1"/>
  <c r="AB215" i="2"/>
  <c r="I215" i="2"/>
  <c r="F215" i="2" s="1"/>
  <c r="AB207" i="2"/>
  <c r="I207" i="2"/>
  <c r="F207" i="2" s="1"/>
  <c r="AB183" i="2"/>
  <c r="I183" i="2"/>
  <c r="F183" i="2" s="1"/>
  <c r="AB175" i="2"/>
  <c r="I175" i="2"/>
  <c r="F175" i="2" s="1"/>
  <c r="AB159" i="2"/>
  <c r="I159" i="2"/>
  <c r="F159" i="2" s="1"/>
  <c r="I106" i="2"/>
  <c r="F106" i="2" s="1"/>
  <c r="I88" i="2"/>
  <c r="F88" i="2" s="1"/>
  <c r="I72" i="2"/>
  <c r="F72" i="2" s="1"/>
  <c r="I56" i="2"/>
  <c r="F56" i="2" s="1"/>
  <c r="I40" i="2"/>
  <c r="F40" i="2" s="1"/>
  <c r="I32" i="2"/>
  <c r="F32" i="2" s="1"/>
  <c r="AB436" i="2"/>
  <c r="I436" i="2"/>
  <c r="F436" i="2" s="1"/>
  <c r="AB435" i="2"/>
  <c r="I435" i="2"/>
  <c r="F435" i="2" s="1"/>
  <c r="AB419" i="2"/>
  <c r="I419" i="2"/>
  <c r="F419" i="2" s="1"/>
  <c r="AB411" i="2"/>
  <c r="I411" i="2"/>
  <c r="F411" i="2" s="1"/>
  <c r="AB395" i="2"/>
  <c r="I395" i="2"/>
  <c r="F395" i="2" s="1"/>
  <c r="AB259" i="2"/>
  <c r="I259" i="2"/>
  <c r="F259" i="2" s="1"/>
  <c r="AB253" i="2"/>
  <c r="I253" i="2"/>
  <c r="F253" i="2" s="1"/>
  <c r="AB274" i="2"/>
  <c r="I274" i="2"/>
  <c r="F274" i="2" s="1"/>
  <c r="I372" i="2"/>
  <c r="F372" i="2" s="1"/>
  <c r="I340" i="2"/>
  <c r="F340" i="2" s="1"/>
  <c r="I308" i="2"/>
  <c r="F308" i="2" s="1"/>
  <c r="I292" i="2"/>
  <c r="F292" i="2" s="1"/>
  <c r="AB438" i="2"/>
  <c r="I438" i="2"/>
  <c r="F438" i="2" s="1"/>
  <c r="AB433" i="2"/>
  <c r="I433" i="2"/>
  <c r="F433" i="2" s="1"/>
  <c r="AB425" i="2"/>
  <c r="I425" i="2"/>
  <c r="F425" i="2" s="1"/>
  <c r="AB417" i="2"/>
  <c r="I417" i="2"/>
  <c r="F417" i="2" s="1"/>
  <c r="AB409" i="2"/>
  <c r="I409" i="2"/>
  <c r="F409" i="2" s="1"/>
  <c r="AB401" i="2"/>
  <c r="I401" i="2"/>
  <c r="F401" i="2" s="1"/>
  <c r="AB393" i="2"/>
  <c r="I393" i="2"/>
  <c r="F393" i="2" s="1"/>
  <c r="AB271" i="2"/>
  <c r="I271" i="2"/>
  <c r="F271" i="2" s="1"/>
  <c r="AB255" i="2"/>
  <c r="I255" i="2"/>
  <c r="F255" i="2" s="1"/>
  <c r="AB268" i="2"/>
  <c r="I268" i="2"/>
  <c r="F268" i="2" s="1"/>
  <c r="AB252" i="2"/>
  <c r="I252" i="2"/>
  <c r="F252" i="2" s="1"/>
  <c r="AB430" i="2"/>
  <c r="I430" i="2"/>
  <c r="F430" i="2" s="1"/>
  <c r="AB422" i="2"/>
  <c r="I422" i="2"/>
  <c r="F422" i="2" s="1"/>
  <c r="AB414" i="2"/>
  <c r="I414" i="2"/>
  <c r="F414" i="2" s="1"/>
  <c r="AB406" i="2"/>
  <c r="I406" i="2"/>
  <c r="F406" i="2" s="1"/>
  <c r="AB398" i="2"/>
  <c r="I398" i="2"/>
  <c r="F398" i="2" s="1"/>
  <c r="AB390" i="2"/>
  <c r="I390" i="2"/>
  <c r="F390" i="2" s="1"/>
  <c r="AB265" i="2"/>
  <c r="I265" i="2"/>
  <c r="F265" i="2" s="1"/>
  <c r="AB134" i="2"/>
  <c r="I134" i="2"/>
  <c r="F134" i="2" s="1"/>
  <c r="AB270" i="2"/>
  <c r="I270" i="2"/>
  <c r="F270" i="2" s="1"/>
  <c r="AB254" i="2"/>
  <c r="I254" i="2"/>
  <c r="F254" i="2" s="1"/>
  <c r="AB244" i="2"/>
  <c r="I244" i="2"/>
  <c r="F244" i="2" s="1"/>
  <c r="I386" i="2"/>
  <c r="F386" i="2" s="1"/>
  <c r="AB378" i="2"/>
  <c r="I378" i="2"/>
  <c r="F378" i="2" s="1"/>
  <c r="I370" i="2"/>
  <c r="F370" i="2" s="1"/>
  <c r="AB362" i="2"/>
  <c r="I362" i="2"/>
  <c r="F362" i="2" s="1"/>
  <c r="I354" i="2"/>
  <c r="F354" i="2" s="1"/>
  <c r="AB346" i="2"/>
  <c r="I346" i="2"/>
  <c r="F346" i="2" s="1"/>
  <c r="I338" i="2"/>
  <c r="F338" i="2" s="1"/>
  <c r="AB330" i="2"/>
  <c r="I330" i="2"/>
  <c r="F330" i="2" s="1"/>
  <c r="I322" i="2"/>
  <c r="F322" i="2" s="1"/>
  <c r="AB314" i="2"/>
  <c r="I314" i="2"/>
  <c r="F314" i="2" s="1"/>
  <c r="I306" i="2"/>
  <c r="F306" i="2" s="1"/>
  <c r="AB298" i="2"/>
  <c r="I298" i="2"/>
  <c r="F298" i="2" s="1"/>
  <c r="I290" i="2"/>
  <c r="F290" i="2" s="1"/>
  <c r="AB282" i="2"/>
  <c r="I282" i="2"/>
  <c r="F282" i="2" s="1"/>
  <c r="AB387" i="2"/>
  <c r="I387" i="2"/>
  <c r="F387" i="2" s="1"/>
  <c r="I379" i="2"/>
  <c r="F379" i="2" s="1"/>
  <c r="AB371" i="2"/>
  <c r="I371" i="2"/>
  <c r="F371" i="2" s="1"/>
  <c r="I363" i="2"/>
  <c r="F363" i="2" s="1"/>
  <c r="AB355" i="2"/>
  <c r="I355" i="2"/>
  <c r="F355" i="2" s="1"/>
  <c r="I347" i="2"/>
  <c r="F347" i="2" s="1"/>
  <c r="AB339" i="2"/>
  <c r="I339" i="2"/>
  <c r="F339" i="2" s="1"/>
  <c r="I331" i="2"/>
  <c r="F331" i="2" s="1"/>
  <c r="AB323" i="2"/>
  <c r="I323" i="2"/>
  <c r="F323" i="2" s="1"/>
  <c r="I315" i="2"/>
  <c r="F315" i="2" s="1"/>
  <c r="AB307" i="2"/>
  <c r="I307" i="2"/>
  <c r="F307" i="2" s="1"/>
  <c r="I299" i="2"/>
  <c r="F299" i="2" s="1"/>
  <c r="AB291" i="2"/>
  <c r="I291" i="2"/>
  <c r="F291" i="2" s="1"/>
  <c r="I283" i="2"/>
  <c r="F283" i="2" s="1"/>
  <c r="AB249" i="2"/>
  <c r="I249" i="2"/>
  <c r="F249" i="2" s="1"/>
  <c r="AB241" i="2"/>
  <c r="I241" i="2"/>
  <c r="F241" i="2" s="1"/>
  <c r="I237" i="2"/>
  <c r="F237" i="2" s="1"/>
  <c r="AB233" i="2"/>
  <c r="I233" i="2"/>
  <c r="F233" i="2" s="1"/>
  <c r="I229" i="2"/>
  <c r="F229" i="2" s="1"/>
  <c r="AB225" i="2"/>
  <c r="I225" i="2"/>
  <c r="F225" i="2" s="1"/>
  <c r="I221" i="2"/>
  <c r="F221" i="2" s="1"/>
  <c r="AB217" i="2"/>
  <c r="I217" i="2"/>
  <c r="F217" i="2" s="1"/>
  <c r="I213" i="2"/>
  <c r="F213" i="2" s="1"/>
  <c r="AB209" i="2"/>
  <c r="I209" i="2"/>
  <c r="F209" i="2" s="1"/>
  <c r="I205" i="2"/>
  <c r="F205" i="2" s="1"/>
  <c r="AB201" i="2"/>
  <c r="I201" i="2"/>
  <c r="F201" i="2" s="1"/>
  <c r="I197" i="2"/>
  <c r="F197" i="2" s="1"/>
  <c r="AB193" i="2"/>
  <c r="I193" i="2"/>
  <c r="F193" i="2" s="1"/>
  <c r="I189" i="2"/>
  <c r="F189" i="2" s="1"/>
  <c r="AB185" i="2"/>
  <c r="I185" i="2"/>
  <c r="F185" i="2" s="1"/>
  <c r="I181" i="2"/>
  <c r="F181" i="2" s="1"/>
  <c r="AB177" i="2"/>
  <c r="I177" i="2"/>
  <c r="F177" i="2" s="1"/>
  <c r="I173" i="2"/>
  <c r="F173" i="2" s="1"/>
  <c r="AB169" i="2"/>
  <c r="I169" i="2"/>
  <c r="F169" i="2" s="1"/>
  <c r="I165" i="2"/>
  <c r="F165" i="2" s="1"/>
  <c r="AB161" i="2"/>
  <c r="I161" i="2"/>
  <c r="F161" i="2" s="1"/>
  <c r="I157" i="2"/>
  <c r="F157" i="2" s="1"/>
  <c r="AB153" i="2"/>
  <c r="I153" i="2"/>
  <c r="F153" i="2" s="1"/>
  <c r="I149" i="2"/>
  <c r="F149" i="2" s="1"/>
  <c r="AB145" i="2"/>
  <c r="I145" i="2"/>
  <c r="F145" i="2" s="1"/>
  <c r="I141" i="2"/>
  <c r="F141" i="2" s="1"/>
  <c r="AB137" i="2"/>
  <c r="I137" i="2"/>
  <c r="F137" i="2" s="1"/>
  <c r="I131" i="2"/>
  <c r="F131" i="2" s="1"/>
  <c r="AB123" i="2"/>
  <c r="I123" i="2"/>
  <c r="F123" i="2" s="1"/>
  <c r="I115" i="2"/>
  <c r="F115" i="2" s="1"/>
  <c r="I107" i="2"/>
  <c r="F107" i="2" s="1"/>
  <c r="AB126" i="2"/>
  <c r="I126" i="2"/>
  <c r="F126" i="2" s="1"/>
  <c r="I118" i="2"/>
  <c r="F118" i="2" s="1"/>
  <c r="AB110" i="2"/>
  <c r="I110" i="2"/>
  <c r="F110" i="2" s="1"/>
  <c r="I102" i="2"/>
  <c r="F102" i="2" s="1"/>
  <c r="AB98" i="2"/>
  <c r="I98" i="2"/>
  <c r="F98" i="2" s="1"/>
  <c r="AB94" i="2"/>
  <c r="I94" i="2"/>
  <c r="F94" i="2" s="1"/>
  <c r="AB90" i="2"/>
  <c r="I90" i="2"/>
  <c r="F90" i="2" s="1"/>
  <c r="AB86" i="2"/>
  <c r="I86" i="2"/>
  <c r="F86" i="2" s="1"/>
  <c r="AB82" i="2"/>
  <c r="I82" i="2"/>
  <c r="F82" i="2" s="1"/>
  <c r="AB78" i="2"/>
  <c r="I78" i="2"/>
  <c r="F78" i="2" s="1"/>
  <c r="AB74" i="2"/>
  <c r="I74" i="2"/>
  <c r="F74" i="2" s="1"/>
  <c r="AB70" i="2"/>
  <c r="I70" i="2"/>
  <c r="F70" i="2" s="1"/>
  <c r="AB66" i="2"/>
  <c r="I66" i="2"/>
  <c r="F66" i="2" s="1"/>
  <c r="AB62" i="2"/>
  <c r="I62" i="2"/>
  <c r="F62" i="2" s="1"/>
  <c r="AB58" i="2"/>
  <c r="I58" i="2"/>
  <c r="F58" i="2" s="1"/>
  <c r="AB54" i="2"/>
  <c r="I54" i="2"/>
  <c r="F54" i="2" s="1"/>
  <c r="AB50" i="2"/>
  <c r="I50" i="2"/>
  <c r="F50" i="2" s="1"/>
  <c r="AB46" i="2"/>
  <c r="I46" i="2"/>
  <c r="F46" i="2" s="1"/>
  <c r="AB42" i="2"/>
  <c r="I42" i="2"/>
  <c r="F42" i="2" s="1"/>
  <c r="AB38" i="2"/>
  <c r="I38" i="2"/>
  <c r="F38" i="2" s="1"/>
  <c r="AB34" i="2"/>
  <c r="I34" i="2"/>
  <c r="F34" i="2" s="1"/>
  <c r="AB30" i="2"/>
  <c r="I30" i="2"/>
  <c r="F30" i="2" s="1"/>
  <c r="AB26" i="2"/>
  <c r="I26" i="2"/>
  <c r="F26" i="2" s="1"/>
  <c r="AB22" i="2"/>
  <c r="I22" i="2"/>
  <c r="F22" i="2" s="1"/>
  <c r="AB18" i="2"/>
  <c r="I18" i="2"/>
  <c r="F18" i="2" s="1"/>
  <c r="AB221" i="2"/>
  <c r="AB213" i="2"/>
  <c r="AB189" i="2"/>
  <c r="AB181" i="2"/>
  <c r="AB173" i="2"/>
  <c r="AB157" i="2"/>
  <c r="AB149" i="2"/>
  <c r="AB141" i="2"/>
  <c r="AB251" i="2"/>
  <c r="AB250" i="2"/>
  <c r="AB384" i="2"/>
  <c r="AB352" i="2"/>
  <c r="AB336" i="2"/>
  <c r="AB385" i="2"/>
  <c r="AB337" i="2"/>
  <c r="AB97" i="2"/>
  <c r="AB89" i="2"/>
  <c r="AB81" i="2"/>
  <c r="AB73" i="2"/>
  <c r="AB25" i="2"/>
  <c r="AB386" i="2"/>
  <c r="AB370" i="2"/>
  <c r="AB354" i="2"/>
  <c r="AB338" i="2"/>
  <c r="AB322" i="2"/>
  <c r="AB306" i="2"/>
  <c r="AB290" i="2"/>
  <c r="AB237" i="2"/>
  <c r="AB229" i="2"/>
  <c r="AB205" i="2"/>
  <c r="AB197" i="2"/>
  <c r="AB165" i="2"/>
  <c r="AB118" i="2"/>
  <c r="AB102" i="2"/>
  <c r="AB434" i="2"/>
  <c r="AB267" i="2"/>
  <c r="AB266" i="2"/>
  <c r="AB242" i="2"/>
  <c r="AB368" i="2"/>
  <c r="AB320" i="2"/>
  <c r="AB304" i="2"/>
  <c r="AB288" i="2"/>
  <c r="AB369" i="2"/>
  <c r="AB353" i="2"/>
  <c r="AB321" i="2"/>
  <c r="AB305" i="2"/>
  <c r="AB289" i="2"/>
  <c r="AB113" i="2"/>
  <c r="AB65" i="2"/>
  <c r="AB57" i="2"/>
  <c r="AB49" i="2"/>
  <c r="AB41" i="2"/>
  <c r="AB33" i="2"/>
  <c r="AB426" i="2"/>
  <c r="AB418" i="2"/>
  <c r="AB410" i="2"/>
  <c r="AB402" i="2"/>
  <c r="AB394" i="2"/>
  <c r="AB245" i="2"/>
  <c r="AB100" i="2"/>
  <c r="AB92" i="2"/>
  <c r="AB84" i="2"/>
  <c r="AB76" i="2"/>
  <c r="AB68" i="2"/>
  <c r="AB60" i="2"/>
  <c r="AB52" i="2"/>
  <c r="AB44" i="2"/>
  <c r="AB36" i="2"/>
  <c r="AB28" i="2"/>
  <c r="AB20" i="2"/>
  <c r="AB379" i="2"/>
  <c r="AB331" i="2"/>
  <c r="AB299" i="2"/>
  <c r="AB283" i="2"/>
  <c r="AB131" i="2"/>
  <c r="AB115" i="2"/>
  <c r="AB107" i="2"/>
  <c r="AB376" i="2"/>
  <c r="AB344" i="2"/>
  <c r="AB312" i="2"/>
  <c r="AB296" i="2"/>
  <c r="AB377" i="2"/>
  <c r="AB361" i="2"/>
  <c r="AB313" i="2"/>
  <c r="AB297" i="2"/>
  <c r="AB281" i="2"/>
  <c r="AB240" i="2"/>
  <c r="AB216" i="2"/>
  <c r="AB208" i="2"/>
  <c r="AB184" i="2"/>
  <c r="AB168" i="2"/>
  <c r="AB144" i="2"/>
  <c r="AB132" i="2"/>
  <c r="AB124" i="2"/>
  <c r="AB108" i="2"/>
  <c r="AB279" i="2"/>
  <c r="AB273" i="2"/>
  <c r="AB257" i="2"/>
  <c r="AB278" i="2"/>
  <c r="AB262" i="2"/>
  <c r="AB248" i="2"/>
  <c r="AB382" i="2"/>
  <c r="AB374" i="2"/>
  <c r="AB366" i="2"/>
  <c r="AB358" i="2"/>
  <c r="AB350" i="2"/>
  <c r="AB342" i="2"/>
  <c r="AB334" i="2"/>
  <c r="AB326" i="2"/>
  <c r="AB318" i="2"/>
  <c r="AB310" i="2"/>
  <c r="AB302" i="2"/>
  <c r="AB294" i="2"/>
  <c r="AB286" i="2"/>
  <c r="AB383" i="2"/>
  <c r="AB375" i="2"/>
  <c r="AB367" i="2"/>
  <c r="AB359" i="2"/>
  <c r="AB351" i="2"/>
  <c r="AB343" i="2"/>
  <c r="AB335" i="2"/>
  <c r="AB327" i="2"/>
  <c r="AB319" i="2"/>
  <c r="AB311" i="2"/>
  <c r="AB303" i="2"/>
  <c r="AB295" i="2"/>
  <c r="AB287" i="2"/>
  <c r="AB235" i="2"/>
  <c r="AB227" i="2"/>
  <c r="AB219" i="2"/>
  <c r="AB211" i="2"/>
  <c r="AB203" i="2"/>
  <c r="AB195" i="2"/>
  <c r="AB187" i="2"/>
  <c r="AB179" i="2"/>
  <c r="AB171" i="2"/>
  <c r="AB163" i="2"/>
  <c r="AB155" i="2"/>
  <c r="AB139" i="2"/>
  <c r="AB130" i="2"/>
  <c r="AB136" i="2"/>
  <c r="AB135" i="2"/>
  <c r="AB127" i="2"/>
  <c r="AB119" i="2"/>
  <c r="AB111" i="2"/>
  <c r="AB103" i="2"/>
  <c r="AB122" i="2"/>
  <c r="AB114" i="2"/>
  <c r="AB106" i="2"/>
  <c r="AB96" i="2"/>
  <c r="AB88" i="2"/>
  <c r="AB80" i="2"/>
  <c r="AB72" i="2"/>
  <c r="AB64" i="2"/>
  <c r="AB56" i="2"/>
  <c r="AB48" i="2"/>
  <c r="AB40" i="2"/>
  <c r="AB32" i="2"/>
  <c r="AB24" i="2"/>
  <c r="AB363" i="2"/>
  <c r="AB347" i="2"/>
  <c r="AB315" i="2"/>
  <c r="AB264" i="2"/>
  <c r="AB360" i="2"/>
  <c r="AB328" i="2"/>
  <c r="AB345" i="2"/>
  <c r="AB329" i="2"/>
  <c r="AB232" i="2"/>
  <c r="AB224" i="2"/>
  <c r="AB200" i="2"/>
  <c r="AB192" i="2"/>
  <c r="AB176" i="2"/>
  <c r="AB160" i="2"/>
  <c r="AB152" i="2"/>
  <c r="AB105" i="2"/>
  <c r="AB263" i="2"/>
  <c r="AB272" i="2"/>
  <c r="AB256" i="2"/>
  <c r="AB432" i="2"/>
  <c r="AB424" i="2"/>
  <c r="AB416" i="2"/>
  <c r="AB408" i="2"/>
  <c r="AB400" i="2"/>
  <c r="AB392" i="2"/>
  <c r="AB246" i="2"/>
  <c r="AB380" i="2"/>
  <c r="AB372" i="2"/>
  <c r="AB364" i="2"/>
  <c r="AB356" i="2"/>
  <c r="AB348" i="2"/>
  <c r="AB340" i="2"/>
  <c r="AB332" i="2"/>
  <c r="AB324" i="2"/>
  <c r="AB316" i="2"/>
  <c r="AB308" i="2"/>
  <c r="AB300" i="2"/>
  <c r="AB292" i="2"/>
  <c r="AB284" i="2"/>
  <c r="AB381" i="2"/>
  <c r="AB373" i="2"/>
  <c r="AB365" i="2"/>
  <c r="AB357" i="2"/>
  <c r="AB349" i="2"/>
  <c r="AB341" i="2"/>
  <c r="AB333" i="2"/>
  <c r="AB325" i="2"/>
  <c r="AB317" i="2"/>
  <c r="AB309" i="2"/>
  <c r="AB301" i="2"/>
  <c r="AB293" i="2"/>
  <c r="AB285" i="2"/>
  <c r="AB243" i="2"/>
  <c r="AB238" i="2"/>
  <c r="AB230" i="2"/>
  <c r="AB222" i="2"/>
  <c r="AB214" i="2"/>
  <c r="AB206" i="2"/>
  <c r="AB198" i="2"/>
  <c r="AB190" i="2"/>
  <c r="AB182" i="2"/>
  <c r="AB174" i="2"/>
  <c r="AB166" i="2"/>
  <c r="AB158" i="2"/>
  <c r="AB150" i="2"/>
  <c r="AB142" i="2"/>
  <c r="AB133" i="2"/>
  <c r="AB125" i="2"/>
  <c r="AB117" i="2"/>
  <c r="AB109" i="2"/>
  <c r="AB128" i="2"/>
  <c r="AB120" i="2"/>
  <c r="AB112" i="2"/>
  <c r="AB104" i="2"/>
  <c r="AB95" i="2"/>
  <c r="AB87" i="2"/>
  <c r="AB79" i="2"/>
  <c r="AB71" i="2"/>
  <c r="AB63" i="2"/>
  <c r="AB55" i="2"/>
  <c r="AB47" i="2"/>
  <c r="AB39" i="2"/>
  <c r="AB31" i="2"/>
  <c r="AB23" i="2"/>
  <c r="F1951" i="2" l="1"/>
  <c r="M249" i="2"/>
  <c r="M362" i="2"/>
  <c r="N362" i="2" s="1"/>
  <c r="M67" i="2"/>
  <c r="M115" i="2"/>
  <c r="Q115" i="2" s="1"/>
  <c r="M177" i="2"/>
  <c r="Q177" i="2" s="1"/>
  <c r="M73" i="2"/>
  <c r="Q73" i="2" s="1"/>
  <c r="M422" i="2"/>
  <c r="M410" i="2"/>
  <c r="M315" i="2"/>
  <c r="N315" i="2" s="1"/>
  <c r="M18" i="2"/>
  <c r="M232" i="2"/>
  <c r="Q232" i="2" s="1"/>
  <c r="M338" i="2"/>
  <c r="Q338" i="2" s="1"/>
  <c r="M210" i="2"/>
  <c r="M321" i="2"/>
  <c r="Q321" i="2" s="1"/>
  <c r="M182" i="2"/>
  <c r="N182" i="2" s="1"/>
  <c r="M174" i="2"/>
  <c r="N174" i="2" s="1"/>
  <c r="M110" i="2"/>
  <c r="M217" i="2"/>
  <c r="Q217" i="2" s="1"/>
  <c r="M158" i="2"/>
  <c r="N158" i="2" s="1"/>
  <c r="M120" i="2"/>
  <c r="M419" i="2"/>
  <c r="Q419" i="2" s="1"/>
  <c r="M150" i="2"/>
  <c r="M102" i="2"/>
  <c r="M225" i="2"/>
  <c r="N225" i="2" s="1"/>
  <c r="M397" i="2"/>
  <c r="N397" i="2" s="1"/>
  <c r="M81" i="2"/>
  <c r="M279" i="2"/>
  <c r="M278" i="2"/>
  <c r="Q278" i="2" s="1"/>
  <c r="M116" i="2"/>
  <c r="Q116" i="2" s="1"/>
  <c r="M131" i="2"/>
  <c r="M43" i="2"/>
  <c r="M228" i="2"/>
  <c r="M204" i="2"/>
  <c r="M379" i="2"/>
  <c r="M106" i="2"/>
  <c r="M199" i="2"/>
  <c r="Q199" i="2" s="1"/>
  <c r="M79" i="2"/>
  <c r="N79" i="2" s="1"/>
  <c r="M333" i="2"/>
  <c r="M71" i="2"/>
  <c r="Q71" i="2" s="1"/>
  <c r="M329" i="2"/>
  <c r="M402" i="2"/>
  <c r="Q402" i="2" s="1"/>
  <c r="M223" i="2"/>
  <c r="M49" i="2"/>
  <c r="Q49" i="2" s="1"/>
  <c r="M99" i="2"/>
  <c r="M191" i="2"/>
  <c r="M227" i="2"/>
  <c r="M416" i="2"/>
  <c r="M261" i="2"/>
  <c r="N261" i="2" s="1"/>
  <c r="M213" i="2"/>
  <c r="M405" i="2"/>
  <c r="M238" i="2"/>
  <c r="M146" i="2"/>
  <c r="N146" i="2" s="1"/>
  <c r="M181" i="2"/>
  <c r="M284" i="2"/>
  <c r="N284" i="2" s="1"/>
  <c r="M364" i="2"/>
  <c r="M152" i="2"/>
  <c r="N152" i="2" s="1"/>
  <c r="M72" i="2"/>
  <c r="M113" i="2"/>
  <c r="N113" i="2" s="1"/>
  <c r="M37" i="2"/>
  <c r="M327" i="2"/>
  <c r="N327" i="2" s="1"/>
  <c r="M101" i="2"/>
  <c r="M305" i="2"/>
  <c r="N305" i="2" s="1"/>
  <c r="M29" i="2"/>
  <c r="M84" i="2"/>
  <c r="Q84" i="2" s="1"/>
  <c r="M370" i="2"/>
  <c r="Q370" i="2" s="1"/>
  <c r="M95" i="2"/>
  <c r="N95" i="2" s="1"/>
  <c r="M266" i="2"/>
  <c r="Q266" i="2" s="1"/>
  <c r="M123" i="2"/>
  <c r="M317" i="2"/>
  <c r="N317" i="2" s="1"/>
  <c r="M103" i="2"/>
  <c r="Q103" i="2" s="1"/>
  <c r="M167" i="2"/>
  <c r="N167" i="2" s="1"/>
  <c r="M125" i="2"/>
  <c r="M36" i="2"/>
  <c r="M408" i="2"/>
  <c r="N408" i="2" s="1"/>
  <c r="M246" i="2"/>
  <c r="Q246" i="2" s="1"/>
  <c r="M335" i="2"/>
  <c r="M30" i="2"/>
  <c r="Q30" i="2" s="1"/>
  <c r="M369" i="2"/>
  <c r="M132" i="2"/>
  <c r="Q132" i="2" s="1"/>
  <c r="M124" i="2"/>
  <c r="M70" i="2"/>
  <c r="N70" i="2" s="1"/>
  <c r="M93" i="2"/>
  <c r="M162" i="2"/>
  <c r="M171" i="2"/>
  <c r="Q171" i="2" s="1"/>
  <c r="M69" i="2"/>
  <c r="M336" i="2"/>
  <c r="M404" i="2"/>
  <c r="M86" i="2"/>
  <c r="N86" i="2" s="1"/>
  <c r="M126" i="2"/>
  <c r="M347" i="2"/>
  <c r="Q347" i="2" s="1"/>
  <c r="M148" i="2"/>
  <c r="M383" i="2"/>
  <c r="N383" i="2" s="1"/>
  <c r="M35" i="2"/>
  <c r="M187" i="2"/>
  <c r="N187" i="2" s="1"/>
  <c r="M303" i="2"/>
  <c r="N303" i="2" s="1"/>
  <c r="M426" i="2"/>
  <c r="N426" i="2" s="1"/>
  <c r="M294" i="2"/>
  <c r="M344" i="2"/>
  <c r="N344" i="2" s="1"/>
  <c r="M31" i="2"/>
  <c r="M215" i="2"/>
  <c r="Q215" i="2" s="1"/>
  <c r="M293" i="2"/>
  <c r="M52" i="2"/>
  <c r="N52" i="2" s="1"/>
  <c r="M254" i="2"/>
  <c r="M395" i="2"/>
  <c r="N395" i="2" s="1"/>
  <c r="M135" i="2"/>
  <c r="M353" i="2"/>
  <c r="M170" i="2"/>
  <c r="M224" i="2"/>
  <c r="N224" i="2" s="1"/>
  <c r="M243" i="2"/>
  <c r="Q243" i="2" s="1"/>
  <c r="M105" i="2"/>
  <c r="Q105" i="2" s="1"/>
  <c r="M211" i="2"/>
  <c r="M87" i="2"/>
  <c r="M363" i="2"/>
  <c r="N363" i="2" s="1"/>
  <c r="M365" i="2"/>
  <c r="N365" i="2" s="1"/>
  <c r="M88" i="2"/>
  <c r="N88" i="2" s="1"/>
  <c r="M258" i="2"/>
  <c r="M332" i="2"/>
  <c r="M60" i="2"/>
  <c r="M433" i="2"/>
  <c r="Q433" i="2" s="1"/>
  <c r="M109" i="2"/>
  <c r="M407" i="2"/>
  <c r="Q407" i="2" s="1"/>
  <c r="M206" i="2"/>
  <c r="M190" i="2"/>
  <c r="Q190" i="2" s="1"/>
  <c r="M151" i="2"/>
  <c r="M248" i="2"/>
  <c r="M134" i="2"/>
  <c r="Q134" i="2" s="1"/>
  <c r="M25" i="2"/>
  <c r="N25" i="2" s="1"/>
  <c r="M350" i="2"/>
  <c r="Q350" i="2" s="1"/>
  <c r="M389" i="2"/>
  <c r="Q389" i="2" s="1"/>
  <c r="M85" i="2"/>
  <c r="M220" i="2"/>
  <c r="N220" i="2" s="1"/>
  <c r="M313" i="2"/>
  <c r="M145" i="2"/>
  <c r="Q145" i="2" s="1"/>
  <c r="M348" i="2"/>
  <c r="Q348" i="2" s="1"/>
  <c r="M197" i="2"/>
  <c r="N197" i="2" s="1"/>
  <c r="M399" i="2"/>
  <c r="M57" i="2"/>
  <c r="N57" i="2" s="1"/>
  <c r="M47" i="2"/>
  <c r="M198" i="2"/>
  <c r="N198" i="2" s="1"/>
  <c r="M117" i="2"/>
  <c r="M341" i="2"/>
  <c r="N341" i="2" s="1"/>
  <c r="M205" i="2"/>
  <c r="M173" i="2"/>
  <c r="N173" i="2" s="1"/>
  <c r="M255" i="2"/>
  <c r="M160" i="2"/>
  <c r="N160" i="2" s="1"/>
  <c r="M130" i="2"/>
  <c r="M430" i="2"/>
  <c r="M157" i="2"/>
  <c r="M376" i="2"/>
  <c r="N376" i="2" s="1"/>
  <c r="M235" i="2"/>
  <c r="M286" i="2"/>
  <c r="Q286" i="2" s="1"/>
  <c r="M330" i="2"/>
  <c r="Q330" i="2" s="1"/>
  <c r="M58" i="2"/>
  <c r="M140" i="2"/>
  <c r="N140" i="2" s="1"/>
  <c r="M289" i="2"/>
  <c r="Q289" i="2" s="1"/>
  <c r="M366" i="2"/>
  <c r="M179" i="2"/>
  <c r="M121" i="2"/>
  <c r="N121" i="2" s="1"/>
  <c r="M214" i="2"/>
  <c r="M417" i="2"/>
  <c r="N417" i="2" s="1"/>
  <c r="M386" i="2"/>
  <c r="M342" i="2"/>
  <c r="Q342" i="2" s="1"/>
  <c r="M153" i="2"/>
  <c r="M285" i="2"/>
  <c r="N285" i="2" s="1"/>
  <c r="M32" i="2"/>
  <c r="M264" i="2"/>
  <c r="N264" i="2" s="1"/>
  <c r="M27" i="2"/>
  <c r="N27" i="2" s="1"/>
  <c r="M89" i="2"/>
  <c r="N89" i="2" s="1"/>
  <c r="M63" i="2"/>
  <c r="Q63" i="2" s="1"/>
  <c r="M427" i="2"/>
  <c r="Q427" i="2" s="1"/>
  <c r="M237" i="2"/>
  <c r="M26" i="2"/>
  <c r="N26" i="2" s="1"/>
  <c r="M245" i="2"/>
  <c r="M193" i="2"/>
  <c r="N193" i="2" s="1"/>
  <c r="M75" i="2"/>
  <c r="M22" i="2"/>
  <c r="N22" i="2" s="1"/>
  <c r="M175" i="2"/>
  <c r="M90" i="2"/>
  <c r="Q90" i="2" s="1"/>
  <c r="M28" i="2"/>
  <c r="M393" i="2"/>
  <c r="N393" i="2" s="1"/>
  <c r="M432" i="2"/>
  <c r="M178" i="2"/>
  <c r="N178" i="2" s="1"/>
  <c r="M373" i="2"/>
  <c r="N373" i="2" s="1"/>
  <c r="M412" i="2"/>
  <c r="M339" i="2"/>
  <c r="N339" i="2" s="1"/>
  <c r="M195" i="2"/>
  <c r="M368" i="2"/>
  <c r="M55" i="2"/>
  <c r="M372" i="2"/>
  <c r="Q372" i="2" s="1"/>
  <c r="M138" i="2"/>
  <c r="M275" i="2"/>
  <c r="N275" i="2" s="1"/>
  <c r="M400" i="2"/>
  <c r="M231" i="2"/>
  <c r="Q231" i="2" s="1"/>
  <c r="M216" i="2"/>
  <c r="M236" i="2"/>
  <c r="Q236" i="2" s="1"/>
  <c r="M331" i="2"/>
  <c r="M396" i="2"/>
  <c r="Q396" i="2" s="1"/>
  <c r="M212" i="2"/>
  <c r="Q212" i="2" s="1"/>
  <c r="M324" i="2"/>
  <c r="M240" i="2"/>
  <c r="M74" i="2"/>
  <c r="N74" i="2" s="1"/>
  <c r="M24" i="2"/>
  <c r="M40" i="2"/>
  <c r="N40" i="2" s="1"/>
  <c r="M166" i="2"/>
  <c r="M250" i="2"/>
  <c r="Q250" i="2" s="1"/>
  <c r="M300" i="2"/>
  <c r="M309" i="2"/>
  <c r="M398" i="2"/>
  <c r="Q398" i="2" s="1"/>
  <c r="M390" i="2"/>
  <c r="N390" i="2" s="1"/>
  <c r="M378" i="2"/>
  <c r="N378" i="2" s="1"/>
  <c r="M50" i="2"/>
  <c r="M323" i="2"/>
  <c r="N323" i="2" s="1"/>
  <c r="M61" i="2"/>
  <c r="Q61" i="2" s="1"/>
  <c r="M406" i="2"/>
  <c r="Q406" i="2" s="1"/>
  <c r="M260" i="2"/>
  <c r="M371" i="2"/>
  <c r="M345" i="2"/>
  <c r="Q345" i="2" s="1"/>
  <c r="M252" i="2"/>
  <c r="M259" i="2"/>
  <c r="M358" i="2"/>
  <c r="M314" i="2"/>
  <c r="N314" i="2" s="1"/>
  <c r="M176" i="2"/>
  <c r="M437" i="2"/>
  <c r="Q437" i="2" s="1"/>
  <c r="M80" i="2"/>
  <c r="M288" i="2"/>
  <c r="Q288" i="2" s="1"/>
  <c r="M21" i="2"/>
  <c r="M403" i="2"/>
  <c r="N403" i="2" s="1"/>
  <c r="M155" i="2"/>
  <c r="M257" i="2"/>
  <c r="Q257" i="2" s="1"/>
  <c r="M413" i="2"/>
  <c r="M39" i="2"/>
  <c r="M54" i="2"/>
  <c r="M194" i="2"/>
  <c r="N194" i="2" s="1"/>
  <c r="M149" i="2"/>
  <c r="M299" i="2"/>
  <c r="M328" i="2"/>
  <c r="Q328" i="2" s="1"/>
  <c r="M391" i="2"/>
  <c r="M282" i="2"/>
  <c r="M311" i="2"/>
  <c r="Q311" i="2" s="1"/>
  <c r="M319" i="2"/>
  <c r="M287" i="2"/>
  <c r="Q287" i="2" s="1"/>
  <c r="M44" i="2"/>
  <c r="M361" i="2"/>
  <c r="Q361" i="2" s="1"/>
  <c r="M128" i="2"/>
  <c r="M185" i="2"/>
  <c r="Q185" i="2" s="1"/>
  <c r="M183" i="2"/>
  <c r="M428" i="2"/>
  <c r="N428" i="2" s="1"/>
  <c r="M325" i="2"/>
  <c r="M62" i="2"/>
  <c r="N62" i="2" s="1"/>
  <c r="M271" i="2"/>
  <c r="M83" i="2"/>
  <c r="M208" i="2"/>
  <c r="M133" i="2"/>
  <c r="Q133" i="2" s="1"/>
  <c r="M172" i="2"/>
  <c r="M207" i="2"/>
  <c r="Q207" i="2" s="1"/>
  <c r="M142" i="2"/>
  <c r="M304" i="2"/>
  <c r="N304" i="2" s="1"/>
  <c r="M388" i="2"/>
  <c r="M265" i="2"/>
  <c r="Q265" i="2" s="1"/>
  <c r="M144" i="2"/>
  <c r="M239" i="2"/>
  <c r="Q239" i="2" s="1"/>
  <c r="M307" i="2"/>
  <c r="M273" i="2"/>
  <c r="N273" i="2" s="1"/>
  <c r="M56" i="2"/>
  <c r="M38" i="2"/>
  <c r="Q38" i="2" s="1"/>
  <c r="M318" i="2"/>
  <c r="M242" i="2"/>
  <c r="M230" i="2"/>
  <c r="M66" i="2"/>
  <c r="N66" i="2" s="1"/>
  <c r="M392" i="2"/>
  <c r="M280" i="2"/>
  <c r="Q280" i="2" s="1"/>
  <c r="M267" i="2"/>
  <c r="Q267" i="2" s="1"/>
  <c r="M94" i="2"/>
  <c r="Q94" i="2" s="1"/>
  <c r="M290" i="2"/>
  <c r="M270" i="2"/>
  <c r="N270" i="2" s="1"/>
  <c r="M247" i="2"/>
  <c r="M298" i="2"/>
  <c r="N298" i="2" s="1"/>
  <c r="M154" i="2"/>
  <c r="M326" i="2"/>
  <c r="N326" i="2" s="1"/>
  <c r="M42" i="2"/>
  <c r="M23" i="2"/>
  <c r="N23" i="2" s="1"/>
  <c r="M163" i="2"/>
  <c r="N163" i="2" s="1"/>
  <c r="M222" i="2"/>
  <c r="M384" i="2"/>
  <c r="N384" i="2" s="1"/>
  <c r="M46" i="2"/>
  <c r="M234" i="2"/>
  <c r="N234" i="2" s="1"/>
  <c r="M382" i="2"/>
  <c r="M97" i="2"/>
  <c r="N97" i="2" s="1"/>
  <c r="M100" i="2"/>
  <c r="N100" i="2" s="1"/>
  <c r="M268" i="2"/>
  <c r="N268" i="2" s="1"/>
  <c r="M196" i="2"/>
  <c r="Q196" i="2" s="1"/>
  <c r="M68" i="2"/>
  <c r="M401" i="2"/>
  <c r="M64" i="2"/>
  <c r="Q64" i="2" s="1"/>
  <c r="M340" i="2"/>
  <c r="M354" i="2"/>
  <c r="N354" i="2" s="1"/>
  <c r="M291" i="2"/>
  <c r="N291" i="2" s="1"/>
  <c r="M283" i="2"/>
  <c r="Q283" i="2" s="1"/>
  <c r="M143" i="2"/>
  <c r="N143" i="2" s="1"/>
  <c r="M251" i="2"/>
  <c r="N251" i="2" s="1"/>
  <c r="M295" i="2"/>
  <c r="M96" i="2"/>
  <c r="N96" i="2" s="1"/>
  <c r="M82" i="2"/>
  <c r="M114" i="2"/>
  <c r="Q114" i="2" s="1"/>
  <c r="M277" i="2"/>
  <c r="Q277" i="2" s="1"/>
  <c r="M161" i="2"/>
  <c r="Q161" i="2" s="1"/>
  <c r="M78" i="2"/>
  <c r="M218" i="2"/>
  <c r="Q218" i="2" s="1"/>
  <c r="M346" i="2"/>
  <c r="M20" i="2"/>
  <c r="N20" i="2" s="1"/>
  <c r="M387" i="2"/>
  <c r="M136" i="2"/>
  <c r="M168" i="2"/>
  <c r="M201" i="2"/>
  <c r="N201" i="2" s="1"/>
  <c r="M111" i="2"/>
  <c r="M274" i="2"/>
  <c r="M65" i="2"/>
  <c r="Q65" i="2" s="1"/>
  <c r="M337" i="2"/>
  <c r="Q337" i="2" s="1"/>
  <c r="M164" i="2"/>
  <c r="N164" i="2" s="1"/>
  <c r="M262" i="2"/>
  <c r="Q262" i="2" s="1"/>
  <c r="M414" i="2"/>
  <c r="M434" i="2"/>
  <c r="M357" i="2"/>
  <c r="M48" i="2"/>
  <c r="Q48" i="2" s="1"/>
  <c r="M156" i="2"/>
  <c r="M45" i="2"/>
  <c r="N45" i="2" s="1"/>
  <c r="M41" i="2"/>
  <c r="M424" i="2"/>
  <c r="M19" i="2"/>
  <c r="M356" i="2"/>
  <c r="N356" i="2" s="1"/>
  <c r="M184" i="2"/>
  <c r="Q184" i="2" s="1"/>
  <c r="M263" i="2"/>
  <c r="M352" i="2"/>
  <c r="Q352" i="2" s="1"/>
  <c r="M91" i="2"/>
  <c r="N91" i="2" s="1"/>
  <c r="M276" i="2"/>
  <c r="Q276" i="2" s="1"/>
  <c r="M297" i="2"/>
  <c r="M272" i="2"/>
  <c r="Q272" i="2" s="1"/>
  <c r="M200" i="2"/>
  <c r="M292" i="2"/>
  <c r="N292" i="2" s="1"/>
  <c r="M374" i="2"/>
  <c r="Q374" i="2" s="1"/>
  <c r="M431" i="2"/>
  <c r="N431" i="2" s="1"/>
  <c r="M381" i="2"/>
  <c r="M108" i="2"/>
  <c r="Q108" i="2" s="1"/>
  <c r="M394" i="2"/>
  <c r="N394" i="2" s="1"/>
  <c r="M316" i="2"/>
  <c r="N316" i="2" s="1"/>
  <c r="M409" i="2"/>
  <c r="N409" i="2" s="1"/>
  <c r="M186" i="2"/>
  <c r="Q186" i="2" s="1"/>
  <c r="M423" i="2"/>
  <c r="Q423" i="2" s="1"/>
  <c r="M385" i="2"/>
  <c r="N385" i="2" s="1"/>
  <c r="M139" i="2"/>
  <c r="M253" i="2"/>
  <c r="Q253" i="2" s="1"/>
  <c r="M159" i="2"/>
  <c r="N159" i="2" s="1"/>
  <c r="M306" i="2"/>
  <c r="Q306" i="2" s="1"/>
  <c r="M203" i="2"/>
  <c r="N203" i="2" s="1"/>
  <c r="M355" i="2"/>
  <c r="M334" i="2"/>
  <c r="Q334" i="2" s="1"/>
  <c r="M209" i="2"/>
  <c r="Q209" i="2" s="1"/>
  <c r="M188" i="2"/>
  <c r="N188" i="2" s="1"/>
  <c r="M169" i="2"/>
  <c r="N169" i="2" s="1"/>
  <c r="M411" i="2"/>
  <c r="N411" i="2" s="1"/>
  <c r="M301" i="2"/>
  <c r="N301" i="2" s="1"/>
  <c r="M77" i="2"/>
  <c r="N77" i="2" s="1"/>
  <c r="M98" i="2"/>
  <c r="M359" i="2"/>
  <c r="N359" i="2" s="1"/>
  <c r="M92" i="2"/>
  <c r="N92" i="2" s="1"/>
  <c r="M76" i="2"/>
  <c r="N76" i="2" s="1"/>
  <c r="M229" i="2"/>
  <c r="M53" i="2"/>
  <c r="N53" i="2" s="1"/>
  <c r="M165" i="2"/>
  <c r="N165" i="2" s="1"/>
  <c r="M269" i="2"/>
  <c r="N269" i="2" s="1"/>
  <c r="M244" i="2"/>
  <c r="M310" i="2"/>
  <c r="Q310" i="2" s="1"/>
  <c r="M192" i="2"/>
  <c r="M180" i="2"/>
  <c r="N180" i="2" s="1"/>
  <c r="M438" i="2"/>
  <c r="N438" i="2" s="1"/>
  <c r="M112" i="2"/>
  <c r="N112" i="2" s="1"/>
  <c r="M296" i="2"/>
  <c r="M415" i="2"/>
  <c r="Q415" i="2" s="1"/>
  <c r="M256" i="2"/>
  <c r="M435" i="2"/>
  <c r="N435" i="2" s="1"/>
  <c r="M221" i="2"/>
  <c r="Q221" i="2" s="1"/>
  <c r="M320" i="2"/>
  <c r="N320" i="2" s="1"/>
  <c r="M302" i="2"/>
  <c r="M308" i="2"/>
  <c r="Q308" i="2" s="1"/>
  <c r="M349" i="2"/>
  <c r="Q349" i="2" s="1"/>
  <c r="M420" i="2"/>
  <c r="N420" i="2" s="1"/>
  <c r="M425" i="2"/>
  <c r="M281" i="2"/>
  <c r="M421" i="2"/>
  <c r="Q421" i="2" s="1"/>
  <c r="M233" i="2"/>
  <c r="M418" i="2"/>
  <c r="Q418" i="2" s="1"/>
  <c r="M127" i="2"/>
  <c r="M104" i="2"/>
  <c r="Q104" i="2" s="1"/>
  <c r="M226" i="2"/>
  <c r="M436" i="2"/>
  <c r="N436" i="2" s="1"/>
  <c r="M429" i="2"/>
  <c r="M322" i="2"/>
  <c r="M141" i="2"/>
  <c r="Q141" i="2" s="1"/>
  <c r="M34" i="2"/>
  <c r="M33" i="2"/>
  <c r="N33" i="2" s="1"/>
  <c r="M312" i="2"/>
  <c r="M380" i="2"/>
  <c r="Q380" i="2" s="1"/>
  <c r="M219" i="2"/>
  <c r="M343" i="2"/>
  <c r="Q343" i="2" s="1"/>
  <c r="M367" i="2"/>
  <c r="M51" i="2"/>
  <c r="Q51" i="2" s="1"/>
  <c r="M375" i="2"/>
  <c r="M119" i="2"/>
  <c r="Q119" i="2" s="1"/>
  <c r="M360" i="2"/>
  <c r="M377" i="2"/>
  <c r="Q377" i="2" s="1"/>
  <c r="M107" i="2"/>
  <c r="M241" i="2"/>
  <c r="N241" i="2" s="1"/>
  <c r="M122" i="2"/>
  <c r="M118" i="2"/>
  <c r="M202" i="2"/>
  <c r="N202" i="2" s="1"/>
  <c r="M59" i="2"/>
  <c r="M351" i="2"/>
  <c r="Q351" i="2" s="1"/>
  <c r="M129" i="2"/>
  <c r="M137" i="2"/>
  <c r="Q137" i="2" s="1"/>
  <c r="M189" i="2"/>
  <c r="M17" i="2"/>
  <c r="B15" i="2"/>
  <c r="M1951" i="2" l="1"/>
  <c r="H1942" i="1"/>
  <c r="E6" i="1"/>
  <c r="H1943" i="1"/>
  <c r="F1953" i="2"/>
  <c r="F1955" i="2" s="1"/>
  <c r="H1945" i="1" s="1"/>
  <c r="H1944" i="1"/>
  <c r="H6" i="1"/>
  <c r="Q376" i="2"/>
  <c r="N402" i="2"/>
  <c r="Q315" i="2"/>
  <c r="Q25" i="2"/>
  <c r="Q86" i="2"/>
  <c r="Q187" i="2"/>
  <c r="Q327" i="2"/>
  <c r="Q158" i="2"/>
  <c r="Q174" i="2"/>
  <c r="Q225" i="2"/>
  <c r="N427" i="2"/>
  <c r="Q394" i="2"/>
  <c r="Q62" i="2"/>
  <c r="N328" i="2"/>
  <c r="N396" i="2"/>
  <c r="Q140" i="2"/>
  <c r="N145" i="2"/>
  <c r="N433" i="2"/>
  <c r="Q70" i="2"/>
  <c r="N246" i="2"/>
  <c r="N94" i="2"/>
  <c r="Q390" i="2"/>
  <c r="Q373" i="2"/>
  <c r="Q193" i="2"/>
  <c r="Q88" i="2"/>
  <c r="Q426" i="2"/>
  <c r="N190" i="2"/>
  <c r="Q152" i="2"/>
  <c r="Q261" i="2"/>
  <c r="N71" i="2"/>
  <c r="N116" i="2"/>
  <c r="N177" i="2"/>
  <c r="Q362" i="2"/>
  <c r="Q178" i="2"/>
  <c r="Q264" i="2"/>
  <c r="Q428" i="2"/>
  <c r="N49" i="2"/>
  <c r="Q113" i="2"/>
  <c r="N391" i="2"/>
  <c r="Q391" i="2"/>
  <c r="N39" i="2"/>
  <c r="Q39" i="2"/>
  <c r="Q260" i="2"/>
  <c r="N260" i="2"/>
  <c r="N324" i="2"/>
  <c r="Q324" i="2"/>
  <c r="Q309" i="2"/>
  <c r="N309" i="2"/>
  <c r="Q42" i="2"/>
  <c r="N42" i="2"/>
  <c r="N242" i="2"/>
  <c r="Q242" i="2"/>
  <c r="N83" i="2"/>
  <c r="Q83" i="2"/>
  <c r="Q438" i="2"/>
  <c r="N366" i="2"/>
  <c r="Q366" i="2"/>
  <c r="N353" i="2"/>
  <c r="Q353" i="2"/>
  <c r="Q69" i="2"/>
  <c r="N69" i="2"/>
  <c r="N422" i="2"/>
  <c r="Q422" i="2"/>
  <c r="Q50" i="2"/>
  <c r="N50" i="2"/>
  <c r="N430" i="2"/>
  <c r="Q430" i="2"/>
  <c r="Q248" i="2"/>
  <c r="N248" i="2"/>
  <c r="Q191" i="2"/>
  <c r="N191" i="2"/>
  <c r="N379" i="2"/>
  <c r="Q379" i="2"/>
  <c r="N279" i="2"/>
  <c r="Q279" i="2"/>
  <c r="Q397" i="2"/>
  <c r="Q150" i="2"/>
  <c r="N150" i="2"/>
  <c r="N434" i="2"/>
  <c r="Q434" i="2"/>
  <c r="Q46" i="2"/>
  <c r="N46" i="2"/>
  <c r="N259" i="2"/>
  <c r="Q259" i="2"/>
  <c r="Q332" i="2"/>
  <c r="N332" i="2"/>
  <c r="Q336" i="2"/>
  <c r="N336" i="2"/>
  <c r="N162" i="2"/>
  <c r="Q162" i="2"/>
  <c r="N36" i="2"/>
  <c r="Q36" i="2"/>
  <c r="N405" i="2"/>
  <c r="Q405" i="2"/>
  <c r="N287" i="2"/>
  <c r="N228" i="2"/>
  <c r="Q228" i="2"/>
  <c r="N122" i="2"/>
  <c r="Q122" i="2"/>
  <c r="Q360" i="2"/>
  <c r="N360" i="2"/>
  <c r="N127" i="2"/>
  <c r="Q127" i="2"/>
  <c r="N296" i="2"/>
  <c r="Q296" i="2"/>
  <c r="Q189" i="2"/>
  <c r="N189" i="2"/>
  <c r="Q129" i="2"/>
  <c r="N129" i="2"/>
  <c r="Q59" i="2"/>
  <c r="N59" i="2"/>
  <c r="N118" i="2"/>
  <c r="Q118" i="2"/>
  <c r="Q226" i="2"/>
  <c r="N226" i="2"/>
  <c r="N41" i="2"/>
  <c r="Q41" i="2"/>
  <c r="Q107" i="2"/>
  <c r="N107" i="2"/>
  <c r="N375" i="2"/>
  <c r="Q375" i="2"/>
  <c r="N322" i="2"/>
  <c r="Q322" i="2"/>
  <c r="Q233" i="2"/>
  <c r="N233" i="2"/>
  <c r="N429" i="2"/>
  <c r="Q429" i="2"/>
  <c r="N281" i="2"/>
  <c r="Q281" i="2"/>
  <c r="N192" i="2"/>
  <c r="Q192" i="2"/>
  <c r="N19" i="2"/>
  <c r="Q19" i="2"/>
  <c r="Q82" i="2"/>
  <c r="N82" i="2"/>
  <c r="Q24" i="2"/>
  <c r="N24" i="2"/>
  <c r="Q17" i="2"/>
  <c r="N17" i="2"/>
  <c r="N137" i="2"/>
  <c r="Q202" i="2"/>
  <c r="N377" i="2"/>
  <c r="Q302" i="2"/>
  <c r="N302" i="2"/>
  <c r="Q295" i="2"/>
  <c r="N295" i="2"/>
  <c r="N245" i="2"/>
  <c r="Q245" i="2"/>
  <c r="N351" i="2"/>
  <c r="Q241" i="2"/>
  <c r="N119" i="2"/>
  <c r="Q367" i="2"/>
  <c r="N367" i="2"/>
  <c r="Q219" i="2"/>
  <c r="N219" i="2"/>
  <c r="Q312" i="2"/>
  <c r="N312" i="2"/>
  <c r="N34" i="2"/>
  <c r="Q34" i="2"/>
  <c r="N425" i="2"/>
  <c r="Q425" i="2"/>
  <c r="Q256" i="2"/>
  <c r="N256" i="2"/>
  <c r="Q244" i="2"/>
  <c r="N244" i="2"/>
  <c r="N111" i="2"/>
  <c r="Q111" i="2"/>
  <c r="N401" i="2"/>
  <c r="Q401" i="2"/>
  <c r="N386" i="2"/>
  <c r="Q386" i="2"/>
  <c r="N343" i="2"/>
  <c r="Q33" i="2"/>
  <c r="N141" i="2"/>
  <c r="N104" i="2"/>
  <c r="N421" i="2"/>
  <c r="N308" i="2"/>
  <c r="Q435" i="2"/>
  <c r="N415" i="2"/>
  <c r="Q180" i="2"/>
  <c r="N310" i="2"/>
  <c r="N297" i="2"/>
  <c r="Q297" i="2"/>
  <c r="N357" i="2"/>
  <c r="N413" i="2"/>
  <c r="Q413" i="2"/>
  <c r="Q357" i="2"/>
  <c r="N51" i="2"/>
  <c r="N380" i="2"/>
  <c r="Q436" i="2"/>
  <c r="N418" i="2"/>
  <c r="N139" i="2"/>
  <c r="Q139" i="2"/>
  <c r="N263" i="2"/>
  <c r="Q263" i="2"/>
  <c r="N424" i="2"/>
  <c r="Q424" i="2"/>
  <c r="Q168" i="2"/>
  <c r="N168" i="2"/>
  <c r="N318" i="2"/>
  <c r="Q318" i="2"/>
  <c r="N300" i="2"/>
  <c r="Q300" i="2"/>
  <c r="Q400" i="2"/>
  <c r="N400" i="2"/>
  <c r="N55" i="2"/>
  <c r="Q55" i="2"/>
  <c r="N349" i="2"/>
  <c r="N221" i="2"/>
  <c r="Q165" i="2"/>
  <c r="Q53" i="2"/>
  <c r="Q359" i="2"/>
  <c r="Q411" i="2"/>
  <c r="N334" i="2"/>
  <c r="N108" i="2"/>
  <c r="Q292" i="2"/>
  <c r="Q45" i="2"/>
  <c r="Q136" i="2"/>
  <c r="N136" i="2"/>
  <c r="Q78" i="2"/>
  <c r="N78" i="2"/>
  <c r="N283" i="2"/>
  <c r="Q230" i="2"/>
  <c r="N230" i="2"/>
  <c r="N128" i="2"/>
  <c r="Q128" i="2"/>
  <c r="Q138" i="2"/>
  <c r="N138" i="2"/>
  <c r="N75" i="2"/>
  <c r="Q75" i="2"/>
  <c r="Q420" i="2"/>
  <c r="Q320" i="2"/>
  <c r="Q112" i="2"/>
  <c r="Q269" i="2"/>
  <c r="N229" i="2"/>
  <c r="Q229" i="2"/>
  <c r="Q98" i="2"/>
  <c r="N98" i="2"/>
  <c r="Q169" i="2"/>
  <c r="Q355" i="2"/>
  <c r="N355" i="2"/>
  <c r="N253" i="2"/>
  <c r="N381" i="2"/>
  <c r="Q381" i="2"/>
  <c r="Q200" i="2"/>
  <c r="N200" i="2"/>
  <c r="N352" i="2"/>
  <c r="N414" i="2"/>
  <c r="Q414" i="2"/>
  <c r="N274" i="2"/>
  <c r="Q274" i="2"/>
  <c r="N346" i="2"/>
  <c r="Q346" i="2"/>
  <c r="N340" i="2"/>
  <c r="Q340" i="2"/>
  <c r="N186" i="2"/>
  <c r="Q227" i="2"/>
  <c r="N227" i="2"/>
  <c r="N209" i="2"/>
  <c r="Q159" i="2"/>
  <c r="N423" i="2"/>
  <c r="N374" i="2"/>
  <c r="Q91" i="2"/>
  <c r="Q356" i="2"/>
  <c r="N65" i="2"/>
  <c r="Q201" i="2"/>
  <c r="N387" i="2"/>
  <c r="N218" i="2"/>
  <c r="N277" i="2"/>
  <c r="N68" i="2"/>
  <c r="Q68" i="2"/>
  <c r="Q97" i="2"/>
  <c r="Q384" i="2"/>
  <c r="Q392" i="2"/>
  <c r="N392" i="2"/>
  <c r="Q358" i="2"/>
  <c r="N358" i="2"/>
  <c r="N252" i="2"/>
  <c r="Q252" i="2"/>
  <c r="Q412" i="2"/>
  <c r="N412" i="2"/>
  <c r="Q27" i="2"/>
  <c r="Q153" i="2"/>
  <c r="N153" i="2"/>
  <c r="N364" i="2"/>
  <c r="Q364" i="2"/>
  <c r="Q410" i="2"/>
  <c r="N410" i="2"/>
  <c r="Q76" i="2"/>
  <c r="Q77" i="2"/>
  <c r="Q188" i="2"/>
  <c r="Q203" i="2"/>
  <c r="N306" i="2"/>
  <c r="Q385" i="2"/>
  <c r="Q301" i="2"/>
  <c r="Q316" i="2"/>
  <c r="Q431" i="2"/>
  <c r="N276" i="2"/>
  <c r="N184" i="2"/>
  <c r="Q156" i="2"/>
  <c r="N156" i="2"/>
  <c r="Q164" i="2"/>
  <c r="Q92" i="2"/>
  <c r="Q96" i="2"/>
  <c r="Q143" i="2"/>
  <c r="Q382" i="2"/>
  <c r="N382" i="2"/>
  <c r="Q222" i="2"/>
  <c r="N222" i="2"/>
  <c r="N56" i="2"/>
  <c r="Q56" i="2"/>
  <c r="Q307" i="2"/>
  <c r="N307" i="2"/>
  <c r="Q54" i="2"/>
  <c r="N54" i="2"/>
  <c r="Q176" i="2"/>
  <c r="N176" i="2"/>
  <c r="N240" i="2"/>
  <c r="Q240" i="2"/>
  <c r="Q235" i="2"/>
  <c r="N235" i="2"/>
  <c r="Q47" i="2"/>
  <c r="N47" i="2"/>
  <c r="N272" i="2"/>
  <c r="Q109" i="2"/>
  <c r="N109" i="2"/>
  <c r="N258" i="2"/>
  <c r="Q258" i="2"/>
  <c r="Q409" i="2"/>
  <c r="N126" i="2"/>
  <c r="Q126" i="2"/>
  <c r="Q387" i="2"/>
  <c r="N48" i="2"/>
  <c r="N262" i="2"/>
  <c r="Q20" i="2"/>
  <c r="N161" i="2"/>
  <c r="N114" i="2"/>
  <c r="Q354" i="2"/>
  <c r="N64" i="2"/>
  <c r="Q100" i="2"/>
  <c r="Q23" i="2"/>
  <c r="Q154" i="2"/>
  <c r="N154" i="2"/>
  <c r="N247" i="2"/>
  <c r="Q247" i="2"/>
  <c r="Q290" i="2"/>
  <c r="N290" i="2"/>
  <c r="N144" i="2"/>
  <c r="Q144" i="2"/>
  <c r="Q44" i="2"/>
  <c r="N44" i="2"/>
  <c r="N319" i="2"/>
  <c r="Q319" i="2"/>
  <c r="Q282" i="2"/>
  <c r="N282" i="2"/>
  <c r="N155" i="2"/>
  <c r="Q155" i="2"/>
  <c r="Q166" i="2"/>
  <c r="N166" i="2"/>
  <c r="N212" i="2"/>
  <c r="Q331" i="2"/>
  <c r="N331" i="2"/>
  <c r="Q216" i="2"/>
  <c r="N216" i="2"/>
  <c r="N368" i="2"/>
  <c r="Q368" i="2"/>
  <c r="N237" i="2"/>
  <c r="Q237" i="2"/>
  <c r="Q117" i="2"/>
  <c r="N117" i="2"/>
  <c r="Q211" i="2"/>
  <c r="Q120" i="2"/>
  <c r="N120" i="2"/>
  <c r="N350" i="2"/>
  <c r="Q251" i="2"/>
  <c r="Q291" i="2"/>
  <c r="N196" i="2"/>
  <c r="Q268" i="2"/>
  <c r="Q234" i="2"/>
  <c r="Q163" i="2"/>
  <c r="N267" i="2"/>
  <c r="Q388" i="2"/>
  <c r="N388" i="2"/>
  <c r="N142" i="2"/>
  <c r="Q142" i="2"/>
  <c r="Q172" i="2"/>
  <c r="N172" i="2"/>
  <c r="N208" i="2"/>
  <c r="Q208" i="2"/>
  <c r="N271" i="2"/>
  <c r="Q271" i="2"/>
  <c r="Q325" i="2"/>
  <c r="N325" i="2"/>
  <c r="Q183" i="2"/>
  <c r="N183" i="2"/>
  <c r="N337" i="2"/>
  <c r="N299" i="2"/>
  <c r="Q299" i="2"/>
  <c r="Q149" i="2"/>
  <c r="N149" i="2"/>
  <c r="N21" i="2"/>
  <c r="Q21" i="2"/>
  <c r="N80" i="2"/>
  <c r="Q80" i="2"/>
  <c r="N371" i="2"/>
  <c r="Q371" i="2"/>
  <c r="N406" i="2"/>
  <c r="Q323" i="2"/>
  <c r="Q378" i="2"/>
  <c r="N398" i="2"/>
  <c r="N195" i="2"/>
  <c r="Q195" i="2"/>
  <c r="N28" i="2"/>
  <c r="Q28" i="2"/>
  <c r="N63" i="2"/>
  <c r="Q205" i="2"/>
  <c r="N205" i="2"/>
  <c r="N148" i="2"/>
  <c r="Q148" i="2"/>
  <c r="N93" i="2"/>
  <c r="Q93" i="2"/>
  <c r="N211" i="2"/>
  <c r="N432" i="2"/>
  <c r="Q432" i="2"/>
  <c r="N175" i="2"/>
  <c r="Q175" i="2"/>
  <c r="Q32" i="2"/>
  <c r="N32" i="2"/>
  <c r="Q214" i="2"/>
  <c r="N214" i="2"/>
  <c r="N179" i="2"/>
  <c r="Q179" i="2"/>
  <c r="Q157" i="2"/>
  <c r="N157" i="2"/>
  <c r="N399" i="2"/>
  <c r="Q399" i="2"/>
  <c r="N293" i="2"/>
  <c r="Q293" i="2"/>
  <c r="Q35" i="2"/>
  <c r="N35" i="2"/>
  <c r="Q335" i="2"/>
  <c r="N335" i="2"/>
  <c r="Q123" i="2"/>
  <c r="N72" i="2"/>
  <c r="Q72" i="2"/>
  <c r="N123" i="2"/>
  <c r="N289" i="2"/>
  <c r="N58" i="2"/>
  <c r="Q58" i="2"/>
  <c r="Q130" i="2"/>
  <c r="N130" i="2"/>
  <c r="Q255" i="2"/>
  <c r="N255" i="2"/>
  <c r="N348" i="2"/>
  <c r="Q313" i="2"/>
  <c r="N313" i="2"/>
  <c r="Q85" i="2"/>
  <c r="N85" i="2"/>
  <c r="Q254" i="2"/>
  <c r="N254" i="2"/>
  <c r="N124" i="2"/>
  <c r="Q124" i="2"/>
  <c r="N369" i="2"/>
  <c r="Q369" i="2"/>
  <c r="Q408" i="2"/>
  <c r="N125" i="2"/>
  <c r="Q125" i="2"/>
  <c r="N103" i="2"/>
  <c r="N37" i="2"/>
  <c r="Q37" i="2"/>
  <c r="Q333" i="2"/>
  <c r="N333" i="2"/>
  <c r="N217" i="2"/>
  <c r="Q270" i="2"/>
  <c r="N239" i="2"/>
  <c r="Q304" i="2"/>
  <c r="N133" i="2"/>
  <c r="N185" i="2"/>
  <c r="N311" i="2"/>
  <c r="N257" i="2"/>
  <c r="N288" i="2"/>
  <c r="N345" i="2"/>
  <c r="N61" i="2"/>
  <c r="N250" i="2"/>
  <c r="Q275" i="2"/>
  <c r="Q339" i="2"/>
  <c r="Q26" i="2"/>
  <c r="Q89" i="2"/>
  <c r="Q273" i="2"/>
  <c r="Q285" i="2"/>
  <c r="N342" i="2"/>
  <c r="N236" i="2"/>
  <c r="N330" i="2"/>
  <c r="Q173" i="2"/>
  <c r="Q341" i="2"/>
  <c r="N286" i="2"/>
  <c r="N134" i="2"/>
  <c r="N151" i="2"/>
  <c r="Q151" i="2"/>
  <c r="N206" i="2"/>
  <c r="Q206" i="2"/>
  <c r="N60" i="2"/>
  <c r="Q60" i="2"/>
  <c r="N87" i="2"/>
  <c r="Q87" i="2"/>
  <c r="N243" i="2"/>
  <c r="N31" i="2"/>
  <c r="Q31" i="2"/>
  <c r="N90" i="2"/>
  <c r="Q294" i="2"/>
  <c r="N294" i="2"/>
  <c r="Q303" i="2"/>
  <c r="N171" i="2"/>
  <c r="N370" i="2"/>
  <c r="N29" i="2"/>
  <c r="Q29" i="2"/>
  <c r="N181" i="2"/>
  <c r="Q181" i="2"/>
  <c r="Q416" i="2"/>
  <c r="N416" i="2"/>
  <c r="Q99" i="2"/>
  <c r="N99" i="2"/>
  <c r="Q329" i="2"/>
  <c r="N329" i="2"/>
  <c r="N278" i="2"/>
  <c r="Q102" i="2"/>
  <c r="N102" i="2"/>
  <c r="Q326" i="2"/>
  <c r="Q298" i="2"/>
  <c r="Q66" i="2"/>
  <c r="N265" i="2"/>
  <c r="N207" i="2"/>
  <c r="N361" i="2"/>
  <c r="Q194" i="2"/>
  <c r="Q314" i="2"/>
  <c r="Q40" i="2"/>
  <c r="Q74" i="2"/>
  <c r="N231" i="2"/>
  <c r="N372" i="2"/>
  <c r="Q403" i="2"/>
  <c r="N280" i="2"/>
  <c r="Q393" i="2"/>
  <c r="Q22" i="2"/>
  <c r="Q417" i="2"/>
  <c r="Q121" i="2"/>
  <c r="Q160" i="2"/>
  <c r="Q198" i="2"/>
  <c r="Q57" i="2"/>
  <c r="Q197" i="2"/>
  <c r="Q365" i="2"/>
  <c r="N170" i="2"/>
  <c r="Q170" i="2"/>
  <c r="Q135" i="2"/>
  <c r="N135" i="2"/>
  <c r="N404" i="2"/>
  <c r="Q404" i="2"/>
  <c r="Q101" i="2"/>
  <c r="N101" i="2"/>
  <c r="Q238" i="2"/>
  <c r="N238" i="2"/>
  <c r="N213" i="2"/>
  <c r="Q213" i="2"/>
  <c r="Q220" i="2"/>
  <c r="Q223" i="2"/>
  <c r="N223" i="2"/>
  <c r="N437" i="2"/>
  <c r="N106" i="2"/>
  <c r="Q106" i="2"/>
  <c r="N204" i="2"/>
  <c r="Q204" i="2"/>
  <c r="N38" i="2"/>
  <c r="Q210" i="2"/>
  <c r="N210" i="2"/>
  <c r="N18" i="2"/>
  <c r="Q18" i="2"/>
  <c r="Q67" i="2"/>
  <c r="N67" i="2"/>
  <c r="N407" i="2"/>
  <c r="Q344" i="2"/>
  <c r="Q383" i="2"/>
  <c r="N389" i="2"/>
  <c r="N30" i="2"/>
  <c r="Q317" i="2"/>
  <c r="Q146" i="2"/>
  <c r="N347" i="2"/>
  <c r="Q167" i="2"/>
  <c r="Q79" i="2"/>
  <c r="N43" i="2"/>
  <c r="Q43" i="2"/>
  <c r="N131" i="2"/>
  <c r="Q131" i="2"/>
  <c r="Q395" i="2"/>
  <c r="N81" i="2"/>
  <c r="Q81" i="2"/>
  <c r="N105" i="2"/>
  <c r="N84" i="2"/>
  <c r="Q224" i="2"/>
  <c r="Q52" i="2"/>
  <c r="Q363" i="2"/>
  <c r="N132" i="2"/>
  <c r="N266" i="2"/>
  <c r="Q95" i="2"/>
  <c r="N215" i="2"/>
  <c r="Q305" i="2"/>
  <c r="Q284" i="2"/>
  <c r="Q110" i="2"/>
  <c r="N110" i="2"/>
  <c r="Q182" i="2"/>
  <c r="N73" i="2"/>
  <c r="N115" i="2"/>
  <c r="N249" i="2"/>
  <c r="N199" i="2"/>
  <c r="N419" i="2"/>
  <c r="N338" i="2"/>
  <c r="N232" i="2"/>
  <c r="N321" i="2"/>
  <c r="Q249" i="2"/>
  <c r="R900" i="2" l="1"/>
  <c r="R899" i="2"/>
  <c r="R983" i="2"/>
  <c r="R1260" i="2"/>
  <c r="R992" i="2"/>
  <c r="R1096" i="2"/>
  <c r="R1177" i="2"/>
  <c r="R984" i="2"/>
  <c r="R1263" i="2"/>
  <c r="R991" i="2"/>
  <c r="R1258" i="2"/>
  <c r="R1392" i="2"/>
  <c r="R1525" i="2"/>
  <c r="R1406" i="2"/>
  <c r="R1304" i="2"/>
  <c r="R1502" i="2"/>
  <c r="R1363" i="2"/>
  <c r="R1503" i="2"/>
  <c r="R1649" i="2"/>
  <c r="R1796" i="2"/>
  <c r="R1636" i="2"/>
  <c r="R1715" i="2"/>
  <c r="R1890" i="2"/>
  <c r="R1935" i="2"/>
  <c r="R1828" i="2"/>
  <c r="R1091" i="2"/>
  <c r="R1243" i="2"/>
  <c r="R960" i="2"/>
  <c r="R1068" i="2"/>
  <c r="R961" i="2"/>
  <c r="R1241" i="2"/>
  <c r="R1082" i="2"/>
  <c r="R1218" i="2"/>
  <c r="R1369" i="2"/>
  <c r="R1475" i="2"/>
  <c r="R1371" i="2"/>
  <c r="R913" i="2"/>
  <c r="R1173" i="2"/>
  <c r="R1153" i="2"/>
  <c r="R1442" i="2"/>
  <c r="R1519" i="2"/>
  <c r="R1538" i="2"/>
  <c r="R1604" i="2"/>
  <c r="R1652" i="2"/>
  <c r="R1567" i="2"/>
  <c r="R1795" i="2"/>
  <c r="R901" i="2"/>
  <c r="R1140" i="2"/>
  <c r="R1181" i="2"/>
  <c r="R1154" i="2"/>
  <c r="R994" i="2"/>
  <c r="R1125" i="2"/>
  <c r="R1531" i="2"/>
  <c r="R908" i="2"/>
  <c r="R907" i="2"/>
  <c r="R1001" i="2"/>
  <c r="R1269" i="2"/>
  <c r="R1003" i="2"/>
  <c r="R1104" i="2"/>
  <c r="R1193" i="2"/>
  <c r="R1013" i="2"/>
  <c r="R1169" i="2"/>
  <c r="R1272" i="2"/>
  <c r="R1294" i="2"/>
  <c r="R1409" i="2"/>
  <c r="R1424" i="2"/>
  <c r="R1320" i="2"/>
  <c r="R1386" i="2"/>
  <c r="R1657" i="2"/>
  <c r="R1804" i="2"/>
  <c r="R1708" i="2"/>
  <c r="R1556" i="2"/>
  <c r="R1787" i="2"/>
  <c r="R1723" i="2"/>
  <c r="R1943" i="2"/>
  <c r="R1860" i="2"/>
  <c r="R877" i="2"/>
  <c r="R1122" i="2"/>
  <c r="R1252" i="2"/>
  <c r="R979" i="2"/>
  <c r="R1084" i="2"/>
  <c r="R1255" i="2"/>
  <c r="R981" i="2"/>
  <c r="R1098" i="2"/>
  <c r="R1234" i="2"/>
  <c r="R1383" i="2"/>
  <c r="R1394" i="2"/>
  <c r="R1292" i="2"/>
  <c r="R1347" i="2"/>
  <c r="R1496" i="2"/>
  <c r="R1643" i="2"/>
  <c r="R1564" i="2"/>
  <c r="R1790" i="2"/>
  <c r="R1617" i="2"/>
  <c r="R1758" i="2"/>
  <c r="R1762" i="2"/>
  <c r="R1837" i="2"/>
  <c r="R1709" i="2"/>
  <c r="R1866" i="2"/>
  <c r="R1929" i="2"/>
  <c r="R864" i="2"/>
  <c r="R1950" i="2"/>
  <c r="R1152" i="2"/>
  <c r="R1002" i="2"/>
  <c r="R1137" i="2"/>
  <c r="R1542" i="2"/>
  <c r="R1428" i="2"/>
  <c r="R1508" i="2"/>
  <c r="R1527" i="2"/>
  <c r="R1589" i="2"/>
  <c r="R1644" i="2"/>
  <c r="R1851" i="2"/>
  <c r="R1913" i="2"/>
  <c r="R880" i="2"/>
  <c r="R974" i="2"/>
  <c r="R1165" i="2"/>
  <c r="R973" i="2"/>
  <c r="R1138" i="2"/>
  <c r="R1513" i="2"/>
  <c r="R1405" i="2"/>
  <c r="R1497" i="2"/>
  <c r="R1694" i="2"/>
  <c r="R871" i="2"/>
  <c r="R1308" i="2"/>
  <c r="R1504" i="2"/>
  <c r="R1370" i="2"/>
  <c r="R1507" i="2"/>
  <c r="R1651" i="2"/>
  <c r="R1702" i="2"/>
  <c r="R1845" i="2"/>
  <c r="R1717" i="2"/>
  <c r="R1937" i="2"/>
  <c r="R1836" i="2"/>
  <c r="R889" i="2"/>
  <c r="R893" i="2"/>
  <c r="R977" i="2"/>
  <c r="R1253" i="2"/>
  <c r="R1088" i="2"/>
  <c r="R976" i="2"/>
  <c r="R1256" i="2"/>
  <c r="R1101" i="2"/>
  <c r="R1242" i="2"/>
  <c r="R1385" i="2"/>
  <c r="R1514" i="2"/>
  <c r="R1396" i="2"/>
  <c r="R1296" i="2"/>
  <c r="R1498" i="2"/>
  <c r="R1354" i="2"/>
  <c r="R1499" i="2"/>
  <c r="R1645" i="2"/>
  <c r="R1792" i="2"/>
  <c r="R1625" i="2"/>
  <c r="R1760" i="2"/>
  <c r="R1711" i="2"/>
  <c r="R1931" i="2"/>
  <c r="R865" i="2"/>
  <c r="R968" i="2"/>
  <c r="R1099" i="2"/>
  <c r="R1245" i="2"/>
  <c r="R1076" i="2"/>
  <c r="R1248" i="2"/>
  <c r="R1090" i="2"/>
  <c r="R1226" i="2"/>
  <c r="R1376" i="2"/>
  <c r="R1482" i="2"/>
  <c r="R1380" i="2"/>
  <c r="R1337" i="2"/>
  <c r="R1492" i="2"/>
  <c r="R1639" i="2"/>
  <c r="R1786" i="2"/>
  <c r="R1754" i="2"/>
  <c r="R1633" i="2"/>
  <c r="R1833" i="2"/>
  <c r="R1705" i="2"/>
  <c r="R1850" i="2"/>
  <c r="R858" i="2"/>
  <c r="R1946" i="2"/>
  <c r="R1366" i="2"/>
  <c r="R1469" i="2"/>
  <c r="R1593" i="2"/>
  <c r="R1570" i="2"/>
  <c r="R1670" i="2"/>
  <c r="R874" i="2"/>
  <c r="R1021" i="2"/>
  <c r="R1283" i="2"/>
  <c r="R1014" i="2"/>
  <c r="R1108" i="2"/>
  <c r="R1212" i="2"/>
  <c r="R1033" i="2"/>
  <c r="R1182" i="2"/>
  <c r="R1281" i="2"/>
  <c r="R1012" i="2"/>
  <c r="R1310" i="2"/>
  <c r="R1420" i="2"/>
  <c r="R1295" i="2"/>
  <c r="R1447" i="2"/>
  <c r="R1336" i="2"/>
  <c r="R1404" i="2"/>
  <c r="R1665" i="2"/>
  <c r="R1812" i="2"/>
  <c r="R1716" i="2"/>
  <c r="R1859" i="2"/>
  <c r="R1731" i="2"/>
  <c r="R863" i="2"/>
  <c r="R862" i="2"/>
  <c r="R1892" i="2"/>
  <c r="R902" i="2"/>
  <c r="R985" i="2"/>
  <c r="R1261" i="2"/>
  <c r="R995" i="2"/>
  <c r="R1100" i="2"/>
  <c r="R989" i="2"/>
  <c r="R1264" i="2"/>
  <c r="R1266" i="2"/>
  <c r="R1397" i="2"/>
  <c r="R1408" i="2"/>
  <c r="R890" i="2"/>
  <c r="R925" i="2"/>
  <c r="R1119" i="2"/>
  <c r="R926" i="2"/>
  <c r="R1180" i="2"/>
  <c r="R1511" i="2"/>
  <c r="R1361" i="2"/>
  <c r="R1467" i="2"/>
  <c r="R1563" i="2"/>
  <c r="R1668" i="2"/>
  <c r="R1592" i="2"/>
  <c r="R1811" i="2"/>
  <c r="R1875" i="2"/>
  <c r="R1922" i="2"/>
  <c r="R914" i="2"/>
  <c r="R1157" i="2"/>
  <c r="R884" i="2"/>
  <c r="R868" i="2"/>
  <c r="R1035" i="2"/>
  <c r="R1199" i="2"/>
  <c r="R1029" i="2"/>
  <c r="R1112" i="2"/>
  <c r="R1228" i="2"/>
  <c r="R1052" i="2"/>
  <c r="R1034" i="2"/>
  <c r="R1326" i="2"/>
  <c r="R1434" i="2"/>
  <c r="R1311" i="2"/>
  <c r="R1470" i="2"/>
  <c r="R1541" i="2"/>
  <c r="R1423" i="2"/>
  <c r="R1673" i="2"/>
  <c r="R1820" i="2"/>
  <c r="R1724" i="2"/>
  <c r="R1803" i="2"/>
  <c r="R1867" i="2"/>
  <c r="R1739" i="2"/>
  <c r="R1840" i="2"/>
  <c r="R910" i="2"/>
  <c r="R1009" i="2"/>
  <c r="R1275" i="2"/>
  <c r="R1105" i="2"/>
  <c r="R1018" i="2"/>
  <c r="R1273" i="2"/>
  <c r="R1004" i="2"/>
  <c r="R1298" i="2"/>
  <c r="R1411" i="2"/>
  <c r="R1431" i="2"/>
  <c r="R1324" i="2"/>
  <c r="R1388" i="2"/>
  <c r="R1659" i="2"/>
  <c r="R1806" i="2"/>
  <c r="R1710" i="2"/>
  <c r="R1789" i="2"/>
  <c r="R1725" i="2"/>
  <c r="R1945" i="2"/>
  <c r="R1868" i="2"/>
  <c r="R904" i="2"/>
  <c r="R917" i="2"/>
  <c r="R1194" i="2"/>
  <c r="R918" i="2"/>
  <c r="R1164" i="2"/>
  <c r="R1350" i="2"/>
  <c r="R1453" i="2"/>
  <c r="R1560" i="2"/>
  <c r="R1613" i="2"/>
  <c r="R1660" i="2"/>
  <c r="R1573" i="2"/>
  <c r="R1854" i="2"/>
  <c r="R1906" i="2"/>
  <c r="R909" i="2"/>
  <c r="R1156" i="2"/>
  <c r="R1006" i="2"/>
  <c r="R1197" i="2"/>
  <c r="R1171" i="2"/>
  <c r="R1141" i="2"/>
  <c r="R1545" i="2"/>
  <c r="R1433" i="2"/>
  <c r="R1510" i="2"/>
  <c r="R1529" i="2"/>
  <c r="R1591" i="2"/>
  <c r="R1646" i="2"/>
  <c r="R1558" i="2"/>
  <c r="R1853" i="2"/>
  <c r="R1917" i="2"/>
  <c r="R1340" i="2"/>
  <c r="R1407" i="2"/>
  <c r="R1667" i="2"/>
  <c r="R1814" i="2"/>
  <c r="R1718" i="2"/>
  <c r="R1797" i="2"/>
  <c r="R1733" i="2"/>
  <c r="R1830" i="2"/>
  <c r="R867" i="2"/>
  <c r="R1017" i="2"/>
  <c r="R1167" i="2"/>
  <c r="R1276" i="2"/>
  <c r="R1008" i="2"/>
  <c r="R1106" i="2"/>
  <c r="R1204" i="2"/>
  <c r="R1020" i="2"/>
  <c r="R1174" i="2"/>
  <c r="R1279" i="2"/>
  <c r="R1007" i="2"/>
  <c r="R1302" i="2"/>
  <c r="R1413" i="2"/>
  <c r="R1548" i="2"/>
  <c r="R1438" i="2"/>
  <c r="R1328" i="2"/>
  <c r="R1395" i="2"/>
  <c r="R1532" i="2"/>
  <c r="R1661" i="2"/>
  <c r="R1808" i="2"/>
  <c r="R1712" i="2"/>
  <c r="R1791" i="2"/>
  <c r="R1727" i="2"/>
  <c r="R1947" i="2"/>
  <c r="R1876" i="2"/>
  <c r="R906" i="2"/>
  <c r="R905" i="2"/>
  <c r="R993" i="2"/>
  <c r="R1268" i="2"/>
  <c r="R1000" i="2"/>
  <c r="R1103" i="2"/>
  <c r="R1005" i="2"/>
  <c r="R1166" i="2"/>
  <c r="R1271" i="2"/>
  <c r="R999" i="2"/>
  <c r="R1282" i="2"/>
  <c r="R1401" i="2"/>
  <c r="R1422" i="2"/>
  <c r="R1316" i="2"/>
  <c r="R1506" i="2"/>
  <c r="R1379" i="2"/>
  <c r="R1655" i="2"/>
  <c r="R1802" i="2"/>
  <c r="R1706" i="2"/>
  <c r="R1785" i="2"/>
  <c r="R1849" i="2"/>
  <c r="R1721" i="2"/>
  <c r="R1941" i="2"/>
  <c r="R1852" i="2"/>
  <c r="R1547" i="2"/>
  <c r="R1391" i="2"/>
  <c r="R1601" i="2"/>
  <c r="R1686" i="2"/>
  <c r="R1829" i="2"/>
  <c r="R888" i="2"/>
  <c r="R1049" i="2"/>
  <c r="R1211" i="2"/>
  <c r="R1040" i="2"/>
  <c r="R1254" i="2"/>
  <c r="R1073" i="2"/>
  <c r="R1209" i="2"/>
  <c r="R1047" i="2"/>
  <c r="R1342" i="2"/>
  <c r="R1445" i="2"/>
  <c r="R1327" i="2"/>
  <c r="R1293" i="2"/>
  <c r="R1446" i="2"/>
  <c r="R1590" i="2"/>
  <c r="R1681" i="2"/>
  <c r="R1628" i="2"/>
  <c r="R1732" i="2"/>
  <c r="R1747" i="2"/>
  <c r="R1872" i="2"/>
  <c r="R1886" i="2"/>
  <c r="R881" i="2"/>
  <c r="R1023" i="2"/>
  <c r="R1183" i="2"/>
  <c r="R1284" i="2"/>
  <c r="R1016" i="2"/>
  <c r="R1109" i="2"/>
  <c r="R1216" i="2"/>
  <c r="R1037" i="2"/>
  <c r="R1185" i="2"/>
  <c r="R1287" i="2"/>
  <c r="R1015" i="2"/>
  <c r="R1314" i="2"/>
  <c r="R1425" i="2"/>
  <c r="R1299" i="2"/>
  <c r="R1454" i="2"/>
  <c r="R954" i="2"/>
  <c r="R1151" i="2"/>
  <c r="R959" i="2"/>
  <c r="R1389" i="2"/>
  <c r="R1778" i="2"/>
  <c r="R1598" i="2"/>
  <c r="R1684" i="2"/>
  <c r="R1827" i="2"/>
  <c r="R1891" i="2"/>
  <c r="R1912" i="2"/>
  <c r="R1923" i="2"/>
  <c r="R927" i="2"/>
  <c r="R1123" i="2"/>
  <c r="R928" i="2"/>
  <c r="R1184" i="2"/>
  <c r="R1520" i="2"/>
  <c r="R936" i="2"/>
  <c r="R935" i="2"/>
  <c r="R1071" i="2"/>
  <c r="R1227" i="2"/>
  <c r="R1058" i="2"/>
  <c r="R1286" i="2"/>
  <c r="R1089" i="2"/>
  <c r="R1225" i="2"/>
  <c r="R948" i="2"/>
  <c r="R1063" i="2"/>
  <c r="R1353" i="2"/>
  <c r="R1459" i="2"/>
  <c r="R1346" i="2"/>
  <c r="R1309" i="2"/>
  <c r="R1464" i="2"/>
  <c r="R1614" i="2"/>
  <c r="R1689" i="2"/>
  <c r="R1764" i="2"/>
  <c r="R1740" i="2"/>
  <c r="R1755" i="2"/>
  <c r="R1932" i="2"/>
  <c r="R885" i="2"/>
  <c r="R873" i="2"/>
  <c r="R1039" i="2"/>
  <c r="R1202" i="2"/>
  <c r="R1030" i="2"/>
  <c r="R1113" i="2"/>
  <c r="R1232" i="2"/>
  <c r="R1053" i="2"/>
  <c r="R1198" i="2"/>
  <c r="R1038" i="2"/>
  <c r="R1330" i="2"/>
  <c r="R1436" i="2"/>
  <c r="R1315" i="2"/>
  <c r="R1472" i="2"/>
  <c r="R1430" i="2"/>
  <c r="R1675" i="2"/>
  <c r="R1618" i="2"/>
  <c r="R1822" i="2"/>
  <c r="R1726" i="2"/>
  <c r="R1578" i="2"/>
  <c r="R1805" i="2"/>
  <c r="R1869" i="2"/>
  <c r="R1741" i="2"/>
  <c r="R1848" i="2"/>
  <c r="R882" i="2"/>
  <c r="R903" i="2"/>
  <c r="R943" i="2"/>
  <c r="R1135" i="2"/>
  <c r="R1196" i="2"/>
  <c r="R1526" i="2"/>
  <c r="R1375" i="2"/>
  <c r="R1481" i="2"/>
  <c r="R1582" i="2"/>
  <c r="R1676" i="2"/>
  <c r="R1599" i="2"/>
  <c r="R1819" i="2"/>
  <c r="R1883" i="2"/>
  <c r="R1896" i="2"/>
  <c r="R1907" i="2"/>
  <c r="R919" i="2"/>
  <c r="R920" i="2"/>
  <c r="R1168" i="2"/>
  <c r="R1352" i="2"/>
  <c r="R1458" i="2"/>
  <c r="R1544" i="2"/>
  <c r="R1579" i="2"/>
  <c r="R1662" i="2"/>
  <c r="R1862" i="2"/>
  <c r="R1910" i="2"/>
  <c r="R1297" i="2"/>
  <c r="R1448" i="2"/>
  <c r="R1683" i="2"/>
  <c r="R1631" i="2"/>
  <c r="R1734" i="2"/>
  <c r="R1594" i="2"/>
  <c r="R1813" i="2"/>
  <c r="R1877" i="2"/>
  <c r="R1749" i="2"/>
  <c r="R1880" i="2"/>
  <c r="R1926" i="2"/>
  <c r="R886" i="2"/>
  <c r="R875" i="2"/>
  <c r="R1043" i="2"/>
  <c r="R1203" i="2"/>
  <c r="R1032" i="2"/>
  <c r="R1114" i="2"/>
  <c r="R1238" i="2"/>
  <c r="R1061" i="2"/>
  <c r="R1201" i="2"/>
  <c r="R1042" i="2"/>
  <c r="R1334" i="2"/>
  <c r="R1441" i="2"/>
  <c r="R1319" i="2"/>
  <c r="R1479" i="2"/>
  <c r="R1432" i="2"/>
  <c r="R1677" i="2"/>
  <c r="R1621" i="2"/>
  <c r="R1824" i="2"/>
  <c r="R1728" i="2"/>
  <c r="R1743" i="2"/>
  <c r="R1856" i="2"/>
  <c r="R883" i="2"/>
  <c r="R1031" i="2"/>
  <c r="R1291" i="2"/>
  <c r="R1026" i="2"/>
  <c r="R1111" i="2"/>
  <c r="R1224" i="2"/>
  <c r="R1045" i="2"/>
  <c r="R1190" i="2"/>
  <c r="R1289" i="2"/>
  <c r="R1028" i="2"/>
  <c r="R1322" i="2"/>
  <c r="R1429" i="2"/>
  <c r="R1307" i="2"/>
  <c r="R1463" i="2"/>
  <c r="R1416" i="2"/>
  <c r="R1671" i="2"/>
  <c r="R1722" i="2"/>
  <c r="R1571" i="2"/>
  <c r="R1801" i="2"/>
  <c r="R1737" i="2"/>
  <c r="R1832" i="2"/>
  <c r="R1846" i="2"/>
  <c r="R1419" i="2"/>
  <c r="R1577" i="2"/>
  <c r="R1798" i="2"/>
  <c r="R1638" i="2"/>
  <c r="R1773" i="2"/>
  <c r="R1780" i="2"/>
  <c r="R1901" i="2"/>
  <c r="R1126" i="2"/>
  <c r="R982" i="2"/>
  <c r="R1172" i="2"/>
  <c r="R1145" i="2"/>
  <c r="R1435" i="2"/>
  <c r="R1516" i="2"/>
  <c r="R944" i="2"/>
  <c r="R949" i="2"/>
  <c r="R1087" i="2"/>
  <c r="R1237" i="2"/>
  <c r="R1067" i="2"/>
  <c r="R956" i="2"/>
  <c r="R1120" i="2"/>
  <c r="R1240" i="2"/>
  <c r="R1078" i="2"/>
  <c r="R1214" i="2"/>
  <c r="R1367" i="2"/>
  <c r="R1473" i="2"/>
  <c r="R1364" i="2"/>
  <c r="R1540" i="2"/>
  <c r="R1488" i="2"/>
  <c r="R1325" i="2"/>
  <c r="R1483" i="2"/>
  <c r="R1629" i="2"/>
  <c r="R1697" i="2"/>
  <c r="R1748" i="2"/>
  <c r="R1622" i="2"/>
  <c r="R1826" i="2"/>
  <c r="R1940" i="2"/>
  <c r="R891" i="2"/>
  <c r="R892" i="2"/>
  <c r="R1056" i="2"/>
  <c r="R1215" i="2"/>
  <c r="R1044" i="2"/>
  <c r="R1262" i="2"/>
  <c r="R1077" i="2"/>
  <c r="R1213" i="2"/>
  <c r="R1054" i="2"/>
  <c r="R1344" i="2"/>
  <c r="R1450" i="2"/>
  <c r="R1331" i="2"/>
  <c r="R1136" i="2"/>
  <c r="R1150" i="2"/>
  <c r="R1121" i="2"/>
  <c r="R1417" i="2"/>
  <c r="R1576" i="2"/>
  <c r="R1700" i="2"/>
  <c r="R1769" i="2"/>
  <c r="R1776" i="2"/>
  <c r="R1843" i="2"/>
  <c r="R1897" i="2"/>
  <c r="R869" i="2"/>
  <c r="R955" i="2"/>
  <c r="R1155" i="2"/>
  <c r="R1124" i="2"/>
  <c r="R962" i="2"/>
  <c r="R870" i="2"/>
  <c r="R1118" i="2"/>
  <c r="R1251" i="2"/>
  <c r="R972" i="2"/>
  <c r="R1080" i="2"/>
  <c r="R969" i="2"/>
  <c r="R1249" i="2"/>
  <c r="R1094" i="2"/>
  <c r="R1230" i="2"/>
  <c r="R1381" i="2"/>
  <c r="R1387" i="2"/>
  <c r="R1552" i="2"/>
  <c r="R1494" i="2"/>
  <c r="R1341" i="2"/>
  <c r="R1495" i="2"/>
  <c r="R1641" i="2"/>
  <c r="R1788" i="2"/>
  <c r="R1756" i="2"/>
  <c r="R1635" i="2"/>
  <c r="R1835" i="2"/>
  <c r="R1707" i="2"/>
  <c r="R1858" i="2"/>
  <c r="R1927" i="2"/>
  <c r="R859" i="2"/>
  <c r="R1948" i="2"/>
  <c r="R938" i="2"/>
  <c r="R937" i="2"/>
  <c r="R1075" i="2"/>
  <c r="R1231" i="2"/>
  <c r="R1059" i="2"/>
  <c r="R1093" i="2"/>
  <c r="R1229" i="2"/>
  <c r="R1064" i="2"/>
  <c r="R1200" i="2"/>
  <c r="R1358" i="2"/>
  <c r="R1461" i="2"/>
  <c r="R1348" i="2"/>
  <c r="R1484" i="2"/>
  <c r="R1313" i="2"/>
  <c r="R1471" i="2"/>
  <c r="R1615" i="2"/>
  <c r="R1691" i="2"/>
  <c r="R1742" i="2"/>
  <c r="R1821" i="2"/>
  <c r="R1757" i="2"/>
  <c r="R1934" i="2"/>
  <c r="R878" i="2"/>
  <c r="R970" i="2"/>
  <c r="R1163" i="2"/>
  <c r="R1134" i="2"/>
  <c r="R975" i="2"/>
  <c r="R1512" i="2"/>
  <c r="R1400" i="2"/>
  <c r="R1561" i="2"/>
  <c r="R1611" i="2"/>
  <c r="R1692" i="2"/>
  <c r="R946" i="2"/>
  <c r="R1139" i="2"/>
  <c r="R929" i="2"/>
  <c r="R951" i="2"/>
  <c r="R1530" i="2"/>
  <c r="R1377" i="2"/>
  <c r="R1766" i="2"/>
  <c r="R1584" i="2"/>
  <c r="R1678" i="2"/>
  <c r="R1608" i="2"/>
  <c r="R1885" i="2"/>
  <c r="R1900" i="2"/>
  <c r="R1911" i="2"/>
  <c r="R894" i="2"/>
  <c r="R1489" i="2"/>
  <c r="R1329" i="2"/>
  <c r="R1487" i="2"/>
  <c r="R1632" i="2"/>
  <c r="R1699" i="2"/>
  <c r="R1782" i="2"/>
  <c r="R1750" i="2"/>
  <c r="R1624" i="2"/>
  <c r="R1701" i="2"/>
  <c r="R1834" i="2"/>
  <c r="R861" i="2"/>
  <c r="R1942" i="2"/>
  <c r="R945" i="2"/>
  <c r="R1079" i="2"/>
  <c r="R1235" i="2"/>
  <c r="R1060" i="2"/>
  <c r="R931" i="2"/>
  <c r="R1097" i="2"/>
  <c r="R1233" i="2"/>
  <c r="R953" i="2"/>
  <c r="R1070" i="2"/>
  <c r="R1206" i="2"/>
  <c r="R1360" i="2"/>
  <c r="R1466" i="2"/>
  <c r="R1355" i="2"/>
  <c r="R1485" i="2"/>
  <c r="R1317" i="2"/>
  <c r="R1478" i="2"/>
  <c r="R1619" i="2"/>
  <c r="R1693" i="2"/>
  <c r="R1744" i="2"/>
  <c r="R1616" i="2"/>
  <c r="R1887" i="2"/>
  <c r="R1759" i="2"/>
  <c r="R1936" i="2"/>
  <c r="R933" i="2"/>
  <c r="R1065" i="2"/>
  <c r="R1223" i="2"/>
  <c r="R934" i="2"/>
  <c r="R1051" i="2"/>
  <c r="R1278" i="2"/>
  <c r="R1085" i="2"/>
  <c r="R1221" i="2"/>
  <c r="R940" i="2"/>
  <c r="R1062" i="2"/>
  <c r="R1351" i="2"/>
  <c r="R1457" i="2"/>
  <c r="R1339" i="2"/>
  <c r="R1305" i="2"/>
  <c r="R1462" i="2"/>
  <c r="R1687" i="2"/>
  <c r="R1761" i="2"/>
  <c r="R1575" i="2"/>
  <c r="R1738" i="2"/>
  <c r="R1881" i="2"/>
  <c r="R1753" i="2"/>
  <c r="R1893" i="2"/>
  <c r="R1930" i="2"/>
  <c r="R1444" i="2"/>
  <c r="R1522" i="2"/>
  <c r="R1543" i="2"/>
  <c r="R1605" i="2"/>
  <c r="R1654" i="2"/>
  <c r="R1568" i="2"/>
  <c r="R1861" i="2"/>
  <c r="R1767" i="2"/>
  <c r="R1894" i="2"/>
  <c r="R911" i="2"/>
  <c r="R922" i="2"/>
  <c r="R1176" i="2"/>
  <c r="R1357" i="2"/>
  <c r="R1460" i="2"/>
  <c r="R1546" i="2"/>
  <c r="R1581" i="2"/>
  <c r="R1664" i="2"/>
  <c r="R1580" i="2"/>
  <c r="R1807" i="2"/>
  <c r="R1871" i="2"/>
  <c r="R1870" i="2"/>
  <c r="R1914" i="2"/>
  <c r="R916" i="2"/>
  <c r="R1189" i="2"/>
  <c r="R1162" i="2"/>
  <c r="R1345" i="2"/>
  <c r="R1451" i="2"/>
  <c r="R1539" i="2"/>
  <c r="R1555" i="2"/>
  <c r="R1612" i="2"/>
  <c r="R1818" i="2"/>
  <c r="R1658" i="2"/>
  <c r="R1865" i="2"/>
  <c r="R1902" i="2"/>
  <c r="R1057" i="2"/>
  <c r="R1219" i="2"/>
  <c r="R1895" i="2"/>
  <c r="R921" i="2"/>
  <c r="R1534" i="2"/>
  <c r="R1600" i="2"/>
  <c r="R1585" i="2"/>
  <c r="R1696" i="2"/>
  <c r="R1562" i="2"/>
  <c r="R1823" i="2"/>
  <c r="R1921" i="2"/>
  <c r="R1915" i="2"/>
  <c r="R1129" i="2"/>
  <c r="R965" i="2"/>
  <c r="R1476" i="2"/>
  <c r="R1518" i="2"/>
  <c r="R1642" i="2"/>
  <c r="R1924" i="2"/>
  <c r="R1285" i="2"/>
  <c r="R1024" i="2"/>
  <c r="R1110" i="2"/>
  <c r="R1220" i="2"/>
  <c r="R1041" i="2"/>
  <c r="R1288" i="2"/>
  <c r="R1027" i="2"/>
  <c r="R1318" i="2"/>
  <c r="R1427" i="2"/>
  <c r="R1303" i="2"/>
  <c r="R1456" i="2"/>
  <c r="R1414" i="2"/>
  <c r="R1669" i="2"/>
  <c r="R1816" i="2"/>
  <c r="R1720" i="2"/>
  <c r="R1863" i="2"/>
  <c r="R1735" i="2"/>
  <c r="R1838" i="2"/>
  <c r="R872" i="2"/>
  <c r="R1019" i="2"/>
  <c r="R1277" i="2"/>
  <c r="R1011" i="2"/>
  <c r="R1107" i="2"/>
  <c r="R1208" i="2"/>
  <c r="R1022" i="2"/>
  <c r="R1280" i="2"/>
  <c r="R1306" i="2"/>
  <c r="R1418" i="2"/>
  <c r="R1440" i="2"/>
  <c r="R1332" i="2"/>
  <c r="R1402" i="2"/>
  <c r="R1536" i="2"/>
  <c r="R1663" i="2"/>
  <c r="R1602" i="2"/>
  <c r="R1714" i="2"/>
  <c r="R1565" i="2"/>
  <c r="R1857" i="2"/>
  <c r="R1729" i="2"/>
  <c r="R1949" i="2"/>
  <c r="R1884" i="2"/>
  <c r="R915" i="2"/>
  <c r="R1186" i="2"/>
  <c r="R1187" i="2"/>
  <c r="R1160" i="2"/>
  <c r="R1343" i="2"/>
  <c r="R1449" i="2"/>
  <c r="R1528" i="2"/>
  <c r="R1553" i="2"/>
  <c r="R1607" i="2"/>
  <c r="R1656" i="2"/>
  <c r="R1569" i="2"/>
  <c r="R1799" i="2"/>
  <c r="R1775" i="2"/>
  <c r="R1898" i="2"/>
  <c r="R912" i="2"/>
  <c r="R1170" i="2"/>
  <c r="R1178" i="2"/>
  <c r="R1010" i="2"/>
  <c r="R1149" i="2"/>
  <c r="R1554" i="2"/>
  <c r="R1437" i="2"/>
  <c r="R1517" i="2"/>
  <c r="R1810" i="2"/>
  <c r="R1650" i="2"/>
  <c r="R1793" i="2"/>
  <c r="R1925" i="2"/>
  <c r="R1384" i="2"/>
  <c r="R1596" i="2"/>
  <c r="R1908" i="2"/>
  <c r="R997" i="2"/>
  <c r="R1399" i="2"/>
  <c r="R1653" i="2"/>
  <c r="R1704" i="2"/>
  <c r="R1719" i="2"/>
  <c r="R898" i="2"/>
  <c r="R987" i="2"/>
  <c r="R1250" i="2"/>
  <c r="R1300" i="2"/>
  <c r="R1500" i="2"/>
  <c r="R1627" i="2"/>
  <c r="R1841" i="2"/>
  <c r="R1515" i="2"/>
  <c r="R1640" i="2"/>
  <c r="R1847" i="2"/>
  <c r="R1127" i="2"/>
  <c r="R1175" i="2"/>
  <c r="R1117" i="2"/>
  <c r="R1794" i="2"/>
  <c r="R1772" i="2"/>
  <c r="R939" i="2"/>
  <c r="R950" i="2"/>
  <c r="R1143" i="2"/>
  <c r="R1142" i="2"/>
  <c r="R986" i="2"/>
  <c r="R1770" i="2"/>
  <c r="R1839" i="2"/>
  <c r="R1904" i="2"/>
  <c r="R1771" i="2"/>
  <c r="R896" i="2"/>
  <c r="R1161" i="2"/>
  <c r="R971" i="2"/>
  <c r="R1133" i="2"/>
  <c r="R1373" i="2"/>
  <c r="R1493" i="2"/>
  <c r="R1609" i="2"/>
  <c r="R1559" i="2"/>
  <c r="R1674" i="2"/>
  <c r="R930" i="2"/>
  <c r="R1050" i="2"/>
  <c r="R1270" i="2"/>
  <c r="R1081" i="2"/>
  <c r="R1217" i="2"/>
  <c r="R932" i="2"/>
  <c r="R1055" i="2"/>
  <c r="R1349" i="2"/>
  <c r="R1452" i="2"/>
  <c r="R1335" i="2"/>
  <c r="R1301" i="2"/>
  <c r="R1455" i="2"/>
  <c r="R1606" i="2"/>
  <c r="R1685" i="2"/>
  <c r="R1634" i="2"/>
  <c r="R1736" i="2"/>
  <c r="R1815" i="2"/>
  <c r="R1879" i="2"/>
  <c r="R1751" i="2"/>
  <c r="R1888" i="2"/>
  <c r="R1928" i="2"/>
  <c r="R887" i="2"/>
  <c r="R1048" i="2"/>
  <c r="R1207" i="2"/>
  <c r="R1036" i="2"/>
  <c r="R1246" i="2"/>
  <c r="R1069" i="2"/>
  <c r="R1205" i="2"/>
  <c r="R1046" i="2"/>
  <c r="R1338" i="2"/>
  <c r="R1443" i="2"/>
  <c r="R1323" i="2"/>
  <c r="R1290" i="2"/>
  <c r="R1439" i="2"/>
  <c r="R1679" i="2"/>
  <c r="R1623" i="2"/>
  <c r="R1730" i="2"/>
  <c r="R1809" i="2"/>
  <c r="R1873" i="2"/>
  <c r="R1745" i="2"/>
  <c r="R1864" i="2"/>
  <c r="R895" i="2"/>
  <c r="R1128" i="2"/>
  <c r="R1192" i="2"/>
  <c r="R1521" i="2"/>
  <c r="R1368" i="2"/>
  <c r="R1474" i="2"/>
  <c r="R1572" i="2"/>
  <c r="R1672" i="2"/>
  <c r="R1595" i="2"/>
  <c r="R1899" i="2"/>
  <c r="R879" i="2"/>
  <c r="R923" i="2"/>
  <c r="R1115" i="2"/>
  <c r="R924" i="2"/>
  <c r="R1179" i="2"/>
  <c r="R1509" i="2"/>
  <c r="R1359" i="2"/>
  <c r="R1465" i="2"/>
  <c r="R1588" i="2"/>
  <c r="R1550" i="2"/>
  <c r="R1666" i="2"/>
  <c r="R1583" i="2"/>
  <c r="R1878" i="2"/>
  <c r="R1918" i="2"/>
  <c r="R1774" i="2"/>
  <c r="R1919" i="2"/>
  <c r="R1267" i="2"/>
  <c r="R1102" i="2"/>
  <c r="R1274" i="2"/>
  <c r="R1312" i="2"/>
  <c r="R1372" i="2"/>
  <c r="R1586" i="2"/>
  <c r="R897" i="2"/>
  <c r="R1259" i="2"/>
  <c r="R1403" i="2"/>
  <c r="R1356" i="2"/>
  <c r="R1882" i="2"/>
  <c r="R866" i="2"/>
  <c r="R998" i="2"/>
  <c r="R1158" i="2"/>
  <c r="R1132" i="2"/>
  <c r="R1777" i="2"/>
  <c r="R1905" i="2"/>
  <c r="R978" i="2"/>
  <c r="R1524" i="2"/>
  <c r="R1765" i="2"/>
  <c r="R1382" i="2"/>
  <c r="R1648" i="2"/>
  <c r="R1768" i="2"/>
  <c r="R1855" i="2"/>
  <c r="R1148" i="2"/>
  <c r="R1191" i="2"/>
  <c r="R1195" i="2"/>
  <c r="R1535" i="2"/>
  <c r="R1523" i="2"/>
  <c r="R1398" i="2"/>
  <c r="R1587" i="2"/>
  <c r="R1690" i="2"/>
  <c r="R1781" i="2"/>
  <c r="R1817" i="2"/>
  <c r="R1909" i="2"/>
  <c r="R1903" i="2"/>
  <c r="R1025" i="2"/>
  <c r="R1244" i="2"/>
  <c r="R964" i="2"/>
  <c r="R1072" i="2"/>
  <c r="R1247" i="2"/>
  <c r="R1086" i="2"/>
  <c r="R1222" i="2"/>
  <c r="R1374" i="2"/>
  <c r="R1477" i="2"/>
  <c r="R1378" i="2"/>
  <c r="R1549" i="2"/>
  <c r="R1490" i="2"/>
  <c r="R1333" i="2"/>
  <c r="R1491" i="2"/>
  <c r="R1637" i="2"/>
  <c r="R1557" i="2"/>
  <c r="R1784" i="2"/>
  <c r="R1752" i="2"/>
  <c r="R1630" i="2"/>
  <c r="R1703" i="2"/>
  <c r="R860" i="2"/>
  <c r="R1944" i="2"/>
  <c r="R941" i="2"/>
  <c r="R1083" i="2"/>
  <c r="R1236" i="2"/>
  <c r="R952" i="2"/>
  <c r="R1066" i="2"/>
  <c r="R1116" i="2"/>
  <c r="R1239" i="2"/>
  <c r="R957" i="2"/>
  <c r="R1074" i="2"/>
  <c r="R1210" i="2"/>
  <c r="R1365" i="2"/>
  <c r="R1468" i="2"/>
  <c r="R1362" i="2"/>
  <c r="R1486" i="2"/>
  <c r="R1321" i="2"/>
  <c r="R1480" i="2"/>
  <c r="R1626" i="2"/>
  <c r="R1695" i="2"/>
  <c r="R1746" i="2"/>
  <c r="R1620" i="2"/>
  <c r="R1825" i="2"/>
  <c r="R1889" i="2"/>
  <c r="R1763" i="2"/>
  <c r="R1938" i="2"/>
  <c r="R958" i="2"/>
  <c r="R1159" i="2"/>
  <c r="R963" i="2"/>
  <c r="R1130" i="2"/>
  <c r="R966" i="2"/>
  <c r="R1393" i="2"/>
  <c r="R1603" i="2"/>
  <c r="R1688" i="2"/>
  <c r="R1831" i="2"/>
  <c r="R1842" i="2"/>
  <c r="R1920" i="2"/>
  <c r="R947" i="2"/>
  <c r="R1147" i="2"/>
  <c r="R942" i="2"/>
  <c r="R1537" i="2"/>
  <c r="R1682" i="2"/>
  <c r="R1265" i="2"/>
  <c r="R1533" i="2"/>
  <c r="R1800" i="2"/>
  <c r="R1783" i="2"/>
  <c r="R1939" i="2"/>
  <c r="R980" i="2"/>
  <c r="R1257" i="2"/>
  <c r="R1501" i="2"/>
  <c r="R1647" i="2"/>
  <c r="R1713" i="2"/>
  <c r="R990" i="2"/>
  <c r="R1421" i="2"/>
  <c r="R1146" i="2"/>
  <c r="R1779" i="2"/>
  <c r="R1916" i="2"/>
  <c r="R1410" i="2"/>
  <c r="R1566" i="2"/>
  <c r="R1680" i="2"/>
  <c r="R1874" i="2"/>
  <c r="R876" i="2"/>
  <c r="R967" i="2"/>
  <c r="R1131" i="2"/>
  <c r="R1551" i="2"/>
  <c r="R1426" i="2"/>
  <c r="R1610" i="2"/>
  <c r="R1597" i="2"/>
  <c r="R1095" i="2"/>
  <c r="R996" i="2"/>
  <c r="R1415" i="2"/>
  <c r="R1844" i="2"/>
  <c r="R1092" i="2"/>
  <c r="R988" i="2"/>
  <c r="R1390" i="2"/>
  <c r="R1574" i="2"/>
  <c r="R1933" i="2"/>
  <c r="R1144" i="2"/>
  <c r="R1188" i="2"/>
  <c r="R1505" i="2"/>
  <c r="R1412" i="2"/>
  <c r="R1698" i="2"/>
  <c r="O1136" i="2"/>
  <c r="O1150" i="2"/>
  <c r="O1121" i="2"/>
  <c r="O1417" i="2"/>
  <c r="O1576" i="2"/>
  <c r="O1700" i="2"/>
  <c r="O1769" i="2"/>
  <c r="O1776" i="2"/>
  <c r="O1843" i="2"/>
  <c r="O1897" i="2"/>
  <c r="O869" i="2"/>
  <c r="O955" i="2"/>
  <c r="O1155" i="2"/>
  <c r="O1124" i="2"/>
  <c r="O962" i="2"/>
  <c r="O874" i="2"/>
  <c r="O1021" i="2"/>
  <c r="O1283" i="2"/>
  <c r="O1014" i="2"/>
  <c r="O1108" i="2"/>
  <c r="O1212" i="2"/>
  <c r="O1033" i="2"/>
  <c r="O1182" i="2"/>
  <c r="O1281" i="2"/>
  <c r="O1012" i="2"/>
  <c r="O1310" i="2"/>
  <c r="O1420" i="2"/>
  <c r="O1295" i="2"/>
  <c r="O1447" i="2"/>
  <c r="O1336" i="2"/>
  <c r="O1404" i="2"/>
  <c r="O1665" i="2"/>
  <c r="O1812" i="2"/>
  <c r="O1716" i="2"/>
  <c r="O1859" i="2"/>
  <c r="O1731" i="2"/>
  <c r="O863" i="2"/>
  <c r="O862" i="2"/>
  <c r="O1892" i="2"/>
  <c r="O902" i="2"/>
  <c r="O985" i="2"/>
  <c r="O1261" i="2"/>
  <c r="O995" i="2"/>
  <c r="O1100" i="2"/>
  <c r="O989" i="2"/>
  <c r="O1264" i="2"/>
  <c r="O1266" i="2"/>
  <c r="O1397" i="2"/>
  <c r="O1408" i="2"/>
  <c r="O1152" i="2"/>
  <c r="O1002" i="2"/>
  <c r="O1137" i="2"/>
  <c r="O1542" i="2"/>
  <c r="O1428" i="2"/>
  <c r="O1508" i="2"/>
  <c r="O1527" i="2"/>
  <c r="O1589" i="2"/>
  <c r="O1644" i="2"/>
  <c r="O1851" i="2"/>
  <c r="O1913" i="2"/>
  <c r="O880" i="2"/>
  <c r="O974" i="2"/>
  <c r="O1165" i="2"/>
  <c r="O973" i="2"/>
  <c r="O1138" i="2"/>
  <c r="O1513" i="2"/>
  <c r="O1405" i="2"/>
  <c r="O1497" i="2"/>
  <c r="O1694" i="2"/>
  <c r="O894" i="2"/>
  <c r="O908" i="2"/>
  <c r="O907" i="2"/>
  <c r="O1001" i="2"/>
  <c r="O1269" i="2"/>
  <c r="O1003" i="2"/>
  <c r="O1104" i="2"/>
  <c r="O1193" i="2"/>
  <c r="O1013" i="2"/>
  <c r="O1169" i="2"/>
  <c r="O1272" i="2"/>
  <c r="O1294" i="2"/>
  <c r="O1409" i="2"/>
  <c r="O1424" i="2"/>
  <c r="O1320" i="2"/>
  <c r="O1386" i="2"/>
  <c r="O1657" i="2"/>
  <c r="O1804" i="2"/>
  <c r="O1708" i="2"/>
  <c r="O1556" i="2"/>
  <c r="O1787" i="2"/>
  <c r="O1723" i="2"/>
  <c r="O1943" i="2"/>
  <c r="O1860" i="2"/>
  <c r="O877" i="2"/>
  <c r="O1122" i="2"/>
  <c r="O1252" i="2"/>
  <c r="O979" i="2"/>
  <c r="O1084" i="2"/>
  <c r="O1255" i="2"/>
  <c r="O981" i="2"/>
  <c r="O1098" i="2"/>
  <c r="O1234" i="2"/>
  <c r="O1383" i="2"/>
  <c r="O1394" i="2"/>
  <c r="O1292" i="2"/>
  <c r="O1347" i="2"/>
  <c r="O1496" i="2"/>
  <c r="O1643" i="2"/>
  <c r="O1564" i="2"/>
  <c r="O1790" i="2"/>
  <c r="O1617" i="2"/>
  <c r="O1758" i="2"/>
  <c r="O1762" i="2"/>
  <c r="O1837" i="2"/>
  <c r="O1709" i="2"/>
  <c r="O1866" i="2"/>
  <c r="O1929" i="2"/>
  <c r="O864" i="2"/>
  <c r="O1950" i="2"/>
  <c r="O1419" i="2"/>
  <c r="O1577" i="2"/>
  <c r="O1798" i="2"/>
  <c r="O1638" i="2"/>
  <c r="O1773" i="2"/>
  <c r="O1780" i="2"/>
  <c r="O1901" i="2"/>
  <c r="O1126" i="2"/>
  <c r="O982" i="2"/>
  <c r="O1172" i="2"/>
  <c r="O1142" i="2"/>
  <c r="O986" i="2"/>
  <c r="O1410" i="2"/>
  <c r="O1566" i="2"/>
  <c r="O1696" i="2"/>
  <c r="O1768" i="2"/>
  <c r="O1839" i="2"/>
  <c r="O1874" i="2"/>
  <c r="O1771" i="2"/>
  <c r="O876" i="2"/>
  <c r="O967" i="2"/>
  <c r="O1161" i="2"/>
  <c r="O965" i="2"/>
  <c r="O1131" i="2"/>
  <c r="O971" i="2"/>
  <c r="O1551" i="2"/>
  <c r="O1398" i="2"/>
  <c r="O1493" i="2"/>
  <c r="O1559" i="2"/>
  <c r="O1610" i="2"/>
  <c r="O1690" i="2"/>
  <c r="O1924" i="2"/>
  <c r="O1297" i="2"/>
  <c r="O1448" i="2"/>
  <c r="O1683" i="2"/>
  <c r="O1631" i="2"/>
  <c r="O1734" i="2"/>
  <c r="O1594" i="2"/>
  <c r="O1813" i="2"/>
  <c r="O1877" i="2"/>
  <c r="O913" i="2"/>
  <c r="O1173" i="2"/>
  <c r="O1153" i="2"/>
  <c r="O1442" i="2"/>
  <c r="O1519" i="2"/>
  <c r="O1538" i="2"/>
  <c r="O1604" i="2"/>
  <c r="O1652" i="2"/>
  <c r="O1567" i="2"/>
  <c r="O1795" i="2"/>
  <c r="O901" i="2"/>
  <c r="O1140" i="2"/>
  <c r="O1181" i="2"/>
  <c r="O1154" i="2"/>
  <c r="O994" i="2"/>
  <c r="O1125" i="2"/>
  <c r="O1531" i="2"/>
  <c r="O888" i="2"/>
  <c r="O1049" i="2"/>
  <c r="O1211" i="2"/>
  <c r="O1040" i="2"/>
  <c r="O1254" i="2"/>
  <c r="O1073" i="2"/>
  <c r="O1209" i="2"/>
  <c r="O1047" i="2"/>
  <c r="O1342" i="2"/>
  <c r="O1445" i="2"/>
  <c r="O1327" i="2"/>
  <c r="O1293" i="2"/>
  <c r="O1446" i="2"/>
  <c r="O1590" i="2"/>
  <c r="O1681" i="2"/>
  <c r="O1628" i="2"/>
  <c r="O1732" i="2"/>
  <c r="O1747" i="2"/>
  <c r="O1872" i="2"/>
  <c r="O1886" i="2"/>
  <c r="O881" i="2"/>
  <c r="O1023" i="2"/>
  <c r="O1183" i="2"/>
  <c r="O1284" i="2"/>
  <c r="O1016" i="2"/>
  <c r="O1109" i="2"/>
  <c r="O1216" i="2"/>
  <c r="O1037" i="2"/>
  <c r="O1185" i="2"/>
  <c r="O1287" i="2"/>
  <c r="O1015" i="2"/>
  <c r="O1314" i="2"/>
  <c r="O1425" i="2"/>
  <c r="O1299" i="2"/>
  <c r="O1454" i="2"/>
  <c r="O917" i="2"/>
  <c r="O1194" i="2"/>
  <c r="O918" i="2"/>
  <c r="O1164" i="2"/>
  <c r="O1350" i="2"/>
  <c r="O1453" i="2"/>
  <c r="O1560" i="2"/>
  <c r="O1613" i="2"/>
  <c r="O1660" i="2"/>
  <c r="O1573" i="2"/>
  <c r="O1854" i="2"/>
  <c r="O1906" i="2"/>
  <c r="O909" i="2"/>
  <c r="O1156" i="2"/>
  <c r="O1006" i="2"/>
  <c r="O1197" i="2"/>
  <c r="O1171" i="2"/>
  <c r="O1141" i="2"/>
  <c r="O1545" i="2"/>
  <c r="O1433" i="2"/>
  <c r="O1510" i="2"/>
  <c r="O1529" i="2"/>
  <c r="O1591" i="2"/>
  <c r="O1646" i="2"/>
  <c r="O1558" i="2"/>
  <c r="O1853" i="2"/>
  <c r="O1917" i="2"/>
  <c r="O871" i="2"/>
  <c r="O884" i="2"/>
  <c r="O868" i="2"/>
  <c r="O1035" i="2"/>
  <c r="O1199" i="2"/>
  <c r="O1029" i="2"/>
  <c r="O1112" i="2"/>
  <c r="O1228" i="2"/>
  <c r="O1052" i="2"/>
  <c r="O1034" i="2"/>
  <c r="O1326" i="2"/>
  <c r="O1434" i="2"/>
  <c r="O1311" i="2"/>
  <c r="O1470" i="2"/>
  <c r="O1541" i="2"/>
  <c r="O1423" i="2"/>
  <c r="O1673" i="2"/>
  <c r="O1820" i="2"/>
  <c r="O1724" i="2"/>
  <c r="O1803" i="2"/>
  <c r="O1867" i="2"/>
  <c r="O1739" i="2"/>
  <c r="O1840" i="2"/>
  <c r="O910" i="2"/>
  <c r="O1009" i="2"/>
  <c r="O1275" i="2"/>
  <c r="O1105" i="2"/>
  <c r="O1018" i="2"/>
  <c r="O1273" i="2"/>
  <c r="O1004" i="2"/>
  <c r="O1298" i="2"/>
  <c r="O1411" i="2"/>
  <c r="O1431" i="2"/>
  <c r="O1324" i="2"/>
  <c r="O1388" i="2"/>
  <c r="O1659" i="2"/>
  <c r="O1806" i="2"/>
  <c r="O1710" i="2"/>
  <c r="O1789" i="2"/>
  <c r="O1725" i="2"/>
  <c r="O1945" i="2"/>
  <c r="O1868" i="2"/>
  <c r="O904" i="2"/>
  <c r="O903" i="2"/>
  <c r="O1444" i="2"/>
  <c r="O1522" i="2"/>
  <c r="O1543" i="2"/>
  <c r="O1605" i="2"/>
  <c r="O1654" i="2"/>
  <c r="O1568" i="2"/>
  <c r="O1861" i="2"/>
  <c r="O1767" i="2"/>
  <c r="O1894" i="2"/>
  <c r="O911" i="2"/>
  <c r="O1145" i="2"/>
  <c r="O1435" i="2"/>
  <c r="O1516" i="2"/>
  <c r="O1600" i="2"/>
  <c r="O1648" i="2"/>
  <c r="O1562" i="2"/>
  <c r="O1855" i="2"/>
  <c r="O1921" i="2"/>
  <c r="O1148" i="2"/>
  <c r="O1191" i="2"/>
  <c r="O1133" i="2"/>
  <c r="O1535" i="2"/>
  <c r="O1426" i="2"/>
  <c r="O1518" i="2"/>
  <c r="O1587" i="2"/>
  <c r="O1642" i="2"/>
  <c r="O1781" i="2"/>
  <c r="O1909" i="2"/>
  <c r="O1489" i="2"/>
  <c r="O1329" i="2"/>
  <c r="O1487" i="2"/>
  <c r="O1632" i="2"/>
  <c r="O1699" i="2"/>
  <c r="O1782" i="2"/>
  <c r="O1750" i="2"/>
  <c r="O1624" i="2"/>
  <c r="O1701" i="2"/>
  <c r="O890" i="2"/>
  <c r="O925" i="2"/>
  <c r="O1119" i="2"/>
  <c r="O926" i="2"/>
  <c r="O1180" i="2"/>
  <c r="O1511" i="2"/>
  <c r="O1361" i="2"/>
  <c r="O1467" i="2"/>
  <c r="O1563" i="2"/>
  <c r="O1668" i="2"/>
  <c r="O1592" i="2"/>
  <c r="O1811" i="2"/>
  <c r="O1875" i="2"/>
  <c r="O1922" i="2"/>
  <c r="O914" i="2"/>
  <c r="O1157" i="2"/>
  <c r="O944" i="2"/>
  <c r="O949" i="2"/>
  <c r="O1087" i="2"/>
  <c r="O1237" i="2"/>
  <c r="O1067" i="2"/>
  <c r="O956" i="2"/>
  <c r="O1120" i="2"/>
  <c r="O1240" i="2"/>
  <c r="O1078" i="2"/>
  <c r="O1214" i="2"/>
  <c r="O1367" i="2"/>
  <c r="O1473" i="2"/>
  <c r="O1364" i="2"/>
  <c r="O1540" i="2"/>
  <c r="O1488" i="2"/>
  <c r="O1325" i="2"/>
  <c r="O1483" i="2"/>
  <c r="O1629" i="2"/>
  <c r="O1697" i="2"/>
  <c r="O1748" i="2"/>
  <c r="O1622" i="2"/>
  <c r="O1826" i="2"/>
  <c r="O1940" i="2"/>
  <c r="O891" i="2"/>
  <c r="O892" i="2"/>
  <c r="O1056" i="2"/>
  <c r="O1215" i="2"/>
  <c r="O1044" i="2"/>
  <c r="O1262" i="2"/>
  <c r="O1077" i="2"/>
  <c r="O1213" i="2"/>
  <c r="O1054" i="2"/>
  <c r="O1344" i="2"/>
  <c r="O1450" i="2"/>
  <c r="O1331" i="2"/>
  <c r="O943" i="2"/>
  <c r="O1135" i="2"/>
  <c r="O1196" i="2"/>
  <c r="O1526" i="2"/>
  <c r="O1375" i="2"/>
  <c r="O1481" i="2"/>
  <c r="O1582" i="2"/>
  <c r="O1676" i="2"/>
  <c r="O1599" i="2"/>
  <c r="O1819" i="2"/>
  <c r="O1883" i="2"/>
  <c r="O1896" i="2"/>
  <c r="O1907" i="2"/>
  <c r="O919" i="2"/>
  <c r="O920" i="2"/>
  <c r="O1168" i="2"/>
  <c r="O1352" i="2"/>
  <c r="O1458" i="2"/>
  <c r="O1544" i="2"/>
  <c r="O1579" i="2"/>
  <c r="O1662" i="2"/>
  <c r="O1862" i="2"/>
  <c r="O1910" i="2"/>
  <c r="O936" i="2"/>
  <c r="O935" i="2"/>
  <c r="O1071" i="2"/>
  <c r="O1227" i="2"/>
  <c r="O1058" i="2"/>
  <c r="O1286" i="2"/>
  <c r="O1089" i="2"/>
  <c r="O1225" i="2"/>
  <c r="O948" i="2"/>
  <c r="O1063" i="2"/>
  <c r="O1353" i="2"/>
  <c r="O1459" i="2"/>
  <c r="O1346" i="2"/>
  <c r="O1309" i="2"/>
  <c r="O1464" i="2"/>
  <c r="O1614" i="2"/>
  <c r="O1689" i="2"/>
  <c r="O1764" i="2"/>
  <c r="O1740" i="2"/>
  <c r="O1755" i="2"/>
  <c r="O1932" i="2"/>
  <c r="O885" i="2"/>
  <c r="O873" i="2"/>
  <c r="O1039" i="2"/>
  <c r="O1202" i="2"/>
  <c r="O1030" i="2"/>
  <c r="O1113" i="2"/>
  <c r="O1232" i="2"/>
  <c r="O1053" i="2"/>
  <c r="O1198" i="2"/>
  <c r="O1038" i="2"/>
  <c r="O1330" i="2"/>
  <c r="O1436" i="2"/>
  <c r="O1315" i="2"/>
  <c r="O1472" i="2"/>
  <c r="O1430" i="2"/>
  <c r="O1675" i="2"/>
  <c r="O1618" i="2"/>
  <c r="O1822" i="2"/>
  <c r="O1726" i="2"/>
  <c r="O1578" i="2"/>
  <c r="O1805" i="2"/>
  <c r="O1869" i="2"/>
  <c r="O1741" i="2"/>
  <c r="O1848" i="2"/>
  <c r="O882" i="2"/>
  <c r="O1520" i="2"/>
  <c r="O1366" i="2"/>
  <c r="O1469" i="2"/>
  <c r="O1593" i="2"/>
  <c r="O1570" i="2"/>
  <c r="O1670" i="2"/>
  <c r="O1895" i="2"/>
  <c r="O921" i="2"/>
  <c r="O922" i="2"/>
  <c r="O1176" i="2"/>
  <c r="O1357" i="2"/>
  <c r="O1460" i="2"/>
  <c r="O1546" i="2"/>
  <c r="O1581" i="2"/>
  <c r="O1664" i="2"/>
  <c r="O1580" i="2"/>
  <c r="O1807" i="2"/>
  <c r="O1871" i="2"/>
  <c r="O1870" i="2"/>
  <c r="O1914" i="2"/>
  <c r="O916" i="2"/>
  <c r="O1189" i="2"/>
  <c r="O1162" i="2"/>
  <c r="O1345" i="2"/>
  <c r="O1451" i="2"/>
  <c r="O1539" i="2"/>
  <c r="O1555" i="2"/>
  <c r="O1612" i="2"/>
  <c r="O1818" i="2"/>
  <c r="O1658" i="2"/>
  <c r="O1865" i="2"/>
  <c r="O1902" i="2"/>
  <c r="O1308" i="2"/>
  <c r="O1504" i="2"/>
  <c r="O1370" i="2"/>
  <c r="O1507" i="2"/>
  <c r="O1651" i="2"/>
  <c r="O1702" i="2"/>
  <c r="O1845" i="2"/>
  <c r="O1717" i="2"/>
  <c r="O1937" i="2"/>
  <c r="O1836" i="2"/>
  <c r="O889" i="2"/>
  <c r="O893" i="2"/>
  <c r="O977" i="2"/>
  <c r="O1253" i="2"/>
  <c r="O1088" i="2"/>
  <c r="O1020" i="2"/>
  <c r="O1174" i="2"/>
  <c r="O1279" i="2"/>
  <c r="O1007" i="2"/>
  <c r="O1302" i="2"/>
  <c r="O1413" i="2"/>
  <c r="O1548" i="2"/>
  <c r="O1438" i="2"/>
  <c r="O1328" i="2"/>
  <c r="O1395" i="2"/>
  <c r="O954" i="2"/>
  <c r="O1151" i="2"/>
  <c r="O959" i="2"/>
  <c r="O1389" i="2"/>
  <c r="O1778" i="2"/>
  <c r="O1598" i="2"/>
  <c r="O1684" i="2"/>
  <c r="O1827" i="2"/>
  <c r="O1891" i="2"/>
  <c r="O1912" i="2"/>
  <c r="O1923" i="2"/>
  <c r="O927" i="2"/>
  <c r="O1123" i="2"/>
  <c r="O928" i="2"/>
  <c r="O1184" i="2"/>
  <c r="O900" i="2"/>
  <c r="O899" i="2"/>
  <c r="O983" i="2"/>
  <c r="O1260" i="2"/>
  <c r="O992" i="2"/>
  <c r="O1096" i="2"/>
  <c r="O1177" i="2"/>
  <c r="O984" i="2"/>
  <c r="O1263" i="2"/>
  <c r="O991" i="2"/>
  <c r="O1258" i="2"/>
  <c r="O1392" i="2"/>
  <c r="O1525" i="2"/>
  <c r="O1406" i="2"/>
  <c r="O1304" i="2"/>
  <c r="O1502" i="2"/>
  <c r="O1363" i="2"/>
  <c r="O1503" i="2"/>
  <c r="O1649" i="2"/>
  <c r="O1796" i="2"/>
  <c r="O1636" i="2"/>
  <c r="O1715" i="2"/>
  <c r="O1890" i="2"/>
  <c r="O1935" i="2"/>
  <c r="O1828" i="2"/>
  <c r="O1091" i="2"/>
  <c r="O1243" i="2"/>
  <c r="O960" i="2"/>
  <c r="O1068" i="2"/>
  <c r="O961" i="2"/>
  <c r="O1241" i="2"/>
  <c r="O1082" i="2"/>
  <c r="O1218" i="2"/>
  <c r="O1369" i="2"/>
  <c r="O1475" i="2"/>
  <c r="O1371" i="2"/>
  <c r="O878" i="2"/>
  <c r="O970" i="2"/>
  <c r="O1163" i="2"/>
  <c r="O1134" i="2"/>
  <c r="O975" i="2"/>
  <c r="O1512" i="2"/>
  <c r="O1400" i="2"/>
  <c r="O1561" i="2"/>
  <c r="O1611" i="2"/>
  <c r="O1692" i="2"/>
  <c r="O946" i="2"/>
  <c r="O1139" i="2"/>
  <c r="O929" i="2"/>
  <c r="O951" i="2"/>
  <c r="O1530" i="2"/>
  <c r="O1377" i="2"/>
  <c r="O1766" i="2"/>
  <c r="O1584" i="2"/>
  <c r="O1678" i="2"/>
  <c r="O1608" i="2"/>
  <c r="O1885" i="2"/>
  <c r="O1900" i="2"/>
  <c r="O1911" i="2"/>
  <c r="O931" i="2"/>
  <c r="O870" i="2"/>
  <c r="O1118" i="2"/>
  <c r="O1251" i="2"/>
  <c r="O972" i="2"/>
  <c r="O1080" i="2"/>
  <c r="O969" i="2"/>
  <c r="O1249" i="2"/>
  <c r="O1094" i="2"/>
  <c r="O1230" i="2"/>
  <c r="O1381" i="2"/>
  <c r="O1387" i="2"/>
  <c r="O1552" i="2"/>
  <c r="O1494" i="2"/>
  <c r="O1341" i="2"/>
  <c r="O1495" i="2"/>
  <c r="O1641" i="2"/>
  <c r="O1788" i="2"/>
  <c r="O1756" i="2"/>
  <c r="O1635" i="2"/>
  <c r="O1835" i="2"/>
  <c r="O1707" i="2"/>
  <c r="O1858" i="2"/>
  <c r="O1927" i="2"/>
  <c r="O859" i="2"/>
  <c r="O1948" i="2"/>
  <c r="O938" i="2"/>
  <c r="O937" i="2"/>
  <c r="O1075" i="2"/>
  <c r="O1231" i="2"/>
  <c r="O1059" i="2"/>
  <c r="O1093" i="2"/>
  <c r="O1229" i="2"/>
  <c r="O1064" i="2"/>
  <c r="O1200" i="2"/>
  <c r="O1358" i="2"/>
  <c r="O1461" i="2"/>
  <c r="O1348" i="2"/>
  <c r="O1484" i="2"/>
  <c r="O1313" i="2"/>
  <c r="O1471" i="2"/>
  <c r="O1615" i="2"/>
  <c r="O1691" i="2"/>
  <c r="O1742" i="2"/>
  <c r="O1821" i="2"/>
  <c r="O1757" i="2"/>
  <c r="O1934" i="2"/>
  <c r="O1547" i="2"/>
  <c r="O1391" i="2"/>
  <c r="O1601" i="2"/>
  <c r="O1686" i="2"/>
  <c r="O1829" i="2"/>
  <c r="O1916" i="2"/>
  <c r="O939" i="2"/>
  <c r="O950" i="2"/>
  <c r="O1143" i="2"/>
  <c r="O1534" i="2"/>
  <c r="O1382" i="2"/>
  <c r="O1770" i="2"/>
  <c r="O1585" i="2"/>
  <c r="O1680" i="2"/>
  <c r="O1823" i="2"/>
  <c r="O1904" i="2"/>
  <c r="O1915" i="2"/>
  <c r="O896" i="2"/>
  <c r="O1129" i="2"/>
  <c r="O1195" i="2"/>
  <c r="O1523" i="2"/>
  <c r="O1373" i="2"/>
  <c r="O1476" i="2"/>
  <c r="O1609" i="2"/>
  <c r="O1674" i="2"/>
  <c r="O1597" i="2"/>
  <c r="O1817" i="2"/>
  <c r="O1903" i="2"/>
  <c r="O1340" i="2"/>
  <c r="O1407" i="2"/>
  <c r="O1667" i="2"/>
  <c r="O1814" i="2"/>
  <c r="O1718" i="2"/>
  <c r="O1797" i="2"/>
  <c r="O1733" i="2"/>
  <c r="O1830" i="2"/>
  <c r="O867" i="2"/>
  <c r="O1017" i="2"/>
  <c r="O1167" i="2"/>
  <c r="O1276" i="2"/>
  <c r="O1008" i="2"/>
  <c r="O1106" i="2"/>
  <c r="O1204" i="2"/>
  <c r="O1061" i="2"/>
  <c r="O1201" i="2"/>
  <c r="O1042" i="2"/>
  <c r="O1334" i="2"/>
  <c r="O1441" i="2"/>
  <c r="O1319" i="2"/>
  <c r="O1479" i="2"/>
  <c r="O1432" i="2"/>
  <c r="O1677" i="2"/>
  <c r="O1621" i="2"/>
  <c r="O1824" i="2"/>
  <c r="O1728" i="2"/>
  <c r="O1743" i="2"/>
  <c r="O1856" i="2"/>
  <c r="O883" i="2"/>
  <c r="O1031" i="2"/>
  <c r="O1291" i="2"/>
  <c r="O1026" i="2"/>
  <c r="O1111" i="2"/>
  <c r="O1224" i="2"/>
  <c r="O1045" i="2"/>
  <c r="O1190" i="2"/>
  <c r="O1289" i="2"/>
  <c r="O1028" i="2"/>
  <c r="O1322" i="2"/>
  <c r="O1429" i="2"/>
  <c r="O1307" i="2"/>
  <c r="O1463" i="2"/>
  <c r="O1416" i="2"/>
  <c r="O1671" i="2"/>
  <c r="O1722" i="2"/>
  <c r="O1571" i="2"/>
  <c r="O1801" i="2"/>
  <c r="O1737" i="2"/>
  <c r="O1832" i="2"/>
  <c r="O1846" i="2"/>
  <c r="O895" i="2"/>
  <c r="O1749" i="2"/>
  <c r="O886" i="2"/>
  <c r="O1043" i="2"/>
  <c r="O1114" i="2"/>
  <c r="O1097" i="2"/>
  <c r="O953" i="2"/>
  <c r="O1206" i="2"/>
  <c r="O1466" i="2"/>
  <c r="O1485" i="2"/>
  <c r="O1478" i="2"/>
  <c r="O1645" i="2"/>
  <c r="O1711" i="2"/>
  <c r="O865" i="2"/>
  <c r="O905" i="2"/>
  <c r="O1065" i="2"/>
  <c r="O1245" i="2"/>
  <c r="O1000" i="2"/>
  <c r="O1166" i="2"/>
  <c r="O940" i="2"/>
  <c r="O1090" i="2"/>
  <c r="O1282" i="2"/>
  <c r="O1457" i="2"/>
  <c r="O1380" i="2"/>
  <c r="O1316" i="2"/>
  <c r="O1337" i="2"/>
  <c r="O1687" i="2"/>
  <c r="O1786" i="2"/>
  <c r="O1738" i="2"/>
  <c r="O1633" i="2"/>
  <c r="O1849" i="2"/>
  <c r="O1753" i="2"/>
  <c r="O1852" i="2"/>
  <c r="O958" i="2"/>
  <c r="O1144" i="2"/>
  <c r="O1187" i="2"/>
  <c r="O1160" i="2"/>
  <c r="O1343" i="2"/>
  <c r="O1449" i="2"/>
  <c r="O1528" i="2"/>
  <c r="O1553" i="2"/>
  <c r="O1607" i="2"/>
  <c r="O1656" i="2"/>
  <c r="O1569" i="2"/>
  <c r="O1799" i="2"/>
  <c r="O1775" i="2"/>
  <c r="O1898" i="2"/>
  <c r="O912" i="2"/>
  <c r="O1170" i="2"/>
  <c r="O1178" i="2"/>
  <c r="O1010" i="2"/>
  <c r="O1149" i="2"/>
  <c r="O1554" i="2"/>
  <c r="O1437" i="2"/>
  <c r="O1517" i="2"/>
  <c r="O1810" i="2"/>
  <c r="O1650" i="2"/>
  <c r="O1793" i="2"/>
  <c r="O1925" i="2"/>
  <c r="O1025" i="2"/>
  <c r="O1285" i="2"/>
  <c r="O1024" i="2"/>
  <c r="O1110" i="2"/>
  <c r="O1220" i="2"/>
  <c r="O1041" i="2"/>
  <c r="O1288" i="2"/>
  <c r="O1027" i="2"/>
  <c r="O1318" i="2"/>
  <c r="O1427" i="2"/>
  <c r="O1303" i="2"/>
  <c r="O1456" i="2"/>
  <c r="O1414" i="2"/>
  <c r="O1669" i="2"/>
  <c r="O1816" i="2"/>
  <c r="O1720" i="2"/>
  <c r="O1863" i="2"/>
  <c r="O1735" i="2"/>
  <c r="O1838" i="2"/>
  <c r="O872" i="2"/>
  <c r="O1019" i="2"/>
  <c r="O1277" i="2"/>
  <c r="O1011" i="2"/>
  <c r="O1107" i="2"/>
  <c r="O1208" i="2"/>
  <c r="O1022" i="2"/>
  <c r="O1280" i="2"/>
  <c r="O1306" i="2"/>
  <c r="O1418" i="2"/>
  <c r="O1440" i="2"/>
  <c r="O1332" i="2"/>
  <c r="O1402" i="2"/>
  <c r="O1536" i="2"/>
  <c r="O1663" i="2"/>
  <c r="O1602" i="2"/>
  <c r="O1714" i="2"/>
  <c r="O1565" i="2"/>
  <c r="O1857" i="2"/>
  <c r="O1729" i="2"/>
  <c r="O1949" i="2"/>
  <c r="O1884" i="2"/>
  <c r="O1480" i="2"/>
  <c r="O1695" i="2"/>
  <c r="O1746" i="2"/>
  <c r="O1825" i="2"/>
  <c r="O1761" i="2"/>
  <c r="O915" i="2"/>
  <c r="O998" i="2"/>
  <c r="O1132" i="2"/>
  <c r="O1421" i="2"/>
  <c r="O1146" i="2"/>
  <c r="O1779" i="2"/>
  <c r="O1267" i="2"/>
  <c r="O997" i="2"/>
  <c r="O1274" i="2"/>
  <c r="O1312" i="2"/>
  <c r="O1844" i="2"/>
  <c r="O1403" i="2"/>
  <c r="O1356" i="2"/>
  <c r="O1933" i="2"/>
  <c r="O1834" i="2"/>
  <c r="O861" i="2"/>
  <c r="O1079" i="2"/>
  <c r="O1242" i="2"/>
  <c r="O1514" i="2"/>
  <c r="O1296" i="2"/>
  <c r="O1498" i="2"/>
  <c r="O1499" i="2"/>
  <c r="O1661" i="2"/>
  <c r="O1625" i="2"/>
  <c r="O1712" i="2"/>
  <c r="O1616" i="2"/>
  <c r="O1727" i="2"/>
  <c r="O906" i="2"/>
  <c r="O1099" i="2"/>
  <c r="O1268" i="2"/>
  <c r="O1051" i="2"/>
  <c r="O1005" i="2"/>
  <c r="O1221" i="2"/>
  <c r="O1351" i="2"/>
  <c r="O1482" i="2"/>
  <c r="O1422" i="2"/>
  <c r="O1379" i="2"/>
  <c r="O1802" i="2"/>
  <c r="O1754" i="2"/>
  <c r="O1785" i="2"/>
  <c r="O1881" i="2"/>
  <c r="O1850" i="2"/>
  <c r="O1941" i="2"/>
  <c r="O1930" i="2"/>
  <c r="O990" i="2"/>
  <c r="O1186" i="2"/>
  <c r="O1128" i="2"/>
  <c r="O1192" i="2"/>
  <c r="O1521" i="2"/>
  <c r="O1368" i="2"/>
  <c r="O1474" i="2"/>
  <c r="O1572" i="2"/>
  <c r="O1672" i="2"/>
  <c r="O1595" i="2"/>
  <c r="O1899" i="2"/>
  <c r="O879" i="2"/>
  <c r="O923" i="2"/>
  <c r="O1115" i="2"/>
  <c r="O924" i="2"/>
  <c r="O1179" i="2"/>
  <c r="O1509" i="2"/>
  <c r="O1359" i="2"/>
  <c r="O1465" i="2"/>
  <c r="O1588" i="2"/>
  <c r="O1550" i="2"/>
  <c r="O1666" i="2"/>
  <c r="O1583" i="2"/>
  <c r="O1878" i="2"/>
  <c r="O1918" i="2"/>
  <c r="O1057" i="2"/>
  <c r="O1219" i="2"/>
  <c r="O930" i="2"/>
  <c r="O1050" i="2"/>
  <c r="O1270" i="2"/>
  <c r="O1081" i="2"/>
  <c r="O1217" i="2"/>
  <c r="O932" i="2"/>
  <c r="O1055" i="2"/>
  <c r="O1349" i="2"/>
  <c r="O1452" i="2"/>
  <c r="O1335" i="2"/>
  <c r="O1301" i="2"/>
  <c r="O1455" i="2"/>
  <c r="O1606" i="2"/>
  <c r="O1685" i="2"/>
  <c r="O1634" i="2"/>
  <c r="O1736" i="2"/>
  <c r="O1815" i="2"/>
  <c r="O1879" i="2"/>
  <c r="O1751" i="2"/>
  <c r="O1888" i="2"/>
  <c r="O1928" i="2"/>
  <c r="O887" i="2"/>
  <c r="O1048" i="2"/>
  <c r="O1207" i="2"/>
  <c r="O1036" i="2"/>
  <c r="O1246" i="2"/>
  <c r="O1069" i="2"/>
  <c r="O1205" i="2"/>
  <c r="O1046" i="2"/>
  <c r="O1338" i="2"/>
  <c r="O1443" i="2"/>
  <c r="O1323" i="2"/>
  <c r="O1290" i="2"/>
  <c r="O1439" i="2"/>
  <c r="O1679" i="2"/>
  <c r="O1623" i="2"/>
  <c r="O1730" i="2"/>
  <c r="O1809" i="2"/>
  <c r="O1873" i="2"/>
  <c r="O1745" i="2"/>
  <c r="O1864" i="2"/>
  <c r="O1620" i="2"/>
  <c r="O1763" i="2"/>
  <c r="O1401" i="2"/>
  <c r="O858" i="2"/>
  <c r="O1158" i="2"/>
  <c r="O1777" i="2"/>
  <c r="O1905" i="2"/>
  <c r="O978" i="2"/>
  <c r="O1117" i="2"/>
  <c r="O1794" i="2"/>
  <c r="O1772" i="2"/>
  <c r="O1415" i="2"/>
  <c r="O1372" i="2"/>
  <c r="O1800" i="2"/>
  <c r="O898" i="2"/>
  <c r="O1259" i="2"/>
  <c r="O988" i="2"/>
  <c r="O1501" i="2"/>
  <c r="O1574" i="2"/>
  <c r="O1882" i="2"/>
  <c r="O1880" i="2"/>
  <c r="O1926" i="2"/>
  <c r="O875" i="2"/>
  <c r="O1203" i="2"/>
  <c r="O1032" i="2"/>
  <c r="O1238" i="2"/>
  <c r="O1233" i="2"/>
  <c r="O1070" i="2"/>
  <c r="O1360" i="2"/>
  <c r="O1355" i="2"/>
  <c r="O1317" i="2"/>
  <c r="O1532" i="2"/>
  <c r="O1693" i="2"/>
  <c r="O1792" i="2"/>
  <c r="O1744" i="2"/>
  <c r="O1759" i="2"/>
  <c r="O1931" i="2"/>
  <c r="O1876" i="2"/>
  <c r="O933" i="2"/>
  <c r="O968" i="2"/>
  <c r="O934" i="2"/>
  <c r="O1076" i="2"/>
  <c r="O1085" i="2"/>
  <c r="O1248" i="2"/>
  <c r="O999" i="2"/>
  <c r="O1376" i="2"/>
  <c r="O1506" i="2"/>
  <c r="O1462" i="2"/>
  <c r="O1639" i="2"/>
  <c r="O1575" i="2"/>
  <c r="O1705" i="2"/>
  <c r="O1946" i="2"/>
  <c r="O1159" i="2"/>
  <c r="O963" i="2"/>
  <c r="O1130" i="2"/>
  <c r="O966" i="2"/>
  <c r="O1393" i="2"/>
  <c r="O1603" i="2"/>
  <c r="O1688" i="2"/>
  <c r="O1831" i="2"/>
  <c r="O1842" i="2"/>
  <c r="O1920" i="2"/>
  <c r="O947" i="2"/>
  <c r="O1147" i="2"/>
  <c r="O942" i="2"/>
  <c r="O1537" i="2"/>
  <c r="O1384" i="2"/>
  <c r="O1774" i="2"/>
  <c r="O1596" i="2"/>
  <c r="O1682" i="2"/>
  <c r="O1908" i="2"/>
  <c r="O1919" i="2"/>
  <c r="O1095" i="2"/>
  <c r="O1244" i="2"/>
  <c r="O964" i="2"/>
  <c r="O1072" i="2"/>
  <c r="O1247" i="2"/>
  <c r="O1086" i="2"/>
  <c r="O1222" i="2"/>
  <c r="O1374" i="2"/>
  <c r="O1477" i="2"/>
  <c r="O1378" i="2"/>
  <c r="O1549" i="2"/>
  <c r="O1490" i="2"/>
  <c r="O1333" i="2"/>
  <c r="O1491" i="2"/>
  <c r="O1637" i="2"/>
  <c r="O1557" i="2"/>
  <c r="O1784" i="2"/>
  <c r="O1752" i="2"/>
  <c r="O1630" i="2"/>
  <c r="O1703" i="2"/>
  <c r="O860" i="2"/>
  <c r="O1944" i="2"/>
  <c r="O941" i="2"/>
  <c r="O1083" i="2"/>
  <c r="O1236" i="2"/>
  <c r="O952" i="2"/>
  <c r="O1066" i="2"/>
  <c r="O1116" i="2"/>
  <c r="O1239" i="2"/>
  <c r="O957" i="2"/>
  <c r="O1074" i="2"/>
  <c r="O1210" i="2"/>
  <c r="O1365" i="2"/>
  <c r="O1468" i="2"/>
  <c r="O1362" i="2"/>
  <c r="O1486" i="2"/>
  <c r="O1321" i="2"/>
  <c r="O1626" i="2"/>
  <c r="O1889" i="2"/>
  <c r="O1938" i="2"/>
  <c r="O1305" i="2"/>
  <c r="O1505" i="2"/>
  <c r="O1175" i="2"/>
  <c r="O1524" i="2"/>
  <c r="O1698" i="2"/>
  <c r="O1102" i="2"/>
  <c r="O1265" i="2"/>
  <c r="O1399" i="2"/>
  <c r="O1653" i="2"/>
  <c r="O1704" i="2"/>
  <c r="O1719" i="2"/>
  <c r="O897" i="2"/>
  <c r="O987" i="2"/>
  <c r="O1250" i="2"/>
  <c r="O1300" i="2"/>
  <c r="O1500" i="2"/>
  <c r="O1627" i="2"/>
  <c r="O1841" i="2"/>
  <c r="O1942" i="2"/>
  <c r="O945" i="2"/>
  <c r="O1235" i="2"/>
  <c r="O1060" i="2"/>
  <c r="O976" i="2"/>
  <c r="O1256" i="2"/>
  <c r="O1101" i="2"/>
  <c r="O1385" i="2"/>
  <c r="O1396" i="2"/>
  <c r="O1354" i="2"/>
  <c r="O1619" i="2"/>
  <c r="O1808" i="2"/>
  <c r="O1760" i="2"/>
  <c r="O1791" i="2"/>
  <c r="O1887" i="2"/>
  <c r="O1947" i="2"/>
  <c r="O1936" i="2"/>
  <c r="O993" i="2"/>
  <c r="O1223" i="2"/>
  <c r="O1103" i="2"/>
  <c r="O1278" i="2"/>
  <c r="O1271" i="2"/>
  <c r="O1062" i="2"/>
  <c r="O1226" i="2"/>
  <c r="O1339" i="2"/>
  <c r="O1492" i="2"/>
  <c r="O1655" i="2"/>
  <c r="O1706" i="2"/>
  <c r="O1833" i="2"/>
  <c r="O1721" i="2"/>
  <c r="O1893" i="2"/>
  <c r="O1188" i="2"/>
  <c r="O1515" i="2"/>
  <c r="O1640" i="2"/>
  <c r="O1847" i="2"/>
  <c r="O1127" i="2"/>
  <c r="O1412" i="2"/>
  <c r="O1765" i="2"/>
  <c r="O996" i="2"/>
  <c r="O1533" i="2"/>
  <c r="O1586" i="2"/>
  <c r="O1783" i="2"/>
  <c r="O1939" i="2"/>
  <c r="O980" i="2"/>
  <c r="O1092" i="2"/>
  <c r="O1257" i="2"/>
  <c r="O1390" i="2"/>
  <c r="O1647" i="2"/>
  <c r="O1713" i="2"/>
  <c r="O866" i="2"/>
  <c r="M1953" i="2"/>
  <c r="M1955" i="2" s="1"/>
  <c r="M15" i="2" s="1"/>
  <c r="S67" i="2" s="1"/>
  <c r="O454" i="2"/>
  <c r="O499" i="2"/>
  <c r="O592" i="2"/>
  <c r="O634" i="2"/>
  <c r="P634" i="2" s="1"/>
  <c r="O538" i="2"/>
  <c r="O566" i="2"/>
  <c r="O717" i="2"/>
  <c r="O757" i="2"/>
  <c r="P757" i="2" s="1"/>
  <c r="O709" i="2"/>
  <c r="O475" i="2"/>
  <c r="O526" i="2"/>
  <c r="O606" i="2"/>
  <c r="P606" i="2" s="1"/>
  <c r="O824" i="2"/>
  <c r="O847" i="2"/>
  <c r="O744" i="2"/>
  <c r="O486" i="2"/>
  <c r="P486" i="2" s="1"/>
  <c r="O779" i="2"/>
  <c r="O850" i="2"/>
  <c r="O477" i="2"/>
  <c r="O544" i="2"/>
  <c r="P544" i="2" s="1"/>
  <c r="O571" i="2"/>
  <c r="O689" i="2"/>
  <c r="O667" i="2"/>
  <c r="O812" i="2"/>
  <c r="P812" i="2" s="1"/>
  <c r="O851" i="2"/>
  <c r="O473" i="2"/>
  <c r="O584" i="2"/>
  <c r="O611" i="2"/>
  <c r="P611" i="2" s="1"/>
  <c r="O646" i="2"/>
  <c r="O789" i="2"/>
  <c r="O458" i="2"/>
  <c r="O576" i="2"/>
  <c r="P576" i="2" s="1"/>
  <c r="O574" i="2"/>
  <c r="O662" i="2"/>
  <c r="O733" i="2"/>
  <c r="O790" i="2"/>
  <c r="P790" i="2" s="1"/>
  <c r="O840" i="2"/>
  <c r="O532" i="2"/>
  <c r="O599" i="2"/>
  <c r="O601" i="2"/>
  <c r="P601" i="2" s="1"/>
  <c r="O554" i="2"/>
  <c r="O642" i="2"/>
  <c r="O703" i="2"/>
  <c r="O815" i="2"/>
  <c r="P815" i="2" s="1"/>
  <c r="O791" i="2"/>
  <c r="O633" i="2"/>
  <c r="O670" i="2"/>
  <c r="O685" i="2"/>
  <c r="P685" i="2" s="1"/>
  <c r="O724" i="2"/>
  <c r="O783" i="2"/>
  <c r="O708" i="2"/>
  <c r="O841" i="2"/>
  <c r="P841" i="2" s="1"/>
  <c r="O449" i="2"/>
  <c r="O508" i="2"/>
  <c r="O563" i="2"/>
  <c r="O618" i="2"/>
  <c r="P618" i="2" s="1"/>
  <c r="O821" i="2"/>
  <c r="O852" i="2"/>
  <c r="O810" i="2"/>
  <c r="O452" i="2"/>
  <c r="P452" i="2" s="1"/>
  <c r="O564" i="2"/>
  <c r="O631" i="2"/>
  <c r="O653" i="2"/>
  <c r="O745" i="2"/>
  <c r="P745" i="2" s="1"/>
  <c r="O784" i="2"/>
  <c r="O825" i="2"/>
  <c r="O476" i="2"/>
  <c r="O581" i="2"/>
  <c r="P581" i="2" s="1"/>
  <c r="O610" i="2"/>
  <c r="O721" i="2"/>
  <c r="O741" i="2"/>
  <c r="O802" i="2"/>
  <c r="P802" i="2" s="1"/>
  <c r="O506" i="2"/>
  <c r="O602" i="2"/>
  <c r="O755" i="2"/>
  <c r="O553" i="2"/>
  <c r="P553" i="2" s="1"/>
  <c r="O534" i="2"/>
  <c r="O661" i="2"/>
  <c r="O537" i="2"/>
  <c r="O684" i="2"/>
  <c r="P684" i="2" s="1"/>
  <c r="O484" i="2"/>
  <c r="O714" i="2"/>
  <c r="O699" i="2"/>
  <c r="O760" i="2"/>
  <c r="P760" i="2" s="1"/>
  <c r="O738" i="2"/>
  <c r="O636" i="2"/>
  <c r="O656" i="2"/>
  <c r="O793" i="2"/>
  <c r="P793" i="2" s="1"/>
  <c r="O777" i="2"/>
  <c r="O455" i="2"/>
  <c r="O462" i="2"/>
  <c r="O479" i="2"/>
  <c r="P479" i="2" s="1"/>
  <c r="O626" i="2"/>
  <c r="O647" i="2"/>
  <c r="O711" i="2"/>
  <c r="O766" i="2"/>
  <c r="P766" i="2" s="1"/>
  <c r="O794" i="2"/>
  <c r="O490" i="2"/>
  <c r="O524" i="2"/>
  <c r="O833" i="2"/>
  <c r="P833" i="2" s="1"/>
  <c r="O788" i="2"/>
  <c r="O523" i="2"/>
  <c r="O567" i="2"/>
  <c r="O702" i="2"/>
  <c r="P702" i="2" s="1"/>
  <c r="O639" i="2"/>
  <c r="O749" i="2"/>
  <c r="O818" i="2"/>
  <c r="O838" i="2"/>
  <c r="P838" i="2" s="1"/>
  <c r="O520" i="2"/>
  <c r="O543" i="2"/>
  <c r="O665" i="2"/>
  <c r="O803" i="2"/>
  <c r="P803" i="2" s="1"/>
  <c r="O831" i="2"/>
  <c r="O720" i="2"/>
  <c r="O497" i="2"/>
  <c r="O535" i="2"/>
  <c r="P535" i="2" s="1"/>
  <c r="O598" i="2"/>
  <c r="O698" i="2"/>
  <c r="O705" i="2"/>
  <c r="O767" i="2"/>
  <c r="P767" i="2" s="1"/>
  <c r="O848" i="2"/>
  <c r="O478" i="2"/>
  <c r="O621" i="2"/>
  <c r="O673" i="2"/>
  <c r="P673" i="2" s="1"/>
  <c r="O693" i="2"/>
  <c r="O758" i="2"/>
  <c r="O774" i="2"/>
  <c r="O797" i="2"/>
  <c r="P797" i="2" s="1"/>
  <c r="O836" i="2"/>
  <c r="O450" i="2"/>
  <c r="O495" i="2"/>
  <c r="O600" i="2"/>
  <c r="P600" i="2" s="1"/>
  <c r="O751" i="2"/>
  <c r="O443" i="2"/>
  <c r="O513" i="2"/>
  <c r="O548" i="2"/>
  <c r="P548" i="2" s="1"/>
  <c r="O569" i="2"/>
  <c r="O826" i="2"/>
  <c r="O785" i="2"/>
  <c r="O622" i="2"/>
  <c r="P622" i="2" s="1"/>
  <c r="O704" i="2"/>
  <c r="O736" i="2"/>
  <c r="O795" i="2"/>
  <c r="O713" i="2"/>
  <c r="P713" i="2" s="1"/>
  <c r="O817" i="2"/>
  <c r="O808" i="2"/>
  <c r="O439" i="2"/>
  <c r="O480" i="2"/>
  <c r="P480" i="2" s="1"/>
  <c r="O605" i="2"/>
  <c r="O609" i="2"/>
  <c r="O648" i="2"/>
  <c r="O652" i="2"/>
  <c r="P652" i="2" s="1"/>
  <c r="O805" i="2"/>
  <c r="O857" i="2"/>
  <c r="O464" i="2"/>
  <c r="O500" i="2"/>
  <c r="P500" i="2" s="1"/>
  <c r="O539" i="2"/>
  <c r="O674" i="2"/>
  <c r="O663" i="2"/>
  <c r="O787" i="2"/>
  <c r="P787" i="2" s="1"/>
  <c r="O483" i="2"/>
  <c r="O570" i="2"/>
  <c r="O710" i="2"/>
  <c r="O764" i="2"/>
  <c r="P764" i="2" s="1"/>
  <c r="O762" i="2"/>
  <c r="O844" i="2"/>
  <c r="O507" i="2"/>
  <c r="O568" i="2"/>
  <c r="P568" i="2" s="1"/>
  <c r="O620" i="2"/>
  <c r="O651" i="2"/>
  <c r="O768" i="2"/>
  <c r="O441" i="2"/>
  <c r="P441" i="2" s="1"/>
  <c r="O594" i="2"/>
  <c r="O623" i="2"/>
  <c r="O628" i="2"/>
  <c r="O669" i="2"/>
  <c r="P669" i="2" s="1"/>
  <c r="O446" i="2"/>
  <c r="O541" i="2"/>
  <c r="O577" i="2"/>
  <c r="O550" i="2"/>
  <c r="P550" i="2" s="1"/>
  <c r="O775" i="2"/>
  <c r="O776" i="2"/>
  <c r="O448" i="2"/>
  <c r="O491" i="2"/>
  <c r="P491" i="2" s="1"/>
  <c r="O587" i="2"/>
  <c r="O692" i="2"/>
  <c r="O697" i="2"/>
  <c r="O533" i="2"/>
  <c r="P533" i="2" s="1"/>
  <c r="O854" i="2"/>
  <c r="O470" i="2"/>
  <c r="O510" i="2"/>
  <c r="O644" i="2"/>
  <c r="P644" i="2" s="1"/>
  <c r="O627" i="2"/>
  <c r="O742" i="2"/>
  <c r="O819" i="2"/>
  <c r="O801" i="2"/>
  <c r="P801" i="2" s="1"/>
  <c r="O502" i="2"/>
  <c r="O769" i="2"/>
  <c r="O752" i="2"/>
  <c r="O839" i="2"/>
  <c r="P839" i="2" s="1"/>
  <c r="O494" i="2"/>
  <c r="O545" i="2"/>
  <c r="O630" i="2"/>
  <c r="O655" i="2"/>
  <c r="P655" i="2" s="1"/>
  <c r="O728" i="2"/>
  <c r="O816" i="2"/>
  <c r="O809" i="2"/>
  <c r="O786" i="2"/>
  <c r="P786" i="2" s="1"/>
  <c r="O453" i="2"/>
  <c r="O471" i="2"/>
  <c r="O560" i="2"/>
  <c r="O504" i="2"/>
  <c r="P504" i="2" s="1"/>
  <c r="O619" i="2"/>
  <c r="O683" i="2"/>
  <c r="O739" i="2"/>
  <c r="O837" i="2"/>
  <c r="P837" i="2" s="1"/>
  <c r="O558" i="2"/>
  <c r="O572" i="2"/>
  <c r="O517" i="2"/>
  <c r="O472" i="2"/>
  <c r="P472" i="2" s="1"/>
  <c r="O514" i="2"/>
  <c r="O551" i="2"/>
  <c r="O643" i="2"/>
  <c r="O686" i="2"/>
  <c r="P686" i="2" s="1"/>
  <c r="O732" i="2"/>
  <c r="O650" i="2"/>
  <c r="O820" i="2"/>
  <c r="O482" i="2"/>
  <c r="P482" i="2" s="1"/>
  <c r="O511" i="2"/>
  <c r="O559" i="2"/>
  <c r="O593" i="2"/>
  <c r="O629" i="2"/>
  <c r="P629" i="2" s="1"/>
  <c r="O637" i="2"/>
  <c r="O771" i="2"/>
  <c r="O597" i="2"/>
  <c r="O654" i="2"/>
  <c r="P654" i="2" s="1"/>
  <c r="O682" i="2"/>
  <c r="O731" i="2"/>
  <c r="O712" i="2"/>
  <c r="O442" i="2"/>
  <c r="P442" i="2" s="1"/>
  <c r="O546" i="2"/>
  <c r="O578" i="2"/>
  <c r="O505" i="2"/>
  <c r="O722" i="2"/>
  <c r="P722" i="2" s="1"/>
  <c r="O773" i="2"/>
  <c r="O735" i="2"/>
  <c r="O832" i="2"/>
  <c r="O834" i="2"/>
  <c r="P834" i="2" s="1"/>
  <c r="O445" i="2"/>
  <c r="O688" i="2"/>
  <c r="O743" i="2"/>
  <c r="O799" i="2"/>
  <c r="P799" i="2" s="1"/>
  <c r="O737" i="2"/>
  <c r="O806" i="2"/>
  <c r="O515" i="2"/>
  <c r="O562" i="2"/>
  <c r="P562" i="2" s="1"/>
  <c r="O608" i="2"/>
  <c r="O624" i="2"/>
  <c r="O694" i="2"/>
  <c r="O681" i="2"/>
  <c r="P681" i="2" s="1"/>
  <c r="O700" i="2"/>
  <c r="O835" i="2"/>
  <c r="O659" i="2"/>
  <c r="O830" i="2"/>
  <c r="P830" i="2" s="1"/>
  <c r="O845" i="2"/>
  <c r="O496" i="2"/>
  <c r="O542" i="2"/>
  <c r="O530" i="2"/>
  <c r="P530" i="2" s="1"/>
  <c r="O586" i="2"/>
  <c r="O588" i="2"/>
  <c r="O612" i="2"/>
  <c r="O829" i="2"/>
  <c r="P829" i="2" s="1"/>
  <c r="O800" i="2"/>
  <c r="O447" i="2"/>
  <c r="O521" i="2"/>
  <c r="O582" i="2"/>
  <c r="P582" i="2" s="1"/>
  <c r="O579" i="2"/>
  <c r="O660" i="2"/>
  <c r="O671" i="2"/>
  <c r="O706" i="2"/>
  <c r="P706" i="2" s="1"/>
  <c r="O828" i="2"/>
  <c r="O730" i="2"/>
  <c r="O770" i="2"/>
  <c r="O487" i="2"/>
  <c r="P487" i="2" s="1"/>
  <c r="O604" i="2"/>
  <c r="O617" i="2"/>
  <c r="O680" i="2"/>
  <c r="O782" i="2"/>
  <c r="P782" i="2" s="1"/>
  <c r="O668" i="2"/>
  <c r="O734" i="2"/>
  <c r="O549" i="2"/>
  <c r="O583" i="2"/>
  <c r="P583" i="2" s="1"/>
  <c r="O676" i="2"/>
  <c r="O827" i="2"/>
  <c r="O501" i="2"/>
  <c r="O614" i="2"/>
  <c r="P614" i="2" s="1"/>
  <c r="O718" i="2"/>
  <c r="O690" i="2"/>
  <c r="O666" i="2"/>
  <c r="O444" i="2"/>
  <c r="P444" i="2" s="1"/>
  <c r="O451" i="2"/>
  <c r="O519" i="2"/>
  <c r="O561" i="2"/>
  <c r="O607" i="2"/>
  <c r="P607" i="2" s="1"/>
  <c r="O603" i="2"/>
  <c r="O615" i="2"/>
  <c r="O658" i="2"/>
  <c r="O822" i="2"/>
  <c r="P822" i="2" s="1"/>
  <c r="O466" i="2"/>
  <c r="O488" i="2"/>
  <c r="O522" i="2"/>
  <c r="O509" i="2"/>
  <c r="P509" i="2" s="1"/>
  <c r="O595" i="2"/>
  <c r="O672" i="2"/>
  <c r="O696" i="2"/>
  <c r="O740" i="2"/>
  <c r="P740" i="2" s="1"/>
  <c r="O679" i="2"/>
  <c r="O512" i="2"/>
  <c r="O585" i="2"/>
  <c r="O613" i="2"/>
  <c r="P613" i="2" s="1"/>
  <c r="O719" i="2"/>
  <c r="O759" i="2"/>
  <c r="O853" i="2"/>
  <c r="O778" i="2"/>
  <c r="P778" i="2" s="1"/>
  <c r="O461" i="2"/>
  <c r="O555" i="2"/>
  <c r="O552" i="2"/>
  <c r="O695" i="2"/>
  <c r="P695" i="2" s="1"/>
  <c r="O753" i="2"/>
  <c r="O748" i="2"/>
  <c r="O792" i="2"/>
  <c r="O855" i="2"/>
  <c r="P855" i="2" s="1"/>
  <c r="O493" i="2"/>
  <c r="O590" i="2"/>
  <c r="O616" i="2"/>
  <c r="O645" i="2"/>
  <c r="P645" i="2" s="1"/>
  <c r="O765" i="2"/>
  <c r="O846" i="2"/>
  <c r="O456" i="2"/>
  <c r="O575" i="2"/>
  <c r="P575" i="2" s="1"/>
  <c r="O580" i="2"/>
  <c r="O823" i="2"/>
  <c r="O723" i="2"/>
  <c r="O842" i="2"/>
  <c r="P842" i="2" s="1"/>
  <c r="O481" i="2"/>
  <c r="O649" i="2"/>
  <c r="O625" i="2"/>
  <c r="O798" i="2"/>
  <c r="P798" i="2" s="1"/>
  <c r="O527" i="2"/>
  <c r="O591" i="2"/>
  <c r="O657" i="2"/>
  <c r="O761" i="2"/>
  <c r="P761" i="2" s="1"/>
  <c r="O727" i="2"/>
  <c r="O729" i="2"/>
  <c r="O843" i="2"/>
  <c r="O465" i="2"/>
  <c r="P465" i="2" s="1"/>
  <c r="O467" i="2"/>
  <c r="O677" i="2"/>
  <c r="O754" i="2"/>
  <c r="O796" i="2"/>
  <c r="P796" i="2" s="1"/>
  <c r="O750" i="2"/>
  <c r="O641" i="2"/>
  <c r="O781" i="2"/>
  <c r="O807" i="2"/>
  <c r="P807" i="2" s="1"/>
  <c r="O811" i="2"/>
  <c r="O457" i="2"/>
  <c r="O498" i="2"/>
  <c r="O547" i="2"/>
  <c r="P547" i="2" s="1"/>
  <c r="O489" i="2"/>
  <c r="O701" i="2"/>
  <c r="O726" i="2"/>
  <c r="O716" i="2"/>
  <c r="P716" i="2" s="1"/>
  <c r="O813" i="2"/>
  <c r="O804" i="2"/>
  <c r="O756" i="2"/>
  <c r="O849" i="2"/>
  <c r="P849" i="2" s="1"/>
  <c r="O468" i="2"/>
  <c r="O556" i="2"/>
  <c r="O518" i="2"/>
  <c r="O540" i="2"/>
  <c r="P540" i="2" s="1"/>
  <c r="O565" i="2"/>
  <c r="O678" i="2"/>
  <c r="O687" i="2"/>
  <c r="O725" i="2"/>
  <c r="P725" i="2" s="1"/>
  <c r="O460" i="2"/>
  <c r="O503" i="2"/>
  <c r="O516" i="2"/>
  <c r="O638" i="2"/>
  <c r="P638" i="2" s="1"/>
  <c r="O675" i="2"/>
  <c r="O763" i="2"/>
  <c r="O814" i="2"/>
  <c r="O746" i="2"/>
  <c r="P746" i="2" s="1"/>
  <c r="O474" i="2"/>
  <c r="O528" i="2"/>
  <c r="O531" i="2"/>
  <c r="O589" i="2"/>
  <c r="P589" i="2" s="1"/>
  <c r="O747" i="2"/>
  <c r="O856" i="2"/>
  <c r="O463" i="2"/>
  <c r="O492" i="2"/>
  <c r="P492" i="2" s="1"/>
  <c r="O536" i="2"/>
  <c r="O573" i="2"/>
  <c r="O525" i="2"/>
  <c r="O635" i="2"/>
  <c r="P635" i="2" s="1"/>
  <c r="O707" i="2"/>
  <c r="O715" i="2"/>
  <c r="O780" i="2"/>
  <c r="O440" i="2"/>
  <c r="P440" i="2" s="1"/>
  <c r="O459" i="2"/>
  <c r="O529" i="2"/>
  <c r="O596" i="2"/>
  <c r="O485" i="2"/>
  <c r="P485" i="2" s="1"/>
  <c r="O691" i="2"/>
  <c r="O469" i="2"/>
  <c r="O557" i="2"/>
  <c r="O632" i="2"/>
  <c r="P632" i="2" s="1"/>
  <c r="O640" i="2"/>
  <c r="O664" i="2"/>
  <c r="O772" i="2"/>
  <c r="R465" i="2"/>
  <c r="R474" i="2"/>
  <c r="R493" i="2"/>
  <c r="R578" i="2"/>
  <c r="R671" i="2"/>
  <c r="R689" i="2"/>
  <c r="R736" i="2"/>
  <c r="R705" i="2"/>
  <c r="R747" i="2"/>
  <c r="R851" i="2"/>
  <c r="R846" i="2"/>
  <c r="R463" i="2"/>
  <c r="R498" i="2"/>
  <c r="R514" i="2"/>
  <c r="R525" i="2"/>
  <c r="R707" i="2"/>
  <c r="R823" i="2"/>
  <c r="R804" i="2"/>
  <c r="R810" i="2"/>
  <c r="R511" i="2"/>
  <c r="R518" i="2"/>
  <c r="R625" i="2"/>
  <c r="R681" i="2"/>
  <c r="R733" i="2"/>
  <c r="R725" i="2"/>
  <c r="R448" i="2"/>
  <c r="R483" i="2"/>
  <c r="R599" i="2"/>
  <c r="R569" i="2"/>
  <c r="R640" i="2"/>
  <c r="R588" i="2"/>
  <c r="R657" i="2"/>
  <c r="R731" i="2"/>
  <c r="R763" i="2"/>
  <c r="R802" i="2"/>
  <c r="R506" i="2"/>
  <c r="R633" i="2"/>
  <c r="R660" i="2"/>
  <c r="R651" i="2"/>
  <c r="R730" i="2"/>
  <c r="R817" i="2"/>
  <c r="R457" i="2"/>
  <c r="R480" i="2"/>
  <c r="R563" i="2"/>
  <c r="R594" i="2"/>
  <c r="R618" i="2"/>
  <c r="R669" i="2"/>
  <c r="R684" i="2"/>
  <c r="R752" i="2"/>
  <c r="R756" i="2"/>
  <c r="R500" i="2"/>
  <c r="R529" i="2"/>
  <c r="R545" i="2"/>
  <c r="R691" i="2"/>
  <c r="R824" i="2"/>
  <c r="R744" i="2"/>
  <c r="R496" i="2"/>
  <c r="R779" i="2"/>
  <c r="R792" i="2"/>
  <c r="R455" i="2"/>
  <c r="R470" i="2"/>
  <c r="R582" i="2"/>
  <c r="R579" i="2"/>
  <c r="R828" i="2"/>
  <c r="R801" i="2"/>
  <c r="R487" i="2"/>
  <c r="R643" i="2"/>
  <c r="R635" i="2"/>
  <c r="R646" i="2"/>
  <c r="R769" i="2"/>
  <c r="R757" i="2"/>
  <c r="R482" i="2"/>
  <c r="R541" i="2"/>
  <c r="R577" i="2"/>
  <c r="R600" i="2"/>
  <c r="R639" i="2"/>
  <c r="R771" i="2"/>
  <c r="R751" i="2"/>
  <c r="R513" i="2"/>
  <c r="R532" i="2"/>
  <c r="R554" i="2"/>
  <c r="R682" i="2"/>
  <c r="R793" i="2"/>
  <c r="R777" i="2"/>
  <c r="R854" i="2"/>
  <c r="R497" i="2"/>
  <c r="R544" i="2"/>
  <c r="R571" i="2"/>
  <c r="R603" i="2"/>
  <c r="R704" i="2"/>
  <c r="R627" i="2"/>
  <c r="R766" i="2"/>
  <c r="R783" i="2"/>
  <c r="R848" i="2"/>
  <c r="R473" i="2"/>
  <c r="R490" i="2"/>
  <c r="R609" i="2"/>
  <c r="R717" i="2"/>
  <c r="R732" i="2"/>
  <c r="R813" i="2"/>
  <c r="R820" i="2"/>
  <c r="R679" i="2"/>
  <c r="R458" i="2"/>
  <c r="R475" i="2"/>
  <c r="R556" i="2"/>
  <c r="R567" i="2"/>
  <c r="R629" i="2"/>
  <c r="R637" i="2"/>
  <c r="R749" i="2"/>
  <c r="R830" i="2"/>
  <c r="R443" i="2"/>
  <c r="R471" i="2"/>
  <c r="R520" i="2"/>
  <c r="R530" i="2"/>
  <c r="R552" i="2"/>
  <c r="R591" i="2"/>
  <c r="R739" i="2"/>
  <c r="R764" i="2"/>
  <c r="R843" i="2"/>
  <c r="R521" i="2"/>
  <c r="R531" i="2"/>
  <c r="R517" i="2"/>
  <c r="R706" i="2"/>
  <c r="R765" i="2"/>
  <c r="R841" i="2"/>
  <c r="R811" i="2"/>
  <c r="R441" i="2"/>
  <c r="R553" i="2"/>
  <c r="R573" i="2"/>
  <c r="R611" i="2"/>
  <c r="R537" i="2"/>
  <c r="R758" i="2"/>
  <c r="R737" i="2"/>
  <c r="R789" i="2"/>
  <c r="R452" i="2"/>
  <c r="R481" i="2"/>
  <c r="R539" i="2"/>
  <c r="R649" i="2"/>
  <c r="R775" i="2"/>
  <c r="R776" i="2"/>
  <c r="R476" i="2"/>
  <c r="R570" i="2"/>
  <c r="R654" i="2"/>
  <c r="R656" i="2"/>
  <c r="R664" i="2"/>
  <c r="R815" i="2"/>
  <c r="R746" i="2"/>
  <c r="R510" i="2"/>
  <c r="R626" i="2"/>
  <c r="R685" i="2"/>
  <c r="R742" i="2"/>
  <c r="R819" i="2"/>
  <c r="R770" i="2"/>
  <c r="R466" i="2"/>
  <c r="R502" i="2"/>
  <c r="R538" i="2"/>
  <c r="R566" i="2"/>
  <c r="R648" i="2"/>
  <c r="R857" i="2"/>
  <c r="R526" i="2"/>
  <c r="R596" i="2"/>
  <c r="R613" i="2"/>
  <c r="R694" i="2"/>
  <c r="R550" i="2"/>
  <c r="R678" i="2"/>
  <c r="R687" i="2"/>
  <c r="R816" i="2"/>
  <c r="R557" i="2"/>
  <c r="R636" i="2"/>
  <c r="R675" i="2"/>
  <c r="R721" i="2"/>
  <c r="R803" i="2"/>
  <c r="R844" i="2"/>
  <c r="R479" i="2"/>
  <c r="R447" i="2"/>
  <c r="R451" i="2"/>
  <c r="R589" i="2"/>
  <c r="R590" i="2"/>
  <c r="R658" i="2"/>
  <c r="R667" i="2"/>
  <c r="R456" i="2"/>
  <c r="R509" i="2"/>
  <c r="R715" i="2"/>
  <c r="R774" i="2"/>
  <c r="R709" i="2"/>
  <c r="R734" i="2"/>
  <c r="R549" i="2"/>
  <c r="R593" i="2"/>
  <c r="R606" i="2"/>
  <c r="R676" i="2"/>
  <c r="R790" i="2"/>
  <c r="R798" i="2"/>
  <c r="R818" i="2"/>
  <c r="R778" i="2"/>
  <c r="R491" i="2"/>
  <c r="R527" i="2"/>
  <c r="R632" i="2"/>
  <c r="R718" i="2"/>
  <c r="R753" i="2"/>
  <c r="R533" i="2"/>
  <c r="R791" i="2"/>
  <c r="R519" i="2"/>
  <c r="R572" i="2"/>
  <c r="R634" i="2"/>
  <c r="R645" i="2"/>
  <c r="R822" i="2"/>
  <c r="R795" i="2"/>
  <c r="R808" i="2"/>
  <c r="R508" i="2"/>
  <c r="R551" i="2"/>
  <c r="R672" i="2"/>
  <c r="R673" i="2"/>
  <c r="R740" i="2"/>
  <c r="R723" i="2"/>
  <c r="R852" i="2"/>
  <c r="R842" i="2"/>
  <c r="R468" i="2"/>
  <c r="R559" i="2"/>
  <c r="R574" i="2"/>
  <c r="R662" i="2"/>
  <c r="R630" i="2"/>
  <c r="R728" i="2"/>
  <c r="R853" i="2"/>
  <c r="R555" i="2"/>
  <c r="R586" i="2"/>
  <c r="R638" i="2"/>
  <c r="R695" i="2"/>
  <c r="R829" i="2"/>
  <c r="R785" i="2"/>
  <c r="R467" i="2"/>
  <c r="R442" i="2"/>
  <c r="R546" i="2"/>
  <c r="R568" i="2"/>
  <c r="R670" i="2"/>
  <c r="R796" i="2"/>
  <c r="R755" i="2"/>
  <c r="R439" i="2"/>
  <c r="R472" i="2"/>
  <c r="R536" i="2"/>
  <c r="R584" i="2"/>
  <c r="R605" i="2"/>
  <c r="R617" i="2"/>
  <c r="R652" i="2"/>
  <c r="R716" i="2"/>
  <c r="R821" i="2"/>
  <c r="R446" i="2"/>
  <c r="R515" i="2"/>
  <c r="R576" i="2"/>
  <c r="R540" i="2"/>
  <c r="R542" i="2"/>
  <c r="R692" i="2"/>
  <c r="R826" i="2"/>
  <c r="R712" i="2"/>
  <c r="R762" i="2"/>
  <c r="R454" i="2"/>
  <c r="R499" i="2"/>
  <c r="R644" i="2"/>
  <c r="R505" i="2"/>
  <c r="R711" i="2"/>
  <c r="R724" i="2"/>
  <c r="R750" i="2"/>
  <c r="R708" i="2"/>
  <c r="R781" i="2"/>
  <c r="R768" i="2"/>
  <c r="R856" i="2"/>
  <c r="R449" i="2"/>
  <c r="R534" i="2"/>
  <c r="R661" i="2"/>
  <c r="R780" i="2"/>
  <c r="R806" i="2"/>
  <c r="R849" i="2"/>
  <c r="R714" i="2"/>
  <c r="R655" i="2"/>
  <c r="R745" i="2"/>
  <c r="R738" i="2"/>
  <c r="R847" i="2"/>
  <c r="R461" i="2"/>
  <c r="R486" i="2"/>
  <c r="R560" i="2"/>
  <c r="R665" i="2"/>
  <c r="R690" i="2"/>
  <c r="R831" i="2"/>
  <c r="R720" i="2"/>
  <c r="R507" i="2"/>
  <c r="R602" i="2"/>
  <c r="R616" i="2"/>
  <c r="R812" i="2"/>
  <c r="R767" i="2"/>
  <c r="R478" i="2"/>
  <c r="R522" i="2"/>
  <c r="R575" i="2"/>
  <c r="R580" i="2"/>
  <c r="R623" i="2"/>
  <c r="R680" i="2"/>
  <c r="R833" i="2"/>
  <c r="R836" i="2"/>
  <c r="R450" i="2"/>
  <c r="R495" i="2"/>
  <c r="R453" i="2"/>
  <c r="R619" i="2"/>
  <c r="R697" i="2"/>
  <c r="R727" i="2"/>
  <c r="R850" i="2"/>
  <c r="R535" i="2"/>
  <c r="R592" i="2"/>
  <c r="R445" i="2"/>
  <c r="R488" i="2"/>
  <c r="R547" i="2"/>
  <c r="R688" i="2"/>
  <c r="R693" i="2"/>
  <c r="R726" i="2"/>
  <c r="R788" i="2"/>
  <c r="R464" i="2"/>
  <c r="R494" i="2"/>
  <c r="R585" i="2"/>
  <c r="R624" i="2"/>
  <c r="R674" i="2"/>
  <c r="R663" i="2"/>
  <c r="R759" i="2"/>
  <c r="R784" i="2"/>
  <c r="R845" i="2"/>
  <c r="R460" i="2"/>
  <c r="R516" i="2"/>
  <c r="R548" i="2"/>
  <c r="R610" i="2"/>
  <c r="R710" i="2"/>
  <c r="R761" i="2"/>
  <c r="R800" i="2"/>
  <c r="R837" i="2"/>
  <c r="R477" i="2"/>
  <c r="R754" i="2"/>
  <c r="R641" i="2"/>
  <c r="R832" i="2"/>
  <c r="R834" i="2"/>
  <c r="R604" i="2"/>
  <c r="R805" i="2"/>
  <c r="R650" i="2"/>
  <c r="R782" i="2"/>
  <c r="R459" i="2"/>
  <c r="R564" i="2"/>
  <c r="R485" i="2"/>
  <c r="R653" i="2"/>
  <c r="R827" i="2"/>
  <c r="R501" i="2"/>
  <c r="R581" i="2"/>
  <c r="R614" i="2"/>
  <c r="R612" i="2"/>
  <c r="R729" i="2"/>
  <c r="R462" i="2"/>
  <c r="R528" i="2"/>
  <c r="R561" i="2"/>
  <c r="R615" i="2"/>
  <c r="R773" i="2"/>
  <c r="R713" i="2"/>
  <c r="R794" i="2"/>
  <c r="R807" i="2"/>
  <c r="R492" i="2"/>
  <c r="R524" i="2"/>
  <c r="R489" i="2"/>
  <c r="R701" i="2"/>
  <c r="R628" i="2"/>
  <c r="R743" i="2"/>
  <c r="R668" i="2"/>
  <c r="R440" i="2"/>
  <c r="R523" i="2"/>
  <c r="R562" i="2"/>
  <c r="R608" i="2"/>
  <c r="R565" i="2"/>
  <c r="R719" i="2"/>
  <c r="R787" i="2"/>
  <c r="R760" i="2"/>
  <c r="R825" i="2"/>
  <c r="R469" i="2"/>
  <c r="R587" i="2"/>
  <c r="R504" i="2"/>
  <c r="R683" i="2"/>
  <c r="R444" i="2"/>
  <c r="R558" i="2"/>
  <c r="R598" i="2"/>
  <c r="R620" i="2"/>
  <c r="R647" i="2"/>
  <c r="R595" i="2"/>
  <c r="R621" i="2"/>
  <c r="R686" i="2"/>
  <c r="R484" i="2"/>
  <c r="R583" i="2"/>
  <c r="R699" i="2"/>
  <c r="R840" i="2"/>
  <c r="R786" i="2"/>
  <c r="R543" i="2"/>
  <c r="R601" i="2"/>
  <c r="R703" i="2"/>
  <c r="R772" i="2"/>
  <c r="R666" i="2"/>
  <c r="R607" i="2"/>
  <c r="R622" i="2"/>
  <c r="R698" i="2"/>
  <c r="R677" i="2"/>
  <c r="R722" i="2"/>
  <c r="R735" i="2"/>
  <c r="R696" i="2"/>
  <c r="R799" i="2"/>
  <c r="R797" i="2"/>
  <c r="R839" i="2"/>
  <c r="R512" i="2"/>
  <c r="R631" i="2"/>
  <c r="R702" i="2"/>
  <c r="R700" i="2"/>
  <c r="R835" i="2"/>
  <c r="R659" i="2"/>
  <c r="R809" i="2"/>
  <c r="R838" i="2"/>
  <c r="R503" i="2"/>
  <c r="R597" i="2"/>
  <c r="R642" i="2"/>
  <c r="R748" i="2"/>
  <c r="R741" i="2"/>
  <c r="R814" i="2"/>
  <c r="R855" i="2"/>
  <c r="O147" i="2"/>
  <c r="R147" i="2"/>
  <c r="S147" i="2" s="1"/>
  <c r="O338" i="2"/>
  <c r="R110" i="2"/>
  <c r="O292" i="2"/>
  <c r="R52" i="2"/>
  <c r="O131" i="2"/>
  <c r="O30" i="2"/>
  <c r="R204" i="2"/>
  <c r="R213" i="2"/>
  <c r="R365" i="2"/>
  <c r="R393" i="2"/>
  <c r="R194" i="2"/>
  <c r="R102" i="2"/>
  <c r="O99" i="2"/>
  <c r="O370" i="2"/>
  <c r="R249" i="2"/>
  <c r="O419" i="2"/>
  <c r="P419" i="2" s="1"/>
  <c r="O73" i="2"/>
  <c r="R284" i="2"/>
  <c r="O266" i="2"/>
  <c r="R224" i="2"/>
  <c r="O81" i="2"/>
  <c r="R43" i="2"/>
  <c r="O347" i="2"/>
  <c r="O389" i="2"/>
  <c r="P389" i="2" s="1"/>
  <c r="O67" i="2"/>
  <c r="O210" i="2"/>
  <c r="O204" i="2"/>
  <c r="O223" i="2"/>
  <c r="P223" i="2" s="1"/>
  <c r="O213" i="2"/>
  <c r="R101" i="2"/>
  <c r="R135" i="2"/>
  <c r="R197" i="2"/>
  <c r="R121" i="2"/>
  <c r="O280" i="2"/>
  <c r="R74" i="2"/>
  <c r="O361" i="2"/>
  <c r="P361" i="2" s="1"/>
  <c r="R298" i="2"/>
  <c r="O278" i="2"/>
  <c r="R99" i="2"/>
  <c r="O181" i="2"/>
  <c r="P181" i="2" s="1"/>
  <c r="O171" i="2"/>
  <c r="O90" i="2"/>
  <c r="R87" i="2"/>
  <c r="R206" i="2"/>
  <c r="O134" i="2"/>
  <c r="O330" i="2"/>
  <c r="R273" i="2"/>
  <c r="R275" i="2"/>
  <c r="O288" i="2"/>
  <c r="O133" i="2"/>
  <c r="O217" i="2"/>
  <c r="O37" i="2"/>
  <c r="P37" i="2" s="1"/>
  <c r="R408" i="2"/>
  <c r="O124" i="2"/>
  <c r="R85" i="2"/>
  <c r="O255" i="2"/>
  <c r="P255" i="2" s="1"/>
  <c r="R58" i="2"/>
  <c r="R72" i="2"/>
  <c r="R335" i="2"/>
  <c r="O293" i="2"/>
  <c r="P293" i="2" s="1"/>
  <c r="R157" i="2"/>
  <c r="R214" i="2"/>
  <c r="O175" i="2"/>
  <c r="R93" i="2"/>
  <c r="O205" i="2"/>
  <c r="R28" i="2"/>
  <c r="O398" i="2"/>
  <c r="R371" i="2"/>
  <c r="R21" i="2"/>
  <c r="R299" i="2"/>
  <c r="O183" i="2"/>
  <c r="R271" i="2"/>
  <c r="O172" i="2"/>
  <c r="O388" i="2"/>
  <c r="R234" i="2"/>
  <c r="R251" i="2"/>
  <c r="R211" i="2"/>
  <c r="O237" i="2"/>
  <c r="R216" i="2"/>
  <c r="O166" i="2"/>
  <c r="P166" i="2" s="1"/>
  <c r="O282" i="2"/>
  <c r="O44" i="2"/>
  <c r="O290" i="2"/>
  <c r="R218" i="2"/>
  <c r="R396" i="2"/>
  <c r="R338" i="2"/>
  <c r="R405" i="2"/>
  <c r="O261" i="2"/>
  <c r="P261" i="2" s="1"/>
  <c r="R193" i="2"/>
  <c r="R184" i="2"/>
  <c r="R141" i="2"/>
  <c r="R376" i="2"/>
  <c r="O115" i="2"/>
  <c r="R95" i="2"/>
  <c r="R81" i="2"/>
  <c r="R167" i="2"/>
  <c r="O407" i="2"/>
  <c r="O18" i="2"/>
  <c r="O437" i="2"/>
  <c r="O101" i="2"/>
  <c r="P101" i="2" s="1"/>
  <c r="O135" i="2"/>
  <c r="R160" i="2"/>
  <c r="O231" i="2"/>
  <c r="R66" i="2"/>
  <c r="R181" i="2"/>
  <c r="R294" i="2"/>
  <c r="O243" i="2"/>
  <c r="O60" i="2"/>
  <c r="P60" i="2" s="1"/>
  <c r="O151" i="2"/>
  <c r="R173" i="2"/>
  <c r="R285" i="2"/>
  <c r="R339" i="2"/>
  <c r="O345" i="2"/>
  <c r="O185" i="2"/>
  <c r="R270" i="2"/>
  <c r="R37" i="2"/>
  <c r="O125" i="2"/>
  <c r="R124" i="2"/>
  <c r="O85" i="2"/>
  <c r="O348" i="2"/>
  <c r="P348" i="2" s="1"/>
  <c r="R130" i="2"/>
  <c r="O123" i="2"/>
  <c r="O335" i="2"/>
  <c r="R293" i="2"/>
  <c r="O157" i="2"/>
  <c r="O214" i="2"/>
  <c r="R175" i="2"/>
  <c r="O211" i="2"/>
  <c r="O148" i="2"/>
  <c r="O195" i="2"/>
  <c r="O406" i="2"/>
  <c r="O80" i="2"/>
  <c r="P80" i="2" s="1"/>
  <c r="R149" i="2"/>
  <c r="O337" i="2"/>
  <c r="R325" i="2"/>
  <c r="O208" i="2"/>
  <c r="P208" i="2" s="1"/>
  <c r="O142" i="2"/>
  <c r="R163" i="2"/>
  <c r="R291" i="2"/>
  <c r="R120" i="2"/>
  <c r="R237" i="2"/>
  <c r="O216" i="2"/>
  <c r="O212" i="2"/>
  <c r="O155" i="2"/>
  <c r="P155" i="2" s="1"/>
  <c r="O319" i="2"/>
  <c r="O144" i="2"/>
  <c r="O247" i="2"/>
  <c r="R100" i="2"/>
  <c r="O161" i="2"/>
  <c r="R387" i="2"/>
  <c r="R258" i="2"/>
  <c r="O272" i="2"/>
  <c r="P272" i="2" s="1"/>
  <c r="R235" i="2"/>
  <c r="R176" i="2"/>
  <c r="R307" i="2"/>
  <c r="R222" i="2"/>
  <c r="R96" i="2"/>
  <c r="R156" i="2"/>
  <c r="R316" i="2"/>
  <c r="R203" i="2"/>
  <c r="O410" i="2"/>
  <c r="O153" i="2"/>
  <c r="R412" i="2"/>
  <c r="R358" i="2"/>
  <c r="R97" i="2"/>
  <c r="O218" i="2"/>
  <c r="R356" i="2"/>
  <c r="R159" i="2"/>
  <c r="O186" i="2"/>
  <c r="O346" i="2"/>
  <c r="O414" i="2"/>
  <c r="R381" i="2"/>
  <c r="R355" i="2"/>
  <c r="R229" i="2"/>
  <c r="R320" i="2"/>
  <c r="O138" i="2"/>
  <c r="P138" i="2" s="1"/>
  <c r="O230" i="2"/>
  <c r="R78" i="2"/>
  <c r="R292" i="2"/>
  <c r="R359" i="2"/>
  <c r="O349" i="2"/>
  <c r="R400" i="2"/>
  <c r="O318" i="2"/>
  <c r="O424" i="2"/>
  <c r="P424" i="2" s="1"/>
  <c r="O139" i="2"/>
  <c r="O51" i="2"/>
  <c r="O357" i="2"/>
  <c r="R180" i="2"/>
  <c r="O421" i="2"/>
  <c r="O343" i="2"/>
  <c r="O401" i="2"/>
  <c r="R244" i="2"/>
  <c r="O425" i="2"/>
  <c r="R312" i="2"/>
  <c r="R367" i="2"/>
  <c r="R245" i="2"/>
  <c r="O302" i="2"/>
  <c r="O137" i="2"/>
  <c r="R24" i="2"/>
  <c r="O19" i="2"/>
  <c r="P19" i="2" s="1"/>
  <c r="O281" i="2"/>
  <c r="R233" i="2"/>
  <c r="O177" i="2"/>
  <c r="R145" i="2"/>
  <c r="O154" i="2"/>
  <c r="O64" i="2"/>
  <c r="R126" i="2"/>
  <c r="O47" i="2"/>
  <c r="P47" i="2" s="1"/>
  <c r="O54" i="2"/>
  <c r="O382" i="2"/>
  <c r="R301" i="2"/>
  <c r="R410" i="2"/>
  <c r="R252" i="2"/>
  <c r="R68" i="2"/>
  <c r="O387" i="2"/>
  <c r="O209" i="2"/>
  <c r="P209" i="2" s="1"/>
  <c r="R274" i="2"/>
  <c r="O381" i="2"/>
  <c r="O229" i="2"/>
  <c r="R138" i="2"/>
  <c r="O136" i="2"/>
  <c r="R53" i="2"/>
  <c r="R300" i="2"/>
  <c r="R263" i="2"/>
  <c r="R357" i="2"/>
  <c r="O104" i="2"/>
  <c r="R111" i="2"/>
  <c r="R34" i="2"/>
  <c r="O119" i="2"/>
  <c r="R302" i="2"/>
  <c r="O17" i="2"/>
  <c r="O327" i="2"/>
  <c r="P327" i="2" s="1"/>
  <c r="O178" i="2"/>
  <c r="O188" i="2"/>
  <c r="O385" i="2"/>
  <c r="O316" i="2"/>
  <c r="P316" i="2" s="1"/>
  <c r="O268" i="2"/>
  <c r="O159" i="2"/>
  <c r="O45" i="2"/>
  <c r="O173" i="2"/>
  <c r="P173" i="2" s="1"/>
  <c r="O395" i="2"/>
  <c r="O33" i="2"/>
  <c r="O396" i="2"/>
  <c r="O328" i="2"/>
  <c r="P328" i="2" s="1"/>
  <c r="O339" i="2"/>
  <c r="O341" i="2"/>
  <c r="O433" i="2"/>
  <c r="O95" i="2"/>
  <c r="P95" i="2" s="1"/>
  <c r="O201" i="2"/>
  <c r="O66" i="2"/>
  <c r="O378" i="2"/>
  <c r="O163" i="2"/>
  <c r="P163" i="2" s="1"/>
  <c r="O409" i="2"/>
  <c r="O323" i="2"/>
  <c r="O285" i="2"/>
  <c r="O145" i="2"/>
  <c r="P145" i="2" s="1"/>
  <c r="O234" i="2"/>
  <c r="O202" i="2"/>
  <c r="O435" i="2"/>
  <c r="O165" i="2"/>
  <c r="P165" i="2" s="1"/>
  <c r="O304" i="2"/>
  <c r="O197" i="2"/>
  <c r="O363" i="2"/>
  <c r="O20" i="2"/>
  <c r="P20" i="2" s="1"/>
  <c r="O273" i="2"/>
  <c r="O194" i="2"/>
  <c r="O373" i="2"/>
  <c r="O220" i="2"/>
  <c r="P220" i="2" s="1"/>
  <c r="O224" i="2"/>
  <c r="O190" i="2"/>
  <c r="O88" i="2"/>
  <c r="O174" i="2"/>
  <c r="P174" i="2" s="1"/>
  <c r="O158" i="2"/>
  <c r="O394" i="2"/>
  <c r="O26" i="2"/>
  <c r="O27" i="2"/>
  <c r="P27" i="2" s="1"/>
  <c r="O344" i="2"/>
  <c r="O264" i="2"/>
  <c r="O402" i="2"/>
  <c r="O96" i="2"/>
  <c r="P96" i="2" s="1"/>
  <c r="O152" i="2"/>
  <c r="O76" i="2"/>
  <c r="O359" i="2"/>
  <c r="O251" i="2"/>
  <c r="P251" i="2" s="1"/>
  <c r="O314" i="2"/>
  <c r="O438" i="2"/>
  <c r="O270" i="2"/>
  <c r="O436" i="2"/>
  <c r="P436" i="2" s="1"/>
  <c r="O112" i="2"/>
  <c r="O62" i="2"/>
  <c r="O89" i="2"/>
  <c r="O146" i="2"/>
  <c r="O428" i="2"/>
  <c r="O393" i="2"/>
  <c r="O71" i="2"/>
  <c r="O70" i="2"/>
  <c r="O169" i="2"/>
  <c r="O100" i="2"/>
  <c r="O298" i="2"/>
  <c r="O275" i="2"/>
  <c r="P275" i="2" s="1"/>
  <c r="O140" i="2"/>
  <c r="O25" i="2"/>
  <c r="O365" i="2"/>
  <c r="O397" i="2"/>
  <c r="P397" i="2" s="1"/>
  <c r="O193" i="2"/>
  <c r="O241" i="2"/>
  <c r="O291" i="2"/>
  <c r="O408" i="2"/>
  <c r="P408" i="2" s="1"/>
  <c r="O77" i="2"/>
  <c r="O411" i="2"/>
  <c r="O97" i="2"/>
  <c r="O94" i="2"/>
  <c r="P94" i="2" s="1"/>
  <c r="O22" i="2"/>
  <c r="O187" i="2"/>
  <c r="O246" i="2"/>
  <c r="O225" i="2"/>
  <c r="P225" i="2" s="1"/>
  <c r="O420" i="2"/>
  <c r="O403" i="2"/>
  <c r="O74" i="2"/>
  <c r="O427" i="2"/>
  <c r="P427" i="2" s="1"/>
  <c r="O57" i="2"/>
  <c r="O52" i="2"/>
  <c r="O116" i="2"/>
  <c r="O182" i="2"/>
  <c r="P182" i="2" s="1"/>
  <c r="O203" i="2"/>
  <c r="O160" i="2"/>
  <c r="O113" i="2"/>
  <c r="O431" i="2"/>
  <c r="P431" i="2" s="1"/>
  <c r="O362" i="2"/>
  <c r="O315" i="2"/>
  <c r="O53" i="2"/>
  <c r="O305" i="2"/>
  <c r="P305" i="2" s="1"/>
  <c r="O91" i="2"/>
  <c r="O180" i="2"/>
  <c r="O384" i="2"/>
  <c r="O317" i="2"/>
  <c r="P317" i="2" s="1"/>
  <c r="O269" i="2"/>
  <c r="O326" i="2"/>
  <c r="O121" i="2"/>
  <c r="O167" i="2"/>
  <c r="P167" i="2" s="1"/>
  <c r="O86" i="2"/>
  <c r="O164" i="2"/>
  <c r="O198" i="2"/>
  <c r="O390" i="2"/>
  <c r="P390" i="2" s="1"/>
  <c r="O143" i="2"/>
  <c r="R192" i="2"/>
  <c r="R322" i="2"/>
  <c r="O226" i="2"/>
  <c r="P226" i="2" s="1"/>
  <c r="O189" i="2"/>
  <c r="R122" i="2"/>
  <c r="R228" i="2"/>
  <c r="R162" i="2"/>
  <c r="O383" i="2"/>
  <c r="O417" i="2"/>
  <c r="R185" i="2"/>
  <c r="O354" i="2"/>
  <c r="P354" i="2" s="1"/>
  <c r="O320" i="2"/>
  <c r="R152" i="2"/>
  <c r="O321" i="2"/>
  <c r="R305" i="2"/>
  <c r="O84" i="2"/>
  <c r="R395" i="2"/>
  <c r="O43" i="2"/>
  <c r="R146" i="2"/>
  <c r="R383" i="2"/>
  <c r="R67" i="2"/>
  <c r="R210" i="2"/>
  <c r="R106" i="2"/>
  <c r="R223" i="2"/>
  <c r="O238" i="2"/>
  <c r="R404" i="2"/>
  <c r="R170" i="2"/>
  <c r="R57" i="2"/>
  <c r="R417" i="2"/>
  <c r="R403" i="2"/>
  <c r="R40" i="2"/>
  <c r="O207" i="2"/>
  <c r="R326" i="2"/>
  <c r="O329" i="2"/>
  <c r="O416" i="2"/>
  <c r="P416" i="2" s="1"/>
  <c r="R29" i="2"/>
  <c r="R303" i="2"/>
  <c r="R31" i="2"/>
  <c r="O87" i="2"/>
  <c r="O206" i="2"/>
  <c r="O286" i="2"/>
  <c r="O236" i="2"/>
  <c r="R89" i="2"/>
  <c r="O250" i="2"/>
  <c r="O257" i="2"/>
  <c r="R304" i="2"/>
  <c r="O333" i="2"/>
  <c r="P333" i="2" s="1"/>
  <c r="O103" i="2"/>
  <c r="R369" i="2"/>
  <c r="O254" i="2"/>
  <c r="O313" i="2"/>
  <c r="P313" i="2" s="1"/>
  <c r="R255" i="2"/>
  <c r="O58" i="2"/>
  <c r="O72" i="2"/>
  <c r="O35" i="2"/>
  <c r="P35" i="2" s="1"/>
  <c r="R399" i="2"/>
  <c r="R179" i="2"/>
  <c r="O32" i="2"/>
  <c r="R432" i="2"/>
  <c r="O93" i="2"/>
  <c r="R205" i="2"/>
  <c r="O28" i="2"/>
  <c r="R378" i="2"/>
  <c r="O371" i="2"/>
  <c r="O21" i="2"/>
  <c r="O299" i="2"/>
  <c r="R183" i="2"/>
  <c r="O271" i="2"/>
  <c r="R172" i="2"/>
  <c r="R388" i="2"/>
  <c r="R268" i="2"/>
  <c r="O350" i="2"/>
  <c r="O117" i="2"/>
  <c r="R368" i="2"/>
  <c r="O331" i="2"/>
  <c r="P331" i="2" s="1"/>
  <c r="R166" i="2"/>
  <c r="R282" i="2"/>
  <c r="R44" i="2"/>
  <c r="R290" i="2"/>
  <c r="R154" i="2"/>
  <c r="R354" i="2"/>
  <c r="O262" i="2"/>
  <c r="O126" i="2"/>
  <c r="P126" i="2" s="1"/>
  <c r="O109" i="2"/>
  <c r="R47" i="2"/>
  <c r="O240" i="2"/>
  <c r="R54" i="2"/>
  <c r="O56" i="2"/>
  <c r="R382" i="2"/>
  <c r="R164" i="2"/>
  <c r="O276" i="2"/>
  <c r="R385" i="2"/>
  <c r="R77" i="2"/>
  <c r="R364" i="2"/>
  <c r="R27" i="2"/>
  <c r="O252" i="2"/>
  <c r="R392" i="2"/>
  <c r="O68" i="2"/>
  <c r="R201" i="2"/>
  <c r="O374" i="2"/>
  <c r="O227" i="2"/>
  <c r="O340" i="2"/>
  <c r="O274" i="2"/>
  <c r="P274" i="2" s="1"/>
  <c r="O200" i="2"/>
  <c r="O253" i="2"/>
  <c r="O98" i="2"/>
  <c r="R269" i="2"/>
  <c r="R75" i="2"/>
  <c r="R128" i="2"/>
  <c r="O283" i="2"/>
  <c r="R136" i="2"/>
  <c r="O334" i="2"/>
  <c r="R165" i="2"/>
  <c r="O55" i="2"/>
  <c r="O300" i="2"/>
  <c r="P300" i="2" s="1"/>
  <c r="R168" i="2"/>
  <c r="O263" i="2"/>
  <c r="R436" i="2"/>
  <c r="R413" i="2"/>
  <c r="O297" i="2"/>
  <c r="R435" i="2"/>
  <c r="O141" i="2"/>
  <c r="O386" i="2"/>
  <c r="P386" i="2" s="1"/>
  <c r="O111" i="2"/>
  <c r="R256" i="2"/>
  <c r="O34" i="2"/>
  <c r="R219" i="2"/>
  <c r="R158" i="2"/>
  <c r="O376" i="2"/>
  <c r="R103" i="2"/>
  <c r="O40" i="2"/>
  <c r="P40" i="2" s="1"/>
  <c r="O23" i="2"/>
  <c r="O150" i="2"/>
  <c r="R279" i="2"/>
  <c r="O79" i="2"/>
  <c r="P79" i="2" s="1"/>
  <c r="R433" i="2"/>
  <c r="O430" i="2"/>
  <c r="R133" i="2"/>
  <c r="O284" i="2"/>
  <c r="P284" i="2" s="1"/>
  <c r="O353" i="2"/>
  <c r="O92" i="2"/>
  <c r="O426" i="2"/>
  <c r="R20" i="2"/>
  <c r="O258" i="2"/>
  <c r="R240" i="2"/>
  <c r="R56" i="2"/>
  <c r="R92" i="2"/>
  <c r="O184" i="2"/>
  <c r="R188" i="2"/>
  <c r="R153" i="2"/>
  <c r="O392" i="2"/>
  <c r="R91" i="2"/>
  <c r="R340" i="2"/>
  <c r="O352" i="2"/>
  <c r="R169" i="2"/>
  <c r="R420" i="2"/>
  <c r="R230" i="2"/>
  <c r="O108" i="2"/>
  <c r="R55" i="2"/>
  <c r="O168" i="2"/>
  <c r="O418" i="2"/>
  <c r="R297" i="2"/>
  <c r="O415" i="2"/>
  <c r="P415" i="2" s="1"/>
  <c r="R386" i="2"/>
  <c r="O256" i="2"/>
  <c r="O219" i="2"/>
  <c r="O245" i="2"/>
  <c r="P245" i="2" s="1"/>
  <c r="O82" i="2"/>
  <c r="R429" i="2"/>
  <c r="O107" i="2"/>
  <c r="O59" i="2"/>
  <c r="P59" i="2" s="1"/>
  <c r="R127" i="2"/>
  <c r="R73" i="2"/>
  <c r="R352" i="2"/>
  <c r="R391" i="2"/>
  <c r="O199" i="2"/>
  <c r="R182" i="2"/>
  <c r="O132" i="2"/>
  <c r="O232" i="2"/>
  <c r="P232" i="2" s="1"/>
  <c r="O249" i="2"/>
  <c r="O110" i="2"/>
  <c r="O215" i="2"/>
  <c r="R363" i="2"/>
  <c r="O105" i="2"/>
  <c r="R131" i="2"/>
  <c r="R79" i="2"/>
  <c r="R317" i="2"/>
  <c r="R344" i="2"/>
  <c r="R18" i="2"/>
  <c r="R132" i="2"/>
  <c r="R84" i="2"/>
  <c r="R115" i="2"/>
  <c r="R94" i="2"/>
  <c r="R362" i="2"/>
  <c r="R174" i="2"/>
  <c r="R277" i="2"/>
  <c r="R394" i="2"/>
  <c r="R140" i="2"/>
  <c r="R347" i="2"/>
  <c r="R351" i="2"/>
  <c r="R264" i="2"/>
  <c r="R243" i="2"/>
  <c r="R86" i="2"/>
  <c r="R113" i="2"/>
  <c r="R345" i="2"/>
  <c r="R236" i="2"/>
  <c r="R426" i="2"/>
  <c r="R225" i="2"/>
  <c r="R276" i="2"/>
  <c r="R207" i="2"/>
  <c r="R63" i="2"/>
  <c r="R217" i="2"/>
  <c r="R289" i="2"/>
  <c r="R437" i="2"/>
  <c r="O38" i="2"/>
  <c r="P38" i="2" s="1"/>
  <c r="O106" i="2"/>
  <c r="R220" i="2"/>
  <c r="R238" i="2"/>
  <c r="O404" i="2"/>
  <c r="P404" i="2" s="1"/>
  <c r="O170" i="2"/>
  <c r="R198" i="2"/>
  <c r="R22" i="2"/>
  <c r="O372" i="2"/>
  <c r="P372" i="2" s="1"/>
  <c r="R314" i="2"/>
  <c r="O265" i="2"/>
  <c r="O102" i="2"/>
  <c r="R329" i="2"/>
  <c r="R416" i="2"/>
  <c r="O29" i="2"/>
  <c r="O294" i="2"/>
  <c r="O31" i="2"/>
  <c r="P31" i="2" s="1"/>
  <c r="R60" i="2"/>
  <c r="R151" i="2"/>
  <c r="R341" i="2"/>
  <c r="O342" i="2"/>
  <c r="P342" i="2" s="1"/>
  <c r="R26" i="2"/>
  <c r="O61" i="2"/>
  <c r="O311" i="2"/>
  <c r="O239" i="2"/>
  <c r="P239" i="2" s="1"/>
  <c r="R333" i="2"/>
  <c r="R125" i="2"/>
  <c r="O369" i="2"/>
  <c r="R254" i="2"/>
  <c r="R313" i="2"/>
  <c r="O130" i="2"/>
  <c r="O289" i="2"/>
  <c r="R123" i="2"/>
  <c r="R35" i="2"/>
  <c r="O399" i="2"/>
  <c r="O179" i="2"/>
  <c r="R32" i="2"/>
  <c r="O432" i="2"/>
  <c r="R148" i="2"/>
  <c r="O63" i="2"/>
  <c r="R195" i="2"/>
  <c r="R323" i="2"/>
  <c r="R80" i="2"/>
  <c r="O149" i="2"/>
  <c r="O325" i="2"/>
  <c r="P325" i="2" s="1"/>
  <c r="R208" i="2"/>
  <c r="R142" i="2"/>
  <c r="O267" i="2"/>
  <c r="O196" i="2"/>
  <c r="P196" i="2" s="1"/>
  <c r="O120" i="2"/>
  <c r="P120" i="2" s="1"/>
  <c r="R117" i="2"/>
  <c r="O368" i="2"/>
  <c r="R331" i="2"/>
  <c r="R155" i="2"/>
  <c r="R319" i="2"/>
  <c r="R144" i="2"/>
  <c r="R247" i="2"/>
  <c r="R23" i="2"/>
  <c r="O114" i="2"/>
  <c r="O48" i="2"/>
  <c r="R409" i="2"/>
  <c r="R109" i="2"/>
  <c r="S109" i="2" s="1"/>
  <c r="O235" i="2"/>
  <c r="O176" i="2"/>
  <c r="O307" i="2"/>
  <c r="P307" i="2" s="1"/>
  <c r="O222" i="2"/>
  <c r="R143" i="2"/>
  <c r="O156" i="2"/>
  <c r="R431" i="2"/>
  <c r="O306" i="2"/>
  <c r="P306" i="2" s="1"/>
  <c r="R76" i="2"/>
  <c r="O364" i="2"/>
  <c r="O412" i="2"/>
  <c r="P412" i="2" s="1"/>
  <c r="O358" i="2"/>
  <c r="R384" i="2"/>
  <c r="O277" i="2"/>
  <c r="O65" i="2"/>
  <c r="P65" i="2" s="1"/>
  <c r="O423" i="2"/>
  <c r="P423" i="2" s="1"/>
  <c r="R227" i="2"/>
  <c r="R346" i="2"/>
  <c r="R414" i="2"/>
  <c r="R200" i="2"/>
  <c r="O49" i="2"/>
  <c r="R196" i="2"/>
  <c r="O248" i="2"/>
  <c r="P248" i="2" s="1"/>
  <c r="R372" i="2"/>
  <c r="S372" i="2" s="1"/>
  <c r="O356" i="2"/>
  <c r="R286" i="2"/>
  <c r="R398" i="2"/>
  <c r="R418" i="2"/>
  <c r="S418" i="2" s="1"/>
  <c r="O303" i="2"/>
  <c r="R250" i="2"/>
  <c r="O301" i="2"/>
  <c r="P301" i="2" s="1"/>
  <c r="O228" i="2"/>
  <c r="O405" i="2"/>
  <c r="R332" i="2"/>
  <c r="R259" i="2"/>
  <c r="O46" i="2"/>
  <c r="R150" i="2"/>
  <c r="R248" i="2"/>
  <c r="R366" i="2"/>
  <c r="O242" i="2"/>
  <c r="O391" i="2"/>
  <c r="R241" i="2"/>
  <c r="O295" i="2"/>
  <c r="P295" i="2" s="1"/>
  <c r="O377" i="2"/>
  <c r="P377" i="2" s="1"/>
  <c r="R17" i="2"/>
  <c r="R337" i="2"/>
  <c r="R306" i="2"/>
  <c r="R161" i="2"/>
  <c r="R48" i="2"/>
  <c r="R51" i="2"/>
  <c r="R253" i="2"/>
  <c r="R61" i="2"/>
  <c r="S61" i="2" s="1"/>
  <c r="R104" i="2"/>
  <c r="R62" i="2"/>
  <c r="R119" i="2"/>
  <c r="R70" i="2"/>
  <c r="S70" i="2" s="1"/>
  <c r="R266" i="2"/>
  <c r="R423" i="2"/>
  <c r="R283" i="2"/>
  <c r="R64" i="2"/>
  <c r="S64" i="2" s="1"/>
  <c r="R349" i="2"/>
  <c r="R377" i="2"/>
  <c r="R310" i="2"/>
  <c r="R231" i="2"/>
  <c r="R342" i="2"/>
  <c r="R402" i="2"/>
  <c r="R186" i="2"/>
  <c r="R287" i="2"/>
  <c r="R221" i="2"/>
  <c r="R374" i="2"/>
  <c r="R415" i="2"/>
  <c r="R361" i="2"/>
  <c r="R421" i="2"/>
  <c r="R65" i="2"/>
  <c r="R212" i="2"/>
  <c r="R187" i="2"/>
  <c r="R370" i="2"/>
  <c r="R308" i="2"/>
  <c r="R108" i="2"/>
  <c r="R257" i="2"/>
  <c r="S257" i="2" s="1"/>
  <c r="R380" i="2"/>
  <c r="R343" i="2"/>
  <c r="R178" i="2"/>
  <c r="R373" i="2"/>
  <c r="R215" i="2"/>
  <c r="R327" i="2"/>
  <c r="R278" i="2"/>
  <c r="R272" i="2"/>
  <c r="S272" i="2" s="1"/>
  <c r="R330" i="2"/>
  <c r="R199" i="2"/>
  <c r="R177" i="2"/>
  <c r="R280" i="2"/>
  <c r="R311" i="2"/>
  <c r="R390" i="2"/>
  <c r="R428" i="2"/>
  <c r="R116" i="2"/>
  <c r="S116" i="2" s="1"/>
  <c r="R321" i="2"/>
  <c r="R406" i="2"/>
  <c r="R350" i="2"/>
  <c r="R328" i="2"/>
  <c r="R232" i="2"/>
  <c r="R49" i="2"/>
  <c r="R82" i="2"/>
  <c r="O192" i="2"/>
  <c r="P192" i="2" s="1"/>
  <c r="O429" i="2"/>
  <c r="O322" i="2"/>
  <c r="R107" i="2"/>
  <c r="R226" i="2"/>
  <c r="S226" i="2" s="1"/>
  <c r="R59" i="2"/>
  <c r="R189" i="2"/>
  <c r="O127" i="2"/>
  <c r="P127" i="2" s="1"/>
  <c r="O122" i="2"/>
  <c r="P122" i="2" s="1"/>
  <c r="R348" i="2"/>
  <c r="R427" i="2"/>
  <c r="R419" i="2"/>
  <c r="R71" i="2"/>
  <c r="S71" i="2" s="1"/>
  <c r="O36" i="2"/>
  <c r="O336" i="2"/>
  <c r="R105" i="2"/>
  <c r="R190" i="2"/>
  <c r="R90" i="2"/>
  <c r="O259" i="2"/>
  <c r="R239" i="2"/>
  <c r="R315" i="2"/>
  <c r="S315" i="2" s="1"/>
  <c r="R379" i="2"/>
  <c r="R191" i="2"/>
  <c r="R246" i="2"/>
  <c r="R114" i="2"/>
  <c r="R134" i="2"/>
  <c r="R83" i="2"/>
  <c r="R265" i="2"/>
  <c r="O309" i="2"/>
  <c r="P309" i="2" s="1"/>
  <c r="R407" i="2"/>
  <c r="R260" i="2"/>
  <c r="R209" i="2"/>
  <c r="R38" i="2"/>
  <c r="S38" i="2" s="1"/>
  <c r="R334" i="2"/>
  <c r="O355" i="2"/>
  <c r="R98" i="2"/>
  <c r="R112" i="2"/>
  <c r="S112" i="2" s="1"/>
  <c r="O75" i="2"/>
  <c r="O128" i="2"/>
  <c r="O78" i="2"/>
  <c r="P78" i="2" s="1"/>
  <c r="R45" i="2"/>
  <c r="S45" i="2" s="1"/>
  <c r="R411" i="2"/>
  <c r="O221" i="2"/>
  <c r="O400" i="2"/>
  <c r="P400" i="2" s="1"/>
  <c r="R318" i="2"/>
  <c r="R424" i="2"/>
  <c r="R139" i="2"/>
  <c r="O380" i="2"/>
  <c r="P380" i="2" s="1"/>
  <c r="O413" i="2"/>
  <c r="P413" i="2" s="1"/>
  <c r="O310" i="2"/>
  <c r="O308" i="2"/>
  <c r="R33" i="2"/>
  <c r="R401" i="2"/>
  <c r="O244" i="2"/>
  <c r="R425" i="2"/>
  <c r="O312" i="2"/>
  <c r="P312" i="2" s="1"/>
  <c r="O367" i="2"/>
  <c r="O351" i="2"/>
  <c r="R295" i="2"/>
  <c r="R202" i="2"/>
  <c r="O24" i="2"/>
  <c r="P24" i="2" s="1"/>
  <c r="R19" i="2"/>
  <c r="R281" i="2"/>
  <c r="O233" i="2"/>
  <c r="P233" i="2" s="1"/>
  <c r="R375" i="2"/>
  <c r="S375" i="2" s="1"/>
  <c r="R41" i="2"/>
  <c r="R118" i="2"/>
  <c r="O129" i="2"/>
  <c r="P129" i="2" s="1"/>
  <c r="R296" i="2"/>
  <c r="O360" i="2"/>
  <c r="O287" i="2"/>
  <c r="R336" i="2"/>
  <c r="R288" i="2"/>
  <c r="S288" i="2" s="1"/>
  <c r="O434" i="2"/>
  <c r="R397" i="2"/>
  <c r="O379" i="2"/>
  <c r="P379" i="2" s="1"/>
  <c r="R261" i="2"/>
  <c r="S261" i="2" s="1"/>
  <c r="R171" i="2"/>
  <c r="R88" i="2"/>
  <c r="R430" i="2"/>
  <c r="R262" i="2"/>
  <c r="R389" i="2"/>
  <c r="O83" i="2"/>
  <c r="R309" i="2"/>
  <c r="R30" i="2"/>
  <c r="R25" i="2"/>
  <c r="O324" i="2"/>
  <c r="R267" i="2"/>
  <c r="R137" i="2"/>
  <c r="S137" i="2" s="1"/>
  <c r="O375" i="2"/>
  <c r="O41" i="2"/>
  <c r="O118" i="2"/>
  <c r="P118" i="2" s="1"/>
  <c r="R129" i="2"/>
  <c r="S129" i="2" s="1"/>
  <c r="O296" i="2"/>
  <c r="R360" i="2"/>
  <c r="R36" i="2"/>
  <c r="O162" i="2"/>
  <c r="P162" i="2" s="1"/>
  <c r="O332" i="2"/>
  <c r="R46" i="2"/>
  <c r="R434" i="2"/>
  <c r="O279" i="2"/>
  <c r="O191" i="2"/>
  <c r="O50" i="2"/>
  <c r="R422" i="2"/>
  <c r="O69" i="2"/>
  <c r="P69" i="2" s="1"/>
  <c r="O366" i="2"/>
  <c r="R438" i="2"/>
  <c r="O42" i="2"/>
  <c r="P42" i="2" s="1"/>
  <c r="R39" i="2"/>
  <c r="S39" i="2" s="1"/>
  <c r="R50" i="2"/>
  <c r="O422" i="2"/>
  <c r="R69" i="2"/>
  <c r="R353" i="2"/>
  <c r="S353" i="2" s="1"/>
  <c r="R242" i="2"/>
  <c r="R42" i="2"/>
  <c r="R324" i="2"/>
  <c r="O260" i="2"/>
  <c r="P260" i="2" s="1"/>
  <c r="O39" i="2"/>
  <c r="S29" i="2" l="1"/>
  <c r="S423" i="2"/>
  <c r="S26" i="2"/>
  <c r="P213" i="2"/>
  <c r="S319" i="2"/>
  <c r="P206" i="2"/>
  <c r="S102" i="2"/>
  <c r="E102" i="2" s="1"/>
  <c r="B102" i="2" s="1"/>
  <c r="S105" i="2"/>
  <c r="P258" i="2"/>
  <c r="S342" i="2"/>
  <c r="P33" i="2"/>
  <c r="P343" i="2"/>
  <c r="S427" i="2"/>
  <c r="T427" i="2" s="1"/>
  <c r="S145" i="2"/>
  <c r="S322" i="2"/>
  <c r="P142" i="2"/>
  <c r="P367" i="2"/>
  <c r="S159" i="2"/>
  <c r="S383" i="2"/>
  <c r="S297" i="2"/>
  <c r="P250" i="2"/>
  <c r="S78" i="2"/>
  <c r="S63" i="2"/>
  <c r="P234" i="2"/>
  <c r="S361" i="2"/>
  <c r="E361" i="2" s="1"/>
  <c r="B361" i="2" s="1"/>
  <c r="S386" i="2"/>
  <c r="S79" i="2"/>
  <c r="S280" i="2"/>
  <c r="S302" i="2"/>
  <c r="S281" i="2"/>
  <c r="P222" i="2"/>
  <c r="S246" i="2"/>
  <c r="P77" i="2"/>
  <c r="E77" i="2" s="1"/>
  <c r="B77" i="2" s="1"/>
  <c r="P242" i="2"/>
  <c r="S340" i="2"/>
  <c r="S49" i="2"/>
  <c r="S210" i="2"/>
  <c r="S379" i="2"/>
  <c r="S166" i="2"/>
  <c r="E166" i="2" s="1"/>
  <c r="B166" i="2" s="1"/>
  <c r="P23" i="2"/>
  <c r="P70" i="2"/>
  <c r="E70" i="2" s="1"/>
  <c r="B70" i="2" s="1"/>
  <c r="S404" i="2"/>
  <c r="T404" i="2" s="1"/>
  <c r="S274" i="2"/>
  <c r="P425" i="2"/>
  <c r="S134" i="2"/>
  <c r="S292" i="2"/>
  <c r="P146" i="2"/>
  <c r="E146" i="2" s="1"/>
  <c r="B146" i="2" s="1"/>
  <c r="S424" i="2"/>
  <c r="T424" i="2" s="1"/>
  <c r="S36" i="2"/>
  <c r="S158" i="2"/>
  <c r="S156" i="2"/>
  <c r="S269" i="2"/>
  <c r="S52" i="2"/>
  <c r="S77" i="2"/>
  <c r="S208" i="2"/>
  <c r="E208" i="2" s="1"/>
  <c r="B208" i="2" s="1"/>
  <c r="S76" i="2"/>
  <c r="S354" i="2"/>
  <c r="E354" i="2" s="1"/>
  <c r="B354" i="2" s="1"/>
  <c r="S190" i="2"/>
  <c r="S433" i="2"/>
  <c r="P391" i="2"/>
  <c r="P268" i="2"/>
  <c r="P421" i="2"/>
  <c r="S43" i="2"/>
  <c r="P269" i="2"/>
  <c r="S355" i="2"/>
  <c r="S284" i="2"/>
  <c r="P228" i="2"/>
  <c r="S101" i="2"/>
  <c r="E101" i="2" s="1"/>
  <c r="B101" i="2" s="1"/>
  <c r="S187" i="2"/>
  <c r="S373" i="2"/>
  <c r="S324" i="2"/>
  <c r="S93" i="2"/>
  <c r="S82" i="2"/>
  <c r="S230" i="2"/>
  <c r="S264" i="2"/>
  <c r="S202" i="2"/>
  <c r="S17" i="2"/>
  <c r="S251" i="2"/>
  <c r="P148" i="2"/>
  <c r="P345" i="2"/>
  <c r="P135" i="2"/>
  <c r="P407" i="2"/>
  <c r="P115" i="2"/>
  <c r="P172" i="2"/>
  <c r="P288" i="2"/>
  <c r="T288" i="2" s="1"/>
  <c r="P171" i="2"/>
  <c r="P81" i="2"/>
  <c r="P99" i="2"/>
  <c r="P640" i="2"/>
  <c r="P691" i="2"/>
  <c r="P459" i="2"/>
  <c r="P707" i="2"/>
  <c r="P536" i="2"/>
  <c r="P747" i="2"/>
  <c r="P474" i="2"/>
  <c r="P675" i="2"/>
  <c r="P460" i="2"/>
  <c r="P565" i="2"/>
  <c r="P468" i="2"/>
  <c r="P813" i="2"/>
  <c r="P489" i="2"/>
  <c r="P811" i="2"/>
  <c r="P750" i="2"/>
  <c r="P467" i="2"/>
  <c r="P727" i="2"/>
  <c r="P527" i="2"/>
  <c r="P481" i="2"/>
  <c r="P580" i="2"/>
  <c r="P765" i="2"/>
  <c r="P493" i="2"/>
  <c r="P753" i="2"/>
  <c r="P461" i="2"/>
  <c r="P719" i="2"/>
  <c r="P679" i="2"/>
  <c r="P595" i="2"/>
  <c r="P466" i="2"/>
  <c r="P603" i="2"/>
  <c r="P451" i="2"/>
  <c r="P718" i="2"/>
  <c r="P676" i="2"/>
  <c r="P668" i="2"/>
  <c r="P604" i="2"/>
  <c r="P828" i="2"/>
  <c r="P579" i="2"/>
  <c r="P44" i="2"/>
  <c r="P30" i="2"/>
  <c r="S219" i="2"/>
  <c r="E219" i="2" s="1"/>
  <c r="B219" i="2" s="1"/>
  <c r="S65" i="2"/>
  <c r="E65" i="2" s="1"/>
  <c r="B65" i="2" s="1"/>
  <c r="P356" i="2"/>
  <c r="S358" i="2"/>
  <c r="P86" i="2"/>
  <c r="S111" i="2"/>
  <c r="S194" i="2"/>
  <c r="P273" i="2"/>
  <c r="P349" i="2"/>
  <c r="E349" i="2" s="1"/>
  <c r="B349" i="2" s="1"/>
  <c r="S152" i="2"/>
  <c r="S198" i="2"/>
  <c r="S58" i="2"/>
  <c r="P278" i="2"/>
  <c r="P169" i="2"/>
  <c r="P383" i="2"/>
  <c r="S245" i="2"/>
  <c r="T245" i="2" s="1"/>
  <c r="P139" i="2"/>
  <c r="S380" i="2"/>
  <c r="E380" i="2" s="1"/>
  <c r="B380" i="2" s="1"/>
  <c r="S53" i="2"/>
  <c r="S316" i="2"/>
  <c r="T316" i="2" s="1"/>
  <c r="S335" i="2"/>
  <c r="S197" i="2"/>
  <c r="S188" i="2"/>
  <c r="S344" i="2"/>
  <c r="S213" i="2"/>
  <c r="T213" i="2" s="1"/>
  <c r="S419" i="2"/>
  <c r="E419" i="2" s="1"/>
  <c r="B419" i="2" s="1"/>
  <c r="S160" i="2"/>
  <c r="S232" i="2"/>
  <c r="S23" i="2"/>
  <c r="S119" i="2"/>
  <c r="S33" i="2"/>
  <c r="S215" i="2"/>
  <c r="S262" i="2"/>
  <c r="E262" i="2" s="1"/>
  <c r="B262" i="2" s="1"/>
  <c r="S222" i="2"/>
  <c r="S141" i="2"/>
  <c r="S183" i="2"/>
  <c r="S120" i="2"/>
  <c r="S293" i="2"/>
  <c r="T293" i="2" s="1"/>
  <c r="S431" i="2"/>
  <c r="S244" i="2"/>
  <c r="S347" i="2"/>
  <c r="S165" i="2"/>
  <c r="E165" i="2" s="1"/>
  <c r="B165" i="2" s="1"/>
  <c r="S185" i="2"/>
  <c r="S350" i="2"/>
  <c r="S206" i="2"/>
  <c r="S149" i="2"/>
  <c r="S408" i="2"/>
  <c r="T408" i="2" s="1"/>
  <c r="S85" i="2"/>
  <c r="S364" i="2"/>
  <c r="S74" i="2"/>
  <c r="S106" i="2"/>
  <c r="S330" i="2"/>
  <c r="S407" i="2"/>
  <c r="S122" i="2"/>
  <c r="E122" i="2" s="1"/>
  <c r="B122" i="2" s="1"/>
  <c r="S56" i="2"/>
  <c r="S214" i="2"/>
  <c r="S110" i="2"/>
  <c r="S31" i="2"/>
  <c r="T31" i="2" s="1"/>
  <c r="S351" i="2"/>
  <c r="S311" i="2"/>
  <c r="S268" i="2"/>
  <c r="S218" i="2"/>
  <c r="S180" i="2"/>
  <c r="S415" i="2"/>
  <c r="S216" i="2"/>
  <c r="S24" i="2"/>
  <c r="E24" i="2" s="1"/>
  <c r="B24" i="2" s="1"/>
  <c r="S240" i="2"/>
  <c r="S100" i="2"/>
  <c r="S221" i="2"/>
  <c r="S399" i="2"/>
  <c r="S398" i="2"/>
  <c r="S389" i="2"/>
  <c r="E389" i="2" s="1"/>
  <c r="B389" i="2" s="1"/>
  <c r="S253" i="2"/>
  <c r="E253" i="2" s="1"/>
  <c r="B253" i="2" s="1"/>
  <c r="P304" i="2"/>
  <c r="S204" i="2"/>
  <c r="S117" i="2"/>
  <c r="S304" i="2"/>
  <c r="P56" i="2"/>
  <c r="P22" i="2"/>
  <c r="P224" i="2"/>
  <c r="S135" i="2"/>
  <c r="S151" i="2"/>
  <c r="P302" i="2"/>
  <c r="T302" i="2" s="1"/>
  <c r="S363" i="2"/>
  <c r="P432" i="2"/>
  <c r="P420" i="2"/>
  <c r="P153" i="2"/>
  <c r="S30" i="2"/>
  <c r="P330" i="2"/>
  <c r="E330" i="2" s="1"/>
  <c r="B330" i="2" s="1"/>
  <c r="P161" i="2"/>
  <c r="P151" i="2"/>
  <c r="S37" i="2"/>
  <c r="P170" i="2"/>
  <c r="P276" i="2"/>
  <c r="P46" i="2"/>
  <c r="S416" i="2"/>
  <c r="S259" i="2"/>
  <c r="P119" i="2"/>
  <c r="S34" i="2"/>
  <c r="S359" i="2"/>
  <c r="S411" i="2"/>
  <c r="S75" i="2"/>
  <c r="S370" i="2"/>
  <c r="S310" i="2"/>
  <c r="S291" i="2"/>
  <c r="S343" i="2"/>
  <c r="E343" i="2" s="1"/>
  <c r="B343" i="2" s="1"/>
  <c r="S174" i="2"/>
  <c r="T174" i="2" s="1"/>
  <c r="S131" i="2"/>
  <c r="S256" i="2"/>
  <c r="S40" i="2"/>
  <c r="E40" i="2" s="1"/>
  <c r="B40" i="2" s="1"/>
  <c r="S154" i="2"/>
  <c r="S405" i="2"/>
  <c r="S48" i="2"/>
  <c r="T48" i="2" s="1"/>
  <c r="S123" i="2"/>
  <c r="S143" i="2"/>
  <c r="S249" i="2"/>
  <c r="S374" i="2"/>
  <c r="S178" i="2"/>
  <c r="S179" i="2"/>
  <c r="S146" i="2"/>
  <c r="S55" i="2"/>
  <c r="E55" i="2" s="1"/>
  <c r="B55" i="2" s="1"/>
  <c r="S229" i="2"/>
  <c r="S205" i="2"/>
  <c r="P249" i="2"/>
  <c r="S317" i="2"/>
  <c r="S250" i="2"/>
  <c r="P157" i="2"/>
  <c r="P178" i="2"/>
  <c r="P62" i="2"/>
  <c r="T62" i="2" s="1"/>
  <c r="P106" i="2"/>
  <c r="P339" i="2"/>
  <c r="P271" i="2"/>
  <c r="P374" i="2"/>
  <c r="P279" i="2"/>
  <c r="S124" i="2"/>
  <c r="S191" i="2"/>
  <c r="S80" i="2"/>
  <c r="E80" i="2" s="1"/>
  <c r="B80" i="2" s="1"/>
  <c r="P189" i="2"/>
  <c r="P392" i="2"/>
  <c r="S348" i="2"/>
  <c r="S94" i="2"/>
  <c r="P388" i="2"/>
  <c r="S125" i="2"/>
  <c r="S192" i="2"/>
  <c r="E192" i="2" s="1"/>
  <c r="B192" i="2" s="1"/>
  <c r="S127" i="2"/>
  <c r="E127" i="2" s="1"/>
  <c r="B127" i="2" s="1"/>
  <c r="S173" i="2"/>
  <c r="E173" i="2" s="1"/>
  <c r="B173" i="2" s="1"/>
  <c r="S95" i="2"/>
  <c r="T95" i="2" s="1"/>
  <c r="S314" i="2"/>
  <c r="S211" i="2"/>
  <c r="S298" i="2"/>
  <c r="S172" i="2"/>
  <c r="S391" i="2"/>
  <c r="S252" i="2"/>
  <c r="T252" i="2" s="1"/>
  <c r="S170" i="2"/>
  <c r="S69" i="2"/>
  <c r="E69" i="2" s="1"/>
  <c r="B69" i="2" s="1"/>
  <c r="S271" i="2"/>
  <c r="P320" i="2"/>
  <c r="S367" i="2"/>
  <c r="S323" i="2"/>
  <c r="S429" i="2"/>
  <c r="S20" i="2"/>
  <c r="E20" i="2" s="1"/>
  <c r="B20" i="2" s="1"/>
  <c r="S182" i="2"/>
  <c r="E182" i="2" s="1"/>
  <c r="B182" i="2" s="1"/>
  <c r="S42" i="2"/>
  <c r="T42" i="2" s="1"/>
  <c r="S438" i="2"/>
  <c r="P41" i="2"/>
  <c r="P83" i="2"/>
  <c r="S397" i="2"/>
  <c r="T397" i="2" s="1"/>
  <c r="S118" i="2"/>
  <c r="S295" i="2"/>
  <c r="T295" i="2" s="1"/>
  <c r="P308" i="2"/>
  <c r="P221" i="2"/>
  <c r="P355" i="2"/>
  <c r="S83" i="2"/>
  <c r="P259" i="2"/>
  <c r="P336" i="2"/>
  <c r="S189" i="2"/>
  <c r="P322" i="2"/>
  <c r="T322" i="2" s="1"/>
  <c r="S406" i="2"/>
  <c r="S390" i="2"/>
  <c r="E390" i="2" s="1"/>
  <c r="B390" i="2" s="1"/>
  <c r="S199" i="2"/>
  <c r="S327" i="2"/>
  <c r="S308" i="2"/>
  <c r="S402" i="2"/>
  <c r="S377" i="2"/>
  <c r="S51" i="2"/>
  <c r="S337" i="2"/>
  <c r="S241" i="2"/>
  <c r="S248" i="2"/>
  <c r="E248" i="2" s="1"/>
  <c r="B248" i="2" s="1"/>
  <c r="S332" i="2"/>
  <c r="S286" i="2"/>
  <c r="S196" i="2"/>
  <c r="E196" i="2" s="1"/>
  <c r="B196" i="2" s="1"/>
  <c r="S346" i="2"/>
  <c r="P277" i="2"/>
  <c r="E277" i="2" s="1"/>
  <c r="B277" i="2" s="1"/>
  <c r="P364" i="2"/>
  <c r="P156" i="2"/>
  <c r="P176" i="2"/>
  <c r="P48" i="2"/>
  <c r="P368" i="2"/>
  <c r="P267" i="2"/>
  <c r="P149" i="2"/>
  <c r="P63" i="2"/>
  <c r="E63" i="2" s="1"/>
  <c r="B63" i="2" s="1"/>
  <c r="P179" i="2"/>
  <c r="P289" i="2"/>
  <c r="P369" i="2"/>
  <c r="P311" i="2"/>
  <c r="S341" i="2"/>
  <c r="P294" i="2"/>
  <c r="P102" i="2"/>
  <c r="S22" i="2"/>
  <c r="S437" i="2"/>
  <c r="S207" i="2"/>
  <c r="S236" i="2"/>
  <c r="S243" i="2"/>
  <c r="S140" i="2"/>
  <c r="S362" i="2"/>
  <c r="P215" i="2"/>
  <c r="E215" i="2" s="1"/>
  <c r="B215" i="2" s="1"/>
  <c r="P132" i="2"/>
  <c r="E132" i="2" s="1"/>
  <c r="B132" i="2" s="1"/>
  <c r="S352" i="2"/>
  <c r="P107" i="2"/>
  <c r="P219" i="2"/>
  <c r="P108" i="2"/>
  <c r="P352" i="2"/>
  <c r="S153" i="2"/>
  <c r="P426" i="2"/>
  <c r="S133" i="2"/>
  <c r="T133" i="2" s="1"/>
  <c r="P34" i="2"/>
  <c r="P141" i="2"/>
  <c r="S436" i="2"/>
  <c r="T436" i="2" s="1"/>
  <c r="P55" i="2"/>
  <c r="P283" i="2"/>
  <c r="P98" i="2"/>
  <c r="P340" i="2"/>
  <c r="P68" i="2"/>
  <c r="T68" i="2" s="1"/>
  <c r="S164" i="2"/>
  <c r="P240" i="2"/>
  <c r="E240" i="2" s="1"/>
  <c r="B240" i="2" s="1"/>
  <c r="P262" i="2"/>
  <c r="S44" i="2"/>
  <c r="S368" i="2"/>
  <c r="S388" i="2"/>
  <c r="P299" i="2"/>
  <c r="P28" i="2"/>
  <c r="P32" i="2"/>
  <c r="P72" i="2"/>
  <c r="P254" i="2"/>
  <c r="P236" i="2"/>
  <c r="P329" i="2"/>
  <c r="P43" i="2"/>
  <c r="P321" i="2"/>
  <c r="P198" i="2"/>
  <c r="P121" i="2"/>
  <c r="P384" i="2"/>
  <c r="P53" i="2"/>
  <c r="P113" i="2"/>
  <c r="P116" i="2"/>
  <c r="E116" i="2" s="1"/>
  <c r="B116" i="2" s="1"/>
  <c r="P74" i="2"/>
  <c r="P97" i="2"/>
  <c r="P291" i="2"/>
  <c r="E291" i="2" s="1"/>
  <c r="B291" i="2" s="1"/>
  <c r="P365" i="2"/>
  <c r="P298" i="2"/>
  <c r="P71" i="2"/>
  <c r="P89" i="2"/>
  <c r="P270" i="2"/>
  <c r="P359" i="2"/>
  <c r="P402" i="2"/>
  <c r="P26" i="2"/>
  <c r="E26" i="2" s="1"/>
  <c r="B26" i="2" s="1"/>
  <c r="P88" i="2"/>
  <c r="P373" i="2"/>
  <c r="E373" i="2" s="1"/>
  <c r="B373" i="2" s="1"/>
  <c r="P363" i="2"/>
  <c r="P435" i="2"/>
  <c r="P285" i="2"/>
  <c r="P378" i="2"/>
  <c r="P433" i="2"/>
  <c r="P396" i="2"/>
  <c r="E396" i="2" s="1"/>
  <c r="B396" i="2" s="1"/>
  <c r="P45" i="2"/>
  <c r="E45" i="2" s="1"/>
  <c r="B45" i="2" s="1"/>
  <c r="P385" i="2"/>
  <c r="P17" i="2"/>
  <c r="P229" i="2"/>
  <c r="P387" i="2"/>
  <c r="P177" i="2"/>
  <c r="P401" i="2"/>
  <c r="P357" i="2"/>
  <c r="E357" i="2" s="1"/>
  <c r="B357" i="2" s="1"/>
  <c r="P318" i="2"/>
  <c r="P414" i="2"/>
  <c r="P247" i="2"/>
  <c r="P212" i="2"/>
  <c r="P406" i="2"/>
  <c r="P335" i="2"/>
  <c r="P85" i="2"/>
  <c r="P243" i="2"/>
  <c r="E243" i="2" s="1"/>
  <c r="B243" i="2" s="1"/>
  <c r="P231" i="2"/>
  <c r="P437" i="2"/>
  <c r="P290" i="2"/>
  <c r="P183" i="2"/>
  <c r="P398" i="2"/>
  <c r="P175" i="2"/>
  <c r="P217" i="2"/>
  <c r="P204" i="2"/>
  <c r="T204" i="2" s="1"/>
  <c r="P347" i="2"/>
  <c r="P266" i="2"/>
  <c r="P292" i="2"/>
  <c r="P147" i="2"/>
  <c r="P353" i="2"/>
  <c r="E353" i="2" s="1"/>
  <c r="B353" i="2" s="1"/>
  <c r="P184" i="2"/>
  <c r="P111" i="2"/>
  <c r="P140" i="2"/>
  <c r="P207" i="2"/>
  <c r="S27" i="2"/>
  <c r="E27" i="2" s="1"/>
  <c r="B27" i="2" s="1"/>
  <c r="P403" i="2"/>
  <c r="P362" i="2"/>
  <c r="P54" i="2"/>
  <c r="P91" i="2"/>
  <c r="P73" i="2"/>
  <c r="P395" i="2"/>
  <c r="S369" i="2"/>
  <c r="P87" i="2"/>
  <c r="P410" i="2"/>
  <c r="P131" i="2"/>
  <c r="P125" i="2"/>
  <c r="S276" i="2"/>
  <c r="P134" i="2"/>
  <c r="P303" i="2"/>
  <c r="S57" i="2"/>
  <c r="P211" i="2"/>
  <c r="P202" i="2"/>
  <c r="P152" i="2"/>
  <c r="P168" i="2"/>
  <c r="P93" i="2"/>
  <c r="P199" i="2"/>
  <c r="P124" i="2"/>
  <c r="S414" i="2"/>
  <c r="S420" i="2"/>
  <c r="P351" i="2"/>
  <c r="P143" i="2"/>
  <c r="S254" i="2"/>
  <c r="S66" i="2"/>
  <c r="S73" i="2"/>
  <c r="S150" i="2"/>
  <c r="P158" i="2"/>
  <c r="P186" i="2"/>
  <c r="P104" i="2"/>
  <c r="P230" i="2"/>
  <c r="P200" i="2"/>
  <c r="P109" i="2"/>
  <c r="P371" i="2"/>
  <c r="S25" i="2"/>
  <c r="S92" i="2"/>
  <c r="S255" i="2"/>
  <c r="E255" i="2" s="1"/>
  <c r="B255" i="2" s="1"/>
  <c r="S242" i="2"/>
  <c r="T242" i="2" s="1"/>
  <c r="S186" i="2"/>
  <c r="P282" i="2"/>
  <c r="S228" i="2"/>
  <c r="S328" i="2"/>
  <c r="E328" i="2" s="1"/>
  <c r="B328" i="2" s="1"/>
  <c r="S96" i="2"/>
  <c r="E96" i="2" s="1"/>
  <c r="B96" i="2" s="1"/>
  <c r="S72" i="2"/>
  <c r="S325" i="2"/>
  <c r="T325" i="2" s="1"/>
  <c r="S410" i="2"/>
  <c r="T410" i="2" s="1"/>
  <c r="S247" i="2"/>
  <c r="S193" i="2"/>
  <c r="S167" i="2"/>
  <c r="S19" i="2"/>
  <c r="E19" i="2" s="1"/>
  <c r="B19" i="2" s="1"/>
  <c r="S409" i="2"/>
  <c r="E409" i="2" s="1"/>
  <c r="B409" i="2" s="1"/>
  <c r="S212" i="2"/>
  <c r="S98" i="2"/>
  <c r="S68" i="2"/>
  <c r="S309" i="2"/>
  <c r="S283" i="2"/>
  <c r="S175" i="2"/>
  <c r="S35" i="2"/>
  <c r="T35" i="2" s="1"/>
  <c r="S86" i="2"/>
  <c r="E86" i="2" s="1"/>
  <c r="B86" i="2" s="1"/>
  <c r="S115" i="2"/>
  <c r="S169" i="2"/>
  <c r="S403" i="2"/>
  <c r="S434" i="2"/>
  <c r="S161" i="2"/>
  <c r="E161" i="2" s="1"/>
  <c r="B161" i="2" s="1"/>
  <c r="S426" i="2"/>
  <c r="S21" i="2"/>
  <c r="S270" i="2"/>
  <c r="S28" i="2"/>
  <c r="S142" i="2"/>
  <c r="S400" i="2"/>
  <c r="T400" i="2" s="1"/>
  <c r="S357" i="2"/>
  <c r="S307" i="2"/>
  <c r="T307" i="2" s="1"/>
  <c r="S349" i="2"/>
  <c r="S334" i="2"/>
  <c r="S278" i="2"/>
  <c r="E278" i="2" s="1"/>
  <c r="B278" i="2" s="1"/>
  <c r="S338" i="2"/>
  <c r="S384" i="2"/>
  <c r="S184" i="2"/>
  <c r="S430" i="2"/>
  <c r="S421" i="2"/>
  <c r="S84" i="2"/>
  <c r="S223" i="2"/>
  <c r="E223" i="2" s="1"/>
  <c r="B223" i="2" s="1"/>
  <c r="S237" i="2"/>
  <c r="S305" i="2"/>
  <c r="E305" i="2" s="1"/>
  <c r="B305" i="2" s="1"/>
  <c r="S103" i="2"/>
  <c r="S356" i="2"/>
  <c r="S220" i="2"/>
  <c r="S139" i="2"/>
  <c r="S108" i="2"/>
  <c r="S320" i="2"/>
  <c r="S393" i="2"/>
  <c r="S89" i="2"/>
  <c r="S413" i="2"/>
  <c r="E413" i="2" s="1"/>
  <c r="B413" i="2" s="1"/>
  <c r="S336" i="2"/>
  <c r="S132" i="2"/>
  <c r="S46" i="2"/>
  <c r="S239" i="2"/>
  <c r="T239" i="2" s="1"/>
  <c r="S121" i="2"/>
  <c r="S428" i="2"/>
  <c r="S231" i="2"/>
  <c r="S333" i="2"/>
  <c r="E333" i="2" s="1"/>
  <c r="B333" i="2" s="1"/>
  <c r="S371" i="2"/>
  <c r="S47" i="2"/>
  <c r="S209" i="2"/>
  <c r="T209" i="2" s="1"/>
  <c r="S296" i="2"/>
  <c r="S50" i="2"/>
  <c r="S265" i="2"/>
  <c r="S339" i="2"/>
  <c r="S54" i="2"/>
  <c r="S195" i="2"/>
  <c r="S394" i="2"/>
  <c r="S155" i="2"/>
  <c r="E155" i="2" s="1"/>
  <c r="B155" i="2" s="1"/>
  <c r="P422" i="2"/>
  <c r="P50" i="2"/>
  <c r="T50" i="2" s="1"/>
  <c r="S360" i="2"/>
  <c r="P324" i="2"/>
  <c r="S88" i="2"/>
  <c r="P287" i="2"/>
  <c r="S425" i="2"/>
  <c r="P128" i="2"/>
  <c r="S260" i="2"/>
  <c r="E260" i="2" s="1"/>
  <c r="B260" i="2" s="1"/>
  <c r="P64" i="2"/>
  <c r="E64" i="2" s="1"/>
  <c r="B64" i="2" s="1"/>
  <c r="P297" i="2"/>
  <c r="T297" i="2" s="1"/>
  <c r="P337" i="2"/>
  <c r="E337" i="2" s="1"/>
  <c r="B337" i="2" s="1"/>
  <c r="S136" i="2"/>
  <c r="P430" i="2"/>
  <c r="P112" i="2"/>
  <c r="S376" i="2"/>
  <c r="P193" i="2"/>
  <c r="S32" i="2"/>
  <c r="P428" i="2"/>
  <c r="E428" i="2" s="1"/>
  <c r="B428" i="2" s="1"/>
  <c r="P57" i="2"/>
  <c r="E57" i="2" s="1"/>
  <c r="B57" i="2" s="1"/>
  <c r="P82" i="2"/>
  <c r="E82" i="2" s="1"/>
  <c r="B82" i="2" s="1"/>
  <c r="P201" i="2"/>
  <c r="S60" i="2"/>
  <c r="P281" i="2"/>
  <c r="E281" i="2" s="1"/>
  <c r="B281" i="2" s="1"/>
  <c r="P338" i="2"/>
  <c r="P103" i="2"/>
  <c r="P227" i="2"/>
  <c r="S201" i="2"/>
  <c r="P334" i="2"/>
  <c r="S18" i="2"/>
  <c r="S87" i="2"/>
  <c r="P246" i="2"/>
  <c r="T246" i="2" s="1"/>
  <c r="P67" i="2"/>
  <c r="E67" i="2" s="1"/>
  <c r="B67" i="2" s="1"/>
  <c r="P105" i="2"/>
  <c r="P21" i="2"/>
  <c r="E21" i="2" s="1"/>
  <c r="B21" i="2" s="1"/>
  <c r="P136" i="2"/>
  <c r="P252" i="2"/>
  <c r="P84" i="2"/>
  <c r="S99" i="2"/>
  <c r="S313" i="2"/>
  <c r="T313" i="2" s="1"/>
  <c r="P344" i="2"/>
  <c r="E344" i="2" s="1"/>
  <c r="B344" i="2" s="1"/>
  <c r="P314" i="2"/>
  <c r="T314" i="2" s="1"/>
  <c r="S104" i="2"/>
  <c r="E104" i="2" s="1"/>
  <c r="B104" i="2" s="1"/>
  <c r="S326" i="2"/>
  <c r="S387" i="2"/>
  <c r="S233" i="2"/>
  <c r="T233" i="2" s="1"/>
  <c r="P409" i="2"/>
  <c r="P237" i="2"/>
  <c r="P154" i="2"/>
  <c r="T154" i="2" s="1"/>
  <c r="P205" i="2"/>
  <c r="P319" i="2"/>
  <c r="P203" i="2"/>
  <c r="P235" i="2"/>
  <c r="S401" i="2"/>
  <c r="E401" i="2" s="1"/>
  <c r="B401" i="2" s="1"/>
  <c r="S200" i="2"/>
  <c r="S392" i="2"/>
  <c r="S365" i="2"/>
  <c r="P370" i="2"/>
  <c r="P358" i="2"/>
  <c r="E358" i="2" s="1"/>
  <c r="B358" i="2" s="1"/>
  <c r="S168" i="2"/>
  <c r="S107" i="2"/>
  <c r="S396" i="2"/>
  <c r="S263" i="2"/>
  <c r="S224" i="2"/>
  <c r="S290" i="2"/>
  <c r="S128" i="2"/>
  <c r="S114" i="2"/>
  <c r="S299" i="2"/>
  <c r="P350" i="2"/>
  <c r="E350" i="2" s="1"/>
  <c r="B350" i="2" s="1"/>
  <c r="S282" i="2"/>
  <c r="S203" i="2"/>
  <c r="S258" i="2"/>
  <c r="S267" i="2"/>
  <c r="S435" i="2"/>
  <c r="S181" i="2"/>
  <c r="E181" i="2" s="1"/>
  <c r="B181" i="2" s="1"/>
  <c r="S331" i="2"/>
  <c r="E331" i="2" s="1"/>
  <c r="B331" i="2" s="1"/>
  <c r="S144" i="2"/>
  <c r="S412" i="2"/>
  <c r="E412" i="2" s="1"/>
  <c r="B412" i="2" s="1"/>
  <c r="S91" i="2"/>
  <c r="S289" i="2"/>
  <c r="S234" i="2"/>
  <c r="T234" i="2" s="1"/>
  <c r="S90" i="2"/>
  <c r="S287" i="2"/>
  <c r="S275" i="2"/>
  <c r="E275" i="2" s="1"/>
  <c r="B275" i="2" s="1"/>
  <c r="S177" i="2"/>
  <c r="S225" i="2"/>
  <c r="E225" i="2" s="1"/>
  <c r="B225" i="2" s="1"/>
  <c r="S385" i="2"/>
  <c r="S306" i="2"/>
  <c r="E306" i="2" s="1"/>
  <c r="B306" i="2" s="1"/>
  <c r="S81" i="2"/>
  <c r="S432" i="2"/>
  <c r="S235" i="2"/>
  <c r="S395" i="2"/>
  <c r="S312" i="2"/>
  <c r="S227" i="2"/>
  <c r="S113" i="2"/>
  <c r="S294" i="2"/>
  <c r="S41" i="2"/>
  <c r="S279" i="2"/>
  <c r="S285" i="2"/>
  <c r="S318" i="2"/>
  <c r="S162" i="2"/>
  <c r="T162" i="2" s="1"/>
  <c r="S176" i="2"/>
  <c r="E176" i="2" s="1"/>
  <c r="B176" i="2" s="1"/>
  <c r="S422" i="2"/>
  <c r="S130" i="2"/>
  <c r="S266" i="2"/>
  <c r="S378" i="2"/>
  <c r="S59" i="2"/>
  <c r="T59" i="2" s="1"/>
  <c r="S217" i="2"/>
  <c r="S417" i="2"/>
  <c r="S381" i="2"/>
  <c r="S321" i="2"/>
  <c r="S301" i="2"/>
  <c r="E301" i="2" s="1"/>
  <c r="B301" i="2" s="1"/>
  <c r="S138" i="2"/>
  <c r="E138" i="2" s="1"/>
  <c r="B138" i="2" s="1"/>
  <c r="S382" i="2"/>
  <c r="S126" i="2"/>
  <c r="E126" i="2" s="1"/>
  <c r="B126" i="2" s="1"/>
  <c r="S171" i="2"/>
  <c r="S345" i="2"/>
  <c r="S277" i="2"/>
  <c r="S163" i="2"/>
  <c r="S273" i="2"/>
  <c r="T273" i="2" s="1"/>
  <c r="S300" i="2"/>
  <c r="E300" i="2" s="1"/>
  <c r="B300" i="2" s="1"/>
  <c r="S62" i="2"/>
  <c r="S148" i="2"/>
  <c r="S303" i="2"/>
  <c r="S329" i="2"/>
  <c r="S97" i="2"/>
  <c r="E97" i="2" s="1"/>
  <c r="B97" i="2" s="1"/>
  <c r="S238" i="2"/>
  <c r="S366" i="2"/>
  <c r="S157" i="2"/>
  <c r="P39" i="2"/>
  <c r="E39" i="2" s="1"/>
  <c r="B39" i="2" s="1"/>
  <c r="P366" i="2"/>
  <c r="P191" i="2"/>
  <c r="P332" i="2"/>
  <c r="P296" i="2"/>
  <c r="P375" i="2"/>
  <c r="P434" i="2"/>
  <c r="P360" i="2"/>
  <c r="P244" i="2"/>
  <c r="E244" i="2" s="1"/>
  <c r="B244" i="2" s="1"/>
  <c r="P310" i="2"/>
  <c r="E310" i="2" s="1"/>
  <c r="B310" i="2" s="1"/>
  <c r="P75" i="2"/>
  <c r="E75" i="2" s="1"/>
  <c r="B75" i="2" s="1"/>
  <c r="P36" i="2"/>
  <c r="T36" i="2" s="1"/>
  <c r="P429" i="2"/>
  <c r="T429" i="2" s="1"/>
  <c r="P405" i="2"/>
  <c r="P49" i="2"/>
  <c r="T49" i="2" s="1"/>
  <c r="P114" i="2"/>
  <c r="P399" i="2"/>
  <c r="P130" i="2"/>
  <c r="P61" i="2"/>
  <c r="E61" i="2" s="1"/>
  <c r="B61" i="2" s="1"/>
  <c r="P29" i="2"/>
  <c r="E29" i="2" s="1"/>
  <c r="B29" i="2" s="1"/>
  <c r="P265" i="2"/>
  <c r="P110" i="2"/>
  <c r="P256" i="2"/>
  <c r="P418" i="2"/>
  <c r="T418" i="2" s="1"/>
  <c r="P92" i="2"/>
  <c r="P150" i="2"/>
  <c r="E150" i="2" s="1"/>
  <c r="B150" i="2" s="1"/>
  <c r="P376" i="2"/>
  <c r="E376" i="2" s="1"/>
  <c r="B376" i="2" s="1"/>
  <c r="P263" i="2"/>
  <c r="P253" i="2"/>
  <c r="P117" i="2"/>
  <c r="P58" i="2"/>
  <c r="P257" i="2"/>
  <c r="T257" i="2" s="1"/>
  <c r="P286" i="2"/>
  <c r="P238" i="2"/>
  <c r="T238" i="2" s="1"/>
  <c r="P417" i="2"/>
  <c r="P164" i="2"/>
  <c r="P326" i="2"/>
  <c r="P180" i="2"/>
  <c r="P315" i="2"/>
  <c r="T315" i="2" s="1"/>
  <c r="P160" i="2"/>
  <c r="P52" i="2"/>
  <c r="P187" i="2"/>
  <c r="P411" i="2"/>
  <c r="P241" i="2"/>
  <c r="E241" i="2" s="1"/>
  <c r="B241" i="2" s="1"/>
  <c r="P25" i="2"/>
  <c r="P100" i="2"/>
  <c r="P393" i="2"/>
  <c r="P438" i="2"/>
  <c r="T438" i="2" s="1"/>
  <c r="P76" i="2"/>
  <c r="P264" i="2"/>
  <c r="T264" i="2" s="1"/>
  <c r="P394" i="2"/>
  <c r="P190" i="2"/>
  <c r="T190" i="2" s="1"/>
  <c r="P194" i="2"/>
  <c r="P197" i="2"/>
  <c r="P323" i="2"/>
  <c r="P66" i="2"/>
  <c r="E66" i="2" s="1"/>
  <c r="B66" i="2" s="1"/>
  <c r="P341" i="2"/>
  <c r="P159" i="2"/>
  <c r="E159" i="2" s="1"/>
  <c r="B159" i="2" s="1"/>
  <c r="P188" i="2"/>
  <c r="P381" i="2"/>
  <c r="P382" i="2"/>
  <c r="P137" i="2"/>
  <c r="P51" i="2"/>
  <c r="P346" i="2"/>
  <c r="E346" i="2" s="1"/>
  <c r="B346" i="2" s="1"/>
  <c r="P218" i="2"/>
  <c r="P144" i="2"/>
  <c r="P216" i="2"/>
  <c r="P195" i="2"/>
  <c r="P214" i="2"/>
  <c r="T214" i="2" s="1"/>
  <c r="P123" i="2"/>
  <c r="P185" i="2"/>
  <c r="P18" i="2"/>
  <c r="P133" i="2"/>
  <c r="P90" i="2"/>
  <c r="E90" i="2" s="1"/>
  <c r="B90" i="2" s="1"/>
  <c r="P280" i="2"/>
  <c r="E280" i="2" s="1"/>
  <c r="B280" i="2" s="1"/>
  <c r="P210" i="2"/>
  <c r="T210" i="2" s="1"/>
  <c r="P664" i="2"/>
  <c r="P469" i="2"/>
  <c r="P529" i="2"/>
  <c r="P715" i="2"/>
  <c r="P573" i="2"/>
  <c r="P856" i="2"/>
  <c r="P528" i="2"/>
  <c r="P772" i="2"/>
  <c r="P557" i="2"/>
  <c r="P596" i="2"/>
  <c r="P780" i="2"/>
  <c r="P525" i="2"/>
  <c r="P463" i="2"/>
  <c r="P531" i="2"/>
  <c r="P814" i="2"/>
  <c r="P516" i="2"/>
  <c r="P687" i="2"/>
  <c r="P518" i="2"/>
  <c r="P756" i="2"/>
  <c r="P726" i="2"/>
  <c r="P498" i="2"/>
  <c r="P781" i="2"/>
  <c r="P754" i="2"/>
  <c r="P843" i="2"/>
  <c r="P657" i="2"/>
  <c r="P625" i="2"/>
  <c r="P723" i="2"/>
  <c r="P456" i="2"/>
  <c r="P616" i="2"/>
  <c r="P792" i="2"/>
  <c r="P552" i="2"/>
  <c r="P853" i="2"/>
  <c r="P585" i="2"/>
  <c r="P696" i="2"/>
  <c r="P522" i="2"/>
  <c r="P658" i="2"/>
  <c r="P561" i="2"/>
  <c r="P666" i="2"/>
  <c r="P501" i="2"/>
  <c r="P549" i="2"/>
  <c r="P680" i="2"/>
  <c r="P770" i="2"/>
  <c r="P671" i="2"/>
  <c r="P521" i="2"/>
  <c r="P763" i="2"/>
  <c r="P503" i="2"/>
  <c r="P678" i="2"/>
  <c r="P556" i="2"/>
  <c r="P804" i="2"/>
  <c r="P701" i="2"/>
  <c r="P457" i="2"/>
  <c r="P641" i="2"/>
  <c r="P677" i="2"/>
  <c r="P729" i="2"/>
  <c r="P591" i="2"/>
  <c r="P649" i="2"/>
  <c r="P823" i="2"/>
  <c r="P846" i="2"/>
  <c r="P590" i="2"/>
  <c r="P748" i="2"/>
  <c r="P555" i="2"/>
  <c r="P759" i="2"/>
  <c r="P512" i="2"/>
  <c r="P672" i="2"/>
  <c r="P488" i="2"/>
  <c r="P615" i="2"/>
  <c r="P519" i="2"/>
  <c r="P690" i="2"/>
  <c r="P827" i="2"/>
  <c r="P734" i="2"/>
  <c r="P617" i="2"/>
  <c r="P730" i="2"/>
  <c r="P660" i="2"/>
  <c r="P447" i="2"/>
  <c r="P588" i="2"/>
  <c r="P496" i="2"/>
  <c r="P835" i="2"/>
  <c r="P624" i="2"/>
  <c r="P806" i="2"/>
  <c r="P688" i="2"/>
  <c r="P735" i="2"/>
  <c r="P578" i="2"/>
  <c r="P731" i="2"/>
  <c r="P771" i="2"/>
  <c r="P559" i="2"/>
  <c r="P650" i="2"/>
  <c r="P551" i="2"/>
  <c r="P572" i="2"/>
  <c r="P683" i="2"/>
  <c r="P471" i="2"/>
  <c r="P816" i="2"/>
  <c r="P545" i="2"/>
  <c r="P769" i="2"/>
  <c r="P742" i="2"/>
  <c r="P470" i="2"/>
  <c r="P692" i="2"/>
  <c r="P776" i="2"/>
  <c r="P541" i="2"/>
  <c r="P623" i="2"/>
  <c r="P651" i="2"/>
  <c r="P844" i="2"/>
  <c r="P570" i="2"/>
  <c r="P674" i="2"/>
  <c r="P857" i="2"/>
  <c r="P609" i="2"/>
  <c r="P808" i="2"/>
  <c r="P736" i="2"/>
  <c r="P826" i="2"/>
  <c r="P443" i="2"/>
  <c r="P450" i="2"/>
  <c r="P758" i="2"/>
  <c r="P478" i="2"/>
  <c r="P698" i="2"/>
  <c r="P720" i="2"/>
  <c r="P543" i="2"/>
  <c r="P749" i="2"/>
  <c r="P523" i="2"/>
  <c r="P490" i="2"/>
  <c r="P647" i="2"/>
  <c r="P455" i="2"/>
  <c r="P636" i="2"/>
  <c r="P714" i="2"/>
  <c r="P661" i="2"/>
  <c r="P602" i="2"/>
  <c r="P721" i="2"/>
  <c r="P825" i="2"/>
  <c r="P631" i="2"/>
  <c r="P852" i="2"/>
  <c r="P508" i="2"/>
  <c r="P783" i="2"/>
  <c r="P633" i="2"/>
  <c r="P642" i="2"/>
  <c r="P532" i="2"/>
  <c r="P662" i="2"/>
  <c r="P789" i="2"/>
  <c r="P473" i="2"/>
  <c r="P689" i="2"/>
  <c r="P850" i="2"/>
  <c r="P847" i="2"/>
  <c r="S868" i="2"/>
  <c r="S873" i="2"/>
  <c r="S874" i="2"/>
  <c r="S875" i="2"/>
  <c r="P876" i="2"/>
  <c r="P882" i="2"/>
  <c r="S886" i="2"/>
  <c r="P888" i="2"/>
  <c r="S889" i="2"/>
  <c r="P891" i="2"/>
  <c r="S892" i="2"/>
  <c r="S897" i="2"/>
  <c r="S899" i="2"/>
  <c r="S901" i="2"/>
  <c r="S903" i="2"/>
  <c r="S905" i="2"/>
  <c r="S907" i="2"/>
  <c r="S909" i="2"/>
  <c r="S911" i="2"/>
  <c r="P912" i="2"/>
  <c r="S913" i="2"/>
  <c r="P914" i="2"/>
  <c r="S915" i="2"/>
  <c r="P916" i="2"/>
  <c r="S917" i="2"/>
  <c r="P918" i="2"/>
  <c r="S919" i="2"/>
  <c r="P920" i="2"/>
  <c r="S924" i="2"/>
  <c r="P928" i="2"/>
  <c r="S933" i="2"/>
  <c r="S936" i="2"/>
  <c r="P937" i="2"/>
  <c r="S939" i="2"/>
  <c r="P941" i="2"/>
  <c r="S942" i="2"/>
  <c r="P945" i="2"/>
  <c r="S946" i="2"/>
  <c r="S951" i="2"/>
  <c r="P955" i="2"/>
  <c r="S956" i="2"/>
  <c r="P958" i="2"/>
  <c r="S960" i="2"/>
  <c r="P962" i="2"/>
  <c r="P964" i="2"/>
  <c r="S965" i="2"/>
  <c r="P967" i="2"/>
  <c r="P968" i="2"/>
  <c r="S969" i="2"/>
  <c r="S971" i="2"/>
  <c r="P973" i="2"/>
  <c r="S974" i="2"/>
  <c r="P976" i="2"/>
  <c r="S977" i="2"/>
  <c r="P980" i="2"/>
  <c r="S981" i="2"/>
  <c r="P984" i="2"/>
  <c r="S985" i="2"/>
  <c r="P988" i="2"/>
  <c r="S989" i="2"/>
  <c r="P992" i="2"/>
  <c r="S993" i="2"/>
  <c r="P996" i="2"/>
  <c r="S997" i="2"/>
  <c r="P1000" i="2"/>
  <c r="S869" i="2"/>
  <c r="S870" i="2"/>
  <c r="S877" i="2"/>
  <c r="S883" i="2"/>
  <c r="S887" i="2"/>
  <c r="S890" i="2"/>
  <c r="S894" i="2"/>
  <c r="P899" i="2"/>
  <c r="P902" i="2"/>
  <c r="S904" i="2"/>
  <c r="P907" i="2"/>
  <c r="P910" i="2"/>
  <c r="P911" i="2"/>
  <c r="S914" i="2"/>
  <c r="S920" i="2"/>
  <c r="P922" i="2"/>
  <c r="S923" i="2"/>
  <c r="S925" i="2"/>
  <c r="P926" i="2"/>
  <c r="S927" i="2"/>
  <c r="S928" i="2"/>
  <c r="P930" i="2"/>
  <c r="P931" i="2"/>
  <c r="S932" i="2"/>
  <c r="S937" i="2"/>
  <c r="S941" i="2"/>
  <c r="S944" i="2"/>
  <c r="P952" i="2"/>
  <c r="S953" i="2"/>
  <c r="P956" i="2"/>
  <c r="S959" i="2"/>
  <c r="P961" i="2"/>
  <c r="S963" i="2"/>
  <c r="P966" i="2"/>
  <c r="S967" i="2"/>
  <c r="P969" i="2"/>
  <c r="P971" i="2"/>
  <c r="P975" i="2"/>
  <c r="S978" i="2"/>
  <c r="P983" i="2"/>
  <c r="S986" i="2"/>
  <c r="P991" i="2"/>
  <c r="S994" i="2"/>
  <c r="P999" i="2"/>
  <c r="P1002" i="2"/>
  <c r="S1003" i="2"/>
  <c r="P1006" i="2"/>
  <c r="S1007" i="2"/>
  <c r="P1010" i="2"/>
  <c r="S1011" i="2"/>
  <c r="P1014" i="2"/>
  <c r="S1015" i="2"/>
  <c r="P1019" i="2"/>
  <c r="P1020" i="2"/>
  <c r="S1021" i="2"/>
  <c r="P867" i="2"/>
  <c r="P871" i="2"/>
  <c r="S872" i="2"/>
  <c r="P875" i="2"/>
  <c r="P878" i="2"/>
  <c r="P880" i="2"/>
  <c r="P881" i="2"/>
  <c r="S884" i="2"/>
  <c r="P885" i="2"/>
  <c r="P889" i="2"/>
  <c r="S891" i="2"/>
  <c r="P893" i="2"/>
  <c r="S895" i="2"/>
  <c r="P896" i="2"/>
  <c r="P897" i="2"/>
  <c r="P900" i="2"/>
  <c r="S902" i="2"/>
  <c r="P905" i="2"/>
  <c r="P908" i="2"/>
  <c r="S910" i="2"/>
  <c r="S916" i="2"/>
  <c r="P917" i="2"/>
  <c r="S921" i="2"/>
  <c r="S929" i="2"/>
  <c r="S934" i="2"/>
  <c r="P935" i="2"/>
  <c r="S938" i="2"/>
  <c r="P940" i="2"/>
  <c r="P942" i="2"/>
  <c r="S943" i="2"/>
  <c r="S947" i="2"/>
  <c r="P949" i="2"/>
  <c r="S950" i="2"/>
  <c r="S952" i="2"/>
  <c r="P954" i="2"/>
  <c r="S958" i="2"/>
  <c r="S961" i="2"/>
  <c r="S964" i="2"/>
  <c r="P970" i="2"/>
  <c r="S973" i="2"/>
  <c r="P977" i="2"/>
  <c r="S980" i="2"/>
  <c r="P982" i="2"/>
  <c r="S983" i="2"/>
  <c r="P985" i="2"/>
  <c r="S988" i="2"/>
  <c r="P990" i="2"/>
  <c r="S991" i="2"/>
  <c r="P993" i="2"/>
  <c r="S996" i="2"/>
  <c r="P998" i="2"/>
  <c r="S999" i="2"/>
  <c r="P1001" i="2"/>
  <c r="S1002" i="2"/>
  <c r="T1002" i="2" s="1"/>
  <c r="P1005" i="2"/>
  <c r="S1006" i="2"/>
  <c r="T1006" i="2" s="1"/>
  <c r="P1009" i="2"/>
  <c r="S1010" i="2"/>
  <c r="T1010" i="2" s="1"/>
  <c r="P1013" i="2"/>
  <c r="S1014" i="2"/>
  <c r="T1014" i="2" s="1"/>
  <c r="S1019" i="2"/>
  <c r="S1020" i="2"/>
  <c r="P1023" i="2"/>
  <c r="S1025" i="2"/>
  <c r="P868" i="2"/>
  <c r="P869" i="2"/>
  <c r="P870" i="2"/>
  <c r="P874" i="2"/>
  <c r="P877" i="2"/>
  <c r="P879" i="2"/>
  <c r="S880" i="2"/>
  <c r="P883" i="2"/>
  <c r="P886" i="2"/>
  <c r="P887" i="2"/>
  <c r="S893" i="2"/>
  <c r="P898" i="2"/>
  <c r="S900" i="2"/>
  <c r="P903" i="2"/>
  <c r="P906" i="2"/>
  <c r="S908" i="2"/>
  <c r="S912" i="2"/>
  <c r="P913" i="2"/>
  <c r="P919" i="2"/>
  <c r="S922" i="2"/>
  <c r="P923" i="2"/>
  <c r="P924" i="2"/>
  <c r="P925" i="2"/>
  <c r="S926" i="2"/>
  <c r="P927" i="2"/>
  <c r="S930" i="2"/>
  <c r="S931" i="2"/>
  <c r="P932" i="2"/>
  <c r="P936" i="2"/>
  <c r="S940" i="2"/>
  <c r="S945" i="2"/>
  <c r="P948" i="2"/>
  <c r="S949" i="2"/>
  <c r="P951" i="2"/>
  <c r="P957" i="2"/>
  <c r="P890" i="2"/>
  <c r="P894" i="2"/>
  <c r="P901" i="2"/>
  <c r="S935" i="2"/>
  <c r="P939" i="2"/>
  <c r="P943" i="2"/>
  <c r="P946" i="2"/>
  <c r="S948" i="2"/>
  <c r="S954" i="2"/>
  <c r="S957" i="2"/>
  <c r="P960" i="2"/>
  <c r="P963" i="2"/>
  <c r="P972" i="2"/>
  <c r="P979" i="2"/>
  <c r="P981" i="2"/>
  <c r="P986" i="2"/>
  <c r="S990" i="2"/>
  <c r="P995" i="2"/>
  <c r="P997" i="2"/>
  <c r="P1004" i="2"/>
  <c r="P1008" i="2"/>
  <c r="P1012" i="2"/>
  <c r="P1016" i="2"/>
  <c r="S1017" i="2"/>
  <c r="S1022" i="2"/>
  <c r="P1026" i="2"/>
  <c r="S1028" i="2"/>
  <c r="P1030" i="2"/>
  <c r="S1032" i="2"/>
  <c r="P1034" i="2"/>
  <c r="S1036" i="2"/>
  <c r="P1038" i="2"/>
  <c r="S1040" i="2"/>
  <c r="P1042" i="2"/>
  <c r="S1044" i="2"/>
  <c r="P1046" i="2"/>
  <c r="S1048" i="2"/>
  <c r="P1050" i="2"/>
  <c r="S1052" i="2"/>
  <c r="P1054" i="2"/>
  <c r="S1056" i="2"/>
  <c r="P1058" i="2"/>
  <c r="S1061" i="2"/>
  <c r="P1063" i="2"/>
  <c r="P1064" i="2"/>
  <c r="S1067" i="2"/>
  <c r="S1068" i="2"/>
  <c r="P1071" i="2"/>
  <c r="P1072" i="2"/>
  <c r="S1075" i="2"/>
  <c r="S1076" i="2"/>
  <c r="P1079" i="2"/>
  <c r="P1080" i="2"/>
  <c r="S1083" i="2"/>
  <c r="S1084" i="2"/>
  <c r="P1087" i="2"/>
  <c r="P1088" i="2"/>
  <c r="S1091" i="2"/>
  <c r="S1092" i="2"/>
  <c r="P1095" i="2"/>
  <c r="P1096" i="2"/>
  <c r="S1099" i="2"/>
  <c r="S1100" i="2"/>
  <c r="S1101" i="2"/>
  <c r="S1102" i="2"/>
  <c r="P1103" i="2"/>
  <c r="S1105" i="2"/>
  <c r="P1106" i="2"/>
  <c r="S1107" i="2"/>
  <c r="P1108" i="2"/>
  <c r="P1113" i="2"/>
  <c r="S1114" i="2"/>
  <c r="P1116" i="2"/>
  <c r="P1118" i="2"/>
  <c r="P1120" i="2"/>
  <c r="P1122" i="2"/>
  <c r="S1123" i="2"/>
  <c r="P1124" i="2"/>
  <c r="S1125" i="2"/>
  <c r="P1126" i="2"/>
  <c r="S1128" i="2"/>
  <c r="P1129" i="2"/>
  <c r="P1134" i="2"/>
  <c r="S1136" i="2"/>
  <c r="P1138" i="2"/>
  <c r="S1140" i="2"/>
  <c r="P1142" i="2"/>
  <c r="S1144" i="2"/>
  <c r="P1146" i="2"/>
  <c r="S1148" i="2"/>
  <c r="P1150" i="2"/>
  <c r="S1152" i="2"/>
  <c r="P1154" i="2"/>
  <c r="S1156" i="2"/>
  <c r="P1158" i="2"/>
  <c r="P1165" i="2"/>
  <c r="S1168" i="2"/>
  <c r="S1170" i="2"/>
  <c r="P1174" i="2"/>
  <c r="S1175" i="2"/>
  <c r="P1176" i="2"/>
  <c r="S1177" i="2"/>
  <c r="P1181" i="2"/>
  <c r="S1184" i="2"/>
  <c r="S1186" i="2"/>
  <c r="P1190" i="2"/>
  <c r="S1191" i="2"/>
  <c r="P1192" i="2"/>
  <c r="S1193" i="2"/>
  <c r="P1197" i="2"/>
  <c r="S1198" i="2"/>
  <c r="P1200" i="2"/>
  <c r="S1202" i="2"/>
  <c r="S1204" i="2"/>
  <c r="P1206" i="2"/>
  <c r="S1208" i="2"/>
  <c r="P1210" i="2"/>
  <c r="S1212" i="2"/>
  <c r="P1214" i="2"/>
  <c r="S1216" i="2"/>
  <c r="P1218" i="2"/>
  <c r="S1220" i="2"/>
  <c r="P1222" i="2"/>
  <c r="S1224" i="2"/>
  <c r="P1226" i="2"/>
  <c r="S1228" i="2"/>
  <c r="S867" i="2"/>
  <c r="S871" i="2"/>
  <c r="S879" i="2"/>
  <c r="P895" i="2"/>
  <c r="T895" i="2" s="1"/>
  <c r="P904" i="2"/>
  <c r="P921" i="2"/>
  <c r="P938" i="2"/>
  <c r="S966" i="2"/>
  <c r="S972" i="2"/>
  <c r="S979" i="2"/>
  <c r="S984" i="2"/>
  <c r="S995" i="2"/>
  <c r="T995" i="2" s="1"/>
  <c r="S1000" i="2"/>
  <c r="S1004" i="2"/>
  <c r="T1004" i="2" s="1"/>
  <c r="S1008" i="2"/>
  <c r="T1008" i="2" s="1"/>
  <c r="S1012" i="2"/>
  <c r="T1012" i="2" s="1"/>
  <c r="S1016" i="2"/>
  <c r="P1018" i="2"/>
  <c r="S1024" i="2"/>
  <c r="S1027" i="2"/>
  <c r="P1029" i="2"/>
  <c r="S1031" i="2"/>
  <c r="P1033" i="2"/>
  <c r="S1035" i="2"/>
  <c r="P1037" i="2"/>
  <c r="S1039" i="2"/>
  <c r="P1041" i="2"/>
  <c r="S1043" i="2"/>
  <c r="P1045" i="2"/>
  <c r="S1047" i="2"/>
  <c r="P1049" i="2"/>
  <c r="S1051" i="2"/>
  <c r="P1053" i="2"/>
  <c r="S1055" i="2"/>
  <c r="P1057" i="2"/>
  <c r="S1059" i="2"/>
  <c r="S1060" i="2"/>
  <c r="P1062" i="2"/>
  <c r="S1065" i="2"/>
  <c r="S1066" i="2"/>
  <c r="P1069" i="2"/>
  <c r="P1070" i="2"/>
  <c r="S1073" i="2"/>
  <c r="S1074" i="2"/>
  <c r="P1077" i="2"/>
  <c r="P1078" i="2"/>
  <c r="S1081" i="2"/>
  <c r="S1082" i="2"/>
  <c r="P1085" i="2"/>
  <c r="P1086" i="2"/>
  <c r="S1089" i="2"/>
  <c r="S1090" i="2"/>
  <c r="P1093" i="2"/>
  <c r="P1094" i="2"/>
  <c r="S1097" i="2"/>
  <c r="S1098" i="2"/>
  <c r="P1104" i="2"/>
  <c r="P1109" i="2"/>
  <c r="S1110" i="2"/>
  <c r="P1111" i="2"/>
  <c r="S1112" i="2"/>
  <c r="S1116" i="2"/>
  <c r="S1118" i="2"/>
  <c r="S1120" i="2"/>
  <c r="S1122" i="2"/>
  <c r="S1126" i="2"/>
  <c r="P1127" i="2"/>
  <c r="S1131" i="2"/>
  <c r="P1132" i="2"/>
  <c r="P1133" i="2"/>
  <c r="S1135" i="2"/>
  <c r="P1137" i="2"/>
  <c r="S1139" i="2"/>
  <c r="P1141" i="2"/>
  <c r="S1143" i="2"/>
  <c r="P1145" i="2"/>
  <c r="S1147" i="2"/>
  <c r="P1149" i="2"/>
  <c r="S1151" i="2"/>
  <c r="P1153" i="2"/>
  <c r="S1155" i="2"/>
  <c r="P1157" i="2"/>
  <c r="S1159" i="2"/>
  <c r="P1160" i="2"/>
  <c r="S1161" i="2"/>
  <c r="P1162" i="2"/>
  <c r="S1163" i="2"/>
  <c r="P1164" i="2"/>
  <c r="S1165" i="2"/>
  <c r="P1167" i="2"/>
  <c r="P1169" i="2"/>
  <c r="P1171" i="2"/>
  <c r="S1172" i="2"/>
  <c r="S1174" i="2"/>
  <c r="P1178" i="2"/>
  <c r="S1179" i="2"/>
  <c r="P1180" i="2"/>
  <c r="S1181" i="2"/>
  <c r="P1183" i="2"/>
  <c r="P1185" i="2"/>
  <c r="P1187" i="2"/>
  <c r="S1188" i="2"/>
  <c r="S1190" i="2"/>
  <c r="P1194" i="2"/>
  <c r="S1195" i="2"/>
  <c r="P1196" i="2"/>
  <c r="S1197" i="2"/>
  <c r="P1199" i="2"/>
  <c r="S1201" i="2"/>
  <c r="S1203" i="2"/>
  <c r="P872" i="2"/>
  <c r="S898" i="2"/>
  <c r="P929" i="2"/>
  <c r="P934" i="2"/>
  <c r="P944" i="2"/>
  <c r="P959" i="2"/>
  <c r="S962" i="2"/>
  <c r="P974" i="2"/>
  <c r="S976" i="2"/>
  <c r="S982" i="2"/>
  <c r="S1005" i="2"/>
  <c r="S1013" i="2"/>
  <c r="T1013" i="2" s="1"/>
  <c r="P1025" i="2"/>
  <c r="S1029" i="2"/>
  <c r="P1032" i="2"/>
  <c r="P1035" i="2"/>
  <c r="S1037" i="2"/>
  <c r="P1040" i="2"/>
  <c r="P1043" i="2"/>
  <c r="S1045" i="2"/>
  <c r="P1048" i="2"/>
  <c r="P1051" i="2"/>
  <c r="S1053" i="2"/>
  <c r="P1056" i="2"/>
  <c r="P1059" i="2"/>
  <c r="P1061" i="2"/>
  <c r="P1068" i="2"/>
  <c r="S1070" i="2"/>
  <c r="S1072" i="2"/>
  <c r="S1077" i="2"/>
  <c r="P1084" i="2"/>
  <c r="S1086" i="2"/>
  <c r="S1088" i="2"/>
  <c r="S1093" i="2"/>
  <c r="S1111" i="2"/>
  <c r="S1113" i="2"/>
  <c r="S1119" i="2"/>
  <c r="P1121" i="2"/>
  <c r="S1134" i="2"/>
  <c r="E1134" i="2" s="1"/>
  <c r="B1134" i="2" s="1"/>
  <c r="S1138" i="2"/>
  <c r="S1142" i="2"/>
  <c r="S1146" i="2"/>
  <c r="S1150" i="2"/>
  <c r="S1154" i="2"/>
  <c r="S1158" i="2"/>
  <c r="P1166" i="2"/>
  <c r="P1170" i="2"/>
  <c r="P1172" i="2"/>
  <c r="S1178" i="2"/>
  <c r="E1178" i="2" s="1"/>
  <c r="B1178" i="2" s="1"/>
  <c r="P1182" i="2"/>
  <c r="P1186" i="2"/>
  <c r="P1188" i="2"/>
  <c r="S1194" i="2"/>
  <c r="P1198" i="2"/>
  <c r="P1202" i="2"/>
  <c r="S1205" i="2"/>
  <c r="S1207" i="2"/>
  <c r="P1213" i="2"/>
  <c r="P1215" i="2"/>
  <c r="S1218" i="2"/>
  <c r="P892" i="2"/>
  <c r="S906" i="2"/>
  <c r="S918" i="2"/>
  <c r="P933" i="2"/>
  <c r="S955" i="2"/>
  <c r="S970" i="2"/>
  <c r="P994" i="2"/>
  <c r="P1003" i="2"/>
  <c r="E1003" i="2" s="1"/>
  <c r="B1003" i="2" s="1"/>
  <c r="P1011" i="2"/>
  <c r="S1023" i="2"/>
  <c r="P1028" i="2"/>
  <c r="S1030" i="2"/>
  <c r="S1038" i="2"/>
  <c r="S1046" i="2"/>
  <c r="S1054" i="2"/>
  <c r="P1066" i="2"/>
  <c r="S1071" i="2"/>
  <c r="P1073" i="2"/>
  <c r="P1075" i="2"/>
  <c r="P1082" i="2"/>
  <c r="S1087" i="2"/>
  <c r="P1089" i="2"/>
  <c r="P1091" i="2"/>
  <c r="P1098" i="2"/>
  <c r="P1100" i="2"/>
  <c r="P1102" i="2"/>
  <c r="P1105" i="2"/>
  <c r="P1115" i="2"/>
  <c r="S1121" i="2"/>
  <c r="P1123" i="2"/>
  <c r="S1127" i="2"/>
  <c r="P1128" i="2"/>
  <c r="S1129" i="2"/>
  <c r="P1130" i="2"/>
  <c r="P1135" i="2"/>
  <c r="P1139" i="2"/>
  <c r="P1143" i="2"/>
  <c r="P1147" i="2"/>
  <c r="P1151" i="2"/>
  <c r="P1155" i="2"/>
  <c r="P1159" i="2"/>
  <c r="T1159" i="2" s="1"/>
  <c r="S1162" i="2"/>
  <c r="P1163" i="2"/>
  <c r="S1166" i="2"/>
  <c r="P1168" i="2"/>
  <c r="P1175" i="2"/>
  <c r="P1179" i="2"/>
  <c r="S1182" i="2"/>
  <c r="P1184" i="2"/>
  <c r="P1191" i="2"/>
  <c r="P1195" i="2"/>
  <c r="T1195" i="2" s="1"/>
  <c r="S1200" i="2"/>
  <c r="P1204" i="2"/>
  <c r="S1206" i="2"/>
  <c r="P1208" i="2"/>
  <c r="S1209" i="2"/>
  <c r="S1211" i="2"/>
  <c r="P1217" i="2"/>
  <c r="P1219" i="2"/>
  <c r="S1222" i="2"/>
  <c r="P1224" i="2"/>
  <c r="S1225" i="2"/>
  <c r="S1227" i="2"/>
  <c r="P1231" i="2"/>
  <c r="P1232" i="2"/>
  <c r="S1234" i="2"/>
  <c r="P1237" i="2"/>
  <c r="S1239" i="2"/>
  <c r="S1240" i="2"/>
  <c r="P1242" i="2"/>
  <c r="S1245" i="2"/>
  <c r="P1247" i="2"/>
  <c r="P1248" i="2"/>
  <c r="S1250" i="2"/>
  <c r="P1253" i="2"/>
  <c r="S881" i="2"/>
  <c r="S882" i="2"/>
  <c r="P884" i="2"/>
  <c r="S888" i="2"/>
  <c r="P909" i="2"/>
  <c r="P915" i="2"/>
  <c r="P950" i="2"/>
  <c r="T950" i="2" s="1"/>
  <c r="P953" i="2"/>
  <c r="S968" i="2"/>
  <c r="P987" i="2"/>
  <c r="P989" i="2"/>
  <c r="S992" i="2"/>
  <c r="S998" i="2"/>
  <c r="T998" i="2" s="1"/>
  <c r="S1001" i="2"/>
  <c r="S1009" i="2"/>
  <c r="T1009" i="2" s="1"/>
  <c r="P1017" i="2"/>
  <c r="P1021" i="2"/>
  <c r="P1024" i="2"/>
  <c r="S1026" i="2"/>
  <c r="P1031" i="2"/>
  <c r="S1033" i="2"/>
  <c r="P1036" i="2"/>
  <c r="P1039" i="2"/>
  <c r="S1041" i="2"/>
  <c r="P1044" i="2"/>
  <c r="P1047" i="2"/>
  <c r="S1049" i="2"/>
  <c r="P1052" i="2"/>
  <c r="P1055" i="2"/>
  <c r="S1057" i="2"/>
  <c r="P1060" i="2"/>
  <c r="S1062" i="2"/>
  <c r="S1064" i="2"/>
  <c r="S1069" i="2"/>
  <c r="P1076" i="2"/>
  <c r="S1078" i="2"/>
  <c r="S1080" i="2"/>
  <c r="S1085" i="2"/>
  <c r="P1092" i="2"/>
  <c r="S1094" i="2"/>
  <c r="S1096" i="2"/>
  <c r="P1107" i="2"/>
  <c r="P1110" i="2"/>
  <c r="S1115" i="2"/>
  <c r="P1117" i="2"/>
  <c r="S1124" i="2"/>
  <c r="P1125" i="2"/>
  <c r="S1130" i="2"/>
  <c r="P1131" i="2"/>
  <c r="S1132" i="2"/>
  <c r="S1133" i="2"/>
  <c r="S1137" i="2"/>
  <c r="S1141" i="2"/>
  <c r="E1141" i="2" s="1"/>
  <c r="B1141" i="2" s="1"/>
  <c r="S1145" i="2"/>
  <c r="S1149" i="2"/>
  <c r="S1153" i="2"/>
  <c r="S1157" i="2"/>
  <c r="S1171" i="2"/>
  <c r="P1173" i="2"/>
  <c r="S1176" i="2"/>
  <c r="S1187" i="2"/>
  <c r="P1189" i="2"/>
  <c r="S1192" i="2"/>
  <c r="P1201" i="2"/>
  <c r="P1205" i="2"/>
  <c r="P1207" i="2"/>
  <c r="S896" i="2"/>
  <c r="P947" i="2"/>
  <c r="S975" i="2"/>
  <c r="S1050" i="2"/>
  <c r="P1065" i="2"/>
  <c r="P1074" i="2"/>
  <c r="S1095" i="2"/>
  <c r="P1099" i="2"/>
  <c r="S1104" i="2"/>
  <c r="S1108" i="2"/>
  <c r="P1140" i="2"/>
  <c r="P1156" i="2"/>
  <c r="S1169" i="2"/>
  <c r="S1173" i="2"/>
  <c r="S1183" i="2"/>
  <c r="S1199" i="2"/>
  <c r="P1212" i="2"/>
  <c r="S1215" i="2"/>
  <c r="S1219" i="2"/>
  <c r="P1220" i="2"/>
  <c r="S1221" i="2"/>
  <c r="P1225" i="2"/>
  <c r="S1231" i="2"/>
  <c r="P1233" i="2"/>
  <c r="P1236" i="2"/>
  <c r="P1238" i="2"/>
  <c r="P1246" i="2"/>
  <c r="P1251" i="2"/>
  <c r="S1255" i="2"/>
  <c r="S1256" i="2"/>
  <c r="P1258" i="2"/>
  <c r="S1261" i="2"/>
  <c r="P1263" i="2"/>
  <c r="P1264" i="2"/>
  <c r="S1266" i="2"/>
  <c r="P1269" i="2"/>
  <c r="S1271" i="2"/>
  <c r="S1272" i="2"/>
  <c r="P1274" i="2"/>
  <c r="S1277" i="2"/>
  <c r="P1279" i="2"/>
  <c r="P1280" i="2"/>
  <c r="S1282" i="2"/>
  <c r="P1285" i="2"/>
  <c r="S1287" i="2"/>
  <c r="S1288" i="2"/>
  <c r="P1290" i="2"/>
  <c r="S1293" i="2"/>
  <c r="P1295" i="2"/>
  <c r="P1296" i="2"/>
  <c r="S1298" i="2"/>
  <c r="P1301" i="2"/>
  <c r="S1303" i="2"/>
  <c r="S1304" i="2"/>
  <c r="P1306" i="2"/>
  <c r="S1309" i="2"/>
  <c r="P1311" i="2"/>
  <c r="P1312" i="2"/>
  <c r="S1314" i="2"/>
  <c r="P1317" i="2"/>
  <c r="S1319" i="2"/>
  <c r="S1320" i="2"/>
  <c r="P1322" i="2"/>
  <c r="S1325" i="2"/>
  <c r="P1327" i="2"/>
  <c r="P1328" i="2"/>
  <c r="S1330" i="2"/>
  <c r="P1333" i="2"/>
  <c r="S1335" i="2"/>
  <c r="S1336" i="2"/>
  <c r="P1338" i="2"/>
  <c r="S1341" i="2"/>
  <c r="S1346" i="2"/>
  <c r="S1347" i="2"/>
  <c r="S1348" i="2"/>
  <c r="P1349" i="2"/>
  <c r="P1354" i="2"/>
  <c r="P1355" i="2"/>
  <c r="P1356" i="2"/>
  <c r="S1357" i="2"/>
  <c r="S1362" i="2"/>
  <c r="S1363" i="2"/>
  <c r="S1364" i="2"/>
  <c r="P1365" i="2"/>
  <c r="P1370" i="2"/>
  <c r="P1371" i="2"/>
  <c r="P1372" i="2"/>
  <c r="S1373" i="2"/>
  <c r="S1378" i="2"/>
  <c r="S1379" i="2"/>
  <c r="S1380" i="2"/>
  <c r="P1381" i="2"/>
  <c r="P1386" i="2"/>
  <c r="P1387" i="2"/>
  <c r="P1388" i="2"/>
  <c r="S1389" i="2"/>
  <c r="S1394" i="2"/>
  <c r="S1395" i="2"/>
  <c r="S1396" i="2"/>
  <c r="P1397" i="2"/>
  <c r="P1402" i="2"/>
  <c r="P1403" i="2"/>
  <c r="S987" i="2"/>
  <c r="S1058" i="2"/>
  <c r="P1081" i="2"/>
  <c r="P1090" i="2"/>
  <c r="S1103" i="2"/>
  <c r="P1114" i="2"/>
  <c r="S1117" i="2"/>
  <c r="P1119" i="2"/>
  <c r="P1144" i="2"/>
  <c r="S1160" i="2"/>
  <c r="P1161" i="2"/>
  <c r="S1167" i="2"/>
  <c r="P1193" i="2"/>
  <c r="S1196" i="2"/>
  <c r="P1203" i="2"/>
  <c r="S1210" i="2"/>
  <c r="P1216" i="2"/>
  <c r="P1223" i="2"/>
  <c r="P1228" i="2"/>
  <c r="S1229" i="2"/>
  <c r="P1230" i="2"/>
  <c r="P1235" i="2"/>
  <c r="P1240" i="2"/>
  <c r="S1241" i="2"/>
  <c r="S1243" i="2"/>
  <c r="S1244" i="2"/>
  <c r="S1249" i="2"/>
  <c r="S1252" i="2"/>
  <c r="S1254" i="2"/>
  <c r="P1257" i="2"/>
  <c r="S1259" i="2"/>
  <c r="S1260" i="2"/>
  <c r="P1262" i="2"/>
  <c r="S1265" i="2"/>
  <c r="P1267" i="2"/>
  <c r="P1268" i="2"/>
  <c r="S1270" i="2"/>
  <c r="P1273" i="2"/>
  <c r="S1275" i="2"/>
  <c r="S1276" i="2"/>
  <c r="P1278" i="2"/>
  <c r="S1281" i="2"/>
  <c r="P1283" i="2"/>
  <c r="P1284" i="2"/>
  <c r="S1286" i="2"/>
  <c r="P1289" i="2"/>
  <c r="S1291" i="2"/>
  <c r="S1292" i="2"/>
  <c r="P1294" i="2"/>
  <c r="S1297" i="2"/>
  <c r="P1299" i="2"/>
  <c r="P1300" i="2"/>
  <c r="S1302" i="2"/>
  <c r="P1305" i="2"/>
  <c r="S1307" i="2"/>
  <c r="S1308" i="2"/>
  <c r="P1310" i="2"/>
  <c r="S1313" i="2"/>
  <c r="P1315" i="2"/>
  <c r="P1316" i="2"/>
  <c r="S1318" i="2"/>
  <c r="P1321" i="2"/>
  <c r="S1323" i="2"/>
  <c r="S1324" i="2"/>
  <c r="P1326" i="2"/>
  <c r="S1329" i="2"/>
  <c r="P1331" i="2"/>
  <c r="P1332" i="2"/>
  <c r="S1334" i="2"/>
  <c r="P1337" i="2"/>
  <c r="S1339" i="2"/>
  <c r="S1340" i="2"/>
  <c r="S1342" i="2"/>
  <c r="S1343" i="2"/>
  <c r="S1344" i="2"/>
  <c r="P1345" i="2"/>
  <c r="P1350" i="2"/>
  <c r="P1351" i="2"/>
  <c r="P1352" i="2"/>
  <c r="S1353" i="2"/>
  <c r="S1358" i="2"/>
  <c r="S1359" i="2"/>
  <c r="S1360" i="2"/>
  <c r="P1361" i="2"/>
  <c r="P1366" i="2"/>
  <c r="P1367" i="2"/>
  <c r="P1368" i="2"/>
  <c r="S1369" i="2"/>
  <c r="S1374" i="2"/>
  <c r="S1375" i="2"/>
  <c r="S1376" i="2"/>
  <c r="P1377" i="2"/>
  <c r="P1382" i="2"/>
  <c r="P1383" i="2"/>
  <c r="P1384" i="2"/>
  <c r="S1385" i="2"/>
  <c r="S1390" i="2"/>
  <c r="S1391" i="2"/>
  <c r="S1392" i="2"/>
  <c r="P1393" i="2"/>
  <c r="P1398" i="2"/>
  <c r="P1399" i="2"/>
  <c r="P873" i="2"/>
  <c r="S876" i="2"/>
  <c r="S878" i="2"/>
  <c r="P1007" i="2"/>
  <c r="S1018" i="2"/>
  <c r="P1027" i="2"/>
  <c r="S1034" i="2"/>
  <c r="S1063" i="2"/>
  <c r="P1067" i="2"/>
  <c r="P1097" i="2"/>
  <c r="S1106" i="2"/>
  <c r="P1148" i="2"/>
  <c r="P1177" i="2"/>
  <c r="T1177" i="2" s="1"/>
  <c r="S1180" i="2"/>
  <c r="P1211" i="2"/>
  <c r="S1213" i="2"/>
  <c r="P1221" i="2"/>
  <c r="S1226" i="2"/>
  <c r="S1233" i="2"/>
  <c r="S1236" i="2"/>
  <c r="S1238" i="2"/>
  <c r="S1242" i="2"/>
  <c r="P1245" i="2"/>
  <c r="S1246" i="2"/>
  <c r="S1248" i="2"/>
  <c r="P1250" i="2"/>
  <c r="S1251" i="2"/>
  <c r="S1253" i="2"/>
  <c r="P1255" i="2"/>
  <c r="P1256" i="2"/>
  <c r="S1258" i="2"/>
  <c r="P1261" i="2"/>
  <c r="S1263" i="2"/>
  <c r="S1264" i="2"/>
  <c r="P1266" i="2"/>
  <c r="S1269" i="2"/>
  <c r="P1271" i="2"/>
  <c r="P1272" i="2"/>
  <c r="S1274" i="2"/>
  <c r="P1277" i="2"/>
  <c r="S1279" i="2"/>
  <c r="S1280" i="2"/>
  <c r="P1282" i="2"/>
  <c r="S1285" i="2"/>
  <c r="P1287" i="2"/>
  <c r="P1288" i="2"/>
  <c r="S1290" i="2"/>
  <c r="P1293" i="2"/>
  <c r="S1295" i="2"/>
  <c r="S1296" i="2"/>
  <c r="P1298" i="2"/>
  <c r="S1301" i="2"/>
  <c r="P1303" i="2"/>
  <c r="P1304" i="2"/>
  <c r="S1306" i="2"/>
  <c r="P1309" i="2"/>
  <c r="S1311" i="2"/>
  <c r="S1312" i="2"/>
  <c r="P1314" i="2"/>
  <c r="S1317" i="2"/>
  <c r="P1319" i="2"/>
  <c r="P1320" i="2"/>
  <c r="S1322" i="2"/>
  <c r="P1325" i="2"/>
  <c r="S1327" i="2"/>
  <c r="S1328" i="2"/>
  <c r="P1330" i="2"/>
  <c r="S1333" i="2"/>
  <c r="P1335" i="2"/>
  <c r="P1336" i="2"/>
  <c r="S1338" i="2"/>
  <c r="P1341" i="2"/>
  <c r="P1346" i="2"/>
  <c r="P1347" i="2"/>
  <c r="P1348" i="2"/>
  <c r="S1349" i="2"/>
  <c r="S1354" i="2"/>
  <c r="S1355" i="2"/>
  <c r="S1356" i="2"/>
  <c r="P1357" i="2"/>
  <c r="P1362" i="2"/>
  <c r="P1363" i="2"/>
  <c r="P1364" i="2"/>
  <c r="S1365" i="2"/>
  <c r="S1370" i="2"/>
  <c r="S1371" i="2"/>
  <c r="S1372" i="2"/>
  <c r="P1373" i="2"/>
  <c r="P1378" i="2"/>
  <c r="P1379" i="2"/>
  <c r="P1380" i="2"/>
  <c r="S1381" i="2"/>
  <c r="S1386" i="2"/>
  <c r="S1387" i="2"/>
  <c r="S1388" i="2"/>
  <c r="P1389" i="2"/>
  <c r="P1394" i="2"/>
  <c r="P1395" i="2"/>
  <c r="P1396" i="2"/>
  <c r="S1397" i="2"/>
  <c r="S1402" i="2"/>
  <c r="S1403" i="2"/>
  <c r="S1404" i="2"/>
  <c r="P1405" i="2"/>
  <c r="P965" i="2"/>
  <c r="P1022" i="2"/>
  <c r="P1083" i="2"/>
  <c r="P1101" i="2"/>
  <c r="S1109" i="2"/>
  <c r="P1112" i="2"/>
  <c r="P1136" i="2"/>
  <c r="T1136" i="2" s="1"/>
  <c r="S1185" i="2"/>
  <c r="S1189" i="2"/>
  <c r="S1214" i="2"/>
  <c r="S1232" i="2"/>
  <c r="S1237" i="2"/>
  <c r="S1247" i="2"/>
  <c r="P1259" i="2"/>
  <c r="S1273" i="2"/>
  <c r="S1278" i="2"/>
  <c r="S1283" i="2"/>
  <c r="P1302" i="2"/>
  <c r="P1308" i="2"/>
  <c r="P1313" i="2"/>
  <c r="S1316" i="2"/>
  <c r="P1323" i="2"/>
  <c r="S1337" i="2"/>
  <c r="P1359" i="2"/>
  <c r="S1366" i="2"/>
  <c r="S1368" i="2"/>
  <c r="P1390" i="2"/>
  <c r="P1392" i="2"/>
  <c r="S1393" i="2"/>
  <c r="S1399" i="2"/>
  <c r="S1406" i="2"/>
  <c r="S1407" i="2"/>
  <c r="S1408" i="2"/>
  <c r="P1409" i="2"/>
  <c r="P1414" i="2"/>
  <c r="P1415" i="2"/>
  <c r="P1416" i="2"/>
  <c r="S1417" i="2"/>
  <c r="S1422" i="2"/>
  <c r="S1423" i="2"/>
  <c r="S1424" i="2"/>
  <c r="P1425" i="2"/>
  <c r="P1430" i="2"/>
  <c r="P1431" i="2"/>
  <c r="P1432" i="2"/>
  <c r="S1433" i="2"/>
  <c r="S1438" i="2"/>
  <c r="S1439" i="2"/>
  <c r="S1440" i="2"/>
  <c r="P1441" i="2"/>
  <c r="P1446" i="2"/>
  <c r="P1447" i="2"/>
  <c r="P1448" i="2"/>
  <c r="S1449" i="2"/>
  <c r="S1454" i="2"/>
  <c r="S1455" i="2"/>
  <c r="S1456" i="2"/>
  <c r="P1457" i="2"/>
  <c r="P1462" i="2"/>
  <c r="P1463" i="2"/>
  <c r="P1464" i="2"/>
  <c r="S1465" i="2"/>
  <c r="S1470" i="2"/>
  <c r="S1471" i="2"/>
  <c r="S1472" i="2"/>
  <c r="P1473" i="2"/>
  <c r="S1477" i="2"/>
  <c r="S1482" i="2"/>
  <c r="S1484" i="2"/>
  <c r="S1485" i="2"/>
  <c r="S1488" i="2"/>
  <c r="S1489" i="2"/>
  <c r="S1492" i="2"/>
  <c r="S1493" i="2"/>
  <c r="S1496" i="2"/>
  <c r="S1497" i="2"/>
  <c r="S1500" i="2"/>
  <c r="S1501" i="2"/>
  <c r="S1504" i="2"/>
  <c r="S1505" i="2"/>
  <c r="P1509" i="2"/>
  <c r="P1513" i="2"/>
  <c r="P1517" i="2"/>
  <c r="P1521" i="2"/>
  <c r="S1523" i="2"/>
  <c r="S1524" i="2"/>
  <c r="P1530" i="2"/>
  <c r="P1531" i="2"/>
  <c r="P1533" i="2"/>
  <c r="P1536" i="2"/>
  <c r="S1537" i="2"/>
  <c r="S1538" i="2"/>
  <c r="S1539" i="2"/>
  <c r="S1540" i="2"/>
  <c r="P1546" i="2"/>
  <c r="P1547" i="2"/>
  <c r="P1549" i="2"/>
  <c r="P1552" i="2"/>
  <c r="S1553" i="2"/>
  <c r="S1554" i="2"/>
  <c r="S1555" i="2"/>
  <c r="S1556" i="2"/>
  <c r="P1562" i="2"/>
  <c r="P1563" i="2"/>
  <c r="P1015" i="2"/>
  <c r="E1015" i="2" s="1"/>
  <c r="B1015" i="2" s="1"/>
  <c r="P1152" i="2"/>
  <c r="S1217" i="2"/>
  <c r="P1229" i="2"/>
  <c r="P1234" i="2"/>
  <c r="P1239" i="2"/>
  <c r="P1243" i="2"/>
  <c r="P1254" i="2"/>
  <c r="P1260" i="2"/>
  <c r="P1265" i="2"/>
  <c r="S1268" i="2"/>
  <c r="P1275" i="2"/>
  <c r="S1289" i="2"/>
  <c r="S1294" i="2"/>
  <c r="S1299" i="2"/>
  <c r="P1318" i="2"/>
  <c r="P1324" i="2"/>
  <c r="P1329" i="2"/>
  <c r="S1332" i="2"/>
  <c r="P1339" i="2"/>
  <c r="P1342" i="2"/>
  <c r="P1344" i="2"/>
  <c r="S1345" i="2"/>
  <c r="S1351" i="2"/>
  <c r="P1353" i="2"/>
  <c r="P1375" i="2"/>
  <c r="S1382" i="2"/>
  <c r="S1384" i="2"/>
  <c r="P1400" i="2"/>
  <c r="P1401" i="2"/>
  <c r="P1404" i="2"/>
  <c r="P1410" i="2"/>
  <c r="P1411" i="2"/>
  <c r="P1412" i="2"/>
  <c r="S1413" i="2"/>
  <c r="S1418" i="2"/>
  <c r="S1419" i="2"/>
  <c r="S1420" i="2"/>
  <c r="P1421" i="2"/>
  <c r="P1426" i="2"/>
  <c r="P1427" i="2"/>
  <c r="P1428" i="2"/>
  <c r="S1429" i="2"/>
  <c r="S1434" i="2"/>
  <c r="S1435" i="2"/>
  <c r="S1436" i="2"/>
  <c r="P1437" i="2"/>
  <c r="P1442" i="2"/>
  <c r="P1443" i="2"/>
  <c r="P1444" i="2"/>
  <c r="S1445" i="2"/>
  <c r="S1450" i="2"/>
  <c r="S1451" i="2"/>
  <c r="S1452" i="2"/>
  <c r="P1453" i="2"/>
  <c r="P1458" i="2"/>
  <c r="P1459" i="2"/>
  <c r="P1460" i="2"/>
  <c r="S1461" i="2"/>
  <c r="S1466" i="2"/>
  <c r="S1467" i="2"/>
  <c r="S1468" i="2"/>
  <c r="P1469" i="2"/>
  <c r="P1474" i="2"/>
  <c r="P1475" i="2"/>
  <c r="P1476" i="2"/>
  <c r="S1478" i="2"/>
  <c r="S1479" i="2"/>
  <c r="S1480" i="2"/>
  <c r="P1481" i="2"/>
  <c r="P1486" i="2"/>
  <c r="P1490" i="2"/>
  <c r="P1494" i="2"/>
  <c r="P1498" i="2"/>
  <c r="P1502" i="2"/>
  <c r="P1506" i="2"/>
  <c r="S1509" i="2"/>
  <c r="S1513" i="2"/>
  <c r="S1517" i="2"/>
  <c r="S1521" i="2"/>
  <c r="P1526" i="2"/>
  <c r="P1527" i="2"/>
  <c r="P1529" i="2"/>
  <c r="P1532" i="2"/>
  <c r="S1533" i="2"/>
  <c r="S1534" i="2"/>
  <c r="S1535" i="2"/>
  <c r="S1536" i="2"/>
  <c r="P1542" i="2"/>
  <c r="P1543" i="2"/>
  <c r="P1545" i="2"/>
  <c r="P1548" i="2"/>
  <c r="S1549" i="2"/>
  <c r="S1550" i="2"/>
  <c r="S1551" i="2"/>
  <c r="S1552" i="2"/>
  <c r="P1558" i="2"/>
  <c r="S885" i="2"/>
  <c r="S1042" i="2"/>
  <c r="S1164" i="2"/>
  <c r="P1209" i="2"/>
  <c r="S1223" i="2"/>
  <c r="P1244" i="2"/>
  <c r="P1249" i="2"/>
  <c r="P1270" i="2"/>
  <c r="P1276" i="2"/>
  <c r="P1281" i="2"/>
  <c r="S1284" i="2"/>
  <c r="P1291" i="2"/>
  <c r="S1305" i="2"/>
  <c r="S1310" i="2"/>
  <c r="S1315" i="2"/>
  <c r="P1334" i="2"/>
  <c r="P1340" i="2"/>
  <c r="P1358" i="2"/>
  <c r="P1360" i="2"/>
  <c r="S1361" i="2"/>
  <c r="S1367" i="2"/>
  <c r="P1369" i="2"/>
  <c r="P1391" i="2"/>
  <c r="S1398" i="2"/>
  <c r="P1406" i="2"/>
  <c r="P1407" i="2"/>
  <c r="P1408" i="2"/>
  <c r="S1409" i="2"/>
  <c r="S1414" i="2"/>
  <c r="S1415" i="2"/>
  <c r="S1416" i="2"/>
  <c r="P1417" i="2"/>
  <c r="P1422" i="2"/>
  <c r="P1423" i="2"/>
  <c r="P1424" i="2"/>
  <c r="S1425" i="2"/>
  <c r="S1430" i="2"/>
  <c r="S1431" i="2"/>
  <c r="S1432" i="2"/>
  <c r="P1433" i="2"/>
  <c r="P1438" i="2"/>
  <c r="P1439" i="2"/>
  <c r="P1440" i="2"/>
  <c r="S1441" i="2"/>
  <c r="S1446" i="2"/>
  <c r="S1447" i="2"/>
  <c r="S1448" i="2"/>
  <c r="P1449" i="2"/>
  <c r="P1454" i="2"/>
  <c r="P1455" i="2"/>
  <c r="P1456" i="2"/>
  <c r="S1457" i="2"/>
  <c r="S1462" i="2"/>
  <c r="S1463" i="2"/>
  <c r="S1464" i="2"/>
  <c r="P1465" i="2"/>
  <c r="P1470" i="2"/>
  <c r="P1471" i="2"/>
  <c r="P1472" i="2"/>
  <c r="S1473" i="2"/>
  <c r="P1477" i="2"/>
  <c r="P1482" i="2"/>
  <c r="P1483" i="2"/>
  <c r="S1486" i="2"/>
  <c r="P1487" i="2"/>
  <c r="S1490" i="2"/>
  <c r="P1491" i="2"/>
  <c r="S1494" i="2"/>
  <c r="P1495" i="2"/>
  <c r="S1498" i="2"/>
  <c r="P1499" i="2"/>
  <c r="S1502" i="2"/>
  <c r="P1503" i="2"/>
  <c r="S1506" i="2"/>
  <c r="P1507" i="2"/>
  <c r="P1508" i="2"/>
  <c r="P1510" i="2"/>
  <c r="P1511" i="2"/>
  <c r="P1512" i="2"/>
  <c r="P1514" i="2"/>
  <c r="P1515" i="2"/>
  <c r="P1516" i="2"/>
  <c r="P1518" i="2"/>
  <c r="P1519" i="2"/>
  <c r="P1520" i="2"/>
  <c r="P1522" i="2"/>
  <c r="P1525" i="2"/>
  <c r="P1528" i="2"/>
  <c r="S1529" i="2"/>
  <c r="S1530" i="2"/>
  <c r="S1531" i="2"/>
  <c r="S1532" i="2"/>
  <c r="P1538" i="2"/>
  <c r="P1539" i="2"/>
  <c r="P1541" i="2"/>
  <c r="P1544" i="2"/>
  <c r="S1545" i="2"/>
  <c r="S1546" i="2"/>
  <c r="S1547" i="2"/>
  <c r="S1548" i="2"/>
  <c r="P1554" i="2"/>
  <c r="P1555" i="2"/>
  <c r="P1557" i="2"/>
  <c r="P1560" i="2"/>
  <c r="S1561" i="2"/>
  <c r="S1562" i="2"/>
  <c r="S1230" i="2"/>
  <c r="P1252" i="2"/>
  <c r="S1267" i="2"/>
  <c r="P1307" i="2"/>
  <c r="S1326" i="2"/>
  <c r="P1343" i="2"/>
  <c r="S1352" i="2"/>
  <c r="S1383" i="2"/>
  <c r="P1418" i="2"/>
  <c r="P1420" i="2"/>
  <c r="S1421" i="2"/>
  <c r="S1427" i="2"/>
  <c r="P1429" i="2"/>
  <c r="P1451" i="2"/>
  <c r="S1458" i="2"/>
  <c r="S1460" i="2"/>
  <c r="P1479" i="2"/>
  <c r="P1485" i="2"/>
  <c r="S1487" i="2"/>
  <c r="P1488" i="2"/>
  <c r="P1501" i="2"/>
  <c r="S1503" i="2"/>
  <c r="P1504" i="2"/>
  <c r="S1511" i="2"/>
  <c r="S1516" i="2"/>
  <c r="S1518" i="2"/>
  <c r="S1527" i="2"/>
  <c r="P1534" i="2"/>
  <c r="S1543" i="2"/>
  <c r="P1550" i="2"/>
  <c r="P1564" i="2"/>
  <c r="S1565" i="2"/>
  <c r="S1566" i="2"/>
  <c r="S1567" i="2"/>
  <c r="S1569" i="2"/>
  <c r="P1571" i="2"/>
  <c r="P1572" i="2"/>
  <c r="P1574" i="2"/>
  <c r="P1577" i="2"/>
  <c r="S1580" i="2"/>
  <c r="S1582" i="2"/>
  <c r="S1583" i="2"/>
  <c r="S1585" i="2"/>
  <c r="P1587" i="2"/>
  <c r="P1588" i="2"/>
  <c r="P1590" i="2"/>
  <c r="P1593" i="2"/>
  <c r="S1596" i="2"/>
  <c r="S1598" i="2"/>
  <c r="S1599" i="2"/>
  <c r="S1601" i="2"/>
  <c r="P1603" i="2"/>
  <c r="P1604" i="2"/>
  <c r="P1606" i="2"/>
  <c r="P1609" i="2"/>
  <c r="S1612" i="2"/>
  <c r="S1614" i="2"/>
  <c r="S1637" i="2"/>
  <c r="P1638" i="2"/>
  <c r="S1639" i="2"/>
  <c r="P1640" i="2"/>
  <c r="S1641" i="2"/>
  <c r="P1642" i="2"/>
  <c r="S1643" i="2"/>
  <c r="P1644" i="2"/>
  <c r="S1645" i="2"/>
  <c r="P1646" i="2"/>
  <c r="S1647" i="2"/>
  <c r="P1648" i="2"/>
  <c r="S1649" i="2"/>
  <c r="P1650" i="2"/>
  <c r="S1651" i="2"/>
  <c r="P1652" i="2"/>
  <c r="S1653" i="2"/>
  <c r="P1654" i="2"/>
  <c r="S1655" i="2"/>
  <c r="P1656" i="2"/>
  <c r="S1657" i="2"/>
  <c r="P1658" i="2"/>
  <c r="S1659" i="2"/>
  <c r="P1660" i="2"/>
  <c r="S1661" i="2"/>
  <c r="P1662" i="2"/>
  <c r="S1663" i="2"/>
  <c r="P1664" i="2"/>
  <c r="S1665" i="2"/>
  <c r="P1666" i="2"/>
  <c r="S1667" i="2"/>
  <c r="P1668" i="2"/>
  <c r="S1669" i="2"/>
  <c r="P1670" i="2"/>
  <c r="S1671" i="2"/>
  <c r="P1672" i="2"/>
  <c r="S1673" i="2"/>
  <c r="P1674" i="2"/>
  <c r="S1675" i="2"/>
  <c r="P1676" i="2"/>
  <c r="S1677" i="2"/>
  <c r="P1678" i="2"/>
  <c r="S1679" i="2"/>
  <c r="P1680" i="2"/>
  <c r="S1681" i="2"/>
  <c r="P1682" i="2"/>
  <c r="S1683" i="2"/>
  <c r="P1684" i="2"/>
  <c r="S1685" i="2"/>
  <c r="P1686" i="2"/>
  <c r="S1687" i="2"/>
  <c r="P1688" i="2"/>
  <c r="S1689" i="2"/>
  <c r="P1690" i="2"/>
  <c r="S1691" i="2"/>
  <c r="P1692" i="2"/>
  <c r="S1693" i="2"/>
  <c r="P1694" i="2"/>
  <c r="S1695" i="2"/>
  <c r="P1696" i="2"/>
  <c r="S1697" i="2"/>
  <c r="P1698" i="2"/>
  <c r="S1699" i="2"/>
  <c r="P1700" i="2"/>
  <c r="S1701" i="2"/>
  <c r="P1702" i="2"/>
  <c r="S1703" i="2"/>
  <c r="P1704" i="2"/>
  <c r="S1705" i="2"/>
  <c r="P1706" i="2"/>
  <c r="S1707" i="2"/>
  <c r="P1708" i="2"/>
  <c r="S1709" i="2"/>
  <c r="P1710" i="2"/>
  <c r="S1711" i="2"/>
  <c r="P1712" i="2"/>
  <c r="S1713" i="2"/>
  <c r="P1714" i="2"/>
  <c r="S1715" i="2"/>
  <c r="P1716" i="2"/>
  <c r="S1717" i="2"/>
  <c r="P1718" i="2"/>
  <c r="S1719" i="2"/>
  <c r="P1720" i="2"/>
  <c r="S1721" i="2"/>
  <c r="P1722" i="2"/>
  <c r="S1723" i="2"/>
  <c r="P1724" i="2"/>
  <c r="S1725" i="2"/>
  <c r="P1726" i="2"/>
  <c r="S1727" i="2"/>
  <c r="P1728" i="2"/>
  <c r="S1729" i="2"/>
  <c r="P1730" i="2"/>
  <c r="S1731" i="2"/>
  <c r="P1732" i="2"/>
  <c r="S1733" i="2"/>
  <c r="P1734" i="2"/>
  <c r="S1735" i="2"/>
  <c r="P1736" i="2"/>
  <c r="S1737" i="2"/>
  <c r="P1738" i="2"/>
  <c r="S1739" i="2"/>
  <c r="P1740" i="2"/>
  <c r="S1741" i="2"/>
  <c r="P1742" i="2"/>
  <c r="S1743" i="2"/>
  <c r="P1744" i="2"/>
  <c r="S1745" i="2"/>
  <c r="P1746" i="2"/>
  <c r="S1747" i="2"/>
  <c r="P1748" i="2"/>
  <c r="S1749" i="2"/>
  <c r="P1750" i="2"/>
  <c r="S1751" i="2"/>
  <c r="P1752" i="2"/>
  <c r="S1753" i="2"/>
  <c r="P1754" i="2"/>
  <c r="S1755" i="2"/>
  <c r="P1756" i="2"/>
  <c r="S1757" i="2"/>
  <c r="P1758" i="2"/>
  <c r="S1759" i="2"/>
  <c r="P1760" i="2"/>
  <c r="P1762" i="2"/>
  <c r="S1764" i="2"/>
  <c r="P1783" i="2"/>
  <c r="P1785" i="2"/>
  <c r="P1787" i="2"/>
  <c r="P1789" i="2"/>
  <c r="S1790" i="2"/>
  <c r="S1792" i="2"/>
  <c r="S1794" i="2"/>
  <c r="S1796" i="2"/>
  <c r="S1798" i="2"/>
  <c r="S1800" i="2"/>
  <c r="S1802" i="2"/>
  <c r="S1804" i="2"/>
  <c r="S1806" i="2"/>
  <c r="S1808" i="2"/>
  <c r="S1810" i="2"/>
  <c r="S1812" i="2"/>
  <c r="S1814" i="2"/>
  <c r="S1816" i="2"/>
  <c r="S1818" i="2"/>
  <c r="S1820" i="2"/>
  <c r="S1822" i="2"/>
  <c r="S1824" i="2"/>
  <c r="S1826" i="2"/>
  <c r="S1828" i="2"/>
  <c r="S1830" i="2"/>
  <c r="S1832" i="2"/>
  <c r="S1834" i="2"/>
  <c r="S1836" i="2"/>
  <c r="P1838" i="2"/>
  <c r="P1840" i="2"/>
  <c r="P1842" i="2"/>
  <c r="P1844" i="2"/>
  <c r="P1846" i="2"/>
  <c r="S1847" i="2"/>
  <c r="S1849" i="2"/>
  <c r="S1851" i="2"/>
  <c r="S1853" i="2"/>
  <c r="P1855" i="2"/>
  <c r="P1857" i="2"/>
  <c r="P1859" i="2"/>
  <c r="P1861" i="2"/>
  <c r="P1863" i="2"/>
  <c r="P1865" i="2"/>
  <c r="P1867" i="2"/>
  <c r="P1869" i="2"/>
  <c r="P1871" i="2"/>
  <c r="P1873" i="2"/>
  <c r="P1875" i="2"/>
  <c r="P1877" i="2"/>
  <c r="P978" i="2"/>
  <c r="E978" i="2" s="1"/>
  <c r="B978" i="2" s="1"/>
  <c r="S1235" i="2"/>
  <c r="P1297" i="2"/>
  <c r="S1331" i="2"/>
  <c r="S1350" i="2"/>
  <c r="S1410" i="2"/>
  <c r="S1412" i="2"/>
  <c r="P1434" i="2"/>
  <c r="P1436" i="2"/>
  <c r="S1437" i="2"/>
  <c r="S1443" i="2"/>
  <c r="P1445" i="2"/>
  <c r="P1467" i="2"/>
  <c r="S1474" i="2"/>
  <c r="S1476" i="2"/>
  <c r="S1483" i="2"/>
  <c r="P1484" i="2"/>
  <c r="P1497" i="2"/>
  <c r="S1499" i="2"/>
  <c r="P1500" i="2"/>
  <c r="S1515" i="2"/>
  <c r="S1520" i="2"/>
  <c r="S1522" i="2"/>
  <c r="P1524" i="2"/>
  <c r="S1526" i="2"/>
  <c r="P1537" i="2"/>
  <c r="P1540" i="2"/>
  <c r="S1542" i="2"/>
  <c r="P1553" i="2"/>
  <c r="P1556" i="2"/>
  <c r="S1558" i="2"/>
  <c r="S1559" i="2"/>
  <c r="P1561" i="2"/>
  <c r="S1563" i="2"/>
  <c r="S1564" i="2"/>
  <c r="S1568" i="2"/>
  <c r="S1570" i="2"/>
  <c r="S1571" i="2"/>
  <c r="S1573" i="2"/>
  <c r="P1575" i="2"/>
  <c r="P1576" i="2"/>
  <c r="P1578" i="2"/>
  <c r="P1581" i="2"/>
  <c r="S1584" i="2"/>
  <c r="S1586" i="2"/>
  <c r="S1587" i="2"/>
  <c r="S1589" i="2"/>
  <c r="P1591" i="2"/>
  <c r="P1592" i="2"/>
  <c r="P1594" i="2"/>
  <c r="P1597" i="2"/>
  <c r="S1600" i="2"/>
  <c r="S1602" i="2"/>
  <c r="S1603" i="2"/>
  <c r="S1605" i="2"/>
  <c r="P1607" i="2"/>
  <c r="P1608" i="2"/>
  <c r="P1610" i="2"/>
  <c r="P1613" i="2"/>
  <c r="S1615" i="2"/>
  <c r="S1616" i="2"/>
  <c r="S1617" i="2"/>
  <c r="S1618" i="2"/>
  <c r="S1619" i="2"/>
  <c r="S1620" i="2"/>
  <c r="S1621" i="2"/>
  <c r="S1622" i="2"/>
  <c r="S1623" i="2"/>
  <c r="S1624" i="2"/>
  <c r="S1625" i="2"/>
  <c r="S1626" i="2"/>
  <c r="S1627" i="2"/>
  <c r="S1628" i="2"/>
  <c r="S1629" i="2"/>
  <c r="S1630" i="2"/>
  <c r="S1631" i="2"/>
  <c r="S1632" i="2"/>
  <c r="S1633" i="2"/>
  <c r="S1634" i="2"/>
  <c r="S1635" i="2"/>
  <c r="S1636" i="2"/>
  <c r="S1761" i="2"/>
  <c r="P1763" i="2"/>
  <c r="S1765" i="2"/>
  <c r="S1766" i="2"/>
  <c r="S1767" i="2"/>
  <c r="S1768" i="2"/>
  <c r="S1769" i="2"/>
  <c r="S1770" i="2"/>
  <c r="S1771" i="2"/>
  <c r="S1772" i="2"/>
  <c r="S1773" i="2"/>
  <c r="S1774" i="2"/>
  <c r="S1775" i="2"/>
  <c r="S1776" i="2"/>
  <c r="S1777" i="2"/>
  <c r="S1778" i="2"/>
  <c r="S1779" i="2"/>
  <c r="S1780" i="2"/>
  <c r="S1781" i="2"/>
  <c r="S1783" i="2"/>
  <c r="S1785" i="2"/>
  <c r="S1787" i="2"/>
  <c r="S1789" i="2"/>
  <c r="P1791" i="2"/>
  <c r="P1793" i="2"/>
  <c r="P1795" i="2"/>
  <c r="P1797" i="2"/>
  <c r="P1799" i="2"/>
  <c r="P1801" i="2"/>
  <c r="P1803" i="2"/>
  <c r="P1805" i="2"/>
  <c r="P1807" i="2"/>
  <c r="P1809" i="2"/>
  <c r="P1811" i="2"/>
  <c r="P1813" i="2"/>
  <c r="P1815" i="2"/>
  <c r="P1817" i="2"/>
  <c r="P1819" i="2"/>
  <c r="P1821" i="2"/>
  <c r="P1823" i="2"/>
  <c r="P1825" i="2"/>
  <c r="P1827" i="2"/>
  <c r="P1829" i="2"/>
  <c r="P1831" i="2"/>
  <c r="P1833" i="2"/>
  <c r="P1835" i="2"/>
  <c r="P1837" i="2"/>
  <c r="S1838" i="2"/>
  <c r="S1840" i="2"/>
  <c r="S1842" i="2"/>
  <c r="S1844" i="2"/>
  <c r="S1846" i="2"/>
  <c r="P1848" i="2"/>
  <c r="P1850" i="2"/>
  <c r="P1852" i="2"/>
  <c r="P1854" i="2"/>
  <c r="S1855" i="2"/>
  <c r="S1857" i="2"/>
  <c r="S1859" i="2"/>
  <c r="S1861" i="2"/>
  <c r="S1863" i="2"/>
  <c r="S1865" i="2"/>
  <c r="S1867" i="2"/>
  <c r="S1869" i="2"/>
  <c r="S1871" i="2"/>
  <c r="S1873" i="2"/>
  <c r="S1875" i="2"/>
  <c r="S1877" i="2"/>
  <c r="S1879" i="2"/>
  <c r="S1881" i="2"/>
  <c r="P1883" i="2"/>
  <c r="P1885" i="2"/>
  <c r="S1079" i="2"/>
  <c r="P1227" i="2"/>
  <c r="P1241" i="2"/>
  <c r="S1257" i="2"/>
  <c r="P1286" i="2"/>
  <c r="P1376" i="2"/>
  <c r="S1377" i="2"/>
  <c r="S1401" i="2"/>
  <c r="P1419" i="2"/>
  <c r="S1426" i="2"/>
  <c r="S1428" i="2"/>
  <c r="P1450" i="2"/>
  <c r="P1452" i="2"/>
  <c r="S1453" i="2"/>
  <c r="S1459" i="2"/>
  <c r="P1461" i="2"/>
  <c r="P1478" i="2"/>
  <c r="P1480" i="2"/>
  <c r="S1481" i="2"/>
  <c r="P1493" i="2"/>
  <c r="S1495" i="2"/>
  <c r="P1496" i="2"/>
  <c r="S1508" i="2"/>
  <c r="S1510" i="2"/>
  <c r="S1519" i="2"/>
  <c r="S1525" i="2"/>
  <c r="S1528" i="2"/>
  <c r="P1535" i="2"/>
  <c r="S1541" i="2"/>
  <c r="S1544" i="2"/>
  <c r="P1551" i="2"/>
  <c r="S1557" i="2"/>
  <c r="P1566" i="2"/>
  <c r="P1567" i="2"/>
  <c r="P1569" i="2"/>
  <c r="S1572" i="2"/>
  <c r="S1574" i="2"/>
  <c r="S1575" i="2"/>
  <c r="S1577" i="2"/>
  <c r="P1579" i="2"/>
  <c r="P1580" i="2"/>
  <c r="P1582" i="2"/>
  <c r="P1585" i="2"/>
  <c r="S1588" i="2"/>
  <c r="S1590" i="2"/>
  <c r="S1591" i="2"/>
  <c r="S1593" i="2"/>
  <c r="P1595" i="2"/>
  <c r="P1596" i="2"/>
  <c r="P1598" i="2"/>
  <c r="P1601" i="2"/>
  <c r="S1604" i="2"/>
  <c r="S1606" i="2"/>
  <c r="S1607" i="2"/>
  <c r="S1609" i="2"/>
  <c r="P1611" i="2"/>
  <c r="P1612" i="2"/>
  <c r="P1614" i="2"/>
  <c r="P1637" i="2"/>
  <c r="S1638" i="2"/>
  <c r="P1639" i="2"/>
  <c r="S1640" i="2"/>
  <c r="P1641" i="2"/>
  <c r="S1642" i="2"/>
  <c r="P1643" i="2"/>
  <c r="S1644" i="2"/>
  <c r="P1645" i="2"/>
  <c r="S1646" i="2"/>
  <c r="P1647" i="2"/>
  <c r="S1648" i="2"/>
  <c r="P1649" i="2"/>
  <c r="S1650" i="2"/>
  <c r="P1651" i="2"/>
  <c r="S1652" i="2"/>
  <c r="P1653" i="2"/>
  <c r="S1654" i="2"/>
  <c r="P1655" i="2"/>
  <c r="S1656" i="2"/>
  <c r="P1657" i="2"/>
  <c r="S1658" i="2"/>
  <c r="P1659" i="2"/>
  <c r="S1660" i="2"/>
  <c r="P1661" i="2"/>
  <c r="S1662" i="2"/>
  <c r="P1663" i="2"/>
  <c r="S1664" i="2"/>
  <c r="P1665" i="2"/>
  <c r="S1666" i="2"/>
  <c r="P1667" i="2"/>
  <c r="S1668" i="2"/>
  <c r="P1669" i="2"/>
  <c r="S1670" i="2"/>
  <c r="P1671" i="2"/>
  <c r="S1672" i="2"/>
  <c r="P1673" i="2"/>
  <c r="S1674" i="2"/>
  <c r="P1675" i="2"/>
  <c r="S1676" i="2"/>
  <c r="P1677" i="2"/>
  <c r="S1678" i="2"/>
  <c r="P1679" i="2"/>
  <c r="S1680" i="2"/>
  <c r="P1681" i="2"/>
  <c r="S1682" i="2"/>
  <c r="P1683" i="2"/>
  <c r="S1684" i="2"/>
  <c r="P1685" i="2"/>
  <c r="S1686" i="2"/>
  <c r="P1687" i="2"/>
  <c r="S1688" i="2"/>
  <c r="P1689" i="2"/>
  <c r="S1690" i="2"/>
  <c r="P1691" i="2"/>
  <c r="S1692" i="2"/>
  <c r="P1693" i="2"/>
  <c r="S1694" i="2"/>
  <c r="P1695" i="2"/>
  <c r="S1696" i="2"/>
  <c r="P1697" i="2"/>
  <c r="S1698" i="2"/>
  <c r="P1699" i="2"/>
  <c r="S1700" i="2"/>
  <c r="P1701" i="2"/>
  <c r="S1702" i="2"/>
  <c r="P1703" i="2"/>
  <c r="S1704" i="2"/>
  <c r="P1705" i="2"/>
  <c r="S1706" i="2"/>
  <c r="P1707" i="2"/>
  <c r="S1708" i="2"/>
  <c r="P1709" i="2"/>
  <c r="S1710" i="2"/>
  <c r="P1711" i="2"/>
  <c r="S1712" i="2"/>
  <c r="P1713" i="2"/>
  <c r="S1714" i="2"/>
  <c r="P1715" i="2"/>
  <c r="S1716" i="2"/>
  <c r="P1717" i="2"/>
  <c r="S1718" i="2"/>
  <c r="P1719" i="2"/>
  <c r="S1720" i="2"/>
  <c r="P1721" i="2"/>
  <c r="S1722" i="2"/>
  <c r="P1723" i="2"/>
  <c r="S1724" i="2"/>
  <c r="P1725" i="2"/>
  <c r="S1726" i="2"/>
  <c r="P1727" i="2"/>
  <c r="S1728" i="2"/>
  <c r="P1729" i="2"/>
  <c r="S1730" i="2"/>
  <c r="P1731" i="2"/>
  <c r="S1732" i="2"/>
  <c r="P1733" i="2"/>
  <c r="S1734" i="2"/>
  <c r="P1735" i="2"/>
  <c r="S1736" i="2"/>
  <c r="P1737" i="2"/>
  <c r="S1738" i="2"/>
  <c r="P1739" i="2"/>
  <c r="S1740" i="2"/>
  <c r="P1741" i="2"/>
  <c r="S1742" i="2"/>
  <c r="P1743" i="2"/>
  <c r="S1744" i="2"/>
  <c r="P1745" i="2"/>
  <c r="S1746" i="2"/>
  <c r="P1747" i="2"/>
  <c r="S1748" i="2"/>
  <c r="P1749" i="2"/>
  <c r="S1750" i="2"/>
  <c r="P1751" i="2"/>
  <c r="S1752" i="2"/>
  <c r="P1753" i="2"/>
  <c r="S1754" i="2"/>
  <c r="P1755" i="2"/>
  <c r="S1756" i="2"/>
  <c r="P1757" i="2"/>
  <c r="S1758" i="2"/>
  <c r="P1759" i="2"/>
  <c r="S1760" i="2"/>
  <c r="S1762" i="2"/>
  <c r="P1764" i="2"/>
  <c r="P1782" i="2"/>
  <c r="P1784" i="2"/>
  <c r="P1786" i="2"/>
  <c r="P1788" i="2"/>
  <c r="S1791" i="2"/>
  <c r="S1793" i="2"/>
  <c r="S1795" i="2"/>
  <c r="S1797" i="2"/>
  <c r="S1799" i="2"/>
  <c r="S1801" i="2"/>
  <c r="S1803" i="2"/>
  <c r="S1805" i="2"/>
  <c r="S1807" i="2"/>
  <c r="S1809" i="2"/>
  <c r="S1811" i="2"/>
  <c r="S1813" i="2"/>
  <c r="S1815" i="2"/>
  <c r="S1817" i="2"/>
  <c r="S1819" i="2"/>
  <c r="S1821" i="2"/>
  <c r="S1823" i="2"/>
  <c r="S1825" i="2"/>
  <c r="S1827" i="2"/>
  <c r="S1829" i="2"/>
  <c r="S1831" i="2"/>
  <c r="S1833" i="2"/>
  <c r="S1835" i="2"/>
  <c r="S1837" i="2"/>
  <c r="P1839" i="2"/>
  <c r="P1841" i="2"/>
  <c r="P1843" i="2"/>
  <c r="P1845" i="2"/>
  <c r="S1848" i="2"/>
  <c r="S1850" i="2"/>
  <c r="E1850" i="2" s="1"/>
  <c r="B1850" i="2" s="1"/>
  <c r="S1852" i="2"/>
  <c r="E1852" i="2" s="1"/>
  <c r="B1852" i="2" s="1"/>
  <c r="S1854" i="2"/>
  <c r="E1854" i="2" s="1"/>
  <c r="B1854" i="2" s="1"/>
  <c r="P1856" i="2"/>
  <c r="P1858" i="2"/>
  <c r="P1860" i="2"/>
  <c r="P1862" i="2"/>
  <c r="P1864" i="2"/>
  <c r="P1866" i="2"/>
  <c r="P1868" i="2"/>
  <c r="P1870" i="2"/>
  <c r="P1872" i="2"/>
  <c r="P1874" i="2"/>
  <c r="P1876" i="2"/>
  <c r="P1878" i="2"/>
  <c r="P1374" i="2"/>
  <c r="P1435" i="2"/>
  <c r="S1444" i="2"/>
  <c r="S1475" i="2"/>
  <c r="P1505" i="2"/>
  <c r="S1507" i="2"/>
  <c r="P1583" i="2"/>
  <c r="P1599" i="2"/>
  <c r="P1615" i="2"/>
  <c r="P1617" i="2"/>
  <c r="P1619" i="2"/>
  <c r="P1621" i="2"/>
  <c r="P1623" i="2"/>
  <c r="P1625" i="2"/>
  <c r="P1627" i="2"/>
  <c r="P1629" i="2"/>
  <c r="P1631" i="2"/>
  <c r="P1633" i="2"/>
  <c r="P1635" i="2"/>
  <c r="S1788" i="2"/>
  <c r="E1788" i="2" s="1"/>
  <c r="B1788" i="2" s="1"/>
  <c r="P1794" i="2"/>
  <c r="T1794" i="2" s="1"/>
  <c r="P1802" i="2"/>
  <c r="P1810" i="2"/>
  <c r="P1818" i="2"/>
  <c r="P1826" i="2"/>
  <c r="P1834" i="2"/>
  <c r="S1843" i="2"/>
  <c r="E1843" i="2" s="1"/>
  <c r="B1843" i="2" s="1"/>
  <c r="P1849" i="2"/>
  <c r="S1858" i="2"/>
  <c r="S1866" i="2"/>
  <c r="E1866" i="2" s="1"/>
  <c r="B1866" i="2" s="1"/>
  <c r="S1874" i="2"/>
  <c r="P1880" i="2"/>
  <c r="S1882" i="2"/>
  <c r="S1885" i="2"/>
  <c r="S1887" i="2"/>
  <c r="S1889" i="2"/>
  <c r="S1891" i="2"/>
  <c r="S1893" i="2"/>
  <c r="P1895" i="2"/>
  <c r="S1897" i="2"/>
  <c r="P1899" i="2"/>
  <c r="S1901" i="2"/>
  <c r="P1903" i="2"/>
  <c r="S1905" i="2"/>
  <c r="P1907" i="2"/>
  <c r="S1909" i="2"/>
  <c r="P1911" i="2"/>
  <c r="S1913" i="2"/>
  <c r="P1915" i="2"/>
  <c r="S1917" i="2"/>
  <c r="P1919" i="2"/>
  <c r="S1921" i="2"/>
  <c r="P1923" i="2"/>
  <c r="S1925" i="2"/>
  <c r="S1926" i="2"/>
  <c r="P1927" i="2"/>
  <c r="S1928" i="2"/>
  <c r="P1929" i="2"/>
  <c r="S1930" i="2"/>
  <c r="P1931" i="2"/>
  <c r="S1932" i="2"/>
  <c r="P1933" i="2"/>
  <c r="S1934" i="2"/>
  <c r="P1935" i="2"/>
  <c r="S1936" i="2"/>
  <c r="P1937" i="2"/>
  <c r="S1938" i="2"/>
  <c r="P1939" i="2"/>
  <c r="S1940" i="2"/>
  <c r="P1941" i="2"/>
  <c r="S1942" i="2"/>
  <c r="P1943" i="2"/>
  <c r="S1944" i="2"/>
  <c r="P1945" i="2"/>
  <c r="S1946" i="2"/>
  <c r="P1947" i="2"/>
  <c r="S1948" i="2"/>
  <c r="P1949" i="2"/>
  <c r="S1950" i="2"/>
  <c r="P861" i="2"/>
  <c r="P862" i="2"/>
  <c r="P863" i="2"/>
  <c r="P864" i="2"/>
  <c r="P865" i="2"/>
  <c r="P860" i="2"/>
  <c r="P858" i="2"/>
  <c r="P859" i="2"/>
  <c r="P1887" i="2"/>
  <c r="S1902" i="2"/>
  <c r="P1904" i="2"/>
  <c r="P1912" i="2"/>
  <c r="S1918" i="2"/>
  <c r="S1922" i="2"/>
  <c r="P1924" i="2"/>
  <c r="S1300" i="2"/>
  <c r="P1385" i="2"/>
  <c r="S1405" i="2"/>
  <c r="S1442" i="2"/>
  <c r="P1489" i="2"/>
  <c r="S1491" i="2"/>
  <c r="P1492" i="2"/>
  <c r="S1512" i="2"/>
  <c r="S1514" i="2"/>
  <c r="S1560" i="2"/>
  <c r="P1570" i="2"/>
  <c r="P1573" i="2"/>
  <c r="S1578" i="2"/>
  <c r="P1586" i="2"/>
  <c r="P1589" i="2"/>
  <c r="S1594" i="2"/>
  <c r="P1602" i="2"/>
  <c r="P1605" i="2"/>
  <c r="S1610" i="2"/>
  <c r="P1761" i="2"/>
  <c r="S1763" i="2"/>
  <c r="P1766" i="2"/>
  <c r="T1766" i="2" s="1"/>
  <c r="P1768" i="2"/>
  <c r="P1770" i="2"/>
  <c r="P1772" i="2"/>
  <c r="P1774" i="2"/>
  <c r="T1774" i="2" s="1"/>
  <c r="P1776" i="2"/>
  <c r="P1778" i="2"/>
  <c r="P1780" i="2"/>
  <c r="S1782" i="2"/>
  <c r="P1796" i="2"/>
  <c r="P1804" i="2"/>
  <c r="T1804" i="2" s="1"/>
  <c r="P1812" i="2"/>
  <c r="P1820" i="2"/>
  <c r="P1828" i="2"/>
  <c r="P1836" i="2"/>
  <c r="T1836" i="2" s="1"/>
  <c r="S1845" i="2"/>
  <c r="P1851" i="2"/>
  <c r="S1860" i="2"/>
  <c r="S1868" i="2"/>
  <c r="S1876" i="2"/>
  <c r="E1876" i="2" s="1"/>
  <c r="B1876" i="2" s="1"/>
  <c r="S1880" i="2"/>
  <c r="E1880" i="2" s="1"/>
  <c r="B1880" i="2" s="1"/>
  <c r="S1883" i="2"/>
  <c r="P1886" i="2"/>
  <c r="P1888" i="2"/>
  <c r="P1890" i="2"/>
  <c r="P1892" i="2"/>
  <c r="P1894" i="2"/>
  <c r="S1896" i="2"/>
  <c r="P1898" i="2"/>
  <c r="S1900" i="2"/>
  <c r="P1902" i="2"/>
  <c r="S1904" i="2"/>
  <c r="P1906" i="2"/>
  <c r="S1908" i="2"/>
  <c r="P1910" i="2"/>
  <c r="S1912" i="2"/>
  <c r="P1914" i="2"/>
  <c r="S1916" i="2"/>
  <c r="P1918" i="2"/>
  <c r="S1920" i="2"/>
  <c r="P1922" i="2"/>
  <c r="S1924" i="2"/>
  <c r="P866" i="2"/>
  <c r="S1864" i="2"/>
  <c r="S1872" i="2"/>
  <c r="S1884" i="2"/>
  <c r="P1891" i="2"/>
  <c r="P1900" i="2"/>
  <c r="S1906" i="2"/>
  <c r="E1906" i="2" s="1"/>
  <c r="B1906" i="2" s="1"/>
  <c r="S1914" i="2"/>
  <c r="P1916" i="2"/>
  <c r="S866" i="2"/>
  <c r="S1262" i="2"/>
  <c r="S1321" i="2"/>
  <c r="S1400" i="2"/>
  <c r="P1413" i="2"/>
  <c r="P1468" i="2"/>
  <c r="S1469" i="2"/>
  <c r="P1559" i="2"/>
  <c r="P1565" i="2"/>
  <c r="P1568" i="2"/>
  <c r="S1576" i="2"/>
  <c r="P1584" i="2"/>
  <c r="S1592" i="2"/>
  <c r="P1600" i="2"/>
  <c r="S1608" i="2"/>
  <c r="P1616" i="2"/>
  <c r="P1618" i="2"/>
  <c r="P1620" i="2"/>
  <c r="P1622" i="2"/>
  <c r="P1624" i="2"/>
  <c r="P1626" i="2"/>
  <c r="P1628" i="2"/>
  <c r="P1630" i="2"/>
  <c r="P1632" i="2"/>
  <c r="P1634" i="2"/>
  <c r="P1636" i="2"/>
  <c r="S1784" i="2"/>
  <c r="P1790" i="2"/>
  <c r="P1798" i="2"/>
  <c r="T1798" i="2" s="1"/>
  <c r="P1806" i="2"/>
  <c r="P1814" i="2"/>
  <c r="P1822" i="2"/>
  <c r="P1830" i="2"/>
  <c r="T1830" i="2" s="1"/>
  <c r="S1839" i="2"/>
  <c r="P1853" i="2"/>
  <c r="S1862" i="2"/>
  <c r="S1870" i="2"/>
  <c r="S1878" i="2"/>
  <c r="E1878" i="2" s="1"/>
  <c r="B1878" i="2" s="1"/>
  <c r="P1881" i="2"/>
  <c r="P1884" i="2"/>
  <c r="S1886" i="2"/>
  <c r="S1888" i="2"/>
  <c r="S1890" i="2"/>
  <c r="S1892" i="2"/>
  <c r="S1895" i="2"/>
  <c r="E1895" i="2" s="1"/>
  <c r="B1895" i="2" s="1"/>
  <c r="P1897" i="2"/>
  <c r="T1897" i="2" s="1"/>
  <c r="S1899" i="2"/>
  <c r="E1899" i="2" s="1"/>
  <c r="B1899" i="2" s="1"/>
  <c r="P1901" i="2"/>
  <c r="T1901" i="2" s="1"/>
  <c r="S1903" i="2"/>
  <c r="P1905" i="2"/>
  <c r="T1905" i="2" s="1"/>
  <c r="S1907" i="2"/>
  <c r="P1909" i="2"/>
  <c r="T1909" i="2" s="1"/>
  <c r="S1911" i="2"/>
  <c r="E1911" i="2" s="1"/>
  <c r="B1911" i="2" s="1"/>
  <c r="P1913" i="2"/>
  <c r="T1913" i="2" s="1"/>
  <c r="S1915" i="2"/>
  <c r="E1915" i="2" s="1"/>
  <c r="B1915" i="2" s="1"/>
  <c r="P1917" i="2"/>
  <c r="T1917" i="2" s="1"/>
  <c r="S1919" i="2"/>
  <c r="P1921" i="2"/>
  <c r="T1921" i="2" s="1"/>
  <c r="S1923" i="2"/>
  <c r="P1925" i="2"/>
  <c r="T1925" i="2" s="1"/>
  <c r="P1926" i="2"/>
  <c r="E1926" i="2" s="1"/>
  <c r="B1926" i="2" s="1"/>
  <c r="S1927" i="2"/>
  <c r="E1927" i="2" s="1"/>
  <c r="B1927" i="2" s="1"/>
  <c r="P1928" i="2"/>
  <c r="T1928" i="2" s="1"/>
  <c r="S1929" i="2"/>
  <c r="E1929" i="2" s="1"/>
  <c r="B1929" i="2" s="1"/>
  <c r="P1930" i="2"/>
  <c r="S1931" i="2"/>
  <c r="E1931" i="2" s="1"/>
  <c r="B1931" i="2" s="1"/>
  <c r="P1932" i="2"/>
  <c r="S1933" i="2"/>
  <c r="E1933" i="2" s="1"/>
  <c r="B1933" i="2" s="1"/>
  <c r="P1934" i="2"/>
  <c r="T1934" i="2" s="1"/>
  <c r="S1935" i="2"/>
  <c r="E1935" i="2" s="1"/>
  <c r="B1935" i="2" s="1"/>
  <c r="P1936" i="2"/>
  <c r="T1936" i="2" s="1"/>
  <c r="S1937" i="2"/>
  <c r="E1937" i="2" s="1"/>
  <c r="B1937" i="2" s="1"/>
  <c r="P1938" i="2"/>
  <c r="S1939" i="2"/>
  <c r="E1939" i="2" s="1"/>
  <c r="B1939" i="2" s="1"/>
  <c r="P1940" i="2"/>
  <c r="S1941" i="2"/>
  <c r="E1941" i="2" s="1"/>
  <c r="B1941" i="2" s="1"/>
  <c r="P1942" i="2"/>
  <c r="T1942" i="2" s="1"/>
  <c r="S1943" i="2"/>
  <c r="E1943" i="2" s="1"/>
  <c r="B1943" i="2" s="1"/>
  <c r="P1944" i="2"/>
  <c r="T1944" i="2" s="1"/>
  <c r="S1945" i="2"/>
  <c r="E1945" i="2" s="1"/>
  <c r="B1945" i="2" s="1"/>
  <c r="P1946" i="2"/>
  <c r="S1947" i="2"/>
  <c r="E1947" i="2" s="1"/>
  <c r="B1947" i="2" s="1"/>
  <c r="P1948" i="2"/>
  <c r="S1949" i="2"/>
  <c r="E1949" i="2" s="1"/>
  <c r="B1949" i="2" s="1"/>
  <c r="P1950" i="2"/>
  <c r="T1950" i="2" s="1"/>
  <c r="S861" i="2"/>
  <c r="S862" i="2"/>
  <c r="S863" i="2"/>
  <c r="T863" i="2" s="1"/>
  <c r="S864" i="2"/>
  <c r="S865" i="2"/>
  <c r="S860" i="2"/>
  <c r="S858" i="2"/>
  <c r="S859" i="2"/>
  <c r="P1765" i="2"/>
  <c r="P1771" i="2"/>
  <c r="T1771" i="2" s="1"/>
  <c r="P1773" i="2"/>
  <c r="P1775" i="2"/>
  <c r="P1779" i="2"/>
  <c r="S1786" i="2"/>
  <c r="P1792" i="2"/>
  <c r="P1800" i="2"/>
  <c r="P1824" i="2"/>
  <c r="T1824" i="2" s="1"/>
  <c r="P1832" i="2"/>
  <c r="S1841" i="2"/>
  <c r="E1841" i="2" s="1"/>
  <c r="B1841" i="2" s="1"/>
  <c r="S1856" i="2"/>
  <c r="P1882" i="2"/>
  <c r="P1889" i="2"/>
  <c r="P1893" i="2"/>
  <c r="T1893" i="2" s="1"/>
  <c r="P1896" i="2"/>
  <c r="T1896" i="2" s="1"/>
  <c r="S1910" i="2"/>
  <c r="P1920" i="2"/>
  <c r="P1292" i="2"/>
  <c r="S1411" i="2"/>
  <c r="P1466" i="2"/>
  <c r="P1523" i="2"/>
  <c r="S1579" i="2"/>
  <c r="S1581" i="2"/>
  <c r="S1595" i="2"/>
  <c r="S1597" i="2"/>
  <c r="S1611" i="2"/>
  <c r="S1613" i="2"/>
  <c r="P1767" i="2"/>
  <c r="P1769" i="2"/>
  <c r="P1777" i="2"/>
  <c r="P1781" i="2"/>
  <c r="T1781" i="2" s="1"/>
  <c r="P1808" i="2"/>
  <c r="T1808" i="2" s="1"/>
  <c r="P1816" i="2"/>
  <c r="P1847" i="2"/>
  <c r="P1879" i="2"/>
  <c r="S1894" i="2"/>
  <c r="S1898" i="2"/>
  <c r="P1908" i="2"/>
  <c r="P612" i="2"/>
  <c r="P542" i="2"/>
  <c r="P659" i="2"/>
  <c r="P694" i="2"/>
  <c r="P515" i="2"/>
  <c r="P743" i="2"/>
  <c r="P832" i="2"/>
  <c r="P505" i="2"/>
  <c r="P712" i="2"/>
  <c r="P597" i="2"/>
  <c r="P593" i="2"/>
  <c r="P820" i="2"/>
  <c r="P643" i="2"/>
  <c r="P517" i="2"/>
  <c r="P739" i="2"/>
  <c r="P560" i="2"/>
  <c r="P809" i="2"/>
  <c r="P630" i="2"/>
  <c r="P752" i="2"/>
  <c r="P819" i="2"/>
  <c r="P510" i="2"/>
  <c r="P697" i="2"/>
  <c r="P448" i="2"/>
  <c r="P577" i="2"/>
  <c r="P628" i="2"/>
  <c r="P768" i="2"/>
  <c r="P507" i="2"/>
  <c r="P710" i="2"/>
  <c r="P663" i="2"/>
  <c r="P464" i="2"/>
  <c r="P648" i="2"/>
  <c r="P439" i="2"/>
  <c r="P795" i="2"/>
  <c r="P785" i="2"/>
  <c r="P513" i="2"/>
  <c r="P495" i="2"/>
  <c r="P774" i="2"/>
  <c r="P621" i="2"/>
  <c r="P705" i="2"/>
  <c r="P497" i="2"/>
  <c r="P665" i="2"/>
  <c r="P818" i="2"/>
  <c r="P567" i="2"/>
  <c r="P524" i="2"/>
  <c r="P711" i="2"/>
  <c r="P462" i="2"/>
  <c r="P656" i="2"/>
  <c r="P699" i="2"/>
  <c r="P537" i="2"/>
  <c r="P755" i="2"/>
  <c r="P741" i="2"/>
  <c r="P476" i="2"/>
  <c r="P653" i="2"/>
  <c r="P810" i="2"/>
  <c r="P563" i="2"/>
  <c r="P708" i="2"/>
  <c r="P670" i="2"/>
  <c r="P703" i="2"/>
  <c r="P599" i="2"/>
  <c r="P733" i="2"/>
  <c r="P458" i="2"/>
  <c r="P584" i="2"/>
  <c r="P667" i="2"/>
  <c r="P475" i="2"/>
  <c r="P800" i="2"/>
  <c r="P586" i="2"/>
  <c r="P845" i="2"/>
  <c r="P700" i="2"/>
  <c r="P608" i="2"/>
  <c r="P737" i="2"/>
  <c r="P445" i="2"/>
  <c r="P773" i="2"/>
  <c r="P546" i="2"/>
  <c r="P682" i="2"/>
  <c r="P637" i="2"/>
  <c r="P511" i="2"/>
  <c r="P732" i="2"/>
  <c r="P514" i="2"/>
  <c r="P558" i="2"/>
  <c r="P619" i="2"/>
  <c r="P453" i="2"/>
  <c r="P728" i="2"/>
  <c r="P494" i="2"/>
  <c r="P502" i="2"/>
  <c r="P627" i="2"/>
  <c r="P854" i="2"/>
  <c r="P587" i="2"/>
  <c r="P775" i="2"/>
  <c r="P446" i="2"/>
  <c r="P594" i="2"/>
  <c r="P620" i="2"/>
  <c r="P762" i="2"/>
  <c r="P483" i="2"/>
  <c r="P539" i="2"/>
  <c r="P805" i="2"/>
  <c r="P605" i="2"/>
  <c r="P817" i="2"/>
  <c r="P704" i="2"/>
  <c r="P569" i="2"/>
  <c r="P751" i="2"/>
  <c r="P836" i="2"/>
  <c r="P693" i="2"/>
  <c r="P848" i="2"/>
  <c r="P598" i="2"/>
  <c r="P831" i="2"/>
  <c r="P520" i="2"/>
  <c r="P639" i="2"/>
  <c r="P788" i="2"/>
  <c r="P794" i="2"/>
  <c r="P626" i="2"/>
  <c r="P777" i="2"/>
  <c r="P738" i="2"/>
  <c r="P484" i="2"/>
  <c r="P534" i="2"/>
  <c r="P506" i="2"/>
  <c r="P610" i="2"/>
  <c r="P784" i="2"/>
  <c r="P564" i="2"/>
  <c r="P821" i="2"/>
  <c r="P449" i="2"/>
  <c r="P724" i="2"/>
  <c r="P791" i="2"/>
  <c r="P554" i="2"/>
  <c r="P840" i="2"/>
  <c r="P574" i="2"/>
  <c r="P646" i="2"/>
  <c r="P851" i="2"/>
  <c r="P571" i="2"/>
  <c r="P779" i="2"/>
  <c r="P477" i="2"/>
  <c r="P744" i="2"/>
  <c r="P526" i="2"/>
  <c r="P717" i="2"/>
  <c r="P592" i="2"/>
  <c r="P566" i="2"/>
  <c r="P499" i="2"/>
  <c r="P824" i="2"/>
  <c r="P709" i="2"/>
  <c r="P538" i="2"/>
  <c r="P454" i="2"/>
  <c r="S842" i="2"/>
  <c r="E842" i="2" s="1"/>
  <c r="B842" i="2" s="1"/>
  <c r="S839" i="2"/>
  <c r="T839" i="2" s="1"/>
  <c r="S857" i="2"/>
  <c r="T857" i="2" s="1"/>
  <c r="S756" i="2"/>
  <c r="S824" i="2"/>
  <c r="E824" i="2" s="1"/>
  <c r="B824" i="2" s="1"/>
  <c r="S810" i="2"/>
  <c r="S708" i="2"/>
  <c r="S829" i="2"/>
  <c r="T829" i="2" s="1"/>
  <c r="S786" i="2"/>
  <c r="T786" i="2" s="1"/>
  <c r="S821" i="2"/>
  <c r="S846" i="2"/>
  <c r="T846" i="2" s="1"/>
  <c r="S818" i="2"/>
  <c r="S807" i="2"/>
  <c r="E807" i="2" s="1"/>
  <c r="B807" i="2" s="1"/>
  <c r="S856" i="2"/>
  <c r="S726" i="2"/>
  <c r="T726" i="2" s="1"/>
  <c r="S851" i="2"/>
  <c r="S802" i="2"/>
  <c r="E802" i="2" s="1"/>
  <c r="B802" i="2" s="1"/>
  <c r="S844" i="2"/>
  <c r="S806" i="2"/>
  <c r="S762" i="2"/>
  <c r="E762" i="2" s="1"/>
  <c r="B762" i="2" s="1"/>
  <c r="S841" i="2"/>
  <c r="E841" i="2" s="1"/>
  <c r="B841" i="2" s="1"/>
  <c r="S850" i="2"/>
  <c r="E850" i="2" s="1"/>
  <c r="B850" i="2" s="1"/>
  <c r="S845" i="2"/>
  <c r="E845" i="2" s="1"/>
  <c r="B845" i="2" s="1"/>
  <c r="S666" i="2"/>
  <c r="S838" i="2"/>
  <c r="T838" i="2" s="1"/>
  <c r="S770" i="2"/>
  <c r="T770" i="2" s="1"/>
  <c r="S853" i="2"/>
  <c r="E853" i="2" s="1"/>
  <c r="B853" i="2" s="1"/>
  <c r="S761" i="2"/>
  <c r="T761" i="2" s="1"/>
  <c r="S849" i="2"/>
  <c r="E849" i="2" s="1"/>
  <c r="B849" i="2" s="1"/>
  <c r="S793" i="2"/>
  <c r="E793" i="2" s="1"/>
  <c r="B793" i="2" s="1"/>
  <c r="S753" i="2"/>
  <c r="S848" i="2"/>
  <c r="S760" i="2"/>
  <c r="E760" i="2" s="1"/>
  <c r="B760" i="2" s="1"/>
  <c r="S847" i="2"/>
  <c r="E847" i="2" s="1"/>
  <c r="B847" i="2" s="1"/>
  <c r="S771" i="2"/>
  <c r="T771" i="2" s="1"/>
  <c r="S683" i="2"/>
  <c r="E683" i="2" s="1"/>
  <c r="B683" i="2" s="1"/>
  <c r="S843" i="2"/>
  <c r="S745" i="2"/>
  <c r="E745" i="2" s="1"/>
  <c r="B745" i="2" s="1"/>
  <c r="S835" i="2"/>
  <c r="S765" i="2"/>
  <c r="S855" i="2"/>
  <c r="T855" i="2" s="1"/>
  <c r="S449" i="2"/>
  <c r="S441" i="2"/>
  <c r="E441" i="2" s="1"/>
  <c r="B441" i="2" s="1"/>
  <c r="S476" i="2"/>
  <c r="E476" i="2" s="1"/>
  <c r="B476" i="2" s="1"/>
  <c r="S481" i="2"/>
  <c r="E481" i="2" s="1"/>
  <c r="B481" i="2" s="1"/>
  <c r="S485" i="2"/>
  <c r="T485" i="2" s="1"/>
  <c r="S445" i="2"/>
  <c r="T445" i="2" s="1"/>
  <c r="S511" i="2"/>
  <c r="E511" i="2" s="1"/>
  <c r="B511" i="2" s="1"/>
  <c r="S499" i="2"/>
  <c r="S520" i="2"/>
  <c r="S542" i="2"/>
  <c r="S496" i="2"/>
  <c r="S524" i="2"/>
  <c r="S533" i="2"/>
  <c r="E533" i="2" s="1"/>
  <c r="B533" i="2" s="1"/>
  <c r="S554" i="2"/>
  <c r="S564" i="2"/>
  <c r="S526" i="2"/>
  <c r="S538" i="2"/>
  <c r="S549" i="2"/>
  <c r="E549" i="2" s="1"/>
  <c r="B549" i="2" s="1"/>
  <c r="S491" i="2"/>
  <c r="E491" i="2" s="1"/>
  <c r="B491" i="2" s="1"/>
  <c r="S563" i="2"/>
  <c r="S572" i="2"/>
  <c r="S584" i="2"/>
  <c r="S596" i="2"/>
  <c r="E596" i="2" s="1"/>
  <c r="B596" i="2" s="1"/>
  <c r="S579" i="2"/>
  <c r="S608" i="2"/>
  <c r="S523" i="2"/>
  <c r="S568" i="2"/>
  <c r="E568" i="2" s="1"/>
  <c r="B568" i="2" s="1"/>
  <c r="S599" i="2"/>
  <c r="S603" i="2"/>
  <c r="S605" i="2"/>
  <c r="S631" i="2"/>
  <c r="S645" i="2"/>
  <c r="E645" i="2" s="1"/>
  <c r="B645" i="2" s="1"/>
  <c r="S534" i="2"/>
  <c r="S611" i="2"/>
  <c r="T611" i="2" s="1"/>
  <c r="S622" i="2"/>
  <c r="T622" i="2" s="1"/>
  <c r="S638" i="2"/>
  <c r="T638" i="2" s="1"/>
  <c r="S574" i="2"/>
  <c r="S604" i="2"/>
  <c r="S616" i="2"/>
  <c r="T616" i="2" s="1"/>
  <c r="S629" i="2"/>
  <c r="E629" i="2" s="1"/>
  <c r="B629" i="2" s="1"/>
  <c r="S651" i="2"/>
  <c r="S655" i="2"/>
  <c r="T655" i="2" s="1"/>
  <c r="S663" i="2"/>
  <c r="S676" i="2"/>
  <c r="S694" i="2"/>
  <c r="S714" i="2"/>
  <c r="T714" i="2" s="1"/>
  <c r="S636" i="2"/>
  <c r="E636" i="2" s="1"/>
  <c r="B636" i="2" s="1"/>
  <c r="S674" i="2"/>
  <c r="S692" i="2"/>
  <c r="S712" i="2"/>
  <c r="S573" i="2"/>
  <c r="E573" i="2" s="1"/>
  <c r="B573" i="2" s="1"/>
  <c r="S658" i="2"/>
  <c r="S667" i="2"/>
  <c r="S700" i="2"/>
  <c r="S705" i="2"/>
  <c r="S719" i="2"/>
  <c r="S732" i="2"/>
  <c r="S743" i="2"/>
  <c r="S612" i="2"/>
  <c r="S699" i="2"/>
  <c r="S729" i="2"/>
  <c r="S740" i="2"/>
  <c r="T740" i="2" s="1"/>
  <c r="S758" i="2"/>
  <c r="S780" i="2"/>
  <c r="S787" i="2"/>
  <c r="T787" i="2" s="1"/>
  <c r="S797" i="2"/>
  <c r="T797" i="2" s="1"/>
  <c r="S815" i="2"/>
  <c r="E815" i="2" s="1"/>
  <c r="B815" i="2" s="1"/>
  <c r="S822" i="2"/>
  <c r="E822" i="2" s="1"/>
  <c r="B822" i="2" s="1"/>
  <c r="S828" i="2"/>
  <c r="T828" i="2" s="1"/>
  <c r="S661" i="2"/>
  <c r="S730" i="2"/>
  <c r="S774" i="2"/>
  <c r="E774" i="2" s="1"/>
  <c r="B774" i="2" s="1"/>
  <c r="K774" i="2" s="1"/>
  <c r="J774" i="2" s="1"/>
  <c r="S783" i="2"/>
  <c r="E783" i="2" s="1"/>
  <c r="B783" i="2" s="1"/>
  <c r="S799" i="2"/>
  <c r="T799" i="2" s="1"/>
  <c r="S811" i="2"/>
  <c r="T811" i="2" s="1"/>
  <c r="S628" i="2"/>
  <c r="T628" i="2" s="1"/>
  <c r="S690" i="2"/>
  <c r="S746" i="2"/>
  <c r="E746" i="2" s="1"/>
  <c r="B746" i="2" s="1"/>
  <c r="S764" i="2"/>
  <c r="E764" i="2" s="1"/>
  <c r="B764" i="2" s="1"/>
  <c r="S773" i="2"/>
  <c r="S798" i="2"/>
  <c r="E798" i="2" s="1"/>
  <c r="B798" i="2" s="1"/>
  <c r="S825" i="2"/>
  <c r="S836" i="2"/>
  <c r="S671" i="2"/>
  <c r="S763" i="2"/>
  <c r="S450" i="2"/>
  <c r="S453" i="2"/>
  <c r="S464" i="2"/>
  <c r="S492" i="2"/>
  <c r="T492" i="2" s="1"/>
  <c r="S486" i="2"/>
  <c r="E486" i="2" s="1"/>
  <c r="B486" i="2" s="1"/>
  <c r="S513" i="2"/>
  <c r="S502" i="2"/>
  <c r="S522" i="2"/>
  <c r="E522" i="2" s="1"/>
  <c r="B522" i="2" s="1"/>
  <c r="S543" i="2"/>
  <c r="S510" i="2"/>
  <c r="S525" i="2"/>
  <c r="S536" i="2"/>
  <c r="S556" i="2"/>
  <c r="T556" i="2" s="1"/>
  <c r="S565" i="2"/>
  <c r="E565" i="2" s="1"/>
  <c r="B565" i="2" s="1"/>
  <c r="S527" i="2"/>
  <c r="E527" i="2" s="1"/>
  <c r="B527" i="2" s="1"/>
  <c r="S541" i="2"/>
  <c r="E541" i="2" s="1"/>
  <c r="B541" i="2" s="1"/>
  <c r="S553" i="2"/>
  <c r="T553" i="2" s="1"/>
  <c r="S540" i="2"/>
  <c r="T540" i="2" s="1"/>
  <c r="S566" i="2"/>
  <c r="S576" i="2"/>
  <c r="T576" i="2" s="1"/>
  <c r="S585" i="2"/>
  <c r="S597" i="2"/>
  <c r="S591" i="2"/>
  <c r="S514" i="2"/>
  <c r="S535" i="2"/>
  <c r="T535" i="2" s="1"/>
  <c r="S575" i="2"/>
  <c r="T575" i="2" s="1"/>
  <c r="S600" i="2"/>
  <c r="E600" i="2" s="1"/>
  <c r="B600" i="2" s="1"/>
  <c r="S577" i="2"/>
  <c r="S609" i="2"/>
  <c r="S632" i="2"/>
  <c r="E632" i="2" s="1"/>
  <c r="B632" i="2" s="1"/>
  <c r="S647" i="2"/>
  <c r="S552" i="2"/>
  <c r="E552" i="2" s="1"/>
  <c r="B552" i="2" s="1"/>
  <c r="S613" i="2"/>
  <c r="T613" i="2" s="1"/>
  <c r="S624" i="2"/>
  <c r="S639" i="2"/>
  <c r="S578" i="2"/>
  <c r="T578" i="2" s="1"/>
  <c r="S606" i="2"/>
  <c r="E606" i="2" s="1"/>
  <c r="B606" i="2" s="1"/>
  <c r="S617" i="2"/>
  <c r="S640" i="2"/>
  <c r="S653" i="2"/>
  <c r="S657" i="2"/>
  <c r="S670" i="2"/>
  <c r="S681" i="2"/>
  <c r="E681" i="2" s="1"/>
  <c r="B681" i="2" s="1"/>
  <c r="S695" i="2"/>
  <c r="T695" i="2" s="1"/>
  <c r="S715" i="2"/>
  <c r="T715" i="2" s="1"/>
  <c r="S643" i="2"/>
  <c r="S682" i="2"/>
  <c r="S709" i="2"/>
  <c r="T709" i="2" s="1"/>
  <c r="S720" i="2"/>
  <c r="T720" i="2" s="1"/>
  <c r="S589" i="2"/>
  <c r="T589" i="2" s="1"/>
  <c r="S659" i="2"/>
  <c r="S669" i="2"/>
  <c r="E669" i="2" s="1"/>
  <c r="B669" i="2" s="1"/>
  <c r="S701" i="2"/>
  <c r="E701" i="2" s="1"/>
  <c r="B701" i="2" s="1"/>
  <c r="S706" i="2"/>
  <c r="T706" i="2" s="1"/>
  <c r="S722" i="2"/>
  <c r="E722" i="2" s="1"/>
  <c r="B722" i="2" s="1"/>
  <c r="S736" i="2"/>
  <c r="T736" i="2" s="1"/>
  <c r="S744" i="2"/>
  <c r="S668" i="2"/>
  <c r="S717" i="2"/>
  <c r="T717" i="2" s="1"/>
  <c r="S733" i="2"/>
  <c r="S747" i="2"/>
  <c r="S759" i="2"/>
  <c r="S781" i="2"/>
  <c r="E781" i="2" s="1"/>
  <c r="B781" i="2" s="1"/>
  <c r="S788" i="2"/>
  <c r="S800" i="2"/>
  <c r="S816" i="2"/>
  <c r="S823" i="2"/>
  <c r="T823" i="2" s="1"/>
  <c r="S832" i="2"/>
  <c r="S675" i="2"/>
  <c r="S731" i="2"/>
  <c r="S775" i="2"/>
  <c r="S789" i="2"/>
  <c r="E789" i="2" s="1"/>
  <c r="B789" i="2" s="1"/>
  <c r="S803" i="2"/>
  <c r="E803" i="2" s="1"/>
  <c r="B803" i="2" s="1"/>
  <c r="S812" i="2"/>
  <c r="E812" i="2" s="1"/>
  <c r="B812" i="2" s="1"/>
  <c r="S680" i="2"/>
  <c r="E680" i="2" s="1"/>
  <c r="B680" i="2" s="1"/>
  <c r="S716" i="2"/>
  <c r="T716" i="2" s="1"/>
  <c r="S749" i="2"/>
  <c r="T749" i="2" s="1"/>
  <c r="S767" i="2"/>
  <c r="E767" i="2" s="1"/>
  <c r="B767" i="2" s="1"/>
  <c r="S782" i="2"/>
  <c r="E782" i="2" s="1"/>
  <c r="B782" i="2" s="1"/>
  <c r="S805" i="2"/>
  <c r="S830" i="2"/>
  <c r="E830" i="2" s="1"/>
  <c r="B830" i="2" s="1"/>
  <c r="S837" i="2"/>
  <c r="T837" i="2" s="1"/>
  <c r="S677" i="2"/>
  <c r="E677" i="2" s="1"/>
  <c r="B677" i="2" s="1"/>
  <c r="S778" i="2"/>
  <c r="T778" i="2" s="1"/>
  <c r="S447" i="2"/>
  <c r="T447" i="2" s="1"/>
  <c r="S460" i="2"/>
  <c r="S467" i="2"/>
  <c r="S479" i="2"/>
  <c r="E479" i="2" s="1"/>
  <c r="B479" i="2" s="1"/>
  <c r="S495" i="2"/>
  <c r="S503" i="2"/>
  <c r="S473" i="2"/>
  <c r="S505" i="2"/>
  <c r="S528" i="2"/>
  <c r="S546" i="2"/>
  <c r="S516" i="2"/>
  <c r="S531" i="2"/>
  <c r="S539" i="2"/>
  <c r="S558" i="2"/>
  <c r="S475" i="2"/>
  <c r="S530" i="2"/>
  <c r="E530" i="2" s="1"/>
  <c r="B530" i="2" s="1"/>
  <c r="S544" i="2"/>
  <c r="T544" i="2" s="1"/>
  <c r="S560" i="2"/>
  <c r="E560" i="2" s="1"/>
  <c r="B560" i="2" s="1"/>
  <c r="S547" i="2"/>
  <c r="E547" i="2" s="1"/>
  <c r="B547" i="2" s="1"/>
  <c r="S570" i="2"/>
  <c r="S582" i="2"/>
  <c r="E582" i="2" s="1"/>
  <c r="B582" i="2" s="1"/>
  <c r="S586" i="2"/>
  <c r="S519" i="2"/>
  <c r="S593" i="2"/>
  <c r="S518" i="2"/>
  <c r="E518" i="2" s="1"/>
  <c r="B518" i="2" s="1"/>
  <c r="S548" i="2"/>
  <c r="E548" i="2" s="1"/>
  <c r="B548" i="2" s="1"/>
  <c r="S580" i="2"/>
  <c r="S601" i="2"/>
  <c r="T601" i="2" s="1"/>
  <c r="S581" i="2"/>
  <c r="E581" i="2" s="1"/>
  <c r="B581" i="2" s="1"/>
  <c r="S619" i="2"/>
  <c r="E619" i="2" s="1"/>
  <c r="B619" i="2" s="1"/>
  <c r="S633" i="2"/>
  <c r="S654" i="2"/>
  <c r="T654" i="2" s="1"/>
  <c r="S569" i="2"/>
  <c r="S615" i="2"/>
  <c r="E615" i="2" s="1"/>
  <c r="B615" i="2" s="1"/>
  <c r="S635" i="2"/>
  <c r="E635" i="2" s="1"/>
  <c r="B635" i="2" s="1"/>
  <c r="S641" i="2"/>
  <c r="S592" i="2"/>
  <c r="S610" i="2"/>
  <c r="E610" i="2" s="1"/>
  <c r="B610" i="2" s="1"/>
  <c r="S621" i="2"/>
  <c r="S648" i="2"/>
  <c r="S607" i="2"/>
  <c r="E607" i="2" s="1"/>
  <c r="B607" i="2" s="1"/>
  <c r="S660" i="2"/>
  <c r="T660" i="2" s="1"/>
  <c r="S672" i="2"/>
  <c r="S691" i="2"/>
  <c r="S698" i="2"/>
  <c r="S718" i="2"/>
  <c r="S650" i="2"/>
  <c r="S686" i="2"/>
  <c r="T686" i="2" s="1"/>
  <c r="S710" i="2"/>
  <c r="S721" i="2"/>
  <c r="E721" i="2" s="1"/>
  <c r="B721" i="2" s="1"/>
  <c r="S630" i="2"/>
  <c r="S664" i="2"/>
  <c r="S688" i="2"/>
  <c r="T688" i="2" s="1"/>
  <c r="S703" i="2"/>
  <c r="S707" i="2"/>
  <c r="S725" i="2"/>
  <c r="T725" i="2" s="1"/>
  <c r="S741" i="2"/>
  <c r="T741" i="2" s="1"/>
  <c r="S752" i="2"/>
  <c r="S679" i="2"/>
  <c r="E679" i="2" s="1"/>
  <c r="B679" i="2" s="1"/>
  <c r="S723" i="2"/>
  <c r="T723" i="2" s="1"/>
  <c r="S735" i="2"/>
  <c r="S748" i="2"/>
  <c r="S766" i="2"/>
  <c r="T766" i="2" s="1"/>
  <c r="S784" i="2"/>
  <c r="S795" i="2"/>
  <c r="S801" i="2"/>
  <c r="T801" i="2" s="1"/>
  <c r="S817" i="2"/>
  <c r="E817" i="2" s="1"/>
  <c r="B817" i="2" s="1"/>
  <c r="S826" i="2"/>
  <c r="S623" i="2"/>
  <c r="S678" i="2"/>
  <c r="S738" i="2"/>
  <c r="S776" i="2"/>
  <c r="S790" i="2"/>
  <c r="E790" i="2" s="1"/>
  <c r="B790" i="2" s="1"/>
  <c r="S804" i="2"/>
  <c r="E804" i="2" s="1"/>
  <c r="B804" i="2" s="1"/>
  <c r="S819" i="2"/>
  <c r="S684" i="2"/>
  <c r="E684" i="2" s="1"/>
  <c r="B684" i="2" s="1"/>
  <c r="S734" i="2"/>
  <c r="S751" i="2"/>
  <c r="E751" i="2" s="1"/>
  <c r="B751" i="2" s="1"/>
  <c r="S769" i="2"/>
  <c r="T769" i="2" s="1"/>
  <c r="S792" i="2"/>
  <c r="S808" i="2"/>
  <c r="E808" i="2" s="1"/>
  <c r="B808" i="2" s="1"/>
  <c r="S831" i="2"/>
  <c r="S852" i="2"/>
  <c r="S724" i="2"/>
  <c r="S834" i="2"/>
  <c r="T834" i="2" s="1"/>
  <c r="S455" i="2"/>
  <c r="S469" i="2"/>
  <c r="E469" i="2" s="1"/>
  <c r="B469" i="2" s="1"/>
  <c r="S474" i="2"/>
  <c r="S483" i="2"/>
  <c r="S500" i="2"/>
  <c r="T500" i="2" s="1"/>
  <c r="S506" i="2"/>
  <c r="S488" i="2"/>
  <c r="S515" i="2"/>
  <c r="S529" i="2"/>
  <c r="S557" i="2"/>
  <c r="E557" i="2" s="1"/>
  <c r="B557" i="2" s="1"/>
  <c r="S517" i="2"/>
  <c r="T517" i="2" s="1"/>
  <c r="S532" i="2"/>
  <c r="S551" i="2"/>
  <c r="S559" i="2"/>
  <c r="E559" i="2" s="1"/>
  <c r="B559" i="2" s="1"/>
  <c r="S497" i="2"/>
  <c r="S537" i="2"/>
  <c r="S545" i="2"/>
  <c r="S562" i="2"/>
  <c r="E562" i="2" s="1"/>
  <c r="B562" i="2" s="1"/>
  <c r="S550" i="2"/>
  <c r="E550" i="2" s="1"/>
  <c r="B550" i="2" s="1"/>
  <c r="S571" i="2"/>
  <c r="S583" i="2"/>
  <c r="T583" i="2" s="1"/>
  <c r="S594" i="2"/>
  <c r="S555" i="2"/>
  <c r="S598" i="2"/>
  <c r="S521" i="2"/>
  <c r="S561" i="2"/>
  <c r="T561" i="2" s="1"/>
  <c r="S590" i="2"/>
  <c r="E590" i="2" s="1"/>
  <c r="B590" i="2" s="1"/>
  <c r="S602" i="2"/>
  <c r="E602" i="2" s="1"/>
  <c r="B602" i="2" s="1"/>
  <c r="S588" i="2"/>
  <c r="S620" i="2"/>
  <c r="S634" i="2"/>
  <c r="T634" i="2" s="1"/>
  <c r="S477" i="2"/>
  <c r="S587" i="2"/>
  <c r="S618" i="2"/>
  <c r="E618" i="2" s="1"/>
  <c r="B618" i="2" s="1"/>
  <c r="S637" i="2"/>
  <c r="S644" i="2"/>
  <c r="T644" i="2" s="1"/>
  <c r="S595" i="2"/>
  <c r="E595" i="2" s="1"/>
  <c r="B595" i="2" s="1"/>
  <c r="S614" i="2"/>
  <c r="E614" i="2" s="1"/>
  <c r="B614" i="2" s="1"/>
  <c r="S627" i="2"/>
  <c r="S649" i="2"/>
  <c r="T649" i="2" s="1"/>
  <c r="S646" i="2"/>
  <c r="S662" i="2"/>
  <c r="S673" i="2"/>
  <c r="T673" i="2" s="1"/>
  <c r="S693" i="2"/>
  <c r="S702" i="2"/>
  <c r="E702" i="2" s="1"/>
  <c r="B702" i="2" s="1"/>
  <c r="S625" i="2"/>
  <c r="T625" i="2" s="1"/>
  <c r="S656" i="2"/>
  <c r="S689" i="2"/>
  <c r="S711" i="2"/>
  <c r="S567" i="2"/>
  <c r="S642" i="2"/>
  <c r="S665" i="2"/>
  <c r="S697" i="2"/>
  <c r="S704" i="2"/>
  <c r="S713" i="2"/>
  <c r="E713" i="2" s="1"/>
  <c r="B713" i="2" s="1"/>
  <c r="S728" i="2"/>
  <c r="S742" i="2"/>
  <c r="S754" i="2"/>
  <c r="S685" i="2"/>
  <c r="T685" i="2" s="1"/>
  <c r="S727" i="2"/>
  <c r="E727" i="2" s="1"/>
  <c r="B727" i="2" s="1"/>
  <c r="S737" i="2"/>
  <c r="S750" i="2"/>
  <c r="E750" i="2" s="1"/>
  <c r="B750" i="2" s="1"/>
  <c r="S777" i="2"/>
  <c r="S785" i="2"/>
  <c r="S796" i="2"/>
  <c r="T796" i="2" s="1"/>
  <c r="S813" i="2"/>
  <c r="S820" i="2"/>
  <c r="S827" i="2"/>
  <c r="S652" i="2"/>
  <c r="E652" i="2" s="1"/>
  <c r="B652" i="2" s="1"/>
  <c r="S696" i="2"/>
  <c r="E696" i="2" s="1"/>
  <c r="B696" i="2" s="1"/>
  <c r="S768" i="2"/>
  <c r="E768" i="2" s="1"/>
  <c r="B768" i="2" s="1"/>
  <c r="S779" i="2"/>
  <c r="S791" i="2"/>
  <c r="S809" i="2"/>
  <c r="S626" i="2"/>
  <c r="E626" i="2" s="1"/>
  <c r="B626" i="2" s="1"/>
  <c r="S687" i="2"/>
  <c r="S739" i="2"/>
  <c r="S755" i="2"/>
  <c r="S772" i="2"/>
  <c r="S794" i="2"/>
  <c r="S814" i="2"/>
  <c r="S833" i="2"/>
  <c r="E833" i="2" s="1"/>
  <c r="B833" i="2" s="1"/>
  <c r="S854" i="2"/>
  <c r="E854" i="2" s="1"/>
  <c r="B854" i="2" s="1"/>
  <c r="S757" i="2"/>
  <c r="E757" i="2" s="1"/>
  <c r="B757" i="2" s="1"/>
  <c r="S840" i="2"/>
  <c r="E840" i="2" s="1"/>
  <c r="B840" i="2" s="1"/>
  <c r="S501" i="2"/>
  <c r="S487" i="2"/>
  <c r="T487" i="2" s="1"/>
  <c r="S512" i="2"/>
  <c r="S504" i="2"/>
  <c r="T504" i="2" s="1"/>
  <c r="S471" i="2"/>
  <c r="E471" i="2" s="1"/>
  <c r="B471" i="2" s="1"/>
  <c r="S498" i="2"/>
  <c r="S490" i="2"/>
  <c r="S480" i="2"/>
  <c r="T480" i="2" s="1"/>
  <c r="S482" i="2"/>
  <c r="E482" i="2" s="1"/>
  <c r="B482" i="2" s="1"/>
  <c r="S468" i="2"/>
  <c r="T468" i="2" s="1"/>
  <c r="S442" i="2"/>
  <c r="E442" i="2" s="1"/>
  <c r="B442" i="2" s="1"/>
  <c r="S465" i="2"/>
  <c r="E465" i="2" s="1"/>
  <c r="B465" i="2" s="1"/>
  <c r="S457" i="2"/>
  <c r="S462" i="2"/>
  <c r="T462" i="2" s="1"/>
  <c r="S463" i="2"/>
  <c r="S454" i="2"/>
  <c r="E454" i="2" s="1"/>
  <c r="B454" i="2" s="1"/>
  <c r="S444" i="2"/>
  <c r="E444" i="2" s="1"/>
  <c r="B444" i="2" s="1"/>
  <c r="S443" i="2"/>
  <c r="S456" i="2"/>
  <c r="E456" i="2" s="1"/>
  <c r="B456" i="2" s="1"/>
  <c r="S448" i="2"/>
  <c r="S459" i="2"/>
  <c r="T459" i="2" s="1"/>
  <c r="S452" i="2"/>
  <c r="E452" i="2" s="1"/>
  <c r="B452" i="2" s="1"/>
  <c r="S440" i="2"/>
  <c r="E440" i="2" s="1"/>
  <c r="B440" i="2" s="1"/>
  <c r="S509" i="2"/>
  <c r="T509" i="2" s="1"/>
  <c r="S493" i="2"/>
  <c r="E493" i="2" s="1"/>
  <c r="B493" i="2" s="1"/>
  <c r="S470" i="2"/>
  <c r="T470" i="2" s="1"/>
  <c r="S508" i="2"/>
  <c r="S489" i="2"/>
  <c r="S507" i="2"/>
  <c r="S494" i="2"/>
  <c r="S484" i="2"/>
  <c r="S466" i="2"/>
  <c r="S478" i="2"/>
  <c r="S461" i="2"/>
  <c r="E461" i="2" s="1"/>
  <c r="B461" i="2" s="1"/>
  <c r="S472" i="2"/>
  <c r="E472" i="2" s="1"/>
  <c r="B472" i="2" s="1"/>
  <c r="S439" i="2"/>
  <c r="S451" i="2"/>
  <c r="T451" i="2" s="1"/>
  <c r="S446" i="2"/>
  <c r="S458" i="2"/>
  <c r="T147" i="2"/>
  <c r="E297" i="2"/>
  <c r="B297" i="2" s="1"/>
  <c r="E316" i="2"/>
  <c r="B316" i="2" s="1"/>
  <c r="E129" i="2"/>
  <c r="B129" i="2" s="1"/>
  <c r="T129" i="2"/>
  <c r="T159" i="2"/>
  <c r="T328" i="2"/>
  <c r="E436" i="2"/>
  <c r="B436" i="2" s="1"/>
  <c r="E374" i="2"/>
  <c r="B374" i="2" s="1"/>
  <c r="T374" i="2"/>
  <c r="E404" i="2"/>
  <c r="B404" i="2" s="1"/>
  <c r="T192" i="2"/>
  <c r="E238" i="2"/>
  <c r="B238" i="2" s="1"/>
  <c r="E120" i="2"/>
  <c r="B120" i="2" s="1"/>
  <c r="T120" i="2"/>
  <c r="E400" i="2"/>
  <c r="B400" i="2" s="1"/>
  <c r="T389" i="2"/>
  <c r="E100" i="2"/>
  <c r="B100" i="2" s="1"/>
  <c r="T30" i="2"/>
  <c r="E245" i="2"/>
  <c r="B245" i="2" s="1"/>
  <c r="E112" i="2"/>
  <c r="B112" i="2" s="1"/>
  <c r="T112" i="2"/>
  <c r="T70" i="2"/>
  <c r="T131" i="2"/>
  <c r="T248" i="2"/>
  <c r="E242" i="2"/>
  <c r="B242" i="2" s="1"/>
  <c r="E372" i="2"/>
  <c r="B372" i="2" s="1"/>
  <c r="T372" i="2"/>
  <c r="E50" i="2"/>
  <c r="B50" i="2" s="1"/>
  <c r="E379" i="2"/>
  <c r="B379" i="2" s="1"/>
  <c r="T379" i="2"/>
  <c r="E38" i="2"/>
  <c r="B38" i="2" s="1"/>
  <c r="T38" i="2"/>
  <c r="T407" i="2"/>
  <c r="E424" i="2"/>
  <c r="B424" i="2" s="1"/>
  <c r="T63" i="2"/>
  <c r="E85" i="2"/>
  <c r="B85" i="2" s="1"/>
  <c r="T85" i="2"/>
  <c r="T127" i="2"/>
  <c r="T405" i="2"/>
  <c r="T215" i="2"/>
  <c r="T271" i="2"/>
  <c r="E433" i="2"/>
  <c r="B433" i="2" s="1"/>
  <c r="T433" i="2"/>
  <c r="E272" i="2"/>
  <c r="B272" i="2" s="1"/>
  <c r="T272" i="2"/>
  <c r="E423" i="2"/>
  <c r="B423" i="2" s="1"/>
  <c r="T423" i="2"/>
  <c r="T176" i="2"/>
  <c r="E236" i="2"/>
  <c r="B236" i="2" s="1"/>
  <c r="T236" i="2"/>
  <c r="E302" i="2"/>
  <c r="B302" i="2" s="1"/>
  <c r="T412" i="2"/>
  <c r="E314" i="2"/>
  <c r="B314" i="2" s="1"/>
  <c r="E284" i="2"/>
  <c r="B284" i="2" s="1"/>
  <c r="T284" i="2"/>
  <c r="E416" i="2"/>
  <c r="B416" i="2" s="1"/>
  <c r="T416" i="2"/>
  <c r="E325" i="2"/>
  <c r="B325" i="2" s="1"/>
  <c r="T94" i="2"/>
  <c r="E94" i="2"/>
  <c r="B94" i="2" s="1"/>
  <c r="E60" i="2"/>
  <c r="B60" i="2" s="1"/>
  <c r="T60" i="2"/>
  <c r="E322" i="2"/>
  <c r="B322" i="2" s="1"/>
  <c r="E220" i="2"/>
  <c r="B220" i="2" s="1"/>
  <c r="T220" i="2"/>
  <c r="E233" i="2"/>
  <c r="B233" i="2" s="1"/>
  <c r="T19" i="2"/>
  <c r="E163" i="2"/>
  <c r="B163" i="2" s="1"/>
  <c r="T163" i="2"/>
  <c r="E348" i="2"/>
  <c r="B348" i="2" s="1"/>
  <c r="T348" i="2"/>
  <c r="E386" i="2"/>
  <c r="B386" i="2" s="1"/>
  <c r="T386" i="2"/>
  <c r="E309" i="2"/>
  <c r="B309" i="2" s="1"/>
  <c r="T309" i="2"/>
  <c r="E37" i="2"/>
  <c r="B37" i="2" s="1"/>
  <c r="T37" i="2"/>
  <c r="E292" i="2"/>
  <c r="B292" i="2" s="1"/>
  <c r="T292" i="2"/>
  <c r="E334" i="2"/>
  <c r="B334" i="2" s="1"/>
  <c r="E226" i="2"/>
  <c r="B226" i="2" s="1"/>
  <c r="T226" i="2"/>
  <c r="T143" i="2"/>
  <c r="T138" i="2"/>
  <c r="E230" i="2"/>
  <c r="B230" i="2" s="1"/>
  <c r="T230" i="2"/>
  <c r="E174" i="2"/>
  <c r="B174" i="2" s="1"/>
  <c r="E371" i="2"/>
  <c r="B371" i="2" s="1"/>
  <c r="T359" i="2"/>
  <c r="E377" i="2"/>
  <c r="B377" i="2" s="1"/>
  <c r="T377" i="2"/>
  <c r="E317" i="2"/>
  <c r="B317" i="2" s="1"/>
  <c r="T317" i="2"/>
  <c r="E249" i="2"/>
  <c r="B249" i="2" s="1"/>
  <c r="T249" i="2"/>
  <c r="E183" i="2"/>
  <c r="B183" i="2" s="1"/>
  <c r="T183" i="2"/>
  <c r="T53" i="2"/>
  <c r="E363" i="2"/>
  <c r="B363" i="2" s="1"/>
  <c r="T363" i="2"/>
  <c r="T384" i="2"/>
  <c r="E251" i="2"/>
  <c r="B251" i="2" s="1"/>
  <c r="T251" i="2"/>
  <c r="E145" i="2"/>
  <c r="B145" i="2" s="1"/>
  <c r="T145" i="2"/>
  <c r="E214" i="2"/>
  <c r="B214" i="2" s="1"/>
  <c r="E426" i="2"/>
  <c r="B426" i="2" s="1"/>
  <c r="E206" i="2"/>
  <c r="B206" i="2" s="1"/>
  <c r="T206" i="2"/>
  <c r="E117" i="2"/>
  <c r="B117" i="2" s="1"/>
  <c r="T117" i="2"/>
  <c r="E35" i="2"/>
  <c r="B35" i="2" s="1"/>
  <c r="T69" i="2"/>
  <c r="T97" i="2"/>
  <c r="E227" i="2"/>
  <c r="B227" i="2" s="1"/>
  <c r="T333" i="2"/>
  <c r="E78" i="2"/>
  <c r="B78" i="2" s="1"/>
  <c r="T78" i="2"/>
  <c r="T373" i="2"/>
  <c r="T202" i="2"/>
  <c r="T425" i="2"/>
  <c r="E175" i="2"/>
  <c r="B175" i="2" s="1"/>
  <c r="T101" i="2"/>
  <c r="T107" i="2"/>
  <c r="T344" i="2"/>
  <c r="E290" i="2"/>
  <c r="B290" i="2" s="1"/>
  <c r="T104" i="2"/>
  <c r="E340" i="2"/>
  <c r="B340" i="2" s="1"/>
  <c r="T340" i="2"/>
  <c r="T244" i="2"/>
  <c r="E232" i="2"/>
  <c r="B232" i="2" s="1"/>
  <c r="T232" i="2"/>
  <c r="E47" i="2"/>
  <c r="B47" i="2" s="1"/>
  <c r="T47" i="2"/>
  <c r="E430" i="2"/>
  <c r="B430" i="2" s="1"/>
  <c r="E429" i="2"/>
  <c r="B429" i="2" s="1"/>
  <c r="T39" i="2"/>
  <c r="E408" i="2"/>
  <c r="B408" i="2" s="1"/>
  <c r="E403" i="2"/>
  <c r="B403" i="2" s="1"/>
  <c r="T403" i="2"/>
  <c r="E375" i="2"/>
  <c r="B375" i="2" s="1"/>
  <c r="T375" i="2"/>
  <c r="E137" i="2"/>
  <c r="B137" i="2" s="1"/>
  <c r="T137" i="2"/>
  <c r="E397" i="2"/>
  <c r="B397" i="2" s="1"/>
  <c r="E71" i="2"/>
  <c r="B71" i="2" s="1"/>
  <c r="T71" i="2"/>
  <c r="T243" i="2"/>
  <c r="E261" i="2"/>
  <c r="B261" i="2" s="1"/>
  <c r="T261" i="2"/>
  <c r="E257" i="2"/>
  <c r="B257" i="2" s="1"/>
  <c r="E79" i="2"/>
  <c r="B79" i="2" s="1"/>
  <c r="T79" i="2"/>
  <c r="E410" i="2"/>
  <c r="B410" i="2" s="1"/>
  <c r="E33" i="2"/>
  <c r="B33" i="2" s="1"/>
  <c r="E274" i="2"/>
  <c r="B274" i="2" s="1"/>
  <c r="T274" i="2"/>
  <c r="T108" i="2"/>
  <c r="T211" i="2"/>
  <c r="T223" i="2"/>
  <c r="E311" i="2"/>
  <c r="B311" i="2" s="1"/>
  <c r="T311" i="2"/>
  <c r="E418" i="2"/>
  <c r="B418" i="2" s="1"/>
  <c r="E147" i="2"/>
  <c r="B147" i="2" s="1"/>
  <c r="E199" i="2"/>
  <c r="B199" i="2" s="1"/>
  <c r="T199" i="2"/>
  <c r="T432" i="2"/>
  <c r="T77" i="2"/>
  <c r="E113" i="2"/>
  <c r="B113" i="2" s="1"/>
  <c r="T113" i="2"/>
  <c r="T255" i="2"/>
  <c r="T401" i="2"/>
  <c r="E41" i="2"/>
  <c r="B41" i="2" s="1"/>
  <c r="E95" i="2"/>
  <c r="B95" i="2" s="1"/>
  <c r="E342" i="2"/>
  <c r="B342" i="2" s="1"/>
  <c r="T342" i="2"/>
  <c r="T225" i="2"/>
  <c r="E118" i="2"/>
  <c r="B118" i="2" s="1"/>
  <c r="T118" i="2"/>
  <c r="E415" i="2"/>
  <c r="B415" i="2" s="1"/>
  <c r="T415" i="2"/>
  <c r="T228" i="2"/>
  <c r="T327" i="2"/>
  <c r="E327" i="2"/>
  <c r="B327" i="2" s="1"/>
  <c r="E321" i="2"/>
  <c r="B321" i="2" s="1"/>
  <c r="T321" i="2"/>
  <c r="T110" i="2"/>
  <c r="E119" i="2" l="1"/>
  <c r="B119" i="2" s="1"/>
  <c r="E269" i="2"/>
  <c r="B269" i="2" s="1"/>
  <c r="E110" i="2"/>
  <c r="B110" i="2" s="1"/>
  <c r="E148" i="2"/>
  <c r="B148" i="2" s="1"/>
  <c r="E1150" i="2"/>
  <c r="B1150" i="2" s="1"/>
  <c r="T946" i="2"/>
  <c r="E18" i="2"/>
  <c r="B18" i="2" s="1"/>
  <c r="T290" i="2"/>
  <c r="T426" i="2"/>
  <c r="E359" i="2"/>
  <c r="B359" i="2" s="1"/>
  <c r="T332" i="2"/>
  <c r="T186" i="2"/>
  <c r="E211" i="2"/>
  <c r="B211" i="2" s="1"/>
  <c r="T156" i="2"/>
  <c r="E221" i="2"/>
  <c r="B221" i="2" s="1"/>
  <c r="T55" i="2"/>
  <c r="E48" i="2"/>
  <c r="B48" i="2" s="1"/>
  <c r="E213" i="2"/>
  <c r="B213" i="2" s="1"/>
  <c r="E295" i="2"/>
  <c r="B295" i="2" s="1"/>
  <c r="E264" i="2"/>
  <c r="B264" i="2" s="1"/>
  <c r="E59" i="2"/>
  <c r="B59" i="2" s="1"/>
  <c r="E570" i="2"/>
  <c r="B570" i="2" s="1"/>
  <c r="E531" i="2"/>
  <c r="B531" i="2" s="1"/>
  <c r="E729" i="2"/>
  <c r="B729" i="2" s="1"/>
  <c r="E856" i="2"/>
  <c r="B856" i="2" s="1"/>
  <c r="E222" i="2"/>
  <c r="B222" i="2" s="1"/>
  <c r="T146" i="2"/>
  <c r="T166" i="2"/>
  <c r="T132" i="2"/>
  <c r="T150" i="2"/>
  <c r="T20" i="2"/>
  <c r="T759" i="2"/>
  <c r="E133" i="2"/>
  <c r="B133" i="2" s="1"/>
  <c r="E62" i="2"/>
  <c r="B62" i="2" s="1"/>
  <c r="E432" i="2"/>
  <c r="B432" i="2" s="1"/>
  <c r="E435" i="2"/>
  <c r="B435" i="2" s="1"/>
  <c r="T320" i="2"/>
  <c r="T102" i="2"/>
  <c r="T358" i="2"/>
  <c r="T396" i="2"/>
  <c r="T330" i="2"/>
  <c r="T278" i="2"/>
  <c r="T208" i="2"/>
  <c r="T86" i="2"/>
  <c r="T490" i="2"/>
  <c r="E569" i="2"/>
  <c r="B569" i="2" s="1"/>
  <c r="E825" i="2"/>
  <c r="B825" i="2" s="1"/>
  <c r="T1948" i="2"/>
  <c r="T1940" i="2"/>
  <c r="T1932" i="2"/>
  <c r="E1923" i="2"/>
  <c r="B1923" i="2" s="1"/>
  <c r="E1907" i="2"/>
  <c r="B1907" i="2" s="1"/>
  <c r="T1826" i="2"/>
  <c r="E1848" i="2"/>
  <c r="B1848" i="2" s="1"/>
  <c r="T160" i="2"/>
  <c r="E114" i="2"/>
  <c r="B114" i="2" s="1"/>
  <c r="T41" i="2"/>
  <c r="E81" i="2"/>
  <c r="B81" i="2" s="1"/>
  <c r="E108" i="2"/>
  <c r="B108" i="2" s="1"/>
  <c r="T349" i="2"/>
  <c r="E228" i="2"/>
  <c r="B228" i="2" s="1"/>
  <c r="T335" i="2"/>
  <c r="E43" i="2"/>
  <c r="B43" i="2" s="1"/>
  <c r="T33" i="2"/>
  <c r="E383" i="2"/>
  <c r="B383" i="2" s="1"/>
  <c r="T96" i="2"/>
  <c r="T80" i="2"/>
  <c r="T291" i="2"/>
  <c r="T148" i="2"/>
  <c r="E474" i="2"/>
  <c r="B474" i="2" s="1"/>
  <c r="E792" i="2"/>
  <c r="B792" i="2" s="1"/>
  <c r="T534" i="2"/>
  <c r="T1143" i="2"/>
  <c r="T256" i="2"/>
  <c r="E406" i="2"/>
  <c r="B406" i="2" s="1"/>
  <c r="E352" i="2"/>
  <c r="B352" i="2" s="1"/>
  <c r="T126" i="2"/>
  <c r="T409" i="2"/>
  <c r="T357" i="2"/>
  <c r="E662" i="2"/>
  <c r="B662" i="2" s="1"/>
  <c r="E650" i="2"/>
  <c r="B650" i="2" s="1"/>
  <c r="T1946" i="2"/>
  <c r="T1938" i="2"/>
  <c r="T1930" i="2"/>
  <c r="E1919" i="2"/>
  <c r="B1919" i="2" s="1"/>
  <c r="E1903" i="2"/>
  <c r="B1903" i="2" s="1"/>
  <c r="E1912" i="2"/>
  <c r="B1912" i="2" s="1"/>
  <c r="T1144" i="2"/>
  <c r="E1157" i="2"/>
  <c r="B1157" i="2" s="1"/>
  <c r="T26" i="2"/>
  <c r="T809" i="2"/>
  <c r="T181" i="2"/>
  <c r="T262" i="2"/>
  <c r="T428" i="2"/>
  <c r="T742" i="2"/>
  <c r="E718" i="2"/>
  <c r="B718" i="2" s="1"/>
  <c r="E503" i="2"/>
  <c r="B503" i="2" s="1"/>
  <c r="T624" i="2"/>
  <c r="E666" i="2"/>
  <c r="B666" i="2" s="1"/>
  <c r="E382" i="2"/>
  <c r="B382" i="2" s="1"/>
  <c r="T25" i="2"/>
  <c r="T253" i="2"/>
  <c r="T265" i="2"/>
  <c r="T277" i="2"/>
  <c r="T227" i="2"/>
  <c r="E68" i="2"/>
  <c r="B68" i="2" s="1"/>
  <c r="E734" i="2"/>
  <c r="B734" i="2" s="1"/>
  <c r="E450" i="2"/>
  <c r="B450" i="2" s="1"/>
  <c r="E753" i="2"/>
  <c r="B753" i="2" s="1"/>
  <c r="E144" i="2"/>
  <c r="B144" i="2" s="1"/>
  <c r="E235" i="2"/>
  <c r="B235" i="2" s="1"/>
  <c r="E252" i="2"/>
  <c r="B252" i="2" s="1"/>
  <c r="T241" i="2"/>
  <c r="E210" i="2"/>
  <c r="B210" i="2" s="1"/>
  <c r="T430" i="2"/>
  <c r="E103" i="2"/>
  <c r="B103" i="2" s="1"/>
  <c r="E87" i="2"/>
  <c r="B87" i="2" s="1"/>
  <c r="E362" i="2"/>
  <c r="B362" i="2" s="1"/>
  <c r="T90" i="2"/>
  <c r="E105" i="2"/>
  <c r="B105" i="2" s="1"/>
  <c r="E142" i="2"/>
  <c r="B142" i="2" s="1"/>
  <c r="T91" i="2"/>
  <c r="T175" i="2"/>
  <c r="E385" i="2"/>
  <c r="B385" i="2" s="1"/>
  <c r="E378" i="2"/>
  <c r="B378" i="2" s="1"/>
  <c r="E384" i="2"/>
  <c r="B384" i="2" s="1"/>
  <c r="E107" i="2"/>
  <c r="B107" i="2" s="1"/>
  <c r="E267" i="2"/>
  <c r="B267" i="2" s="1"/>
  <c r="E336" i="2"/>
  <c r="B336" i="2" s="1"/>
  <c r="E143" i="2"/>
  <c r="B143" i="2" s="1"/>
  <c r="T370" i="2"/>
  <c r="E204" i="2"/>
  <c r="B204" i="2" s="1"/>
  <c r="E180" i="2"/>
  <c r="B180" i="2" s="1"/>
  <c r="E351" i="2"/>
  <c r="B351" i="2" s="1"/>
  <c r="E106" i="2"/>
  <c r="B106" i="2" s="1"/>
  <c r="E53" i="2"/>
  <c r="B53" i="2" s="1"/>
  <c r="T198" i="2"/>
  <c r="E194" i="2"/>
  <c r="B194" i="2" s="1"/>
  <c r="E44" i="2"/>
  <c r="B44" i="2" s="1"/>
  <c r="E135" i="2"/>
  <c r="B135" i="2" s="1"/>
  <c r="E187" i="2"/>
  <c r="B187" i="2" s="1"/>
  <c r="T355" i="2"/>
  <c r="E268" i="2"/>
  <c r="B268" i="2" s="1"/>
  <c r="T319" i="2"/>
  <c r="E360" i="2"/>
  <c r="B360" i="2" s="1"/>
  <c r="T360" i="2"/>
  <c r="E312" i="2"/>
  <c r="B312" i="2" s="1"/>
  <c r="T312" i="2"/>
  <c r="E167" i="2"/>
  <c r="B167" i="2" s="1"/>
  <c r="T167" i="2"/>
  <c r="E109" i="2"/>
  <c r="B109" i="2" s="1"/>
  <c r="T109" i="2"/>
  <c r="E98" i="2"/>
  <c r="B98" i="2" s="1"/>
  <c r="T98" i="2"/>
  <c r="E153" i="2"/>
  <c r="B153" i="2" s="1"/>
  <c r="T153" i="2"/>
  <c r="E22" i="2"/>
  <c r="B22" i="2" s="1"/>
  <c r="T22" i="2"/>
  <c r="T221" i="2"/>
  <c r="T18" i="2"/>
  <c r="T390" i="2"/>
  <c r="T82" i="2"/>
  <c r="T362" i="2"/>
  <c r="T267" i="2"/>
  <c r="T87" i="2"/>
  <c r="T240" i="2"/>
  <c r="T354" i="2"/>
  <c r="T144" i="2"/>
  <c r="T180" i="2"/>
  <c r="E288" i="2"/>
  <c r="B288" i="2" s="1"/>
  <c r="E190" i="2"/>
  <c r="B190" i="2" s="1"/>
  <c r="T81" i="2"/>
  <c r="T114" i="2"/>
  <c r="E319" i="2"/>
  <c r="B319" i="2" s="1"/>
  <c r="E156" i="2"/>
  <c r="B156" i="2" s="1"/>
  <c r="T383" i="2"/>
  <c r="E266" i="2"/>
  <c r="B266" i="2" s="1"/>
  <c r="E157" i="2"/>
  <c r="B157" i="2" s="1"/>
  <c r="T157" i="2"/>
  <c r="E431" i="2"/>
  <c r="B431" i="2" s="1"/>
  <c r="T431" i="2"/>
  <c r="T235" i="2"/>
  <c r="T260" i="2"/>
  <c r="T385" i="2"/>
  <c r="T27" i="2"/>
  <c r="T346" i="2"/>
  <c r="T142" i="2"/>
  <c r="T351" i="2"/>
  <c r="T67" i="2"/>
  <c r="T300" i="2"/>
  <c r="T44" i="2"/>
  <c r="T135" i="2"/>
  <c r="E154" i="2"/>
  <c r="B154" i="2" s="1"/>
  <c r="E42" i="2"/>
  <c r="B42" i="2" s="1"/>
  <c r="E198" i="2"/>
  <c r="B198" i="2" s="1"/>
  <c r="E332" i="2"/>
  <c r="B332" i="2" s="1"/>
  <c r="E322" i="1" s="1"/>
  <c r="F339" i="5" s="1"/>
  <c r="J339" i="5" s="1"/>
  <c r="T29" i="2"/>
  <c r="T43" i="2"/>
  <c r="E263" i="2"/>
  <c r="B263" i="2" s="1"/>
  <c r="T263" i="2"/>
  <c r="E422" i="2"/>
  <c r="B422" i="2" s="1"/>
  <c r="T422" i="2"/>
  <c r="E177" i="2"/>
  <c r="B177" i="2" s="1"/>
  <c r="T177" i="2"/>
  <c r="E141" i="2"/>
  <c r="B141" i="2" s="1"/>
  <c r="T141" i="2"/>
  <c r="E124" i="2"/>
  <c r="B124" i="2" s="1"/>
  <c r="T124" i="2"/>
  <c r="T350" i="2"/>
  <c r="E162" i="2"/>
  <c r="B162" i="2" s="1"/>
  <c r="E239" i="2"/>
  <c r="B239" i="2" s="1"/>
  <c r="E427" i="2"/>
  <c r="B427" i="2" s="1"/>
  <c r="K427" i="2" s="1"/>
  <c r="J427" i="2" s="1"/>
  <c r="T196" i="2"/>
  <c r="E160" i="2"/>
  <c r="B160" i="2" s="1"/>
  <c r="T266" i="2"/>
  <c r="T66" i="2"/>
  <c r="E438" i="2"/>
  <c r="B438" i="2" s="1"/>
  <c r="E186" i="2"/>
  <c r="B186" i="2" s="1"/>
  <c r="E335" i="2"/>
  <c r="B335" i="2" s="1"/>
  <c r="T361" i="2"/>
  <c r="E91" i="2"/>
  <c r="B91" i="2" s="1"/>
  <c r="E36" i="2"/>
  <c r="B36" i="2" s="1"/>
  <c r="T268" i="2"/>
  <c r="T413" i="2"/>
  <c r="T187" i="2"/>
  <c r="T494" i="2"/>
  <c r="E772" i="2"/>
  <c r="B772" i="2" s="1"/>
  <c r="T642" i="2"/>
  <c r="E637" i="2"/>
  <c r="B637" i="2" s="1"/>
  <c r="T826" i="2"/>
  <c r="E648" i="2"/>
  <c r="B648" i="2" s="1"/>
  <c r="E641" i="2"/>
  <c r="B641" i="2" s="1"/>
  <c r="K641" i="2" s="1"/>
  <c r="J641" i="2" s="1"/>
  <c r="E593" i="2"/>
  <c r="B593" i="2" s="1"/>
  <c r="T536" i="2"/>
  <c r="E690" i="2"/>
  <c r="B690" i="2" s="1"/>
  <c r="E692" i="2"/>
  <c r="B692" i="2" s="1"/>
  <c r="E682" i="1" s="1"/>
  <c r="E651" i="2"/>
  <c r="B651" i="2" s="1"/>
  <c r="T603" i="2"/>
  <c r="T572" i="2"/>
  <c r="E538" i="2"/>
  <c r="B538" i="2" s="1"/>
  <c r="E528" i="1" s="1"/>
  <c r="F545" i="5" s="1"/>
  <c r="J545" i="5" s="1"/>
  <c r="T821" i="2"/>
  <c r="T1767" i="2"/>
  <c r="T1779" i="2"/>
  <c r="E1164" i="2"/>
  <c r="B1164" i="2" s="1"/>
  <c r="K1164" i="2" s="1"/>
  <c r="J1164" i="2" s="1"/>
  <c r="E1185" i="2"/>
  <c r="B1185" i="2" s="1"/>
  <c r="T1148" i="2"/>
  <c r="E1007" i="2"/>
  <c r="B1007" i="2" s="1"/>
  <c r="E1160" i="2"/>
  <c r="B1160" i="2" s="1"/>
  <c r="E1150" i="1" s="1"/>
  <c r="F1167" i="5" s="1"/>
  <c r="J1167" i="5" s="1"/>
  <c r="T1156" i="2"/>
  <c r="T1001" i="2"/>
  <c r="T976" i="2"/>
  <c r="T984" i="2"/>
  <c r="E932" i="2"/>
  <c r="B932" i="2" s="1"/>
  <c r="T999" i="2"/>
  <c r="T983" i="2"/>
  <c r="E185" i="2"/>
  <c r="B185" i="2" s="1"/>
  <c r="E188" i="2"/>
  <c r="B188" i="2" s="1"/>
  <c r="E323" i="2"/>
  <c r="B323" i="2" s="1"/>
  <c r="E417" i="2"/>
  <c r="B417" i="2" s="1"/>
  <c r="E294" i="2"/>
  <c r="B294" i="2" s="1"/>
  <c r="E289" i="2"/>
  <c r="B289" i="2" s="1"/>
  <c r="E258" i="2"/>
  <c r="B258" i="2" s="1"/>
  <c r="T392" i="2"/>
  <c r="T136" i="2"/>
  <c r="E339" i="2"/>
  <c r="B339" i="2" s="1"/>
  <c r="T46" i="2"/>
  <c r="E72" i="2"/>
  <c r="B72" i="2" s="1"/>
  <c r="E414" i="2"/>
  <c r="B414" i="2" s="1"/>
  <c r="E404" i="1" s="1"/>
  <c r="F421" i="5" s="1"/>
  <c r="J421" i="5" s="1"/>
  <c r="E125" i="2"/>
  <c r="B125" i="2" s="1"/>
  <c r="E207" i="2"/>
  <c r="B207" i="2" s="1"/>
  <c r="E398" i="2"/>
  <c r="B398" i="2" s="1"/>
  <c r="E367" i="2"/>
  <c r="B367" i="2" s="1"/>
  <c r="K367" i="2" s="1"/>
  <c r="J367" i="2" s="1"/>
  <c r="E250" i="2"/>
  <c r="B250" i="2" s="1"/>
  <c r="E478" i="2"/>
  <c r="B478" i="2" s="1"/>
  <c r="K478" i="2" s="1"/>
  <c r="J478" i="2" s="1"/>
  <c r="E852" i="2"/>
  <c r="B852" i="2" s="1"/>
  <c r="E672" i="2"/>
  <c r="B672" i="2" s="1"/>
  <c r="K672" i="2" s="1"/>
  <c r="J672" i="2" s="1"/>
  <c r="E516" i="2"/>
  <c r="B516" i="2" s="1"/>
  <c r="E473" i="2"/>
  <c r="B473" i="2" s="1"/>
  <c r="E640" i="2"/>
  <c r="B640" i="2" s="1"/>
  <c r="E525" i="2"/>
  <c r="B525" i="2" s="1"/>
  <c r="K525" i="2" s="1"/>
  <c r="J525" i="2" s="1"/>
  <c r="E719" i="2"/>
  <c r="B719" i="2" s="1"/>
  <c r="E658" i="2"/>
  <c r="B658" i="2" s="1"/>
  <c r="T843" i="2"/>
  <c r="T489" i="2"/>
  <c r="T521" i="2"/>
  <c r="T545" i="2"/>
  <c r="T455" i="2"/>
  <c r="E748" i="2"/>
  <c r="B748" i="2" s="1"/>
  <c r="K748" i="2" s="1"/>
  <c r="J748" i="2" s="1"/>
  <c r="E460" i="2"/>
  <c r="B460" i="2" s="1"/>
  <c r="T668" i="2"/>
  <c r="E730" i="2"/>
  <c r="B730" i="2" s="1"/>
  <c r="E496" i="2"/>
  <c r="B496" i="2" s="1"/>
  <c r="K496" i="2" s="1"/>
  <c r="J496" i="2" s="1"/>
  <c r="E765" i="2"/>
  <c r="B765" i="2" s="1"/>
  <c r="T194" i="2"/>
  <c r="T52" i="2"/>
  <c r="E370" i="2"/>
  <c r="B370" i="2" s="1"/>
  <c r="T338" i="2"/>
  <c r="E193" i="2"/>
  <c r="B193" i="2" s="1"/>
  <c r="E54" i="2"/>
  <c r="B54" i="2" s="1"/>
  <c r="E34" i="2"/>
  <c r="B34" i="2" s="1"/>
  <c r="K34" i="2" s="1"/>
  <c r="J34" i="2" s="1"/>
  <c r="T296" i="2"/>
  <c r="T378" i="2"/>
  <c r="E84" i="2"/>
  <c r="B84" i="2" s="1"/>
  <c r="T336" i="2"/>
  <c r="T356" i="2"/>
  <c r="E134" i="2"/>
  <c r="B134" i="2" s="1"/>
  <c r="T17" i="2"/>
  <c r="E355" i="2"/>
  <c r="B355" i="2" s="1"/>
  <c r="K355" i="2" s="1"/>
  <c r="J355" i="2" s="1"/>
  <c r="T845" i="2"/>
  <c r="E743" i="2"/>
  <c r="B743" i="2" s="1"/>
  <c r="E287" i="2"/>
  <c r="B287" i="2" s="1"/>
  <c r="T381" i="2"/>
  <c r="T103" i="2"/>
  <c r="E195" i="2"/>
  <c r="B195" i="2" s="1"/>
  <c r="E184" i="2"/>
  <c r="B184" i="2" s="1"/>
  <c r="T334" i="2"/>
  <c r="E99" i="2"/>
  <c r="B99" i="2" s="1"/>
  <c r="E172" i="2"/>
  <c r="B172" i="2" s="1"/>
  <c r="E345" i="2"/>
  <c r="B345" i="2" s="1"/>
  <c r="E202" i="2"/>
  <c r="B202" i="2" s="1"/>
  <c r="E93" i="2"/>
  <c r="B93" i="2" s="1"/>
  <c r="T391" i="2"/>
  <c r="E425" i="2"/>
  <c r="B425" i="2" s="1"/>
  <c r="E23" i="2"/>
  <c r="B23" i="2" s="1"/>
  <c r="K23" i="2" s="1"/>
  <c r="J23" i="2" s="1"/>
  <c r="E234" i="2"/>
  <c r="B234" i="2" s="1"/>
  <c r="E613" i="2"/>
  <c r="B613" i="2" s="1"/>
  <c r="E391" i="2"/>
  <c r="B391" i="2" s="1"/>
  <c r="T269" i="2"/>
  <c r="T93" i="2"/>
  <c r="T172" i="2"/>
  <c r="T99" i="2"/>
  <c r="T345" i="2"/>
  <c r="T23" i="2"/>
  <c r="E523" i="2"/>
  <c r="B523" i="2" s="1"/>
  <c r="T76" i="2"/>
  <c r="T282" i="2"/>
  <c r="T21" i="2"/>
  <c r="T371" i="2"/>
  <c r="T219" i="2"/>
  <c r="E405" i="2"/>
  <c r="B405" i="2" s="1"/>
  <c r="K405" i="2" s="1"/>
  <c r="J405" i="2" s="1"/>
  <c r="E131" i="2"/>
  <c r="B131" i="2" s="1"/>
  <c r="T310" i="2"/>
  <c r="T100" i="2"/>
  <c r="E407" i="2"/>
  <c r="B407" i="2" s="1"/>
  <c r="K407" i="2" s="1"/>
  <c r="J407" i="2" s="1"/>
  <c r="E397" i="1" s="1"/>
  <c r="F414" i="5" s="1"/>
  <c r="J414" i="5" s="1"/>
  <c r="T339" i="2"/>
  <c r="E205" i="2"/>
  <c r="B205" i="2" s="1"/>
  <c r="T205" i="2"/>
  <c r="E73" i="2"/>
  <c r="B73" i="2" s="1"/>
  <c r="K73" i="2" s="1"/>
  <c r="J73" i="2" s="1"/>
  <c r="E63" i="1" s="1"/>
  <c r="F75" i="5" s="1"/>
  <c r="J75" i="5" s="1"/>
  <c r="E247" i="2"/>
  <c r="B247" i="2" s="1"/>
  <c r="T247" i="2"/>
  <c r="E402" i="2"/>
  <c r="B402" i="2" s="1"/>
  <c r="T402" i="2"/>
  <c r="E271" i="2"/>
  <c r="B271" i="2" s="1"/>
  <c r="E30" i="2"/>
  <c r="B30" i="2" s="1"/>
  <c r="T382" i="2"/>
  <c r="T84" i="2"/>
  <c r="T105" i="2"/>
  <c r="T184" i="2"/>
  <c r="E52" i="2"/>
  <c r="B52" i="2" s="1"/>
  <c r="T134" i="2"/>
  <c r="E76" i="2"/>
  <c r="B76" i="2" s="1"/>
  <c r="T435" i="2"/>
  <c r="T64" i="2"/>
  <c r="E381" i="2"/>
  <c r="B381" i="2" s="1"/>
  <c r="E371" i="1" s="1"/>
  <c r="F388" i="5" s="1"/>
  <c r="J388" i="5" s="1"/>
  <c r="E25" i="2"/>
  <c r="B25" i="2" s="1"/>
  <c r="E17" i="2"/>
  <c r="B17" i="2" s="1"/>
  <c r="T195" i="2"/>
  <c r="E296" i="2"/>
  <c r="B296" i="2" s="1"/>
  <c r="K296" i="2" s="1"/>
  <c r="J296" i="2" s="1"/>
  <c r="E286" i="1" s="1"/>
  <c r="F303" i="5" s="1"/>
  <c r="J303" i="5" s="1"/>
  <c r="E320" i="2"/>
  <c r="B320" i="2" s="1"/>
  <c r="T73" i="2"/>
  <c r="E265" i="2"/>
  <c r="B265" i="2" s="1"/>
  <c r="E356" i="2"/>
  <c r="B356" i="2" s="1"/>
  <c r="K356" i="2" s="1"/>
  <c r="J356" i="2" s="1"/>
  <c r="T287" i="2"/>
  <c r="T508" i="2"/>
  <c r="E463" i="2"/>
  <c r="B463" i="2" s="1"/>
  <c r="T687" i="2"/>
  <c r="T827" i="2"/>
  <c r="T689" i="2"/>
  <c r="T532" i="2"/>
  <c r="T735" i="2"/>
  <c r="E698" i="2"/>
  <c r="B698" i="2" s="1"/>
  <c r="T747" i="2"/>
  <c r="T657" i="2"/>
  <c r="T609" i="2"/>
  <c r="T585" i="2"/>
  <c r="T604" i="2"/>
  <c r="T523" i="2"/>
  <c r="E835" i="2"/>
  <c r="B835" i="2" s="1"/>
  <c r="K835" i="2" s="1"/>
  <c r="J835" i="2" s="1"/>
  <c r="E443" i="2"/>
  <c r="B443" i="2" s="1"/>
  <c r="E498" i="2"/>
  <c r="B498" i="2" s="1"/>
  <c r="E555" i="2"/>
  <c r="B555" i="2" s="1"/>
  <c r="T488" i="2"/>
  <c r="T776" i="2"/>
  <c r="T664" i="2"/>
  <c r="E691" i="2"/>
  <c r="B691" i="2" s="1"/>
  <c r="T763" i="2"/>
  <c r="T844" i="2"/>
  <c r="E1011" i="2"/>
  <c r="B1011" i="2" s="1"/>
  <c r="T892" i="2"/>
  <c r="E1158" i="2"/>
  <c r="B1158" i="2" s="1"/>
  <c r="K1158" i="2" s="1"/>
  <c r="J1158" i="2" s="1"/>
  <c r="E1142" i="2"/>
  <c r="B1142" i="2" s="1"/>
  <c r="T890" i="2"/>
  <c r="T991" i="2"/>
  <c r="E958" i="2"/>
  <c r="B958" i="2" s="1"/>
  <c r="K958" i="2" s="1"/>
  <c r="J958" i="2" s="1"/>
  <c r="E216" i="2"/>
  <c r="B216" i="2" s="1"/>
  <c r="E51" i="2"/>
  <c r="B51" i="2" s="1"/>
  <c r="E394" i="2"/>
  <c r="B394" i="2" s="1"/>
  <c r="E393" i="2"/>
  <c r="B393" i="2" s="1"/>
  <c r="K393" i="2" s="1"/>
  <c r="J393" i="2" s="1"/>
  <c r="E383" i="1" s="1"/>
  <c r="E411" i="2"/>
  <c r="B411" i="2" s="1"/>
  <c r="E58" i="2"/>
  <c r="B58" i="2" s="1"/>
  <c r="E256" i="2"/>
  <c r="B256" i="2" s="1"/>
  <c r="T434" i="2"/>
  <c r="E191" i="2"/>
  <c r="B191" i="2" s="1"/>
  <c r="E366" i="2"/>
  <c r="B366" i="2" s="1"/>
  <c r="E303" i="2"/>
  <c r="B303" i="2" s="1"/>
  <c r="E273" i="2"/>
  <c r="B273" i="2" s="1"/>
  <c r="E263" i="1" s="1"/>
  <c r="F280" i="5" s="1"/>
  <c r="J280" i="5" s="1"/>
  <c r="E171" i="2"/>
  <c r="B171" i="2" s="1"/>
  <c r="E217" i="2"/>
  <c r="B217" i="2" s="1"/>
  <c r="E130" i="2"/>
  <c r="B130" i="2" s="1"/>
  <c r="E395" i="2"/>
  <c r="B395" i="2" s="1"/>
  <c r="K395" i="2" s="1"/>
  <c r="J395" i="2" s="1"/>
  <c r="E385" i="1" s="1"/>
  <c r="E299" i="2"/>
  <c r="B299" i="2" s="1"/>
  <c r="E224" i="2"/>
  <c r="B224" i="2" s="1"/>
  <c r="T203" i="2"/>
  <c r="E237" i="2"/>
  <c r="B237" i="2" s="1"/>
  <c r="K237" i="2" s="1"/>
  <c r="J237" i="2" s="1"/>
  <c r="E227" i="1" s="1"/>
  <c r="F245" i="5" s="1"/>
  <c r="J245" i="5" s="1"/>
  <c r="T326" i="2"/>
  <c r="E201" i="2"/>
  <c r="B201" i="2" s="1"/>
  <c r="E128" i="2"/>
  <c r="B128" i="2" s="1"/>
  <c r="T324" i="2"/>
  <c r="E89" i="2"/>
  <c r="B89" i="2" s="1"/>
  <c r="T139" i="2"/>
  <c r="T421" i="2"/>
  <c r="E28" i="2"/>
  <c r="B28" i="2" s="1"/>
  <c r="K28" i="2" s="1"/>
  <c r="J28" i="2" s="1"/>
  <c r="E115" i="2"/>
  <c r="B115" i="2" s="1"/>
  <c r="E212" i="2"/>
  <c r="B212" i="2" s="1"/>
  <c r="E282" i="2"/>
  <c r="B282" i="2" s="1"/>
  <c r="T200" i="2"/>
  <c r="E158" i="2"/>
  <c r="B158" i="2" s="1"/>
  <c r="E254" i="2"/>
  <c r="B254" i="2" s="1"/>
  <c r="E369" i="2"/>
  <c r="B369" i="2" s="1"/>
  <c r="E347" i="2"/>
  <c r="B347" i="2" s="1"/>
  <c r="K347" i="2" s="1"/>
  <c r="J347" i="2" s="1"/>
  <c r="E337" i="1" s="1"/>
  <c r="F354" i="5" s="1"/>
  <c r="J354" i="5" s="1"/>
  <c r="E285" i="2"/>
  <c r="B285" i="2" s="1"/>
  <c r="E270" i="2"/>
  <c r="B270" i="2" s="1"/>
  <c r="E140" i="2"/>
  <c r="B140" i="2" s="1"/>
  <c r="E364" i="2"/>
  <c r="B364" i="2" s="1"/>
  <c r="K364" i="2" s="1"/>
  <c r="J364" i="2" s="1"/>
  <c r="E354" i="1" s="1"/>
  <c r="F371" i="5" s="1"/>
  <c r="J371" i="5" s="1"/>
  <c r="E259" i="2"/>
  <c r="B259" i="2" s="1"/>
  <c r="T83" i="2"/>
  <c r="E170" i="2"/>
  <c r="B170" i="2" s="1"/>
  <c r="T229" i="2"/>
  <c r="E304" i="2"/>
  <c r="B304" i="2" s="1"/>
  <c r="E92" i="2"/>
  <c r="B92" i="2" s="1"/>
  <c r="E387" i="2"/>
  <c r="B387" i="2" s="1"/>
  <c r="E88" i="2"/>
  <c r="B88" i="2" s="1"/>
  <c r="K88" i="2" s="1"/>
  <c r="J88" i="2" s="1"/>
  <c r="E365" i="2"/>
  <c r="B365" i="2" s="1"/>
  <c r="E121" i="2"/>
  <c r="B121" i="2" s="1"/>
  <c r="E329" i="2"/>
  <c r="B329" i="2" s="1"/>
  <c r="E32" i="2"/>
  <c r="B32" i="2" s="1"/>
  <c r="K32" i="2" s="1"/>
  <c r="J32" i="2" s="1"/>
  <c r="E22" i="1" s="1"/>
  <c r="F30" i="5" s="1"/>
  <c r="J30" i="5" s="1"/>
  <c r="T437" i="2"/>
  <c r="T179" i="2"/>
  <c r="T298" i="2"/>
  <c r="E388" i="2"/>
  <c r="B388" i="2" s="1"/>
  <c r="E189" i="2"/>
  <c r="B189" i="2" s="1"/>
  <c r="T106" i="2"/>
  <c r="E178" i="2"/>
  <c r="B178" i="2" s="1"/>
  <c r="E420" i="2"/>
  <c r="B420" i="2" s="1"/>
  <c r="K420" i="2" s="1"/>
  <c r="J420" i="2" s="1"/>
  <c r="E410" i="1" s="1"/>
  <c r="F427" i="5" s="1"/>
  <c r="J427" i="5" s="1"/>
  <c r="E151" i="2"/>
  <c r="B151" i="2" s="1"/>
  <c r="T56" i="2"/>
  <c r="E399" i="2"/>
  <c r="B399" i="2" s="1"/>
  <c r="E74" i="2"/>
  <c r="B74" i="2" s="1"/>
  <c r="K74" i="2" s="1"/>
  <c r="J74" i="2" s="1"/>
  <c r="E111" i="2"/>
  <c r="B111" i="2" s="1"/>
  <c r="T289" i="2"/>
  <c r="T395" i="2"/>
  <c r="T304" i="2"/>
  <c r="E813" i="2"/>
  <c r="B813" i="2" s="1"/>
  <c r="K813" i="2" s="1"/>
  <c r="J813" i="2" s="1"/>
  <c r="T707" i="2"/>
  <c r="E580" i="2"/>
  <c r="B580" i="2" s="1"/>
  <c r="T467" i="2"/>
  <c r="E676" i="2"/>
  <c r="B676" i="2" s="1"/>
  <c r="E666" i="1" s="1"/>
  <c r="F683" i="5" s="1"/>
  <c r="J683" i="5" s="1"/>
  <c r="E579" i="2"/>
  <c r="B579" i="2" s="1"/>
  <c r="E203" i="2"/>
  <c r="B203" i="2" s="1"/>
  <c r="T178" i="2"/>
  <c r="T182" i="2"/>
  <c r="E56" i="2"/>
  <c r="B56" i="2" s="1"/>
  <c r="T419" i="2"/>
  <c r="E31" i="2"/>
  <c r="B31" i="2" s="1"/>
  <c r="K31" i="2" s="1"/>
  <c r="J31" i="2" s="1"/>
  <c r="E21" i="1" s="1"/>
  <c r="F29" i="5" s="1"/>
  <c r="J29" i="5" s="1"/>
  <c r="E298" i="2"/>
  <c r="B298" i="2" s="1"/>
  <c r="K298" i="2" s="1"/>
  <c r="J298" i="2" s="1"/>
  <c r="E288" i="1" s="1"/>
  <c r="F305" i="5" s="1"/>
  <c r="J305" i="5" s="1"/>
  <c r="T173" i="2"/>
  <c r="E313" i="2"/>
  <c r="B313" i="2" s="1"/>
  <c r="E466" i="2"/>
  <c r="B466" i="2" s="1"/>
  <c r="K466" i="2" s="1"/>
  <c r="J466" i="2" s="1"/>
  <c r="T24" i="2"/>
  <c r="T254" i="2"/>
  <c r="T32" i="2"/>
  <c r="T306" i="2"/>
  <c r="T119" i="2"/>
  <c r="T387" i="2"/>
  <c r="E229" i="2"/>
  <c r="B229" i="2" s="1"/>
  <c r="T675" i="2"/>
  <c r="T701" i="2"/>
  <c r="E846" i="2"/>
  <c r="B846" i="2" s="1"/>
  <c r="E507" i="2"/>
  <c r="B507" i="2" s="1"/>
  <c r="T1140" i="2"/>
  <c r="E740" i="2"/>
  <c r="B740" i="2" s="1"/>
  <c r="K740" i="2" s="1"/>
  <c r="J740" i="2" s="1"/>
  <c r="E771" i="2"/>
  <c r="B771" i="2" s="1"/>
  <c r="T992" i="2"/>
  <c r="E164" i="2"/>
  <c r="B164" i="2" s="1"/>
  <c r="K164" i="2" s="1"/>
  <c r="J164" i="2" s="1"/>
  <c r="E154" i="1" s="1"/>
  <c r="F174" i="5" s="1"/>
  <c r="J174" i="5" s="1"/>
  <c r="E341" i="2"/>
  <c r="B341" i="2" s="1"/>
  <c r="K341" i="2" s="1"/>
  <c r="J341" i="2" s="1"/>
  <c r="E331" i="1" s="1"/>
  <c r="F348" i="5" s="1"/>
  <c r="J348" i="5" s="1"/>
  <c r="E286" i="2"/>
  <c r="B286" i="2" s="1"/>
  <c r="T279" i="2"/>
  <c r="E276" i="2"/>
  <c r="B276" i="2" s="1"/>
  <c r="K276" i="2" s="1"/>
  <c r="J276" i="2" s="1"/>
  <c r="E266" i="1" s="1"/>
  <c r="F283" i="5" s="1"/>
  <c r="J283" i="5" s="1"/>
  <c r="T420" i="2"/>
  <c r="T74" i="2"/>
  <c r="E149" i="2"/>
  <c r="B149" i="2" s="1"/>
  <c r="T602" i="2"/>
  <c r="E797" i="2"/>
  <c r="B797" i="2" s="1"/>
  <c r="K797" i="2" s="1"/>
  <c r="J797" i="2" s="1"/>
  <c r="T1812" i="2"/>
  <c r="E661" i="2"/>
  <c r="B661" i="2" s="1"/>
  <c r="T543" i="2"/>
  <c r="E123" i="2"/>
  <c r="B123" i="2" s="1"/>
  <c r="K123" i="2" s="1"/>
  <c r="J123" i="2" s="1"/>
  <c r="T399" i="2"/>
  <c r="E218" i="2"/>
  <c r="B218" i="2" s="1"/>
  <c r="E197" i="2"/>
  <c r="B197" i="2" s="1"/>
  <c r="K197" i="2" s="1"/>
  <c r="J197" i="2" s="1"/>
  <c r="E187" i="1" s="1"/>
  <c r="F206" i="5" s="1"/>
  <c r="J206" i="5" s="1"/>
  <c r="E169" i="2"/>
  <c r="B169" i="2" s="1"/>
  <c r="T152" i="2"/>
  <c r="T111" i="2"/>
  <c r="T463" i="2"/>
  <c r="T835" i="2"/>
  <c r="T606" i="2"/>
  <c r="T853" i="2"/>
  <c r="T1000" i="2"/>
  <c r="T889" i="2"/>
  <c r="E231" i="2"/>
  <c r="B231" i="2" s="1"/>
  <c r="E368" i="2"/>
  <c r="B368" i="2" s="1"/>
  <c r="T189" i="2"/>
  <c r="T380" i="2"/>
  <c r="E421" i="2"/>
  <c r="B421" i="2" s="1"/>
  <c r="T165" i="2"/>
  <c r="T197" i="2"/>
  <c r="E209" i="2"/>
  <c r="B209" i="2" s="1"/>
  <c r="K209" i="2" s="1"/>
  <c r="J209" i="2" s="1"/>
  <c r="E199" i="1" s="1"/>
  <c r="F218" i="5" s="1"/>
  <c r="J218" i="5" s="1"/>
  <c r="T250" i="2"/>
  <c r="E318" i="2"/>
  <c r="B318" i="2" s="1"/>
  <c r="E283" i="2"/>
  <c r="B283" i="2" s="1"/>
  <c r="K283" i="2" s="1"/>
  <c r="J283" i="2" s="1"/>
  <c r="E308" i="2"/>
  <c r="B308" i="2" s="1"/>
  <c r="K308" i="2" s="1"/>
  <c r="J308" i="2" s="1"/>
  <c r="E298" i="1" s="1"/>
  <c r="T123" i="2"/>
  <c r="T367" i="2"/>
  <c r="T151" i="2"/>
  <c r="T222" i="2"/>
  <c r="T305" i="2"/>
  <c r="T406" i="2"/>
  <c r="T388" i="2"/>
  <c r="T270" i="2"/>
  <c r="E293" i="2"/>
  <c r="B293" i="2" s="1"/>
  <c r="T368" i="2"/>
  <c r="E279" i="2"/>
  <c r="B279" i="2" s="1"/>
  <c r="E269" i="1" s="1"/>
  <c r="F286" i="5" s="1"/>
  <c r="J286" i="5" s="1"/>
  <c r="T276" i="2"/>
  <c r="T45" i="2"/>
  <c r="T369" i="2"/>
  <c r="E152" i="2"/>
  <c r="B152" i="2" s="1"/>
  <c r="K152" i="2" s="1"/>
  <c r="J152" i="2" s="1"/>
  <c r="E142" i="1" s="1"/>
  <c r="F162" i="5" s="1"/>
  <c r="J162" i="5" s="1"/>
  <c r="T170" i="2"/>
  <c r="T366" i="2"/>
  <c r="T341" i="2"/>
  <c r="T72" i="2"/>
  <c r="T122" i="2"/>
  <c r="T171" i="2"/>
  <c r="T169" i="2"/>
  <c r="T158" i="2"/>
  <c r="T286" i="2"/>
  <c r="T218" i="2"/>
  <c r="T149" i="2"/>
  <c r="T212" i="2"/>
  <c r="T155" i="2"/>
  <c r="T40" i="2"/>
  <c r="T65" i="2"/>
  <c r="T343" i="2"/>
  <c r="E307" i="2"/>
  <c r="B307" i="2" s="1"/>
  <c r="E338" i="2"/>
  <c r="B338" i="2" s="1"/>
  <c r="E168" i="2"/>
  <c r="B168" i="2" s="1"/>
  <c r="T140" i="2"/>
  <c r="T258" i="2"/>
  <c r="T414" i="2"/>
  <c r="T280" i="2"/>
  <c r="T308" i="2"/>
  <c r="T89" i="2"/>
  <c r="E326" i="2"/>
  <c r="B326" i="2" s="1"/>
  <c r="E392" i="2"/>
  <c r="B392" i="2" s="1"/>
  <c r="T294" i="2"/>
  <c r="T318" i="2"/>
  <c r="T57" i="2"/>
  <c r="T283" i="2"/>
  <c r="E246" i="2"/>
  <c r="B246" i="2" s="1"/>
  <c r="T299" i="2"/>
  <c r="T164" i="2"/>
  <c r="T231" i="2"/>
  <c r="E315" i="2"/>
  <c r="B315" i="2" s="1"/>
  <c r="K315" i="2" s="1"/>
  <c r="J315" i="2" s="1"/>
  <c r="E305" i="1" s="1"/>
  <c r="F322" i="5" s="1"/>
  <c r="J322" i="5" s="1"/>
  <c r="T75" i="2"/>
  <c r="T237" i="2"/>
  <c r="E437" i="2"/>
  <c r="B437" i="2" s="1"/>
  <c r="E1187" i="2"/>
  <c r="B1187" i="2" s="1"/>
  <c r="K1187" i="2" s="1"/>
  <c r="J1187" i="2" s="1"/>
  <c r="T352" i="2"/>
  <c r="T365" i="2"/>
  <c r="T376" i="2"/>
  <c r="T224" i="2"/>
  <c r="T259" i="2"/>
  <c r="T457" i="2"/>
  <c r="E754" i="2"/>
  <c r="B754" i="2" s="1"/>
  <c r="E744" i="1" s="1"/>
  <c r="F761" i="5" s="1"/>
  <c r="J761" i="5" s="1"/>
  <c r="E633" i="2"/>
  <c r="B633" i="2" s="1"/>
  <c r="K633" i="2" s="1"/>
  <c r="J633" i="2" s="1"/>
  <c r="E780" i="2"/>
  <c r="B780" i="2" s="1"/>
  <c r="K780" i="2" s="1"/>
  <c r="J780" i="2" s="1"/>
  <c r="E674" i="2"/>
  <c r="B674" i="2" s="1"/>
  <c r="E664" i="1" s="1"/>
  <c r="F681" i="5" s="1"/>
  <c r="J681" i="5" s="1"/>
  <c r="E139" i="2"/>
  <c r="B139" i="2" s="1"/>
  <c r="E129" i="1" s="1"/>
  <c r="F145" i="5" s="1"/>
  <c r="J145" i="5" s="1"/>
  <c r="E83" i="2"/>
  <c r="B83" i="2" s="1"/>
  <c r="K83" i="2" s="1"/>
  <c r="J83" i="2" s="1"/>
  <c r="E73" i="1" s="1"/>
  <c r="F85" i="5" s="1"/>
  <c r="J85" i="5" s="1"/>
  <c r="T331" i="2"/>
  <c r="T364" i="2"/>
  <c r="T185" i="2"/>
  <c r="T417" i="2"/>
  <c r="T191" i="2"/>
  <c r="T201" i="2"/>
  <c r="T394" i="2"/>
  <c r="T217" i="2"/>
  <c r="T337" i="2"/>
  <c r="T353" i="2"/>
  <c r="T130" i="2"/>
  <c r="T125" i="2"/>
  <c r="T323" i="2"/>
  <c r="T88" i="2"/>
  <c r="E46" i="2"/>
  <c r="B46" i="2" s="1"/>
  <c r="E36" i="1" s="1"/>
  <c r="F44" i="5" s="1"/>
  <c r="J44" i="5" s="1"/>
  <c r="T207" i="2"/>
  <c r="T61" i="2"/>
  <c r="T303" i="2"/>
  <c r="T121" i="2"/>
  <c r="T275" i="2"/>
  <c r="T92" i="2"/>
  <c r="T329" i="2"/>
  <c r="T188" i="2"/>
  <c r="T128" i="2"/>
  <c r="T411" i="2"/>
  <c r="T393" i="2"/>
  <c r="T51" i="2"/>
  <c r="T301" i="2"/>
  <c r="T168" i="2"/>
  <c r="T216" i="2"/>
  <c r="T347" i="2"/>
  <c r="T161" i="2"/>
  <c r="E49" i="2"/>
  <c r="B49" i="2" s="1"/>
  <c r="K49" i="2" s="1"/>
  <c r="J49" i="2" s="1"/>
  <c r="E39" i="1" s="1"/>
  <c r="F47" i="5" s="1"/>
  <c r="J47" i="5" s="1"/>
  <c r="T281" i="2"/>
  <c r="T398" i="2"/>
  <c r="T285" i="2"/>
  <c r="T54" i="2"/>
  <c r="T193" i="2"/>
  <c r="T28" i="2"/>
  <c r="T115" i="2"/>
  <c r="T116" i="2"/>
  <c r="T58" i="2"/>
  <c r="T34" i="2"/>
  <c r="E434" i="2"/>
  <c r="B434" i="2" s="1"/>
  <c r="K434" i="2" s="1"/>
  <c r="J434" i="2" s="1"/>
  <c r="E424" i="1" s="1"/>
  <c r="E324" i="2"/>
  <c r="B324" i="2" s="1"/>
  <c r="K324" i="2" s="1"/>
  <c r="J324" i="2" s="1"/>
  <c r="E314" i="1" s="1"/>
  <c r="F331" i="5" s="1"/>
  <c r="J331" i="5" s="1"/>
  <c r="E200" i="2"/>
  <c r="B200" i="2" s="1"/>
  <c r="K200" i="2" s="1"/>
  <c r="J200" i="2" s="1"/>
  <c r="E190" i="1" s="1"/>
  <c r="F209" i="5" s="1"/>
  <c r="J209" i="5" s="1"/>
  <c r="E136" i="2"/>
  <c r="B136" i="2" s="1"/>
  <c r="K136" i="2" s="1"/>
  <c r="J136" i="2" s="1"/>
  <c r="E126" i="1" s="1"/>
  <c r="F142" i="5" s="1"/>
  <c r="J142" i="5" s="1"/>
  <c r="E179" i="2"/>
  <c r="B179" i="2" s="1"/>
  <c r="K179" i="2" s="1"/>
  <c r="J179" i="2" s="1"/>
  <c r="E543" i="2"/>
  <c r="B543" i="2" s="1"/>
  <c r="E533" i="1" s="1"/>
  <c r="F550" i="5" s="1"/>
  <c r="J550" i="5" s="1"/>
  <c r="T793" i="2"/>
  <c r="E814" i="2"/>
  <c r="B814" i="2" s="1"/>
  <c r="E804" i="1" s="1"/>
  <c r="E588" i="2"/>
  <c r="B588" i="2" s="1"/>
  <c r="E578" i="1" s="1"/>
  <c r="F595" i="5" s="1"/>
  <c r="J595" i="5" s="1"/>
  <c r="E551" i="2"/>
  <c r="B551" i="2" s="1"/>
  <c r="K551" i="2" s="1"/>
  <c r="J551" i="2" s="1"/>
  <c r="T529" i="2"/>
  <c r="T678" i="2"/>
  <c r="E501" i="2"/>
  <c r="B501" i="2" s="1"/>
  <c r="E491" i="1" s="1"/>
  <c r="F508" i="5" s="1"/>
  <c r="J508" i="5" s="1"/>
  <c r="T519" i="2"/>
  <c r="E647" i="2"/>
  <c r="B647" i="2" s="1"/>
  <c r="E637" i="1" s="1"/>
  <c r="E591" i="2"/>
  <c r="B591" i="2" s="1"/>
  <c r="K591" i="2" s="1"/>
  <c r="J591" i="2" s="1"/>
  <c r="T671" i="2"/>
  <c r="E512" i="2"/>
  <c r="B512" i="2" s="1"/>
  <c r="E502" i="1" s="1"/>
  <c r="F519" i="5" s="1"/>
  <c r="J519" i="5" s="1"/>
  <c r="T623" i="2"/>
  <c r="E528" i="2"/>
  <c r="B528" i="2" s="1"/>
  <c r="K528" i="2" s="1"/>
  <c r="J528" i="2" s="1"/>
  <c r="T541" i="2"/>
  <c r="T1155" i="2"/>
  <c r="T1139" i="2"/>
  <c r="E1181" i="2"/>
  <c r="B1181" i="2" s="1"/>
  <c r="E1171" i="1" s="1"/>
  <c r="F1188" i="5" s="1"/>
  <c r="J1188" i="5" s="1"/>
  <c r="E1174" i="2"/>
  <c r="B1174" i="2" s="1"/>
  <c r="K1174" i="2" s="1"/>
  <c r="J1174" i="2" s="1"/>
  <c r="E986" i="2"/>
  <c r="B986" i="2" s="1"/>
  <c r="E976" i="1" s="1"/>
  <c r="E891" i="2"/>
  <c r="B891" i="2" s="1"/>
  <c r="E763" i="2"/>
  <c r="B763" i="2" s="1"/>
  <c r="E753" i="1" s="1"/>
  <c r="F770" i="5" s="1"/>
  <c r="J770" i="5" s="1"/>
  <c r="E844" i="2"/>
  <c r="B844" i="2" s="1"/>
  <c r="K844" i="2" s="1"/>
  <c r="J844" i="2" s="1"/>
  <c r="E488" i="2"/>
  <c r="B488" i="2" s="1"/>
  <c r="E478" i="1" s="1"/>
  <c r="F495" i="5" s="1"/>
  <c r="J495" i="5" s="1"/>
  <c r="E627" i="2"/>
  <c r="B627" i="2" s="1"/>
  <c r="T574" i="2"/>
  <c r="E584" i="2"/>
  <c r="B584" i="2" s="1"/>
  <c r="E574" i="1" s="1"/>
  <c r="F591" i="5" s="1"/>
  <c r="J591" i="5" s="1"/>
  <c r="E810" i="2"/>
  <c r="B810" i="2" s="1"/>
  <c r="K810" i="2" s="1"/>
  <c r="J810" i="2" s="1"/>
  <c r="E517" i="2"/>
  <c r="B517" i="2" s="1"/>
  <c r="E507" i="1" s="1"/>
  <c r="F524" i="5" s="1"/>
  <c r="J524" i="5" s="1"/>
  <c r="E542" i="2"/>
  <c r="B542" i="2" s="1"/>
  <c r="K542" i="2" s="1"/>
  <c r="J542" i="2" s="1"/>
  <c r="T692" i="2"/>
  <c r="T452" i="2"/>
  <c r="T690" i="2"/>
  <c r="T669" i="2"/>
  <c r="E839" i="2"/>
  <c r="B839" i="2" s="1"/>
  <c r="K839" i="2" s="1"/>
  <c r="J839" i="2" s="1"/>
  <c r="E755" i="2"/>
  <c r="B755" i="2" s="1"/>
  <c r="K755" i="2" s="1"/>
  <c r="J755" i="2" s="1"/>
  <c r="T1800" i="2"/>
  <c r="E520" i="2"/>
  <c r="B520" i="2" s="1"/>
  <c r="E510" i="1" s="1"/>
  <c r="E514" i="2"/>
  <c r="B514" i="2" s="1"/>
  <c r="K514" i="2" s="1"/>
  <c r="J514" i="2" s="1"/>
  <c r="E485" i="2"/>
  <c r="B485" i="2" s="1"/>
  <c r="K485" i="2" s="1"/>
  <c r="J485" i="2" s="1"/>
  <c r="T641" i="2"/>
  <c r="E770" i="2"/>
  <c r="B770" i="2" s="1"/>
  <c r="E760" i="1" s="1"/>
  <c r="T729" i="2"/>
  <c r="E686" i="2"/>
  <c r="B686" i="2" s="1"/>
  <c r="K686" i="2" s="1"/>
  <c r="J686" i="2" s="1"/>
  <c r="E601" i="2"/>
  <c r="B601" i="2" s="1"/>
  <c r="E591" i="1" s="1"/>
  <c r="F608" i="5" s="1"/>
  <c r="J608" i="5" s="1"/>
  <c r="E731" i="2"/>
  <c r="B731" i="2" s="1"/>
  <c r="K731" i="2" s="1"/>
  <c r="J731" i="2" s="1"/>
  <c r="T816" i="2"/>
  <c r="T617" i="2"/>
  <c r="E758" i="2"/>
  <c r="B758" i="2" s="1"/>
  <c r="K758" i="2" s="1"/>
  <c r="J758" i="2" s="1"/>
  <c r="E631" i="2"/>
  <c r="B631" i="2" s="1"/>
  <c r="K631" i="2" s="1"/>
  <c r="J631" i="2" s="1"/>
  <c r="E756" i="2"/>
  <c r="B756" i="2" s="1"/>
  <c r="E746" i="1" s="1"/>
  <c r="F763" i="5" s="1"/>
  <c r="J763" i="5" s="1"/>
  <c r="E578" i="2"/>
  <c r="B578" i="2" s="1"/>
  <c r="K578" i="2" s="1"/>
  <c r="J578" i="2" s="1"/>
  <c r="E778" i="2"/>
  <c r="B778" i="2" s="1"/>
  <c r="K778" i="2" s="1"/>
  <c r="J778" i="2" s="1"/>
  <c r="T850" i="2"/>
  <c r="T684" i="2"/>
  <c r="T745" i="2"/>
  <c r="E725" i="2"/>
  <c r="B725" i="2" s="1"/>
  <c r="K725" i="2" s="1"/>
  <c r="J725" i="2" s="1"/>
  <c r="T522" i="2"/>
  <c r="T498" i="2"/>
  <c r="T590" i="2"/>
  <c r="T555" i="2"/>
  <c r="T479" i="2"/>
  <c r="T533" i="2"/>
  <c r="E642" i="2"/>
  <c r="B642" i="2" s="1"/>
  <c r="K642" i="2" s="1"/>
  <c r="J642" i="2" s="1"/>
  <c r="T798" i="2"/>
  <c r="T520" i="2"/>
  <c r="T651" i="2"/>
  <c r="T783" i="2"/>
  <c r="E673" i="2"/>
  <c r="B673" i="2" s="1"/>
  <c r="K673" i="2" s="1"/>
  <c r="J673" i="2" s="1"/>
  <c r="T530" i="2"/>
  <c r="T792" i="2"/>
  <c r="T847" i="2"/>
  <c r="T1777" i="2"/>
  <c r="T1773" i="2"/>
  <c r="T1822" i="2"/>
  <c r="T1152" i="2"/>
  <c r="E1167" i="2"/>
  <c r="B1167" i="2" s="1"/>
  <c r="E1157" i="1" s="1"/>
  <c r="F1174" i="5" s="1"/>
  <c r="J1174" i="5" s="1"/>
  <c r="T1005" i="2"/>
  <c r="T531" i="2"/>
  <c r="E695" i="2"/>
  <c r="B695" i="2" s="1"/>
  <c r="K695" i="2" s="1"/>
  <c r="J695" i="2" s="1"/>
  <c r="E451" i="2"/>
  <c r="B451" i="2" s="1"/>
  <c r="E441" i="1" s="1"/>
  <c r="F458" i="5" s="1"/>
  <c r="J458" i="5" s="1"/>
  <c r="E664" i="2"/>
  <c r="B664" i="2" s="1"/>
  <c r="K664" i="2" s="1"/>
  <c r="J664" i="2" s="1"/>
  <c r="T856" i="2"/>
  <c r="T713" i="2"/>
  <c r="E776" i="2"/>
  <c r="B776" i="2" s="1"/>
  <c r="E766" i="1" s="1"/>
  <c r="E723" i="2"/>
  <c r="B723" i="2" s="1"/>
  <c r="K723" i="2" s="1"/>
  <c r="J723" i="2" s="1"/>
  <c r="E654" i="2"/>
  <c r="B654" i="2" s="1"/>
  <c r="K654" i="2" s="1"/>
  <c r="J654" i="2" s="1"/>
  <c r="T807" i="2"/>
  <c r="T552" i="2"/>
  <c r="T785" i="2"/>
  <c r="T728" i="2"/>
  <c r="T693" i="2"/>
  <c r="E477" i="2"/>
  <c r="B477" i="2" s="1"/>
  <c r="E467" i="1" s="1"/>
  <c r="T661" i="2"/>
  <c r="E806" i="2"/>
  <c r="B806" i="2" s="1"/>
  <c r="K806" i="2" s="1"/>
  <c r="J806" i="2" s="1"/>
  <c r="T1816" i="2"/>
  <c r="T1832" i="2"/>
  <c r="T1828" i="2"/>
  <c r="T1796" i="2"/>
  <c r="T1161" i="2"/>
  <c r="E1149" i="2"/>
  <c r="B1149" i="2" s="1"/>
  <c r="K1149" i="2" s="1"/>
  <c r="J1149" i="2" s="1"/>
  <c r="E1133" i="2"/>
  <c r="B1133" i="2" s="1"/>
  <c r="K1133" i="2" s="1"/>
  <c r="J1133" i="2" s="1"/>
  <c r="E989" i="2"/>
  <c r="B989" i="2" s="1"/>
  <c r="K989" i="2" s="1"/>
  <c r="J989" i="2" s="1"/>
  <c r="T1191" i="2"/>
  <c r="T1175" i="2"/>
  <c r="E970" i="2"/>
  <c r="B970" i="2" s="1"/>
  <c r="K970" i="2" s="1"/>
  <c r="J970" i="2" s="1"/>
  <c r="T982" i="2"/>
  <c r="E966" i="2"/>
  <c r="B966" i="2" s="1"/>
  <c r="K966" i="2" s="1"/>
  <c r="J966" i="2" s="1"/>
  <c r="E993" i="2"/>
  <c r="B993" i="2" s="1"/>
  <c r="E983" i="1" s="1"/>
  <c r="F1000" i="5" s="1"/>
  <c r="J1000" i="5" s="1"/>
  <c r="E985" i="2"/>
  <c r="B985" i="2" s="1"/>
  <c r="K985" i="2" s="1"/>
  <c r="J985" i="2" s="1"/>
  <c r="E977" i="2"/>
  <c r="B977" i="2" s="1"/>
  <c r="K977" i="2" s="1"/>
  <c r="J977" i="2" s="1"/>
  <c r="E834" i="2"/>
  <c r="B834" i="2" s="1"/>
  <c r="K834" i="2" s="1"/>
  <c r="J834" i="2" s="1"/>
  <c r="T830" i="2"/>
  <c r="E832" i="2"/>
  <c r="B832" i="2" s="1"/>
  <c r="E822" i="1" s="1"/>
  <c r="F839" i="5" s="1"/>
  <c r="J839" i="5" s="1"/>
  <c r="T449" i="2"/>
  <c r="E539" i="2"/>
  <c r="B539" i="2" s="1"/>
  <c r="K539" i="2" s="1"/>
  <c r="J539" i="2" s="1"/>
  <c r="T582" i="2"/>
  <c r="E1886" i="2"/>
  <c r="B1886" i="2" s="1"/>
  <c r="K1886" i="2" s="1"/>
  <c r="J1886" i="2" s="1"/>
  <c r="E1904" i="2"/>
  <c r="B1904" i="2" s="1"/>
  <c r="K1904" i="2" s="1"/>
  <c r="J1904" i="2" s="1"/>
  <c r="T1780" i="2"/>
  <c r="T1772" i="2"/>
  <c r="E1763" i="2"/>
  <c r="B1763" i="2" s="1"/>
  <c r="K1763" i="2" s="1"/>
  <c r="J1763" i="2" s="1"/>
  <c r="E1874" i="2"/>
  <c r="B1874" i="2" s="1"/>
  <c r="K1874" i="2" s="1"/>
  <c r="J1874" i="2" s="1"/>
  <c r="T1868" i="2"/>
  <c r="E1835" i="2"/>
  <c r="B1835" i="2" s="1"/>
  <c r="E1825" i="1" s="1"/>
  <c r="F1842" i="5" s="1"/>
  <c r="J1842" i="5" s="1"/>
  <c r="E1827" i="2"/>
  <c r="B1827" i="2" s="1"/>
  <c r="K1827" i="2" s="1"/>
  <c r="J1827" i="2" s="1"/>
  <c r="E1819" i="2"/>
  <c r="B1819" i="2" s="1"/>
  <c r="K1819" i="2" s="1"/>
  <c r="J1819" i="2" s="1"/>
  <c r="E1811" i="2"/>
  <c r="B1811" i="2" s="1"/>
  <c r="K1811" i="2" s="1"/>
  <c r="J1811" i="2" s="1"/>
  <c r="E1803" i="2"/>
  <c r="B1803" i="2" s="1"/>
  <c r="K1803" i="2" s="1"/>
  <c r="J1803" i="2" s="1"/>
  <c r="E1795" i="2"/>
  <c r="B1795" i="2" s="1"/>
  <c r="K1795" i="2" s="1"/>
  <c r="J1795" i="2" s="1"/>
  <c r="E1875" i="2"/>
  <c r="B1875" i="2" s="1"/>
  <c r="K1875" i="2" s="1"/>
  <c r="J1875" i="2" s="1"/>
  <c r="E1867" i="2"/>
  <c r="B1867" i="2" s="1"/>
  <c r="K1867" i="2" s="1"/>
  <c r="J1867" i="2" s="1"/>
  <c r="E1859" i="2"/>
  <c r="B1859" i="2" s="1"/>
  <c r="E1849" i="1" s="1"/>
  <c r="F1866" i="5" s="1"/>
  <c r="J1866" i="5" s="1"/>
  <c r="E1844" i="2"/>
  <c r="B1844" i="2" s="1"/>
  <c r="K1844" i="2" s="1"/>
  <c r="J1844" i="2" s="1"/>
  <c r="E1789" i="2"/>
  <c r="B1789" i="2" s="1"/>
  <c r="K1789" i="2" s="1"/>
  <c r="J1789" i="2" s="1"/>
  <c r="E709" i="2"/>
  <c r="B709" i="2" s="1"/>
  <c r="K709" i="2" s="1"/>
  <c r="J709" i="2" s="1"/>
  <c r="T477" i="2"/>
  <c r="E534" i="2"/>
  <c r="B534" i="2" s="1"/>
  <c r="K534" i="2" s="1"/>
  <c r="J534" i="2" s="1"/>
  <c r="T514" i="2"/>
  <c r="T810" i="2"/>
  <c r="T626" i="2"/>
  <c r="T478" i="2"/>
  <c r="T691" i="2"/>
  <c r="E634" i="2"/>
  <c r="B634" i="2" s="1"/>
  <c r="K634" i="2" s="1"/>
  <c r="J634" i="2" s="1"/>
  <c r="T768" i="2"/>
  <c r="T443" i="2"/>
  <c r="T493" i="2"/>
  <c r="T550" i="2"/>
  <c r="T570" i="2"/>
  <c r="E685" i="2"/>
  <c r="B685" i="2" s="1"/>
  <c r="E675" i="1" s="1"/>
  <c r="F692" i="5" s="1"/>
  <c r="J692" i="5" s="1"/>
  <c r="T474" i="2"/>
  <c r="T592" i="2"/>
  <c r="T542" i="2"/>
  <c r="T744" i="2"/>
  <c r="E805" i="2"/>
  <c r="B805" i="2" s="1"/>
  <c r="K805" i="2" s="1"/>
  <c r="J805" i="2" s="1"/>
  <c r="E1898" i="2"/>
  <c r="B1898" i="2" s="1"/>
  <c r="K1898" i="2" s="1"/>
  <c r="J1898" i="2" s="1"/>
  <c r="T1889" i="2"/>
  <c r="E1831" i="2"/>
  <c r="B1831" i="2" s="1"/>
  <c r="E1821" i="1" s="1"/>
  <c r="F1838" i="5" s="1"/>
  <c r="J1838" i="5" s="1"/>
  <c r="E1823" i="2"/>
  <c r="B1823" i="2" s="1"/>
  <c r="K1823" i="2" s="1"/>
  <c r="J1823" i="2" s="1"/>
  <c r="E1815" i="2"/>
  <c r="B1815" i="2" s="1"/>
  <c r="K1815" i="2" s="1"/>
  <c r="J1815" i="2" s="1"/>
  <c r="E1807" i="2"/>
  <c r="B1807" i="2" s="1"/>
  <c r="E1797" i="1" s="1"/>
  <c r="F1814" i="5" s="1"/>
  <c r="J1814" i="5" s="1"/>
  <c r="E1799" i="2"/>
  <c r="B1799" i="2" s="1"/>
  <c r="E1789" i="1" s="1"/>
  <c r="F1806" i="5" s="1"/>
  <c r="J1806" i="5" s="1"/>
  <c r="E1791" i="2"/>
  <c r="B1791" i="2" s="1"/>
  <c r="K1791" i="2" s="1"/>
  <c r="J1791" i="2" s="1"/>
  <c r="E468" i="2"/>
  <c r="B468" i="2" s="1"/>
  <c r="K468" i="2" s="1"/>
  <c r="J468" i="2" s="1"/>
  <c r="E532" i="2"/>
  <c r="B532" i="2" s="1"/>
  <c r="E716" i="2"/>
  <c r="B716" i="2" s="1"/>
  <c r="E706" i="1" s="1"/>
  <c r="F723" i="5" s="1"/>
  <c r="J723" i="5" s="1"/>
  <c r="T808" i="2"/>
  <c r="E747" i="2"/>
  <c r="B747" i="2" s="1"/>
  <c r="K747" i="2" s="1"/>
  <c r="J747" i="2" s="1"/>
  <c r="T450" i="2"/>
  <c r="E462" i="2"/>
  <c r="B462" i="2" s="1"/>
  <c r="K462" i="2" s="1"/>
  <c r="J462" i="2" s="1"/>
  <c r="E492" i="2"/>
  <c r="B492" i="2" s="1"/>
  <c r="K492" i="2" s="1"/>
  <c r="J492" i="2" s="1"/>
  <c r="E536" i="2"/>
  <c r="B536" i="2" s="1"/>
  <c r="K536" i="2" s="1"/>
  <c r="J536" i="2" s="1"/>
  <c r="E644" i="2"/>
  <c r="B644" i="2" s="1"/>
  <c r="K644" i="2" s="1"/>
  <c r="J644" i="2" s="1"/>
  <c r="E787" i="2"/>
  <c r="B787" i="2" s="1"/>
  <c r="K787" i="2" s="1"/>
  <c r="J787" i="2" s="1"/>
  <c r="E736" i="2"/>
  <c r="B736" i="2" s="1"/>
  <c r="K736" i="2" s="1"/>
  <c r="J736" i="2" s="1"/>
  <c r="E828" i="2"/>
  <c r="B828" i="2" s="1"/>
  <c r="K828" i="2" s="1"/>
  <c r="J828" i="2" s="1"/>
  <c r="E576" i="2"/>
  <c r="B576" i="2" s="1"/>
  <c r="E655" i="2"/>
  <c r="B655" i="2" s="1"/>
  <c r="K655" i="2" s="1"/>
  <c r="J655" i="2" s="1"/>
  <c r="E603" i="2"/>
  <c r="B603" i="2" s="1"/>
  <c r="E593" i="1" s="1"/>
  <c r="E799" i="2"/>
  <c r="B799" i="2" s="1"/>
  <c r="K799" i="2" s="1"/>
  <c r="J799" i="2" s="1"/>
  <c r="E487" i="2"/>
  <c r="B487" i="2" s="1"/>
  <c r="E572" i="2"/>
  <c r="B572" i="2" s="1"/>
  <c r="E562" i="1" s="1"/>
  <c r="F579" i="5" s="1"/>
  <c r="J579" i="5" s="1"/>
  <c r="E720" i="2"/>
  <c r="B720" i="2" s="1"/>
  <c r="E710" i="1" s="1"/>
  <c r="F727" i="5" s="1"/>
  <c r="J727" i="5" s="1"/>
  <c r="T789" i="2"/>
  <c r="E826" i="2"/>
  <c r="B826" i="2" s="1"/>
  <c r="E816" i="1" s="1"/>
  <c r="F833" i="5" s="1"/>
  <c r="J833" i="5" s="1"/>
  <c r="T806" i="2"/>
  <c r="E791" i="2"/>
  <c r="B791" i="2" s="1"/>
  <c r="K791" i="2" s="1"/>
  <c r="J791" i="2" s="1"/>
  <c r="T737" i="2"/>
  <c r="E697" i="2"/>
  <c r="B697" i="2" s="1"/>
  <c r="E687" i="1" s="1"/>
  <c r="F704" i="5" s="1"/>
  <c r="J704" i="5" s="1"/>
  <c r="E646" i="2"/>
  <c r="B646" i="2" s="1"/>
  <c r="E636" i="1" s="1"/>
  <c r="T703" i="2"/>
  <c r="E586" i="2"/>
  <c r="B586" i="2" s="1"/>
  <c r="E576" i="1" s="1"/>
  <c r="F593" i="5" s="1"/>
  <c r="J593" i="5" s="1"/>
  <c r="T1792" i="2"/>
  <c r="T1170" i="2"/>
  <c r="E609" i="2"/>
  <c r="B609" i="2" s="1"/>
  <c r="K609" i="2" s="1"/>
  <c r="J609" i="2" s="1"/>
  <c r="E544" i="2"/>
  <c r="B544" i="2" s="1"/>
  <c r="K544" i="2" s="1"/>
  <c r="J544" i="2" s="1"/>
  <c r="T790" i="2"/>
  <c r="T518" i="2"/>
  <c r="E611" i="2"/>
  <c r="B611" i="2" s="1"/>
  <c r="K611" i="2" s="1"/>
  <c r="J611" i="2" s="1"/>
  <c r="E728" i="2"/>
  <c r="B728" i="2" s="1"/>
  <c r="K728" i="2" s="1"/>
  <c r="J728" i="2" s="1"/>
  <c r="E715" i="2"/>
  <c r="B715" i="2" s="1"/>
  <c r="E705" i="1" s="1"/>
  <c r="F722" i="5" s="1"/>
  <c r="J722" i="5" s="1"/>
  <c r="E675" i="2"/>
  <c r="B675" i="2" s="1"/>
  <c r="K675" i="2" s="1"/>
  <c r="J675" i="2" s="1"/>
  <c r="E553" i="2"/>
  <c r="B553" i="2" s="1"/>
  <c r="K553" i="2" s="1"/>
  <c r="J553" i="2" s="1"/>
  <c r="E704" i="2"/>
  <c r="B704" i="2" s="1"/>
  <c r="E694" i="1" s="1"/>
  <c r="F711" i="5" s="1"/>
  <c r="J711" i="5" s="1"/>
  <c r="E567" i="2"/>
  <c r="B567" i="2" s="1"/>
  <c r="K567" i="2" s="1"/>
  <c r="J567" i="2" s="1"/>
  <c r="E620" i="2"/>
  <c r="B620" i="2" s="1"/>
  <c r="K620" i="2" s="1"/>
  <c r="J620" i="2" s="1"/>
  <c r="E594" i="2"/>
  <c r="B594" i="2" s="1"/>
  <c r="K594" i="2" s="1"/>
  <c r="J594" i="2" s="1"/>
  <c r="E506" i="2"/>
  <c r="B506" i="2" s="1"/>
  <c r="K506" i="2" s="1"/>
  <c r="J506" i="2" s="1"/>
  <c r="E630" i="2"/>
  <c r="B630" i="2" s="1"/>
  <c r="E621" i="2"/>
  <c r="B621" i="2" s="1"/>
  <c r="K621" i="2" s="1"/>
  <c r="J621" i="2" s="1"/>
  <c r="E659" i="2"/>
  <c r="B659" i="2" s="1"/>
  <c r="K659" i="2" s="1"/>
  <c r="J659" i="2" s="1"/>
  <c r="E682" i="2"/>
  <c r="B682" i="2" s="1"/>
  <c r="K682" i="2" s="1"/>
  <c r="J682" i="2" s="1"/>
  <c r="E639" i="2"/>
  <c r="B639" i="2" s="1"/>
  <c r="E566" i="2"/>
  <c r="B566" i="2" s="1"/>
  <c r="K566" i="2" s="1"/>
  <c r="J566" i="2" s="1"/>
  <c r="E464" i="2"/>
  <c r="B464" i="2" s="1"/>
  <c r="K464" i="2" s="1"/>
  <c r="J464" i="2" s="1"/>
  <c r="T599" i="2"/>
  <c r="E563" i="2"/>
  <c r="B563" i="2" s="1"/>
  <c r="K563" i="2" s="1"/>
  <c r="J563" i="2" s="1"/>
  <c r="T712" i="2"/>
  <c r="T1879" i="2"/>
  <c r="E1856" i="2"/>
  <c r="B1856" i="2" s="1"/>
  <c r="K1856" i="2" s="1"/>
  <c r="J1856" i="2" s="1"/>
  <c r="T1775" i="2"/>
  <c r="E1870" i="2"/>
  <c r="B1870" i="2" s="1"/>
  <c r="K1870" i="2" s="1"/>
  <c r="J1870" i="2" s="1"/>
  <c r="T1900" i="2"/>
  <c r="E1864" i="2"/>
  <c r="B1864" i="2" s="1"/>
  <c r="K1864" i="2" s="1"/>
  <c r="J1864" i="2" s="1"/>
  <c r="E1845" i="2"/>
  <c r="B1845" i="2" s="1"/>
  <c r="K1845" i="2" s="1"/>
  <c r="J1845" i="2" s="1"/>
  <c r="T1810" i="2"/>
  <c r="E1762" i="2"/>
  <c r="B1762" i="2" s="1"/>
  <c r="E1752" i="1" s="1"/>
  <c r="F1769" i="5" s="1"/>
  <c r="J1769" i="5" s="1"/>
  <c r="T1757" i="2"/>
  <c r="T1753" i="2"/>
  <c r="E1749" i="2"/>
  <c r="B1749" i="2" s="1"/>
  <c r="K1749" i="2" s="1"/>
  <c r="J1749" i="2" s="1"/>
  <c r="E1745" i="2"/>
  <c r="B1745" i="2" s="1"/>
  <c r="K1745" i="2" s="1"/>
  <c r="J1745" i="2" s="1"/>
  <c r="E1741" i="2"/>
  <c r="B1741" i="2" s="1"/>
  <c r="K1741" i="2" s="1"/>
  <c r="J1741" i="2" s="1"/>
  <c r="E1737" i="2"/>
  <c r="B1737" i="2" s="1"/>
  <c r="K1737" i="2" s="1"/>
  <c r="J1737" i="2" s="1"/>
  <c r="E1733" i="2"/>
  <c r="B1733" i="2" s="1"/>
  <c r="K1733" i="2" s="1"/>
  <c r="J1733" i="2" s="1"/>
  <c r="E1729" i="2"/>
  <c r="B1729" i="2" s="1"/>
  <c r="K1729" i="2" s="1"/>
  <c r="J1729" i="2" s="1"/>
  <c r="E1725" i="2"/>
  <c r="B1725" i="2" s="1"/>
  <c r="K1725" i="2" s="1"/>
  <c r="J1725" i="2" s="1"/>
  <c r="E1721" i="2"/>
  <c r="B1721" i="2" s="1"/>
  <c r="E1711" i="1" s="1"/>
  <c r="F1728" i="5" s="1"/>
  <c r="J1728" i="5" s="1"/>
  <c r="E1717" i="2"/>
  <c r="B1717" i="2" s="1"/>
  <c r="K1717" i="2" s="1"/>
  <c r="J1717" i="2" s="1"/>
  <c r="E1713" i="2"/>
  <c r="B1713" i="2" s="1"/>
  <c r="E1703" i="1" s="1"/>
  <c r="F1720" i="5" s="1"/>
  <c r="J1720" i="5" s="1"/>
  <c r="E1709" i="2"/>
  <c r="B1709" i="2" s="1"/>
  <c r="E1699" i="1" s="1"/>
  <c r="F1716" i="5" s="1"/>
  <c r="J1716" i="5" s="1"/>
  <c r="E1705" i="2"/>
  <c r="B1705" i="2" s="1"/>
  <c r="K1705" i="2" s="1"/>
  <c r="J1705" i="2" s="1"/>
  <c r="E1701" i="2"/>
  <c r="B1701" i="2" s="1"/>
  <c r="K1701" i="2" s="1"/>
  <c r="J1701" i="2" s="1"/>
  <c r="E1697" i="2"/>
  <c r="B1697" i="2" s="1"/>
  <c r="K1697" i="2" s="1"/>
  <c r="J1697" i="2" s="1"/>
  <c r="E1693" i="2"/>
  <c r="B1693" i="2" s="1"/>
  <c r="K1693" i="2" s="1"/>
  <c r="J1693" i="2" s="1"/>
  <c r="E1689" i="2"/>
  <c r="B1689" i="2" s="1"/>
  <c r="E1679" i="1" s="1"/>
  <c r="F1696" i="5" s="1"/>
  <c r="J1696" i="5" s="1"/>
  <c r="E1685" i="2"/>
  <c r="B1685" i="2" s="1"/>
  <c r="K1685" i="2" s="1"/>
  <c r="J1685" i="2" s="1"/>
  <c r="E1681" i="2"/>
  <c r="B1681" i="2" s="1"/>
  <c r="K1681" i="2" s="1"/>
  <c r="J1681" i="2" s="1"/>
  <c r="E1677" i="2"/>
  <c r="B1677" i="2" s="1"/>
  <c r="K1677" i="2" s="1"/>
  <c r="J1677" i="2" s="1"/>
  <c r="E1673" i="2"/>
  <c r="B1673" i="2" s="1"/>
  <c r="K1673" i="2" s="1"/>
  <c r="J1673" i="2" s="1"/>
  <c r="E1669" i="2"/>
  <c r="B1669" i="2" s="1"/>
  <c r="K1669" i="2" s="1"/>
  <c r="J1669" i="2" s="1"/>
  <c r="E1665" i="2"/>
  <c r="B1665" i="2" s="1"/>
  <c r="E1655" i="1" s="1"/>
  <c r="F1672" i="5" s="1"/>
  <c r="J1672" i="5" s="1"/>
  <c r="E1661" i="2"/>
  <c r="B1661" i="2" s="1"/>
  <c r="K1661" i="2" s="1"/>
  <c r="J1661" i="2" s="1"/>
  <c r="E1657" i="2"/>
  <c r="B1657" i="2" s="1"/>
  <c r="E1647" i="1" s="1"/>
  <c r="F1664" i="5" s="1"/>
  <c r="J1664" i="5" s="1"/>
  <c r="E1653" i="2"/>
  <c r="B1653" i="2" s="1"/>
  <c r="K1653" i="2" s="1"/>
  <c r="J1653" i="2" s="1"/>
  <c r="E1649" i="2"/>
  <c r="B1649" i="2" s="1"/>
  <c r="K1649" i="2" s="1"/>
  <c r="J1649" i="2" s="1"/>
  <c r="E1645" i="2"/>
  <c r="B1645" i="2" s="1"/>
  <c r="E1635" i="1" s="1"/>
  <c r="F1652" i="5" s="1"/>
  <c r="J1652" i="5" s="1"/>
  <c r="E1641" i="2"/>
  <c r="B1641" i="2" s="1"/>
  <c r="K1641" i="2" s="1"/>
  <c r="J1641" i="2" s="1"/>
  <c r="E1637" i="2"/>
  <c r="B1637" i="2" s="1"/>
  <c r="K1637" i="2" s="1"/>
  <c r="J1637" i="2" s="1"/>
  <c r="E1182" i="2"/>
  <c r="B1182" i="2" s="1"/>
  <c r="K1182" i="2" s="1"/>
  <c r="J1182" i="2" s="1"/>
  <c r="E1166" i="2"/>
  <c r="B1166" i="2" s="1"/>
  <c r="E1156" i="1" s="1"/>
  <c r="F1173" i="5" s="1"/>
  <c r="J1173" i="5" s="1"/>
  <c r="T979" i="2"/>
  <c r="E1894" i="2"/>
  <c r="B1894" i="2" s="1"/>
  <c r="K1894" i="2" s="1"/>
  <c r="J1894" i="2" s="1"/>
  <c r="E1910" i="2"/>
  <c r="B1910" i="2" s="1"/>
  <c r="K1910" i="2" s="1"/>
  <c r="J1910" i="2" s="1"/>
  <c r="T1765" i="2"/>
  <c r="T1806" i="2"/>
  <c r="T1851" i="2"/>
  <c r="T1820" i="2"/>
  <c r="T1764" i="2"/>
  <c r="E1758" i="2"/>
  <c r="B1758" i="2" s="1"/>
  <c r="E1748" i="1" s="1"/>
  <c r="F1765" i="5" s="1"/>
  <c r="J1765" i="5" s="1"/>
  <c r="E1754" i="2"/>
  <c r="B1754" i="2" s="1"/>
  <c r="K1754" i="2" s="1"/>
  <c r="J1754" i="2" s="1"/>
  <c r="T1750" i="2"/>
  <c r="T1746" i="2"/>
  <c r="T1742" i="2"/>
  <c r="T1738" i="2"/>
  <c r="T1734" i="2"/>
  <c r="T1730" i="2"/>
  <c r="T1726" i="2"/>
  <c r="T1722" i="2"/>
  <c r="T1718" i="2"/>
  <c r="T1714" i="2"/>
  <c r="T1710" i="2"/>
  <c r="T1706" i="2"/>
  <c r="T1702" i="2"/>
  <c r="T1698" i="2"/>
  <c r="T1694" i="2"/>
  <c r="T1690" i="2"/>
  <c r="T1686" i="2"/>
  <c r="T1682" i="2"/>
  <c r="T1678" i="2"/>
  <c r="T1674" i="2"/>
  <c r="T1670" i="2"/>
  <c r="T1666" i="2"/>
  <c r="T1662" i="2"/>
  <c r="T1658" i="2"/>
  <c r="T1654" i="2"/>
  <c r="T1650" i="2"/>
  <c r="T1646" i="2"/>
  <c r="T1642" i="2"/>
  <c r="T1638" i="2"/>
  <c r="T990" i="2"/>
  <c r="E954" i="2"/>
  <c r="B954" i="2" s="1"/>
  <c r="K954" i="2" s="1"/>
  <c r="J954" i="2" s="1"/>
  <c r="E823" i="2"/>
  <c r="B823" i="2" s="1"/>
  <c r="E813" i="1" s="1"/>
  <c r="F830" i="5" s="1"/>
  <c r="J830" i="5" s="1"/>
  <c r="T1769" i="2"/>
  <c r="T1920" i="2"/>
  <c r="E1786" i="2"/>
  <c r="B1786" i="2" s="1"/>
  <c r="K1786" i="2" s="1"/>
  <c r="J1786" i="2" s="1"/>
  <c r="T1881" i="2"/>
  <c r="T1853" i="2"/>
  <c r="T1814" i="2"/>
  <c r="E1784" i="2"/>
  <c r="B1784" i="2" s="1"/>
  <c r="E1774" i="1" s="1"/>
  <c r="E1884" i="2"/>
  <c r="B1884" i="2" s="1"/>
  <c r="E1874" i="1" s="1"/>
  <c r="F1891" i="5" s="1"/>
  <c r="J1891" i="5" s="1"/>
  <c r="E1924" i="2"/>
  <c r="B1924" i="2" s="1"/>
  <c r="K1924" i="2" s="1"/>
  <c r="J1924" i="2" s="1"/>
  <c r="E1916" i="2"/>
  <c r="B1916" i="2" s="1"/>
  <c r="K1916" i="2" s="1"/>
  <c r="J1916" i="2" s="1"/>
  <c r="E1908" i="2"/>
  <c r="B1908" i="2" s="1"/>
  <c r="E1898" i="1" s="1"/>
  <c r="T1892" i="2"/>
  <c r="E1860" i="2"/>
  <c r="B1860" i="2" s="1"/>
  <c r="E1850" i="1" s="1"/>
  <c r="F1867" i="5" s="1"/>
  <c r="J1867" i="5" s="1"/>
  <c r="T1776" i="2"/>
  <c r="T1768" i="2"/>
  <c r="E1902" i="2"/>
  <c r="B1902" i="2" s="1"/>
  <c r="K1902" i="2" s="1"/>
  <c r="J1902" i="2" s="1"/>
  <c r="E1891" i="2"/>
  <c r="B1891" i="2" s="1"/>
  <c r="K1891" i="2" s="1"/>
  <c r="J1891" i="2" s="1"/>
  <c r="E1858" i="2"/>
  <c r="B1858" i="2" s="1"/>
  <c r="K1858" i="2" s="1"/>
  <c r="J1858" i="2" s="1"/>
  <c r="T1759" i="2"/>
  <c r="T1755" i="2"/>
  <c r="T1751" i="2"/>
  <c r="E1747" i="2"/>
  <c r="B1747" i="2" s="1"/>
  <c r="E1737" i="1" s="1"/>
  <c r="F1754" i="5" s="1"/>
  <c r="J1754" i="5" s="1"/>
  <c r="E1743" i="2"/>
  <c r="B1743" i="2" s="1"/>
  <c r="E1733" i="1" s="1"/>
  <c r="F1750" i="5" s="1"/>
  <c r="J1750" i="5" s="1"/>
  <c r="E1739" i="2"/>
  <c r="B1739" i="2" s="1"/>
  <c r="K1739" i="2" s="1"/>
  <c r="J1739" i="2" s="1"/>
  <c r="E1735" i="2"/>
  <c r="B1735" i="2" s="1"/>
  <c r="K1735" i="2" s="1"/>
  <c r="J1735" i="2" s="1"/>
  <c r="E1731" i="2"/>
  <c r="B1731" i="2" s="1"/>
  <c r="K1731" i="2" s="1"/>
  <c r="J1731" i="2" s="1"/>
  <c r="E1727" i="2"/>
  <c r="B1727" i="2" s="1"/>
  <c r="K1727" i="2" s="1"/>
  <c r="J1727" i="2" s="1"/>
  <c r="E1723" i="2"/>
  <c r="B1723" i="2" s="1"/>
  <c r="K1723" i="2" s="1"/>
  <c r="J1723" i="2" s="1"/>
  <c r="E1719" i="2"/>
  <c r="B1719" i="2" s="1"/>
  <c r="E1709" i="1" s="1"/>
  <c r="F1726" i="5" s="1"/>
  <c r="J1726" i="5" s="1"/>
  <c r="E1715" i="2"/>
  <c r="B1715" i="2" s="1"/>
  <c r="K1715" i="2" s="1"/>
  <c r="J1715" i="2" s="1"/>
  <c r="E1711" i="2"/>
  <c r="B1711" i="2" s="1"/>
  <c r="K1711" i="2" s="1"/>
  <c r="J1711" i="2" s="1"/>
  <c r="E1707" i="2"/>
  <c r="B1707" i="2" s="1"/>
  <c r="K1707" i="2" s="1"/>
  <c r="J1707" i="2" s="1"/>
  <c r="E1703" i="2"/>
  <c r="B1703" i="2" s="1"/>
  <c r="K1703" i="2" s="1"/>
  <c r="J1703" i="2" s="1"/>
  <c r="E1699" i="2"/>
  <c r="B1699" i="2" s="1"/>
  <c r="K1699" i="2" s="1"/>
  <c r="J1699" i="2" s="1"/>
  <c r="E1695" i="2"/>
  <c r="B1695" i="2" s="1"/>
  <c r="K1695" i="2" s="1"/>
  <c r="J1695" i="2" s="1"/>
  <c r="E1691" i="2"/>
  <c r="B1691" i="2" s="1"/>
  <c r="K1691" i="2" s="1"/>
  <c r="J1691" i="2" s="1"/>
  <c r="E1687" i="2"/>
  <c r="B1687" i="2" s="1"/>
  <c r="K1687" i="2" s="1"/>
  <c r="J1687" i="2" s="1"/>
  <c r="E1683" i="2"/>
  <c r="B1683" i="2" s="1"/>
  <c r="K1683" i="2" s="1"/>
  <c r="J1683" i="2" s="1"/>
  <c r="E1679" i="2"/>
  <c r="B1679" i="2" s="1"/>
  <c r="E1669" i="1" s="1"/>
  <c r="F1686" i="5" s="1"/>
  <c r="J1686" i="5" s="1"/>
  <c r="E1675" i="2"/>
  <c r="B1675" i="2" s="1"/>
  <c r="K1675" i="2" s="1"/>
  <c r="J1675" i="2" s="1"/>
  <c r="E1671" i="2"/>
  <c r="B1671" i="2" s="1"/>
  <c r="E1661" i="1" s="1"/>
  <c r="F1678" i="5" s="1"/>
  <c r="J1678" i="5" s="1"/>
  <c r="E1667" i="2"/>
  <c r="B1667" i="2" s="1"/>
  <c r="K1667" i="2" s="1"/>
  <c r="J1667" i="2" s="1"/>
  <c r="E1663" i="2"/>
  <c r="B1663" i="2" s="1"/>
  <c r="E1659" i="2"/>
  <c r="B1659" i="2" s="1"/>
  <c r="K1659" i="2" s="1"/>
  <c r="J1659" i="2" s="1"/>
  <c r="E1655" i="2"/>
  <c r="B1655" i="2" s="1"/>
  <c r="E1645" i="1" s="1"/>
  <c r="E1651" i="2"/>
  <c r="B1651" i="2" s="1"/>
  <c r="E1641" i="1" s="1"/>
  <c r="F1658" i="5" s="1"/>
  <c r="J1658" i="5" s="1"/>
  <c r="E1647" i="2"/>
  <c r="B1647" i="2" s="1"/>
  <c r="K1647" i="2" s="1"/>
  <c r="J1647" i="2" s="1"/>
  <c r="E1643" i="2"/>
  <c r="B1643" i="2" s="1"/>
  <c r="K1643" i="2" s="1"/>
  <c r="J1643" i="2" s="1"/>
  <c r="E1639" i="2"/>
  <c r="B1639" i="2" s="1"/>
  <c r="E1629" i="1" s="1"/>
  <c r="F1646" i="5" s="1"/>
  <c r="J1646" i="5" s="1"/>
  <c r="E1117" i="2"/>
  <c r="B1117" i="2" s="1"/>
  <c r="K1117" i="2" s="1"/>
  <c r="J1117" i="2" s="1"/>
  <c r="T1173" i="2"/>
  <c r="E1162" i="2"/>
  <c r="B1162" i="2" s="1"/>
  <c r="K1162" i="2" s="1"/>
  <c r="J1162" i="2" s="1"/>
  <c r="T1147" i="2"/>
  <c r="E1120" i="2"/>
  <c r="B1120" i="2" s="1"/>
  <c r="E1110" i="1" s="1"/>
  <c r="F1127" i="5" s="1"/>
  <c r="J1127" i="5" s="1"/>
  <c r="K1947" i="2"/>
  <c r="J1947" i="2" s="1"/>
  <c r="E1937" i="1"/>
  <c r="K1943" i="2"/>
  <c r="J1943" i="2" s="1"/>
  <c r="E1933" i="1"/>
  <c r="F1950" i="5" s="1"/>
  <c r="J1950" i="5" s="1"/>
  <c r="K1939" i="2"/>
  <c r="J1939" i="2" s="1"/>
  <c r="E1929" i="1"/>
  <c r="F1946" i="5" s="1"/>
  <c r="J1946" i="5" s="1"/>
  <c r="K1935" i="2"/>
  <c r="J1935" i="2" s="1"/>
  <c r="E1925" i="1"/>
  <c r="F1942" i="5" s="1"/>
  <c r="J1942" i="5" s="1"/>
  <c r="K1931" i="2"/>
  <c r="J1931" i="2" s="1"/>
  <c r="E1921" i="1"/>
  <c r="F1938" i="5" s="1"/>
  <c r="J1938" i="5" s="1"/>
  <c r="K1927" i="2"/>
  <c r="J1927" i="2" s="1"/>
  <c r="E1917" i="1"/>
  <c r="F1934" i="5" s="1"/>
  <c r="J1934" i="5" s="1"/>
  <c r="K1878" i="2"/>
  <c r="J1878" i="2" s="1"/>
  <c r="E1868" i="1"/>
  <c r="F1885" i="5" s="1"/>
  <c r="J1885" i="5" s="1"/>
  <c r="K1906" i="2"/>
  <c r="J1906" i="2" s="1"/>
  <c r="E1896" i="1"/>
  <c r="K1880" i="2"/>
  <c r="J1880" i="2" s="1"/>
  <c r="E1870" i="1"/>
  <c r="F1887" i="5" s="1"/>
  <c r="J1887" i="5" s="1"/>
  <c r="K1788" i="2"/>
  <c r="J1788" i="2" s="1"/>
  <c r="E1778" i="1"/>
  <c r="F1795" i="5" s="1"/>
  <c r="J1795" i="5" s="1"/>
  <c r="K1854" i="2"/>
  <c r="J1854" i="2" s="1"/>
  <c r="E1844" i="1"/>
  <c r="F1861" i="5" s="1"/>
  <c r="J1861" i="5" s="1"/>
  <c r="K978" i="2"/>
  <c r="J978" i="2" s="1"/>
  <c r="E968" i="1"/>
  <c r="F985" i="5" s="1"/>
  <c r="J985" i="5" s="1"/>
  <c r="K1185" i="2"/>
  <c r="J1185" i="2" s="1"/>
  <c r="E1175" i="1"/>
  <c r="F1192" i="5" s="1"/>
  <c r="J1192" i="5" s="1"/>
  <c r="K1007" i="2"/>
  <c r="J1007" i="2" s="1"/>
  <c r="E997" i="1"/>
  <c r="F1014" i="5" s="1"/>
  <c r="J1014" i="5" s="1"/>
  <c r="K1160" i="2"/>
  <c r="J1160" i="2" s="1"/>
  <c r="K1011" i="2"/>
  <c r="J1011" i="2" s="1"/>
  <c r="E1001" i="1"/>
  <c r="F1018" i="5" s="1"/>
  <c r="J1018" i="5" s="1"/>
  <c r="K1178" i="2"/>
  <c r="J1178" i="2" s="1"/>
  <c r="E1168" i="1"/>
  <c r="F1185" i="5" s="1"/>
  <c r="J1185" i="5" s="1"/>
  <c r="K1142" i="2"/>
  <c r="J1142" i="2" s="1"/>
  <c r="E1132" i="1"/>
  <c r="F1149" i="5" s="1"/>
  <c r="J1149" i="5" s="1"/>
  <c r="K932" i="2"/>
  <c r="J932" i="2" s="1"/>
  <c r="E922" i="1"/>
  <c r="F939" i="5" s="1"/>
  <c r="J939" i="5" s="1"/>
  <c r="E608" i="2"/>
  <c r="B608" i="2" s="1"/>
  <c r="E598" i="1" s="1"/>
  <c r="E537" i="2"/>
  <c r="B537" i="2" s="1"/>
  <c r="E527" i="1" s="1"/>
  <c r="F544" i="5" s="1"/>
  <c r="J544" i="5" s="1"/>
  <c r="K1926" i="2"/>
  <c r="J1926" i="2" s="1"/>
  <c r="E1916" i="1"/>
  <c r="F1933" i="5" s="1"/>
  <c r="J1933" i="5" s="1"/>
  <c r="K1919" i="2"/>
  <c r="J1919" i="2" s="1"/>
  <c r="E1909" i="1"/>
  <c r="F1926" i="5" s="1"/>
  <c r="J1926" i="5" s="1"/>
  <c r="K1911" i="2"/>
  <c r="J1911" i="2" s="1"/>
  <c r="E1901" i="1"/>
  <c r="F1918" i="5" s="1"/>
  <c r="J1918" i="5" s="1"/>
  <c r="K1903" i="2"/>
  <c r="J1903" i="2" s="1"/>
  <c r="E1893" i="1"/>
  <c r="F1910" i="5" s="1"/>
  <c r="J1910" i="5" s="1"/>
  <c r="K1895" i="2"/>
  <c r="J1895" i="2" s="1"/>
  <c r="E1885" i="1"/>
  <c r="F1902" i="5" s="1"/>
  <c r="J1902" i="5" s="1"/>
  <c r="K1912" i="2"/>
  <c r="J1912" i="2" s="1"/>
  <c r="E1902" i="1"/>
  <c r="F1919" i="5" s="1"/>
  <c r="J1919" i="5" s="1"/>
  <c r="T1888" i="2"/>
  <c r="K1876" i="2"/>
  <c r="J1876" i="2" s="1"/>
  <c r="E1866" i="1"/>
  <c r="F1883" i="5" s="1"/>
  <c r="J1883" i="5" s="1"/>
  <c r="E1835" i="1"/>
  <c r="F1852" i="5" s="1"/>
  <c r="J1852" i="5" s="1"/>
  <c r="E1887" i="2"/>
  <c r="B1887" i="2" s="1"/>
  <c r="K1843" i="2"/>
  <c r="J1843" i="2" s="1"/>
  <c r="E1833" i="1"/>
  <c r="F1850" i="5" s="1"/>
  <c r="J1850" i="5" s="1"/>
  <c r="K1852" i="2"/>
  <c r="J1852" i="2" s="1"/>
  <c r="E1842" i="1"/>
  <c r="F1859" i="5" s="1"/>
  <c r="J1859" i="5" s="1"/>
  <c r="K1835" i="2"/>
  <c r="J1835" i="2" s="1"/>
  <c r="E1793" i="1"/>
  <c r="F1810" i="5" s="1"/>
  <c r="J1810" i="5" s="1"/>
  <c r="E1727" i="1"/>
  <c r="K1721" i="2"/>
  <c r="J1721" i="2" s="1"/>
  <c r="E1695" i="1"/>
  <c r="F1712" i="5" s="1"/>
  <c r="J1712" i="5" s="1"/>
  <c r="K1657" i="2"/>
  <c r="J1657" i="2" s="1"/>
  <c r="K1859" i="2"/>
  <c r="J1859" i="2" s="1"/>
  <c r="T1837" i="2"/>
  <c r="T1829" i="2"/>
  <c r="T1821" i="2"/>
  <c r="T1813" i="2"/>
  <c r="T1805" i="2"/>
  <c r="T1797" i="2"/>
  <c r="T1877" i="2"/>
  <c r="T1869" i="2"/>
  <c r="T1861" i="2"/>
  <c r="T1846" i="2"/>
  <c r="T1783" i="2"/>
  <c r="T1193" i="2"/>
  <c r="T987" i="2"/>
  <c r="E1183" i="2"/>
  <c r="B1183" i="2" s="1"/>
  <c r="K1157" i="2"/>
  <c r="J1157" i="2" s="1"/>
  <c r="E1147" i="1"/>
  <c r="F1164" i="5" s="1"/>
  <c r="J1164" i="5" s="1"/>
  <c r="K1141" i="2"/>
  <c r="J1141" i="2" s="1"/>
  <c r="E1131" i="1"/>
  <c r="F1148" i="5" s="1"/>
  <c r="J1148" i="5" s="1"/>
  <c r="K1003" i="2"/>
  <c r="J1003" i="2" s="1"/>
  <c r="E993" i="1"/>
  <c r="F1010" i="5" s="1"/>
  <c r="J1010" i="5" s="1"/>
  <c r="E1154" i="2"/>
  <c r="B1154" i="2" s="1"/>
  <c r="E1138" i="2"/>
  <c r="B1138" i="2" s="1"/>
  <c r="T974" i="2"/>
  <c r="E1116" i="2"/>
  <c r="B1116" i="2" s="1"/>
  <c r="T1165" i="2"/>
  <c r="T1122" i="2"/>
  <c r="E893" i="2"/>
  <c r="B893" i="2" s="1"/>
  <c r="K891" i="2"/>
  <c r="J891" i="2" s="1"/>
  <c r="E881" i="1"/>
  <c r="F898" i="5" s="1"/>
  <c r="J898" i="5" s="1"/>
  <c r="T597" i="2"/>
  <c r="K1841" i="2"/>
  <c r="J1841" i="2" s="1"/>
  <c r="E1831" i="1"/>
  <c r="F1848" i="5" s="1"/>
  <c r="J1848" i="5" s="1"/>
  <c r="K1949" i="2"/>
  <c r="J1949" i="2" s="1"/>
  <c r="E1939" i="1"/>
  <c r="K1945" i="2"/>
  <c r="J1945" i="2" s="1"/>
  <c r="E1935" i="1"/>
  <c r="F1952" i="5" s="1"/>
  <c r="J1952" i="5" s="1"/>
  <c r="K1941" i="2"/>
  <c r="J1941" i="2" s="1"/>
  <c r="E1931" i="1"/>
  <c r="F1948" i="5" s="1"/>
  <c r="J1948" i="5" s="1"/>
  <c r="K1937" i="2"/>
  <c r="J1937" i="2" s="1"/>
  <c r="E1927" i="1"/>
  <c r="F1944" i="5" s="1"/>
  <c r="J1944" i="5" s="1"/>
  <c r="K1933" i="2"/>
  <c r="J1933" i="2" s="1"/>
  <c r="E1923" i="1"/>
  <c r="F1940" i="5" s="1"/>
  <c r="J1940" i="5" s="1"/>
  <c r="K1929" i="2"/>
  <c r="J1929" i="2" s="1"/>
  <c r="E1919" i="1"/>
  <c r="F1936" i="5" s="1"/>
  <c r="J1936" i="5" s="1"/>
  <c r="E1862" i="2"/>
  <c r="B1862" i="2" s="1"/>
  <c r="T1918" i="2"/>
  <c r="T1778" i="2"/>
  <c r="T1770" i="2"/>
  <c r="E1885" i="2"/>
  <c r="B1885" i="2" s="1"/>
  <c r="K1866" i="2"/>
  <c r="J1866" i="2" s="1"/>
  <c r="E1856" i="1"/>
  <c r="K1850" i="2"/>
  <c r="J1850" i="2" s="1"/>
  <c r="E1840" i="1"/>
  <c r="F1857" i="5" s="1"/>
  <c r="J1857" i="5" s="1"/>
  <c r="E1760" i="2"/>
  <c r="B1760" i="2" s="1"/>
  <c r="E1756" i="2"/>
  <c r="B1756" i="2" s="1"/>
  <c r="E1752" i="2"/>
  <c r="B1752" i="2" s="1"/>
  <c r="T1748" i="2"/>
  <c r="T1744" i="2"/>
  <c r="T1740" i="2"/>
  <c r="T1736" i="2"/>
  <c r="T1732" i="2"/>
  <c r="T1728" i="2"/>
  <c r="T1724" i="2"/>
  <c r="T1720" i="2"/>
  <c r="T1716" i="2"/>
  <c r="T1712" i="2"/>
  <c r="T1708" i="2"/>
  <c r="T1704" i="2"/>
  <c r="T1700" i="2"/>
  <c r="T1696" i="2"/>
  <c r="T1692" i="2"/>
  <c r="T1688" i="2"/>
  <c r="T1684" i="2"/>
  <c r="T1680" i="2"/>
  <c r="T1676" i="2"/>
  <c r="T1672" i="2"/>
  <c r="T1668" i="2"/>
  <c r="T1664" i="2"/>
  <c r="T1660" i="2"/>
  <c r="T1656" i="2"/>
  <c r="T1652" i="2"/>
  <c r="T1648" i="2"/>
  <c r="T1644" i="2"/>
  <c r="T1640" i="2"/>
  <c r="K1167" i="2"/>
  <c r="J1167" i="2" s="1"/>
  <c r="T1119" i="2"/>
  <c r="T1163" i="2"/>
  <c r="T1151" i="2"/>
  <c r="T1135" i="2"/>
  <c r="E994" i="2"/>
  <c r="B994" i="2" s="1"/>
  <c r="T1186" i="2"/>
  <c r="K1150" i="2"/>
  <c r="J1150" i="2" s="1"/>
  <c r="E1140" i="1"/>
  <c r="K1134" i="2"/>
  <c r="J1134" i="2" s="1"/>
  <c r="E1124" i="1"/>
  <c r="F1141" i="5" s="1"/>
  <c r="J1141" i="5" s="1"/>
  <c r="E962" i="2"/>
  <c r="B962" i="2" s="1"/>
  <c r="E997" i="2"/>
  <c r="B997" i="2" s="1"/>
  <c r="E981" i="2"/>
  <c r="B981" i="2" s="1"/>
  <c r="T996" i="2"/>
  <c r="T988" i="2"/>
  <c r="T980" i="2"/>
  <c r="T538" i="2"/>
  <c r="E744" i="2"/>
  <c r="B744" i="2" s="1"/>
  <c r="T554" i="2"/>
  <c r="E777" i="2"/>
  <c r="B777" i="2" s="1"/>
  <c r="K777" i="2" s="1"/>
  <c r="J777" i="2" s="1"/>
  <c r="T805" i="2"/>
  <c r="T637" i="2"/>
  <c r="E445" i="2"/>
  <c r="B445" i="2" s="1"/>
  <c r="K445" i="2" s="1"/>
  <c r="J445" i="2" s="1"/>
  <c r="E667" i="2"/>
  <c r="B667" i="2" s="1"/>
  <c r="K667" i="2" s="1"/>
  <c r="J667" i="2" s="1"/>
  <c r="E656" i="2"/>
  <c r="B656" i="2" s="1"/>
  <c r="T648" i="2"/>
  <c r="T507" i="2"/>
  <c r="T593" i="2"/>
  <c r="T832" i="2"/>
  <c r="K1923" i="2"/>
  <c r="J1923" i="2" s="1"/>
  <c r="E1913" i="1"/>
  <c r="F1930" i="5" s="1"/>
  <c r="J1930" i="5" s="1"/>
  <c r="K1915" i="2"/>
  <c r="J1915" i="2" s="1"/>
  <c r="E1905" i="1"/>
  <c r="F1922" i="5" s="1"/>
  <c r="J1922" i="5" s="1"/>
  <c r="K1907" i="2"/>
  <c r="J1907" i="2" s="1"/>
  <c r="E1897" i="1"/>
  <c r="K1899" i="2"/>
  <c r="J1899" i="2" s="1"/>
  <c r="E1889" i="1"/>
  <c r="F1906" i="5" s="1"/>
  <c r="J1906" i="5" s="1"/>
  <c r="E1890" i="2"/>
  <c r="B1890" i="2" s="1"/>
  <c r="K1784" i="2"/>
  <c r="J1784" i="2" s="1"/>
  <c r="E1914" i="2"/>
  <c r="B1914" i="2" s="1"/>
  <c r="E1922" i="2"/>
  <c r="B1922" i="2" s="1"/>
  <c r="E1881" i="1"/>
  <c r="F1898" i="5" s="1"/>
  <c r="J1898" i="5" s="1"/>
  <c r="E1882" i="2"/>
  <c r="B1882" i="2" s="1"/>
  <c r="T1872" i="2"/>
  <c r="K1848" i="2"/>
  <c r="J1848" i="2" s="1"/>
  <c r="E1838" i="1"/>
  <c r="F1855" i="5" s="1"/>
  <c r="J1855" i="5" s="1"/>
  <c r="T1839" i="2"/>
  <c r="K1807" i="2"/>
  <c r="J1807" i="2" s="1"/>
  <c r="T1782" i="2"/>
  <c r="K1743" i="2"/>
  <c r="J1743" i="2" s="1"/>
  <c r="E1717" i="1"/>
  <c r="F1734" i="5" s="1"/>
  <c r="J1734" i="5" s="1"/>
  <c r="K1679" i="2"/>
  <c r="J1679" i="2" s="1"/>
  <c r="K1663" i="2"/>
  <c r="J1663" i="2" s="1"/>
  <c r="E1653" i="1"/>
  <c r="F1670" i="5" s="1"/>
  <c r="J1670" i="5" s="1"/>
  <c r="E1637" i="1"/>
  <c r="F1654" i="5" s="1"/>
  <c r="J1654" i="5" s="1"/>
  <c r="E1871" i="2"/>
  <c r="B1871" i="2" s="1"/>
  <c r="E1863" i="2"/>
  <c r="B1863" i="2" s="1"/>
  <c r="E1840" i="2"/>
  <c r="B1840" i="2" s="1"/>
  <c r="T1833" i="2"/>
  <c r="T1825" i="2"/>
  <c r="T1817" i="2"/>
  <c r="T1809" i="2"/>
  <c r="T1801" i="2"/>
  <c r="T1793" i="2"/>
  <c r="E1785" i="2"/>
  <c r="B1785" i="2" s="1"/>
  <c r="E1761" i="2"/>
  <c r="B1761" i="2" s="1"/>
  <c r="T1873" i="2"/>
  <c r="T1865" i="2"/>
  <c r="T1857" i="2"/>
  <c r="E1849" i="2"/>
  <c r="B1849" i="2" s="1"/>
  <c r="T1842" i="2"/>
  <c r="E1834" i="2"/>
  <c r="B1834" i="2" s="1"/>
  <c r="E1818" i="2"/>
  <c r="B1818" i="2" s="1"/>
  <c r="E1802" i="2"/>
  <c r="B1802" i="2" s="1"/>
  <c r="T1787" i="2"/>
  <c r="K1015" i="2"/>
  <c r="J1015" i="2" s="1"/>
  <c r="E1005" i="1"/>
  <c r="F1022" i="5" s="1"/>
  <c r="J1022" i="5" s="1"/>
  <c r="E1189" i="2"/>
  <c r="B1189" i="2" s="1"/>
  <c r="E1169" i="2"/>
  <c r="B1169" i="2" s="1"/>
  <c r="E1123" i="1"/>
  <c r="F1140" i="5" s="1"/>
  <c r="J1140" i="5" s="1"/>
  <c r="T1123" i="2"/>
  <c r="E1146" i="2"/>
  <c r="B1146" i="2" s="1"/>
  <c r="T1121" i="2"/>
  <c r="T1194" i="2"/>
  <c r="E1179" i="2"/>
  <c r="B1179" i="2" s="1"/>
  <c r="T1171" i="2"/>
  <c r="T1153" i="2"/>
  <c r="T1145" i="2"/>
  <c r="T1137" i="2"/>
  <c r="T1197" i="2"/>
  <c r="T1190" i="2"/>
  <c r="T1118" i="2"/>
  <c r="T894" i="2"/>
  <c r="E936" i="2"/>
  <c r="B936" i="2" s="1"/>
  <c r="K993" i="2"/>
  <c r="J993" i="2" s="1"/>
  <c r="T942" i="2"/>
  <c r="E585" i="2"/>
  <c r="B585" i="2" s="1"/>
  <c r="E575" i="1" s="1"/>
  <c r="F592" i="5" s="1"/>
  <c r="J592" i="5" s="1"/>
  <c r="E689" i="2"/>
  <c r="B689" i="2" s="1"/>
  <c r="E679" i="1" s="1"/>
  <c r="T528" i="2"/>
  <c r="E535" i="2"/>
  <c r="B535" i="2" s="1"/>
  <c r="K535" i="2" s="1"/>
  <c r="J535" i="2" s="1"/>
  <c r="T734" i="2"/>
  <c r="T825" i="2"/>
  <c r="E726" i="2"/>
  <c r="B726" i="2" s="1"/>
  <c r="K726" i="2" s="1"/>
  <c r="J726" i="2" s="1"/>
  <c r="E857" i="2"/>
  <c r="B857" i="2" s="1"/>
  <c r="K857" i="2" s="1"/>
  <c r="J857" i="2" s="1"/>
  <c r="T549" i="2"/>
  <c r="E604" i="2"/>
  <c r="B604" i="2" s="1"/>
  <c r="K604" i="2" s="1"/>
  <c r="J604" i="2" s="1"/>
  <c r="E638" i="2"/>
  <c r="B638" i="2" s="1"/>
  <c r="K638" i="2" s="1"/>
  <c r="J638" i="2" s="1"/>
  <c r="T581" i="2"/>
  <c r="E657" i="2"/>
  <c r="B657" i="2" s="1"/>
  <c r="K657" i="2" s="1"/>
  <c r="J657" i="2" s="1"/>
  <c r="T746" i="2"/>
  <c r="T753" i="2"/>
  <c r="E1466" i="2"/>
  <c r="B1466" i="2" s="1"/>
  <c r="T1466" i="2"/>
  <c r="T1882" i="2"/>
  <c r="E1888" i="2"/>
  <c r="B1888" i="2" s="1"/>
  <c r="E1839" i="2"/>
  <c r="B1839" i="2" s="1"/>
  <c r="E1636" i="2"/>
  <c r="B1636" i="2" s="1"/>
  <c r="T1636" i="2"/>
  <c r="E1628" i="2"/>
  <c r="B1628" i="2" s="1"/>
  <c r="T1628" i="2"/>
  <c r="E1620" i="2"/>
  <c r="B1620" i="2" s="1"/>
  <c r="T1620" i="2"/>
  <c r="E1600" i="2"/>
  <c r="B1600" i="2" s="1"/>
  <c r="T1600" i="2"/>
  <c r="E1568" i="2"/>
  <c r="B1568" i="2" s="1"/>
  <c r="T1568" i="2"/>
  <c r="E1468" i="2"/>
  <c r="B1468" i="2" s="1"/>
  <c r="T1468" i="2"/>
  <c r="E1872" i="2"/>
  <c r="B1872" i="2" s="1"/>
  <c r="T1922" i="2"/>
  <c r="T1914" i="2"/>
  <c r="T1906" i="2"/>
  <c r="T1898" i="2"/>
  <c r="T1890" i="2"/>
  <c r="E1782" i="2"/>
  <c r="B1782" i="2" s="1"/>
  <c r="E1605" i="2"/>
  <c r="B1605" i="2" s="1"/>
  <c r="T1605" i="2"/>
  <c r="E1586" i="2"/>
  <c r="B1586" i="2" s="1"/>
  <c r="T1586" i="2"/>
  <c r="E1385" i="2"/>
  <c r="B1385" i="2" s="1"/>
  <c r="T1385" i="2"/>
  <c r="E1918" i="2"/>
  <c r="B1918" i="2" s="1"/>
  <c r="T1887" i="2"/>
  <c r="T865" i="2"/>
  <c r="E865" i="2"/>
  <c r="B865" i="2" s="1"/>
  <c r="E861" i="2"/>
  <c r="B861" i="2" s="1"/>
  <c r="T861" i="2"/>
  <c r="T1947" i="2"/>
  <c r="T1943" i="2"/>
  <c r="T1939" i="2"/>
  <c r="T1935" i="2"/>
  <c r="T1931" i="2"/>
  <c r="T1927" i="2"/>
  <c r="E1921" i="2"/>
  <c r="B1921" i="2" s="1"/>
  <c r="E1913" i="2"/>
  <c r="B1913" i="2" s="1"/>
  <c r="E1905" i="2"/>
  <c r="B1905" i="2" s="1"/>
  <c r="E1897" i="2"/>
  <c r="B1897" i="2" s="1"/>
  <c r="E1889" i="2"/>
  <c r="B1889" i="2" s="1"/>
  <c r="T1880" i="2"/>
  <c r="T1849" i="2"/>
  <c r="T1818" i="2"/>
  <c r="E1629" i="2"/>
  <c r="B1629" i="2" s="1"/>
  <c r="T1629" i="2"/>
  <c r="E1621" i="2"/>
  <c r="B1621" i="2" s="1"/>
  <c r="T1621" i="2"/>
  <c r="E1599" i="2"/>
  <c r="B1599" i="2" s="1"/>
  <c r="T1599" i="2"/>
  <c r="T1878" i="2"/>
  <c r="T1870" i="2"/>
  <c r="T1862" i="2"/>
  <c r="T1845" i="2"/>
  <c r="E1837" i="2"/>
  <c r="B1837" i="2" s="1"/>
  <c r="E1829" i="2"/>
  <c r="B1829" i="2" s="1"/>
  <c r="E1821" i="2"/>
  <c r="B1821" i="2" s="1"/>
  <c r="E1813" i="2"/>
  <c r="B1813" i="2" s="1"/>
  <c r="E1805" i="2"/>
  <c r="B1805" i="2" s="1"/>
  <c r="E1797" i="2"/>
  <c r="B1797" i="2" s="1"/>
  <c r="T1788" i="2"/>
  <c r="E1611" i="2"/>
  <c r="B1611" i="2" s="1"/>
  <c r="T1611" i="2"/>
  <c r="E1595" i="2"/>
  <c r="B1595" i="2" s="1"/>
  <c r="T1595" i="2"/>
  <c r="E1579" i="2"/>
  <c r="B1579" i="2" s="1"/>
  <c r="T1579" i="2"/>
  <c r="E1535" i="2"/>
  <c r="B1535" i="2" s="1"/>
  <c r="T1535" i="2"/>
  <c r="E1493" i="2"/>
  <c r="B1493" i="2" s="1"/>
  <c r="T1493" i="2"/>
  <c r="E1461" i="2"/>
  <c r="B1461" i="2" s="1"/>
  <c r="T1461" i="2"/>
  <c r="E1450" i="2"/>
  <c r="B1450" i="2" s="1"/>
  <c r="T1450" i="2"/>
  <c r="T1885" i="2"/>
  <c r="E1877" i="2"/>
  <c r="B1877" i="2" s="1"/>
  <c r="E1869" i="2"/>
  <c r="B1869" i="2" s="1"/>
  <c r="E1861" i="2"/>
  <c r="B1861" i="2" s="1"/>
  <c r="T1854" i="2"/>
  <c r="E1846" i="2"/>
  <c r="B1846" i="2" s="1"/>
  <c r="T1831" i="2"/>
  <c r="T1823" i="2"/>
  <c r="T1815" i="2"/>
  <c r="T1807" i="2"/>
  <c r="T1799" i="2"/>
  <c r="T1791" i="2"/>
  <c r="E1783" i="2"/>
  <c r="B1783" i="2" s="1"/>
  <c r="E1778" i="2"/>
  <c r="B1778" i="2" s="1"/>
  <c r="E1774" i="2"/>
  <c r="B1774" i="2" s="1"/>
  <c r="E1770" i="2"/>
  <c r="B1770" i="2" s="1"/>
  <c r="E1766" i="2"/>
  <c r="B1766" i="2" s="1"/>
  <c r="E1608" i="2"/>
  <c r="B1608" i="2" s="1"/>
  <c r="T1608" i="2"/>
  <c r="E1592" i="2"/>
  <c r="B1592" i="2" s="1"/>
  <c r="T1592" i="2"/>
  <c r="E1576" i="2"/>
  <c r="B1576" i="2" s="1"/>
  <c r="T1576" i="2"/>
  <c r="E1561" i="2"/>
  <c r="B1561" i="2" s="1"/>
  <c r="T1561" i="2"/>
  <c r="E1553" i="2"/>
  <c r="B1553" i="2" s="1"/>
  <c r="T1553" i="2"/>
  <c r="E1484" i="2"/>
  <c r="B1484" i="2" s="1"/>
  <c r="T1484" i="2"/>
  <c r="E1467" i="2"/>
  <c r="B1467" i="2" s="1"/>
  <c r="T1467" i="2"/>
  <c r="E1436" i="2"/>
  <c r="B1436" i="2" s="1"/>
  <c r="T1436" i="2"/>
  <c r="T1871" i="2"/>
  <c r="T1863" i="2"/>
  <c r="E1855" i="2"/>
  <c r="B1855" i="2" s="1"/>
  <c r="T1855" i="2"/>
  <c r="T1840" i="2"/>
  <c r="E1832" i="2"/>
  <c r="B1832" i="2" s="1"/>
  <c r="E1824" i="2"/>
  <c r="B1824" i="2" s="1"/>
  <c r="E1816" i="2"/>
  <c r="B1816" i="2" s="1"/>
  <c r="E1808" i="2"/>
  <c r="B1808" i="2" s="1"/>
  <c r="E1800" i="2"/>
  <c r="B1800" i="2" s="1"/>
  <c r="E1792" i="2"/>
  <c r="B1792" i="2" s="1"/>
  <c r="T1785" i="2"/>
  <c r="T1760" i="2"/>
  <c r="T1756" i="2"/>
  <c r="T1752" i="2"/>
  <c r="E1748" i="2"/>
  <c r="B1748" i="2" s="1"/>
  <c r="E1744" i="2"/>
  <c r="B1744" i="2" s="1"/>
  <c r="E1740" i="2"/>
  <c r="B1740" i="2" s="1"/>
  <c r="E1736" i="2"/>
  <c r="B1736" i="2" s="1"/>
  <c r="E1732" i="2"/>
  <c r="B1732" i="2" s="1"/>
  <c r="E1728" i="2"/>
  <c r="B1728" i="2" s="1"/>
  <c r="E1724" i="2"/>
  <c r="B1724" i="2" s="1"/>
  <c r="E1720" i="2"/>
  <c r="B1720" i="2" s="1"/>
  <c r="E1716" i="2"/>
  <c r="B1716" i="2" s="1"/>
  <c r="E1712" i="2"/>
  <c r="B1712" i="2" s="1"/>
  <c r="E1708" i="2"/>
  <c r="B1708" i="2" s="1"/>
  <c r="E1704" i="2"/>
  <c r="B1704" i="2" s="1"/>
  <c r="E1700" i="2"/>
  <c r="B1700" i="2" s="1"/>
  <c r="E1696" i="2"/>
  <c r="B1696" i="2" s="1"/>
  <c r="E1692" i="2"/>
  <c r="B1692" i="2" s="1"/>
  <c r="E1688" i="2"/>
  <c r="B1688" i="2" s="1"/>
  <c r="E1684" i="2"/>
  <c r="B1684" i="2" s="1"/>
  <c r="E1680" i="2"/>
  <c r="B1680" i="2" s="1"/>
  <c r="E1676" i="2"/>
  <c r="B1676" i="2" s="1"/>
  <c r="E1672" i="2"/>
  <c r="B1672" i="2" s="1"/>
  <c r="E1668" i="2"/>
  <c r="B1668" i="2" s="1"/>
  <c r="E1664" i="2"/>
  <c r="B1664" i="2" s="1"/>
  <c r="E1660" i="2"/>
  <c r="B1660" i="2" s="1"/>
  <c r="E1656" i="2"/>
  <c r="B1656" i="2" s="1"/>
  <c r="E1652" i="2"/>
  <c r="B1652" i="2" s="1"/>
  <c r="E1648" i="2"/>
  <c r="B1648" i="2" s="1"/>
  <c r="E1644" i="2"/>
  <c r="B1644" i="2" s="1"/>
  <c r="E1640" i="2"/>
  <c r="B1640" i="2" s="1"/>
  <c r="E1604" i="2"/>
  <c r="B1604" i="2" s="1"/>
  <c r="T1604" i="2"/>
  <c r="E1588" i="2"/>
  <c r="B1588" i="2" s="1"/>
  <c r="T1588" i="2"/>
  <c r="E1572" i="2"/>
  <c r="B1572" i="2" s="1"/>
  <c r="T1572" i="2"/>
  <c r="E1501" i="2"/>
  <c r="B1501" i="2" s="1"/>
  <c r="T1501" i="2"/>
  <c r="E1479" i="2"/>
  <c r="B1479" i="2" s="1"/>
  <c r="T1479" i="2"/>
  <c r="E1429" i="2"/>
  <c r="B1429" i="2" s="1"/>
  <c r="T1429" i="2"/>
  <c r="E1418" i="2"/>
  <c r="B1418" i="2" s="1"/>
  <c r="T1418" i="2"/>
  <c r="E1557" i="2"/>
  <c r="B1557" i="2" s="1"/>
  <c r="T1557" i="2"/>
  <c r="E1541" i="2"/>
  <c r="B1541" i="2" s="1"/>
  <c r="T1541" i="2"/>
  <c r="E1525" i="2"/>
  <c r="B1525" i="2" s="1"/>
  <c r="T1525" i="2"/>
  <c r="E1518" i="2"/>
  <c r="B1518" i="2" s="1"/>
  <c r="T1518" i="2"/>
  <c r="E1512" i="2"/>
  <c r="B1512" i="2" s="1"/>
  <c r="T1512" i="2"/>
  <c r="E1507" i="2"/>
  <c r="B1507" i="2" s="1"/>
  <c r="T1507" i="2"/>
  <c r="E1499" i="2"/>
  <c r="B1499" i="2" s="1"/>
  <c r="T1499" i="2"/>
  <c r="E1491" i="2"/>
  <c r="B1491" i="2" s="1"/>
  <c r="T1491" i="2"/>
  <c r="E1483" i="2"/>
  <c r="B1483" i="2" s="1"/>
  <c r="T1483" i="2"/>
  <c r="E1472" i="2"/>
  <c r="B1472" i="2" s="1"/>
  <c r="T1472" i="2"/>
  <c r="E1456" i="2"/>
  <c r="B1456" i="2" s="1"/>
  <c r="T1456" i="2"/>
  <c r="E1440" i="2"/>
  <c r="B1440" i="2" s="1"/>
  <c r="T1440" i="2"/>
  <c r="E1424" i="2"/>
  <c r="B1424" i="2" s="1"/>
  <c r="T1424" i="2"/>
  <c r="E1408" i="2"/>
  <c r="B1408" i="2" s="1"/>
  <c r="T1408" i="2"/>
  <c r="E1391" i="2"/>
  <c r="B1391" i="2" s="1"/>
  <c r="T1391" i="2"/>
  <c r="E1360" i="2"/>
  <c r="B1360" i="2" s="1"/>
  <c r="T1360" i="2"/>
  <c r="E1249" i="2"/>
  <c r="B1249" i="2" s="1"/>
  <c r="T1249" i="2"/>
  <c r="E1548" i="2"/>
  <c r="B1548" i="2" s="1"/>
  <c r="T1548" i="2"/>
  <c r="E1532" i="2"/>
  <c r="B1532" i="2" s="1"/>
  <c r="T1532" i="2"/>
  <c r="E1506" i="2"/>
  <c r="B1506" i="2" s="1"/>
  <c r="T1506" i="2"/>
  <c r="E1490" i="2"/>
  <c r="B1490" i="2" s="1"/>
  <c r="T1490" i="2"/>
  <c r="E1474" i="2"/>
  <c r="B1474" i="2" s="1"/>
  <c r="T1474" i="2"/>
  <c r="E1458" i="2"/>
  <c r="B1458" i="2" s="1"/>
  <c r="T1458" i="2"/>
  <c r="E1442" i="2"/>
  <c r="B1442" i="2" s="1"/>
  <c r="T1442" i="2"/>
  <c r="E1426" i="2"/>
  <c r="B1426" i="2" s="1"/>
  <c r="T1426" i="2"/>
  <c r="E1410" i="2"/>
  <c r="B1410" i="2" s="1"/>
  <c r="T1410" i="2"/>
  <c r="E1339" i="2"/>
  <c r="B1339" i="2" s="1"/>
  <c r="T1339" i="2"/>
  <c r="E1318" i="2"/>
  <c r="B1318" i="2" s="1"/>
  <c r="T1318" i="2"/>
  <c r="E1275" i="2"/>
  <c r="B1275" i="2" s="1"/>
  <c r="T1275" i="2"/>
  <c r="E1254" i="2"/>
  <c r="B1254" i="2" s="1"/>
  <c r="T1254" i="2"/>
  <c r="E1229" i="2"/>
  <c r="B1229" i="2" s="1"/>
  <c r="T1229" i="2"/>
  <c r="E1563" i="2"/>
  <c r="B1563" i="2" s="1"/>
  <c r="T1563" i="2"/>
  <c r="E1547" i="2"/>
  <c r="B1547" i="2" s="1"/>
  <c r="T1547" i="2"/>
  <c r="E1531" i="2"/>
  <c r="B1531" i="2" s="1"/>
  <c r="T1531" i="2"/>
  <c r="E1521" i="2"/>
  <c r="B1521" i="2" s="1"/>
  <c r="T1521" i="2"/>
  <c r="E1463" i="2"/>
  <c r="B1463" i="2" s="1"/>
  <c r="T1463" i="2"/>
  <c r="E1447" i="2"/>
  <c r="B1447" i="2" s="1"/>
  <c r="T1447" i="2"/>
  <c r="E1431" i="2"/>
  <c r="B1431" i="2" s="1"/>
  <c r="T1431" i="2"/>
  <c r="E1415" i="2"/>
  <c r="B1415" i="2" s="1"/>
  <c r="T1415" i="2"/>
  <c r="E1392" i="2"/>
  <c r="B1392" i="2" s="1"/>
  <c r="T1392" i="2"/>
  <c r="E1359" i="2"/>
  <c r="B1359" i="2" s="1"/>
  <c r="T1359" i="2"/>
  <c r="E1313" i="2"/>
  <c r="B1313" i="2" s="1"/>
  <c r="T1313" i="2"/>
  <c r="E1101" i="2"/>
  <c r="B1101" i="2" s="1"/>
  <c r="T1101" i="2"/>
  <c r="E1405" i="2"/>
  <c r="B1405" i="2" s="1"/>
  <c r="T1405" i="2"/>
  <c r="E1389" i="2"/>
  <c r="B1389" i="2" s="1"/>
  <c r="T1389" i="2"/>
  <c r="E1373" i="2"/>
  <c r="B1373" i="2" s="1"/>
  <c r="T1373" i="2"/>
  <c r="E1357" i="2"/>
  <c r="B1357" i="2" s="1"/>
  <c r="T1357" i="2"/>
  <c r="E1341" i="2"/>
  <c r="B1341" i="2" s="1"/>
  <c r="T1341" i="2"/>
  <c r="E1325" i="2"/>
  <c r="B1325" i="2" s="1"/>
  <c r="T1325" i="2"/>
  <c r="E1309" i="2"/>
  <c r="B1309" i="2" s="1"/>
  <c r="T1309" i="2"/>
  <c r="E1293" i="2"/>
  <c r="B1293" i="2" s="1"/>
  <c r="T1293" i="2"/>
  <c r="E1277" i="2"/>
  <c r="B1277" i="2" s="1"/>
  <c r="T1277" i="2"/>
  <c r="E1261" i="2"/>
  <c r="B1261" i="2" s="1"/>
  <c r="T1261" i="2"/>
  <c r="E1399" i="2"/>
  <c r="B1399" i="2" s="1"/>
  <c r="T1399" i="2"/>
  <c r="E1383" i="2"/>
  <c r="B1383" i="2" s="1"/>
  <c r="T1383" i="2"/>
  <c r="E1367" i="2"/>
  <c r="B1367" i="2" s="1"/>
  <c r="T1367" i="2"/>
  <c r="E1351" i="2"/>
  <c r="B1351" i="2" s="1"/>
  <c r="T1351" i="2"/>
  <c r="E1337" i="2"/>
  <c r="B1337" i="2" s="1"/>
  <c r="T1337" i="2"/>
  <c r="E1321" i="2"/>
  <c r="B1321" i="2" s="1"/>
  <c r="T1321" i="2"/>
  <c r="E1305" i="2"/>
  <c r="B1305" i="2" s="1"/>
  <c r="T1305" i="2"/>
  <c r="E1289" i="2"/>
  <c r="B1289" i="2" s="1"/>
  <c r="T1289" i="2"/>
  <c r="E1273" i="2"/>
  <c r="B1273" i="2" s="1"/>
  <c r="T1273" i="2"/>
  <c r="E1257" i="2"/>
  <c r="B1257" i="2" s="1"/>
  <c r="T1257" i="2"/>
  <c r="E1235" i="2"/>
  <c r="B1235" i="2" s="1"/>
  <c r="T1235" i="2"/>
  <c r="E1223" i="2"/>
  <c r="B1223" i="2" s="1"/>
  <c r="T1223" i="2"/>
  <c r="E1114" i="2"/>
  <c r="B1114" i="2" s="1"/>
  <c r="T1114" i="2"/>
  <c r="E1397" i="2"/>
  <c r="B1397" i="2" s="1"/>
  <c r="T1397" i="2"/>
  <c r="E1381" i="2"/>
  <c r="B1381" i="2" s="1"/>
  <c r="T1381" i="2"/>
  <c r="E1365" i="2"/>
  <c r="B1365" i="2" s="1"/>
  <c r="T1365" i="2"/>
  <c r="E1349" i="2"/>
  <c r="B1349" i="2" s="1"/>
  <c r="T1349" i="2"/>
  <c r="E1333" i="2"/>
  <c r="B1333" i="2" s="1"/>
  <c r="T1333" i="2"/>
  <c r="E1317" i="2"/>
  <c r="B1317" i="2" s="1"/>
  <c r="T1317" i="2"/>
  <c r="E1301" i="2"/>
  <c r="B1301" i="2" s="1"/>
  <c r="T1301" i="2"/>
  <c r="E1285" i="2"/>
  <c r="B1285" i="2" s="1"/>
  <c r="T1285" i="2"/>
  <c r="E1269" i="2"/>
  <c r="B1269" i="2" s="1"/>
  <c r="T1269" i="2"/>
  <c r="E1251" i="2"/>
  <c r="B1251" i="2" s="1"/>
  <c r="T1251" i="2"/>
  <c r="E1233" i="2"/>
  <c r="B1233" i="2" s="1"/>
  <c r="T1233" i="2"/>
  <c r="E1220" i="2"/>
  <c r="B1220" i="2" s="1"/>
  <c r="T1220" i="2"/>
  <c r="E1099" i="2"/>
  <c r="B1099" i="2" s="1"/>
  <c r="T1099" i="2"/>
  <c r="E1207" i="2"/>
  <c r="B1207" i="2" s="1"/>
  <c r="T1207" i="2"/>
  <c r="T1189" i="2"/>
  <c r="E1171" i="2"/>
  <c r="B1171" i="2" s="1"/>
  <c r="E1145" i="2"/>
  <c r="B1145" i="2" s="1"/>
  <c r="E1107" i="2"/>
  <c r="B1107" i="2" s="1"/>
  <c r="T1107" i="2"/>
  <c r="E1047" i="2"/>
  <c r="B1047" i="2" s="1"/>
  <c r="T1047" i="2"/>
  <c r="E1036" i="2"/>
  <c r="B1036" i="2" s="1"/>
  <c r="T1036" i="2"/>
  <c r="E1024" i="2"/>
  <c r="B1024" i="2" s="1"/>
  <c r="T1024" i="2"/>
  <c r="E987" i="2"/>
  <c r="B987" i="2" s="1"/>
  <c r="E915" i="2"/>
  <c r="B915" i="2" s="1"/>
  <c r="T915" i="2"/>
  <c r="E1248" i="2"/>
  <c r="B1248" i="2" s="1"/>
  <c r="T1248" i="2"/>
  <c r="E1232" i="2"/>
  <c r="B1232" i="2" s="1"/>
  <c r="T1232" i="2"/>
  <c r="E1224" i="2"/>
  <c r="B1224" i="2" s="1"/>
  <c r="T1224" i="2"/>
  <c r="E1204" i="2"/>
  <c r="B1204" i="2" s="1"/>
  <c r="T1204" i="2"/>
  <c r="E1184" i="2"/>
  <c r="B1184" i="2" s="1"/>
  <c r="T1184" i="2"/>
  <c r="E1168" i="2"/>
  <c r="B1168" i="2" s="1"/>
  <c r="T1168" i="2"/>
  <c r="E1121" i="2"/>
  <c r="B1121" i="2" s="1"/>
  <c r="E1100" i="2"/>
  <c r="B1100" i="2" s="1"/>
  <c r="T1100" i="2"/>
  <c r="E1194" i="2"/>
  <c r="B1194" i="2" s="1"/>
  <c r="E1119" i="2"/>
  <c r="B1119" i="2" s="1"/>
  <c r="E1059" i="2"/>
  <c r="B1059" i="2" s="1"/>
  <c r="T1059" i="2"/>
  <c r="E1048" i="2"/>
  <c r="B1048" i="2" s="1"/>
  <c r="T1048" i="2"/>
  <c r="E1025" i="2"/>
  <c r="B1025" i="2" s="1"/>
  <c r="T1025" i="2"/>
  <c r="E944" i="2"/>
  <c r="B944" i="2" s="1"/>
  <c r="T944" i="2"/>
  <c r="E872" i="2"/>
  <c r="B872" i="2" s="1"/>
  <c r="T872" i="2"/>
  <c r="E1197" i="2"/>
  <c r="B1197" i="2" s="1"/>
  <c r="E1190" i="2"/>
  <c r="B1190" i="2" s="1"/>
  <c r="T1183" i="2"/>
  <c r="T1178" i="2"/>
  <c r="T1169" i="2"/>
  <c r="E1163" i="2"/>
  <c r="B1163" i="2" s="1"/>
  <c r="E1159" i="2"/>
  <c r="B1159" i="2" s="1"/>
  <c r="E1151" i="2"/>
  <c r="B1151" i="2" s="1"/>
  <c r="E1143" i="2"/>
  <c r="B1143" i="2" s="1"/>
  <c r="E1135" i="2"/>
  <c r="B1135" i="2" s="1"/>
  <c r="E1127" i="2"/>
  <c r="B1127" i="2" s="1"/>
  <c r="T1127" i="2"/>
  <c r="E1118" i="2"/>
  <c r="B1118" i="2" s="1"/>
  <c r="E1057" i="2"/>
  <c r="B1057" i="2" s="1"/>
  <c r="T1057" i="2"/>
  <c r="E1049" i="2"/>
  <c r="B1049" i="2" s="1"/>
  <c r="T1049" i="2"/>
  <c r="E1041" i="2"/>
  <c r="B1041" i="2" s="1"/>
  <c r="T1041" i="2"/>
  <c r="E1033" i="2"/>
  <c r="B1033" i="2" s="1"/>
  <c r="T1033" i="2"/>
  <c r="E938" i="2"/>
  <c r="B938" i="2" s="1"/>
  <c r="T938" i="2"/>
  <c r="E1226" i="2"/>
  <c r="B1226" i="2" s="1"/>
  <c r="T1226" i="2"/>
  <c r="E1218" i="2"/>
  <c r="B1218" i="2" s="1"/>
  <c r="T1218" i="2"/>
  <c r="E1210" i="2"/>
  <c r="B1210" i="2" s="1"/>
  <c r="T1210" i="2"/>
  <c r="E1193" i="2"/>
  <c r="B1193" i="2" s="1"/>
  <c r="E1186" i="2"/>
  <c r="B1186" i="2" s="1"/>
  <c r="E1176" i="2"/>
  <c r="B1176" i="2" s="1"/>
  <c r="T1176" i="2"/>
  <c r="T1154" i="2"/>
  <c r="T1146" i="2"/>
  <c r="T1138" i="2"/>
  <c r="E1123" i="2"/>
  <c r="B1123" i="2" s="1"/>
  <c r="T1116" i="2"/>
  <c r="E1096" i="2"/>
  <c r="B1096" i="2" s="1"/>
  <c r="T1096" i="2"/>
  <c r="E1088" i="2"/>
  <c r="B1088" i="2" s="1"/>
  <c r="T1088" i="2"/>
  <c r="E1080" i="2"/>
  <c r="B1080" i="2" s="1"/>
  <c r="T1080" i="2"/>
  <c r="E1072" i="2"/>
  <c r="B1072" i="2" s="1"/>
  <c r="T1072" i="2"/>
  <c r="E1064" i="2"/>
  <c r="B1064" i="2" s="1"/>
  <c r="T1064" i="2"/>
  <c r="E1008" i="2"/>
  <c r="B1008" i="2" s="1"/>
  <c r="E972" i="2"/>
  <c r="B972" i="2" s="1"/>
  <c r="T972" i="2"/>
  <c r="E939" i="2"/>
  <c r="B939" i="2" s="1"/>
  <c r="T939" i="2"/>
  <c r="E948" i="2"/>
  <c r="B948" i="2" s="1"/>
  <c r="T948" i="2"/>
  <c r="E898" i="2"/>
  <c r="B898" i="2" s="1"/>
  <c r="T898" i="2"/>
  <c r="E883" i="2"/>
  <c r="B883" i="2" s="1"/>
  <c r="T883" i="2"/>
  <c r="E874" i="2"/>
  <c r="B874" i="2" s="1"/>
  <c r="T874" i="2"/>
  <c r="E949" i="2"/>
  <c r="B949" i="2" s="1"/>
  <c r="T949" i="2"/>
  <c r="E940" i="2"/>
  <c r="B940" i="2" s="1"/>
  <c r="T940" i="2"/>
  <c r="E900" i="2"/>
  <c r="B900" i="2" s="1"/>
  <c r="T900" i="2"/>
  <c r="T893" i="2"/>
  <c r="E875" i="2"/>
  <c r="B875" i="2" s="1"/>
  <c r="T875" i="2"/>
  <c r="E1014" i="2"/>
  <c r="B1014" i="2" s="1"/>
  <c r="E1006" i="2"/>
  <c r="B1006" i="2" s="1"/>
  <c r="T994" i="2"/>
  <c r="T978" i="2"/>
  <c r="T931" i="2"/>
  <c r="E931" i="2"/>
  <c r="B931" i="2" s="1"/>
  <c r="E926" i="2"/>
  <c r="B926" i="2" s="1"/>
  <c r="T926" i="2"/>
  <c r="E907" i="2"/>
  <c r="B907" i="2" s="1"/>
  <c r="T907" i="2"/>
  <c r="E894" i="2"/>
  <c r="B894" i="2" s="1"/>
  <c r="T997" i="2"/>
  <c r="T989" i="2"/>
  <c r="T981" i="2"/>
  <c r="E974" i="2"/>
  <c r="B974" i="2" s="1"/>
  <c r="E968" i="2"/>
  <c r="B968" i="2" s="1"/>
  <c r="T968" i="2"/>
  <c r="T962" i="2"/>
  <c r="E955" i="2"/>
  <c r="B955" i="2" s="1"/>
  <c r="T955" i="2"/>
  <c r="E942" i="2"/>
  <c r="B942" i="2" s="1"/>
  <c r="T936" i="2"/>
  <c r="E920" i="2"/>
  <c r="B920" i="2" s="1"/>
  <c r="T920" i="2"/>
  <c r="E916" i="2"/>
  <c r="B916" i="2" s="1"/>
  <c r="T916" i="2"/>
  <c r="E912" i="2"/>
  <c r="B912" i="2" s="1"/>
  <c r="T912" i="2"/>
  <c r="E888" i="2"/>
  <c r="B888" i="2" s="1"/>
  <c r="T888" i="2"/>
  <c r="E1634" i="2"/>
  <c r="B1634" i="2" s="1"/>
  <c r="T1634" i="2"/>
  <c r="E1626" i="2"/>
  <c r="B1626" i="2" s="1"/>
  <c r="T1626" i="2"/>
  <c r="E1618" i="2"/>
  <c r="B1618" i="2" s="1"/>
  <c r="T1618" i="2"/>
  <c r="E1565" i="2"/>
  <c r="B1565" i="2" s="1"/>
  <c r="T1565" i="2"/>
  <c r="E1413" i="2"/>
  <c r="B1413" i="2" s="1"/>
  <c r="T1413" i="2"/>
  <c r="E1920" i="2"/>
  <c r="B1920" i="2" s="1"/>
  <c r="E1896" i="2"/>
  <c r="B1896" i="2" s="1"/>
  <c r="E1602" i="2"/>
  <c r="B1602" i="2" s="1"/>
  <c r="T1602" i="2"/>
  <c r="E1489" i="2"/>
  <c r="B1489" i="2" s="1"/>
  <c r="T1489" i="2"/>
  <c r="T1912" i="2"/>
  <c r="T859" i="2"/>
  <c r="E859" i="2"/>
  <c r="B859" i="2" s="1"/>
  <c r="E864" i="2"/>
  <c r="B864" i="2" s="1"/>
  <c r="T864" i="2"/>
  <c r="E1950" i="2"/>
  <c r="B1950" i="2" s="1"/>
  <c r="E1946" i="2"/>
  <c r="B1946" i="2" s="1"/>
  <c r="E1942" i="2"/>
  <c r="B1942" i="2" s="1"/>
  <c r="E1938" i="2"/>
  <c r="B1938" i="2" s="1"/>
  <c r="E1934" i="2"/>
  <c r="B1934" i="2" s="1"/>
  <c r="E1930" i="2"/>
  <c r="B1930" i="2" s="1"/>
  <c r="T1926" i="2"/>
  <c r="T1919" i="2"/>
  <c r="T1911" i="2"/>
  <c r="T1903" i="2"/>
  <c r="T1895" i="2"/>
  <c r="E1635" i="2"/>
  <c r="B1635" i="2" s="1"/>
  <c r="T1635" i="2"/>
  <c r="E1627" i="2"/>
  <c r="B1627" i="2" s="1"/>
  <c r="T1627" i="2"/>
  <c r="E1619" i="2"/>
  <c r="B1619" i="2" s="1"/>
  <c r="T1619" i="2"/>
  <c r="E1583" i="2"/>
  <c r="B1583" i="2" s="1"/>
  <c r="T1583" i="2"/>
  <c r="T1876" i="2"/>
  <c r="T1860" i="2"/>
  <c r="T1843" i="2"/>
  <c r="T1786" i="2"/>
  <c r="E1601" i="2"/>
  <c r="B1601" i="2" s="1"/>
  <c r="T1601" i="2"/>
  <c r="E1585" i="2"/>
  <c r="B1585" i="2" s="1"/>
  <c r="T1585" i="2"/>
  <c r="E1569" i="2"/>
  <c r="B1569" i="2" s="1"/>
  <c r="T1569" i="2"/>
  <c r="E1551" i="2"/>
  <c r="B1551" i="2" s="1"/>
  <c r="T1551" i="2"/>
  <c r="E1241" i="2"/>
  <c r="B1241" i="2" s="1"/>
  <c r="T1241" i="2"/>
  <c r="E1883" i="2"/>
  <c r="B1883" i="2" s="1"/>
  <c r="T1883" i="2"/>
  <c r="T1852" i="2"/>
  <c r="E1781" i="2"/>
  <c r="B1781" i="2" s="1"/>
  <c r="E1777" i="2"/>
  <c r="B1777" i="2" s="1"/>
  <c r="E1773" i="2"/>
  <c r="B1773" i="2" s="1"/>
  <c r="E1769" i="2"/>
  <c r="B1769" i="2" s="1"/>
  <c r="E1765" i="2"/>
  <c r="B1765" i="2" s="1"/>
  <c r="E1607" i="2"/>
  <c r="B1607" i="2" s="1"/>
  <c r="T1607" i="2"/>
  <c r="E1591" i="2"/>
  <c r="B1591" i="2" s="1"/>
  <c r="T1591" i="2"/>
  <c r="E1575" i="2"/>
  <c r="B1575" i="2" s="1"/>
  <c r="T1575" i="2"/>
  <c r="E1524" i="2"/>
  <c r="B1524" i="2" s="1"/>
  <c r="T1524" i="2"/>
  <c r="E1500" i="2"/>
  <c r="B1500" i="2" s="1"/>
  <c r="T1500" i="2"/>
  <c r="E1445" i="2"/>
  <c r="B1445" i="2" s="1"/>
  <c r="T1445" i="2"/>
  <c r="E1434" i="2"/>
  <c r="B1434" i="2" s="1"/>
  <c r="T1434" i="2"/>
  <c r="E1853" i="2"/>
  <c r="B1853" i="2" s="1"/>
  <c r="E1838" i="2"/>
  <c r="B1838" i="2" s="1"/>
  <c r="T1838" i="2"/>
  <c r="E1830" i="2"/>
  <c r="B1830" i="2" s="1"/>
  <c r="E1822" i="2"/>
  <c r="B1822" i="2" s="1"/>
  <c r="E1814" i="2"/>
  <c r="B1814" i="2" s="1"/>
  <c r="E1806" i="2"/>
  <c r="B1806" i="2" s="1"/>
  <c r="E1798" i="2"/>
  <c r="B1798" i="2" s="1"/>
  <c r="E1759" i="2"/>
  <c r="B1759" i="2" s="1"/>
  <c r="E1755" i="2"/>
  <c r="B1755" i="2" s="1"/>
  <c r="E1751" i="2"/>
  <c r="B1751" i="2" s="1"/>
  <c r="T1747" i="2"/>
  <c r="T1743" i="2"/>
  <c r="T1739" i="2"/>
  <c r="T1735" i="2"/>
  <c r="T1731" i="2"/>
  <c r="T1727" i="2"/>
  <c r="T1723" i="2"/>
  <c r="T1719" i="2"/>
  <c r="T1715" i="2"/>
  <c r="T1711" i="2"/>
  <c r="T1707" i="2"/>
  <c r="T1703" i="2"/>
  <c r="T1699" i="2"/>
  <c r="T1695" i="2"/>
  <c r="T1691" i="2"/>
  <c r="T1687" i="2"/>
  <c r="T1683" i="2"/>
  <c r="T1679" i="2"/>
  <c r="T1675" i="2"/>
  <c r="T1671" i="2"/>
  <c r="T1667" i="2"/>
  <c r="T1663" i="2"/>
  <c r="T1659" i="2"/>
  <c r="T1655" i="2"/>
  <c r="T1651" i="2"/>
  <c r="T1647" i="2"/>
  <c r="T1643" i="2"/>
  <c r="T1639" i="2"/>
  <c r="E1603" i="2"/>
  <c r="B1603" i="2" s="1"/>
  <c r="T1603" i="2"/>
  <c r="E1587" i="2"/>
  <c r="B1587" i="2" s="1"/>
  <c r="T1587" i="2"/>
  <c r="E1571" i="2"/>
  <c r="B1571" i="2" s="1"/>
  <c r="T1571" i="2"/>
  <c r="E1534" i="2"/>
  <c r="B1534" i="2" s="1"/>
  <c r="T1534" i="2"/>
  <c r="E1488" i="2"/>
  <c r="B1488" i="2" s="1"/>
  <c r="T1488" i="2"/>
  <c r="E1307" i="2"/>
  <c r="B1307" i="2" s="1"/>
  <c r="T1307" i="2"/>
  <c r="E1555" i="2"/>
  <c r="B1555" i="2" s="1"/>
  <c r="T1555" i="2"/>
  <c r="E1539" i="2"/>
  <c r="B1539" i="2" s="1"/>
  <c r="T1539" i="2"/>
  <c r="E1522" i="2"/>
  <c r="B1522" i="2" s="1"/>
  <c r="T1522" i="2"/>
  <c r="E1516" i="2"/>
  <c r="B1516" i="2" s="1"/>
  <c r="T1516" i="2"/>
  <c r="E1511" i="2"/>
  <c r="B1511" i="2" s="1"/>
  <c r="T1511" i="2"/>
  <c r="E1482" i="2"/>
  <c r="B1482" i="2" s="1"/>
  <c r="T1482" i="2"/>
  <c r="E1471" i="2"/>
  <c r="B1471" i="2" s="1"/>
  <c r="T1471" i="2"/>
  <c r="E1455" i="2"/>
  <c r="B1455" i="2" s="1"/>
  <c r="T1455" i="2"/>
  <c r="E1439" i="2"/>
  <c r="B1439" i="2" s="1"/>
  <c r="T1439" i="2"/>
  <c r="E1423" i="2"/>
  <c r="B1423" i="2" s="1"/>
  <c r="T1423" i="2"/>
  <c r="E1407" i="2"/>
  <c r="B1407" i="2" s="1"/>
  <c r="T1407" i="2"/>
  <c r="E1369" i="2"/>
  <c r="B1369" i="2" s="1"/>
  <c r="T1369" i="2"/>
  <c r="E1358" i="2"/>
  <c r="B1358" i="2" s="1"/>
  <c r="T1358" i="2"/>
  <c r="E1281" i="2"/>
  <c r="B1281" i="2" s="1"/>
  <c r="T1281" i="2"/>
  <c r="E1244" i="2"/>
  <c r="B1244" i="2" s="1"/>
  <c r="T1244" i="2"/>
  <c r="E1545" i="2"/>
  <c r="B1545" i="2" s="1"/>
  <c r="T1545" i="2"/>
  <c r="E1529" i="2"/>
  <c r="B1529" i="2" s="1"/>
  <c r="T1529" i="2"/>
  <c r="E1502" i="2"/>
  <c r="B1502" i="2" s="1"/>
  <c r="T1502" i="2"/>
  <c r="E1486" i="2"/>
  <c r="B1486" i="2" s="1"/>
  <c r="T1486" i="2"/>
  <c r="E1469" i="2"/>
  <c r="B1469" i="2" s="1"/>
  <c r="T1469" i="2"/>
  <c r="E1453" i="2"/>
  <c r="B1453" i="2" s="1"/>
  <c r="T1453" i="2"/>
  <c r="E1437" i="2"/>
  <c r="B1437" i="2" s="1"/>
  <c r="T1437" i="2"/>
  <c r="E1421" i="2"/>
  <c r="B1421" i="2" s="1"/>
  <c r="T1421" i="2"/>
  <c r="E1404" i="2"/>
  <c r="B1404" i="2" s="1"/>
  <c r="T1404" i="2"/>
  <c r="E1243" i="2"/>
  <c r="B1243" i="2" s="1"/>
  <c r="T1243" i="2"/>
  <c r="E1562" i="2"/>
  <c r="B1562" i="2" s="1"/>
  <c r="T1562" i="2"/>
  <c r="E1546" i="2"/>
  <c r="B1546" i="2" s="1"/>
  <c r="T1546" i="2"/>
  <c r="E1530" i="2"/>
  <c r="B1530" i="2" s="1"/>
  <c r="T1530" i="2"/>
  <c r="E1517" i="2"/>
  <c r="B1517" i="2" s="1"/>
  <c r="T1517" i="2"/>
  <c r="E1462" i="2"/>
  <c r="B1462" i="2" s="1"/>
  <c r="T1462" i="2"/>
  <c r="E1446" i="2"/>
  <c r="B1446" i="2" s="1"/>
  <c r="T1446" i="2"/>
  <c r="E1430" i="2"/>
  <c r="B1430" i="2" s="1"/>
  <c r="T1430" i="2"/>
  <c r="E1414" i="2"/>
  <c r="B1414" i="2" s="1"/>
  <c r="T1414" i="2"/>
  <c r="E1390" i="2"/>
  <c r="B1390" i="2" s="1"/>
  <c r="T1390" i="2"/>
  <c r="E1308" i="2"/>
  <c r="B1308" i="2" s="1"/>
  <c r="T1308" i="2"/>
  <c r="E1083" i="2"/>
  <c r="B1083" i="2" s="1"/>
  <c r="T1083" i="2"/>
  <c r="E1396" i="2"/>
  <c r="B1396" i="2" s="1"/>
  <c r="T1396" i="2"/>
  <c r="E1380" i="2"/>
  <c r="B1380" i="2" s="1"/>
  <c r="T1380" i="2"/>
  <c r="E1364" i="2"/>
  <c r="B1364" i="2" s="1"/>
  <c r="T1364" i="2"/>
  <c r="E1348" i="2"/>
  <c r="B1348" i="2" s="1"/>
  <c r="T1348" i="2"/>
  <c r="E1330" i="2"/>
  <c r="B1330" i="2" s="1"/>
  <c r="T1330" i="2"/>
  <c r="E1314" i="2"/>
  <c r="B1314" i="2" s="1"/>
  <c r="T1314" i="2"/>
  <c r="E1298" i="2"/>
  <c r="B1298" i="2" s="1"/>
  <c r="T1298" i="2"/>
  <c r="E1282" i="2"/>
  <c r="B1282" i="2" s="1"/>
  <c r="T1282" i="2"/>
  <c r="E1266" i="2"/>
  <c r="B1266" i="2" s="1"/>
  <c r="T1266" i="2"/>
  <c r="E1245" i="2"/>
  <c r="B1245" i="2" s="1"/>
  <c r="T1245" i="2"/>
  <c r="E1211" i="2"/>
  <c r="B1211" i="2" s="1"/>
  <c r="T1211" i="2"/>
  <c r="E1398" i="2"/>
  <c r="B1398" i="2" s="1"/>
  <c r="T1398" i="2"/>
  <c r="E1382" i="2"/>
  <c r="B1382" i="2" s="1"/>
  <c r="T1382" i="2"/>
  <c r="E1366" i="2"/>
  <c r="B1366" i="2" s="1"/>
  <c r="T1366" i="2"/>
  <c r="E1350" i="2"/>
  <c r="B1350" i="2" s="1"/>
  <c r="T1350" i="2"/>
  <c r="E1326" i="2"/>
  <c r="B1326" i="2" s="1"/>
  <c r="T1326" i="2"/>
  <c r="E1310" i="2"/>
  <c r="B1310" i="2" s="1"/>
  <c r="T1310" i="2"/>
  <c r="E1294" i="2"/>
  <c r="B1294" i="2" s="1"/>
  <c r="T1294" i="2"/>
  <c r="E1278" i="2"/>
  <c r="B1278" i="2" s="1"/>
  <c r="T1278" i="2"/>
  <c r="E1262" i="2"/>
  <c r="B1262" i="2" s="1"/>
  <c r="T1262" i="2"/>
  <c r="E1230" i="2"/>
  <c r="B1230" i="2" s="1"/>
  <c r="T1230" i="2"/>
  <c r="E1216" i="2"/>
  <c r="B1216" i="2" s="1"/>
  <c r="T1216" i="2"/>
  <c r="E1388" i="2"/>
  <c r="B1388" i="2" s="1"/>
  <c r="T1388" i="2"/>
  <c r="E1372" i="2"/>
  <c r="B1372" i="2" s="1"/>
  <c r="T1372" i="2"/>
  <c r="E1356" i="2"/>
  <c r="B1356" i="2" s="1"/>
  <c r="T1356" i="2"/>
  <c r="E1338" i="2"/>
  <c r="B1338" i="2" s="1"/>
  <c r="T1338" i="2"/>
  <c r="E1322" i="2"/>
  <c r="B1322" i="2" s="1"/>
  <c r="T1322" i="2"/>
  <c r="E1306" i="2"/>
  <c r="B1306" i="2" s="1"/>
  <c r="T1306" i="2"/>
  <c r="E1290" i="2"/>
  <c r="B1290" i="2" s="1"/>
  <c r="T1290" i="2"/>
  <c r="E1274" i="2"/>
  <c r="B1274" i="2" s="1"/>
  <c r="T1274" i="2"/>
  <c r="E1258" i="2"/>
  <c r="B1258" i="2" s="1"/>
  <c r="T1258" i="2"/>
  <c r="E1246" i="2"/>
  <c r="B1246" i="2" s="1"/>
  <c r="T1246" i="2"/>
  <c r="E1205" i="2"/>
  <c r="B1205" i="2" s="1"/>
  <c r="T1205" i="2"/>
  <c r="E1131" i="2"/>
  <c r="B1131" i="2" s="1"/>
  <c r="T1131" i="2"/>
  <c r="T1117" i="2"/>
  <c r="E1055" i="2"/>
  <c r="B1055" i="2" s="1"/>
  <c r="T1055" i="2"/>
  <c r="E1044" i="2"/>
  <c r="B1044" i="2" s="1"/>
  <c r="T1044" i="2"/>
  <c r="E1021" i="2"/>
  <c r="B1021" i="2" s="1"/>
  <c r="T1021" i="2"/>
  <c r="E909" i="2"/>
  <c r="B909" i="2" s="1"/>
  <c r="T909" i="2"/>
  <c r="E1247" i="2"/>
  <c r="B1247" i="2" s="1"/>
  <c r="T1247" i="2"/>
  <c r="E1231" i="2"/>
  <c r="B1231" i="2" s="1"/>
  <c r="T1231" i="2"/>
  <c r="E1128" i="2"/>
  <c r="B1128" i="2" s="1"/>
  <c r="T1128" i="2"/>
  <c r="T1115" i="2"/>
  <c r="E1115" i="2"/>
  <c r="B1115" i="2" s="1"/>
  <c r="E1098" i="2"/>
  <c r="B1098" i="2" s="1"/>
  <c r="T1098" i="2"/>
  <c r="E1082" i="2"/>
  <c r="B1082" i="2" s="1"/>
  <c r="T1082" i="2"/>
  <c r="E1066" i="2"/>
  <c r="B1066" i="2" s="1"/>
  <c r="T1066" i="2"/>
  <c r="E933" i="2"/>
  <c r="B933" i="2" s="1"/>
  <c r="T933" i="2"/>
  <c r="E1188" i="2"/>
  <c r="B1188" i="2" s="1"/>
  <c r="T1188" i="2"/>
  <c r="E1172" i="2"/>
  <c r="B1172" i="2" s="1"/>
  <c r="T1172" i="2"/>
  <c r="E1056" i="2"/>
  <c r="B1056" i="2" s="1"/>
  <c r="T1056" i="2"/>
  <c r="E1035" i="2"/>
  <c r="B1035" i="2" s="1"/>
  <c r="T1035" i="2"/>
  <c r="T934" i="2"/>
  <c r="E934" i="2"/>
  <c r="B934" i="2" s="1"/>
  <c r="E1196" i="2"/>
  <c r="B1196" i="2" s="1"/>
  <c r="T1196" i="2"/>
  <c r="T1167" i="2"/>
  <c r="T1162" i="2"/>
  <c r="T1157" i="2"/>
  <c r="T1149" i="2"/>
  <c r="T1141" i="2"/>
  <c r="T1133" i="2"/>
  <c r="E1109" i="2"/>
  <c r="B1109" i="2" s="1"/>
  <c r="T1109" i="2"/>
  <c r="E1094" i="2"/>
  <c r="B1094" i="2" s="1"/>
  <c r="T1094" i="2"/>
  <c r="E1086" i="2"/>
  <c r="B1086" i="2" s="1"/>
  <c r="T1086" i="2"/>
  <c r="E1078" i="2"/>
  <c r="B1078" i="2" s="1"/>
  <c r="T1078" i="2"/>
  <c r="E1070" i="2"/>
  <c r="B1070" i="2" s="1"/>
  <c r="T1070" i="2"/>
  <c r="E1062" i="2"/>
  <c r="B1062" i="2" s="1"/>
  <c r="T1062" i="2"/>
  <c r="E1018" i="2"/>
  <c r="B1018" i="2" s="1"/>
  <c r="T1018" i="2"/>
  <c r="E921" i="2"/>
  <c r="B921" i="2" s="1"/>
  <c r="T921" i="2"/>
  <c r="T1200" i="2"/>
  <c r="E1200" i="2"/>
  <c r="B1200" i="2" s="1"/>
  <c r="E1192" i="2"/>
  <c r="B1192" i="2" s="1"/>
  <c r="T1192" i="2"/>
  <c r="E1175" i="2"/>
  <c r="B1175" i="2" s="1"/>
  <c r="E1152" i="2"/>
  <c r="B1152" i="2" s="1"/>
  <c r="E1144" i="2"/>
  <c r="B1144" i="2" s="1"/>
  <c r="E1136" i="2"/>
  <c r="B1136" i="2" s="1"/>
  <c r="E1126" i="2"/>
  <c r="B1126" i="2" s="1"/>
  <c r="T1126" i="2"/>
  <c r="E1106" i="2"/>
  <c r="B1106" i="2" s="1"/>
  <c r="T1106" i="2"/>
  <c r="E1095" i="2"/>
  <c r="B1095" i="2" s="1"/>
  <c r="T1095" i="2"/>
  <c r="E1087" i="2"/>
  <c r="B1087" i="2" s="1"/>
  <c r="T1087" i="2"/>
  <c r="E1079" i="2"/>
  <c r="B1079" i="2" s="1"/>
  <c r="T1079" i="2"/>
  <c r="E1071" i="2"/>
  <c r="B1071" i="2" s="1"/>
  <c r="T1071" i="2"/>
  <c r="E1063" i="2"/>
  <c r="B1063" i="2" s="1"/>
  <c r="T1063" i="2"/>
  <c r="E1054" i="2"/>
  <c r="B1054" i="2" s="1"/>
  <c r="T1054" i="2"/>
  <c r="E1046" i="2"/>
  <c r="B1046" i="2" s="1"/>
  <c r="T1046" i="2"/>
  <c r="E1038" i="2"/>
  <c r="B1038" i="2" s="1"/>
  <c r="T1038" i="2"/>
  <c r="T1030" i="2"/>
  <c r="E1030" i="2"/>
  <c r="B1030" i="2" s="1"/>
  <c r="E1004" i="2"/>
  <c r="B1004" i="2" s="1"/>
  <c r="E963" i="2"/>
  <c r="B963" i="2" s="1"/>
  <c r="T963" i="2"/>
  <c r="E957" i="2"/>
  <c r="B957" i="2" s="1"/>
  <c r="T957" i="2"/>
  <c r="E925" i="2"/>
  <c r="B925" i="2" s="1"/>
  <c r="T925" i="2"/>
  <c r="E919" i="2"/>
  <c r="B919" i="2" s="1"/>
  <c r="T919" i="2"/>
  <c r="E906" i="2"/>
  <c r="B906" i="2" s="1"/>
  <c r="T906" i="2"/>
  <c r="E870" i="2"/>
  <c r="B870" i="2" s="1"/>
  <c r="T870" i="2"/>
  <c r="E1023" i="2"/>
  <c r="B1023" i="2" s="1"/>
  <c r="T1023" i="2"/>
  <c r="E1013" i="2"/>
  <c r="B1013" i="2" s="1"/>
  <c r="E1005" i="2"/>
  <c r="B1005" i="2" s="1"/>
  <c r="E998" i="2"/>
  <c r="B998" i="2" s="1"/>
  <c r="E990" i="2"/>
  <c r="B990" i="2" s="1"/>
  <c r="E982" i="2"/>
  <c r="B982" i="2" s="1"/>
  <c r="T970" i="2"/>
  <c r="T954" i="2"/>
  <c r="E908" i="2"/>
  <c r="B908" i="2" s="1"/>
  <c r="T908" i="2"/>
  <c r="E897" i="2"/>
  <c r="B897" i="2" s="1"/>
  <c r="T897" i="2"/>
  <c r="E881" i="2"/>
  <c r="B881" i="2" s="1"/>
  <c r="T881" i="2"/>
  <c r="E1020" i="2"/>
  <c r="B1020" i="2" s="1"/>
  <c r="T1020" i="2"/>
  <c r="T1011" i="2"/>
  <c r="T1003" i="2"/>
  <c r="E991" i="2"/>
  <c r="B991" i="2" s="1"/>
  <c r="E975" i="2"/>
  <c r="B975" i="2" s="1"/>
  <c r="T975" i="2"/>
  <c r="T966" i="2"/>
  <c r="E956" i="2"/>
  <c r="B956" i="2" s="1"/>
  <c r="T956" i="2"/>
  <c r="E930" i="2"/>
  <c r="B930" i="2" s="1"/>
  <c r="T930" i="2"/>
  <c r="E890" i="2"/>
  <c r="B890" i="2" s="1"/>
  <c r="E996" i="2"/>
  <c r="B996" i="2" s="1"/>
  <c r="E988" i="2"/>
  <c r="B988" i="2" s="1"/>
  <c r="E980" i="2"/>
  <c r="B980" i="2" s="1"/>
  <c r="E973" i="2"/>
  <c r="B973" i="2" s="1"/>
  <c r="T973" i="2"/>
  <c r="E967" i="2"/>
  <c r="B967" i="2" s="1"/>
  <c r="T967" i="2"/>
  <c r="T941" i="2"/>
  <c r="E941" i="2"/>
  <c r="B941" i="2" s="1"/>
  <c r="E892" i="2"/>
  <c r="B892" i="2" s="1"/>
  <c r="E688" i="2"/>
  <c r="B688" i="2" s="1"/>
  <c r="K688" i="2" s="1"/>
  <c r="J688" i="2" s="1"/>
  <c r="E827" i="2"/>
  <c r="B827" i="2" s="1"/>
  <c r="K827" i="2" s="1"/>
  <c r="J827" i="2" s="1"/>
  <c r="T441" i="2"/>
  <c r="T486" i="2"/>
  <c r="E749" i="2"/>
  <c r="B749" i="2" s="1"/>
  <c r="K749" i="2" s="1"/>
  <c r="J749" i="2" s="1"/>
  <c r="E714" i="2"/>
  <c r="B714" i="2" s="1"/>
  <c r="K714" i="2" s="1"/>
  <c r="J714" i="2" s="1"/>
  <c r="T803" i="2"/>
  <c r="E448" i="2"/>
  <c r="B448" i="2" s="1"/>
  <c r="K448" i="2" s="1"/>
  <c r="J448" i="2" s="1"/>
  <c r="T739" i="2"/>
  <c r="T587" i="2"/>
  <c r="E752" i="2"/>
  <c r="B752" i="2" s="1"/>
  <c r="K752" i="2" s="1"/>
  <c r="J752" i="2" s="1"/>
  <c r="E558" i="2"/>
  <c r="B558" i="2" s="1"/>
  <c r="K558" i="2" s="1"/>
  <c r="J558" i="2" s="1"/>
  <c r="E513" i="2"/>
  <c r="B513" i="2" s="1"/>
  <c r="K513" i="2" s="1"/>
  <c r="J513" i="2" s="1"/>
  <c r="T705" i="2"/>
  <c r="T848" i="2"/>
  <c r="T571" i="2"/>
  <c r="E700" i="2"/>
  <c r="B700" i="2" s="1"/>
  <c r="E690" i="1" s="1"/>
  <c r="F707" i="5" s="1"/>
  <c r="J707" i="5" s="1"/>
  <c r="T733" i="2"/>
  <c r="T505" i="2"/>
  <c r="E694" i="2"/>
  <c r="B694" i="2" s="1"/>
  <c r="E684" i="1" s="1"/>
  <c r="F701" i="5" s="1"/>
  <c r="J701" i="5" s="1"/>
  <c r="T1908" i="2"/>
  <c r="E1847" i="2"/>
  <c r="B1847" i="2" s="1"/>
  <c r="T1847" i="2"/>
  <c r="E1292" i="2"/>
  <c r="B1292" i="2" s="1"/>
  <c r="T1292" i="2"/>
  <c r="E1892" i="2"/>
  <c r="B1892" i="2" s="1"/>
  <c r="T1884" i="2"/>
  <c r="E1790" i="2"/>
  <c r="B1790" i="2" s="1"/>
  <c r="T1790" i="2"/>
  <c r="E1632" i="2"/>
  <c r="B1632" i="2" s="1"/>
  <c r="T1632" i="2"/>
  <c r="E1624" i="2"/>
  <c r="B1624" i="2" s="1"/>
  <c r="T1624" i="2"/>
  <c r="E1616" i="2"/>
  <c r="B1616" i="2" s="1"/>
  <c r="T1616" i="2"/>
  <c r="E1584" i="2"/>
  <c r="B1584" i="2" s="1"/>
  <c r="T1584" i="2"/>
  <c r="E1559" i="2"/>
  <c r="B1559" i="2" s="1"/>
  <c r="T1559" i="2"/>
  <c r="T1916" i="2"/>
  <c r="T1891" i="2"/>
  <c r="E866" i="2"/>
  <c r="B866" i="2" s="1"/>
  <c r="T866" i="2"/>
  <c r="T1910" i="2"/>
  <c r="T1902" i="2"/>
  <c r="T1894" i="2"/>
  <c r="T1886" i="2"/>
  <c r="E1868" i="2"/>
  <c r="B1868" i="2" s="1"/>
  <c r="T1761" i="2"/>
  <c r="E1573" i="2"/>
  <c r="B1573" i="2" s="1"/>
  <c r="T1573" i="2"/>
  <c r="T1924" i="2"/>
  <c r="T1904" i="2"/>
  <c r="T858" i="2"/>
  <c r="E858" i="2"/>
  <c r="B858" i="2" s="1"/>
  <c r="E863" i="2"/>
  <c r="B863" i="2" s="1"/>
  <c r="T1949" i="2"/>
  <c r="T1945" i="2"/>
  <c r="T1941" i="2"/>
  <c r="T1937" i="2"/>
  <c r="T1933" i="2"/>
  <c r="T1929" i="2"/>
  <c r="E1925" i="2"/>
  <c r="B1925" i="2" s="1"/>
  <c r="E1917" i="2"/>
  <c r="B1917" i="2" s="1"/>
  <c r="E1909" i="2"/>
  <c r="B1909" i="2" s="1"/>
  <c r="E1901" i="2"/>
  <c r="B1901" i="2" s="1"/>
  <c r="E1893" i="2"/>
  <c r="B1893" i="2" s="1"/>
  <c r="T1834" i="2"/>
  <c r="T1802" i="2"/>
  <c r="E1633" i="2"/>
  <c r="B1633" i="2" s="1"/>
  <c r="T1633" i="2"/>
  <c r="E1625" i="2"/>
  <c r="B1625" i="2" s="1"/>
  <c r="T1625" i="2"/>
  <c r="E1617" i="2"/>
  <c r="B1617" i="2" s="1"/>
  <c r="T1617" i="2"/>
  <c r="E1435" i="2"/>
  <c r="B1435" i="2" s="1"/>
  <c r="T1435" i="2"/>
  <c r="T1874" i="2"/>
  <c r="T1866" i="2"/>
  <c r="T1858" i="2"/>
  <c r="T1841" i="2"/>
  <c r="E1833" i="2"/>
  <c r="B1833" i="2" s="1"/>
  <c r="E1825" i="2"/>
  <c r="B1825" i="2" s="1"/>
  <c r="E1817" i="2"/>
  <c r="B1817" i="2" s="1"/>
  <c r="E1809" i="2"/>
  <c r="B1809" i="2" s="1"/>
  <c r="E1801" i="2"/>
  <c r="B1801" i="2" s="1"/>
  <c r="E1793" i="2"/>
  <c r="B1793" i="2" s="1"/>
  <c r="T1784" i="2"/>
  <c r="E1614" i="2"/>
  <c r="B1614" i="2" s="1"/>
  <c r="T1614" i="2"/>
  <c r="E1598" i="2"/>
  <c r="B1598" i="2" s="1"/>
  <c r="T1598" i="2"/>
  <c r="E1582" i="2"/>
  <c r="B1582" i="2" s="1"/>
  <c r="T1582" i="2"/>
  <c r="E1567" i="2"/>
  <c r="B1567" i="2" s="1"/>
  <c r="T1567" i="2"/>
  <c r="E1496" i="2"/>
  <c r="B1496" i="2" s="1"/>
  <c r="T1496" i="2"/>
  <c r="E1480" i="2"/>
  <c r="B1480" i="2" s="1"/>
  <c r="T1480" i="2"/>
  <c r="E1376" i="2"/>
  <c r="B1376" i="2" s="1"/>
  <c r="T1376" i="2"/>
  <c r="E1227" i="2"/>
  <c r="B1227" i="2" s="1"/>
  <c r="T1227" i="2"/>
  <c r="E1881" i="2"/>
  <c r="B1881" i="2" s="1"/>
  <c r="E1873" i="2"/>
  <c r="B1873" i="2" s="1"/>
  <c r="E1865" i="2"/>
  <c r="B1865" i="2" s="1"/>
  <c r="E1857" i="2"/>
  <c r="B1857" i="2" s="1"/>
  <c r="T1850" i="2"/>
  <c r="E1842" i="2"/>
  <c r="B1842" i="2" s="1"/>
  <c r="T1835" i="2"/>
  <c r="T1827" i="2"/>
  <c r="T1819" i="2"/>
  <c r="T1811" i="2"/>
  <c r="T1803" i="2"/>
  <c r="T1795" i="2"/>
  <c r="E1787" i="2"/>
  <c r="B1787" i="2" s="1"/>
  <c r="E1780" i="2"/>
  <c r="B1780" i="2" s="1"/>
  <c r="E1776" i="2"/>
  <c r="B1776" i="2" s="1"/>
  <c r="E1772" i="2"/>
  <c r="B1772" i="2" s="1"/>
  <c r="E1768" i="2"/>
  <c r="B1768" i="2" s="1"/>
  <c r="T1763" i="2"/>
  <c r="E1613" i="2"/>
  <c r="B1613" i="2" s="1"/>
  <c r="T1613" i="2"/>
  <c r="E1597" i="2"/>
  <c r="B1597" i="2" s="1"/>
  <c r="T1597" i="2"/>
  <c r="E1581" i="2"/>
  <c r="B1581" i="2" s="1"/>
  <c r="T1581" i="2"/>
  <c r="E1540" i="2"/>
  <c r="B1540" i="2" s="1"/>
  <c r="T1540" i="2"/>
  <c r="E1297" i="2"/>
  <c r="B1297" i="2" s="1"/>
  <c r="T1297" i="2"/>
  <c r="T1875" i="2"/>
  <c r="T1867" i="2"/>
  <c r="T1859" i="2"/>
  <c r="E1851" i="2"/>
  <c r="B1851" i="2" s="1"/>
  <c r="T1844" i="2"/>
  <c r="E1836" i="2"/>
  <c r="B1836" i="2" s="1"/>
  <c r="E1828" i="2"/>
  <c r="B1828" i="2" s="1"/>
  <c r="E1820" i="2"/>
  <c r="B1820" i="2" s="1"/>
  <c r="E1812" i="2"/>
  <c r="B1812" i="2" s="1"/>
  <c r="E1804" i="2"/>
  <c r="B1804" i="2" s="1"/>
  <c r="E1796" i="2"/>
  <c r="B1796" i="2" s="1"/>
  <c r="T1789" i="2"/>
  <c r="E1764" i="2"/>
  <c r="B1764" i="2" s="1"/>
  <c r="T1758" i="2"/>
  <c r="T1754" i="2"/>
  <c r="E1750" i="2"/>
  <c r="B1750" i="2" s="1"/>
  <c r="E1746" i="2"/>
  <c r="B1746" i="2" s="1"/>
  <c r="E1742" i="2"/>
  <c r="B1742" i="2" s="1"/>
  <c r="E1738" i="2"/>
  <c r="B1738" i="2" s="1"/>
  <c r="E1734" i="2"/>
  <c r="B1734" i="2" s="1"/>
  <c r="E1730" i="2"/>
  <c r="B1730" i="2" s="1"/>
  <c r="E1726" i="2"/>
  <c r="B1726" i="2" s="1"/>
  <c r="E1722" i="2"/>
  <c r="B1722" i="2" s="1"/>
  <c r="E1718" i="2"/>
  <c r="B1718" i="2" s="1"/>
  <c r="E1714" i="2"/>
  <c r="B1714" i="2" s="1"/>
  <c r="E1710" i="2"/>
  <c r="B1710" i="2" s="1"/>
  <c r="E1706" i="2"/>
  <c r="B1706" i="2" s="1"/>
  <c r="E1702" i="2"/>
  <c r="B1702" i="2" s="1"/>
  <c r="E1698" i="2"/>
  <c r="B1698" i="2" s="1"/>
  <c r="E1694" i="2"/>
  <c r="B1694" i="2" s="1"/>
  <c r="E1690" i="2"/>
  <c r="B1690" i="2" s="1"/>
  <c r="E1686" i="2"/>
  <c r="B1686" i="2" s="1"/>
  <c r="E1682" i="2"/>
  <c r="B1682" i="2" s="1"/>
  <c r="E1678" i="2"/>
  <c r="B1678" i="2" s="1"/>
  <c r="E1674" i="2"/>
  <c r="B1674" i="2" s="1"/>
  <c r="E1670" i="2"/>
  <c r="B1670" i="2" s="1"/>
  <c r="E1666" i="2"/>
  <c r="B1666" i="2" s="1"/>
  <c r="E1662" i="2"/>
  <c r="B1662" i="2" s="1"/>
  <c r="E1658" i="2"/>
  <c r="B1658" i="2" s="1"/>
  <c r="E1654" i="2"/>
  <c r="B1654" i="2" s="1"/>
  <c r="E1650" i="2"/>
  <c r="B1650" i="2" s="1"/>
  <c r="E1646" i="2"/>
  <c r="B1646" i="2" s="1"/>
  <c r="E1642" i="2"/>
  <c r="B1642" i="2" s="1"/>
  <c r="E1638" i="2"/>
  <c r="B1638" i="2" s="1"/>
  <c r="E1609" i="2"/>
  <c r="B1609" i="2" s="1"/>
  <c r="T1609" i="2"/>
  <c r="E1593" i="2"/>
  <c r="B1593" i="2" s="1"/>
  <c r="T1593" i="2"/>
  <c r="E1577" i="2"/>
  <c r="B1577" i="2" s="1"/>
  <c r="T1577" i="2"/>
  <c r="E1564" i="2"/>
  <c r="B1564" i="2" s="1"/>
  <c r="T1564" i="2"/>
  <c r="E1504" i="2"/>
  <c r="B1504" i="2" s="1"/>
  <c r="T1504" i="2"/>
  <c r="E1554" i="2"/>
  <c r="B1554" i="2" s="1"/>
  <c r="T1554" i="2"/>
  <c r="E1538" i="2"/>
  <c r="B1538" i="2" s="1"/>
  <c r="T1538" i="2"/>
  <c r="E1520" i="2"/>
  <c r="B1520" i="2" s="1"/>
  <c r="T1520" i="2"/>
  <c r="E1515" i="2"/>
  <c r="B1515" i="2" s="1"/>
  <c r="T1515" i="2"/>
  <c r="E1510" i="2"/>
  <c r="B1510" i="2" s="1"/>
  <c r="T1510" i="2"/>
  <c r="E1503" i="2"/>
  <c r="B1503" i="2" s="1"/>
  <c r="T1503" i="2"/>
  <c r="E1495" i="2"/>
  <c r="B1495" i="2" s="1"/>
  <c r="T1495" i="2"/>
  <c r="E1487" i="2"/>
  <c r="B1487" i="2" s="1"/>
  <c r="T1487" i="2"/>
  <c r="E1477" i="2"/>
  <c r="B1477" i="2" s="1"/>
  <c r="T1477" i="2"/>
  <c r="E1470" i="2"/>
  <c r="B1470" i="2" s="1"/>
  <c r="T1470" i="2"/>
  <c r="E1454" i="2"/>
  <c r="B1454" i="2" s="1"/>
  <c r="T1454" i="2"/>
  <c r="E1438" i="2"/>
  <c r="B1438" i="2" s="1"/>
  <c r="T1438" i="2"/>
  <c r="E1422" i="2"/>
  <c r="B1422" i="2" s="1"/>
  <c r="T1422" i="2"/>
  <c r="E1406" i="2"/>
  <c r="B1406" i="2" s="1"/>
  <c r="T1406" i="2"/>
  <c r="E1340" i="2"/>
  <c r="B1340" i="2" s="1"/>
  <c r="T1340" i="2"/>
  <c r="E1276" i="2"/>
  <c r="B1276" i="2" s="1"/>
  <c r="T1276" i="2"/>
  <c r="E1543" i="2"/>
  <c r="B1543" i="2" s="1"/>
  <c r="T1543" i="2"/>
  <c r="E1527" i="2"/>
  <c r="B1527" i="2" s="1"/>
  <c r="T1527" i="2"/>
  <c r="E1498" i="2"/>
  <c r="B1498" i="2" s="1"/>
  <c r="T1498" i="2"/>
  <c r="E1481" i="2"/>
  <c r="B1481" i="2" s="1"/>
  <c r="T1481" i="2"/>
  <c r="E1476" i="2"/>
  <c r="B1476" i="2" s="1"/>
  <c r="T1476" i="2"/>
  <c r="E1460" i="2"/>
  <c r="B1460" i="2" s="1"/>
  <c r="T1460" i="2"/>
  <c r="E1444" i="2"/>
  <c r="B1444" i="2" s="1"/>
  <c r="T1444" i="2"/>
  <c r="E1428" i="2"/>
  <c r="B1428" i="2" s="1"/>
  <c r="T1428" i="2"/>
  <c r="E1412" i="2"/>
  <c r="B1412" i="2" s="1"/>
  <c r="T1412" i="2"/>
  <c r="E1401" i="2"/>
  <c r="B1401" i="2" s="1"/>
  <c r="T1401" i="2"/>
  <c r="E1375" i="2"/>
  <c r="B1375" i="2" s="1"/>
  <c r="T1375" i="2"/>
  <c r="E1344" i="2"/>
  <c r="B1344" i="2" s="1"/>
  <c r="T1344" i="2"/>
  <c r="E1329" i="2"/>
  <c r="B1329" i="2" s="1"/>
  <c r="T1329" i="2"/>
  <c r="E1265" i="2"/>
  <c r="B1265" i="2" s="1"/>
  <c r="T1265" i="2"/>
  <c r="E1239" i="2"/>
  <c r="B1239" i="2" s="1"/>
  <c r="T1239" i="2"/>
  <c r="E1552" i="2"/>
  <c r="B1552" i="2" s="1"/>
  <c r="T1552" i="2"/>
  <c r="E1536" i="2"/>
  <c r="B1536" i="2" s="1"/>
  <c r="T1536" i="2"/>
  <c r="E1513" i="2"/>
  <c r="B1513" i="2" s="1"/>
  <c r="T1513" i="2"/>
  <c r="E1473" i="2"/>
  <c r="B1473" i="2" s="1"/>
  <c r="T1473" i="2"/>
  <c r="E1457" i="2"/>
  <c r="B1457" i="2" s="1"/>
  <c r="T1457" i="2"/>
  <c r="E1441" i="2"/>
  <c r="B1441" i="2" s="1"/>
  <c r="T1441" i="2"/>
  <c r="E1425" i="2"/>
  <c r="B1425" i="2" s="1"/>
  <c r="T1425" i="2"/>
  <c r="E1409" i="2"/>
  <c r="B1409" i="2" s="1"/>
  <c r="T1409" i="2"/>
  <c r="E1323" i="2"/>
  <c r="B1323" i="2" s="1"/>
  <c r="T1323" i="2"/>
  <c r="E1302" i="2"/>
  <c r="B1302" i="2" s="1"/>
  <c r="T1302" i="2"/>
  <c r="E1259" i="2"/>
  <c r="B1259" i="2" s="1"/>
  <c r="T1259" i="2"/>
  <c r="E1112" i="2"/>
  <c r="B1112" i="2" s="1"/>
  <c r="T1112" i="2"/>
  <c r="E1022" i="2"/>
  <c r="B1022" i="2" s="1"/>
  <c r="T1022" i="2"/>
  <c r="E1395" i="2"/>
  <c r="B1395" i="2" s="1"/>
  <c r="T1395" i="2"/>
  <c r="E1379" i="2"/>
  <c r="B1379" i="2" s="1"/>
  <c r="T1379" i="2"/>
  <c r="E1363" i="2"/>
  <c r="B1363" i="2" s="1"/>
  <c r="T1363" i="2"/>
  <c r="E1347" i="2"/>
  <c r="B1347" i="2" s="1"/>
  <c r="T1347" i="2"/>
  <c r="E1336" i="2"/>
  <c r="B1336" i="2" s="1"/>
  <c r="T1336" i="2"/>
  <c r="E1320" i="2"/>
  <c r="B1320" i="2" s="1"/>
  <c r="T1320" i="2"/>
  <c r="E1304" i="2"/>
  <c r="B1304" i="2" s="1"/>
  <c r="T1304" i="2"/>
  <c r="E1288" i="2"/>
  <c r="B1288" i="2" s="1"/>
  <c r="T1288" i="2"/>
  <c r="E1272" i="2"/>
  <c r="B1272" i="2" s="1"/>
  <c r="T1272" i="2"/>
  <c r="E1256" i="2"/>
  <c r="B1256" i="2" s="1"/>
  <c r="T1256" i="2"/>
  <c r="E1250" i="2"/>
  <c r="B1250" i="2" s="1"/>
  <c r="T1250" i="2"/>
  <c r="E1097" i="2"/>
  <c r="B1097" i="2" s="1"/>
  <c r="T1097" i="2"/>
  <c r="E1027" i="2"/>
  <c r="B1027" i="2" s="1"/>
  <c r="T1027" i="2"/>
  <c r="E1393" i="2"/>
  <c r="B1393" i="2" s="1"/>
  <c r="T1393" i="2"/>
  <c r="E1377" i="2"/>
  <c r="B1377" i="2" s="1"/>
  <c r="T1377" i="2"/>
  <c r="E1361" i="2"/>
  <c r="B1361" i="2" s="1"/>
  <c r="T1361" i="2"/>
  <c r="E1345" i="2"/>
  <c r="B1345" i="2" s="1"/>
  <c r="T1345" i="2"/>
  <c r="E1332" i="2"/>
  <c r="B1332" i="2" s="1"/>
  <c r="T1332" i="2"/>
  <c r="E1316" i="2"/>
  <c r="B1316" i="2" s="1"/>
  <c r="T1316" i="2"/>
  <c r="E1300" i="2"/>
  <c r="B1300" i="2" s="1"/>
  <c r="T1300" i="2"/>
  <c r="E1284" i="2"/>
  <c r="B1284" i="2" s="1"/>
  <c r="T1284" i="2"/>
  <c r="E1268" i="2"/>
  <c r="B1268" i="2" s="1"/>
  <c r="T1268" i="2"/>
  <c r="E1090" i="2"/>
  <c r="B1090" i="2" s="1"/>
  <c r="T1090" i="2"/>
  <c r="E1403" i="2"/>
  <c r="B1403" i="2" s="1"/>
  <c r="T1403" i="2"/>
  <c r="E1387" i="2"/>
  <c r="B1387" i="2" s="1"/>
  <c r="T1387" i="2"/>
  <c r="E1371" i="2"/>
  <c r="B1371" i="2" s="1"/>
  <c r="T1371" i="2"/>
  <c r="E1355" i="2"/>
  <c r="B1355" i="2" s="1"/>
  <c r="T1355" i="2"/>
  <c r="E1328" i="2"/>
  <c r="B1328" i="2" s="1"/>
  <c r="T1328" i="2"/>
  <c r="E1312" i="2"/>
  <c r="B1312" i="2" s="1"/>
  <c r="T1312" i="2"/>
  <c r="E1296" i="2"/>
  <c r="B1296" i="2" s="1"/>
  <c r="T1296" i="2"/>
  <c r="E1280" i="2"/>
  <c r="B1280" i="2" s="1"/>
  <c r="T1280" i="2"/>
  <c r="E1264" i="2"/>
  <c r="B1264" i="2" s="1"/>
  <c r="T1264" i="2"/>
  <c r="E1238" i="2"/>
  <c r="B1238" i="2" s="1"/>
  <c r="T1238" i="2"/>
  <c r="E1225" i="2"/>
  <c r="B1225" i="2" s="1"/>
  <c r="T1225" i="2"/>
  <c r="E1173" i="2"/>
  <c r="B1173" i="2" s="1"/>
  <c r="E1074" i="2"/>
  <c r="B1074" i="2" s="1"/>
  <c r="T1074" i="2"/>
  <c r="E947" i="2"/>
  <c r="B947" i="2" s="1"/>
  <c r="T947" i="2"/>
  <c r="T1201" i="2"/>
  <c r="E1201" i="2"/>
  <c r="B1201" i="2" s="1"/>
  <c r="E1153" i="2"/>
  <c r="B1153" i="2" s="1"/>
  <c r="E1137" i="2"/>
  <c r="B1137" i="2" s="1"/>
  <c r="E1052" i="2"/>
  <c r="B1052" i="2" s="1"/>
  <c r="T1052" i="2"/>
  <c r="E1031" i="2"/>
  <c r="B1031" i="2" s="1"/>
  <c r="T1031" i="2"/>
  <c r="E1017" i="2"/>
  <c r="B1017" i="2" s="1"/>
  <c r="T1017" i="2"/>
  <c r="E953" i="2"/>
  <c r="B953" i="2" s="1"/>
  <c r="T953" i="2"/>
  <c r="E1253" i="2"/>
  <c r="B1253" i="2" s="1"/>
  <c r="T1253" i="2"/>
  <c r="E1237" i="2"/>
  <c r="B1237" i="2" s="1"/>
  <c r="T1237" i="2"/>
  <c r="E1219" i="2"/>
  <c r="B1219" i="2" s="1"/>
  <c r="T1219" i="2"/>
  <c r="E1208" i="2"/>
  <c r="B1208" i="2" s="1"/>
  <c r="T1208" i="2"/>
  <c r="T1179" i="2"/>
  <c r="E1105" i="2"/>
  <c r="B1105" i="2" s="1"/>
  <c r="T1105" i="2"/>
  <c r="E1091" i="2"/>
  <c r="B1091" i="2" s="1"/>
  <c r="T1091" i="2"/>
  <c r="E1075" i="2"/>
  <c r="B1075" i="2" s="1"/>
  <c r="T1075" i="2"/>
  <c r="E1028" i="2"/>
  <c r="B1028" i="2" s="1"/>
  <c r="T1028" i="2"/>
  <c r="E1215" i="2"/>
  <c r="B1215" i="2" s="1"/>
  <c r="T1215" i="2"/>
  <c r="E1202" i="2"/>
  <c r="B1202" i="2" s="1"/>
  <c r="T1202" i="2"/>
  <c r="E1084" i="2"/>
  <c r="B1084" i="2" s="1"/>
  <c r="T1084" i="2"/>
  <c r="E1068" i="2"/>
  <c r="B1068" i="2" s="1"/>
  <c r="T1068" i="2"/>
  <c r="E1043" i="2"/>
  <c r="B1043" i="2" s="1"/>
  <c r="T1043" i="2"/>
  <c r="E1032" i="2"/>
  <c r="B1032" i="2" s="1"/>
  <c r="T1032" i="2"/>
  <c r="E929" i="2"/>
  <c r="B929" i="2" s="1"/>
  <c r="T929" i="2"/>
  <c r="E1195" i="2"/>
  <c r="B1195" i="2" s="1"/>
  <c r="T1187" i="2"/>
  <c r="E1180" i="2"/>
  <c r="B1180" i="2" s="1"/>
  <c r="T1180" i="2"/>
  <c r="E1165" i="2"/>
  <c r="B1165" i="2" s="1"/>
  <c r="E1161" i="2"/>
  <c r="B1161" i="2" s="1"/>
  <c r="E1155" i="2"/>
  <c r="B1155" i="2" s="1"/>
  <c r="E1147" i="2"/>
  <c r="B1147" i="2" s="1"/>
  <c r="E1139" i="2"/>
  <c r="B1139" i="2" s="1"/>
  <c r="E1132" i="2"/>
  <c r="B1132" i="2" s="1"/>
  <c r="T1132" i="2"/>
  <c r="E1122" i="2"/>
  <c r="B1122" i="2" s="1"/>
  <c r="E1104" i="2"/>
  <c r="B1104" i="2" s="1"/>
  <c r="T1104" i="2"/>
  <c r="E1093" i="2"/>
  <c r="B1093" i="2" s="1"/>
  <c r="T1093" i="2"/>
  <c r="E1085" i="2"/>
  <c r="B1085" i="2" s="1"/>
  <c r="T1085" i="2"/>
  <c r="E1077" i="2"/>
  <c r="B1077" i="2" s="1"/>
  <c r="T1077" i="2"/>
  <c r="E1069" i="2"/>
  <c r="B1069" i="2" s="1"/>
  <c r="T1069" i="2"/>
  <c r="E1053" i="2"/>
  <c r="B1053" i="2" s="1"/>
  <c r="T1053" i="2"/>
  <c r="E1045" i="2"/>
  <c r="B1045" i="2" s="1"/>
  <c r="T1045" i="2"/>
  <c r="E1037" i="2"/>
  <c r="B1037" i="2" s="1"/>
  <c r="T1037" i="2"/>
  <c r="E1029" i="2"/>
  <c r="B1029" i="2" s="1"/>
  <c r="T1029" i="2"/>
  <c r="E904" i="2"/>
  <c r="B904" i="2" s="1"/>
  <c r="T904" i="2"/>
  <c r="E1222" i="2"/>
  <c r="B1222" i="2" s="1"/>
  <c r="T1222" i="2"/>
  <c r="E1214" i="2"/>
  <c r="B1214" i="2" s="1"/>
  <c r="T1214" i="2"/>
  <c r="E1206" i="2"/>
  <c r="B1206" i="2" s="1"/>
  <c r="T1206" i="2"/>
  <c r="E1191" i="2"/>
  <c r="B1191" i="2" s="1"/>
  <c r="T1181" i="2"/>
  <c r="T1174" i="2"/>
  <c r="T1158" i="2"/>
  <c r="T1150" i="2"/>
  <c r="T1142" i="2"/>
  <c r="T1134" i="2"/>
  <c r="T1120" i="2"/>
  <c r="E1113" i="2"/>
  <c r="B1113" i="2" s="1"/>
  <c r="T1113" i="2"/>
  <c r="T1016" i="2"/>
  <c r="E1016" i="2"/>
  <c r="B1016" i="2" s="1"/>
  <c r="E960" i="2"/>
  <c r="B960" i="2" s="1"/>
  <c r="T960" i="2"/>
  <c r="E901" i="2"/>
  <c r="B901" i="2" s="1"/>
  <c r="T901" i="2"/>
  <c r="E951" i="2"/>
  <c r="B951" i="2" s="1"/>
  <c r="T951" i="2"/>
  <c r="E924" i="2"/>
  <c r="B924" i="2" s="1"/>
  <c r="T924" i="2"/>
  <c r="E913" i="2"/>
  <c r="B913" i="2" s="1"/>
  <c r="T913" i="2"/>
  <c r="E903" i="2"/>
  <c r="B903" i="2" s="1"/>
  <c r="T903" i="2"/>
  <c r="E887" i="2"/>
  <c r="B887" i="2" s="1"/>
  <c r="T887" i="2"/>
  <c r="E879" i="2"/>
  <c r="B879" i="2" s="1"/>
  <c r="T879" i="2"/>
  <c r="E869" i="2"/>
  <c r="B869" i="2" s="1"/>
  <c r="T869" i="2"/>
  <c r="E935" i="2"/>
  <c r="B935" i="2" s="1"/>
  <c r="T935" i="2"/>
  <c r="E917" i="2"/>
  <c r="B917" i="2" s="1"/>
  <c r="T917" i="2"/>
  <c r="E905" i="2"/>
  <c r="B905" i="2" s="1"/>
  <c r="T905" i="2"/>
  <c r="E896" i="2"/>
  <c r="B896" i="2" s="1"/>
  <c r="T896" i="2"/>
  <c r="E880" i="2"/>
  <c r="B880" i="2" s="1"/>
  <c r="T880" i="2"/>
  <c r="E871" i="2"/>
  <c r="B871" i="2" s="1"/>
  <c r="T871" i="2"/>
  <c r="E1019" i="2"/>
  <c r="B1019" i="2" s="1"/>
  <c r="T1019" i="2"/>
  <c r="E1010" i="2"/>
  <c r="B1010" i="2" s="1"/>
  <c r="E1002" i="2"/>
  <c r="B1002" i="2" s="1"/>
  <c r="T986" i="2"/>
  <c r="E971" i="2"/>
  <c r="B971" i="2" s="1"/>
  <c r="T971" i="2"/>
  <c r="E911" i="2"/>
  <c r="B911" i="2" s="1"/>
  <c r="T911" i="2"/>
  <c r="E902" i="2"/>
  <c r="B902" i="2" s="1"/>
  <c r="T902" i="2"/>
  <c r="T993" i="2"/>
  <c r="T985" i="2"/>
  <c r="T977" i="2"/>
  <c r="T958" i="2"/>
  <c r="E946" i="2"/>
  <c r="B946" i="2" s="1"/>
  <c r="E928" i="2"/>
  <c r="B928" i="2" s="1"/>
  <c r="T928" i="2"/>
  <c r="E918" i="2"/>
  <c r="B918" i="2" s="1"/>
  <c r="T918" i="2"/>
  <c r="T914" i="2"/>
  <c r="E914" i="2"/>
  <c r="B914" i="2" s="1"/>
  <c r="T891" i="2"/>
  <c r="E882" i="2"/>
  <c r="B882" i="2" s="1"/>
  <c r="T882" i="2"/>
  <c r="E1523" i="2"/>
  <c r="B1523" i="2" s="1"/>
  <c r="T1523" i="2"/>
  <c r="E1630" i="2"/>
  <c r="B1630" i="2" s="1"/>
  <c r="T1630" i="2"/>
  <c r="E1622" i="2"/>
  <c r="B1622" i="2" s="1"/>
  <c r="T1622" i="2"/>
  <c r="E1900" i="2"/>
  <c r="B1900" i="2" s="1"/>
  <c r="E1589" i="2"/>
  <c r="B1589" i="2" s="1"/>
  <c r="T1589" i="2"/>
  <c r="E1570" i="2"/>
  <c r="B1570" i="2" s="1"/>
  <c r="T1570" i="2"/>
  <c r="E1492" i="2"/>
  <c r="B1492" i="2" s="1"/>
  <c r="T1492" i="2"/>
  <c r="E860" i="2"/>
  <c r="B860" i="2" s="1"/>
  <c r="T860" i="2"/>
  <c r="E862" i="2"/>
  <c r="B862" i="2" s="1"/>
  <c r="T862" i="2"/>
  <c r="E1948" i="2"/>
  <c r="B1948" i="2" s="1"/>
  <c r="E1944" i="2"/>
  <c r="B1944" i="2" s="1"/>
  <c r="E1940" i="2"/>
  <c r="B1940" i="2" s="1"/>
  <c r="E1936" i="2"/>
  <c r="B1936" i="2" s="1"/>
  <c r="E1932" i="2"/>
  <c r="B1932" i="2" s="1"/>
  <c r="E1928" i="2"/>
  <c r="B1928" i="2" s="1"/>
  <c r="T1923" i="2"/>
  <c r="T1915" i="2"/>
  <c r="T1907" i="2"/>
  <c r="T1899" i="2"/>
  <c r="E1631" i="2"/>
  <c r="B1631" i="2" s="1"/>
  <c r="T1631" i="2"/>
  <c r="E1623" i="2"/>
  <c r="B1623" i="2" s="1"/>
  <c r="T1623" i="2"/>
  <c r="E1615" i="2"/>
  <c r="B1615" i="2" s="1"/>
  <c r="T1615" i="2"/>
  <c r="E1505" i="2"/>
  <c r="B1505" i="2" s="1"/>
  <c r="T1505" i="2"/>
  <c r="E1374" i="2"/>
  <c r="B1374" i="2" s="1"/>
  <c r="T1374" i="2"/>
  <c r="T1864" i="2"/>
  <c r="T1856" i="2"/>
  <c r="E1612" i="2"/>
  <c r="B1612" i="2" s="1"/>
  <c r="T1612" i="2"/>
  <c r="E1596" i="2"/>
  <c r="B1596" i="2" s="1"/>
  <c r="T1596" i="2"/>
  <c r="E1580" i="2"/>
  <c r="B1580" i="2" s="1"/>
  <c r="T1580" i="2"/>
  <c r="E1566" i="2"/>
  <c r="B1566" i="2" s="1"/>
  <c r="T1566" i="2"/>
  <c r="E1478" i="2"/>
  <c r="B1478" i="2" s="1"/>
  <c r="T1478" i="2"/>
  <c r="E1452" i="2"/>
  <c r="B1452" i="2" s="1"/>
  <c r="T1452" i="2"/>
  <c r="E1419" i="2"/>
  <c r="B1419" i="2" s="1"/>
  <c r="T1419" i="2"/>
  <c r="E1286" i="2"/>
  <c r="B1286" i="2" s="1"/>
  <c r="T1286" i="2"/>
  <c r="E1879" i="2"/>
  <c r="B1879" i="2" s="1"/>
  <c r="T1848" i="2"/>
  <c r="E1779" i="2"/>
  <c r="B1779" i="2" s="1"/>
  <c r="E1775" i="2"/>
  <c r="B1775" i="2" s="1"/>
  <c r="E1771" i="2"/>
  <c r="B1771" i="2" s="1"/>
  <c r="E1767" i="2"/>
  <c r="B1767" i="2" s="1"/>
  <c r="E1610" i="2"/>
  <c r="B1610" i="2" s="1"/>
  <c r="T1610" i="2"/>
  <c r="E1594" i="2"/>
  <c r="B1594" i="2" s="1"/>
  <c r="T1594" i="2"/>
  <c r="E1578" i="2"/>
  <c r="B1578" i="2" s="1"/>
  <c r="T1578" i="2"/>
  <c r="E1556" i="2"/>
  <c r="B1556" i="2" s="1"/>
  <c r="T1556" i="2"/>
  <c r="E1537" i="2"/>
  <c r="B1537" i="2" s="1"/>
  <c r="T1537" i="2"/>
  <c r="E1497" i="2"/>
  <c r="B1497" i="2" s="1"/>
  <c r="T1497" i="2"/>
  <c r="E1826" i="2"/>
  <c r="B1826" i="2" s="1"/>
  <c r="E1810" i="2"/>
  <c r="B1810" i="2" s="1"/>
  <c r="E1794" i="2"/>
  <c r="B1794" i="2" s="1"/>
  <c r="T1762" i="2"/>
  <c r="E1757" i="2"/>
  <c r="B1757" i="2" s="1"/>
  <c r="E1753" i="2"/>
  <c r="B1753" i="2" s="1"/>
  <c r="T1749" i="2"/>
  <c r="T1745" i="2"/>
  <c r="T1741" i="2"/>
  <c r="T1737" i="2"/>
  <c r="T1733" i="2"/>
  <c r="T1729" i="2"/>
  <c r="T1725" i="2"/>
  <c r="T1721" i="2"/>
  <c r="T1717" i="2"/>
  <c r="T1713" i="2"/>
  <c r="T1709" i="2"/>
  <c r="T1705" i="2"/>
  <c r="T1701" i="2"/>
  <c r="T1697" i="2"/>
  <c r="T1693" i="2"/>
  <c r="T1689" i="2"/>
  <c r="T1685" i="2"/>
  <c r="T1681" i="2"/>
  <c r="T1677" i="2"/>
  <c r="T1673" i="2"/>
  <c r="T1669" i="2"/>
  <c r="T1665" i="2"/>
  <c r="T1661" i="2"/>
  <c r="T1657" i="2"/>
  <c r="T1653" i="2"/>
  <c r="T1649" i="2"/>
  <c r="T1645" i="2"/>
  <c r="T1641" i="2"/>
  <c r="T1637" i="2"/>
  <c r="E1606" i="2"/>
  <c r="B1606" i="2" s="1"/>
  <c r="T1606" i="2"/>
  <c r="E1590" i="2"/>
  <c r="B1590" i="2" s="1"/>
  <c r="T1590" i="2"/>
  <c r="E1574" i="2"/>
  <c r="B1574" i="2" s="1"/>
  <c r="T1574" i="2"/>
  <c r="E1550" i="2"/>
  <c r="B1550" i="2" s="1"/>
  <c r="T1550" i="2"/>
  <c r="E1485" i="2"/>
  <c r="B1485" i="2" s="1"/>
  <c r="T1485" i="2"/>
  <c r="E1451" i="2"/>
  <c r="B1451" i="2" s="1"/>
  <c r="T1451" i="2"/>
  <c r="E1420" i="2"/>
  <c r="B1420" i="2" s="1"/>
  <c r="T1420" i="2"/>
  <c r="E1343" i="2"/>
  <c r="B1343" i="2" s="1"/>
  <c r="T1343" i="2"/>
  <c r="E1252" i="2"/>
  <c r="B1252" i="2" s="1"/>
  <c r="T1252" i="2"/>
  <c r="E1560" i="2"/>
  <c r="B1560" i="2" s="1"/>
  <c r="T1560" i="2"/>
  <c r="E1544" i="2"/>
  <c r="B1544" i="2" s="1"/>
  <c r="T1544" i="2"/>
  <c r="E1528" i="2"/>
  <c r="B1528" i="2" s="1"/>
  <c r="T1528" i="2"/>
  <c r="E1519" i="2"/>
  <c r="B1519" i="2" s="1"/>
  <c r="T1519" i="2"/>
  <c r="E1514" i="2"/>
  <c r="B1514" i="2" s="1"/>
  <c r="T1514" i="2"/>
  <c r="E1508" i="2"/>
  <c r="B1508" i="2" s="1"/>
  <c r="T1508" i="2"/>
  <c r="E1465" i="2"/>
  <c r="B1465" i="2" s="1"/>
  <c r="T1465" i="2"/>
  <c r="E1449" i="2"/>
  <c r="B1449" i="2" s="1"/>
  <c r="T1449" i="2"/>
  <c r="E1433" i="2"/>
  <c r="B1433" i="2" s="1"/>
  <c r="T1433" i="2"/>
  <c r="E1417" i="2"/>
  <c r="B1417" i="2" s="1"/>
  <c r="T1417" i="2"/>
  <c r="E1334" i="2"/>
  <c r="B1334" i="2" s="1"/>
  <c r="T1334" i="2"/>
  <c r="E1291" i="2"/>
  <c r="B1291" i="2" s="1"/>
  <c r="T1291" i="2"/>
  <c r="E1270" i="2"/>
  <c r="B1270" i="2" s="1"/>
  <c r="T1270" i="2"/>
  <c r="E1209" i="2"/>
  <c r="B1209" i="2" s="1"/>
  <c r="T1209" i="2"/>
  <c r="E1558" i="2"/>
  <c r="B1558" i="2" s="1"/>
  <c r="T1558" i="2"/>
  <c r="E1542" i="2"/>
  <c r="B1542" i="2" s="1"/>
  <c r="T1542" i="2"/>
  <c r="E1526" i="2"/>
  <c r="B1526" i="2" s="1"/>
  <c r="T1526" i="2"/>
  <c r="E1494" i="2"/>
  <c r="B1494" i="2" s="1"/>
  <c r="T1494" i="2"/>
  <c r="E1475" i="2"/>
  <c r="B1475" i="2" s="1"/>
  <c r="T1475" i="2"/>
  <c r="E1459" i="2"/>
  <c r="B1459" i="2" s="1"/>
  <c r="T1459" i="2"/>
  <c r="E1443" i="2"/>
  <c r="B1443" i="2" s="1"/>
  <c r="T1443" i="2"/>
  <c r="E1427" i="2"/>
  <c r="B1427" i="2" s="1"/>
  <c r="T1427" i="2"/>
  <c r="E1411" i="2"/>
  <c r="B1411" i="2" s="1"/>
  <c r="T1411" i="2"/>
  <c r="E1400" i="2"/>
  <c r="B1400" i="2" s="1"/>
  <c r="T1400" i="2"/>
  <c r="E1353" i="2"/>
  <c r="B1353" i="2" s="1"/>
  <c r="T1353" i="2"/>
  <c r="E1342" i="2"/>
  <c r="B1342" i="2" s="1"/>
  <c r="T1342" i="2"/>
  <c r="E1324" i="2"/>
  <c r="B1324" i="2" s="1"/>
  <c r="T1324" i="2"/>
  <c r="E1260" i="2"/>
  <c r="B1260" i="2" s="1"/>
  <c r="T1260" i="2"/>
  <c r="E1234" i="2"/>
  <c r="B1234" i="2" s="1"/>
  <c r="T1234" i="2"/>
  <c r="E1549" i="2"/>
  <c r="B1549" i="2" s="1"/>
  <c r="T1549" i="2"/>
  <c r="E1533" i="2"/>
  <c r="B1533" i="2" s="1"/>
  <c r="T1533" i="2"/>
  <c r="E1509" i="2"/>
  <c r="B1509" i="2" s="1"/>
  <c r="T1509" i="2"/>
  <c r="E1464" i="2"/>
  <c r="B1464" i="2" s="1"/>
  <c r="T1464" i="2"/>
  <c r="E1448" i="2"/>
  <c r="B1448" i="2" s="1"/>
  <c r="T1448" i="2"/>
  <c r="E1432" i="2"/>
  <c r="B1432" i="2" s="1"/>
  <c r="T1432" i="2"/>
  <c r="E1416" i="2"/>
  <c r="B1416" i="2" s="1"/>
  <c r="T1416" i="2"/>
  <c r="E965" i="2"/>
  <c r="B965" i="2" s="1"/>
  <c r="T965" i="2"/>
  <c r="E1394" i="2"/>
  <c r="B1394" i="2" s="1"/>
  <c r="T1394" i="2"/>
  <c r="E1378" i="2"/>
  <c r="B1378" i="2" s="1"/>
  <c r="T1378" i="2"/>
  <c r="E1362" i="2"/>
  <c r="B1362" i="2" s="1"/>
  <c r="T1362" i="2"/>
  <c r="E1346" i="2"/>
  <c r="B1346" i="2" s="1"/>
  <c r="T1346" i="2"/>
  <c r="E1335" i="2"/>
  <c r="B1335" i="2" s="1"/>
  <c r="T1335" i="2"/>
  <c r="E1319" i="2"/>
  <c r="B1319" i="2" s="1"/>
  <c r="T1319" i="2"/>
  <c r="E1303" i="2"/>
  <c r="B1303" i="2" s="1"/>
  <c r="T1303" i="2"/>
  <c r="E1287" i="2"/>
  <c r="B1287" i="2" s="1"/>
  <c r="T1287" i="2"/>
  <c r="E1271" i="2"/>
  <c r="B1271" i="2" s="1"/>
  <c r="T1271" i="2"/>
  <c r="E1255" i="2"/>
  <c r="B1255" i="2" s="1"/>
  <c r="T1255" i="2"/>
  <c r="E1221" i="2"/>
  <c r="B1221" i="2" s="1"/>
  <c r="T1221" i="2"/>
  <c r="E1067" i="2"/>
  <c r="B1067" i="2" s="1"/>
  <c r="T1067" i="2"/>
  <c r="E873" i="2"/>
  <c r="B873" i="2" s="1"/>
  <c r="T873" i="2"/>
  <c r="E1384" i="2"/>
  <c r="B1384" i="2" s="1"/>
  <c r="T1384" i="2"/>
  <c r="E1368" i="2"/>
  <c r="B1368" i="2" s="1"/>
  <c r="T1368" i="2"/>
  <c r="E1352" i="2"/>
  <c r="B1352" i="2" s="1"/>
  <c r="T1352" i="2"/>
  <c r="E1331" i="2"/>
  <c r="B1331" i="2" s="1"/>
  <c r="T1331" i="2"/>
  <c r="E1315" i="2"/>
  <c r="B1315" i="2" s="1"/>
  <c r="T1315" i="2"/>
  <c r="E1299" i="2"/>
  <c r="B1299" i="2" s="1"/>
  <c r="T1299" i="2"/>
  <c r="E1283" i="2"/>
  <c r="B1283" i="2" s="1"/>
  <c r="T1283" i="2"/>
  <c r="E1267" i="2"/>
  <c r="B1267" i="2" s="1"/>
  <c r="T1267" i="2"/>
  <c r="E1240" i="2"/>
  <c r="B1240" i="2" s="1"/>
  <c r="T1240" i="2"/>
  <c r="E1228" i="2"/>
  <c r="B1228" i="2" s="1"/>
  <c r="T1228" i="2"/>
  <c r="E1203" i="2"/>
  <c r="B1203" i="2" s="1"/>
  <c r="T1203" i="2"/>
  <c r="E1081" i="2"/>
  <c r="B1081" i="2" s="1"/>
  <c r="T1081" i="2"/>
  <c r="E1402" i="2"/>
  <c r="B1402" i="2" s="1"/>
  <c r="T1402" i="2"/>
  <c r="E1386" i="2"/>
  <c r="B1386" i="2" s="1"/>
  <c r="T1386" i="2"/>
  <c r="E1370" i="2"/>
  <c r="B1370" i="2" s="1"/>
  <c r="T1370" i="2"/>
  <c r="E1354" i="2"/>
  <c r="B1354" i="2" s="1"/>
  <c r="T1354" i="2"/>
  <c r="E1327" i="2"/>
  <c r="B1327" i="2" s="1"/>
  <c r="T1327" i="2"/>
  <c r="E1311" i="2"/>
  <c r="B1311" i="2" s="1"/>
  <c r="T1311" i="2"/>
  <c r="E1295" i="2"/>
  <c r="B1295" i="2" s="1"/>
  <c r="T1295" i="2"/>
  <c r="E1279" i="2"/>
  <c r="B1279" i="2" s="1"/>
  <c r="T1279" i="2"/>
  <c r="E1263" i="2"/>
  <c r="B1263" i="2" s="1"/>
  <c r="T1263" i="2"/>
  <c r="E1236" i="2"/>
  <c r="B1236" i="2" s="1"/>
  <c r="T1236" i="2"/>
  <c r="E1212" i="2"/>
  <c r="B1212" i="2" s="1"/>
  <c r="T1212" i="2"/>
  <c r="E1065" i="2"/>
  <c r="B1065" i="2" s="1"/>
  <c r="T1065" i="2"/>
  <c r="E1125" i="2"/>
  <c r="B1125" i="2" s="1"/>
  <c r="T1125" i="2"/>
  <c r="E1110" i="2"/>
  <c r="B1110" i="2" s="1"/>
  <c r="T1110" i="2"/>
  <c r="E1092" i="2"/>
  <c r="B1092" i="2" s="1"/>
  <c r="T1092" i="2"/>
  <c r="E1076" i="2"/>
  <c r="B1076" i="2" s="1"/>
  <c r="T1076" i="2"/>
  <c r="E1060" i="2"/>
  <c r="B1060" i="2" s="1"/>
  <c r="T1060" i="2"/>
  <c r="E1039" i="2"/>
  <c r="B1039" i="2" s="1"/>
  <c r="T1039" i="2"/>
  <c r="E884" i="2"/>
  <c r="B884" i="2" s="1"/>
  <c r="T884" i="2"/>
  <c r="E1242" i="2"/>
  <c r="B1242" i="2" s="1"/>
  <c r="T1242" i="2"/>
  <c r="E1217" i="2"/>
  <c r="B1217" i="2" s="1"/>
  <c r="T1217" i="2"/>
  <c r="E1130" i="2"/>
  <c r="B1130" i="2" s="1"/>
  <c r="T1130" i="2"/>
  <c r="E1102" i="2"/>
  <c r="B1102" i="2" s="1"/>
  <c r="T1102" i="2"/>
  <c r="E1089" i="2"/>
  <c r="B1089" i="2" s="1"/>
  <c r="T1089" i="2"/>
  <c r="E1073" i="2"/>
  <c r="B1073" i="2" s="1"/>
  <c r="T1073" i="2"/>
  <c r="E1213" i="2"/>
  <c r="B1213" i="2" s="1"/>
  <c r="T1213" i="2"/>
  <c r="T1198" i="2"/>
  <c r="E1198" i="2"/>
  <c r="B1198" i="2" s="1"/>
  <c r="T1182" i="2"/>
  <c r="T1166" i="2"/>
  <c r="E1061" i="2"/>
  <c r="B1061" i="2" s="1"/>
  <c r="T1061" i="2"/>
  <c r="E1051" i="2"/>
  <c r="B1051" i="2" s="1"/>
  <c r="T1051" i="2"/>
  <c r="E1040" i="2"/>
  <c r="B1040" i="2" s="1"/>
  <c r="T1040" i="2"/>
  <c r="E959" i="2"/>
  <c r="B959" i="2" s="1"/>
  <c r="T959" i="2"/>
  <c r="T1199" i="2"/>
  <c r="E1199" i="2"/>
  <c r="B1199" i="2" s="1"/>
  <c r="T1185" i="2"/>
  <c r="T1164" i="2"/>
  <c r="T1160" i="2"/>
  <c r="E1111" i="2"/>
  <c r="B1111" i="2" s="1"/>
  <c r="T1111" i="2"/>
  <c r="E1177" i="2"/>
  <c r="B1177" i="2" s="1"/>
  <c r="E1170" i="2"/>
  <c r="B1170" i="2" s="1"/>
  <c r="E1156" i="2"/>
  <c r="B1156" i="2" s="1"/>
  <c r="E1148" i="2"/>
  <c r="B1148" i="2" s="1"/>
  <c r="E1140" i="2"/>
  <c r="B1140" i="2" s="1"/>
  <c r="E1129" i="2"/>
  <c r="B1129" i="2" s="1"/>
  <c r="T1129" i="2"/>
  <c r="E1124" i="2"/>
  <c r="B1124" i="2" s="1"/>
  <c r="T1124" i="2"/>
  <c r="E1108" i="2"/>
  <c r="B1108" i="2" s="1"/>
  <c r="T1108" i="2"/>
  <c r="E1103" i="2"/>
  <c r="B1103" i="2" s="1"/>
  <c r="T1103" i="2"/>
  <c r="E1058" i="2"/>
  <c r="B1058" i="2" s="1"/>
  <c r="T1058" i="2"/>
  <c r="E1050" i="2"/>
  <c r="B1050" i="2" s="1"/>
  <c r="T1050" i="2"/>
  <c r="E1042" i="2"/>
  <c r="B1042" i="2" s="1"/>
  <c r="T1042" i="2"/>
  <c r="E1034" i="2"/>
  <c r="B1034" i="2" s="1"/>
  <c r="T1034" i="2"/>
  <c r="T1026" i="2"/>
  <c r="E1026" i="2"/>
  <c r="B1026" i="2" s="1"/>
  <c r="E1012" i="2"/>
  <c r="B1012" i="2" s="1"/>
  <c r="E995" i="2"/>
  <c r="B995" i="2" s="1"/>
  <c r="E979" i="2"/>
  <c r="B979" i="2" s="1"/>
  <c r="E943" i="2"/>
  <c r="B943" i="2" s="1"/>
  <c r="T943" i="2"/>
  <c r="E927" i="2"/>
  <c r="B927" i="2" s="1"/>
  <c r="T927" i="2"/>
  <c r="E923" i="2"/>
  <c r="B923" i="2" s="1"/>
  <c r="T923" i="2"/>
  <c r="E886" i="2"/>
  <c r="B886" i="2" s="1"/>
  <c r="T886" i="2"/>
  <c r="E877" i="2"/>
  <c r="B877" i="2" s="1"/>
  <c r="T877" i="2"/>
  <c r="E868" i="2"/>
  <c r="B868" i="2" s="1"/>
  <c r="T868" i="2"/>
  <c r="E1009" i="2"/>
  <c r="B1009" i="2" s="1"/>
  <c r="E1001" i="2"/>
  <c r="B1001" i="2" s="1"/>
  <c r="E950" i="2"/>
  <c r="B950" i="2" s="1"/>
  <c r="E895" i="2"/>
  <c r="B895" i="2" s="1"/>
  <c r="E885" i="2"/>
  <c r="B885" i="2" s="1"/>
  <c r="T885" i="2"/>
  <c r="E878" i="2"/>
  <c r="B878" i="2" s="1"/>
  <c r="T878" i="2"/>
  <c r="E867" i="2"/>
  <c r="B867" i="2" s="1"/>
  <c r="T867" i="2"/>
  <c r="T1015" i="2"/>
  <c r="T1007" i="2"/>
  <c r="E999" i="2"/>
  <c r="B999" i="2" s="1"/>
  <c r="E983" i="2"/>
  <c r="B983" i="2" s="1"/>
  <c r="E969" i="2"/>
  <c r="B969" i="2" s="1"/>
  <c r="T969" i="2"/>
  <c r="E961" i="2"/>
  <c r="B961" i="2" s="1"/>
  <c r="T961" i="2"/>
  <c r="E952" i="2"/>
  <c r="B952" i="2" s="1"/>
  <c r="T952" i="2"/>
  <c r="T932" i="2"/>
  <c r="T922" i="2"/>
  <c r="E922" i="2"/>
  <c r="B922" i="2" s="1"/>
  <c r="E910" i="2"/>
  <c r="B910" i="2" s="1"/>
  <c r="T910" i="2"/>
  <c r="E899" i="2"/>
  <c r="B899" i="2" s="1"/>
  <c r="T899" i="2"/>
  <c r="E1000" i="2"/>
  <c r="B1000" i="2" s="1"/>
  <c r="E992" i="2"/>
  <c r="B992" i="2" s="1"/>
  <c r="E984" i="2"/>
  <c r="B984" i="2" s="1"/>
  <c r="E976" i="2"/>
  <c r="B976" i="2" s="1"/>
  <c r="E964" i="2"/>
  <c r="B964" i="2" s="1"/>
  <c r="T964" i="2"/>
  <c r="E945" i="2"/>
  <c r="B945" i="2" s="1"/>
  <c r="T945" i="2"/>
  <c r="E937" i="2"/>
  <c r="B937" i="2" s="1"/>
  <c r="T937" i="2"/>
  <c r="E889" i="2"/>
  <c r="B889" i="2" s="1"/>
  <c r="E876" i="2"/>
  <c r="B876" i="2" s="1"/>
  <c r="T876" i="2"/>
  <c r="E678" i="2"/>
  <c r="B678" i="2" s="1"/>
  <c r="K678" i="2" s="1"/>
  <c r="J678" i="2" s="1"/>
  <c r="T440" i="2"/>
  <c r="T607" i="2"/>
  <c r="T598" i="2"/>
  <c r="E439" i="2"/>
  <c r="B439" i="2" s="1"/>
  <c r="K439" i="2" s="1"/>
  <c r="J439" i="2" s="1"/>
  <c r="T442" i="2"/>
  <c r="T727" i="2"/>
  <c r="E735" i="2"/>
  <c r="B735" i="2" s="1"/>
  <c r="E725" i="1" s="1"/>
  <c r="F742" i="5" s="1"/>
  <c r="J742" i="5" s="1"/>
  <c r="E574" i="2"/>
  <c r="B574" i="2" s="1"/>
  <c r="K574" i="2" s="1"/>
  <c r="J574" i="2" s="1"/>
  <c r="T824" i="2"/>
  <c r="T779" i="2"/>
  <c r="E724" i="2"/>
  <c r="B724" i="2" s="1"/>
  <c r="K724" i="2" s="1"/>
  <c r="J724" i="2" s="1"/>
  <c r="E784" i="2"/>
  <c r="B784" i="2" s="1"/>
  <c r="K784" i="2" s="1"/>
  <c r="J784" i="2" s="1"/>
  <c r="E794" i="2"/>
  <c r="B794" i="2" s="1"/>
  <c r="K794" i="2" s="1"/>
  <c r="J794" i="2" s="1"/>
  <c r="T627" i="2"/>
  <c r="E732" i="2"/>
  <c r="B732" i="2" s="1"/>
  <c r="K732" i="2" s="1"/>
  <c r="J732" i="2" s="1"/>
  <c r="T608" i="2"/>
  <c r="E653" i="2"/>
  <c r="B653" i="2" s="1"/>
  <c r="E643" i="1" s="1"/>
  <c r="F660" i="5" s="1"/>
  <c r="J660" i="5" s="1"/>
  <c r="T537" i="2"/>
  <c r="E665" i="2"/>
  <c r="B665" i="2" s="1"/>
  <c r="K665" i="2" s="1"/>
  <c r="J665" i="2" s="1"/>
  <c r="T774" i="2"/>
  <c r="T795" i="2"/>
  <c r="E712" i="2"/>
  <c r="B712" i="2" s="1"/>
  <c r="K712" i="2" s="1"/>
  <c r="J712" i="2" s="1"/>
  <c r="T781" i="2"/>
  <c r="T659" i="2"/>
  <c r="T653" i="2"/>
  <c r="T802" i="2"/>
  <c r="T760" i="2"/>
  <c r="T784" i="2"/>
  <c r="E786" i="2"/>
  <c r="B786" i="2" s="1"/>
  <c r="K786" i="2" s="1"/>
  <c r="J786" i="2" s="1"/>
  <c r="T842" i="2"/>
  <c r="E458" i="2"/>
  <c r="B458" i="2" s="1"/>
  <c r="K458" i="2" s="1"/>
  <c r="J458" i="2" s="1"/>
  <c r="T484" i="2"/>
  <c r="T711" i="2"/>
  <c r="E831" i="2"/>
  <c r="B831" i="2" s="1"/>
  <c r="K831" i="2" s="1"/>
  <c r="J831" i="2" s="1"/>
  <c r="T546" i="2"/>
  <c r="E643" i="2"/>
  <c r="B643" i="2" s="1"/>
  <c r="K643" i="2" s="1"/>
  <c r="J643" i="2" s="1"/>
  <c r="E670" i="2"/>
  <c r="B670" i="2" s="1"/>
  <c r="E660" i="1" s="1"/>
  <c r="F677" i="5" s="1"/>
  <c r="J677" i="5" s="1"/>
  <c r="E510" i="2"/>
  <c r="B510" i="2" s="1"/>
  <c r="K510" i="2" s="1"/>
  <c r="J510" i="2" s="1"/>
  <c r="T547" i="2"/>
  <c r="T841" i="2"/>
  <c r="T724" i="2"/>
  <c r="T732" i="2"/>
  <c r="T446" i="2"/>
  <c r="T794" i="2"/>
  <c r="E779" i="2"/>
  <c r="B779" i="2" s="1"/>
  <c r="E769" i="1" s="1"/>
  <c r="F786" i="5" s="1"/>
  <c r="J786" i="5" s="1"/>
  <c r="T665" i="2"/>
  <c r="E515" i="2"/>
  <c r="B515" i="2" s="1"/>
  <c r="K515" i="2" s="1"/>
  <c r="J515" i="2" s="1"/>
  <c r="E483" i="2"/>
  <c r="B483" i="2" s="1"/>
  <c r="K483" i="2" s="1"/>
  <c r="J483" i="2" s="1"/>
  <c r="E795" i="2"/>
  <c r="B795" i="2" s="1"/>
  <c r="E785" i="1" s="1"/>
  <c r="F802" i="5" s="1"/>
  <c r="J802" i="5" s="1"/>
  <c r="T456" i="2"/>
  <c r="E453" i="2"/>
  <c r="B453" i="2" s="1"/>
  <c r="E443" i="1" s="1"/>
  <c r="F460" i="5" s="1"/>
  <c r="J460" i="5" s="1"/>
  <c r="E836" i="2"/>
  <c r="B836" i="2" s="1"/>
  <c r="K836" i="2" s="1"/>
  <c r="J836" i="2" s="1"/>
  <c r="E612" i="2"/>
  <c r="B612" i="2" s="1"/>
  <c r="K612" i="2" s="1"/>
  <c r="J612" i="2" s="1"/>
  <c r="E564" i="2"/>
  <c r="B564" i="2" s="1"/>
  <c r="K564" i="2" s="1"/>
  <c r="J564" i="2" s="1"/>
  <c r="T818" i="2"/>
  <c r="E592" i="2"/>
  <c r="B592" i="2" s="1"/>
  <c r="K592" i="2" s="1"/>
  <c r="J592" i="2" s="1"/>
  <c r="T539" i="2"/>
  <c r="T800" i="2"/>
  <c r="T743" i="2"/>
  <c r="T584" i="2"/>
  <c r="E446" i="2"/>
  <c r="B446" i="2" s="1"/>
  <c r="E436" i="1" s="1"/>
  <c r="F453" i="5" s="1"/>
  <c r="J453" i="5" s="1"/>
  <c r="E494" i="2"/>
  <c r="B494" i="2" s="1"/>
  <c r="E484" i="1" s="1"/>
  <c r="F501" i="5" s="1"/>
  <c r="J501" i="5" s="1"/>
  <c r="E571" i="2"/>
  <c r="B571" i="2" s="1"/>
  <c r="K571" i="2" s="1"/>
  <c r="J571" i="2" s="1"/>
  <c r="E449" i="2"/>
  <c r="B449" i="2" s="1"/>
  <c r="K449" i="2" s="1"/>
  <c r="J449" i="2" s="1"/>
  <c r="E788" i="2"/>
  <c r="B788" i="2" s="1"/>
  <c r="E778" i="1" s="1"/>
  <c r="F795" i="5" s="1"/>
  <c r="J795" i="5" s="1"/>
  <c r="E708" i="2"/>
  <c r="B708" i="2" s="1"/>
  <c r="K708" i="2" s="1"/>
  <c r="J708" i="2" s="1"/>
  <c r="T495" i="2"/>
  <c r="E505" i="2"/>
  <c r="B505" i="2" s="1"/>
  <c r="K505" i="2" s="1"/>
  <c r="J505" i="2" s="1"/>
  <c r="E687" i="2"/>
  <c r="B687" i="2" s="1"/>
  <c r="E677" i="1" s="1"/>
  <c r="T757" i="2"/>
  <c r="E741" i="2"/>
  <c r="B741" i="2" s="1"/>
  <c r="K741" i="2" s="1"/>
  <c r="J741" i="2" s="1"/>
  <c r="T496" i="2"/>
  <c r="T491" i="2"/>
  <c r="T708" i="2"/>
  <c r="T635" i="2"/>
  <c r="E785" i="2"/>
  <c r="B785" i="2" s="1"/>
  <c r="K785" i="2" s="1"/>
  <c r="J785" i="2" s="1"/>
  <c r="E693" i="2"/>
  <c r="B693" i="2" s="1"/>
  <c r="K693" i="2" s="1"/>
  <c r="J693" i="2" s="1"/>
  <c r="E447" i="2"/>
  <c r="B447" i="2" s="1"/>
  <c r="K447" i="2" s="1"/>
  <c r="J447" i="2" s="1"/>
  <c r="T483" i="2"/>
  <c r="T569" i="2"/>
  <c r="E623" i="2"/>
  <c r="B623" i="2" s="1"/>
  <c r="E613" i="1" s="1"/>
  <c r="F630" i="5" s="1"/>
  <c r="J630" i="5" s="1"/>
  <c r="T698" i="2"/>
  <c r="T600" i="2"/>
  <c r="E589" i="2"/>
  <c r="B589" i="2" s="1"/>
  <c r="K589" i="2" s="1"/>
  <c r="J589" i="2" s="1"/>
  <c r="E761" i="2"/>
  <c r="B761" i="2" s="1"/>
  <c r="E751" i="1" s="1"/>
  <c r="F768" i="5" s="1"/>
  <c r="J768" i="5" s="1"/>
  <c r="T646" i="2"/>
  <c r="T499" i="2"/>
  <c r="T788" i="2"/>
  <c r="E598" i="2"/>
  <c r="B598" i="2" s="1"/>
  <c r="E588" i="1" s="1"/>
  <c r="F605" i="5" s="1"/>
  <c r="J605" i="5" s="1"/>
  <c r="T605" i="2"/>
  <c r="T700" i="2"/>
  <c r="E733" i="2"/>
  <c r="B733" i="2" s="1"/>
  <c r="K733" i="2" s="1"/>
  <c r="J733" i="2" s="1"/>
  <c r="E699" i="2"/>
  <c r="B699" i="2" s="1"/>
  <c r="E689" i="1" s="1"/>
  <c r="F706" i="5" s="1"/>
  <c r="J706" i="5" s="1"/>
  <c r="E497" i="2"/>
  <c r="B497" i="2" s="1"/>
  <c r="K497" i="2" s="1"/>
  <c r="J497" i="2" s="1"/>
  <c r="E495" i="2"/>
  <c r="B495" i="2" s="1"/>
  <c r="K495" i="2" s="1"/>
  <c r="J495" i="2" s="1"/>
  <c r="E710" i="2"/>
  <c r="B710" i="2" s="1"/>
  <c r="K710" i="2" s="1"/>
  <c r="J710" i="2" s="1"/>
  <c r="T577" i="2"/>
  <c r="T694" i="2"/>
  <c r="T511" i="2"/>
  <c r="E484" i="2"/>
  <c r="B484" i="2" s="1"/>
  <c r="K484" i="2" s="1"/>
  <c r="J484" i="2" s="1"/>
  <c r="T564" i="2"/>
  <c r="E587" i="2"/>
  <c r="B587" i="2" s="1"/>
  <c r="K587" i="2" s="1"/>
  <c r="J587" i="2" s="1"/>
  <c r="T699" i="2"/>
  <c r="E703" i="2"/>
  <c r="B703" i="2" s="1"/>
  <c r="E693" i="1" s="1"/>
  <c r="F710" i="5" s="1"/>
  <c r="J710" i="5" s="1"/>
  <c r="T836" i="2"/>
  <c r="E577" i="2"/>
  <c r="B577" i="2" s="1"/>
  <c r="K577" i="2" s="1"/>
  <c r="J577" i="2" s="1"/>
  <c r="E597" i="2"/>
  <c r="B597" i="2" s="1"/>
  <c r="E587" i="1" s="1"/>
  <c r="F604" i="5" s="1"/>
  <c r="J604" i="5" s="1"/>
  <c r="E554" i="2"/>
  <c r="B554" i="2" s="1"/>
  <c r="K554" i="2" s="1"/>
  <c r="J554" i="2" s="1"/>
  <c r="E821" i="2"/>
  <c r="B821" i="2" s="1"/>
  <c r="K821" i="2" s="1"/>
  <c r="J821" i="2" s="1"/>
  <c r="T667" i="2"/>
  <c r="T656" i="2"/>
  <c r="T758" i="2"/>
  <c r="T497" i="2"/>
  <c r="E605" i="2"/>
  <c r="B605" i="2" s="1"/>
  <c r="K605" i="2" s="1"/>
  <c r="J605" i="2" s="1"/>
  <c r="E818" i="2"/>
  <c r="B818" i="2" s="1"/>
  <c r="E808" i="1" s="1"/>
  <c r="F825" i="5" s="1"/>
  <c r="J825" i="5" s="1"/>
  <c r="T765" i="2"/>
  <c r="E490" i="2"/>
  <c r="B490" i="2" s="1"/>
  <c r="E480" i="1" s="1"/>
  <c r="F497" i="5" s="1"/>
  <c r="J497" i="5" s="1"/>
  <c r="T639" i="2"/>
  <c r="E739" i="2"/>
  <c r="B739" i="2" s="1"/>
  <c r="E729" i="1" s="1"/>
  <c r="F746" i="5" s="1"/>
  <c r="J746" i="5" s="1"/>
  <c r="T512" i="2"/>
  <c r="T819" i="2"/>
  <c r="E738" i="2"/>
  <c r="B738" i="2" s="1"/>
  <c r="K738" i="2" s="1"/>
  <c r="J738" i="2" s="1"/>
  <c r="T461" i="2"/>
  <c r="E649" i="2"/>
  <c r="B649" i="2" s="1"/>
  <c r="E639" i="1" s="1"/>
  <c r="F656" i="5" s="1"/>
  <c r="J656" i="5" s="1"/>
  <c r="E811" i="2"/>
  <c r="B811" i="2" s="1"/>
  <c r="K811" i="2" s="1"/>
  <c r="J811" i="2" s="1"/>
  <c r="E467" i="2"/>
  <c r="B467" i="2" s="1"/>
  <c r="K467" i="2" s="1"/>
  <c r="J467" i="2" s="1"/>
  <c r="E575" i="2"/>
  <c r="B575" i="2" s="1"/>
  <c r="E565" i="1" s="1"/>
  <c r="F582" i="5" s="1"/>
  <c r="J582" i="5" s="1"/>
  <c r="T643" i="2"/>
  <c r="T710" i="2"/>
  <c r="E660" i="2"/>
  <c r="B660" i="2" s="1"/>
  <c r="K660" i="2" s="1"/>
  <c r="J660" i="2" s="1"/>
  <c r="E816" i="2"/>
  <c r="B816" i="2" s="1"/>
  <c r="E806" i="1" s="1"/>
  <c r="T596" i="2"/>
  <c r="E470" i="2"/>
  <c r="B470" i="2" s="1"/>
  <c r="K470" i="2" s="1"/>
  <c r="J470" i="2" s="1"/>
  <c r="T515" i="2"/>
  <c r="E556" i="2"/>
  <c r="B556" i="2" s="1"/>
  <c r="K556" i="2" s="1"/>
  <c r="J556" i="2" s="1"/>
  <c r="E800" i="2"/>
  <c r="B800" i="2" s="1"/>
  <c r="E790" i="1" s="1"/>
  <c r="F807" i="5" s="1"/>
  <c r="J807" i="5" s="1"/>
  <c r="E820" i="2"/>
  <c r="B820" i="2" s="1"/>
  <c r="K820" i="2" s="1"/>
  <c r="J820" i="2" s="1"/>
  <c r="E475" i="2"/>
  <c r="B475" i="2" s="1"/>
  <c r="K475" i="2" s="1"/>
  <c r="J475" i="2" s="1"/>
  <c r="E775" i="2"/>
  <c r="B775" i="2" s="1"/>
  <c r="K775" i="2" s="1"/>
  <c r="J775" i="2" s="1"/>
  <c r="T566" i="2"/>
  <c r="E502" i="2"/>
  <c r="B502" i="2" s="1"/>
  <c r="K502" i="2" s="1"/>
  <c r="J502" i="2" s="1"/>
  <c r="E773" i="2"/>
  <c r="B773" i="2" s="1"/>
  <c r="E763" i="1" s="1"/>
  <c r="E599" i="2"/>
  <c r="B599" i="2" s="1"/>
  <c r="K599" i="2" s="1"/>
  <c r="J599" i="2" s="1"/>
  <c r="T563" i="2"/>
  <c r="E526" i="2"/>
  <c r="B526" i="2" s="1"/>
  <c r="K526" i="2" s="1"/>
  <c r="J526" i="2" s="1"/>
  <c r="E524" i="2"/>
  <c r="B524" i="2" s="1"/>
  <c r="K524" i="2" s="1"/>
  <c r="J524" i="2" s="1"/>
  <c r="E499" i="2"/>
  <c r="B499" i="2" s="1"/>
  <c r="K499" i="2" s="1"/>
  <c r="J499" i="2" s="1"/>
  <c r="T679" i="2"/>
  <c r="E705" i="2"/>
  <c r="B705" i="2" s="1"/>
  <c r="K705" i="2" s="1"/>
  <c r="J705" i="2" s="1"/>
  <c r="T663" i="2"/>
  <c r="E848" i="2"/>
  <c r="B848" i="2" s="1"/>
  <c r="E838" i="1" s="1"/>
  <c r="F855" i="5" s="1"/>
  <c r="J855" i="5" s="1"/>
  <c r="E851" i="2"/>
  <c r="B851" i="2" s="1"/>
  <c r="K851" i="2" s="1"/>
  <c r="J851" i="2" s="1"/>
  <c r="T525" i="2"/>
  <c r="T777" i="2"/>
  <c r="E500" i="2"/>
  <c r="B500" i="2" s="1"/>
  <c r="E490" i="1" s="1"/>
  <c r="F507" i="5" s="1"/>
  <c r="J507" i="5" s="1"/>
  <c r="E480" i="2"/>
  <c r="B480" i="2" s="1"/>
  <c r="E470" i="1" s="1"/>
  <c r="E459" i="2"/>
  <c r="B459" i="2" s="1"/>
  <c r="K459" i="2" s="1"/>
  <c r="J459" i="2" s="1"/>
  <c r="E769" i="2"/>
  <c r="B769" i="2" s="1"/>
  <c r="E759" i="1" s="1"/>
  <c r="F776" i="5" s="1"/>
  <c r="J776" i="5" s="1"/>
  <c r="T677" i="2"/>
  <c r="T559" i="2"/>
  <c r="T852" i="2"/>
  <c r="E519" i="2"/>
  <c r="B519" i="2" s="1"/>
  <c r="K519" i="2" s="1"/>
  <c r="J519" i="2" s="1"/>
  <c r="T464" i="2"/>
  <c r="T591" i="2"/>
  <c r="E628" i="2"/>
  <c r="B628" i="2" s="1"/>
  <c r="K628" i="2" s="1"/>
  <c r="J628" i="2" s="1"/>
  <c r="E508" i="2"/>
  <c r="B508" i="2" s="1"/>
  <c r="K508" i="2" s="1"/>
  <c r="J508" i="2" s="1"/>
  <c r="E583" i="2"/>
  <c r="B583" i="2" s="1"/>
  <c r="K583" i="2" s="1"/>
  <c r="J583" i="2" s="1"/>
  <c r="E737" i="2"/>
  <c r="B737" i="2" s="1"/>
  <c r="K737" i="2" s="1"/>
  <c r="J737" i="2" s="1"/>
  <c r="E742" i="2"/>
  <c r="B742" i="2" s="1"/>
  <c r="K742" i="2" s="1"/>
  <c r="J742" i="2" s="1"/>
  <c r="E546" i="2"/>
  <c r="B546" i="2" s="1"/>
  <c r="E536" i="1" s="1"/>
  <c r="F553" i="5" s="1"/>
  <c r="J553" i="5" s="1"/>
  <c r="E668" i="2"/>
  <c r="B668" i="2" s="1"/>
  <c r="K668" i="2" s="1"/>
  <c r="J668" i="2" s="1"/>
  <c r="E717" i="2"/>
  <c r="B717" i="2" s="1"/>
  <c r="E707" i="1" s="1"/>
  <c r="F724" i="5" s="1"/>
  <c r="J724" i="5" s="1"/>
  <c r="E801" i="2"/>
  <c r="B801" i="2" s="1"/>
  <c r="K801" i="2" s="1"/>
  <c r="J801" i="2" s="1"/>
  <c r="T472" i="2"/>
  <c r="T551" i="2"/>
  <c r="T558" i="2"/>
  <c r="T615" i="2"/>
  <c r="T619" i="2"/>
  <c r="T683" i="2"/>
  <c r="T767" i="2"/>
  <c r="T721" i="2"/>
  <c r="T815" i="2"/>
  <c r="T565" i="2"/>
  <c r="T610" i="2"/>
  <c r="T586" i="2"/>
  <c r="T631" i="2"/>
  <c r="E759" i="2"/>
  <c r="B759" i="2" s="1"/>
  <c r="E749" i="1" s="1"/>
  <c r="F766" i="5" s="1"/>
  <c r="J766" i="5" s="1"/>
  <c r="E504" i="2"/>
  <c r="B504" i="2" s="1"/>
  <c r="K504" i="2" s="1"/>
  <c r="J504" i="2" s="1"/>
  <c r="T730" i="2"/>
  <c r="T764" i="2"/>
  <c r="T814" i="2"/>
  <c r="T762" i="2"/>
  <c r="E663" i="2"/>
  <c r="B663" i="2" s="1"/>
  <c r="E653" i="1" s="1"/>
  <c r="F670" i="5" s="1"/>
  <c r="J670" i="5" s="1"/>
  <c r="T632" i="2"/>
  <c r="E622" i="2"/>
  <c r="B622" i="2" s="1"/>
  <c r="K622" i="2" s="1"/>
  <c r="J622" i="2" s="1"/>
  <c r="T670" i="2"/>
  <c r="T804" i="2"/>
  <c r="E521" i="2"/>
  <c r="B521" i="2" s="1"/>
  <c r="E511" i="1" s="1"/>
  <c r="T513" i="2"/>
  <c r="T465" i="2"/>
  <c r="T510" i="2"/>
  <c r="T573" i="2"/>
  <c r="T718" i="2"/>
  <c r="T756" i="2"/>
  <c r="T460" i="2"/>
  <c r="T476" i="2"/>
  <c r="T548" i="2"/>
  <c r="E616" i="2"/>
  <c r="B616" i="2" s="1"/>
  <c r="K616" i="2" s="1"/>
  <c r="J616" i="2" s="1"/>
  <c r="T851" i="2"/>
  <c r="T752" i="2"/>
  <c r="T458" i="2"/>
  <c r="E540" i="2"/>
  <c r="B540" i="2" s="1"/>
  <c r="K540" i="2" s="1"/>
  <c r="J540" i="2" s="1"/>
  <c r="E829" i="2"/>
  <c r="B829" i="2" s="1"/>
  <c r="K829" i="2" s="1"/>
  <c r="J829" i="2" s="1"/>
  <c r="E706" i="2"/>
  <c r="B706" i="2" s="1"/>
  <c r="E696" i="1" s="1"/>
  <c r="F713" i="5" s="1"/>
  <c r="J713" i="5" s="1"/>
  <c r="T791" i="2"/>
  <c r="T503" i="2"/>
  <c r="E624" i="2"/>
  <c r="B624" i="2" s="1"/>
  <c r="K624" i="2" s="1"/>
  <c r="J624" i="2" s="1"/>
  <c r="E796" i="2"/>
  <c r="B796" i="2" s="1"/>
  <c r="E786" i="1" s="1"/>
  <c r="F803" i="5" s="1"/>
  <c r="J803" i="5" s="1"/>
  <c r="E455" i="2"/>
  <c r="B455" i="2" s="1"/>
  <c r="K455" i="2" s="1"/>
  <c r="J455" i="2" s="1"/>
  <c r="T636" i="2"/>
  <c r="T702" i="2"/>
  <c r="T560" i="2"/>
  <c r="E545" i="2"/>
  <c r="B545" i="2" s="1"/>
  <c r="K545" i="2" s="1"/>
  <c r="J545" i="2" s="1"/>
  <c r="T588" i="2"/>
  <c r="T697" i="2"/>
  <c r="T812" i="2"/>
  <c r="T453" i="2"/>
  <c r="T595" i="2"/>
  <c r="T666" i="2"/>
  <c r="T652" i="2"/>
  <c r="T731" i="2"/>
  <c r="T831" i="2"/>
  <c r="T751" i="2"/>
  <c r="T454" i="2"/>
  <c r="T448" i="2"/>
  <c r="T612" i="2"/>
  <c r="E617" i="2"/>
  <c r="B617" i="2" s="1"/>
  <c r="K617" i="2" s="1"/>
  <c r="J617" i="2" s="1"/>
  <c r="T748" i="2"/>
  <c r="E837" i="2"/>
  <c r="B837" i="2" s="1"/>
  <c r="K837" i="2" s="1"/>
  <c r="J837" i="2" s="1"/>
  <c r="T840" i="2"/>
  <c r="T568" i="2"/>
  <c r="E529" i="2"/>
  <c r="B529" i="2" s="1"/>
  <c r="E519" i="1" s="1"/>
  <c r="F536" i="5" s="1"/>
  <c r="J536" i="5" s="1"/>
  <c r="E711" i="2"/>
  <c r="B711" i="2" s="1"/>
  <c r="K711" i="2" s="1"/>
  <c r="J711" i="2" s="1"/>
  <c r="T471" i="2"/>
  <c r="T754" i="2"/>
  <c r="T813" i="2"/>
  <c r="T439" i="2"/>
  <c r="T475" i="2"/>
  <c r="T772" i="2"/>
  <c r="T854" i="2"/>
  <c r="T820" i="2"/>
  <c r="E489" i="2"/>
  <c r="B489" i="2" s="1"/>
  <c r="K489" i="2" s="1"/>
  <c r="J489" i="2" s="1"/>
  <c r="E509" i="2"/>
  <c r="B509" i="2" s="1"/>
  <c r="K509" i="2" s="1"/>
  <c r="J509" i="2" s="1"/>
  <c r="T620" i="2"/>
  <c r="E707" i="2"/>
  <c r="B707" i="2" s="1"/>
  <c r="E697" i="1" s="1"/>
  <c r="F714" i="5" s="1"/>
  <c r="J714" i="5" s="1"/>
  <c r="E766" i="2"/>
  <c r="B766" i="2" s="1"/>
  <c r="E756" i="1" s="1"/>
  <c r="F773" i="5" s="1"/>
  <c r="J773" i="5" s="1"/>
  <c r="T614" i="2"/>
  <c r="T755" i="2"/>
  <c r="E561" i="2"/>
  <c r="B561" i="2" s="1"/>
  <c r="E551" i="1" s="1"/>
  <c r="T557" i="2"/>
  <c r="E625" i="2"/>
  <c r="B625" i="2" s="1"/>
  <c r="K625" i="2" s="1"/>
  <c r="J625" i="2" s="1"/>
  <c r="T750" i="2"/>
  <c r="T444" i="2"/>
  <c r="T633" i="2"/>
  <c r="T469" i="2"/>
  <c r="T526" i="2"/>
  <c r="T640" i="2"/>
  <c r="T579" i="2"/>
  <c r="T629" i="2"/>
  <c r="T524" i="2"/>
  <c r="T658" i="2"/>
  <c r="T773" i="2"/>
  <c r="T473" i="2"/>
  <c r="T502" i="2"/>
  <c r="T630" i="2"/>
  <c r="T704" i="2"/>
  <c r="E809" i="2"/>
  <c r="B809" i="2" s="1"/>
  <c r="K809" i="2" s="1"/>
  <c r="J809" i="2" s="1"/>
  <c r="T482" i="2"/>
  <c r="T501" i="2"/>
  <c r="T645" i="2"/>
  <c r="T782" i="2"/>
  <c r="E819" i="2"/>
  <c r="B819" i="2" s="1"/>
  <c r="K819" i="2" s="1"/>
  <c r="J819" i="2" s="1"/>
  <c r="T817" i="2"/>
  <c r="T594" i="2"/>
  <c r="T833" i="2"/>
  <c r="E671" i="2"/>
  <c r="B671" i="2" s="1"/>
  <c r="E661" i="1" s="1"/>
  <c r="F678" i="5" s="1"/>
  <c r="J678" i="5" s="1"/>
  <c r="T682" i="2"/>
  <c r="T647" i="2"/>
  <c r="T775" i="2"/>
  <c r="T466" i="2"/>
  <c r="T562" i="2"/>
  <c r="T580" i="2"/>
  <c r="T567" i="2"/>
  <c r="T722" i="2"/>
  <c r="T676" i="2"/>
  <c r="T780" i="2"/>
  <c r="T849" i="2"/>
  <c r="T650" i="2"/>
  <c r="T672" i="2"/>
  <c r="T696" i="2"/>
  <c r="T674" i="2"/>
  <c r="E843" i="2"/>
  <c r="B843" i="2" s="1"/>
  <c r="E833" i="1" s="1"/>
  <c r="F850" i="5" s="1"/>
  <c r="J850" i="5" s="1"/>
  <c r="T719" i="2"/>
  <c r="T662" i="2"/>
  <c r="T680" i="2"/>
  <c r="T738" i="2"/>
  <c r="E838" i="2"/>
  <c r="B838" i="2" s="1"/>
  <c r="K838" i="2" s="1"/>
  <c r="J838" i="2" s="1"/>
  <c r="T506" i="2"/>
  <c r="T481" i="2"/>
  <c r="T516" i="2"/>
  <c r="T618" i="2"/>
  <c r="T621" i="2"/>
  <c r="T681" i="2"/>
  <c r="E457" i="2"/>
  <c r="B457" i="2" s="1"/>
  <c r="E447" i="1" s="1"/>
  <c r="F464" i="5" s="1"/>
  <c r="J464" i="5" s="1"/>
  <c r="E855" i="2"/>
  <c r="B855" i="2" s="1"/>
  <c r="K855" i="2" s="1"/>
  <c r="J855" i="2" s="1"/>
  <c r="T527" i="2"/>
  <c r="T822" i="2"/>
  <c r="K790" i="2"/>
  <c r="J790" i="2" s="1"/>
  <c r="E780" i="1"/>
  <c r="F797" i="5" s="1"/>
  <c r="J797" i="5" s="1"/>
  <c r="K822" i="2"/>
  <c r="J822" i="2" s="1"/>
  <c r="E812" i="1"/>
  <c r="F829" i="5" s="1"/>
  <c r="J829" i="5" s="1"/>
  <c r="E468" i="1"/>
  <c r="E748" i="1"/>
  <c r="F765" i="5" s="1"/>
  <c r="J765" i="5" s="1"/>
  <c r="E764" i="1"/>
  <c r="K479" i="2"/>
  <c r="J479" i="2" s="1"/>
  <c r="E469" i="1"/>
  <c r="K547" i="2"/>
  <c r="J547" i="2" s="1"/>
  <c r="E537" i="1"/>
  <c r="F554" i="5" s="1"/>
  <c r="J554" i="5" s="1"/>
  <c r="E532" i="1"/>
  <c r="F549" i="5" s="1"/>
  <c r="J549" i="5" s="1"/>
  <c r="K559" i="2"/>
  <c r="J559" i="2" s="1"/>
  <c r="E549" i="1"/>
  <c r="F566" i="5" s="1"/>
  <c r="J566" i="5" s="1"/>
  <c r="K619" i="2"/>
  <c r="J619" i="2" s="1"/>
  <c r="E609" i="1"/>
  <c r="F626" i="5" s="1"/>
  <c r="J626" i="5" s="1"/>
  <c r="K661" i="2"/>
  <c r="J661" i="2" s="1"/>
  <c r="E651" i="1"/>
  <c r="F668" i="5" s="1"/>
  <c r="J668" i="5" s="1"/>
  <c r="E678" i="1"/>
  <c r="K716" i="2"/>
  <c r="J716" i="2" s="1"/>
  <c r="K767" i="2"/>
  <c r="J767" i="2" s="1"/>
  <c r="E757" i="1"/>
  <c r="F774" i="5" s="1"/>
  <c r="J774" i="5" s="1"/>
  <c r="K798" i="2"/>
  <c r="J798" i="2" s="1"/>
  <c r="E788" i="1"/>
  <c r="F805" i="5" s="1"/>
  <c r="J805" i="5" s="1"/>
  <c r="K793" i="2"/>
  <c r="J793" i="2" s="1"/>
  <c r="E783" i="1"/>
  <c r="F800" i="5" s="1"/>
  <c r="J800" i="5" s="1"/>
  <c r="E824" i="1"/>
  <c r="F841" i="5" s="1"/>
  <c r="J841" i="5" s="1"/>
  <c r="K815" i="2"/>
  <c r="J815" i="2" s="1"/>
  <c r="E805" i="1"/>
  <c r="K841" i="2"/>
  <c r="J841" i="2" s="1"/>
  <c r="E831" i="1"/>
  <c r="F848" i="5" s="1"/>
  <c r="J848" i="5" s="1"/>
  <c r="K781" i="2"/>
  <c r="J781" i="2" s="1"/>
  <c r="E771" i="1"/>
  <c r="F788" i="5" s="1"/>
  <c r="J788" i="5" s="1"/>
  <c r="K754" i="2"/>
  <c r="J754" i="2" s="1"/>
  <c r="K852" i="2"/>
  <c r="J852" i="2" s="1"/>
  <c r="E842" i="1"/>
  <c r="F859" i="5" s="1"/>
  <c r="J859" i="5" s="1"/>
  <c r="K451" i="2"/>
  <c r="J451" i="2" s="1"/>
  <c r="K552" i="2"/>
  <c r="J552" i="2" s="1"/>
  <c r="E542" i="1"/>
  <c r="F559" i="5" s="1"/>
  <c r="J559" i="5" s="1"/>
  <c r="K635" i="2"/>
  <c r="J635" i="2" s="1"/>
  <c r="E625" i="1"/>
  <c r="F642" i="5" s="1"/>
  <c r="J642" i="5" s="1"/>
  <c r="K677" i="2"/>
  <c r="J677" i="2" s="1"/>
  <c r="E667" i="1"/>
  <c r="F684" i="5" s="1"/>
  <c r="J684" i="5" s="1"/>
  <c r="K830" i="2"/>
  <c r="J830" i="2" s="1"/>
  <c r="E820" i="1"/>
  <c r="F837" i="5" s="1"/>
  <c r="J837" i="5" s="1"/>
  <c r="K824" i="2"/>
  <c r="J824" i="2" s="1"/>
  <c r="E814" i="1"/>
  <c r="F831" i="5" s="1"/>
  <c r="J831" i="5" s="1"/>
  <c r="K692" i="2"/>
  <c r="J692" i="2" s="1"/>
  <c r="K783" i="2"/>
  <c r="J783" i="2" s="1"/>
  <c r="E773" i="1"/>
  <c r="F790" i="5" s="1"/>
  <c r="J790" i="5" s="1"/>
  <c r="K452" i="2"/>
  <c r="J452" i="2" s="1"/>
  <c r="E442" i="1"/>
  <c r="F459" i="5" s="1"/>
  <c r="J459" i="5" s="1"/>
  <c r="K713" i="2"/>
  <c r="J713" i="2" s="1"/>
  <c r="E703" i="1"/>
  <c r="F720" i="5" s="1"/>
  <c r="J720" i="5" s="1"/>
  <c r="K603" i="2"/>
  <c r="J603" i="2" s="1"/>
  <c r="K652" i="2"/>
  <c r="J652" i="2" s="1"/>
  <c r="E642" i="1"/>
  <c r="F659" i="5" s="1"/>
  <c r="J659" i="5" s="1"/>
  <c r="K691" i="2"/>
  <c r="J691" i="2" s="1"/>
  <c r="E681" i="1"/>
  <c r="F698" i="5" s="1"/>
  <c r="J698" i="5" s="1"/>
  <c r="K730" i="2"/>
  <c r="J730" i="2" s="1"/>
  <c r="E720" i="1"/>
  <c r="K802" i="2"/>
  <c r="J802" i="2" s="1"/>
  <c r="E792" i="1"/>
  <c r="F809" i="5" s="1"/>
  <c r="J809" i="5" s="1"/>
  <c r="K760" i="2"/>
  <c r="J760" i="2" s="1"/>
  <c r="E750" i="1"/>
  <c r="F767" i="5" s="1"/>
  <c r="J767" i="5" s="1"/>
  <c r="K444" i="2"/>
  <c r="J444" i="2" s="1"/>
  <c r="E434" i="1"/>
  <c r="F451" i="5" s="1"/>
  <c r="J451" i="5" s="1"/>
  <c r="K503" i="2"/>
  <c r="J503" i="2" s="1"/>
  <c r="E493" i="1"/>
  <c r="F510" i="5" s="1"/>
  <c r="J510" i="5" s="1"/>
  <c r="K511" i="2"/>
  <c r="J511" i="2" s="1"/>
  <c r="E501" i="1"/>
  <c r="F518" i="5" s="1"/>
  <c r="J518" i="5" s="1"/>
  <c r="E524" i="1"/>
  <c r="F541" i="5" s="1"/>
  <c r="J541" i="5" s="1"/>
  <c r="K555" i="2"/>
  <c r="J555" i="2" s="1"/>
  <c r="E545" i="1"/>
  <c r="F562" i="5" s="1"/>
  <c r="J562" i="5" s="1"/>
  <c r="K560" i="2"/>
  <c r="J560" i="2" s="1"/>
  <c r="E550" i="1"/>
  <c r="K581" i="2"/>
  <c r="J581" i="2" s="1"/>
  <c r="E571" i="1"/>
  <c r="F588" i="5" s="1"/>
  <c r="J588" i="5" s="1"/>
  <c r="K614" i="2"/>
  <c r="J614" i="2" s="1"/>
  <c r="E604" i="1"/>
  <c r="F621" i="5" s="1"/>
  <c r="J621" i="5" s="1"/>
  <c r="K639" i="2"/>
  <c r="J639" i="2" s="1"/>
  <c r="E629" i="1"/>
  <c r="F646" i="5" s="1"/>
  <c r="J646" i="5" s="1"/>
  <c r="K669" i="2"/>
  <c r="J669" i="2" s="1"/>
  <c r="E659" i="1"/>
  <c r="F676" i="5" s="1"/>
  <c r="J676" i="5" s="1"/>
  <c r="K698" i="2"/>
  <c r="J698" i="2" s="1"/>
  <c r="E688" i="1"/>
  <c r="F705" i="5" s="1"/>
  <c r="J705" i="5" s="1"/>
  <c r="K549" i="2"/>
  <c r="J549" i="2" s="1"/>
  <c r="E539" i="1"/>
  <c r="F556" i="5" s="1"/>
  <c r="J556" i="5" s="1"/>
  <c r="K750" i="2"/>
  <c r="J750" i="2" s="1"/>
  <c r="E740" i="1"/>
  <c r="F757" i="5" s="1"/>
  <c r="J757" i="5" s="1"/>
  <c r="E825" i="1"/>
  <c r="F842" i="5" s="1"/>
  <c r="J842" i="5" s="1"/>
  <c r="K491" i="2"/>
  <c r="J491" i="2" s="1"/>
  <c r="E481" i="1"/>
  <c r="F498" i="5" s="1"/>
  <c r="J498" i="5" s="1"/>
  <c r="K461" i="2"/>
  <c r="J461" i="2" s="1"/>
  <c r="E451" i="1"/>
  <c r="F468" i="5" s="1"/>
  <c r="J468" i="5" s="1"/>
  <c r="K569" i="2"/>
  <c r="J569" i="2" s="1"/>
  <c r="E559" i="1"/>
  <c r="F576" i="5" s="1"/>
  <c r="J576" i="5" s="1"/>
  <c r="K477" i="2"/>
  <c r="J477" i="2" s="1"/>
  <c r="K469" i="2"/>
  <c r="J469" i="2" s="1"/>
  <c r="E459" i="1"/>
  <c r="F476" i="5" s="1"/>
  <c r="J476" i="5" s="1"/>
  <c r="K465" i="2"/>
  <c r="J465" i="2" s="1"/>
  <c r="E455" i="1"/>
  <c r="F472" i="5" s="1"/>
  <c r="J472" i="5" s="1"/>
  <c r="K593" i="2"/>
  <c r="J593" i="2" s="1"/>
  <c r="E583" i="1"/>
  <c r="F600" i="5" s="1"/>
  <c r="J600" i="5" s="1"/>
  <c r="K640" i="2"/>
  <c r="J640" i="2" s="1"/>
  <c r="E630" i="1"/>
  <c r="F647" i="5" s="1"/>
  <c r="J647" i="5" s="1"/>
  <c r="K579" i="2"/>
  <c r="J579" i="2" s="1"/>
  <c r="E569" i="1"/>
  <c r="F586" i="5" s="1"/>
  <c r="J586" i="5" s="1"/>
  <c r="K658" i="2"/>
  <c r="J658" i="2" s="1"/>
  <c r="E648" i="1"/>
  <c r="F665" i="5" s="1"/>
  <c r="J665" i="5" s="1"/>
  <c r="K718" i="2"/>
  <c r="J718" i="2" s="1"/>
  <c r="E708" i="1"/>
  <c r="F725" i="5" s="1"/>
  <c r="J725" i="5" s="1"/>
  <c r="K756" i="2"/>
  <c r="J756" i="2" s="1"/>
  <c r="K460" i="2"/>
  <c r="J460" i="2" s="1"/>
  <c r="E450" i="1"/>
  <c r="F467" i="5" s="1"/>
  <c r="J467" i="5" s="1"/>
  <c r="K473" i="2"/>
  <c r="J473" i="2" s="1"/>
  <c r="E463" i="1"/>
  <c r="F480" i="5" s="1"/>
  <c r="J480" i="5" s="1"/>
  <c r="K498" i="2"/>
  <c r="J498" i="2" s="1"/>
  <c r="E488" i="1"/>
  <c r="F505" i="5" s="1"/>
  <c r="J505" i="5" s="1"/>
  <c r="K602" i="2"/>
  <c r="J602" i="2" s="1"/>
  <c r="E592" i="1"/>
  <c r="K630" i="2"/>
  <c r="J630" i="2" s="1"/>
  <c r="E620" i="1"/>
  <c r="F637" i="5" s="1"/>
  <c r="J637" i="5" s="1"/>
  <c r="K743" i="2"/>
  <c r="J743" i="2" s="1"/>
  <c r="E733" i="1"/>
  <c r="F750" i="5" s="1"/>
  <c r="J750" i="5" s="1"/>
  <c r="K825" i="2"/>
  <c r="J825" i="2" s="1"/>
  <c r="E815" i="1"/>
  <c r="F832" i="5" s="1"/>
  <c r="J832" i="5" s="1"/>
  <c r="K745" i="2"/>
  <c r="J745" i="2" s="1"/>
  <c r="E735" i="1"/>
  <c r="F752" i="5" s="1"/>
  <c r="J752" i="5" s="1"/>
  <c r="K856" i="2"/>
  <c r="J856" i="2" s="1"/>
  <c r="E846" i="1"/>
  <c r="K456" i="2"/>
  <c r="J456" i="2" s="1"/>
  <c r="E446" i="1"/>
  <c r="F463" i="5" s="1"/>
  <c r="J463" i="5" s="1"/>
  <c r="K482" i="2"/>
  <c r="J482" i="2" s="1"/>
  <c r="E472" i="1"/>
  <c r="K538" i="2"/>
  <c r="J538" i="2" s="1"/>
  <c r="K522" i="2"/>
  <c r="J522" i="2" s="1"/>
  <c r="E512" i="1"/>
  <c r="K590" i="2"/>
  <c r="J590" i="2" s="1"/>
  <c r="E580" i="1"/>
  <c r="F597" i="5" s="1"/>
  <c r="J597" i="5" s="1"/>
  <c r="K576" i="2"/>
  <c r="J576" i="2" s="1"/>
  <c r="E566" i="1"/>
  <c r="F583" i="5" s="1"/>
  <c r="J583" i="5" s="1"/>
  <c r="K596" i="2"/>
  <c r="J596" i="2" s="1"/>
  <c r="E586" i="1"/>
  <c r="F603" i="5" s="1"/>
  <c r="J603" i="5" s="1"/>
  <c r="K627" i="2"/>
  <c r="J627" i="2" s="1"/>
  <c r="E617" i="1"/>
  <c r="F634" i="5" s="1"/>
  <c r="J634" i="5" s="1"/>
  <c r="K645" i="2"/>
  <c r="J645" i="2" s="1"/>
  <c r="E635" i="1"/>
  <c r="K690" i="2"/>
  <c r="J690" i="2" s="1"/>
  <c r="E680" i="1"/>
  <c r="K764" i="2"/>
  <c r="J764" i="2" s="1"/>
  <c r="E754" i="1"/>
  <c r="F771" i="5" s="1"/>
  <c r="J771" i="5" s="1"/>
  <c r="K782" i="2"/>
  <c r="J782" i="2" s="1"/>
  <c r="E772" i="1"/>
  <c r="F789" i="5" s="1"/>
  <c r="J789" i="5" s="1"/>
  <c r="K751" i="2"/>
  <c r="J751" i="2" s="1"/>
  <c r="E741" i="1"/>
  <c r="F758" i="5" s="1"/>
  <c r="J758" i="5" s="1"/>
  <c r="K817" i="2"/>
  <c r="J817" i="2" s="1"/>
  <c r="E807" i="1"/>
  <c r="F824" i="5" s="1"/>
  <c r="J824" i="5" s="1"/>
  <c r="K530" i="2"/>
  <c r="J530" i="2" s="1"/>
  <c r="E520" i="1"/>
  <c r="F537" i="5" s="1"/>
  <c r="J537" i="5" s="1"/>
  <c r="K568" i="2"/>
  <c r="J568" i="2" s="1"/>
  <c r="E558" i="1"/>
  <c r="F575" i="5" s="1"/>
  <c r="J575" i="5" s="1"/>
  <c r="K600" i="2"/>
  <c r="J600" i="2" s="1"/>
  <c r="E590" i="1"/>
  <c r="F607" i="5" s="1"/>
  <c r="J607" i="5" s="1"/>
  <c r="K647" i="2"/>
  <c r="J647" i="2" s="1"/>
  <c r="K636" i="2"/>
  <c r="J636" i="2" s="1"/>
  <c r="E626" i="1"/>
  <c r="F643" i="5" s="1"/>
  <c r="J643" i="5" s="1"/>
  <c r="E584" i="1"/>
  <c r="F601" i="5" s="1"/>
  <c r="J601" i="5" s="1"/>
  <c r="K702" i="2"/>
  <c r="J702" i="2" s="1"/>
  <c r="E692" i="1"/>
  <c r="F709" i="5" s="1"/>
  <c r="J709" i="5" s="1"/>
  <c r="K656" i="2"/>
  <c r="J656" i="2" s="1"/>
  <c r="E646" i="1"/>
  <c r="F663" i="5" s="1"/>
  <c r="J663" i="5" s="1"/>
  <c r="K804" i="2"/>
  <c r="J804" i="2" s="1"/>
  <c r="E794" i="1"/>
  <c r="F811" i="5" s="1"/>
  <c r="J811" i="5" s="1"/>
  <c r="K772" i="2"/>
  <c r="J772" i="2" s="1"/>
  <c r="E762" i="1"/>
  <c r="K792" i="2"/>
  <c r="J792" i="2" s="1"/>
  <c r="E782" i="1"/>
  <c r="F799" i="5" s="1"/>
  <c r="J799" i="5" s="1"/>
  <c r="K833" i="2"/>
  <c r="J833" i="2" s="1"/>
  <c r="E823" i="1"/>
  <c r="F840" i="5" s="1"/>
  <c r="J840" i="5" s="1"/>
  <c r="K757" i="2"/>
  <c r="J757" i="2" s="1"/>
  <c r="E747" i="1"/>
  <c r="F764" i="5" s="1"/>
  <c r="J764" i="5" s="1"/>
  <c r="K853" i="2"/>
  <c r="J853" i="2" s="1"/>
  <c r="E843" i="1"/>
  <c r="F860" i="5" s="1"/>
  <c r="J860" i="5" s="1"/>
  <c r="K842" i="2"/>
  <c r="J842" i="2" s="1"/>
  <c r="E832" i="1"/>
  <c r="F849" i="5" s="1"/>
  <c r="J849" i="5" s="1"/>
  <c r="E672" i="1"/>
  <c r="F689" i="5" s="1"/>
  <c r="J689" i="5" s="1"/>
  <c r="K727" i="2"/>
  <c r="J727" i="2" s="1"/>
  <c r="E717" i="1"/>
  <c r="F734" i="5" s="1"/>
  <c r="J734" i="5" s="1"/>
  <c r="K501" i="2"/>
  <c r="J501" i="2" s="1"/>
  <c r="K771" i="2"/>
  <c r="J771" i="2" s="1"/>
  <c r="E761" i="1"/>
  <c r="E611" i="1"/>
  <c r="F628" i="5" s="1"/>
  <c r="J628" i="5" s="1"/>
  <c r="K629" i="2"/>
  <c r="J629" i="2" s="1"/>
  <c r="E619" i="1"/>
  <c r="F636" i="5" s="1"/>
  <c r="J636" i="5" s="1"/>
  <c r="K573" i="2"/>
  <c r="J573" i="2" s="1"/>
  <c r="E563" i="1"/>
  <c r="F580" i="5" s="1"/>
  <c r="J580" i="5" s="1"/>
  <c r="K471" i="2"/>
  <c r="J471" i="2" s="1"/>
  <c r="E461" i="1"/>
  <c r="F478" i="5" s="1"/>
  <c r="J478" i="5" s="1"/>
  <c r="K679" i="2"/>
  <c r="J679" i="2" s="1"/>
  <c r="E669" i="1"/>
  <c r="F686" i="5" s="1"/>
  <c r="J686" i="5" s="1"/>
  <c r="E631" i="1"/>
  <c r="F648" i="5" s="1"/>
  <c r="J648" i="5" s="1"/>
  <c r="K765" i="2"/>
  <c r="J765" i="2" s="1"/>
  <c r="E755" i="1"/>
  <c r="F772" i="5" s="1"/>
  <c r="J772" i="5" s="1"/>
  <c r="K463" i="2"/>
  <c r="J463" i="2" s="1"/>
  <c r="E453" i="1"/>
  <c r="F470" i="5" s="1"/>
  <c r="J470" i="5" s="1"/>
  <c r="K523" i="2"/>
  <c r="J523" i="2" s="1"/>
  <c r="E513" i="1"/>
  <c r="F530" i="5" s="1"/>
  <c r="J530" i="5" s="1"/>
  <c r="K562" i="2"/>
  <c r="J562" i="2" s="1"/>
  <c r="E552" i="1"/>
  <c r="K532" i="2"/>
  <c r="J532" i="2" s="1"/>
  <c r="E522" i="1"/>
  <c r="F539" i="5" s="1"/>
  <c r="J539" i="5" s="1"/>
  <c r="K580" i="2"/>
  <c r="J580" i="2" s="1"/>
  <c r="E570" i="1"/>
  <c r="F587" i="5" s="1"/>
  <c r="J587" i="5" s="1"/>
  <c r="K531" i="2"/>
  <c r="J531" i="2" s="1"/>
  <c r="E521" i="1"/>
  <c r="F538" i="5" s="1"/>
  <c r="J538" i="5" s="1"/>
  <c r="K626" i="2"/>
  <c r="J626" i="2" s="1"/>
  <c r="E616" i="1"/>
  <c r="F633" i="5" s="1"/>
  <c r="J633" i="5" s="1"/>
  <c r="K722" i="2"/>
  <c r="J722" i="2" s="1"/>
  <c r="E712" i="1"/>
  <c r="F729" i="5" s="1"/>
  <c r="J729" i="5" s="1"/>
  <c r="K683" i="2"/>
  <c r="J683" i="2" s="1"/>
  <c r="E673" i="1"/>
  <c r="F690" i="5" s="1"/>
  <c r="J690" i="5" s="1"/>
  <c r="K701" i="2"/>
  <c r="J701" i="2" s="1"/>
  <c r="E691" i="1"/>
  <c r="F708" i="5" s="1"/>
  <c r="J708" i="5" s="1"/>
  <c r="K676" i="2"/>
  <c r="J676" i="2" s="1"/>
  <c r="E768" i="1"/>
  <c r="F785" i="5" s="1"/>
  <c r="J785" i="5" s="1"/>
  <c r="K808" i="2"/>
  <c r="J808" i="2" s="1"/>
  <c r="E798" i="1"/>
  <c r="F815" i="5" s="1"/>
  <c r="J815" i="5" s="1"/>
  <c r="K721" i="2"/>
  <c r="J721" i="2" s="1"/>
  <c r="E711" i="1"/>
  <c r="F728" i="5" s="1"/>
  <c r="J728" i="5" s="1"/>
  <c r="E817" i="1"/>
  <c r="F834" i="5" s="1"/>
  <c r="J834" i="5" s="1"/>
  <c r="K849" i="2"/>
  <c r="J849" i="2" s="1"/>
  <c r="E839" i="1"/>
  <c r="F856" i="5" s="1"/>
  <c r="J856" i="5" s="1"/>
  <c r="K850" i="2"/>
  <c r="J850" i="2" s="1"/>
  <c r="E840" i="1"/>
  <c r="F857" i="5" s="1"/>
  <c r="J857" i="5" s="1"/>
  <c r="K832" i="2"/>
  <c r="J832" i="2" s="1"/>
  <c r="K610" i="2"/>
  <c r="J610" i="2" s="1"/>
  <c r="E600" i="1"/>
  <c r="F617" i="5" s="1"/>
  <c r="J617" i="5" s="1"/>
  <c r="K650" i="2"/>
  <c r="J650" i="2" s="1"/>
  <c r="E640" i="1"/>
  <c r="E662" i="1"/>
  <c r="F679" i="5" s="1"/>
  <c r="J679" i="5" s="1"/>
  <c r="K696" i="2"/>
  <c r="J696" i="2" s="1"/>
  <c r="E686" i="1"/>
  <c r="F703" i="5" s="1"/>
  <c r="J703" i="5" s="1"/>
  <c r="K613" i="2"/>
  <c r="J613" i="2" s="1"/>
  <c r="E603" i="1"/>
  <c r="F620" i="5" s="1"/>
  <c r="J620" i="5" s="1"/>
  <c r="K770" i="2"/>
  <c r="J770" i="2" s="1"/>
  <c r="K674" i="2"/>
  <c r="J674" i="2" s="1"/>
  <c r="K812" i="2"/>
  <c r="J812" i="2" s="1"/>
  <c r="E802" i="1"/>
  <c r="K440" i="2"/>
  <c r="J440" i="2" s="1"/>
  <c r="E430" i="1"/>
  <c r="E448" i="1"/>
  <c r="F465" i="5" s="1"/>
  <c r="J465" i="5" s="1"/>
  <c r="K507" i="2"/>
  <c r="J507" i="2" s="1"/>
  <c r="E497" i="1"/>
  <c r="F514" i="5" s="1"/>
  <c r="J514" i="5" s="1"/>
  <c r="K518" i="2"/>
  <c r="J518" i="2" s="1"/>
  <c r="E508" i="1"/>
  <c r="K719" i="2"/>
  <c r="J719" i="2" s="1"/>
  <c r="E709" i="1"/>
  <c r="F726" i="5" s="1"/>
  <c r="J726" i="5" s="1"/>
  <c r="K666" i="2"/>
  <c r="J666" i="2" s="1"/>
  <c r="E656" i="1"/>
  <c r="F673" i="5" s="1"/>
  <c r="J673" i="5" s="1"/>
  <c r="K662" i="2"/>
  <c r="J662" i="2" s="1"/>
  <c r="E652" i="1"/>
  <c r="F669" i="5" s="1"/>
  <c r="J669" i="5" s="1"/>
  <c r="K680" i="2"/>
  <c r="J680" i="2" s="1"/>
  <c r="E670" i="1"/>
  <c r="F687" i="5" s="1"/>
  <c r="J687" i="5" s="1"/>
  <c r="E704" i="1"/>
  <c r="F721" i="5" s="1"/>
  <c r="J721" i="5" s="1"/>
  <c r="K744" i="2"/>
  <c r="J744" i="2" s="1"/>
  <c r="E734" i="1"/>
  <c r="F751" i="5" s="1"/>
  <c r="J751" i="5" s="1"/>
  <c r="E781" i="1"/>
  <c r="F798" i="5" s="1"/>
  <c r="J798" i="5" s="1"/>
  <c r="K846" i="2"/>
  <c r="J846" i="2" s="1"/>
  <c r="E836" i="1"/>
  <c r="F853" i="5" s="1"/>
  <c r="J853" i="5" s="1"/>
  <c r="K454" i="2"/>
  <c r="J454" i="2" s="1"/>
  <c r="E444" i="1"/>
  <c r="F461" i="5" s="1"/>
  <c r="J461" i="5" s="1"/>
  <c r="K472" i="2"/>
  <c r="J472" i="2" s="1"/>
  <c r="E462" i="1"/>
  <c r="F479" i="5" s="1"/>
  <c r="J479" i="5" s="1"/>
  <c r="K493" i="2"/>
  <c r="J493" i="2" s="1"/>
  <c r="E483" i="1"/>
  <c r="F500" i="5" s="1"/>
  <c r="J500" i="5" s="1"/>
  <c r="K481" i="2"/>
  <c r="J481" i="2" s="1"/>
  <c r="E471" i="1"/>
  <c r="F488" i="5" s="1"/>
  <c r="J488" i="5" s="1"/>
  <c r="K487" i="2"/>
  <c r="J487" i="2" s="1"/>
  <c r="E477" i="1"/>
  <c r="F494" i="5" s="1"/>
  <c r="J494" i="5" s="1"/>
  <c r="K557" i="2"/>
  <c r="J557" i="2" s="1"/>
  <c r="E547" i="1"/>
  <c r="F564" i="5" s="1"/>
  <c r="J564" i="5" s="1"/>
  <c r="K584" i="2"/>
  <c r="J584" i="2" s="1"/>
  <c r="K516" i="2"/>
  <c r="J516" i="2" s="1"/>
  <c r="E506" i="1"/>
  <c r="F523" i="5" s="1"/>
  <c r="J523" i="5" s="1"/>
  <c r="K618" i="2"/>
  <c r="J618" i="2" s="1"/>
  <c r="E608" i="1"/>
  <c r="F625" i="5" s="1"/>
  <c r="J625" i="5" s="1"/>
  <c r="E647" i="1"/>
  <c r="F664" i="5" s="1"/>
  <c r="J664" i="5" s="1"/>
  <c r="K681" i="2"/>
  <c r="J681" i="2" s="1"/>
  <c r="E671" i="1"/>
  <c r="F688" i="5" s="1"/>
  <c r="J688" i="5" s="1"/>
  <c r="K746" i="2"/>
  <c r="J746" i="2" s="1"/>
  <c r="E736" i="1"/>
  <c r="F753" i="5" s="1"/>
  <c r="J753" i="5" s="1"/>
  <c r="K789" i="2"/>
  <c r="J789" i="2" s="1"/>
  <c r="E779" i="1"/>
  <c r="F796" i="5" s="1"/>
  <c r="J796" i="5" s="1"/>
  <c r="K803" i="2"/>
  <c r="J803" i="2" s="1"/>
  <c r="E793" i="1"/>
  <c r="F810" i="5" s="1"/>
  <c r="J810" i="5" s="1"/>
  <c r="K847" i="2"/>
  <c r="J847" i="2" s="1"/>
  <c r="E837" i="1"/>
  <c r="F854" i="5" s="1"/>
  <c r="J854" i="5" s="1"/>
  <c r="K527" i="2"/>
  <c r="J527" i="2" s="1"/>
  <c r="E517" i="1"/>
  <c r="F534" i="5" s="1"/>
  <c r="J534" i="5" s="1"/>
  <c r="E515" i="1"/>
  <c r="F532" i="5" s="1"/>
  <c r="J532" i="5" s="1"/>
  <c r="K607" i="2"/>
  <c r="J607" i="2" s="1"/>
  <c r="E597" i="1"/>
  <c r="F614" i="5" s="1"/>
  <c r="J614" i="5" s="1"/>
  <c r="K565" i="2"/>
  <c r="J565" i="2" s="1"/>
  <c r="E555" i="1"/>
  <c r="F572" i="5" s="1"/>
  <c r="J572" i="5" s="1"/>
  <c r="K441" i="2"/>
  <c r="J441" i="2" s="1"/>
  <c r="E431" i="1"/>
  <c r="F448" i="5" s="1"/>
  <c r="J448" i="5" s="1"/>
  <c r="E649" i="1"/>
  <c r="F666" i="5" s="1"/>
  <c r="J666" i="5" s="1"/>
  <c r="K651" i="2"/>
  <c r="J651" i="2" s="1"/>
  <c r="E641" i="1"/>
  <c r="F658" i="5" s="1"/>
  <c r="J658" i="5" s="1"/>
  <c r="E829" i="1"/>
  <c r="F846" i="5" s="1"/>
  <c r="J846" i="5" s="1"/>
  <c r="K517" i="2"/>
  <c r="J517" i="2" s="1"/>
  <c r="K533" i="2"/>
  <c r="J533" i="2" s="1"/>
  <c r="E523" i="1"/>
  <c r="F540" i="5" s="1"/>
  <c r="J540" i="5" s="1"/>
  <c r="K585" i="2"/>
  <c r="J585" i="2" s="1"/>
  <c r="K615" i="2"/>
  <c r="J615" i="2" s="1"/>
  <c r="E605" i="1"/>
  <c r="F622" i="5" s="1"/>
  <c r="J622" i="5" s="1"/>
  <c r="K648" i="2"/>
  <c r="J648" i="2" s="1"/>
  <c r="E638" i="1"/>
  <c r="K823" i="2"/>
  <c r="J823" i="2" s="1"/>
  <c r="K450" i="2"/>
  <c r="J450" i="2" s="1"/>
  <c r="E440" i="1"/>
  <c r="F457" i="5" s="1"/>
  <c r="J457" i="5" s="1"/>
  <c r="K442" i="2"/>
  <c r="J442" i="2" s="1"/>
  <c r="E432" i="1"/>
  <c r="F449" i="5" s="1"/>
  <c r="J449" i="5" s="1"/>
  <c r="K476" i="2"/>
  <c r="J476" i="2" s="1"/>
  <c r="E466" i="1"/>
  <c r="K548" i="2"/>
  <c r="J548" i="2" s="1"/>
  <c r="E538" i="1"/>
  <c r="F555" i="5" s="1"/>
  <c r="J555" i="5" s="1"/>
  <c r="K520" i="2"/>
  <c r="J520" i="2" s="1"/>
  <c r="E553" i="1"/>
  <c r="K588" i="2"/>
  <c r="J588" i="2" s="1"/>
  <c r="K697" i="2"/>
  <c r="J697" i="2" s="1"/>
  <c r="K684" i="2"/>
  <c r="J684" i="2" s="1"/>
  <c r="E674" i="1"/>
  <c r="F691" i="5" s="1"/>
  <c r="J691" i="5" s="1"/>
  <c r="K734" i="2"/>
  <c r="J734" i="2" s="1"/>
  <c r="E724" i="1"/>
  <c r="K768" i="2"/>
  <c r="J768" i="2" s="1"/>
  <c r="E758" i="1"/>
  <c r="F775" i="5" s="1"/>
  <c r="J775" i="5" s="1"/>
  <c r="K845" i="2"/>
  <c r="J845" i="2" s="1"/>
  <c r="E835" i="1"/>
  <c r="F852" i="5" s="1"/>
  <c r="J852" i="5" s="1"/>
  <c r="K474" i="2"/>
  <c r="J474" i="2" s="1"/>
  <c r="E464" i="1"/>
  <c r="F481" i="5" s="1"/>
  <c r="J481" i="5" s="1"/>
  <c r="K595" i="2"/>
  <c r="J595" i="2" s="1"/>
  <c r="E585" i="1"/>
  <c r="F602" i="5" s="1"/>
  <c r="J602" i="5" s="1"/>
  <c r="E561" i="1"/>
  <c r="F578" i="5" s="1"/>
  <c r="J578" i="5" s="1"/>
  <c r="K582" i="2"/>
  <c r="J582" i="2" s="1"/>
  <c r="E572" i="1"/>
  <c r="F589" i="5" s="1"/>
  <c r="J589" i="5" s="1"/>
  <c r="K606" i="2"/>
  <c r="J606" i="2" s="1"/>
  <c r="E596" i="1"/>
  <c r="K776" i="2"/>
  <c r="J776" i="2" s="1"/>
  <c r="K762" i="2"/>
  <c r="J762" i="2" s="1"/>
  <c r="E752" i="1"/>
  <c r="F769" i="5" s="1"/>
  <c r="J769" i="5" s="1"/>
  <c r="K729" i="2"/>
  <c r="J729" i="2" s="1"/>
  <c r="E719" i="1"/>
  <c r="K550" i="2"/>
  <c r="J550" i="2" s="1"/>
  <c r="E540" i="1"/>
  <c r="F557" i="5" s="1"/>
  <c r="J557" i="5" s="1"/>
  <c r="E556" i="1"/>
  <c r="K570" i="2"/>
  <c r="J570" i="2" s="1"/>
  <c r="E560" i="1"/>
  <c r="F577" i="5" s="1"/>
  <c r="J577" i="5" s="1"/>
  <c r="K632" i="2"/>
  <c r="J632" i="2" s="1"/>
  <c r="E622" i="1"/>
  <c r="F639" i="5" s="1"/>
  <c r="J639" i="5" s="1"/>
  <c r="K700" i="2"/>
  <c r="J700" i="2" s="1"/>
  <c r="K720" i="2"/>
  <c r="J720" i="2" s="1"/>
  <c r="K637" i="2"/>
  <c r="J637" i="2" s="1"/>
  <c r="E627" i="1"/>
  <c r="F644" i="5" s="1"/>
  <c r="J644" i="5" s="1"/>
  <c r="K687" i="2"/>
  <c r="J687" i="2" s="1"/>
  <c r="K753" i="2"/>
  <c r="J753" i="2" s="1"/>
  <c r="E743" i="1"/>
  <c r="F760" i="5" s="1"/>
  <c r="J760" i="5" s="1"/>
  <c r="K646" i="2"/>
  <c r="J646" i="2" s="1"/>
  <c r="K826" i="2"/>
  <c r="J826" i="2" s="1"/>
  <c r="K735" i="2"/>
  <c r="J735" i="2" s="1"/>
  <c r="K715" i="2"/>
  <c r="J715" i="2" s="1"/>
  <c r="K840" i="2"/>
  <c r="J840" i="2" s="1"/>
  <c r="E830" i="1"/>
  <c r="F847" i="5" s="1"/>
  <c r="J847" i="5" s="1"/>
  <c r="K807" i="2"/>
  <c r="J807" i="2" s="1"/>
  <c r="E797" i="1"/>
  <c r="F814" i="5" s="1"/>
  <c r="J814" i="5" s="1"/>
  <c r="K854" i="2"/>
  <c r="J854" i="2" s="1"/>
  <c r="E844" i="1"/>
  <c r="K601" i="2"/>
  <c r="J601" i="2" s="1"/>
  <c r="K486" i="2"/>
  <c r="J486" i="2" s="1"/>
  <c r="E476" i="1"/>
  <c r="F493" i="5" s="1"/>
  <c r="J493" i="5" s="1"/>
  <c r="K443" i="2"/>
  <c r="J443" i="2" s="1"/>
  <c r="E433" i="1"/>
  <c r="F450" i="5" s="1"/>
  <c r="J450" i="5" s="1"/>
  <c r="K541" i="2"/>
  <c r="J541" i="2" s="1"/>
  <c r="E531" i="1"/>
  <c r="F548" i="5" s="1"/>
  <c r="J548" i="5" s="1"/>
  <c r="K382" i="2"/>
  <c r="J382" i="2" s="1"/>
  <c r="E372" i="1"/>
  <c r="F389" i="5" s="1"/>
  <c r="J389" i="5" s="1"/>
  <c r="K358" i="2"/>
  <c r="J358" i="2" s="1"/>
  <c r="E348" i="1" s="1"/>
  <c r="F365" i="5" s="1"/>
  <c r="J365" i="5" s="1"/>
  <c r="K235" i="2"/>
  <c r="J235" i="2" s="1"/>
  <c r="E225" i="1" s="1"/>
  <c r="F243" i="5" s="1"/>
  <c r="J243" i="5" s="1"/>
  <c r="K225" i="2"/>
  <c r="J225" i="2" s="1"/>
  <c r="E215" i="1" s="1"/>
  <c r="K221" i="2"/>
  <c r="J221" i="2" s="1"/>
  <c r="E211" i="1" s="1"/>
  <c r="F230" i="5" s="1"/>
  <c r="J230" i="5" s="1"/>
  <c r="K55" i="2"/>
  <c r="J55" i="2" s="1"/>
  <c r="E45" i="1" s="1"/>
  <c r="F53" i="5" s="1"/>
  <c r="J53" i="5" s="1"/>
  <c r="K255" i="2"/>
  <c r="J255" i="2" s="1"/>
  <c r="E245" i="1"/>
  <c r="F263" i="5" s="1"/>
  <c r="J263" i="5" s="1"/>
  <c r="K77" i="2"/>
  <c r="J77" i="2" s="1"/>
  <c r="E67" i="1" s="1"/>
  <c r="F79" i="5" s="1"/>
  <c r="J79" i="5" s="1"/>
  <c r="K260" i="2"/>
  <c r="J260" i="2" s="1"/>
  <c r="E250" i="1" s="1"/>
  <c r="F268" i="5" s="1"/>
  <c r="J268" i="5" s="1"/>
  <c r="K432" i="2"/>
  <c r="J432" i="2" s="1"/>
  <c r="E422" i="1" s="1"/>
  <c r="F439" i="5" s="1"/>
  <c r="J439" i="5" s="1"/>
  <c r="K21" i="2"/>
  <c r="J21" i="2" s="1"/>
  <c r="E11" i="1" s="1"/>
  <c r="F19" i="5" s="1"/>
  <c r="J19" i="5" s="1"/>
  <c r="K311" i="2"/>
  <c r="J311" i="2" s="1"/>
  <c r="E301" i="1" s="1"/>
  <c r="K294" i="2"/>
  <c r="J294" i="2" s="1"/>
  <c r="E284" i="1" s="1"/>
  <c r="F301" i="5" s="1"/>
  <c r="J301" i="5" s="1"/>
  <c r="K289" i="2"/>
  <c r="J289" i="2" s="1"/>
  <c r="E279" i="1"/>
  <c r="F296" i="5" s="1"/>
  <c r="J296" i="5" s="1"/>
  <c r="K274" i="2"/>
  <c r="J274" i="2" s="1"/>
  <c r="E264" i="1" s="1"/>
  <c r="F281" i="5" s="1"/>
  <c r="J281" i="5" s="1"/>
  <c r="K410" i="2"/>
  <c r="J410" i="2" s="1"/>
  <c r="E400" i="1" s="1"/>
  <c r="F417" i="5" s="1"/>
  <c r="J417" i="5" s="1"/>
  <c r="K318" i="2"/>
  <c r="J318" i="2" s="1"/>
  <c r="E308" i="1" s="1"/>
  <c r="F325" i="5" s="1"/>
  <c r="J325" i="5" s="1"/>
  <c r="K82" i="2"/>
  <c r="J82" i="2" s="1"/>
  <c r="E72" i="1" s="1"/>
  <c r="F84" i="5" s="1"/>
  <c r="J84" i="5" s="1"/>
  <c r="K71" i="2"/>
  <c r="J71" i="2" s="1"/>
  <c r="E61" i="1" s="1"/>
  <c r="F73" i="5" s="1"/>
  <c r="J73" i="5" s="1"/>
  <c r="K45" i="2"/>
  <c r="J45" i="2" s="1"/>
  <c r="E35" i="1"/>
  <c r="F43" i="5" s="1"/>
  <c r="J43" i="5" s="1"/>
  <c r="K408" i="2"/>
  <c r="J408" i="2" s="1"/>
  <c r="E398" i="1" s="1"/>
  <c r="F415" i="5" s="1"/>
  <c r="J415" i="5" s="1"/>
  <c r="K213" i="2"/>
  <c r="J213" i="2" s="1"/>
  <c r="E203" i="1"/>
  <c r="F222" i="5" s="1"/>
  <c r="J222" i="5" s="1"/>
  <c r="E37" i="1"/>
  <c r="F45" i="5" s="1"/>
  <c r="J45" i="5" s="1"/>
  <c r="K47" i="2"/>
  <c r="J47" i="2" s="1"/>
  <c r="K232" i="2"/>
  <c r="J232" i="2" s="1"/>
  <c r="E222" i="1"/>
  <c r="F240" i="5" s="1"/>
  <c r="J240" i="5" s="1"/>
  <c r="K290" i="2"/>
  <c r="J290" i="2" s="1"/>
  <c r="E280" i="1" s="1"/>
  <c r="F297" i="5" s="1"/>
  <c r="J297" i="5" s="1"/>
  <c r="K344" i="2"/>
  <c r="J344" i="2" s="1"/>
  <c r="E334" i="1" s="1"/>
  <c r="F351" i="5" s="1"/>
  <c r="J351" i="5" s="1"/>
  <c r="K258" i="2"/>
  <c r="J258" i="2" s="1"/>
  <c r="E248" i="1" s="1"/>
  <c r="F266" i="5" s="1"/>
  <c r="J266" i="5" s="1"/>
  <c r="K425" i="2"/>
  <c r="J425" i="2" s="1"/>
  <c r="E415" i="1" s="1"/>
  <c r="F432" i="5" s="1"/>
  <c r="J432" i="5" s="1"/>
  <c r="K277" i="2"/>
  <c r="J277" i="2" s="1"/>
  <c r="E267" i="1" s="1"/>
  <c r="F284" i="5" s="1"/>
  <c r="J284" i="5" s="1"/>
  <c r="K227" i="2"/>
  <c r="J227" i="2" s="1"/>
  <c r="E217" i="1" s="1"/>
  <c r="K35" i="2"/>
  <c r="J35" i="2" s="1"/>
  <c r="E25" i="1" s="1"/>
  <c r="F33" i="5" s="1"/>
  <c r="J33" i="5" s="1"/>
  <c r="K178" i="2"/>
  <c r="J178" i="2" s="1"/>
  <c r="E168" i="1" s="1"/>
  <c r="F188" i="5" s="1"/>
  <c r="J188" i="5" s="1"/>
  <c r="K214" i="2"/>
  <c r="J214" i="2" s="1"/>
  <c r="E204" i="1" s="1"/>
  <c r="F223" i="5" s="1"/>
  <c r="J223" i="5" s="1"/>
  <c r="K251" i="2"/>
  <c r="J251" i="2" s="1"/>
  <c r="E241" i="1" s="1"/>
  <c r="F259" i="5" s="1"/>
  <c r="J259" i="5" s="1"/>
  <c r="K384" i="2"/>
  <c r="J384" i="2" s="1"/>
  <c r="E374" i="1" s="1"/>
  <c r="F391" i="5" s="1"/>
  <c r="J391" i="5" s="1"/>
  <c r="K24" i="2"/>
  <c r="J24" i="2" s="1"/>
  <c r="E14" i="1" s="1"/>
  <c r="F22" i="5" s="1"/>
  <c r="J22" i="5" s="1"/>
  <c r="K53" i="2"/>
  <c r="J53" i="2" s="1"/>
  <c r="E43" i="1" s="1"/>
  <c r="F51" i="5" s="1"/>
  <c r="J51" i="5" s="1"/>
  <c r="K183" i="2"/>
  <c r="J183" i="2" s="1"/>
  <c r="E173" i="1" s="1"/>
  <c r="K44" i="2"/>
  <c r="J44" i="2" s="1"/>
  <c r="E34" i="1" s="1"/>
  <c r="F42" i="5" s="1"/>
  <c r="J42" i="5" s="1"/>
  <c r="K354" i="2"/>
  <c r="J354" i="2" s="1"/>
  <c r="E344" i="1" s="1"/>
  <c r="K359" i="2"/>
  <c r="J359" i="2" s="1"/>
  <c r="E349" i="1" s="1"/>
  <c r="F366" i="5" s="1"/>
  <c r="J366" i="5" s="1"/>
  <c r="K371" i="2"/>
  <c r="J371" i="2" s="1"/>
  <c r="E361" i="1" s="1"/>
  <c r="F378" i="5" s="1"/>
  <c r="J378" i="5" s="1"/>
  <c r="K366" i="2"/>
  <c r="J366" i="2" s="1"/>
  <c r="E356" i="1" s="1"/>
  <c r="F373" i="5" s="1"/>
  <c r="J373" i="5" s="1"/>
  <c r="K414" i="2"/>
  <c r="J414" i="2" s="1"/>
  <c r="K239" i="2"/>
  <c r="J239" i="2" s="1"/>
  <c r="E229" i="1" s="1"/>
  <c r="F247" i="5" s="1"/>
  <c r="J247" i="5" s="1"/>
  <c r="K138" i="2"/>
  <c r="J138" i="2" s="1"/>
  <c r="E128" i="1"/>
  <c r="F144" i="5" s="1"/>
  <c r="J144" i="5" s="1"/>
  <c r="K256" i="2"/>
  <c r="J256" i="2" s="1"/>
  <c r="E246" i="1" s="1"/>
  <c r="F264" i="5" s="1"/>
  <c r="J264" i="5" s="1"/>
  <c r="K84" i="2"/>
  <c r="J84" i="2" s="1"/>
  <c r="E74" i="1" s="1"/>
  <c r="F86" i="5" s="1"/>
  <c r="J86" i="5" s="1"/>
  <c r="K252" i="2"/>
  <c r="J252" i="2" s="1"/>
  <c r="E242" i="1" s="1"/>
  <c r="F260" i="5" s="1"/>
  <c r="J260" i="5" s="1"/>
  <c r="K226" i="2"/>
  <c r="J226" i="2" s="1"/>
  <c r="E216" i="1" s="1"/>
  <c r="K196" i="2"/>
  <c r="J196" i="2" s="1"/>
  <c r="E186" i="1" s="1"/>
  <c r="F205" i="5" s="1"/>
  <c r="J205" i="5" s="1"/>
  <c r="K339" i="2"/>
  <c r="J339" i="2" s="1"/>
  <c r="E329" i="1"/>
  <c r="F346" i="5" s="1"/>
  <c r="J346" i="5" s="1"/>
  <c r="K292" i="2"/>
  <c r="J292" i="2" s="1"/>
  <c r="E282" i="1" s="1"/>
  <c r="F299" i="5" s="1"/>
  <c r="J299" i="5" s="1"/>
  <c r="K37" i="2"/>
  <c r="J37" i="2" s="1"/>
  <c r="E27" i="1" s="1"/>
  <c r="F35" i="5" s="1"/>
  <c r="J35" i="5" s="1"/>
  <c r="K299" i="2"/>
  <c r="J299" i="2" s="1"/>
  <c r="E289" i="1" s="1"/>
  <c r="F306" i="5" s="1"/>
  <c r="J306" i="5" s="1"/>
  <c r="K72" i="2"/>
  <c r="J72" i="2" s="1"/>
  <c r="E62" i="1" s="1"/>
  <c r="F74" i="5" s="1"/>
  <c r="J74" i="5" s="1"/>
  <c r="K135" i="2"/>
  <c r="J135" i="2" s="1"/>
  <c r="E125" i="1" s="1"/>
  <c r="F141" i="5" s="1"/>
  <c r="J141" i="5" s="1"/>
  <c r="K386" i="2"/>
  <c r="J386" i="2" s="1"/>
  <c r="E376" i="1" s="1"/>
  <c r="F393" i="5" s="1"/>
  <c r="J393" i="5" s="1"/>
  <c r="K254" i="2"/>
  <c r="J254" i="2" s="1"/>
  <c r="E244" i="1"/>
  <c r="F262" i="5" s="1"/>
  <c r="J262" i="5" s="1"/>
  <c r="K348" i="2"/>
  <c r="J348" i="2" s="1"/>
  <c r="E338" i="1" s="1"/>
  <c r="F355" i="5" s="1"/>
  <c r="J355" i="5" s="1"/>
  <c r="K280" i="2"/>
  <c r="J280" i="2" s="1"/>
  <c r="E270" i="1"/>
  <c r="F287" i="5" s="1"/>
  <c r="J287" i="5" s="1"/>
  <c r="E223" i="1"/>
  <c r="F241" i="5" s="1"/>
  <c r="J241" i="5" s="1"/>
  <c r="K233" i="2"/>
  <c r="J233" i="2" s="1"/>
  <c r="K182" i="2"/>
  <c r="J182" i="2" s="1"/>
  <c r="E172" i="1" s="1"/>
  <c r="K171" i="2"/>
  <c r="J171" i="2" s="1"/>
  <c r="E161" i="1" s="1"/>
  <c r="F181" i="5" s="1"/>
  <c r="J181" i="5" s="1"/>
  <c r="K208" i="2"/>
  <c r="J208" i="2" s="1"/>
  <c r="E198" i="1" s="1"/>
  <c r="F217" i="5" s="1"/>
  <c r="J217" i="5" s="1"/>
  <c r="K322" i="2"/>
  <c r="J322" i="2" s="1"/>
  <c r="E312" i="1" s="1"/>
  <c r="F329" i="5" s="1"/>
  <c r="J329" i="5" s="1"/>
  <c r="K60" i="2"/>
  <c r="J60" i="2" s="1"/>
  <c r="E50" i="1" s="1"/>
  <c r="F58" i="5" s="1"/>
  <c r="J58" i="5" s="1"/>
  <c r="K305" i="2"/>
  <c r="J305" i="2" s="1"/>
  <c r="E295" i="1" s="1"/>
  <c r="F312" i="5" s="1"/>
  <c r="J312" i="5" s="1"/>
  <c r="K288" i="2"/>
  <c r="J288" i="2" s="1"/>
  <c r="E278" i="1" s="1"/>
  <c r="F295" i="5" s="1"/>
  <c r="J295" i="5" s="1"/>
  <c r="K169" i="2"/>
  <c r="J169" i="2" s="1"/>
  <c r="E159" i="1" s="1"/>
  <c r="F179" i="5" s="1"/>
  <c r="J179" i="5" s="1"/>
  <c r="K262" i="2"/>
  <c r="J262" i="2" s="1"/>
  <c r="E252" i="1" s="1"/>
  <c r="F270" i="5" s="1"/>
  <c r="J270" i="5" s="1"/>
  <c r="E428" i="1"/>
  <c r="K438" i="2"/>
  <c r="J438" i="2" s="1"/>
  <c r="K416" i="2"/>
  <c r="J416" i="2" s="1"/>
  <c r="E406" i="1"/>
  <c r="F423" i="5" s="1"/>
  <c r="J423" i="5" s="1"/>
  <c r="K186" i="2"/>
  <c r="J186" i="2" s="1"/>
  <c r="E176" i="1" s="1"/>
  <c r="K158" i="2"/>
  <c r="J158" i="2" s="1"/>
  <c r="E148" i="1" s="1"/>
  <c r="F168" i="5" s="1"/>
  <c r="J168" i="5" s="1"/>
  <c r="K284" i="2"/>
  <c r="J284" i="2" s="1"/>
  <c r="E274" i="1" s="1"/>
  <c r="F291" i="5" s="1"/>
  <c r="J291" i="5" s="1"/>
  <c r="K412" i="2"/>
  <c r="J412" i="2" s="1"/>
  <c r="E402" i="1" s="1"/>
  <c r="F419" i="5" s="1"/>
  <c r="J419" i="5" s="1"/>
  <c r="K302" i="2"/>
  <c r="J302" i="2" s="1"/>
  <c r="E292" i="1" s="1"/>
  <c r="F309" i="5" s="1"/>
  <c r="J309" i="5" s="1"/>
  <c r="K42" i="2"/>
  <c r="J42" i="2" s="1"/>
  <c r="E32" i="1" s="1"/>
  <c r="F40" i="5" s="1"/>
  <c r="J40" i="5" s="1"/>
  <c r="E226" i="1"/>
  <c r="F244" i="5" s="1"/>
  <c r="J244" i="5" s="1"/>
  <c r="K236" i="2"/>
  <c r="J236" i="2" s="1"/>
  <c r="K349" i="2"/>
  <c r="J349" i="2" s="1"/>
  <c r="E339" i="1"/>
  <c r="F356" i="5" s="1"/>
  <c r="J356" i="5" s="1"/>
  <c r="K89" i="2"/>
  <c r="J89" i="2" s="1"/>
  <c r="E79" i="1" s="1"/>
  <c r="F91" i="5" s="1"/>
  <c r="J91" i="5" s="1"/>
  <c r="K176" i="2"/>
  <c r="J176" i="2" s="1"/>
  <c r="E166" i="1"/>
  <c r="F186" i="5" s="1"/>
  <c r="J186" i="5" s="1"/>
  <c r="K286" i="2"/>
  <c r="J286" i="2" s="1"/>
  <c r="E276" i="1" s="1"/>
  <c r="F293" i="5" s="1"/>
  <c r="J293" i="5" s="1"/>
  <c r="K272" i="2"/>
  <c r="J272" i="2" s="1"/>
  <c r="E262" i="1" s="1"/>
  <c r="K433" i="2"/>
  <c r="J433" i="2" s="1"/>
  <c r="E423" i="1" s="1"/>
  <c r="F440" i="5" s="1"/>
  <c r="J440" i="5" s="1"/>
  <c r="K194" i="2"/>
  <c r="J194" i="2" s="1"/>
  <c r="E184" i="1"/>
  <c r="F203" i="5" s="1"/>
  <c r="J203" i="5" s="1"/>
  <c r="K231" i="2"/>
  <c r="J231" i="2" s="1"/>
  <c r="E221" i="1" s="1"/>
  <c r="F239" i="5" s="1"/>
  <c r="J239" i="5" s="1"/>
  <c r="K306" i="2"/>
  <c r="J306" i="2" s="1"/>
  <c r="E296" i="1" s="1"/>
  <c r="F313" i="5" s="1"/>
  <c r="J313" i="5" s="1"/>
  <c r="K361" i="2"/>
  <c r="J361" i="2" s="1"/>
  <c r="E351" i="1" s="1"/>
  <c r="F368" i="5" s="1"/>
  <c r="J368" i="5" s="1"/>
  <c r="K127" i="2"/>
  <c r="J127" i="2" s="1"/>
  <c r="E117" i="1" s="1"/>
  <c r="F133" i="5" s="1"/>
  <c r="J133" i="5" s="1"/>
  <c r="K241" i="2"/>
  <c r="J241" i="2" s="1"/>
  <c r="E231" i="1"/>
  <c r="F249" i="5" s="1"/>
  <c r="J249" i="5" s="1"/>
  <c r="K26" i="2"/>
  <c r="J26" i="2" s="1"/>
  <c r="E16" i="1" s="1"/>
  <c r="F24" i="5" s="1"/>
  <c r="J24" i="5" s="1"/>
  <c r="K419" i="2"/>
  <c r="J419" i="2" s="1"/>
  <c r="E409" i="1"/>
  <c r="F426" i="5" s="1"/>
  <c r="J426" i="5" s="1"/>
  <c r="K219" i="2"/>
  <c r="J219" i="2" s="1"/>
  <c r="E209" i="1" s="1"/>
  <c r="F228" i="5" s="1"/>
  <c r="J228" i="5" s="1"/>
  <c r="K148" i="2"/>
  <c r="J148" i="2" s="1"/>
  <c r="E138" i="1"/>
  <c r="F158" i="5" s="1"/>
  <c r="J158" i="5" s="1"/>
  <c r="K218" i="2"/>
  <c r="J218" i="2" s="1"/>
  <c r="E208" i="1" s="1"/>
  <c r="F227" i="5" s="1"/>
  <c r="J227" i="5" s="1"/>
  <c r="K149" i="2"/>
  <c r="J149" i="2" s="1"/>
  <c r="E139" i="1"/>
  <c r="F159" i="5" s="1"/>
  <c r="J159" i="5" s="1"/>
  <c r="K91" i="2"/>
  <c r="J91" i="2" s="1"/>
  <c r="E81" i="1" s="1"/>
  <c r="F93" i="5" s="1"/>
  <c r="J93" i="5" s="1"/>
  <c r="K167" i="2"/>
  <c r="J167" i="2" s="1"/>
  <c r="E157" i="1" s="1"/>
  <c r="F177" i="5" s="1"/>
  <c r="J177" i="5" s="1"/>
  <c r="K150" i="2"/>
  <c r="J150" i="2" s="1"/>
  <c r="E140" i="1" s="1"/>
  <c r="F160" i="5" s="1"/>
  <c r="J160" i="5" s="1"/>
  <c r="K212" i="2"/>
  <c r="J212" i="2" s="1"/>
  <c r="E202" i="1"/>
  <c r="F221" i="5" s="1"/>
  <c r="J221" i="5" s="1"/>
  <c r="K360" i="2"/>
  <c r="J360" i="2" s="1"/>
  <c r="E350" i="1" s="1"/>
  <c r="F367" i="5" s="1"/>
  <c r="J367" i="5" s="1"/>
  <c r="K75" i="2"/>
  <c r="J75" i="2" s="1"/>
  <c r="E65" i="1" s="1"/>
  <c r="F77" i="5" s="1"/>
  <c r="J77" i="5" s="1"/>
  <c r="K102" i="2"/>
  <c r="J102" i="2" s="1"/>
  <c r="E92" i="1" s="1"/>
  <c r="F104" i="5" s="1"/>
  <c r="J104" i="5" s="1"/>
  <c r="K155" i="2"/>
  <c r="J155" i="2" s="1"/>
  <c r="E145" i="1" s="1"/>
  <c r="F165" i="5" s="1"/>
  <c r="J165" i="5" s="1"/>
  <c r="K50" i="2"/>
  <c r="J50" i="2" s="1"/>
  <c r="E40" i="1" s="1"/>
  <c r="F48" i="5" s="1"/>
  <c r="J48" i="5" s="1"/>
  <c r="K406" i="2"/>
  <c r="J406" i="2" s="1"/>
  <c r="E396" i="1" s="1"/>
  <c r="F413" i="5" s="1"/>
  <c r="J413" i="5" s="1"/>
  <c r="K119" i="2"/>
  <c r="J119" i="2" s="1"/>
  <c r="E109" i="1"/>
  <c r="F125" i="5" s="1"/>
  <c r="J125" i="5" s="1"/>
  <c r="K177" i="2"/>
  <c r="J177" i="2" s="1"/>
  <c r="E167" i="1" s="1"/>
  <c r="F187" i="5" s="1"/>
  <c r="J187" i="5" s="1"/>
  <c r="K320" i="2"/>
  <c r="J320" i="2" s="1"/>
  <c r="E310" i="1"/>
  <c r="F327" i="5" s="1"/>
  <c r="J327" i="5" s="1"/>
  <c r="K52" i="2"/>
  <c r="J52" i="2" s="1"/>
  <c r="E42" i="1" s="1"/>
  <c r="F50" i="5" s="1"/>
  <c r="J50" i="5" s="1"/>
  <c r="K282" i="2"/>
  <c r="J282" i="2" s="1"/>
  <c r="E272" i="1" s="1"/>
  <c r="F289" i="5" s="1"/>
  <c r="J289" i="5" s="1"/>
  <c r="K370" i="2"/>
  <c r="J370" i="2" s="1"/>
  <c r="E360" i="1" s="1"/>
  <c r="F377" i="5" s="1"/>
  <c r="J377" i="5" s="1"/>
  <c r="K247" i="2"/>
  <c r="J247" i="2" s="1"/>
  <c r="E237" i="1" s="1"/>
  <c r="F255" i="5" s="1"/>
  <c r="J255" i="5" s="1"/>
  <c r="K402" i="2"/>
  <c r="J402" i="2" s="1"/>
  <c r="E392" i="1" s="1"/>
  <c r="F409" i="5" s="1"/>
  <c r="J409" i="5" s="1"/>
  <c r="K270" i="2"/>
  <c r="J270" i="2" s="1"/>
  <c r="E260" i="1" s="1"/>
  <c r="K264" i="2"/>
  <c r="J264" i="2" s="1"/>
  <c r="E254" i="1" s="1"/>
  <c r="F272" i="5" s="1"/>
  <c r="J272" i="5" s="1"/>
  <c r="K205" i="2"/>
  <c r="J205" i="2" s="1"/>
  <c r="E195" i="1" s="1"/>
  <c r="F214" i="5" s="1"/>
  <c r="J214" i="5" s="1"/>
  <c r="E12" i="1"/>
  <c r="F20" i="5" s="1"/>
  <c r="J20" i="5" s="1"/>
  <c r="K22" i="2"/>
  <c r="J22" i="2" s="1"/>
  <c r="K387" i="2"/>
  <c r="J387" i="2" s="1"/>
  <c r="E377" i="1" s="1"/>
  <c r="F394" i="5" s="1"/>
  <c r="J394" i="5" s="1"/>
  <c r="K343" i="2"/>
  <c r="J343" i="2" s="1"/>
  <c r="E333" i="1"/>
  <c r="F350" i="5" s="1"/>
  <c r="J350" i="5" s="1"/>
  <c r="K431" i="2"/>
  <c r="J431" i="2" s="1"/>
  <c r="E421" i="1" s="1"/>
  <c r="F438" i="5" s="1"/>
  <c r="J438" i="5" s="1"/>
  <c r="K248" i="2"/>
  <c r="J248" i="2" s="1"/>
  <c r="E238" i="1" s="1"/>
  <c r="F256" i="5" s="1"/>
  <c r="J256" i="5" s="1"/>
  <c r="K153" i="2"/>
  <c r="J153" i="2" s="1"/>
  <c r="E143" i="1" s="1"/>
  <c r="F163" i="5" s="1"/>
  <c r="J163" i="5" s="1"/>
  <c r="K156" i="2"/>
  <c r="J156" i="2" s="1"/>
  <c r="E146" i="1" s="1"/>
  <c r="F166" i="5" s="1"/>
  <c r="J166" i="5" s="1"/>
  <c r="K134" i="2"/>
  <c r="J134" i="2" s="1"/>
  <c r="E124" i="1"/>
  <c r="F140" i="5" s="1"/>
  <c r="J140" i="5" s="1"/>
  <c r="K98" i="2"/>
  <c r="J98" i="2" s="1"/>
  <c r="E88" i="1" s="1"/>
  <c r="F100" i="5" s="1"/>
  <c r="J100" i="5" s="1"/>
  <c r="K421" i="2"/>
  <c r="J421" i="2" s="1"/>
  <c r="E411" i="1"/>
  <c r="F428" i="5" s="1"/>
  <c r="J428" i="5" s="1"/>
  <c r="K76" i="2"/>
  <c r="J76" i="2" s="1"/>
  <c r="E66" i="1" s="1"/>
  <c r="F78" i="5" s="1"/>
  <c r="J78" i="5" s="1"/>
  <c r="K268" i="2"/>
  <c r="J268" i="2" s="1"/>
  <c r="E258" i="1" s="1"/>
  <c r="K70" i="2"/>
  <c r="J70" i="2" s="1"/>
  <c r="E60" i="1" s="1"/>
  <c r="F72" i="5" s="1"/>
  <c r="J72" i="5" s="1"/>
  <c r="K435" i="2"/>
  <c r="J435" i="2" s="1"/>
  <c r="E425" i="1" s="1"/>
  <c r="K59" i="2"/>
  <c r="J59" i="2" s="1"/>
  <c r="E49" i="1" s="1"/>
  <c r="F57" i="5" s="1"/>
  <c r="J57" i="5" s="1"/>
  <c r="K30" i="2"/>
  <c r="J30" i="2" s="1"/>
  <c r="E20" i="1"/>
  <c r="F28" i="5" s="1"/>
  <c r="J28" i="5" s="1"/>
  <c r="K64" i="2"/>
  <c r="J64" i="2" s="1"/>
  <c r="E54" i="1" s="1"/>
  <c r="F66" i="5" s="1"/>
  <c r="J66" i="5" s="1"/>
  <c r="K263" i="2"/>
  <c r="J263" i="2" s="1"/>
  <c r="E253" i="1" s="1"/>
  <c r="F271" i="5" s="1"/>
  <c r="J271" i="5" s="1"/>
  <c r="K307" i="2"/>
  <c r="J307" i="2" s="1"/>
  <c r="E297" i="1" s="1"/>
  <c r="F314" i="5" s="1"/>
  <c r="J314" i="5" s="1"/>
  <c r="K165" i="2"/>
  <c r="J165" i="2" s="1"/>
  <c r="E155" i="1"/>
  <c r="F175" i="5" s="1"/>
  <c r="J175" i="5" s="1"/>
  <c r="K109" i="2"/>
  <c r="J109" i="2" s="1"/>
  <c r="E99" i="1" s="1"/>
  <c r="F115" i="5" s="1"/>
  <c r="J115" i="5" s="1"/>
  <c r="K381" i="2"/>
  <c r="J381" i="2" s="1"/>
  <c r="E390" i="1"/>
  <c r="F407" i="5" s="1"/>
  <c r="J407" i="5" s="1"/>
  <c r="K400" i="2"/>
  <c r="J400" i="2" s="1"/>
  <c r="K120" i="2"/>
  <c r="J120" i="2" s="1"/>
  <c r="E110" i="1"/>
  <c r="F126" i="5" s="1"/>
  <c r="J126" i="5" s="1"/>
  <c r="K238" i="2"/>
  <c r="J238" i="2" s="1"/>
  <c r="E228" i="1" s="1"/>
  <c r="F246" i="5" s="1"/>
  <c r="J246" i="5" s="1"/>
  <c r="K404" i="2"/>
  <c r="J404" i="2" s="1"/>
  <c r="E394" i="1"/>
  <c r="F411" i="5" s="1"/>
  <c r="J411" i="5" s="1"/>
  <c r="K124" i="2"/>
  <c r="J124" i="2" s="1"/>
  <c r="E114" i="1" s="1"/>
  <c r="F130" i="5" s="1"/>
  <c r="J130" i="5" s="1"/>
  <c r="K413" i="2"/>
  <c r="J413" i="2" s="1"/>
  <c r="E403" i="1" s="1"/>
  <c r="F420" i="5" s="1"/>
  <c r="J420" i="5" s="1"/>
  <c r="K43" i="2"/>
  <c r="J43" i="2" s="1"/>
  <c r="E33" i="1" s="1"/>
  <c r="F41" i="5" s="1"/>
  <c r="J41" i="5" s="1"/>
  <c r="K437" i="2"/>
  <c r="J437" i="2" s="1"/>
  <c r="E427" i="1" s="1"/>
  <c r="K328" i="2"/>
  <c r="J328" i="2" s="1"/>
  <c r="E318" i="1"/>
  <c r="F335" i="5" s="1"/>
  <c r="J335" i="5" s="1"/>
  <c r="K159" i="2"/>
  <c r="J159" i="2" s="1"/>
  <c r="E149" i="1" s="1"/>
  <c r="F169" i="5" s="1"/>
  <c r="J169" i="5" s="1"/>
  <c r="K338" i="2"/>
  <c r="J338" i="2" s="1"/>
  <c r="E328" i="1"/>
  <c r="F345" i="5" s="1"/>
  <c r="J345" i="5" s="1"/>
  <c r="K129" i="2"/>
  <c r="J129" i="2" s="1"/>
  <c r="E119" i="1" s="1"/>
  <c r="F135" i="5" s="1"/>
  <c r="J135" i="5" s="1"/>
  <c r="K422" i="2"/>
  <c r="J422" i="2" s="1"/>
  <c r="E412" i="1" s="1"/>
  <c r="F429" i="5" s="1"/>
  <c r="J429" i="5" s="1"/>
  <c r="K313" i="2"/>
  <c r="J313" i="2" s="1"/>
  <c r="K287" i="2"/>
  <c r="J287" i="2" s="1"/>
  <c r="E277" i="1" s="1"/>
  <c r="F294" i="5" s="1"/>
  <c r="J294" i="5" s="1"/>
  <c r="K250" i="2"/>
  <c r="J250" i="2" s="1"/>
  <c r="E240" i="1"/>
  <c r="F258" i="5" s="1"/>
  <c r="J258" i="5" s="1"/>
  <c r="K312" i="2"/>
  <c r="J312" i="2" s="1"/>
  <c r="E302" i="1" s="1"/>
  <c r="K111" i="2"/>
  <c r="J111" i="2" s="1"/>
  <c r="E101" i="1"/>
  <c r="F117" i="5" s="1"/>
  <c r="J117" i="5" s="1"/>
  <c r="K297" i="2"/>
  <c r="J297" i="2" s="1"/>
  <c r="E287" i="1" s="1"/>
  <c r="F304" i="5" s="1"/>
  <c r="J304" i="5" s="1"/>
  <c r="K368" i="2"/>
  <c r="J368" i="2" s="1"/>
  <c r="E358" i="1"/>
  <c r="F375" i="5" s="1"/>
  <c r="J375" i="5" s="1"/>
  <c r="E381" i="1"/>
  <c r="F398" i="5" s="1"/>
  <c r="J398" i="5" s="1"/>
  <c r="K391" i="2"/>
  <c r="J391" i="2" s="1"/>
  <c r="K94" i="2"/>
  <c r="J94" i="2" s="1"/>
  <c r="E84" i="1" s="1"/>
  <c r="F96" i="5" s="1"/>
  <c r="J96" i="5" s="1"/>
  <c r="K81" i="2"/>
  <c r="J81" i="2" s="1"/>
  <c r="E71" i="1"/>
  <c r="F83" i="5" s="1"/>
  <c r="J83" i="5" s="1"/>
  <c r="K327" i="2"/>
  <c r="J327" i="2" s="1"/>
  <c r="E317" i="1" s="1"/>
  <c r="F334" i="5" s="1"/>
  <c r="J334" i="5" s="1"/>
  <c r="K246" i="2"/>
  <c r="J246" i="2" s="1"/>
  <c r="E236" i="1" s="1"/>
  <c r="F254" i="5" s="1"/>
  <c r="J254" i="5" s="1"/>
  <c r="K293" i="2"/>
  <c r="J293" i="2" s="1"/>
  <c r="E283" i="1" s="1"/>
  <c r="F300" i="5" s="1"/>
  <c r="J300" i="5" s="1"/>
  <c r="K139" i="2"/>
  <c r="J139" i="2" s="1"/>
  <c r="K228" i="2"/>
  <c r="J228" i="2" s="1"/>
  <c r="E218" i="1" s="1"/>
  <c r="K126" i="2"/>
  <c r="J126" i="2" s="1"/>
  <c r="E116" i="1" s="1"/>
  <c r="F132" i="5" s="1"/>
  <c r="J132" i="5" s="1"/>
  <c r="K146" i="2"/>
  <c r="J146" i="2" s="1"/>
  <c r="E136" i="1" s="1"/>
  <c r="K18" i="2"/>
  <c r="J18" i="2" s="1"/>
  <c r="E8" i="1" s="1"/>
  <c r="K396" i="2"/>
  <c r="J396" i="2" s="1"/>
  <c r="E386" i="1" s="1"/>
  <c r="K166" i="2"/>
  <c r="J166" i="2" s="1"/>
  <c r="E156" i="1" s="1"/>
  <c r="F176" i="5" s="1"/>
  <c r="J176" i="5" s="1"/>
  <c r="K48" i="2"/>
  <c r="J48" i="2" s="1"/>
  <c r="E38" i="1"/>
  <c r="F46" i="5" s="1"/>
  <c r="J46" i="5" s="1"/>
  <c r="K273" i="2"/>
  <c r="J273" i="2" s="1"/>
  <c r="K223" i="2"/>
  <c r="J223" i="2" s="1"/>
  <c r="E213" i="1" s="1"/>
  <c r="F232" i="5" s="1"/>
  <c r="J232" i="5" s="1"/>
  <c r="K211" i="2"/>
  <c r="J211" i="2" s="1"/>
  <c r="E201" i="1"/>
  <c r="F220" i="5" s="1"/>
  <c r="J220" i="5" s="1"/>
  <c r="K27" i="2"/>
  <c r="J27" i="2" s="1"/>
  <c r="E17" i="1" s="1"/>
  <c r="F25" i="5" s="1"/>
  <c r="J25" i="5" s="1"/>
  <c r="K106" i="2"/>
  <c r="J106" i="2" s="1"/>
  <c r="E96" i="1" s="1"/>
  <c r="F112" i="5" s="1"/>
  <c r="J112" i="5" s="1"/>
  <c r="K33" i="2"/>
  <c r="J33" i="2" s="1"/>
  <c r="E23" i="1" s="1"/>
  <c r="F31" i="5" s="1"/>
  <c r="J31" i="5" s="1"/>
  <c r="K79" i="2"/>
  <c r="J79" i="2" s="1"/>
  <c r="E69" i="1" s="1"/>
  <c r="F81" i="5" s="1"/>
  <c r="J81" i="5" s="1"/>
  <c r="K57" i="2"/>
  <c r="J57" i="2" s="1"/>
  <c r="E47" i="1" s="1"/>
  <c r="F55" i="5" s="1"/>
  <c r="J55" i="5" s="1"/>
  <c r="K397" i="2"/>
  <c r="J397" i="2" s="1"/>
  <c r="K375" i="2"/>
  <c r="J375" i="2" s="1"/>
  <c r="E365" i="1" s="1"/>
  <c r="F382" i="5" s="1"/>
  <c r="J382" i="5" s="1"/>
  <c r="K39" i="2"/>
  <c r="J39" i="2" s="1"/>
  <c r="E29" i="1"/>
  <c r="F37" i="5" s="1"/>
  <c r="J37" i="5" s="1"/>
  <c r="K140" i="2"/>
  <c r="J140" i="2" s="1"/>
  <c r="E130" i="1" s="1"/>
  <c r="F146" i="5" s="1"/>
  <c r="J146" i="5" s="1"/>
  <c r="K142" i="2"/>
  <c r="J142" i="2" s="1"/>
  <c r="E132" i="1"/>
  <c r="F148" i="5" s="1"/>
  <c r="J148" i="5" s="1"/>
  <c r="K340" i="2"/>
  <c r="J340" i="2" s="1"/>
  <c r="E330" i="1" s="1"/>
  <c r="F347" i="5" s="1"/>
  <c r="J347" i="5" s="1"/>
  <c r="K80" i="2"/>
  <c r="J80" i="2" s="1"/>
  <c r="E70" i="1"/>
  <c r="F82" i="5" s="1"/>
  <c r="J82" i="5" s="1"/>
  <c r="K369" i="2"/>
  <c r="J369" i="2" s="1"/>
  <c r="E359" i="1" s="1"/>
  <c r="F376" i="5" s="1"/>
  <c r="J376" i="5" s="1"/>
  <c r="K175" i="2"/>
  <c r="J175" i="2" s="1"/>
  <c r="E165" i="1" s="1"/>
  <c r="F185" i="5" s="1"/>
  <c r="J185" i="5" s="1"/>
  <c r="K202" i="2"/>
  <c r="J202" i="2" s="1"/>
  <c r="E192" i="1" s="1"/>
  <c r="F211" i="5" s="1"/>
  <c r="J211" i="5" s="1"/>
  <c r="K78" i="2"/>
  <c r="J78" i="2" s="1"/>
  <c r="E68" i="1"/>
  <c r="F80" i="5" s="1"/>
  <c r="J80" i="5" s="1"/>
  <c r="K97" i="2"/>
  <c r="J97" i="2" s="1"/>
  <c r="E87" i="1" s="1"/>
  <c r="F99" i="5" s="1"/>
  <c r="J99" i="5" s="1"/>
  <c r="K69" i="2"/>
  <c r="J69" i="2" s="1"/>
  <c r="E59" i="1"/>
  <c r="F71" i="5" s="1"/>
  <c r="J71" i="5" s="1"/>
  <c r="K117" i="2"/>
  <c r="J117" i="2" s="1"/>
  <c r="E107" i="1" s="1"/>
  <c r="F123" i="5" s="1"/>
  <c r="J123" i="5" s="1"/>
  <c r="K426" i="2"/>
  <c r="J426" i="2" s="1"/>
  <c r="E416" i="1"/>
  <c r="F433" i="5" s="1"/>
  <c r="J433" i="5" s="1"/>
  <c r="K363" i="2"/>
  <c r="J363" i="2" s="1"/>
  <c r="E353" i="1" s="1"/>
  <c r="F370" i="5" s="1"/>
  <c r="J370" i="5" s="1"/>
  <c r="K350" i="2"/>
  <c r="J350" i="2" s="1"/>
  <c r="E340" i="1" s="1"/>
  <c r="K110" i="2"/>
  <c r="J110" i="2" s="1"/>
  <c r="E100" i="1" s="1"/>
  <c r="F116" i="5" s="1"/>
  <c r="J116" i="5" s="1"/>
  <c r="K326" i="2"/>
  <c r="J326" i="2" s="1"/>
  <c r="E316" i="1"/>
  <c r="F333" i="5" s="1"/>
  <c r="J333" i="5" s="1"/>
  <c r="K204" i="2"/>
  <c r="J204" i="2" s="1"/>
  <c r="E194" i="1" s="1"/>
  <c r="F213" i="5" s="1"/>
  <c r="J213" i="5" s="1"/>
  <c r="K321" i="2"/>
  <c r="J321" i="2" s="1"/>
  <c r="E311" i="1"/>
  <c r="F328" i="5" s="1"/>
  <c r="J328" i="5" s="1"/>
  <c r="K203" i="2"/>
  <c r="J203" i="2" s="1"/>
  <c r="E193" i="1" s="1"/>
  <c r="F212" i="5" s="1"/>
  <c r="J212" i="5" s="1"/>
  <c r="K415" i="2"/>
  <c r="J415" i="2" s="1"/>
  <c r="E405" i="1" s="1"/>
  <c r="F422" i="5" s="1"/>
  <c r="J422" i="5" s="1"/>
  <c r="K118" i="2"/>
  <c r="J118" i="2" s="1"/>
  <c r="E108" i="1" s="1"/>
  <c r="F124" i="5" s="1"/>
  <c r="J124" i="5" s="1"/>
  <c r="K392" i="2"/>
  <c r="J392" i="2" s="1"/>
  <c r="E382" i="1" s="1"/>
  <c r="K342" i="2"/>
  <c r="J342" i="2" s="1"/>
  <c r="E332" i="1" s="1"/>
  <c r="F349" i="5" s="1"/>
  <c r="J349" i="5" s="1"/>
  <c r="K95" i="2"/>
  <c r="J95" i="2" s="1"/>
  <c r="E85" i="1"/>
  <c r="F97" i="5" s="1"/>
  <c r="J97" i="5" s="1"/>
  <c r="K41" i="2"/>
  <c r="J41" i="2" s="1"/>
  <c r="E31" i="1" s="1"/>
  <c r="F39" i="5" s="1"/>
  <c r="J39" i="5" s="1"/>
  <c r="K401" i="2"/>
  <c r="J401" i="2" s="1"/>
  <c r="E391" i="1" s="1"/>
  <c r="F408" i="5" s="1"/>
  <c r="J408" i="5" s="1"/>
  <c r="K409" i="2"/>
  <c r="J409" i="2" s="1"/>
  <c r="E399" i="1" s="1"/>
  <c r="F416" i="5" s="1"/>
  <c r="J416" i="5" s="1"/>
  <c r="K113" i="2"/>
  <c r="J113" i="2" s="1"/>
  <c r="E103" i="1"/>
  <c r="F119" i="5" s="1"/>
  <c r="J119" i="5" s="1"/>
  <c r="K96" i="2"/>
  <c r="J96" i="2" s="1"/>
  <c r="E86" i="1" s="1"/>
  <c r="F98" i="5" s="1"/>
  <c r="J98" i="5" s="1"/>
  <c r="E113" i="1"/>
  <c r="F129" i="5" s="1"/>
  <c r="J129" i="5" s="1"/>
  <c r="K279" i="2"/>
  <c r="J279" i="2" s="1"/>
  <c r="K199" i="2"/>
  <c r="J199" i="2" s="1"/>
  <c r="E189" i="1"/>
  <c r="F208" i="5" s="1"/>
  <c r="J208" i="5" s="1"/>
  <c r="K147" i="2"/>
  <c r="J147" i="2" s="1"/>
  <c r="E137" i="1" s="1"/>
  <c r="F157" i="5" s="1"/>
  <c r="J157" i="5" s="1"/>
  <c r="K418" i="2"/>
  <c r="J418" i="2" s="1"/>
  <c r="E408" i="1"/>
  <c r="F425" i="5" s="1"/>
  <c r="J425" i="5" s="1"/>
  <c r="K331" i="2"/>
  <c r="J331" i="2" s="1"/>
  <c r="E321" i="1" s="1"/>
  <c r="F338" i="5" s="1"/>
  <c r="J338" i="5" s="1"/>
  <c r="K185" i="2"/>
  <c r="J185" i="2" s="1"/>
  <c r="E175" i="1" s="1"/>
  <c r="K417" i="2"/>
  <c r="J417" i="2" s="1"/>
  <c r="E407" i="1" s="1"/>
  <c r="F424" i="5" s="1"/>
  <c r="J424" i="5" s="1"/>
  <c r="E375" i="1"/>
  <c r="F392" i="5" s="1"/>
  <c r="J392" i="5" s="1"/>
  <c r="K385" i="2"/>
  <c r="J385" i="2" s="1"/>
  <c r="K330" i="2"/>
  <c r="J330" i="2" s="1"/>
  <c r="E320" i="1"/>
  <c r="F337" i="5" s="1"/>
  <c r="J337" i="5" s="1"/>
  <c r="K191" i="2"/>
  <c r="J191" i="2" s="1"/>
  <c r="E181" i="1" s="1"/>
  <c r="F200" i="5" s="1"/>
  <c r="J200" i="5" s="1"/>
  <c r="K108" i="2"/>
  <c r="J108" i="2" s="1"/>
  <c r="E98" i="1"/>
  <c r="F114" i="5" s="1"/>
  <c r="J114" i="5" s="1"/>
  <c r="K90" i="2"/>
  <c r="J90" i="2" s="1"/>
  <c r="E80" i="1" s="1"/>
  <c r="F92" i="5" s="1"/>
  <c r="J92" i="5" s="1"/>
  <c r="K103" i="2"/>
  <c r="J103" i="2" s="1"/>
  <c r="K151" i="2"/>
  <c r="J151" i="2" s="1"/>
  <c r="E141" i="1" s="1"/>
  <c r="F161" i="5" s="1"/>
  <c r="J161" i="5" s="1"/>
  <c r="K62" i="2"/>
  <c r="J62" i="2" s="1"/>
  <c r="E52" i="1"/>
  <c r="K390" i="2"/>
  <c r="J390" i="2" s="1"/>
  <c r="E380" i="1" s="1"/>
  <c r="F397" i="5" s="1"/>
  <c r="J397" i="5" s="1"/>
  <c r="K201" i="2"/>
  <c r="J201" i="2" s="1"/>
  <c r="E191" i="1"/>
  <c r="F210" i="5" s="1"/>
  <c r="J210" i="5" s="1"/>
  <c r="K257" i="2"/>
  <c r="J257" i="2" s="1"/>
  <c r="E247" i="1" s="1"/>
  <c r="F265" i="5" s="1"/>
  <c r="J265" i="5" s="1"/>
  <c r="K222" i="2"/>
  <c r="J222" i="2" s="1"/>
  <c r="E212" i="1"/>
  <c r="F231" i="5" s="1"/>
  <c r="J231" i="5" s="1"/>
  <c r="K261" i="2"/>
  <c r="J261" i="2" s="1"/>
  <c r="E251" i="1" s="1"/>
  <c r="F269" i="5" s="1"/>
  <c r="J269" i="5" s="1"/>
  <c r="K243" i="2"/>
  <c r="J243" i="2" s="1"/>
  <c r="E233" i="1" s="1"/>
  <c r="F251" i="5" s="1"/>
  <c r="J251" i="5" s="1"/>
  <c r="K362" i="2"/>
  <c r="J362" i="2" s="1"/>
  <c r="E352" i="1" s="1"/>
  <c r="F369" i="5" s="1"/>
  <c r="J369" i="5" s="1"/>
  <c r="K137" i="2"/>
  <c r="J137" i="2" s="1"/>
  <c r="E127" i="1"/>
  <c r="F143" i="5" s="1"/>
  <c r="J143" i="5" s="1"/>
  <c r="K394" i="2"/>
  <c r="J394" i="2" s="1"/>
  <c r="E384" i="1" s="1"/>
  <c r="K403" i="2"/>
  <c r="J403" i="2" s="1"/>
  <c r="E393" i="1" s="1"/>
  <c r="F410" i="5" s="1"/>
  <c r="J410" i="5" s="1"/>
  <c r="K217" i="2"/>
  <c r="J217" i="2" s="1"/>
  <c r="E207" i="1" s="1"/>
  <c r="F226" i="5" s="1"/>
  <c r="J226" i="5" s="1"/>
  <c r="K429" i="2"/>
  <c r="J429" i="2" s="1"/>
  <c r="E419" i="1"/>
  <c r="F436" i="5" s="1"/>
  <c r="J436" i="5" s="1"/>
  <c r="K430" i="2"/>
  <c r="J430" i="2" s="1"/>
  <c r="E420" i="1" s="1"/>
  <c r="F437" i="5" s="1"/>
  <c r="J437" i="5" s="1"/>
  <c r="K346" i="2"/>
  <c r="J346" i="2" s="1"/>
  <c r="E336" i="1" s="1"/>
  <c r="F353" i="5" s="1"/>
  <c r="J353" i="5" s="1"/>
  <c r="K337" i="2"/>
  <c r="J337" i="2" s="1"/>
  <c r="E327" i="1" s="1"/>
  <c r="F344" i="5" s="1"/>
  <c r="J344" i="5" s="1"/>
  <c r="K353" i="2"/>
  <c r="J353" i="2" s="1"/>
  <c r="E343" i="1" s="1"/>
  <c r="K244" i="2"/>
  <c r="J244" i="2" s="1"/>
  <c r="E234" i="1" s="1"/>
  <c r="F252" i="5" s="1"/>
  <c r="J252" i="5" s="1"/>
  <c r="K104" i="2"/>
  <c r="J104" i="2" s="1"/>
  <c r="E94" i="1" s="1"/>
  <c r="K130" i="2"/>
  <c r="J130" i="2" s="1"/>
  <c r="E120" i="1" s="1"/>
  <c r="F136" i="5" s="1"/>
  <c r="J136" i="5" s="1"/>
  <c r="K378" i="2"/>
  <c r="J378" i="2" s="1"/>
  <c r="E368" i="1" s="1"/>
  <c r="F385" i="5" s="1"/>
  <c r="J385" i="5" s="1"/>
  <c r="K351" i="2"/>
  <c r="J351" i="2" s="1"/>
  <c r="E341" i="1" s="1"/>
  <c r="K107" i="2"/>
  <c r="J107" i="2" s="1"/>
  <c r="E97" i="1" s="1"/>
  <c r="F113" i="5" s="1"/>
  <c r="J113" i="5" s="1"/>
  <c r="K101" i="2"/>
  <c r="J101" i="2" s="1"/>
  <c r="E91" i="1" s="1"/>
  <c r="F103" i="5" s="1"/>
  <c r="J103" i="5" s="1"/>
  <c r="K67" i="2"/>
  <c r="J67" i="2" s="1"/>
  <c r="E57" i="1"/>
  <c r="F69" i="5" s="1"/>
  <c r="J69" i="5" s="1"/>
  <c r="K267" i="2"/>
  <c r="J267" i="2" s="1"/>
  <c r="E257" i="1" s="1"/>
  <c r="K373" i="2"/>
  <c r="J373" i="2" s="1"/>
  <c r="E363" i="1"/>
  <c r="F380" i="5" s="1"/>
  <c r="J380" i="5" s="1"/>
  <c r="K333" i="2"/>
  <c r="J333" i="2" s="1"/>
  <c r="E323" i="1" s="1"/>
  <c r="F340" i="5" s="1"/>
  <c r="J340" i="5" s="1"/>
  <c r="K125" i="2"/>
  <c r="J125" i="2" s="1"/>
  <c r="E115" i="1"/>
  <c r="F131" i="5" s="1"/>
  <c r="J131" i="5" s="1"/>
  <c r="K323" i="2"/>
  <c r="J323" i="2" s="1"/>
  <c r="E313" i="1" s="1"/>
  <c r="F330" i="5" s="1"/>
  <c r="J330" i="5" s="1"/>
  <c r="K300" i="2"/>
  <c r="J300" i="2" s="1"/>
  <c r="E290" i="1" s="1"/>
  <c r="F307" i="5" s="1"/>
  <c r="J307" i="5" s="1"/>
  <c r="K87" i="2"/>
  <c r="J87" i="2" s="1"/>
  <c r="E77" i="1" s="1"/>
  <c r="F89" i="5" s="1"/>
  <c r="J89" i="5" s="1"/>
  <c r="K206" i="2"/>
  <c r="J206" i="2" s="1"/>
  <c r="E196" i="1" s="1"/>
  <c r="F215" i="5" s="1"/>
  <c r="J215" i="5" s="1"/>
  <c r="E160" i="1"/>
  <c r="F180" i="5" s="1"/>
  <c r="J180" i="5" s="1"/>
  <c r="K170" i="2"/>
  <c r="J170" i="2" s="1"/>
  <c r="K132" i="2"/>
  <c r="J132" i="2" s="1"/>
  <c r="E122" i="1"/>
  <c r="F138" i="5" s="1"/>
  <c r="J138" i="5" s="1"/>
  <c r="K145" i="2"/>
  <c r="J145" i="2" s="1"/>
  <c r="K207" i="2"/>
  <c r="J207" i="2" s="1"/>
  <c r="E197" i="1" s="1"/>
  <c r="F216" i="5" s="1"/>
  <c r="J216" i="5" s="1"/>
  <c r="K240" i="2"/>
  <c r="J240" i="2" s="1"/>
  <c r="E230" i="1" s="1"/>
  <c r="F248" i="5" s="1"/>
  <c r="J248" i="5" s="1"/>
  <c r="K249" i="2"/>
  <c r="J249" i="2" s="1"/>
  <c r="E239" i="1" s="1"/>
  <c r="F257" i="5" s="1"/>
  <c r="J257" i="5" s="1"/>
  <c r="K317" i="2"/>
  <c r="J317" i="2" s="1"/>
  <c r="E307" i="1"/>
  <c r="F324" i="5" s="1"/>
  <c r="J324" i="5" s="1"/>
  <c r="K377" i="2"/>
  <c r="J377" i="2" s="1"/>
  <c r="E367" i="1" s="1"/>
  <c r="F384" i="5" s="1"/>
  <c r="J384" i="5" s="1"/>
  <c r="K144" i="2"/>
  <c r="J144" i="2" s="1"/>
  <c r="E134" i="1"/>
  <c r="F150" i="5" s="1"/>
  <c r="J150" i="5" s="1"/>
  <c r="K162" i="2"/>
  <c r="J162" i="2" s="1"/>
  <c r="E152" i="1" s="1"/>
  <c r="F172" i="5" s="1"/>
  <c r="J172" i="5" s="1"/>
  <c r="K174" i="2"/>
  <c r="J174" i="2" s="1"/>
  <c r="E164" i="1" s="1"/>
  <c r="F184" i="5" s="1"/>
  <c r="J184" i="5" s="1"/>
  <c r="K230" i="2"/>
  <c r="J230" i="2" s="1"/>
  <c r="E220" i="1" s="1"/>
  <c r="K234" i="2"/>
  <c r="J234" i="2" s="1"/>
  <c r="E224" i="1"/>
  <c r="F242" i="5" s="1"/>
  <c r="J242" i="5" s="1"/>
  <c r="K278" i="2"/>
  <c r="J278" i="2" s="1"/>
  <c r="E268" i="1" s="1"/>
  <c r="F285" i="5" s="1"/>
  <c r="J285" i="5" s="1"/>
  <c r="K143" i="2"/>
  <c r="J143" i="2" s="1"/>
  <c r="E133" i="1"/>
  <c r="F149" i="5" s="1"/>
  <c r="J149" i="5" s="1"/>
  <c r="K180" i="2"/>
  <c r="J180" i="2" s="1"/>
  <c r="E170" i="1" s="1"/>
  <c r="F190" i="5" s="1"/>
  <c r="J190" i="5" s="1"/>
  <c r="K181" i="2"/>
  <c r="J181" i="2" s="1"/>
  <c r="E171" i="1"/>
  <c r="F191" i="5" s="1"/>
  <c r="J191" i="5" s="1"/>
  <c r="K105" i="2"/>
  <c r="J105" i="2" s="1"/>
  <c r="E95" i="1"/>
  <c r="F111" i="5" s="1"/>
  <c r="J111" i="5" s="1"/>
  <c r="K61" i="2"/>
  <c r="J61" i="2" s="1"/>
  <c r="K303" i="2"/>
  <c r="J303" i="2" s="1"/>
  <c r="E293" i="1" s="1"/>
  <c r="F310" i="5" s="1"/>
  <c r="J310" i="5" s="1"/>
  <c r="K334" i="2"/>
  <c r="J334" i="2" s="1"/>
  <c r="E324" i="1" s="1"/>
  <c r="F341" i="5" s="1"/>
  <c r="J341" i="5" s="1"/>
  <c r="K160" i="2"/>
  <c r="J160" i="2" s="1"/>
  <c r="E150" i="1" s="1"/>
  <c r="F170" i="5" s="1"/>
  <c r="J170" i="5" s="1"/>
  <c r="K253" i="2"/>
  <c r="J253" i="2" s="1"/>
  <c r="E243" i="1" s="1"/>
  <c r="F261" i="5" s="1"/>
  <c r="J261" i="5" s="1"/>
  <c r="K266" i="2"/>
  <c r="J266" i="2" s="1"/>
  <c r="E256" i="1" s="1"/>
  <c r="K121" i="2"/>
  <c r="J121" i="2" s="1"/>
  <c r="E111" i="1" s="1"/>
  <c r="F127" i="5" s="1"/>
  <c r="J127" i="5" s="1"/>
  <c r="K309" i="2"/>
  <c r="J309" i="2" s="1"/>
  <c r="E299" i="1"/>
  <c r="K275" i="2"/>
  <c r="J275" i="2" s="1"/>
  <c r="E265" i="1" s="1"/>
  <c r="F282" i="5" s="1"/>
  <c r="J282" i="5" s="1"/>
  <c r="K122" i="2"/>
  <c r="J122" i="2" s="1"/>
  <c r="E112" i="1"/>
  <c r="F128" i="5" s="1"/>
  <c r="J128" i="5" s="1"/>
  <c r="E82" i="1"/>
  <c r="F94" i="5" s="1"/>
  <c r="J94" i="5" s="1"/>
  <c r="K92" i="2"/>
  <c r="J92" i="2" s="1"/>
  <c r="K163" i="2"/>
  <c r="J163" i="2" s="1"/>
  <c r="E153" i="1"/>
  <c r="F173" i="5" s="1"/>
  <c r="J173" i="5" s="1"/>
  <c r="K19" i="2"/>
  <c r="J19" i="2" s="1"/>
  <c r="K66" i="2"/>
  <c r="J66" i="2" s="1"/>
  <c r="E56" i="1"/>
  <c r="F68" i="5" s="1"/>
  <c r="J68" i="5" s="1"/>
  <c r="K329" i="2"/>
  <c r="J329" i="2" s="1"/>
  <c r="E319" i="1" s="1"/>
  <c r="F336" i="5" s="1"/>
  <c r="J336" i="5" s="1"/>
  <c r="K188" i="2"/>
  <c r="J188" i="2" s="1"/>
  <c r="E178" i="1" s="1"/>
  <c r="K128" i="2"/>
  <c r="J128" i="2" s="1"/>
  <c r="E118" i="1" s="1"/>
  <c r="F134" i="5" s="1"/>
  <c r="J134" i="5" s="1"/>
  <c r="K68" i="2"/>
  <c r="J68" i="2" s="1"/>
  <c r="E58" i="1"/>
  <c r="F70" i="5" s="1"/>
  <c r="J70" i="5" s="1"/>
  <c r="K220" i="2"/>
  <c r="J220" i="2" s="1"/>
  <c r="E210" i="1" s="1"/>
  <c r="F229" i="5" s="1"/>
  <c r="J229" i="5" s="1"/>
  <c r="K411" i="2"/>
  <c r="J411" i="2" s="1"/>
  <c r="E401" i="1" s="1"/>
  <c r="F418" i="5" s="1"/>
  <c r="J418" i="5" s="1"/>
  <c r="K56" i="2"/>
  <c r="J56" i="2" s="1"/>
  <c r="E46" i="1" s="1"/>
  <c r="F54" i="5" s="1"/>
  <c r="J54" i="5" s="1"/>
  <c r="K51" i="2"/>
  <c r="J51" i="2" s="1"/>
  <c r="E41" i="1" s="1"/>
  <c r="F49" i="5" s="1"/>
  <c r="J49" i="5" s="1"/>
  <c r="K154" i="2"/>
  <c r="J154" i="2" s="1"/>
  <c r="E144" i="1"/>
  <c r="F164" i="5" s="1"/>
  <c r="J164" i="5" s="1"/>
  <c r="E315" i="1"/>
  <c r="F332" i="5" s="1"/>
  <c r="J332" i="5" s="1"/>
  <c r="K325" i="2"/>
  <c r="J325" i="2" s="1"/>
  <c r="K301" i="2"/>
  <c r="J301" i="2" s="1"/>
  <c r="E291" i="1"/>
  <c r="F308" i="5" s="1"/>
  <c r="J308" i="5" s="1"/>
  <c r="K210" i="2"/>
  <c r="J210" i="2" s="1"/>
  <c r="E200" i="1" s="1"/>
  <c r="F219" i="5" s="1"/>
  <c r="J219" i="5" s="1"/>
  <c r="K190" i="2"/>
  <c r="J190" i="2" s="1"/>
  <c r="E180" i="1"/>
  <c r="F199" i="5" s="1"/>
  <c r="J199" i="5" s="1"/>
  <c r="K314" i="2"/>
  <c r="J314" i="2" s="1"/>
  <c r="E304" i="1" s="1"/>
  <c r="K295" i="2"/>
  <c r="J295" i="2" s="1"/>
  <c r="E285" i="1" s="1"/>
  <c r="F302" i="5" s="1"/>
  <c r="J302" i="5" s="1"/>
  <c r="K335" i="2"/>
  <c r="J335" i="2" s="1"/>
  <c r="E325" i="1" s="1"/>
  <c r="F342" i="5" s="1"/>
  <c r="J342" i="5" s="1"/>
  <c r="K291" i="2"/>
  <c r="J291" i="2" s="1"/>
  <c r="E281" i="1" s="1"/>
  <c r="F298" i="5" s="1"/>
  <c r="J298" i="5" s="1"/>
  <c r="K93" i="2"/>
  <c r="J93" i="2" s="1"/>
  <c r="E83" i="1" s="1"/>
  <c r="F95" i="5" s="1"/>
  <c r="J95" i="5" s="1"/>
  <c r="K168" i="2"/>
  <c r="J168" i="2" s="1"/>
  <c r="E158" i="1"/>
  <c r="F178" i="5" s="1"/>
  <c r="J178" i="5" s="1"/>
  <c r="K423" i="2"/>
  <c r="J423" i="2" s="1"/>
  <c r="E413" i="1" s="1"/>
  <c r="F430" i="5" s="1"/>
  <c r="J430" i="5" s="1"/>
  <c r="K216" i="2"/>
  <c r="J216" i="2" s="1"/>
  <c r="E206" i="1"/>
  <c r="F225" i="5" s="1"/>
  <c r="J225" i="5" s="1"/>
  <c r="K195" i="2"/>
  <c r="J195" i="2" s="1"/>
  <c r="E185" i="1" s="1"/>
  <c r="F204" i="5" s="1"/>
  <c r="J204" i="5" s="1"/>
  <c r="K271" i="2"/>
  <c r="J271" i="2" s="1"/>
  <c r="K215" i="2"/>
  <c r="J215" i="2" s="1"/>
  <c r="E205" i="1" s="1"/>
  <c r="F224" i="5" s="1"/>
  <c r="J224" i="5" s="1"/>
  <c r="K345" i="2"/>
  <c r="J345" i="2" s="1"/>
  <c r="E335" i="1"/>
  <c r="F352" i="5" s="1"/>
  <c r="J352" i="5" s="1"/>
  <c r="K161" i="2"/>
  <c r="J161" i="2" s="1"/>
  <c r="E151" i="1"/>
  <c r="F171" i="5" s="1"/>
  <c r="J171" i="5" s="1"/>
  <c r="K86" i="2"/>
  <c r="J86" i="2" s="1"/>
  <c r="E76" i="1" s="1"/>
  <c r="F88" i="5" s="1"/>
  <c r="J88" i="5" s="1"/>
  <c r="K114" i="2"/>
  <c r="J114" i="2" s="1"/>
  <c r="E104" i="1" s="1"/>
  <c r="F120" i="5" s="1"/>
  <c r="J120" i="5" s="1"/>
  <c r="K85" i="2"/>
  <c r="J85" i="2" s="1"/>
  <c r="E75" i="1" s="1"/>
  <c r="F87" i="5" s="1"/>
  <c r="J87" i="5" s="1"/>
  <c r="K281" i="2"/>
  <c r="J281" i="2" s="1"/>
  <c r="E271" i="1"/>
  <c r="F288" i="5" s="1"/>
  <c r="J288" i="5" s="1"/>
  <c r="K63" i="2"/>
  <c r="J63" i="2" s="1"/>
  <c r="E53" i="1" s="1"/>
  <c r="F65" i="5" s="1"/>
  <c r="J65" i="5" s="1"/>
  <c r="K398" i="2"/>
  <c r="J398" i="2" s="1"/>
  <c r="E388" i="1" s="1"/>
  <c r="K424" i="2"/>
  <c r="J424" i="2" s="1"/>
  <c r="E414" i="1" s="1"/>
  <c r="F431" i="5" s="1"/>
  <c r="J431" i="5" s="1"/>
  <c r="K38" i="2"/>
  <c r="J38" i="2" s="1"/>
  <c r="E28" i="1" s="1"/>
  <c r="F36" i="5" s="1"/>
  <c r="J36" i="5" s="1"/>
  <c r="K285" i="2"/>
  <c r="J285" i="2" s="1"/>
  <c r="E275" i="1"/>
  <c r="F292" i="5" s="1"/>
  <c r="J292" i="5" s="1"/>
  <c r="K54" i="2"/>
  <c r="J54" i="2" s="1"/>
  <c r="E44" i="1" s="1"/>
  <c r="F52" i="5" s="1"/>
  <c r="J52" i="5" s="1"/>
  <c r="K172" i="2"/>
  <c r="J172" i="2" s="1"/>
  <c r="E162" i="1" s="1"/>
  <c r="F182" i="5" s="1"/>
  <c r="J182" i="5" s="1"/>
  <c r="K399" i="2"/>
  <c r="J399" i="2" s="1"/>
  <c r="E389" i="1" s="1"/>
  <c r="F406" i="5" s="1"/>
  <c r="J406" i="5" s="1"/>
  <c r="K193" i="2"/>
  <c r="J193" i="2" s="1"/>
  <c r="E183" i="1" s="1"/>
  <c r="F202" i="5" s="1"/>
  <c r="J202" i="5" s="1"/>
  <c r="K198" i="2"/>
  <c r="J198" i="2" s="1"/>
  <c r="E188" i="1"/>
  <c r="F207" i="5" s="1"/>
  <c r="J207" i="5" s="1"/>
  <c r="K379" i="2"/>
  <c r="J379" i="2" s="1"/>
  <c r="E369" i="1" s="1"/>
  <c r="F386" i="5" s="1"/>
  <c r="J386" i="5" s="1"/>
  <c r="K115" i="2"/>
  <c r="J115" i="2" s="1"/>
  <c r="E105" i="1" s="1"/>
  <c r="F121" i="5" s="1"/>
  <c r="J121" i="5" s="1"/>
  <c r="K184" i="2"/>
  <c r="J184" i="2" s="1"/>
  <c r="E174" i="1"/>
  <c r="K40" i="2"/>
  <c r="J40" i="2" s="1"/>
  <c r="E30" i="1" s="1"/>
  <c r="F38" i="5" s="1"/>
  <c r="J38" i="5" s="1"/>
  <c r="K36" i="2"/>
  <c r="J36" i="2" s="1"/>
  <c r="E26" i="1" s="1"/>
  <c r="F34" i="5" s="1"/>
  <c r="J34" i="5" s="1"/>
  <c r="K372" i="2"/>
  <c r="J372" i="2" s="1"/>
  <c r="E362" i="1" s="1"/>
  <c r="F379" i="5" s="1"/>
  <c r="J379" i="5" s="1"/>
  <c r="K20" i="2"/>
  <c r="J20" i="2" s="1"/>
  <c r="E10" i="1"/>
  <c r="K388" i="2"/>
  <c r="J388" i="2" s="1"/>
  <c r="E378" i="1" s="1"/>
  <c r="F395" i="5" s="1"/>
  <c r="J395" i="5" s="1"/>
  <c r="K116" i="2"/>
  <c r="J116" i="2" s="1"/>
  <c r="E106" i="1"/>
  <c r="F122" i="5" s="1"/>
  <c r="J122" i="5" s="1"/>
  <c r="K242" i="2"/>
  <c r="J242" i="2" s="1"/>
  <c r="E232" i="1" s="1"/>
  <c r="F250" i="5" s="1"/>
  <c r="J250" i="5" s="1"/>
  <c r="K319" i="2"/>
  <c r="J319" i="2" s="1"/>
  <c r="E309" i="1"/>
  <c r="F326" i="5" s="1"/>
  <c r="J326" i="5" s="1"/>
  <c r="K357" i="2"/>
  <c r="J357" i="2" s="1"/>
  <c r="E347" i="1" s="1"/>
  <c r="F364" i="5" s="1"/>
  <c r="J364" i="5" s="1"/>
  <c r="K65" i="2"/>
  <c r="J65" i="2" s="1"/>
  <c r="E55" i="1" s="1"/>
  <c r="F67" i="5" s="1"/>
  <c r="J67" i="5" s="1"/>
  <c r="K58" i="2"/>
  <c r="J58" i="2" s="1"/>
  <c r="E48" i="1" s="1"/>
  <c r="F56" i="5" s="1"/>
  <c r="J56" i="5" s="1"/>
  <c r="K189" i="2"/>
  <c r="J189" i="2" s="1"/>
  <c r="E179" i="1" s="1"/>
  <c r="F198" i="5" s="1"/>
  <c r="J198" i="5" s="1"/>
  <c r="K332" i="2"/>
  <c r="J332" i="2" s="1"/>
  <c r="K17" i="2"/>
  <c r="K352" i="2"/>
  <c r="J352" i="2" s="1"/>
  <c r="E342" i="1" s="1"/>
  <c r="K269" i="2"/>
  <c r="J269" i="2" s="1"/>
  <c r="E259" i="1" s="1"/>
  <c r="K310" i="2"/>
  <c r="J310" i="2" s="1"/>
  <c r="E300" i="1" s="1"/>
  <c r="K380" i="2"/>
  <c r="J380" i="2" s="1"/>
  <c r="E370" i="1" s="1"/>
  <c r="F387" i="5" s="1"/>
  <c r="J387" i="5" s="1"/>
  <c r="K131" i="2"/>
  <c r="J131" i="2" s="1"/>
  <c r="E121" i="1" s="1"/>
  <c r="F137" i="5" s="1"/>
  <c r="J137" i="5" s="1"/>
  <c r="K365" i="2"/>
  <c r="J365" i="2" s="1"/>
  <c r="E355" i="1" s="1"/>
  <c r="F372" i="5" s="1"/>
  <c r="J372" i="5" s="1"/>
  <c r="K157" i="2"/>
  <c r="J157" i="2" s="1"/>
  <c r="E147" i="1" s="1"/>
  <c r="F167" i="5" s="1"/>
  <c r="J167" i="5" s="1"/>
  <c r="K112" i="2"/>
  <c r="J112" i="2" s="1"/>
  <c r="E102" i="1"/>
  <c r="F118" i="5" s="1"/>
  <c r="J118" i="5" s="1"/>
  <c r="K245" i="2"/>
  <c r="J245" i="2" s="1"/>
  <c r="E235" i="1" s="1"/>
  <c r="F253" i="5" s="1"/>
  <c r="J253" i="5" s="1"/>
  <c r="K100" i="2"/>
  <c r="J100" i="2" s="1"/>
  <c r="E90" i="1" s="1"/>
  <c r="F102" i="5" s="1"/>
  <c r="J102" i="5" s="1"/>
  <c r="K376" i="2"/>
  <c r="J376" i="2" s="1"/>
  <c r="E366" i="1" s="1"/>
  <c r="F383" i="5" s="1"/>
  <c r="J383" i="5" s="1"/>
  <c r="K304" i="2"/>
  <c r="J304" i="2" s="1"/>
  <c r="E294" i="1" s="1"/>
  <c r="F311" i="5" s="1"/>
  <c r="J311" i="5" s="1"/>
  <c r="K389" i="2"/>
  <c r="J389" i="2" s="1"/>
  <c r="E379" i="1" s="1"/>
  <c r="F396" i="5" s="1"/>
  <c r="J396" i="5" s="1"/>
  <c r="K383" i="2"/>
  <c r="J383" i="2" s="1"/>
  <c r="E373" i="1" s="1"/>
  <c r="F390" i="5" s="1"/>
  <c r="J390" i="5" s="1"/>
  <c r="K29" i="2"/>
  <c r="J29" i="2" s="1"/>
  <c r="E19" i="1"/>
  <c r="F27" i="5" s="1"/>
  <c r="J27" i="5" s="1"/>
  <c r="K224" i="2"/>
  <c r="J224" i="2" s="1"/>
  <c r="E214" i="1" s="1"/>
  <c r="K192" i="2"/>
  <c r="J192" i="2" s="1"/>
  <c r="E182" i="1" s="1"/>
  <c r="F201" i="5" s="1"/>
  <c r="J201" i="5" s="1"/>
  <c r="K133" i="2"/>
  <c r="J133" i="2" s="1"/>
  <c r="E123" i="1"/>
  <c r="F139" i="5" s="1"/>
  <c r="J139" i="5" s="1"/>
  <c r="K374" i="2"/>
  <c r="J374" i="2" s="1"/>
  <c r="E364" i="1"/>
  <c r="F381" i="5" s="1"/>
  <c r="J381" i="5" s="1"/>
  <c r="K436" i="2"/>
  <c r="J436" i="2" s="1"/>
  <c r="E426" i="1" s="1"/>
  <c r="K173" i="2"/>
  <c r="J173" i="2" s="1"/>
  <c r="E163" i="1"/>
  <c r="F183" i="5" s="1"/>
  <c r="J183" i="5" s="1"/>
  <c r="K265" i="2"/>
  <c r="J265" i="2" s="1"/>
  <c r="E255" i="1" s="1"/>
  <c r="F273" i="5" s="1"/>
  <c r="J273" i="5" s="1"/>
  <c r="K336" i="2"/>
  <c r="J336" i="2" s="1"/>
  <c r="E326" i="1"/>
  <c r="F343" i="5" s="1"/>
  <c r="J343" i="5" s="1"/>
  <c r="K187" i="2"/>
  <c r="J187" i="2" s="1"/>
  <c r="K229" i="2"/>
  <c r="J229" i="2" s="1"/>
  <c r="K316" i="2"/>
  <c r="J316" i="2" s="1"/>
  <c r="E306" i="1" s="1"/>
  <c r="F323" i="5" s="1"/>
  <c r="J323" i="5" s="1"/>
  <c r="K428" i="2"/>
  <c r="J428" i="2" s="1"/>
  <c r="E418" i="1" s="1"/>
  <c r="F435" i="5" s="1"/>
  <c r="J435" i="5" s="1"/>
  <c r="K25" i="2"/>
  <c r="J25" i="2" s="1"/>
  <c r="E15" i="1"/>
  <c r="F23" i="5" s="1"/>
  <c r="J23" i="5" s="1"/>
  <c r="E249" i="1"/>
  <c r="F267" i="5" s="1"/>
  <c r="J267" i="5" s="1"/>
  <c r="K259" i="2"/>
  <c r="J259" i="2" s="1"/>
  <c r="E89" i="1"/>
  <c r="F101" i="5" s="1"/>
  <c r="J101" i="5" s="1"/>
  <c r="K99" i="2"/>
  <c r="J99" i="2" s="1"/>
  <c r="K141" i="2"/>
  <c r="J141" i="2" s="1"/>
  <c r="E131" i="1" s="1"/>
  <c r="F147" i="5" s="1"/>
  <c r="J147" i="5" s="1"/>
  <c r="E1633" i="1" l="1"/>
  <c r="F1650" i="5" s="1"/>
  <c r="J1650" i="5" s="1"/>
  <c r="E1693" i="1"/>
  <c r="F1710" i="5" s="1"/>
  <c r="J1710" i="5" s="1"/>
  <c r="E1697" i="1"/>
  <c r="F1714" i="5" s="1"/>
  <c r="J1714" i="5" s="1"/>
  <c r="K1713" i="2"/>
  <c r="J1713" i="2" s="1"/>
  <c r="K1639" i="2"/>
  <c r="J1639" i="2" s="1"/>
  <c r="E346" i="1"/>
  <c r="E18" i="1"/>
  <c r="F26" i="5" s="1"/>
  <c r="J26" i="5" s="1"/>
  <c r="E78" i="1"/>
  <c r="F90" i="5" s="1"/>
  <c r="J90" i="5" s="1"/>
  <c r="E417" i="1"/>
  <c r="F434" i="5" s="1"/>
  <c r="J434" i="5" s="1"/>
  <c r="E273" i="1"/>
  <c r="F290" i="5" s="1"/>
  <c r="J290" i="5" s="1"/>
  <c r="E357" i="1"/>
  <c r="F374" i="5" s="1"/>
  <c r="J374" i="5" s="1"/>
  <c r="E482" i="1"/>
  <c r="F499" i="5" s="1"/>
  <c r="J499" i="5" s="1"/>
  <c r="E601" i="1"/>
  <c r="F618" i="5" s="1"/>
  <c r="J618" i="5" s="1"/>
  <c r="E795" i="1"/>
  <c r="F812" i="5" s="1"/>
  <c r="J812" i="5" s="1"/>
  <c r="E796" i="1"/>
  <c r="F813" i="5" s="1"/>
  <c r="J813" i="5" s="1"/>
  <c r="E599" i="1"/>
  <c r="F616" i="5" s="1"/>
  <c r="J616" i="5" s="1"/>
  <c r="E454" i="1"/>
  <c r="F471" i="5" s="1"/>
  <c r="J471" i="5" s="1"/>
  <c r="E834" i="1"/>
  <c r="F851" i="5" s="1"/>
  <c r="J851" i="5" s="1"/>
  <c r="E726" i="1"/>
  <c r="F743" i="5" s="1"/>
  <c r="J743" i="5" s="1"/>
  <c r="K1665" i="2"/>
  <c r="J1665" i="2" s="1"/>
  <c r="E1154" i="1"/>
  <c r="F1171" i="5" s="1"/>
  <c r="J1171" i="5" s="1"/>
  <c r="E169" i="1"/>
  <c r="F189" i="5" s="1"/>
  <c r="J189" i="5" s="1"/>
  <c r="E64" i="1"/>
  <c r="F76" i="5" s="1"/>
  <c r="J76" i="5" s="1"/>
  <c r="E395" i="1"/>
  <c r="F412" i="5" s="1"/>
  <c r="J412" i="5" s="1"/>
  <c r="K699" i="2"/>
  <c r="J699" i="2" s="1"/>
  <c r="E738" i="1"/>
  <c r="F755" i="5" s="1"/>
  <c r="J755" i="5" s="1"/>
  <c r="K653" i="2"/>
  <c r="J653" i="2" s="1"/>
  <c r="E504" i="1"/>
  <c r="F521" i="5" s="1"/>
  <c r="J521" i="5" s="1"/>
  <c r="E486" i="1"/>
  <c r="F503" i="5" s="1"/>
  <c r="J503" i="5" s="1"/>
  <c r="E623" i="1"/>
  <c r="F640" i="5" s="1"/>
  <c r="J640" i="5" s="1"/>
  <c r="E456" i="1"/>
  <c r="F473" i="5" s="1"/>
  <c r="J473" i="5" s="1"/>
  <c r="E543" i="1"/>
  <c r="F560" i="5" s="1"/>
  <c r="J560" i="5" s="1"/>
  <c r="E644" i="1"/>
  <c r="F661" i="5" s="1"/>
  <c r="J661" i="5" s="1"/>
  <c r="E979" i="1"/>
  <c r="F996" i="5" s="1"/>
  <c r="J996" i="5" s="1"/>
  <c r="K1671" i="2"/>
  <c r="J1671" i="2" s="1"/>
  <c r="K1719" i="2"/>
  <c r="J1719" i="2" s="1"/>
  <c r="K1860" i="2"/>
  <c r="J1860" i="2" s="1"/>
  <c r="E1172" i="1"/>
  <c r="F1189" i="5" s="1"/>
  <c r="J1189" i="5" s="1"/>
  <c r="E1687" i="1"/>
  <c r="E948" i="1"/>
  <c r="F965" i="5" s="1"/>
  <c r="J965" i="5" s="1"/>
  <c r="E13" i="1"/>
  <c r="F21" i="5" s="1"/>
  <c r="J21" i="5" s="1"/>
  <c r="E24" i="1"/>
  <c r="F32" i="5" s="1"/>
  <c r="J32" i="5" s="1"/>
  <c r="E683" i="1"/>
  <c r="F700" i="5" s="1"/>
  <c r="J700" i="5" s="1"/>
  <c r="K1655" i="2"/>
  <c r="J1655" i="2" s="1"/>
  <c r="E1779" i="1"/>
  <c r="F1796" i="5" s="1"/>
  <c r="J1796" i="5" s="1"/>
  <c r="E1639" i="1"/>
  <c r="F1656" i="5" s="1"/>
  <c r="J1656" i="5" s="1"/>
  <c r="K1762" i="2"/>
  <c r="J1762" i="2" s="1"/>
  <c r="E1894" i="1"/>
  <c r="E1631" i="1"/>
  <c r="F1648" i="5" s="1"/>
  <c r="J1648" i="5" s="1"/>
  <c r="E1663" i="1"/>
  <c r="F1680" i="5" s="1"/>
  <c r="J1680" i="5" s="1"/>
  <c r="K1758" i="2"/>
  <c r="J1758" i="2" s="1"/>
  <c r="E1813" i="1"/>
  <c r="E1914" i="1"/>
  <c r="F1931" i="5" s="1"/>
  <c r="J1931" i="5" s="1"/>
  <c r="E1164" i="1"/>
  <c r="F1181" i="5" s="1"/>
  <c r="J1181" i="5" s="1"/>
  <c r="E1865" i="1"/>
  <c r="F1882" i="5" s="1"/>
  <c r="J1882" i="5" s="1"/>
  <c r="E1735" i="1"/>
  <c r="F1752" i="5" s="1"/>
  <c r="J1752" i="5" s="1"/>
  <c r="E1864" i="1"/>
  <c r="F1881" i="5" s="1"/>
  <c r="J1881" i="5" s="1"/>
  <c r="E1900" i="1"/>
  <c r="E967" i="1"/>
  <c r="F984" i="5" s="1"/>
  <c r="J984" i="5" s="1"/>
  <c r="K1120" i="2"/>
  <c r="J1120" i="2" s="1"/>
  <c r="E1677" i="1"/>
  <c r="F1694" i="5" s="1"/>
  <c r="J1694" i="5" s="1"/>
  <c r="E1725" i="1"/>
  <c r="F1742" i="5" s="1"/>
  <c r="J1742" i="5" s="1"/>
  <c r="E1781" i="1"/>
  <c r="F1798" i="5" s="1"/>
  <c r="J1798" i="5" s="1"/>
  <c r="E1177" i="1"/>
  <c r="F1194" i="5" s="1"/>
  <c r="J1194" i="5" s="1"/>
  <c r="E1671" i="1"/>
  <c r="F1688" i="5" s="1"/>
  <c r="J1688" i="5" s="1"/>
  <c r="E1719" i="1"/>
  <c r="F1736" i="5" s="1"/>
  <c r="J1736" i="5" s="1"/>
  <c r="E1809" i="1"/>
  <c r="F1826" i="5" s="1"/>
  <c r="J1826" i="5" s="1"/>
  <c r="E1148" i="1"/>
  <c r="F1165" i="5" s="1"/>
  <c r="J1165" i="5" s="1"/>
  <c r="E1701" i="1"/>
  <c r="F1718" i="5" s="1"/>
  <c r="J1718" i="5" s="1"/>
  <c r="K1908" i="2"/>
  <c r="J1908" i="2" s="1"/>
  <c r="K1689" i="2"/>
  <c r="J1689" i="2" s="1"/>
  <c r="K1709" i="2"/>
  <c r="J1709" i="2" s="1"/>
  <c r="E1715" i="1"/>
  <c r="F1732" i="5" s="1"/>
  <c r="J1732" i="5" s="1"/>
  <c r="K816" i="2"/>
  <c r="J816" i="2" s="1"/>
  <c r="E714" i="1"/>
  <c r="F731" i="5" s="1"/>
  <c r="J731" i="5" s="1"/>
  <c r="K500" i="2"/>
  <c r="J500" i="2" s="1"/>
  <c r="E567" i="1"/>
  <c r="F584" i="5" s="1"/>
  <c r="J584" i="5" s="1"/>
  <c r="E628" i="1"/>
  <c r="F645" i="5" s="1"/>
  <c r="J645" i="5" s="1"/>
  <c r="E509" i="1"/>
  <c r="E739" i="1"/>
  <c r="F756" i="5" s="1"/>
  <c r="J756" i="5" s="1"/>
  <c r="E503" i="1"/>
  <c r="F520" i="5" s="1"/>
  <c r="J520" i="5" s="1"/>
  <c r="E568" i="1"/>
  <c r="F585" i="5" s="1"/>
  <c r="J585" i="5" s="1"/>
  <c r="E737" i="1"/>
  <c r="F754" i="5" s="1"/>
  <c r="J754" i="5" s="1"/>
  <c r="K1651" i="2"/>
  <c r="J1651" i="2" s="1"/>
  <c r="K1166" i="2"/>
  <c r="J1166" i="2" s="1"/>
  <c r="E1801" i="1"/>
  <c r="F1818" i="5" s="1"/>
  <c r="J1818" i="5" s="1"/>
  <c r="E787" i="1"/>
  <c r="F804" i="5" s="1"/>
  <c r="J804" i="5" s="1"/>
  <c r="E716" i="1"/>
  <c r="F733" i="5" s="1"/>
  <c r="J733" i="5" s="1"/>
  <c r="K521" i="2"/>
  <c r="J521" i="2" s="1"/>
  <c r="K704" i="2"/>
  <c r="J704" i="2" s="1"/>
  <c r="K488" i="2"/>
  <c r="J488" i="2" s="1"/>
  <c r="E803" i="1"/>
  <c r="E534" i="1"/>
  <c r="F551" i="5" s="1"/>
  <c r="J551" i="5" s="1"/>
  <c r="E730" i="1"/>
  <c r="F747" i="5" s="1"/>
  <c r="J747" i="5" s="1"/>
  <c r="K986" i="2"/>
  <c r="J986" i="2" s="1"/>
  <c r="K1645" i="2"/>
  <c r="J1645" i="2" s="1"/>
  <c r="E1651" i="1"/>
  <c r="F1668" i="5" s="1"/>
  <c r="J1668" i="5" s="1"/>
  <c r="E676" i="1"/>
  <c r="K546" i="2"/>
  <c r="J546" i="2" s="1"/>
  <c r="E529" i="1"/>
  <c r="F546" i="5" s="1"/>
  <c r="J546" i="5" s="1"/>
  <c r="K608" i="2"/>
  <c r="J608" i="2" s="1"/>
  <c r="K586" i="2"/>
  <c r="J586" i="2" s="1"/>
  <c r="E435" i="1"/>
  <c r="F452" i="5" s="1"/>
  <c r="J452" i="5" s="1"/>
  <c r="K512" i="2"/>
  <c r="J512" i="2" s="1"/>
  <c r="K543" i="2"/>
  <c r="J543" i="2" s="1"/>
  <c r="E1705" i="1"/>
  <c r="F1722" i="5" s="1"/>
  <c r="J1722" i="5" s="1"/>
  <c r="K1747" i="2"/>
  <c r="J1747" i="2" s="1"/>
  <c r="K800" i="2"/>
  <c r="J800" i="2" s="1"/>
  <c r="E650" i="1"/>
  <c r="F667" i="5" s="1"/>
  <c r="J667" i="5" s="1"/>
  <c r="E457" i="1"/>
  <c r="F474" i="5" s="1"/>
  <c r="J474" i="5" s="1"/>
  <c r="E465" i="1"/>
  <c r="F482" i="5" s="1"/>
  <c r="J482" i="5" s="1"/>
  <c r="E514" i="1"/>
  <c r="K529" i="2"/>
  <c r="J529" i="2" s="1"/>
  <c r="K769" i="2"/>
  <c r="J769" i="2" s="1"/>
  <c r="K761" i="2"/>
  <c r="J761" i="2" s="1"/>
  <c r="E485" i="1"/>
  <c r="F502" i="5" s="1"/>
  <c r="J502" i="5" s="1"/>
  <c r="E475" i="1"/>
  <c r="F492" i="5" s="1"/>
  <c r="J492" i="5" s="1"/>
  <c r="E496" i="1"/>
  <c r="F513" i="5" s="1"/>
  <c r="J513" i="5" s="1"/>
  <c r="E525" i="1"/>
  <c r="F542" i="5" s="1"/>
  <c r="J542" i="5" s="1"/>
  <c r="E685" i="1"/>
  <c r="F702" i="5" s="1"/>
  <c r="J702" i="5" s="1"/>
  <c r="E632" i="1"/>
  <c r="F649" i="5" s="1"/>
  <c r="J649" i="5" s="1"/>
  <c r="E541" i="1"/>
  <c r="F558" i="5" s="1"/>
  <c r="J558" i="5" s="1"/>
  <c r="E526" i="1"/>
  <c r="F543" i="5" s="1"/>
  <c r="J543" i="5" s="1"/>
  <c r="E655" i="1"/>
  <c r="F672" i="5" s="1"/>
  <c r="J672" i="5" s="1"/>
  <c r="E847" i="1"/>
  <c r="E699" i="1"/>
  <c r="F716" i="5" s="1"/>
  <c r="J716" i="5" s="1"/>
  <c r="E956" i="1"/>
  <c r="F973" i="5" s="1"/>
  <c r="J973" i="5" s="1"/>
  <c r="E1657" i="1"/>
  <c r="F1674" i="5" s="1"/>
  <c r="J1674" i="5" s="1"/>
  <c r="E1805" i="1"/>
  <c r="F1822" i="5" s="1"/>
  <c r="J1822" i="5" s="1"/>
  <c r="E1848" i="1"/>
  <c r="F1865" i="5" s="1"/>
  <c r="J1865" i="5" s="1"/>
  <c r="E1888" i="1"/>
  <c r="F1905" i="5" s="1"/>
  <c r="E1667" i="1"/>
  <c r="F1684" i="5" s="1"/>
  <c r="J1684" i="5" s="1"/>
  <c r="E1731" i="1"/>
  <c r="F1748" i="5" s="1"/>
  <c r="J1748" i="5" s="1"/>
  <c r="E1854" i="1"/>
  <c r="E1846" i="1"/>
  <c r="F1863" i="5" s="1"/>
  <c r="E731" i="1"/>
  <c r="F748" i="5" s="1"/>
  <c r="J748" i="5" s="1"/>
  <c r="E789" i="1"/>
  <c r="F806" i="5" s="1"/>
  <c r="J806" i="5" s="1"/>
  <c r="E800" i="1"/>
  <c r="F817" i="5" s="1"/>
  <c r="J817" i="5" s="1"/>
  <c r="E718" i="1"/>
  <c r="E624" i="1"/>
  <c r="F641" i="5" s="1"/>
  <c r="J641" i="5" s="1"/>
  <c r="E818" i="1"/>
  <c r="F835" i="5" s="1"/>
  <c r="J835" i="5" s="1"/>
  <c r="E770" i="1"/>
  <c r="F787" i="5" s="1"/>
  <c r="J787" i="5" s="1"/>
  <c r="E767" i="1"/>
  <c r="F784" i="5" s="1"/>
  <c r="J784" i="5" s="1"/>
  <c r="E458" i="1"/>
  <c r="F475" i="5" s="1"/>
  <c r="J475" i="5" s="1"/>
  <c r="E745" i="1"/>
  <c r="F762" i="5" s="1"/>
  <c r="J762" i="5" s="1"/>
  <c r="E657" i="1"/>
  <c r="F674" i="5" s="1"/>
  <c r="J674" i="5" s="1"/>
  <c r="E1107" i="1"/>
  <c r="F1124" i="5" s="1"/>
  <c r="E1673" i="1"/>
  <c r="F1690" i="5" s="1"/>
  <c r="J1690" i="5" s="1"/>
  <c r="E1689" i="1"/>
  <c r="F1706" i="5" s="1"/>
  <c r="J1706" i="5" s="1"/>
  <c r="E1721" i="1"/>
  <c r="F1738" i="5" s="1"/>
  <c r="J1738" i="5" s="1"/>
  <c r="E1906" i="1"/>
  <c r="F1923" i="5" s="1"/>
  <c r="J1923" i="5" s="1"/>
  <c r="E1857" i="1"/>
  <c r="F1874" i="5" s="1"/>
  <c r="J1874" i="5" s="1"/>
  <c r="E1683" i="1"/>
  <c r="F1700" i="5" s="1"/>
  <c r="J1700" i="5" s="1"/>
  <c r="E505" i="1"/>
  <c r="F522" i="5" s="1"/>
  <c r="J522" i="5" s="1"/>
  <c r="E554" i="1"/>
  <c r="E776" i="1"/>
  <c r="F793" i="5" s="1"/>
  <c r="J793" i="5" s="1"/>
  <c r="E621" i="1"/>
  <c r="F638" i="5" s="1"/>
  <c r="E548" i="1"/>
  <c r="F565" i="5" s="1"/>
  <c r="J565" i="5" s="1"/>
  <c r="E777" i="1"/>
  <c r="F794" i="5" s="1"/>
  <c r="J794" i="5" s="1"/>
  <c r="E610" i="1"/>
  <c r="F627" i="5" s="1"/>
  <c r="J627" i="5" s="1"/>
  <c r="E975" i="1"/>
  <c r="F992" i="5" s="1"/>
  <c r="J992" i="5" s="1"/>
  <c r="E1152" i="1"/>
  <c r="F1169" i="5" s="1"/>
  <c r="J1169" i="5" s="1"/>
  <c r="E1681" i="1"/>
  <c r="F1698" i="5" s="1"/>
  <c r="K1884" i="2"/>
  <c r="J1884" i="2" s="1"/>
  <c r="K46" i="2"/>
  <c r="J46" i="2" s="1"/>
  <c r="K763" i="2"/>
  <c r="J763" i="2" s="1"/>
  <c r="K670" i="2"/>
  <c r="J670" i="2" s="1"/>
  <c r="K814" i="2"/>
  <c r="J814" i="2" s="1"/>
  <c r="E494" i="1"/>
  <c r="F511" i="5" s="1"/>
  <c r="J511" i="5" s="1"/>
  <c r="E742" i="1"/>
  <c r="F759" i="5" s="1"/>
  <c r="J759" i="5" s="1"/>
  <c r="E715" i="1"/>
  <c r="F732" i="5" s="1"/>
  <c r="J732" i="5" s="1"/>
  <c r="K689" i="2"/>
  <c r="J689" i="2" s="1"/>
  <c r="K685" i="2"/>
  <c r="J685" i="2" s="1"/>
  <c r="E438" i="1"/>
  <c r="F455" i="5" s="1"/>
  <c r="J455" i="5" s="1"/>
  <c r="E713" i="1"/>
  <c r="F730" i="5" s="1"/>
  <c r="J730" i="5" s="1"/>
  <c r="E811" i="1"/>
  <c r="F828" i="5" s="1"/>
  <c r="J828" i="5" s="1"/>
  <c r="E557" i="1"/>
  <c r="F574" i="5" s="1"/>
  <c r="J574" i="5" s="1"/>
  <c r="E701" i="5"/>
  <c r="D701" i="5" s="1"/>
  <c r="C701" i="5" s="1"/>
  <c r="G701" i="5" s="1"/>
  <c r="E665" i="1"/>
  <c r="F682" i="5" s="1"/>
  <c r="J682" i="5" s="1"/>
  <c r="K788" i="2"/>
  <c r="J788" i="2" s="1"/>
  <c r="K623" i="2"/>
  <c r="J623" i="2" s="1"/>
  <c r="K572" i="2"/>
  <c r="J572" i="2" s="1"/>
  <c r="E594" i="1"/>
  <c r="E634" i="1"/>
  <c r="E654" i="1"/>
  <c r="F671" i="5" s="1"/>
  <c r="E518" i="1"/>
  <c r="F535" i="5" s="1"/>
  <c r="J535" i="5" s="1"/>
  <c r="E452" i="1"/>
  <c r="F469" i="5" s="1"/>
  <c r="J469" i="5" s="1"/>
  <c r="K537" i="2"/>
  <c r="J537" i="2" s="1"/>
  <c r="E602" i="1"/>
  <c r="F619" i="5" s="1"/>
  <c r="E581" i="1"/>
  <c r="F598" i="5" s="1"/>
  <c r="J598" i="5" s="1"/>
  <c r="E721" i="1"/>
  <c r="E663" i="1"/>
  <c r="F680" i="5" s="1"/>
  <c r="J680" i="5" s="1"/>
  <c r="E645" i="1"/>
  <c r="F662" i="5" s="1"/>
  <c r="J662" i="5" s="1"/>
  <c r="K694" i="2"/>
  <c r="J694" i="2" s="1"/>
  <c r="E960" i="1"/>
  <c r="F977" i="5" s="1"/>
  <c r="J977" i="5" s="1"/>
  <c r="E1139" i="1"/>
  <c r="E1665" i="1"/>
  <c r="F1682" i="5" s="1"/>
  <c r="J1682" i="5" s="1"/>
  <c r="E1685" i="1"/>
  <c r="E1729" i="1"/>
  <c r="K1799" i="2"/>
  <c r="J1799" i="2" s="1"/>
  <c r="E1776" i="1"/>
  <c r="F1793" i="5" s="1"/>
  <c r="K1181" i="2"/>
  <c r="J1181" i="2" s="1"/>
  <c r="E1834" i="1"/>
  <c r="F1851" i="5" s="1"/>
  <c r="J1851" i="5" s="1"/>
  <c r="E944" i="1"/>
  <c r="F961" i="5" s="1"/>
  <c r="J961" i="5" s="1"/>
  <c r="E1744" i="1"/>
  <c r="F1761" i="5" s="1"/>
  <c r="J1761" i="5" s="1"/>
  <c r="K1831" i="2"/>
  <c r="J1831" i="2" s="1"/>
  <c r="E1884" i="1"/>
  <c r="F1901" i="5" s="1"/>
  <c r="E784" i="1"/>
  <c r="F801" i="5" s="1"/>
  <c r="J801" i="5" s="1"/>
  <c r="E1649" i="1"/>
  <c r="F1666" i="5" s="1"/>
  <c r="J1666" i="5" s="1"/>
  <c r="E1713" i="1"/>
  <c r="F1730" i="5" s="1"/>
  <c r="J1730" i="5" s="1"/>
  <c r="E1892" i="1"/>
  <c r="F1909" i="5" s="1"/>
  <c r="J1909" i="5" s="1"/>
  <c r="E1876" i="1"/>
  <c r="F1893" i="5" s="1"/>
  <c r="J1893" i="5" s="1"/>
  <c r="E633" i="1"/>
  <c r="F650" i="5" s="1"/>
  <c r="E1753" i="1"/>
  <c r="F1770" i="5" s="1"/>
  <c r="J1770" i="5" s="1"/>
  <c r="E1627" i="1"/>
  <c r="F1644" i="5" s="1"/>
  <c r="E1643" i="1"/>
  <c r="E1659" i="1"/>
  <c r="F1676" i="5" s="1"/>
  <c r="J1676" i="5" s="1"/>
  <c r="E1675" i="1"/>
  <c r="F1692" i="5" s="1"/>
  <c r="J1692" i="5" s="1"/>
  <c r="E1691" i="1"/>
  <c r="F1708" i="5" s="1"/>
  <c r="J1708" i="5" s="1"/>
  <c r="E1707" i="1"/>
  <c r="F1724" i="5" s="1"/>
  <c r="J1724" i="5" s="1"/>
  <c r="E1723" i="1"/>
  <c r="F1740" i="5" s="1"/>
  <c r="J1740" i="5" s="1"/>
  <c r="E1739" i="1"/>
  <c r="F1756" i="5" s="1"/>
  <c r="J1756" i="5" s="1"/>
  <c r="E1785" i="1"/>
  <c r="F1802" i="5" s="1"/>
  <c r="E1817" i="1"/>
  <c r="F1834" i="5" s="1"/>
  <c r="J1834" i="5" s="1"/>
  <c r="E1860" i="1"/>
  <c r="F1877" i="5" s="1"/>
  <c r="E668" i="1"/>
  <c r="F685" i="5" s="1"/>
  <c r="J685" i="5" s="1"/>
  <c r="K843" i="2"/>
  <c r="J843" i="2" s="1"/>
  <c r="E487" i="1"/>
  <c r="F504" i="5" s="1"/>
  <c r="J504" i="5" s="1"/>
  <c r="E437" i="1"/>
  <c r="F454" i="5" s="1"/>
  <c r="J454" i="5" s="1"/>
  <c r="K457" i="2"/>
  <c r="J457" i="2" s="1"/>
  <c r="K739" i="2"/>
  <c r="J739" i="2" s="1"/>
  <c r="K759" i="2"/>
  <c r="J759" i="2" s="1"/>
  <c r="K707" i="2"/>
  <c r="J707" i="2" s="1"/>
  <c r="E702" i="1"/>
  <c r="F719" i="5" s="1"/>
  <c r="J719" i="5" s="1"/>
  <c r="K597" i="2"/>
  <c r="J597" i="2" s="1"/>
  <c r="K706" i="2"/>
  <c r="J706" i="2" s="1"/>
  <c r="E722" i="1"/>
  <c r="K766" i="2"/>
  <c r="J766" i="2" s="1"/>
  <c r="K717" i="2"/>
  <c r="J717" i="2" s="1"/>
  <c r="K561" i="2"/>
  <c r="J561" i="2" s="1"/>
  <c r="K649" i="2"/>
  <c r="J649" i="2" s="1"/>
  <c r="K848" i="2"/>
  <c r="J848" i="2" s="1"/>
  <c r="E860" i="5"/>
  <c r="D860" i="5" s="1"/>
  <c r="C860" i="5" s="1"/>
  <c r="G860" i="5" s="1"/>
  <c r="E832" i="5"/>
  <c r="D832" i="5" s="1"/>
  <c r="C832" i="5" s="1"/>
  <c r="G832" i="5" s="1"/>
  <c r="K575" i="2"/>
  <c r="J575" i="2" s="1"/>
  <c r="K453" i="2"/>
  <c r="J453" i="2" s="1"/>
  <c r="E1127" i="5"/>
  <c r="D1127" i="5" s="1"/>
  <c r="C1127" i="5" s="1"/>
  <c r="G1127" i="5" s="1"/>
  <c r="E1814" i="5"/>
  <c r="D1814" i="5" s="1"/>
  <c r="C1814" i="5" s="1"/>
  <c r="G1814" i="5" s="1"/>
  <c r="E1865" i="5"/>
  <c r="D1865" i="5" s="1"/>
  <c r="C1865" i="5" s="1"/>
  <c r="G1865" i="5" s="1"/>
  <c r="E1867" i="5"/>
  <c r="D1867" i="5" s="1"/>
  <c r="C1867" i="5" s="1"/>
  <c r="G1867" i="5" s="1"/>
  <c r="E1891" i="5"/>
  <c r="D1891" i="5" s="1"/>
  <c r="C1891" i="5" s="1"/>
  <c r="G1891" i="5" s="1"/>
  <c r="E1930" i="5"/>
  <c r="D1930" i="5" s="1"/>
  <c r="C1930" i="5" s="1"/>
  <c r="G1930" i="5" s="1"/>
  <c r="E1857" i="5"/>
  <c r="D1857" i="5" s="1"/>
  <c r="C1857" i="5" s="1"/>
  <c r="G1857" i="5" s="1"/>
  <c r="E898" i="5"/>
  <c r="D898" i="5" s="1"/>
  <c r="C898" i="5" s="1"/>
  <c r="G898" i="5" s="1"/>
  <c r="E1181" i="5"/>
  <c r="D1181" i="5" s="1"/>
  <c r="C1181" i="5" s="1"/>
  <c r="G1181" i="5" s="1"/>
  <c r="E1852" i="5"/>
  <c r="D1852" i="5" s="1"/>
  <c r="C1852" i="5" s="1"/>
  <c r="G1852" i="5" s="1"/>
  <c r="E833" i="5"/>
  <c r="D833" i="5" s="1"/>
  <c r="C833" i="5" s="1"/>
  <c r="G833" i="5" s="1"/>
  <c r="E846" i="5"/>
  <c r="D846" i="5" s="1"/>
  <c r="C846" i="5" s="1"/>
  <c r="G846" i="5" s="1"/>
  <c r="E839" i="5"/>
  <c r="D839" i="5" s="1"/>
  <c r="C839" i="5" s="1"/>
  <c r="G839" i="5" s="1"/>
  <c r="E856" i="5"/>
  <c r="D856" i="5" s="1"/>
  <c r="C856" i="5" s="1"/>
  <c r="G856" i="5" s="1"/>
  <c r="E849" i="5"/>
  <c r="D849" i="5" s="1"/>
  <c r="C849" i="5" s="1"/>
  <c r="G849" i="5" s="1"/>
  <c r="E831" i="5"/>
  <c r="D831" i="5" s="1"/>
  <c r="C831" i="5" s="1"/>
  <c r="G831" i="5" s="1"/>
  <c r="E859" i="5"/>
  <c r="D859" i="5" s="1"/>
  <c r="C859" i="5" s="1"/>
  <c r="G859" i="5" s="1"/>
  <c r="E848" i="5"/>
  <c r="D848" i="5" s="1"/>
  <c r="C848" i="5" s="1"/>
  <c r="G848" i="5" s="1"/>
  <c r="E1169" i="5"/>
  <c r="D1169" i="5" s="1"/>
  <c r="C1169" i="5" s="1"/>
  <c r="G1169" i="5" s="1"/>
  <c r="E1140" i="5"/>
  <c r="D1140" i="5" s="1"/>
  <c r="C1140" i="5" s="1"/>
  <c r="G1140" i="5" s="1"/>
  <c r="E1022" i="5"/>
  <c r="D1022" i="5" s="1"/>
  <c r="C1022" i="5" s="1"/>
  <c r="G1022" i="5" s="1"/>
  <c r="E1650" i="5"/>
  <c r="D1650" i="5" s="1"/>
  <c r="C1650" i="5" s="1"/>
  <c r="G1650" i="5" s="1"/>
  <c r="E1658" i="5"/>
  <c r="D1658" i="5" s="1"/>
  <c r="C1658" i="5" s="1"/>
  <c r="G1658" i="5" s="1"/>
  <c r="E1714" i="5"/>
  <c r="D1714" i="5" s="1"/>
  <c r="C1714" i="5" s="1"/>
  <c r="G1714" i="5" s="1"/>
  <c r="E1730" i="5"/>
  <c r="D1730" i="5" s="1"/>
  <c r="C1730" i="5" s="1"/>
  <c r="G1730" i="5" s="1"/>
  <c r="E1738" i="5"/>
  <c r="D1738" i="5" s="1"/>
  <c r="C1738" i="5" s="1"/>
  <c r="G1738" i="5" s="1"/>
  <c r="E1754" i="5"/>
  <c r="D1754" i="5" s="1"/>
  <c r="C1754" i="5" s="1"/>
  <c r="G1754" i="5" s="1"/>
  <c r="E1855" i="5"/>
  <c r="D1855" i="5" s="1"/>
  <c r="C1855" i="5" s="1"/>
  <c r="G1855" i="5" s="1"/>
  <c r="E1141" i="5"/>
  <c r="D1141" i="5" s="1"/>
  <c r="C1141" i="5" s="1"/>
  <c r="G1141" i="5" s="1"/>
  <c r="E1936" i="5"/>
  <c r="D1936" i="5" s="1"/>
  <c r="C1936" i="5" s="1"/>
  <c r="G1936" i="5" s="1"/>
  <c r="E1944" i="5"/>
  <c r="D1944" i="5" s="1"/>
  <c r="C1944" i="5" s="1"/>
  <c r="G1944" i="5" s="1"/>
  <c r="E1952" i="5"/>
  <c r="D1952" i="5" s="1"/>
  <c r="C1952" i="5" s="1"/>
  <c r="G1952" i="5" s="1"/>
  <c r="E1848" i="5"/>
  <c r="D1848" i="5" s="1"/>
  <c r="C1848" i="5" s="1"/>
  <c r="G1848" i="5" s="1"/>
  <c r="E1173" i="5"/>
  <c r="D1173" i="5" s="1"/>
  <c r="C1173" i="5" s="1"/>
  <c r="G1173" i="5" s="1"/>
  <c r="E1148" i="5"/>
  <c r="D1148" i="5" s="1"/>
  <c r="C1148" i="5" s="1"/>
  <c r="G1148" i="5" s="1"/>
  <c r="E1866" i="5"/>
  <c r="D1866" i="5" s="1"/>
  <c r="C1866" i="5" s="1"/>
  <c r="G1866" i="5" s="1"/>
  <c r="E1882" i="5"/>
  <c r="D1882" i="5" s="1"/>
  <c r="C1882" i="5" s="1"/>
  <c r="G1882" i="5" s="1"/>
  <c r="E1656" i="5"/>
  <c r="D1656" i="5" s="1"/>
  <c r="C1656" i="5" s="1"/>
  <c r="G1656" i="5" s="1"/>
  <c r="E1664" i="5"/>
  <c r="D1664" i="5" s="1"/>
  <c r="C1664" i="5" s="1"/>
  <c r="G1664" i="5" s="1"/>
  <c r="E1672" i="5"/>
  <c r="D1672" i="5" s="1"/>
  <c r="C1672" i="5" s="1"/>
  <c r="G1672" i="5" s="1"/>
  <c r="E1680" i="5"/>
  <c r="D1680" i="5" s="1"/>
  <c r="C1680" i="5" s="1"/>
  <c r="G1680" i="5" s="1"/>
  <c r="E1688" i="5"/>
  <c r="D1688" i="5" s="1"/>
  <c r="C1688" i="5" s="1"/>
  <c r="G1688" i="5" s="1"/>
  <c r="E1696" i="5"/>
  <c r="D1696" i="5" s="1"/>
  <c r="C1696" i="5" s="1"/>
  <c r="G1696" i="5" s="1"/>
  <c r="E1712" i="5"/>
  <c r="D1712" i="5" s="1"/>
  <c r="C1712" i="5" s="1"/>
  <c r="G1712" i="5" s="1"/>
  <c r="E1720" i="5"/>
  <c r="D1720" i="5" s="1"/>
  <c r="C1720" i="5" s="1"/>
  <c r="G1720" i="5" s="1"/>
  <c r="E1728" i="5"/>
  <c r="D1728" i="5" s="1"/>
  <c r="C1728" i="5" s="1"/>
  <c r="G1728" i="5" s="1"/>
  <c r="E1769" i="5"/>
  <c r="D1769" i="5" s="1"/>
  <c r="C1769" i="5" s="1"/>
  <c r="G1769" i="5" s="1"/>
  <c r="E1810" i="5"/>
  <c r="D1810" i="5" s="1"/>
  <c r="C1810" i="5" s="1"/>
  <c r="G1810" i="5" s="1"/>
  <c r="E1826" i="5"/>
  <c r="D1826" i="5" s="1"/>
  <c r="C1826" i="5" s="1"/>
  <c r="G1826" i="5" s="1"/>
  <c r="E1842" i="5"/>
  <c r="D1842" i="5" s="1"/>
  <c r="C1842" i="5" s="1"/>
  <c r="G1842" i="5" s="1"/>
  <c r="E1850" i="5"/>
  <c r="D1850" i="5" s="1"/>
  <c r="C1850" i="5" s="1"/>
  <c r="G1850" i="5" s="1"/>
  <c r="E1910" i="5"/>
  <c r="D1910" i="5" s="1"/>
  <c r="C1910" i="5" s="1"/>
  <c r="G1910" i="5" s="1"/>
  <c r="E1926" i="5"/>
  <c r="D1926" i="5" s="1"/>
  <c r="C1926" i="5" s="1"/>
  <c r="G1926" i="5" s="1"/>
  <c r="E965" i="5"/>
  <c r="D965" i="5" s="1"/>
  <c r="C965" i="5" s="1"/>
  <c r="G965" i="5" s="1"/>
  <c r="E1018" i="5"/>
  <c r="D1018" i="5" s="1"/>
  <c r="C1018" i="5" s="1"/>
  <c r="G1018" i="5" s="1"/>
  <c r="E1014" i="5"/>
  <c r="D1014" i="5" s="1"/>
  <c r="C1014" i="5" s="1"/>
  <c r="G1014" i="5" s="1"/>
  <c r="E1171" i="5"/>
  <c r="D1171" i="5" s="1"/>
  <c r="C1171" i="5" s="1"/>
  <c r="G1171" i="5" s="1"/>
  <c r="E1861" i="5"/>
  <c r="D1861" i="5" s="1"/>
  <c r="C1861" i="5" s="1"/>
  <c r="G1861" i="5" s="1"/>
  <c r="E1887" i="5"/>
  <c r="D1887" i="5" s="1"/>
  <c r="C1887" i="5" s="1"/>
  <c r="G1887" i="5" s="1"/>
  <c r="E1885" i="5"/>
  <c r="D1885" i="5" s="1"/>
  <c r="C1885" i="5" s="1"/>
  <c r="G1885" i="5" s="1"/>
  <c r="E1938" i="5"/>
  <c r="D1938" i="5" s="1"/>
  <c r="C1938" i="5" s="1"/>
  <c r="G1938" i="5" s="1"/>
  <c r="E1946" i="5"/>
  <c r="D1946" i="5" s="1"/>
  <c r="C1946" i="5" s="1"/>
  <c r="G1946" i="5" s="1"/>
  <c r="E840" i="5"/>
  <c r="D840" i="5" s="1"/>
  <c r="C840" i="5" s="1"/>
  <c r="G840" i="5" s="1"/>
  <c r="E765" i="5"/>
  <c r="D765" i="5" s="1"/>
  <c r="C765" i="5" s="1"/>
  <c r="G765" i="5" s="1"/>
  <c r="E842" i="5"/>
  <c r="D842" i="5" s="1"/>
  <c r="C842" i="5" s="1"/>
  <c r="G842" i="5" s="1"/>
  <c r="E855" i="5"/>
  <c r="D855" i="5" s="1"/>
  <c r="C855" i="5" s="1"/>
  <c r="G855" i="5" s="1"/>
  <c r="E825" i="5"/>
  <c r="D825" i="5" s="1"/>
  <c r="C825" i="5" s="1"/>
  <c r="G825" i="5" s="1"/>
  <c r="E1806" i="5"/>
  <c r="D1806" i="5" s="1"/>
  <c r="C1806" i="5" s="1"/>
  <c r="G1806" i="5" s="1"/>
  <c r="E1838" i="5"/>
  <c r="D1838" i="5" s="1"/>
  <c r="C1838" i="5" s="1"/>
  <c r="G1838" i="5" s="1"/>
  <c r="E1931" i="5"/>
  <c r="D1931" i="5" s="1"/>
  <c r="C1931" i="5" s="1"/>
  <c r="G1931" i="5" s="1"/>
  <c r="E1906" i="5"/>
  <c r="D1906" i="5" s="1"/>
  <c r="C1906" i="5" s="1"/>
  <c r="G1906" i="5" s="1"/>
  <c r="E1922" i="5"/>
  <c r="D1922" i="5" s="1"/>
  <c r="C1922" i="5" s="1"/>
  <c r="G1922" i="5" s="1"/>
  <c r="E1188" i="5"/>
  <c r="D1188" i="5" s="1"/>
  <c r="C1188" i="5" s="1"/>
  <c r="G1188" i="5" s="1"/>
  <c r="E1770" i="5"/>
  <c r="D1770" i="5" s="1"/>
  <c r="C1770" i="5" s="1"/>
  <c r="G1770" i="5" s="1"/>
  <c r="E1883" i="5"/>
  <c r="D1883" i="5" s="1"/>
  <c r="C1883" i="5" s="1"/>
  <c r="G1883" i="5" s="1"/>
  <c r="E847" i="5"/>
  <c r="D847" i="5" s="1"/>
  <c r="C847" i="5" s="1"/>
  <c r="G847" i="5" s="1"/>
  <c r="E852" i="5"/>
  <c r="D852" i="5" s="1"/>
  <c r="C852" i="5" s="1"/>
  <c r="G852" i="5" s="1"/>
  <c r="E830" i="5"/>
  <c r="D830" i="5" s="1"/>
  <c r="C830" i="5" s="1"/>
  <c r="G830" i="5" s="1"/>
  <c r="E854" i="5"/>
  <c r="D854" i="5" s="1"/>
  <c r="C854" i="5" s="1"/>
  <c r="G854" i="5" s="1"/>
  <c r="E853" i="5"/>
  <c r="D853" i="5" s="1"/>
  <c r="C853" i="5" s="1"/>
  <c r="G853" i="5" s="1"/>
  <c r="E841" i="1"/>
  <c r="F858" i="5" s="1"/>
  <c r="J858" i="5" s="1"/>
  <c r="K480" i="2"/>
  <c r="J480" i="2" s="1"/>
  <c r="E857" i="5"/>
  <c r="D857" i="5" s="1"/>
  <c r="C857" i="5" s="1"/>
  <c r="G857" i="5" s="1"/>
  <c r="E834" i="5"/>
  <c r="D834" i="5" s="1"/>
  <c r="C834" i="5" s="1"/>
  <c r="G834" i="5" s="1"/>
  <c r="E824" i="5"/>
  <c r="D824" i="5" s="1"/>
  <c r="C824" i="5" s="1"/>
  <c r="G824" i="5" s="1"/>
  <c r="E851" i="5"/>
  <c r="D851" i="5" s="1"/>
  <c r="C851" i="5" s="1"/>
  <c r="G851" i="5" s="1"/>
  <c r="K818" i="2"/>
  <c r="J818" i="2" s="1"/>
  <c r="E837" i="5"/>
  <c r="D837" i="5" s="1"/>
  <c r="C837" i="5" s="1"/>
  <c r="G837" i="5" s="1"/>
  <c r="E841" i="5"/>
  <c r="D841" i="5" s="1"/>
  <c r="C841" i="5" s="1"/>
  <c r="G841" i="5" s="1"/>
  <c r="E829" i="5"/>
  <c r="D829" i="5" s="1"/>
  <c r="C829" i="5" s="1"/>
  <c r="G829" i="5" s="1"/>
  <c r="E850" i="5"/>
  <c r="D850" i="5" s="1"/>
  <c r="C850" i="5" s="1"/>
  <c r="G850" i="5" s="1"/>
  <c r="E1000" i="5"/>
  <c r="D1000" i="5" s="1"/>
  <c r="C1000" i="5" s="1"/>
  <c r="G1000" i="5" s="1"/>
  <c r="E996" i="5"/>
  <c r="D996" i="5" s="1"/>
  <c r="C996" i="5" s="1"/>
  <c r="G996" i="5" s="1"/>
  <c r="E1646" i="5"/>
  <c r="D1646" i="5" s="1"/>
  <c r="C1646" i="5" s="1"/>
  <c r="G1646" i="5" s="1"/>
  <c r="E1654" i="5"/>
  <c r="D1654" i="5" s="1"/>
  <c r="C1654" i="5" s="1"/>
  <c r="G1654" i="5" s="1"/>
  <c r="E1670" i="5"/>
  <c r="D1670" i="5" s="1"/>
  <c r="C1670" i="5" s="1"/>
  <c r="G1670" i="5" s="1"/>
  <c r="E1678" i="5"/>
  <c r="D1678" i="5" s="1"/>
  <c r="C1678" i="5" s="1"/>
  <c r="G1678" i="5" s="1"/>
  <c r="E1686" i="5"/>
  <c r="D1686" i="5" s="1"/>
  <c r="C1686" i="5" s="1"/>
  <c r="G1686" i="5" s="1"/>
  <c r="E1710" i="5"/>
  <c r="D1710" i="5" s="1"/>
  <c r="C1710" i="5" s="1"/>
  <c r="G1710" i="5" s="1"/>
  <c r="E1718" i="5"/>
  <c r="D1718" i="5" s="1"/>
  <c r="C1718" i="5" s="1"/>
  <c r="G1718" i="5" s="1"/>
  <c r="E1726" i="5"/>
  <c r="D1726" i="5" s="1"/>
  <c r="C1726" i="5" s="1"/>
  <c r="G1726" i="5" s="1"/>
  <c r="E1734" i="5"/>
  <c r="D1734" i="5" s="1"/>
  <c r="C1734" i="5" s="1"/>
  <c r="G1734" i="5" s="1"/>
  <c r="E1742" i="5"/>
  <c r="D1742" i="5" s="1"/>
  <c r="C1742" i="5" s="1"/>
  <c r="G1742" i="5" s="1"/>
  <c r="E1750" i="5"/>
  <c r="D1750" i="5" s="1"/>
  <c r="C1750" i="5" s="1"/>
  <c r="G1750" i="5" s="1"/>
  <c r="E1898" i="5"/>
  <c r="D1898" i="5" s="1"/>
  <c r="C1898" i="5" s="1"/>
  <c r="G1898" i="5" s="1"/>
  <c r="F1791" i="5"/>
  <c r="J1791" i="5" s="1"/>
  <c r="E1174" i="5"/>
  <c r="D1174" i="5" s="1"/>
  <c r="C1174" i="5" s="1"/>
  <c r="G1174" i="5" s="1"/>
  <c r="E1940" i="5"/>
  <c r="D1940" i="5" s="1"/>
  <c r="C1940" i="5" s="1"/>
  <c r="G1940" i="5" s="1"/>
  <c r="E1948" i="5"/>
  <c r="D1948" i="5" s="1"/>
  <c r="C1948" i="5" s="1"/>
  <c r="G1948" i="5" s="1"/>
  <c r="F993" i="5"/>
  <c r="J993" i="5" s="1"/>
  <c r="E1010" i="5"/>
  <c r="D1010" i="5" s="1"/>
  <c r="C1010" i="5" s="1"/>
  <c r="G1010" i="5" s="1"/>
  <c r="E1189" i="5"/>
  <c r="D1189" i="5" s="1"/>
  <c r="C1189" i="5" s="1"/>
  <c r="G1189" i="5" s="1"/>
  <c r="E1164" i="5"/>
  <c r="D1164" i="5" s="1"/>
  <c r="C1164" i="5" s="1"/>
  <c r="G1164" i="5" s="1"/>
  <c r="E1851" i="5"/>
  <c r="D1851" i="5" s="1"/>
  <c r="C1851" i="5" s="1"/>
  <c r="G1851" i="5" s="1"/>
  <c r="E1874" i="5"/>
  <c r="D1874" i="5" s="1"/>
  <c r="C1874" i="5" s="1"/>
  <c r="G1874" i="5" s="1"/>
  <c r="E1652" i="5"/>
  <c r="D1652" i="5" s="1"/>
  <c r="C1652" i="5" s="1"/>
  <c r="G1652" i="5" s="1"/>
  <c r="E1668" i="5"/>
  <c r="D1668" i="5" s="1"/>
  <c r="C1668" i="5" s="1"/>
  <c r="G1668" i="5" s="1"/>
  <c r="E1692" i="5"/>
  <c r="D1692" i="5" s="1"/>
  <c r="C1692" i="5" s="1"/>
  <c r="G1692" i="5" s="1"/>
  <c r="E1708" i="5"/>
  <c r="D1708" i="5" s="1"/>
  <c r="C1708" i="5" s="1"/>
  <c r="G1708" i="5" s="1"/>
  <c r="E1716" i="5"/>
  <c r="D1716" i="5" s="1"/>
  <c r="C1716" i="5" s="1"/>
  <c r="G1716" i="5" s="1"/>
  <c r="E1724" i="5"/>
  <c r="D1724" i="5" s="1"/>
  <c r="C1724" i="5" s="1"/>
  <c r="G1724" i="5" s="1"/>
  <c r="E1732" i="5"/>
  <c r="D1732" i="5" s="1"/>
  <c r="C1732" i="5" s="1"/>
  <c r="G1732" i="5" s="1"/>
  <c r="E1748" i="5"/>
  <c r="D1748" i="5" s="1"/>
  <c r="C1748" i="5" s="1"/>
  <c r="G1748" i="5" s="1"/>
  <c r="E1756" i="5"/>
  <c r="D1756" i="5" s="1"/>
  <c r="C1756" i="5" s="1"/>
  <c r="G1756" i="5" s="1"/>
  <c r="E1818" i="5"/>
  <c r="D1818" i="5" s="1"/>
  <c r="C1818" i="5" s="1"/>
  <c r="G1818" i="5" s="1"/>
  <c r="E1859" i="5"/>
  <c r="D1859" i="5" s="1"/>
  <c r="C1859" i="5" s="1"/>
  <c r="G1859" i="5" s="1"/>
  <c r="E1881" i="5"/>
  <c r="D1881" i="5" s="1"/>
  <c r="C1881" i="5" s="1"/>
  <c r="G1881" i="5" s="1"/>
  <c r="E1919" i="5"/>
  <c r="D1919" i="5" s="1"/>
  <c r="C1919" i="5" s="1"/>
  <c r="G1919" i="5" s="1"/>
  <c r="E1902" i="5"/>
  <c r="D1902" i="5" s="1"/>
  <c r="C1902" i="5" s="1"/>
  <c r="G1902" i="5" s="1"/>
  <c r="E1918" i="5"/>
  <c r="D1918" i="5" s="1"/>
  <c r="C1918" i="5" s="1"/>
  <c r="G1918" i="5" s="1"/>
  <c r="E1933" i="5"/>
  <c r="D1933" i="5" s="1"/>
  <c r="C1933" i="5" s="1"/>
  <c r="G1933" i="5" s="1"/>
  <c r="E939" i="5"/>
  <c r="D939" i="5" s="1"/>
  <c r="C939" i="5" s="1"/>
  <c r="G939" i="5" s="1"/>
  <c r="E1149" i="5"/>
  <c r="D1149" i="5" s="1"/>
  <c r="C1149" i="5" s="1"/>
  <c r="G1149" i="5" s="1"/>
  <c r="E1185" i="5"/>
  <c r="D1185" i="5" s="1"/>
  <c r="C1185" i="5" s="1"/>
  <c r="G1185" i="5" s="1"/>
  <c r="E1167" i="5"/>
  <c r="D1167" i="5" s="1"/>
  <c r="C1167" i="5" s="1"/>
  <c r="G1167" i="5" s="1"/>
  <c r="E1192" i="5"/>
  <c r="D1192" i="5" s="1"/>
  <c r="C1192" i="5" s="1"/>
  <c r="G1192" i="5" s="1"/>
  <c r="E985" i="5"/>
  <c r="D985" i="5" s="1"/>
  <c r="C985" i="5" s="1"/>
  <c r="G985" i="5" s="1"/>
  <c r="E1765" i="5"/>
  <c r="D1765" i="5" s="1"/>
  <c r="C1765" i="5" s="1"/>
  <c r="G1765" i="5" s="1"/>
  <c r="E1795" i="5"/>
  <c r="D1795" i="5" s="1"/>
  <c r="C1795" i="5" s="1"/>
  <c r="G1795" i="5" s="1"/>
  <c r="E1934" i="5"/>
  <c r="D1934" i="5" s="1"/>
  <c r="C1934" i="5" s="1"/>
  <c r="G1934" i="5" s="1"/>
  <c r="E1942" i="5"/>
  <c r="D1942" i="5" s="1"/>
  <c r="C1942" i="5" s="1"/>
  <c r="G1942" i="5" s="1"/>
  <c r="E1950" i="5"/>
  <c r="D1950" i="5" s="1"/>
  <c r="C1950" i="5" s="1"/>
  <c r="G1950" i="5" s="1"/>
  <c r="F1917" i="5"/>
  <c r="J1917" i="5" s="1"/>
  <c r="E698" i="1"/>
  <c r="F715" i="5" s="1"/>
  <c r="J715" i="5" s="1"/>
  <c r="E821" i="1"/>
  <c r="F838" i="5" s="1"/>
  <c r="J838" i="5" s="1"/>
  <c r="K494" i="2"/>
  <c r="J494" i="2" s="1"/>
  <c r="K795" i="2"/>
  <c r="J795" i="2" s="1"/>
  <c r="K796" i="2"/>
  <c r="J796" i="2" s="1"/>
  <c r="K773" i="2"/>
  <c r="J773" i="2" s="1"/>
  <c r="E492" i="1"/>
  <c r="F509" i="5" s="1"/>
  <c r="E498" i="1"/>
  <c r="F515" i="5" s="1"/>
  <c r="J515" i="5" s="1"/>
  <c r="E809" i="1"/>
  <c r="F826" i="5" s="1"/>
  <c r="J826" i="5" s="1"/>
  <c r="K876" i="2"/>
  <c r="J876" i="2" s="1"/>
  <c r="E866" i="1"/>
  <c r="F883" i="5" s="1"/>
  <c r="J883" i="5" s="1"/>
  <c r="K976" i="2"/>
  <c r="J976" i="2" s="1"/>
  <c r="E966" i="1"/>
  <c r="F983" i="5" s="1"/>
  <c r="J983" i="5" s="1"/>
  <c r="K922" i="2"/>
  <c r="J922" i="2" s="1"/>
  <c r="E912" i="1"/>
  <c r="F929" i="5" s="1"/>
  <c r="J929" i="5" s="1"/>
  <c r="K952" i="2"/>
  <c r="J952" i="2" s="1"/>
  <c r="E942" i="1"/>
  <c r="F959" i="5" s="1"/>
  <c r="J959" i="5" s="1"/>
  <c r="K969" i="2"/>
  <c r="J969" i="2" s="1"/>
  <c r="E959" i="1"/>
  <c r="F976" i="5" s="1"/>
  <c r="J976" i="5" s="1"/>
  <c r="K878" i="2"/>
  <c r="J878" i="2" s="1"/>
  <c r="E868" i="1"/>
  <c r="F885" i="5" s="1"/>
  <c r="J885" i="5" s="1"/>
  <c r="K950" i="2"/>
  <c r="J950" i="2" s="1"/>
  <c r="E940" i="1"/>
  <c r="F957" i="5" s="1"/>
  <c r="J957" i="5" s="1"/>
  <c r="K868" i="2"/>
  <c r="J868" i="2" s="1"/>
  <c r="E858" i="1"/>
  <c r="F875" i="5" s="1"/>
  <c r="J875" i="5" s="1"/>
  <c r="K886" i="2"/>
  <c r="J886" i="2" s="1"/>
  <c r="E876" i="1"/>
  <c r="F893" i="5" s="1"/>
  <c r="J893" i="5" s="1"/>
  <c r="K927" i="2"/>
  <c r="J927" i="2" s="1"/>
  <c r="E917" i="1"/>
  <c r="F934" i="5" s="1"/>
  <c r="J934" i="5" s="1"/>
  <c r="K995" i="2"/>
  <c r="J995" i="2" s="1"/>
  <c r="E985" i="1"/>
  <c r="F1002" i="5" s="1"/>
  <c r="J1002" i="5" s="1"/>
  <c r="K1140" i="2"/>
  <c r="J1140" i="2" s="1"/>
  <c r="E1130" i="1"/>
  <c r="F1147" i="5" s="1"/>
  <c r="J1147" i="5" s="1"/>
  <c r="K1177" i="2"/>
  <c r="J1177" i="2" s="1"/>
  <c r="E1167" i="1"/>
  <c r="F1184" i="5" s="1"/>
  <c r="J1184" i="5" s="1"/>
  <c r="K1757" i="2"/>
  <c r="J1757" i="2" s="1"/>
  <c r="E1747" i="1"/>
  <c r="F1764" i="5" s="1"/>
  <c r="J1764" i="5" s="1"/>
  <c r="K1826" i="2"/>
  <c r="J1826" i="2" s="1"/>
  <c r="E1816" i="1"/>
  <c r="K1537" i="2"/>
  <c r="J1537" i="2" s="1"/>
  <c r="E1527" i="1"/>
  <c r="F1544" i="5" s="1"/>
  <c r="J1544" i="5" s="1"/>
  <c r="K1578" i="2"/>
  <c r="J1578" i="2" s="1"/>
  <c r="E1568" i="1"/>
  <c r="F1585" i="5" s="1"/>
  <c r="J1585" i="5" s="1"/>
  <c r="K1610" i="2"/>
  <c r="J1610" i="2" s="1"/>
  <c r="E1600" i="1"/>
  <c r="K1779" i="2"/>
  <c r="J1779" i="2" s="1"/>
  <c r="E1769" i="1"/>
  <c r="K1286" i="2"/>
  <c r="J1286" i="2" s="1"/>
  <c r="E1276" i="1"/>
  <c r="F1293" i="5" s="1"/>
  <c r="J1293" i="5" s="1"/>
  <c r="K1452" i="2"/>
  <c r="J1452" i="2" s="1"/>
  <c r="E1442" i="1"/>
  <c r="F1459" i="5" s="1"/>
  <c r="J1459" i="5" s="1"/>
  <c r="K1566" i="2"/>
  <c r="J1566" i="2" s="1"/>
  <c r="E1556" i="1"/>
  <c r="F1573" i="5" s="1"/>
  <c r="J1573" i="5" s="1"/>
  <c r="K1596" i="2"/>
  <c r="J1596" i="2" s="1"/>
  <c r="E1586" i="1"/>
  <c r="F1603" i="5" s="1"/>
  <c r="J1603" i="5" s="1"/>
  <c r="K1505" i="2"/>
  <c r="J1505" i="2" s="1"/>
  <c r="E1495" i="1"/>
  <c r="F1512" i="5" s="1"/>
  <c r="J1512" i="5" s="1"/>
  <c r="K1623" i="2"/>
  <c r="J1623" i="2" s="1"/>
  <c r="E1613" i="1"/>
  <c r="F1630" i="5" s="1"/>
  <c r="J1630" i="5" s="1"/>
  <c r="K1932" i="2"/>
  <c r="J1932" i="2" s="1"/>
  <c r="E1922" i="1"/>
  <c r="F1939" i="5" s="1"/>
  <c r="J1939" i="5" s="1"/>
  <c r="K1948" i="2"/>
  <c r="J1948" i="2" s="1"/>
  <c r="E1938" i="1"/>
  <c r="K860" i="2"/>
  <c r="J860" i="2" s="1"/>
  <c r="E850" i="1"/>
  <c r="K1570" i="2"/>
  <c r="J1570" i="2" s="1"/>
  <c r="E1560" i="1"/>
  <c r="K918" i="2"/>
  <c r="J918" i="2" s="1"/>
  <c r="E908" i="1"/>
  <c r="F925" i="5" s="1"/>
  <c r="J925" i="5" s="1"/>
  <c r="K1010" i="2"/>
  <c r="J1010" i="2" s="1"/>
  <c r="E1000" i="1"/>
  <c r="F1017" i="5" s="1"/>
  <c r="J1017" i="5" s="1"/>
  <c r="K871" i="2"/>
  <c r="J871" i="2" s="1"/>
  <c r="E861" i="1"/>
  <c r="F878" i="5" s="1"/>
  <c r="J878" i="5" s="1"/>
  <c r="K896" i="2"/>
  <c r="J896" i="2" s="1"/>
  <c r="E886" i="1"/>
  <c r="K917" i="2"/>
  <c r="J917" i="2" s="1"/>
  <c r="E907" i="1"/>
  <c r="F924" i="5" s="1"/>
  <c r="J924" i="5" s="1"/>
  <c r="K869" i="2"/>
  <c r="J869" i="2" s="1"/>
  <c r="E859" i="1"/>
  <c r="F876" i="5" s="1"/>
  <c r="J876" i="5" s="1"/>
  <c r="K887" i="2"/>
  <c r="J887" i="2" s="1"/>
  <c r="E877" i="1"/>
  <c r="F894" i="5" s="1"/>
  <c r="J894" i="5" s="1"/>
  <c r="K913" i="2"/>
  <c r="J913" i="2" s="1"/>
  <c r="E903" i="1"/>
  <c r="F920" i="5" s="1"/>
  <c r="J920" i="5" s="1"/>
  <c r="K951" i="2"/>
  <c r="J951" i="2" s="1"/>
  <c r="E941" i="1"/>
  <c r="F958" i="5" s="1"/>
  <c r="J958" i="5" s="1"/>
  <c r="K960" i="2"/>
  <c r="J960" i="2" s="1"/>
  <c r="E950" i="1"/>
  <c r="F967" i="5" s="1"/>
  <c r="J967" i="5" s="1"/>
  <c r="K1113" i="2"/>
  <c r="J1113" i="2" s="1"/>
  <c r="E1103" i="1"/>
  <c r="F1120" i="5" s="1"/>
  <c r="J1120" i="5" s="1"/>
  <c r="K1191" i="2"/>
  <c r="J1191" i="2" s="1"/>
  <c r="E1181" i="1"/>
  <c r="K1214" i="2"/>
  <c r="J1214" i="2" s="1"/>
  <c r="E1204" i="1"/>
  <c r="F1221" i="5" s="1"/>
  <c r="J1221" i="5" s="1"/>
  <c r="K904" i="2"/>
  <c r="J904" i="2" s="1"/>
  <c r="E894" i="1"/>
  <c r="F911" i="5" s="1"/>
  <c r="J911" i="5" s="1"/>
  <c r="K1037" i="2"/>
  <c r="J1037" i="2" s="1"/>
  <c r="E1027" i="1"/>
  <c r="F1044" i="5" s="1"/>
  <c r="J1044" i="5" s="1"/>
  <c r="K1053" i="2"/>
  <c r="J1053" i="2" s="1"/>
  <c r="E1043" i="1"/>
  <c r="F1060" i="5" s="1"/>
  <c r="J1060" i="5" s="1"/>
  <c r="K1077" i="2"/>
  <c r="J1077" i="2" s="1"/>
  <c r="E1067" i="1"/>
  <c r="F1084" i="5" s="1"/>
  <c r="J1084" i="5" s="1"/>
  <c r="K1093" i="2"/>
  <c r="J1093" i="2" s="1"/>
  <c r="E1083" i="1"/>
  <c r="F1100" i="5" s="1"/>
  <c r="J1100" i="5" s="1"/>
  <c r="K1155" i="2"/>
  <c r="J1155" i="2" s="1"/>
  <c r="E1145" i="1"/>
  <c r="F1162" i="5" s="1"/>
  <c r="J1162" i="5" s="1"/>
  <c r="K1180" i="2"/>
  <c r="J1180" i="2" s="1"/>
  <c r="E1170" i="1"/>
  <c r="F1187" i="5" s="1"/>
  <c r="J1187" i="5" s="1"/>
  <c r="K929" i="2"/>
  <c r="J929" i="2" s="1"/>
  <c r="E919" i="1"/>
  <c r="F936" i="5" s="1"/>
  <c r="J936" i="5" s="1"/>
  <c r="K1043" i="2"/>
  <c r="J1043" i="2" s="1"/>
  <c r="E1033" i="1"/>
  <c r="F1050" i="5" s="1"/>
  <c r="J1050" i="5" s="1"/>
  <c r="K1084" i="2"/>
  <c r="J1084" i="2" s="1"/>
  <c r="E1074" i="1"/>
  <c r="F1091" i="5" s="1"/>
  <c r="J1091" i="5" s="1"/>
  <c r="K1215" i="2"/>
  <c r="J1215" i="2" s="1"/>
  <c r="E1205" i="1"/>
  <c r="F1222" i="5" s="1"/>
  <c r="J1222" i="5" s="1"/>
  <c r="K1075" i="2"/>
  <c r="J1075" i="2" s="1"/>
  <c r="E1065" i="1"/>
  <c r="F1082" i="5" s="1"/>
  <c r="J1082" i="5" s="1"/>
  <c r="K1105" i="2"/>
  <c r="J1105" i="2" s="1"/>
  <c r="E1095" i="1"/>
  <c r="F1112" i="5" s="1"/>
  <c r="J1112" i="5" s="1"/>
  <c r="K1201" i="2"/>
  <c r="J1201" i="2" s="1"/>
  <c r="E1191" i="1"/>
  <c r="F1208" i="5" s="1"/>
  <c r="J1208" i="5" s="1"/>
  <c r="K1225" i="2"/>
  <c r="J1225" i="2" s="1"/>
  <c r="E1215" i="1"/>
  <c r="F1232" i="5" s="1"/>
  <c r="J1232" i="5" s="1"/>
  <c r="K1264" i="2"/>
  <c r="J1264" i="2" s="1"/>
  <c r="E1254" i="1"/>
  <c r="F1271" i="5" s="1"/>
  <c r="J1271" i="5" s="1"/>
  <c r="K1296" i="2"/>
  <c r="J1296" i="2" s="1"/>
  <c r="E1286" i="1"/>
  <c r="F1303" i="5" s="1"/>
  <c r="J1303" i="5" s="1"/>
  <c r="K1328" i="2"/>
  <c r="J1328" i="2" s="1"/>
  <c r="E1318" i="1"/>
  <c r="F1335" i="5" s="1"/>
  <c r="J1335" i="5" s="1"/>
  <c r="K1371" i="2"/>
  <c r="J1371" i="2" s="1"/>
  <c r="E1361" i="1"/>
  <c r="F1378" i="5" s="1"/>
  <c r="J1378" i="5" s="1"/>
  <c r="K1403" i="2"/>
  <c r="J1403" i="2" s="1"/>
  <c r="E1393" i="1"/>
  <c r="K1268" i="2"/>
  <c r="J1268" i="2" s="1"/>
  <c r="E1258" i="1"/>
  <c r="F1275" i="5" s="1"/>
  <c r="J1275" i="5" s="1"/>
  <c r="K1300" i="2"/>
  <c r="J1300" i="2" s="1"/>
  <c r="E1290" i="1"/>
  <c r="F1307" i="5" s="1"/>
  <c r="J1307" i="5" s="1"/>
  <c r="K1332" i="2"/>
  <c r="J1332" i="2" s="1"/>
  <c r="E1322" i="1"/>
  <c r="F1339" i="5" s="1"/>
  <c r="J1339" i="5" s="1"/>
  <c r="K1361" i="2"/>
  <c r="J1361" i="2" s="1"/>
  <c r="E1351" i="1"/>
  <c r="K1393" i="2"/>
  <c r="J1393" i="2" s="1"/>
  <c r="E1383" i="1"/>
  <c r="F1400" i="5" s="1"/>
  <c r="J1400" i="5" s="1"/>
  <c r="K1097" i="2"/>
  <c r="J1097" i="2" s="1"/>
  <c r="E1087" i="1"/>
  <c r="F1104" i="5" s="1"/>
  <c r="J1104" i="5" s="1"/>
  <c r="K1256" i="2"/>
  <c r="J1256" i="2" s="1"/>
  <c r="E1246" i="1"/>
  <c r="F1263" i="5" s="1"/>
  <c r="J1263" i="5" s="1"/>
  <c r="K1288" i="2"/>
  <c r="J1288" i="2" s="1"/>
  <c r="E1278" i="1"/>
  <c r="F1295" i="5" s="1"/>
  <c r="J1295" i="5" s="1"/>
  <c r="K1320" i="2"/>
  <c r="J1320" i="2" s="1"/>
  <c r="E1310" i="1"/>
  <c r="K1347" i="2"/>
  <c r="J1347" i="2" s="1"/>
  <c r="E1337" i="1"/>
  <c r="F1354" i="5" s="1"/>
  <c r="J1354" i="5" s="1"/>
  <c r="K1379" i="2"/>
  <c r="J1379" i="2" s="1"/>
  <c r="E1369" i="1"/>
  <c r="F1386" i="5" s="1"/>
  <c r="J1386" i="5" s="1"/>
  <c r="K1022" i="2"/>
  <c r="J1022" i="2" s="1"/>
  <c r="E1012" i="1"/>
  <c r="K1259" i="2"/>
  <c r="J1259" i="2" s="1"/>
  <c r="E1249" i="1"/>
  <c r="F1266" i="5" s="1"/>
  <c r="J1266" i="5" s="1"/>
  <c r="K1323" i="2"/>
  <c r="J1323" i="2" s="1"/>
  <c r="E1313" i="1"/>
  <c r="F1330" i="5" s="1"/>
  <c r="J1330" i="5" s="1"/>
  <c r="K1425" i="2"/>
  <c r="J1425" i="2" s="1"/>
  <c r="E1415" i="1"/>
  <c r="F1432" i="5" s="1"/>
  <c r="J1432" i="5" s="1"/>
  <c r="K1457" i="2"/>
  <c r="J1457" i="2" s="1"/>
  <c r="E1447" i="1"/>
  <c r="F1464" i="5" s="1"/>
  <c r="J1464" i="5" s="1"/>
  <c r="K1513" i="2"/>
  <c r="J1513" i="2" s="1"/>
  <c r="E1503" i="1"/>
  <c r="F1520" i="5" s="1"/>
  <c r="J1520" i="5" s="1"/>
  <c r="K1552" i="2"/>
  <c r="J1552" i="2" s="1"/>
  <c r="E1542" i="1"/>
  <c r="F1559" i="5" s="1"/>
  <c r="J1559" i="5" s="1"/>
  <c r="K1265" i="2"/>
  <c r="J1265" i="2" s="1"/>
  <c r="E1255" i="1"/>
  <c r="F1272" i="5" s="1"/>
  <c r="J1272" i="5" s="1"/>
  <c r="K1344" i="2"/>
  <c r="J1344" i="2" s="1"/>
  <c r="E1334" i="1"/>
  <c r="F1351" i="5" s="1"/>
  <c r="J1351" i="5" s="1"/>
  <c r="K1401" i="2"/>
  <c r="J1401" i="2" s="1"/>
  <c r="E1391" i="1"/>
  <c r="K1428" i="2"/>
  <c r="J1428" i="2" s="1"/>
  <c r="E1418" i="1"/>
  <c r="F1435" i="5" s="1"/>
  <c r="J1435" i="5" s="1"/>
  <c r="K1460" i="2"/>
  <c r="J1460" i="2" s="1"/>
  <c r="E1450" i="1"/>
  <c r="F1467" i="5" s="1"/>
  <c r="J1467" i="5" s="1"/>
  <c r="K1481" i="2"/>
  <c r="J1481" i="2" s="1"/>
  <c r="E1471" i="1"/>
  <c r="F1488" i="5" s="1"/>
  <c r="J1488" i="5" s="1"/>
  <c r="K1527" i="2"/>
  <c r="J1527" i="2" s="1"/>
  <c r="E1517" i="1"/>
  <c r="K1276" i="2"/>
  <c r="J1276" i="2" s="1"/>
  <c r="E1266" i="1"/>
  <c r="K1406" i="2"/>
  <c r="J1406" i="2" s="1"/>
  <c r="E1396" i="1"/>
  <c r="K1438" i="2"/>
  <c r="J1438" i="2" s="1"/>
  <c r="E1428" i="1"/>
  <c r="F1445" i="5" s="1"/>
  <c r="J1445" i="5" s="1"/>
  <c r="K1470" i="2"/>
  <c r="J1470" i="2" s="1"/>
  <c r="E1460" i="1"/>
  <c r="F1477" i="5" s="1"/>
  <c r="J1477" i="5" s="1"/>
  <c r="K1487" i="2"/>
  <c r="J1487" i="2" s="1"/>
  <c r="E1477" i="1"/>
  <c r="K1503" i="2"/>
  <c r="J1503" i="2" s="1"/>
  <c r="E1493" i="1"/>
  <c r="F1510" i="5" s="1"/>
  <c r="J1510" i="5" s="1"/>
  <c r="K1515" i="2"/>
  <c r="J1515" i="2" s="1"/>
  <c r="E1505" i="1"/>
  <c r="F1522" i="5" s="1"/>
  <c r="J1522" i="5" s="1"/>
  <c r="K1538" i="2"/>
  <c r="J1538" i="2" s="1"/>
  <c r="E1528" i="1"/>
  <c r="F1545" i="5" s="1"/>
  <c r="J1545" i="5" s="1"/>
  <c r="K1504" i="2"/>
  <c r="J1504" i="2" s="1"/>
  <c r="E1494" i="1"/>
  <c r="F1511" i="5" s="1"/>
  <c r="J1511" i="5" s="1"/>
  <c r="K1577" i="2"/>
  <c r="J1577" i="2" s="1"/>
  <c r="E1567" i="1"/>
  <c r="F1584" i="5" s="1"/>
  <c r="J1584" i="5" s="1"/>
  <c r="K1609" i="2"/>
  <c r="J1609" i="2" s="1"/>
  <c r="E1599" i="1"/>
  <c r="F1616" i="5" s="1"/>
  <c r="J1616" i="5" s="1"/>
  <c r="K1650" i="2"/>
  <c r="J1650" i="2" s="1"/>
  <c r="E1640" i="1"/>
  <c r="F1657" i="5" s="1"/>
  <c r="J1657" i="5" s="1"/>
  <c r="K1666" i="2"/>
  <c r="J1666" i="2" s="1"/>
  <c r="E1656" i="1"/>
  <c r="F1673" i="5" s="1"/>
  <c r="J1673" i="5" s="1"/>
  <c r="K1682" i="2"/>
  <c r="J1682" i="2" s="1"/>
  <c r="E1672" i="1"/>
  <c r="F1689" i="5" s="1"/>
  <c r="J1689" i="5" s="1"/>
  <c r="K1698" i="2"/>
  <c r="J1698" i="2" s="1"/>
  <c r="E1688" i="1"/>
  <c r="K1714" i="2"/>
  <c r="J1714" i="2" s="1"/>
  <c r="E1704" i="1"/>
  <c r="F1721" i="5" s="1"/>
  <c r="J1721" i="5" s="1"/>
  <c r="K1730" i="2"/>
  <c r="J1730" i="2" s="1"/>
  <c r="E1720" i="1"/>
  <c r="F1737" i="5" s="1"/>
  <c r="J1737" i="5" s="1"/>
  <c r="K1746" i="2"/>
  <c r="J1746" i="2" s="1"/>
  <c r="E1736" i="1"/>
  <c r="F1753" i="5" s="1"/>
  <c r="J1753" i="5" s="1"/>
  <c r="K1764" i="2"/>
  <c r="J1764" i="2" s="1"/>
  <c r="E1754" i="1"/>
  <c r="F1771" i="5" s="1"/>
  <c r="J1771" i="5" s="1"/>
  <c r="K1812" i="2"/>
  <c r="J1812" i="2" s="1"/>
  <c r="E1802" i="1"/>
  <c r="F1819" i="5" s="1"/>
  <c r="J1819" i="5" s="1"/>
  <c r="K1540" i="2"/>
  <c r="J1540" i="2" s="1"/>
  <c r="E1530" i="1"/>
  <c r="F1547" i="5" s="1"/>
  <c r="J1547" i="5" s="1"/>
  <c r="K1597" i="2"/>
  <c r="J1597" i="2" s="1"/>
  <c r="E1587" i="1"/>
  <c r="F1604" i="5" s="1"/>
  <c r="J1604" i="5" s="1"/>
  <c r="K1768" i="2"/>
  <c r="J1768" i="2" s="1"/>
  <c r="E1758" i="1"/>
  <c r="F1775" i="5" s="1"/>
  <c r="J1775" i="5" s="1"/>
  <c r="K1787" i="2"/>
  <c r="J1787" i="2" s="1"/>
  <c r="E1777" i="1"/>
  <c r="F1794" i="5" s="1"/>
  <c r="J1794" i="5" s="1"/>
  <c r="K1881" i="2"/>
  <c r="J1881" i="2" s="1"/>
  <c r="E1871" i="1"/>
  <c r="F1888" i="5" s="1"/>
  <c r="J1888" i="5" s="1"/>
  <c r="K1376" i="2"/>
  <c r="J1376" i="2" s="1"/>
  <c r="E1366" i="1"/>
  <c r="F1383" i="5" s="1"/>
  <c r="J1383" i="5" s="1"/>
  <c r="K1496" i="2"/>
  <c r="J1496" i="2" s="1"/>
  <c r="E1486" i="1"/>
  <c r="F1503" i="5" s="1"/>
  <c r="J1503" i="5" s="1"/>
  <c r="K1582" i="2"/>
  <c r="J1582" i="2" s="1"/>
  <c r="E1572" i="1"/>
  <c r="F1589" i="5" s="1"/>
  <c r="J1589" i="5" s="1"/>
  <c r="K1614" i="2"/>
  <c r="J1614" i="2" s="1"/>
  <c r="E1604" i="1"/>
  <c r="K1809" i="2"/>
  <c r="J1809" i="2" s="1"/>
  <c r="E1799" i="1"/>
  <c r="F1816" i="5" s="1"/>
  <c r="J1816" i="5" s="1"/>
  <c r="K1909" i="2"/>
  <c r="J1909" i="2" s="1"/>
  <c r="E1899" i="1"/>
  <c r="F1916" i="5" s="1"/>
  <c r="J1916" i="5" s="1"/>
  <c r="K980" i="2"/>
  <c r="J980" i="2" s="1"/>
  <c r="E970" i="1"/>
  <c r="K982" i="2"/>
  <c r="J982" i="2" s="1"/>
  <c r="E972" i="1"/>
  <c r="K1013" i="2"/>
  <c r="J1013" i="2" s="1"/>
  <c r="E1003" i="1"/>
  <c r="F1020" i="5" s="1"/>
  <c r="J1020" i="5" s="1"/>
  <c r="K870" i="2"/>
  <c r="J870" i="2" s="1"/>
  <c r="E860" i="1"/>
  <c r="F877" i="5" s="1"/>
  <c r="J877" i="5" s="1"/>
  <c r="K919" i="2"/>
  <c r="J919" i="2" s="1"/>
  <c r="E909" i="1"/>
  <c r="F926" i="5" s="1"/>
  <c r="J926" i="5" s="1"/>
  <c r="K957" i="2"/>
  <c r="J957" i="2" s="1"/>
  <c r="E947" i="1"/>
  <c r="F964" i="5" s="1"/>
  <c r="J964" i="5" s="1"/>
  <c r="K1030" i="2"/>
  <c r="J1030" i="2" s="1"/>
  <c r="E1020" i="1"/>
  <c r="F1037" i="5" s="1"/>
  <c r="J1037" i="5" s="1"/>
  <c r="K1152" i="2"/>
  <c r="J1152" i="2" s="1"/>
  <c r="E1142" i="1"/>
  <c r="K1200" i="2"/>
  <c r="J1200" i="2" s="1"/>
  <c r="E1190" i="1"/>
  <c r="F1207" i="5" s="1"/>
  <c r="J1207" i="5" s="1"/>
  <c r="K1115" i="2"/>
  <c r="J1115" i="2" s="1"/>
  <c r="E1105" i="1"/>
  <c r="F1122" i="5" s="1"/>
  <c r="J1122" i="5" s="1"/>
  <c r="K1205" i="2"/>
  <c r="J1205" i="2" s="1"/>
  <c r="E1195" i="1"/>
  <c r="F1212" i="5" s="1"/>
  <c r="J1212" i="5" s="1"/>
  <c r="K1258" i="2"/>
  <c r="J1258" i="2" s="1"/>
  <c r="E1248" i="1"/>
  <c r="F1265" i="5" s="1"/>
  <c r="J1265" i="5" s="1"/>
  <c r="K1290" i="2"/>
  <c r="J1290" i="2" s="1"/>
  <c r="E1280" i="1"/>
  <c r="F1297" i="5" s="1"/>
  <c r="J1297" i="5" s="1"/>
  <c r="K1322" i="2"/>
  <c r="J1322" i="2" s="1"/>
  <c r="E1312" i="1"/>
  <c r="K1356" i="2"/>
  <c r="J1356" i="2" s="1"/>
  <c r="E1346" i="1"/>
  <c r="F1363" i="5" s="1"/>
  <c r="J1363" i="5" s="1"/>
  <c r="K1388" i="2"/>
  <c r="J1388" i="2" s="1"/>
  <c r="E1378" i="1"/>
  <c r="F1395" i="5" s="1"/>
  <c r="J1395" i="5" s="1"/>
  <c r="K1230" i="2"/>
  <c r="J1230" i="2" s="1"/>
  <c r="E1220" i="1"/>
  <c r="F1237" i="5" s="1"/>
  <c r="J1237" i="5" s="1"/>
  <c r="K1278" i="2"/>
  <c r="J1278" i="2" s="1"/>
  <c r="E1268" i="1"/>
  <c r="K1310" i="2"/>
  <c r="J1310" i="2" s="1"/>
  <c r="E1300" i="1"/>
  <c r="F1317" i="5" s="1"/>
  <c r="J1317" i="5" s="1"/>
  <c r="K1350" i="2"/>
  <c r="J1350" i="2" s="1"/>
  <c r="E1340" i="1"/>
  <c r="F1357" i="5" s="1"/>
  <c r="J1357" i="5" s="1"/>
  <c r="K1382" i="2"/>
  <c r="J1382" i="2" s="1"/>
  <c r="E1372" i="1"/>
  <c r="F1389" i="5" s="1"/>
  <c r="J1389" i="5" s="1"/>
  <c r="K1211" i="2"/>
  <c r="J1211" i="2" s="1"/>
  <c r="E1201" i="1"/>
  <c r="F1218" i="5" s="1"/>
  <c r="J1218" i="5" s="1"/>
  <c r="K1266" i="2"/>
  <c r="J1266" i="2" s="1"/>
  <c r="E1256" i="1"/>
  <c r="F1273" i="5" s="1"/>
  <c r="J1273" i="5" s="1"/>
  <c r="K1298" i="2"/>
  <c r="J1298" i="2" s="1"/>
  <c r="E1288" i="1"/>
  <c r="F1305" i="5" s="1"/>
  <c r="J1305" i="5" s="1"/>
  <c r="K1330" i="2"/>
  <c r="J1330" i="2" s="1"/>
  <c r="E1320" i="1"/>
  <c r="F1337" i="5" s="1"/>
  <c r="J1337" i="5" s="1"/>
  <c r="K1364" i="2"/>
  <c r="J1364" i="2" s="1"/>
  <c r="E1354" i="1"/>
  <c r="K1396" i="2"/>
  <c r="J1396" i="2" s="1"/>
  <c r="E1386" i="1"/>
  <c r="F1403" i="5" s="1"/>
  <c r="J1403" i="5" s="1"/>
  <c r="K1308" i="2"/>
  <c r="J1308" i="2" s="1"/>
  <c r="E1298" i="1"/>
  <c r="F1315" i="5" s="1"/>
  <c r="J1315" i="5" s="1"/>
  <c r="K1414" i="2"/>
  <c r="J1414" i="2" s="1"/>
  <c r="E1404" i="1"/>
  <c r="F1421" i="5" s="1"/>
  <c r="J1421" i="5" s="1"/>
  <c r="K1446" i="2"/>
  <c r="J1446" i="2" s="1"/>
  <c r="E1436" i="1"/>
  <c r="K1517" i="2"/>
  <c r="J1517" i="2" s="1"/>
  <c r="E1507" i="1"/>
  <c r="F1524" i="5" s="1"/>
  <c r="J1524" i="5" s="1"/>
  <c r="K1546" i="2"/>
  <c r="J1546" i="2" s="1"/>
  <c r="E1536" i="1"/>
  <c r="F1553" i="5" s="1"/>
  <c r="J1553" i="5" s="1"/>
  <c r="K1243" i="2"/>
  <c r="J1243" i="2" s="1"/>
  <c r="E1233" i="1"/>
  <c r="F1250" i="5" s="1"/>
  <c r="J1250" i="5" s="1"/>
  <c r="K1421" i="2"/>
  <c r="J1421" i="2" s="1"/>
  <c r="E1411" i="1"/>
  <c r="F1428" i="5" s="1"/>
  <c r="J1428" i="5" s="1"/>
  <c r="K1453" i="2"/>
  <c r="J1453" i="2" s="1"/>
  <c r="E1443" i="1"/>
  <c r="F1460" i="5" s="1"/>
  <c r="J1460" i="5" s="1"/>
  <c r="K1486" i="2"/>
  <c r="J1486" i="2" s="1"/>
  <c r="E1476" i="1"/>
  <c r="K1529" i="2"/>
  <c r="J1529" i="2" s="1"/>
  <c r="E1519" i="1"/>
  <c r="K1244" i="2"/>
  <c r="J1244" i="2" s="1"/>
  <c r="E1234" i="1"/>
  <c r="F1251" i="5" s="1"/>
  <c r="J1251" i="5" s="1"/>
  <c r="K1358" i="2"/>
  <c r="J1358" i="2" s="1"/>
  <c r="E1348" i="1"/>
  <c r="K1407" i="2"/>
  <c r="J1407" i="2" s="1"/>
  <c r="E1397" i="1"/>
  <c r="F1414" i="5" s="1"/>
  <c r="J1414" i="5" s="1"/>
  <c r="K1439" i="2"/>
  <c r="J1439" i="2" s="1"/>
  <c r="E1429" i="1"/>
  <c r="F1446" i="5" s="1"/>
  <c r="J1446" i="5" s="1"/>
  <c r="K1471" i="2"/>
  <c r="J1471" i="2" s="1"/>
  <c r="E1461" i="1"/>
  <c r="F1478" i="5" s="1"/>
  <c r="J1478" i="5" s="1"/>
  <c r="K1511" i="2"/>
  <c r="J1511" i="2" s="1"/>
  <c r="E1501" i="1"/>
  <c r="F1518" i="5" s="1"/>
  <c r="J1518" i="5" s="1"/>
  <c r="K1522" i="2"/>
  <c r="J1522" i="2" s="1"/>
  <c r="E1512" i="1"/>
  <c r="F1529" i="5" s="1"/>
  <c r="J1529" i="5" s="1"/>
  <c r="K1555" i="2"/>
  <c r="J1555" i="2" s="1"/>
  <c r="E1545" i="1"/>
  <c r="F1562" i="5" s="1"/>
  <c r="J1562" i="5" s="1"/>
  <c r="K1488" i="2"/>
  <c r="J1488" i="2" s="1"/>
  <c r="E1478" i="1"/>
  <c r="K1571" i="2"/>
  <c r="J1571" i="2" s="1"/>
  <c r="E1561" i="1"/>
  <c r="K1603" i="2"/>
  <c r="J1603" i="2" s="1"/>
  <c r="E1593" i="1"/>
  <c r="F1610" i="5" s="1"/>
  <c r="J1610" i="5" s="1"/>
  <c r="K1798" i="2"/>
  <c r="J1798" i="2" s="1"/>
  <c r="E1788" i="1"/>
  <c r="F1805" i="5" s="1"/>
  <c r="J1805" i="5" s="1"/>
  <c r="K1830" i="2"/>
  <c r="J1830" i="2" s="1"/>
  <c r="E1820" i="1"/>
  <c r="F1837" i="5" s="1"/>
  <c r="J1837" i="5" s="1"/>
  <c r="K1773" i="2"/>
  <c r="J1773" i="2" s="1"/>
  <c r="E1763" i="1"/>
  <c r="F1780" i="5" s="1"/>
  <c r="J1780" i="5" s="1"/>
  <c r="K1942" i="2"/>
  <c r="J1942" i="2" s="1"/>
  <c r="E1932" i="1"/>
  <c r="F1949" i="5" s="1"/>
  <c r="J1949" i="5" s="1"/>
  <c r="K864" i="2"/>
  <c r="J864" i="2" s="1"/>
  <c r="E854" i="1"/>
  <c r="F871" i="5" s="1"/>
  <c r="J871" i="5" s="1"/>
  <c r="K1896" i="2"/>
  <c r="J1896" i="2" s="1"/>
  <c r="E1886" i="1"/>
  <c r="F1903" i="5" s="1"/>
  <c r="J1903" i="5" s="1"/>
  <c r="K931" i="2"/>
  <c r="J931" i="2" s="1"/>
  <c r="E921" i="1"/>
  <c r="F938" i="5" s="1"/>
  <c r="J938" i="5" s="1"/>
  <c r="K1006" i="2"/>
  <c r="J1006" i="2" s="1"/>
  <c r="E996" i="1"/>
  <c r="F1013" i="5" s="1"/>
  <c r="J1013" i="5" s="1"/>
  <c r="K940" i="2"/>
  <c r="J940" i="2" s="1"/>
  <c r="E930" i="1"/>
  <c r="K874" i="2"/>
  <c r="J874" i="2" s="1"/>
  <c r="E864" i="1"/>
  <c r="F881" i="5" s="1"/>
  <c r="J881" i="5" s="1"/>
  <c r="K898" i="2"/>
  <c r="J898" i="2" s="1"/>
  <c r="E888" i="1"/>
  <c r="K939" i="2"/>
  <c r="J939" i="2" s="1"/>
  <c r="E929" i="1"/>
  <c r="K1176" i="2"/>
  <c r="J1176" i="2" s="1"/>
  <c r="E1166" i="1"/>
  <c r="F1183" i="5" s="1"/>
  <c r="J1183" i="5" s="1"/>
  <c r="K1210" i="2"/>
  <c r="J1210" i="2" s="1"/>
  <c r="E1200" i="1"/>
  <c r="F1217" i="5" s="1"/>
  <c r="J1217" i="5" s="1"/>
  <c r="K1226" i="2"/>
  <c r="J1226" i="2" s="1"/>
  <c r="E1216" i="1"/>
  <c r="F1233" i="5" s="1"/>
  <c r="J1233" i="5" s="1"/>
  <c r="K1033" i="2"/>
  <c r="J1033" i="2" s="1"/>
  <c r="E1023" i="1"/>
  <c r="F1040" i="5" s="1"/>
  <c r="J1040" i="5" s="1"/>
  <c r="K1049" i="2"/>
  <c r="J1049" i="2" s="1"/>
  <c r="E1039" i="1"/>
  <c r="F1056" i="5" s="1"/>
  <c r="J1056" i="5" s="1"/>
  <c r="K1151" i="2"/>
  <c r="J1151" i="2" s="1"/>
  <c r="E1141" i="1"/>
  <c r="K1168" i="2"/>
  <c r="J1168" i="2" s="1"/>
  <c r="E1158" i="1"/>
  <c r="F1175" i="5" s="1"/>
  <c r="J1175" i="5" s="1"/>
  <c r="K1204" i="2"/>
  <c r="J1204" i="2" s="1"/>
  <c r="E1194" i="1"/>
  <c r="F1211" i="5" s="1"/>
  <c r="J1211" i="5" s="1"/>
  <c r="K1232" i="2"/>
  <c r="J1232" i="2" s="1"/>
  <c r="E1222" i="1"/>
  <c r="K915" i="2"/>
  <c r="J915" i="2" s="1"/>
  <c r="E905" i="1"/>
  <c r="F922" i="5" s="1"/>
  <c r="J922" i="5" s="1"/>
  <c r="K1099" i="2"/>
  <c r="J1099" i="2" s="1"/>
  <c r="E1089" i="1"/>
  <c r="F1106" i="5" s="1"/>
  <c r="J1106" i="5" s="1"/>
  <c r="K1233" i="2"/>
  <c r="J1233" i="2" s="1"/>
  <c r="E1223" i="1"/>
  <c r="K1269" i="2"/>
  <c r="J1269" i="2" s="1"/>
  <c r="E1259" i="1"/>
  <c r="F1276" i="5" s="1"/>
  <c r="J1276" i="5" s="1"/>
  <c r="K1301" i="2"/>
  <c r="J1301" i="2" s="1"/>
  <c r="E1291" i="1"/>
  <c r="F1308" i="5" s="1"/>
  <c r="J1308" i="5" s="1"/>
  <c r="K1333" i="2"/>
  <c r="J1333" i="2" s="1"/>
  <c r="E1323" i="1"/>
  <c r="F1340" i="5" s="1"/>
  <c r="J1340" i="5" s="1"/>
  <c r="K1365" i="2"/>
  <c r="J1365" i="2" s="1"/>
  <c r="E1355" i="1"/>
  <c r="F1372" i="5" s="1"/>
  <c r="J1372" i="5" s="1"/>
  <c r="K1397" i="2"/>
  <c r="J1397" i="2" s="1"/>
  <c r="E1387" i="1"/>
  <c r="F1404" i="5" s="1"/>
  <c r="J1404" i="5" s="1"/>
  <c r="K1223" i="2"/>
  <c r="J1223" i="2" s="1"/>
  <c r="E1213" i="1"/>
  <c r="F1230" i="5" s="1"/>
  <c r="J1230" i="5" s="1"/>
  <c r="K1257" i="2"/>
  <c r="J1257" i="2" s="1"/>
  <c r="E1247" i="1"/>
  <c r="F1264" i="5" s="1"/>
  <c r="J1264" i="5" s="1"/>
  <c r="K1289" i="2"/>
  <c r="J1289" i="2" s="1"/>
  <c r="E1279" i="1"/>
  <c r="F1296" i="5" s="1"/>
  <c r="J1296" i="5" s="1"/>
  <c r="K1321" i="2"/>
  <c r="J1321" i="2" s="1"/>
  <c r="E1311" i="1"/>
  <c r="F1328" i="5" s="1"/>
  <c r="J1328" i="5" s="1"/>
  <c r="K1351" i="2"/>
  <c r="J1351" i="2" s="1"/>
  <c r="E1341" i="1"/>
  <c r="F1358" i="5" s="1"/>
  <c r="J1358" i="5" s="1"/>
  <c r="K1383" i="2"/>
  <c r="J1383" i="2" s="1"/>
  <c r="E1373" i="1"/>
  <c r="F1390" i="5" s="1"/>
  <c r="J1390" i="5" s="1"/>
  <c r="K1261" i="2"/>
  <c r="J1261" i="2" s="1"/>
  <c r="E1251" i="1"/>
  <c r="F1268" i="5" s="1"/>
  <c r="J1268" i="5" s="1"/>
  <c r="K1293" i="2"/>
  <c r="J1293" i="2" s="1"/>
  <c r="E1283" i="1"/>
  <c r="F1300" i="5" s="1"/>
  <c r="J1300" i="5" s="1"/>
  <c r="K1325" i="2"/>
  <c r="J1325" i="2" s="1"/>
  <c r="E1315" i="1"/>
  <c r="F1332" i="5" s="1"/>
  <c r="J1332" i="5" s="1"/>
  <c r="K1357" i="2"/>
  <c r="J1357" i="2" s="1"/>
  <c r="E1347" i="1"/>
  <c r="F1364" i="5" s="1"/>
  <c r="J1364" i="5" s="1"/>
  <c r="K1389" i="2"/>
  <c r="J1389" i="2" s="1"/>
  <c r="E1379" i="1"/>
  <c r="F1396" i="5" s="1"/>
  <c r="J1396" i="5" s="1"/>
  <c r="K1101" i="2"/>
  <c r="J1101" i="2" s="1"/>
  <c r="E1091" i="1"/>
  <c r="F1108" i="5" s="1"/>
  <c r="J1108" i="5" s="1"/>
  <c r="K1359" i="2"/>
  <c r="J1359" i="2" s="1"/>
  <c r="E1349" i="1"/>
  <c r="K1415" i="2"/>
  <c r="J1415" i="2" s="1"/>
  <c r="E1405" i="1"/>
  <c r="F1422" i="5" s="1"/>
  <c r="J1422" i="5" s="1"/>
  <c r="K1447" i="2"/>
  <c r="J1447" i="2" s="1"/>
  <c r="E1437" i="1"/>
  <c r="F1454" i="5" s="1"/>
  <c r="J1454" i="5" s="1"/>
  <c r="K1521" i="2"/>
  <c r="J1521" i="2" s="1"/>
  <c r="E1511" i="1"/>
  <c r="F1528" i="5" s="1"/>
  <c r="J1528" i="5" s="1"/>
  <c r="K1547" i="2"/>
  <c r="J1547" i="2" s="1"/>
  <c r="E1537" i="1"/>
  <c r="F1554" i="5" s="1"/>
  <c r="J1554" i="5" s="1"/>
  <c r="K1229" i="2"/>
  <c r="J1229" i="2" s="1"/>
  <c r="E1219" i="1"/>
  <c r="F1236" i="5" s="1"/>
  <c r="J1236" i="5" s="1"/>
  <c r="K1275" i="2"/>
  <c r="J1275" i="2" s="1"/>
  <c r="E1265" i="1"/>
  <c r="K1339" i="2"/>
  <c r="J1339" i="2" s="1"/>
  <c r="E1329" i="1"/>
  <c r="F1346" i="5" s="1"/>
  <c r="J1346" i="5" s="1"/>
  <c r="K1426" i="2"/>
  <c r="J1426" i="2" s="1"/>
  <c r="E1416" i="1"/>
  <c r="F1433" i="5" s="1"/>
  <c r="J1433" i="5" s="1"/>
  <c r="K1458" i="2"/>
  <c r="J1458" i="2" s="1"/>
  <c r="E1448" i="1"/>
  <c r="F1465" i="5" s="1"/>
  <c r="J1465" i="5" s="1"/>
  <c r="K1490" i="2"/>
  <c r="J1490" i="2" s="1"/>
  <c r="E1480" i="1"/>
  <c r="K1532" i="2"/>
  <c r="J1532" i="2" s="1"/>
  <c r="E1522" i="1"/>
  <c r="K1249" i="2"/>
  <c r="J1249" i="2" s="1"/>
  <c r="E1239" i="1"/>
  <c r="F1256" i="5" s="1"/>
  <c r="J1256" i="5" s="1"/>
  <c r="K1391" i="2"/>
  <c r="J1391" i="2" s="1"/>
  <c r="E1381" i="1"/>
  <c r="F1398" i="5" s="1"/>
  <c r="J1398" i="5" s="1"/>
  <c r="K1424" i="2"/>
  <c r="J1424" i="2" s="1"/>
  <c r="E1414" i="1"/>
  <c r="F1431" i="5" s="1"/>
  <c r="J1431" i="5" s="1"/>
  <c r="K1456" i="2"/>
  <c r="J1456" i="2" s="1"/>
  <c r="E1446" i="1"/>
  <c r="F1463" i="5" s="1"/>
  <c r="J1463" i="5" s="1"/>
  <c r="K1483" i="2"/>
  <c r="J1483" i="2" s="1"/>
  <c r="E1473" i="1"/>
  <c r="F1490" i="5" s="1"/>
  <c r="J1490" i="5" s="1"/>
  <c r="K1499" i="2"/>
  <c r="J1499" i="2" s="1"/>
  <c r="E1489" i="1"/>
  <c r="F1506" i="5" s="1"/>
  <c r="J1506" i="5" s="1"/>
  <c r="K1512" i="2"/>
  <c r="J1512" i="2" s="1"/>
  <c r="E1502" i="1"/>
  <c r="F1519" i="5" s="1"/>
  <c r="J1519" i="5" s="1"/>
  <c r="K1525" i="2"/>
  <c r="J1525" i="2" s="1"/>
  <c r="E1515" i="1"/>
  <c r="F1532" i="5" s="1"/>
  <c r="J1532" i="5" s="1"/>
  <c r="K1557" i="2"/>
  <c r="J1557" i="2" s="1"/>
  <c r="E1547" i="1"/>
  <c r="F1564" i="5" s="1"/>
  <c r="J1564" i="5" s="1"/>
  <c r="K1429" i="2"/>
  <c r="J1429" i="2" s="1"/>
  <c r="E1419" i="1"/>
  <c r="F1436" i="5" s="1"/>
  <c r="J1436" i="5" s="1"/>
  <c r="K1501" i="2"/>
  <c r="J1501" i="2" s="1"/>
  <c r="E1491" i="1"/>
  <c r="F1508" i="5" s="1"/>
  <c r="J1508" i="5" s="1"/>
  <c r="K1588" i="2"/>
  <c r="J1588" i="2" s="1"/>
  <c r="E1578" i="1"/>
  <c r="F1595" i="5" s="1"/>
  <c r="J1595" i="5" s="1"/>
  <c r="K1644" i="2"/>
  <c r="J1644" i="2" s="1"/>
  <c r="E1634" i="1"/>
  <c r="F1651" i="5" s="1"/>
  <c r="J1651" i="5" s="1"/>
  <c r="K1660" i="2"/>
  <c r="J1660" i="2" s="1"/>
  <c r="E1650" i="1"/>
  <c r="F1667" i="5" s="1"/>
  <c r="J1667" i="5" s="1"/>
  <c r="K1676" i="2"/>
  <c r="J1676" i="2" s="1"/>
  <c r="E1666" i="1"/>
  <c r="F1683" i="5" s="1"/>
  <c r="J1683" i="5" s="1"/>
  <c r="K1692" i="2"/>
  <c r="J1692" i="2" s="1"/>
  <c r="E1682" i="1"/>
  <c r="F1699" i="5" s="1"/>
  <c r="J1699" i="5" s="1"/>
  <c r="K1708" i="2"/>
  <c r="J1708" i="2" s="1"/>
  <c r="E1698" i="1"/>
  <c r="F1715" i="5" s="1"/>
  <c r="J1715" i="5" s="1"/>
  <c r="K1724" i="2"/>
  <c r="J1724" i="2" s="1"/>
  <c r="E1714" i="1"/>
  <c r="F1731" i="5" s="1"/>
  <c r="J1731" i="5" s="1"/>
  <c r="K1740" i="2"/>
  <c r="J1740" i="2" s="1"/>
  <c r="E1730" i="1"/>
  <c r="K1800" i="2"/>
  <c r="J1800" i="2" s="1"/>
  <c r="E1790" i="1"/>
  <c r="F1807" i="5" s="1"/>
  <c r="J1807" i="5" s="1"/>
  <c r="K1832" i="2"/>
  <c r="J1832" i="2" s="1"/>
  <c r="E1822" i="1"/>
  <c r="F1839" i="5" s="1"/>
  <c r="J1839" i="5" s="1"/>
  <c r="K1774" i="2"/>
  <c r="J1774" i="2" s="1"/>
  <c r="E1764" i="1"/>
  <c r="F1781" i="5" s="1"/>
  <c r="J1781" i="5" s="1"/>
  <c r="K1869" i="2"/>
  <c r="J1869" i="2" s="1"/>
  <c r="E1859" i="1"/>
  <c r="F1876" i="5" s="1"/>
  <c r="J1876" i="5" s="1"/>
  <c r="K1450" i="2"/>
  <c r="J1450" i="2" s="1"/>
  <c r="E1440" i="1"/>
  <c r="F1457" i="5" s="1"/>
  <c r="J1457" i="5" s="1"/>
  <c r="K1493" i="2"/>
  <c r="J1493" i="2" s="1"/>
  <c r="E1483" i="1"/>
  <c r="F1500" i="5" s="1"/>
  <c r="J1500" i="5" s="1"/>
  <c r="K1579" i="2"/>
  <c r="J1579" i="2" s="1"/>
  <c r="E1569" i="1"/>
  <c r="F1586" i="5" s="1"/>
  <c r="J1586" i="5" s="1"/>
  <c r="K1611" i="2"/>
  <c r="J1611" i="2" s="1"/>
  <c r="E1601" i="1"/>
  <c r="K1813" i="2"/>
  <c r="J1813" i="2" s="1"/>
  <c r="E1803" i="1"/>
  <c r="F1820" i="5" s="1"/>
  <c r="J1820" i="5" s="1"/>
  <c r="K1913" i="2"/>
  <c r="J1913" i="2" s="1"/>
  <c r="E1903" i="1"/>
  <c r="F1920" i="5" s="1"/>
  <c r="J1920" i="5" s="1"/>
  <c r="K1782" i="2"/>
  <c r="J1782" i="2" s="1"/>
  <c r="E1772" i="1"/>
  <c r="K1468" i="2"/>
  <c r="J1468" i="2" s="1"/>
  <c r="E1458" i="1"/>
  <c r="F1475" i="5" s="1"/>
  <c r="J1475" i="5" s="1"/>
  <c r="K1600" i="2"/>
  <c r="J1600" i="2" s="1"/>
  <c r="E1590" i="1"/>
  <c r="F1607" i="5" s="1"/>
  <c r="J1607" i="5" s="1"/>
  <c r="K1628" i="2"/>
  <c r="J1628" i="2" s="1"/>
  <c r="E1618" i="1"/>
  <c r="F1635" i="5" s="1"/>
  <c r="J1635" i="5" s="1"/>
  <c r="K1888" i="2"/>
  <c r="J1888" i="2" s="1"/>
  <c r="E1878" i="1"/>
  <c r="F1895" i="5" s="1"/>
  <c r="J1895" i="5" s="1"/>
  <c r="K1922" i="2"/>
  <c r="J1922" i="2" s="1"/>
  <c r="E1912" i="1"/>
  <c r="F1929" i="5" s="1"/>
  <c r="J1929" i="5" s="1"/>
  <c r="K997" i="2"/>
  <c r="J997" i="2" s="1"/>
  <c r="E987" i="1"/>
  <c r="F1004" i="5" s="1"/>
  <c r="J1004" i="5" s="1"/>
  <c r="K1760" i="2"/>
  <c r="J1760" i="2" s="1"/>
  <c r="E1750" i="1"/>
  <c r="F1767" i="5" s="1"/>
  <c r="J1767" i="5" s="1"/>
  <c r="K1116" i="2"/>
  <c r="J1116" i="2" s="1"/>
  <c r="E1106" i="1"/>
  <c r="F1123" i="5" s="1"/>
  <c r="J1123" i="5" s="1"/>
  <c r="K1183" i="2"/>
  <c r="J1183" i="2" s="1"/>
  <c r="E1173" i="1"/>
  <c r="F1190" i="5" s="1"/>
  <c r="J1190" i="5" s="1"/>
  <c r="E473" i="1"/>
  <c r="F490" i="5" s="1"/>
  <c r="J490" i="5" s="1"/>
  <c r="K889" i="2"/>
  <c r="J889" i="2" s="1"/>
  <c r="E879" i="1"/>
  <c r="F896" i="5" s="1"/>
  <c r="J896" i="5" s="1"/>
  <c r="K945" i="2"/>
  <c r="J945" i="2" s="1"/>
  <c r="E935" i="1"/>
  <c r="F952" i="5" s="1"/>
  <c r="J952" i="5" s="1"/>
  <c r="K984" i="2"/>
  <c r="J984" i="2" s="1"/>
  <c r="E974" i="1"/>
  <c r="K899" i="2"/>
  <c r="J899" i="2" s="1"/>
  <c r="E889" i="1"/>
  <c r="K983" i="2"/>
  <c r="J983" i="2" s="1"/>
  <c r="E973" i="1"/>
  <c r="K1001" i="2"/>
  <c r="J1001" i="2" s="1"/>
  <c r="E991" i="1"/>
  <c r="F1008" i="5" s="1"/>
  <c r="J1008" i="5" s="1"/>
  <c r="K1012" i="2"/>
  <c r="J1012" i="2" s="1"/>
  <c r="E1002" i="1"/>
  <c r="F1019" i="5" s="1"/>
  <c r="J1019" i="5" s="1"/>
  <c r="K1034" i="2"/>
  <c r="J1034" i="2" s="1"/>
  <c r="E1024" i="1"/>
  <c r="F1041" i="5" s="1"/>
  <c r="J1041" i="5" s="1"/>
  <c r="K1050" i="2"/>
  <c r="J1050" i="2" s="1"/>
  <c r="E1040" i="1"/>
  <c r="F1057" i="5" s="1"/>
  <c r="J1057" i="5" s="1"/>
  <c r="K1103" i="2"/>
  <c r="J1103" i="2" s="1"/>
  <c r="E1093" i="1"/>
  <c r="F1110" i="5" s="1"/>
  <c r="J1110" i="5" s="1"/>
  <c r="K1124" i="2"/>
  <c r="J1124" i="2" s="1"/>
  <c r="E1114" i="1"/>
  <c r="F1131" i="5" s="1"/>
  <c r="J1131" i="5" s="1"/>
  <c r="K1148" i="2"/>
  <c r="J1148" i="2" s="1"/>
  <c r="E1138" i="1"/>
  <c r="K959" i="2"/>
  <c r="J959" i="2" s="1"/>
  <c r="E949" i="1"/>
  <c r="F966" i="5" s="1"/>
  <c r="J966" i="5" s="1"/>
  <c r="K1051" i="2"/>
  <c r="J1051" i="2" s="1"/>
  <c r="E1041" i="1"/>
  <c r="F1058" i="5" s="1"/>
  <c r="J1058" i="5" s="1"/>
  <c r="K1213" i="2"/>
  <c r="J1213" i="2" s="1"/>
  <c r="E1203" i="1"/>
  <c r="F1220" i="5" s="1"/>
  <c r="J1220" i="5" s="1"/>
  <c r="K1089" i="2"/>
  <c r="J1089" i="2" s="1"/>
  <c r="E1079" i="1"/>
  <c r="F1096" i="5" s="1"/>
  <c r="J1096" i="5" s="1"/>
  <c r="K1130" i="2"/>
  <c r="J1130" i="2" s="1"/>
  <c r="E1120" i="1"/>
  <c r="F1137" i="5" s="1"/>
  <c r="J1137" i="5" s="1"/>
  <c r="K1242" i="2"/>
  <c r="J1242" i="2" s="1"/>
  <c r="E1232" i="1"/>
  <c r="F1249" i="5" s="1"/>
  <c r="J1249" i="5" s="1"/>
  <c r="K1039" i="2"/>
  <c r="J1039" i="2" s="1"/>
  <c r="E1029" i="1"/>
  <c r="F1046" i="5" s="1"/>
  <c r="J1046" i="5" s="1"/>
  <c r="K1076" i="2"/>
  <c r="J1076" i="2" s="1"/>
  <c r="E1066" i="1"/>
  <c r="F1083" i="5" s="1"/>
  <c r="J1083" i="5" s="1"/>
  <c r="K1110" i="2"/>
  <c r="J1110" i="2" s="1"/>
  <c r="E1100" i="1"/>
  <c r="K1065" i="2"/>
  <c r="J1065" i="2" s="1"/>
  <c r="E1055" i="1"/>
  <c r="K1236" i="2"/>
  <c r="J1236" i="2" s="1"/>
  <c r="E1226" i="1"/>
  <c r="K1279" i="2"/>
  <c r="J1279" i="2" s="1"/>
  <c r="E1269" i="1"/>
  <c r="F1286" i="5" s="1"/>
  <c r="J1286" i="5" s="1"/>
  <c r="K1311" i="2"/>
  <c r="J1311" i="2" s="1"/>
  <c r="E1301" i="1"/>
  <c r="F1318" i="5" s="1"/>
  <c r="J1318" i="5" s="1"/>
  <c r="K1354" i="2"/>
  <c r="J1354" i="2" s="1"/>
  <c r="E1344" i="1"/>
  <c r="F1361" i="5" s="1"/>
  <c r="J1361" i="5" s="1"/>
  <c r="K1386" i="2"/>
  <c r="J1386" i="2" s="1"/>
  <c r="E1376" i="1"/>
  <c r="F1393" i="5" s="1"/>
  <c r="J1393" i="5" s="1"/>
  <c r="K1081" i="2"/>
  <c r="J1081" i="2" s="1"/>
  <c r="E1071" i="1"/>
  <c r="F1088" i="5" s="1"/>
  <c r="J1088" i="5" s="1"/>
  <c r="K1228" i="2"/>
  <c r="J1228" i="2" s="1"/>
  <c r="E1218" i="1"/>
  <c r="F1235" i="5" s="1"/>
  <c r="J1235" i="5" s="1"/>
  <c r="K1267" i="2"/>
  <c r="J1267" i="2" s="1"/>
  <c r="E1257" i="1"/>
  <c r="F1274" i="5" s="1"/>
  <c r="J1274" i="5" s="1"/>
  <c r="K1299" i="2"/>
  <c r="J1299" i="2" s="1"/>
  <c r="E1289" i="1"/>
  <c r="F1306" i="5" s="1"/>
  <c r="J1306" i="5" s="1"/>
  <c r="K1331" i="2"/>
  <c r="J1331" i="2" s="1"/>
  <c r="E1321" i="1"/>
  <c r="F1338" i="5" s="1"/>
  <c r="J1338" i="5" s="1"/>
  <c r="K1368" i="2"/>
  <c r="J1368" i="2" s="1"/>
  <c r="E1358" i="1"/>
  <c r="F1375" i="5" s="1"/>
  <c r="J1375" i="5" s="1"/>
  <c r="K873" i="2"/>
  <c r="J873" i="2" s="1"/>
  <c r="E863" i="1"/>
  <c r="F880" i="5" s="1"/>
  <c r="J880" i="5" s="1"/>
  <c r="K1221" i="2"/>
  <c r="J1221" i="2" s="1"/>
  <c r="E1211" i="1"/>
  <c r="F1228" i="5" s="1"/>
  <c r="J1228" i="5" s="1"/>
  <c r="K1271" i="2"/>
  <c r="J1271" i="2" s="1"/>
  <c r="E1261" i="1"/>
  <c r="F1278" i="5" s="1"/>
  <c r="J1278" i="5" s="1"/>
  <c r="K1303" i="2"/>
  <c r="J1303" i="2" s="1"/>
  <c r="E1293" i="1"/>
  <c r="F1310" i="5" s="1"/>
  <c r="J1310" i="5" s="1"/>
  <c r="K1335" i="2"/>
  <c r="J1335" i="2" s="1"/>
  <c r="E1325" i="1"/>
  <c r="F1342" i="5" s="1"/>
  <c r="J1342" i="5" s="1"/>
  <c r="K1362" i="2"/>
  <c r="J1362" i="2" s="1"/>
  <c r="E1352" i="1"/>
  <c r="K1394" i="2"/>
  <c r="J1394" i="2" s="1"/>
  <c r="E1384" i="1"/>
  <c r="F1401" i="5" s="1"/>
  <c r="J1401" i="5" s="1"/>
  <c r="K1416" i="2"/>
  <c r="J1416" i="2" s="1"/>
  <c r="E1406" i="1"/>
  <c r="F1423" i="5" s="1"/>
  <c r="J1423" i="5" s="1"/>
  <c r="K1448" i="2"/>
  <c r="J1448" i="2" s="1"/>
  <c r="E1438" i="1"/>
  <c r="K1509" i="2"/>
  <c r="J1509" i="2" s="1"/>
  <c r="E1499" i="1"/>
  <c r="F1516" i="5" s="1"/>
  <c r="J1516" i="5" s="1"/>
  <c r="K1549" i="2"/>
  <c r="J1549" i="2" s="1"/>
  <c r="E1539" i="1"/>
  <c r="F1556" i="5" s="1"/>
  <c r="J1556" i="5" s="1"/>
  <c r="K1260" i="2"/>
  <c r="J1260" i="2" s="1"/>
  <c r="E1250" i="1"/>
  <c r="F1267" i="5" s="1"/>
  <c r="J1267" i="5" s="1"/>
  <c r="K1342" i="2"/>
  <c r="J1342" i="2" s="1"/>
  <c r="E1332" i="1"/>
  <c r="F1349" i="5" s="1"/>
  <c r="J1349" i="5" s="1"/>
  <c r="K1400" i="2"/>
  <c r="J1400" i="2" s="1"/>
  <c r="E1390" i="1"/>
  <c r="K1427" i="2"/>
  <c r="J1427" i="2" s="1"/>
  <c r="E1417" i="1"/>
  <c r="F1434" i="5" s="1"/>
  <c r="J1434" i="5" s="1"/>
  <c r="K1459" i="2"/>
  <c r="J1459" i="2" s="1"/>
  <c r="E1449" i="1"/>
  <c r="F1466" i="5" s="1"/>
  <c r="J1466" i="5" s="1"/>
  <c r="K1494" i="2"/>
  <c r="J1494" i="2" s="1"/>
  <c r="E1484" i="1"/>
  <c r="F1501" i="5" s="1"/>
  <c r="J1501" i="5" s="1"/>
  <c r="K1542" i="2"/>
  <c r="J1542" i="2" s="1"/>
  <c r="E1532" i="1"/>
  <c r="F1549" i="5" s="1"/>
  <c r="J1549" i="5" s="1"/>
  <c r="K1209" i="2"/>
  <c r="J1209" i="2" s="1"/>
  <c r="E1199" i="1"/>
  <c r="F1216" i="5" s="1"/>
  <c r="J1216" i="5" s="1"/>
  <c r="K1291" i="2"/>
  <c r="J1291" i="2" s="1"/>
  <c r="E1281" i="1"/>
  <c r="F1298" i="5" s="1"/>
  <c r="J1298" i="5" s="1"/>
  <c r="K1417" i="2"/>
  <c r="J1417" i="2" s="1"/>
  <c r="E1407" i="1"/>
  <c r="F1424" i="5" s="1"/>
  <c r="J1424" i="5" s="1"/>
  <c r="K1449" i="2"/>
  <c r="J1449" i="2" s="1"/>
  <c r="E1439" i="1"/>
  <c r="F1456" i="5" s="1"/>
  <c r="J1456" i="5" s="1"/>
  <c r="K1508" i="2"/>
  <c r="J1508" i="2" s="1"/>
  <c r="E1498" i="1"/>
  <c r="F1515" i="5" s="1"/>
  <c r="J1515" i="5" s="1"/>
  <c r="K1519" i="2"/>
  <c r="J1519" i="2" s="1"/>
  <c r="E1509" i="1"/>
  <c r="F1526" i="5" s="1"/>
  <c r="J1526" i="5" s="1"/>
  <c r="K1544" i="2"/>
  <c r="J1544" i="2" s="1"/>
  <c r="E1534" i="1"/>
  <c r="F1551" i="5" s="1"/>
  <c r="J1551" i="5" s="1"/>
  <c r="K1252" i="2"/>
  <c r="J1252" i="2" s="1"/>
  <c r="E1242" i="1"/>
  <c r="F1259" i="5" s="1"/>
  <c r="J1259" i="5" s="1"/>
  <c r="K1420" i="2"/>
  <c r="J1420" i="2" s="1"/>
  <c r="E1410" i="1"/>
  <c r="F1427" i="5" s="1"/>
  <c r="J1427" i="5" s="1"/>
  <c r="K1485" i="2"/>
  <c r="J1485" i="2" s="1"/>
  <c r="E1475" i="1"/>
  <c r="K1574" i="2"/>
  <c r="J1574" i="2" s="1"/>
  <c r="E1564" i="1"/>
  <c r="K1606" i="2"/>
  <c r="J1606" i="2" s="1"/>
  <c r="E1596" i="1"/>
  <c r="F1613" i="5" s="1"/>
  <c r="J1613" i="5" s="1"/>
  <c r="K1767" i="2"/>
  <c r="J1767" i="2" s="1"/>
  <c r="E1757" i="1"/>
  <c r="F1774" i="5" s="1"/>
  <c r="J1774" i="5" s="1"/>
  <c r="K1936" i="2"/>
  <c r="J1936" i="2" s="1"/>
  <c r="E1926" i="1"/>
  <c r="F1943" i="5" s="1"/>
  <c r="J1943" i="5" s="1"/>
  <c r="K1622" i="2"/>
  <c r="J1622" i="2" s="1"/>
  <c r="E1612" i="1"/>
  <c r="F1629" i="5" s="1"/>
  <c r="J1629" i="5" s="1"/>
  <c r="K1523" i="2"/>
  <c r="J1523" i="2" s="1"/>
  <c r="E1513" i="1"/>
  <c r="F1530" i="5" s="1"/>
  <c r="J1530" i="5" s="1"/>
  <c r="K914" i="2"/>
  <c r="J914" i="2" s="1"/>
  <c r="E904" i="1"/>
  <c r="F921" i="5" s="1"/>
  <c r="J921" i="5" s="1"/>
  <c r="K902" i="2"/>
  <c r="J902" i="2" s="1"/>
  <c r="E892" i="1"/>
  <c r="K971" i="2"/>
  <c r="J971" i="2" s="1"/>
  <c r="E961" i="1"/>
  <c r="F978" i="5" s="1"/>
  <c r="J978" i="5" s="1"/>
  <c r="K1016" i="2"/>
  <c r="J1016" i="2" s="1"/>
  <c r="E1006" i="1"/>
  <c r="F1023" i="5" s="1"/>
  <c r="J1023" i="5" s="1"/>
  <c r="K1132" i="2"/>
  <c r="J1132" i="2" s="1"/>
  <c r="E1122" i="1"/>
  <c r="F1139" i="5" s="1"/>
  <c r="J1139" i="5" s="1"/>
  <c r="K1161" i="2"/>
  <c r="J1161" i="2" s="1"/>
  <c r="E1151" i="1"/>
  <c r="F1168" i="5" s="1"/>
  <c r="J1168" i="5" s="1"/>
  <c r="K1219" i="2"/>
  <c r="J1219" i="2" s="1"/>
  <c r="E1209" i="1"/>
  <c r="F1226" i="5" s="1"/>
  <c r="J1226" i="5" s="1"/>
  <c r="K1253" i="2"/>
  <c r="J1253" i="2" s="1"/>
  <c r="E1243" i="1"/>
  <c r="F1260" i="5" s="1"/>
  <c r="J1260" i="5" s="1"/>
  <c r="K1017" i="2"/>
  <c r="J1017" i="2" s="1"/>
  <c r="E1007" i="1"/>
  <c r="F1024" i="5" s="1"/>
  <c r="J1024" i="5" s="1"/>
  <c r="K1052" i="2"/>
  <c r="J1052" i="2" s="1"/>
  <c r="E1042" i="1"/>
  <c r="F1059" i="5" s="1"/>
  <c r="J1059" i="5" s="1"/>
  <c r="K1074" i="2"/>
  <c r="J1074" i="2" s="1"/>
  <c r="E1064" i="1"/>
  <c r="F1081" i="5" s="1"/>
  <c r="J1081" i="5" s="1"/>
  <c r="K1638" i="2"/>
  <c r="J1638" i="2" s="1"/>
  <c r="E1628" i="1"/>
  <c r="F1645" i="5" s="1"/>
  <c r="J1645" i="5" s="1"/>
  <c r="K1654" i="2"/>
  <c r="J1654" i="2" s="1"/>
  <c r="E1644" i="1"/>
  <c r="K1670" i="2"/>
  <c r="J1670" i="2" s="1"/>
  <c r="E1660" i="1"/>
  <c r="F1677" i="5" s="1"/>
  <c r="J1677" i="5" s="1"/>
  <c r="K1686" i="2"/>
  <c r="J1686" i="2" s="1"/>
  <c r="E1676" i="1"/>
  <c r="F1693" i="5" s="1"/>
  <c r="J1693" i="5" s="1"/>
  <c r="K1702" i="2"/>
  <c r="J1702" i="2" s="1"/>
  <c r="E1692" i="1"/>
  <c r="F1709" i="5" s="1"/>
  <c r="J1709" i="5" s="1"/>
  <c r="K1718" i="2"/>
  <c r="J1718" i="2" s="1"/>
  <c r="E1708" i="1"/>
  <c r="F1725" i="5" s="1"/>
  <c r="J1725" i="5" s="1"/>
  <c r="K1734" i="2"/>
  <c r="J1734" i="2" s="1"/>
  <c r="E1724" i="1"/>
  <c r="F1741" i="5" s="1"/>
  <c r="J1741" i="5" s="1"/>
  <c r="K1750" i="2"/>
  <c r="J1750" i="2" s="1"/>
  <c r="E1740" i="1"/>
  <c r="F1757" i="5" s="1"/>
  <c r="J1757" i="5" s="1"/>
  <c r="K1820" i="2"/>
  <c r="J1820" i="2" s="1"/>
  <c r="E1810" i="1"/>
  <c r="K1851" i="2"/>
  <c r="J1851" i="2" s="1"/>
  <c r="E1841" i="1"/>
  <c r="F1858" i="5" s="1"/>
  <c r="J1858" i="5" s="1"/>
  <c r="K1772" i="2"/>
  <c r="J1772" i="2" s="1"/>
  <c r="E1762" i="1"/>
  <c r="F1779" i="5" s="1"/>
  <c r="J1779" i="5" s="1"/>
  <c r="K1857" i="2"/>
  <c r="J1857" i="2" s="1"/>
  <c r="E1847" i="1"/>
  <c r="F1864" i="5" s="1"/>
  <c r="J1864" i="5" s="1"/>
  <c r="K1817" i="2"/>
  <c r="J1817" i="2" s="1"/>
  <c r="E1807" i="1"/>
  <c r="F1824" i="5" s="1"/>
  <c r="J1824" i="5" s="1"/>
  <c r="K1435" i="2"/>
  <c r="J1435" i="2" s="1"/>
  <c r="E1425" i="1"/>
  <c r="F1442" i="5" s="1"/>
  <c r="J1442" i="5" s="1"/>
  <c r="K1625" i="2"/>
  <c r="J1625" i="2" s="1"/>
  <c r="E1615" i="1"/>
  <c r="F1632" i="5" s="1"/>
  <c r="J1632" i="5" s="1"/>
  <c r="K1917" i="2"/>
  <c r="J1917" i="2" s="1"/>
  <c r="E1907" i="1"/>
  <c r="F1924" i="5" s="1"/>
  <c r="J1924" i="5" s="1"/>
  <c r="K863" i="2"/>
  <c r="J863" i="2" s="1"/>
  <c r="E853" i="1"/>
  <c r="F870" i="5" s="1"/>
  <c r="J870" i="5" s="1"/>
  <c r="K1868" i="2"/>
  <c r="J1868" i="2" s="1"/>
  <c r="E1858" i="1"/>
  <c r="K1584" i="2"/>
  <c r="J1584" i="2" s="1"/>
  <c r="E1574" i="1"/>
  <c r="F1591" i="5" s="1"/>
  <c r="J1591" i="5" s="1"/>
  <c r="K1624" i="2"/>
  <c r="J1624" i="2" s="1"/>
  <c r="E1614" i="1"/>
  <c r="F1631" i="5" s="1"/>
  <c r="J1631" i="5" s="1"/>
  <c r="K1790" i="2"/>
  <c r="J1790" i="2" s="1"/>
  <c r="E1780" i="1"/>
  <c r="F1797" i="5" s="1"/>
  <c r="J1797" i="5" s="1"/>
  <c r="K1292" i="2"/>
  <c r="J1292" i="2" s="1"/>
  <c r="E1282" i="1"/>
  <c r="F1299" i="5" s="1"/>
  <c r="J1299" i="5" s="1"/>
  <c r="K892" i="2"/>
  <c r="J892" i="2" s="1"/>
  <c r="E882" i="1"/>
  <c r="F899" i="5" s="1"/>
  <c r="J899" i="5" s="1"/>
  <c r="K967" i="2"/>
  <c r="J967" i="2" s="1"/>
  <c r="E957" i="1"/>
  <c r="F974" i="5" s="1"/>
  <c r="J974" i="5" s="1"/>
  <c r="K988" i="2"/>
  <c r="J988" i="2" s="1"/>
  <c r="E978" i="1"/>
  <c r="F995" i="5" s="1"/>
  <c r="J995" i="5" s="1"/>
  <c r="K930" i="2"/>
  <c r="J930" i="2" s="1"/>
  <c r="E920" i="1"/>
  <c r="F937" i="5" s="1"/>
  <c r="J937" i="5" s="1"/>
  <c r="K881" i="2"/>
  <c r="J881" i="2" s="1"/>
  <c r="E871" i="1"/>
  <c r="F888" i="5" s="1"/>
  <c r="J888" i="5" s="1"/>
  <c r="K908" i="2"/>
  <c r="J908" i="2" s="1"/>
  <c r="E898" i="1"/>
  <c r="F915" i="5" s="1"/>
  <c r="J915" i="5" s="1"/>
  <c r="K990" i="2"/>
  <c r="J990" i="2" s="1"/>
  <c r="E980" i="1"/>
  <c r="F997" i="5" s="1"/>
  <c r="J997" i="5" s="1"/>
  <c r="K1046" i="2"/>
  <c r="J1046" i="2" s="1"/>
  <c r="E1036" i="1"/>
  <c r="F1053" i="5" s="1"/>
  <c r="J1053" i="5" s="1"/>
  <c r="K1063" i="2"/>
  <c r="J1063" i="2" s="1"/>
  <c r="E1053" i="1"/>
  <c r="F1070" i="5" s="1"/>
  <c r="J1070" i="5" s="1"/>
  <c r="K1079" i="2"/>
  <c r="J1079" i="2" s="1"/>
  <c r="E1069" i="1"/>
  <c r="F1086" i="5" s="1"/>
  <c r="J1086" i="5" s="1"/>
  <c r="K1095" i="2"/>
  <c r="J1095" i="2" s="1"/>
  <c r="E1085" i="1"/>
  <c r="F1102" i="5" s="1"/>
  <c r="J1102" i="5" s="1"/>
  <c r="K1126" i="2"/>
  <c r="J1126" i="2" s="1"/>
  <c r="E1116" i="1"/>
  <c r="F1133" i="5" s="1"/>
  <c r="J1133" i="5" s="1"/>
  <c r="K1175" i="2"/>
  <c r="J1175" i="2" s="1"/>
  <c r="E1165" i="1"/>
  <c r="F1182" i="5" s="1"/>
  <c r="J1182" i="5" s="1"/>
  <c r="K1018" i="2"/>
  <c r="J1018" i="2" s="1"/>
  <c r="E1008" i="1"/>
  <c r="F1025" i="5" s="1"/>
  <c r="J1025" i="5" s="1"/>
  <c r="K1070" i="2"/>
  <c r="J1070" i="2" s="1"/>
  <c r="E1060" i="1"/>
  <c r="K1086" i="2"/>
  <c r="J1086" i="2" s="1"/>
  <c r="E1076" i="1"/>
  <c r="F1093" i="5" s="1"/>
  <c r="J1093" i="5" s="1"/>
  <c r="K1109" i="2"/>
  <c r="J1109" i="2" s="1"/>
  <c r="E1099" i="1"/>
  <c r="K1196" i="2"/>
  <c r="J1196" i="2" s="1"/>
  <c r="E1186" i="1"/>
  <c r="K1035" i="2"/>
  <c r="J1035" i="2" s="1"/>
  <c r="E1025" i="1"/>
  <c r="F1042" i="5" s="1"/>
  <c r="J1042" i="5" s="1"/>
  <c r="K1172" i="2"/>
  <c r="J1172" i="2" s="1"/>
  <c r="E1162" i="1"/>
  <c r="F1179" i="5" s="1"/>
  <c r="J1179" i="5" s="1"/>
  <c r="K933" i="2"/>
  <c r="J933" i="2" s="1"/>
  <c r="E923" i="1"/>
  <c r="F940" i="5" s="1"/>
  <c r="J940" i="5" s="1"/>
  <c r="K1082" i="2"/>
  <c r="J1082" i="2" s="1"/>
  <c r="E1072" i="1"/>
  <c r="F1089" i="5" s="1"/>
  <c r="J1089" i="5" s="1"/>
  <c r="K1231" i="2"/>
  <c r="J1231" i="2" s="1"/>
  <c r="E1221" i="1"/>
  <c r="F1238" i="5" s="1"/>
  <c r="J1238" i="5" s="1"/>
  <c r="K909" i="2"/>
  <c r="J909" i="2" s="1"/>
  <c r="E899" i="1"/>
  <c r="F916" i="5" s="1"/>
  <c r="J916" i="5" s="1"/>
  <c r="K1044" i="2"/>
  <c r="J1044" i="2" s="1"/>
  <c r="E1034" i="1"/>
  <c r="F1051" i="5" s="1"/>
  <c r="J1051" i="5" s="1"/>
  <c r="K1751" i="2"/>
  <c r="J1751" i="2" s="1"/>
  <c r="E1741" i="1"/>
  <c r="F1758" i="5" s="1"/>
  <c r="J1758" i="5" s="1"/>
  <c r="K1806" i="2"/>
  <c r="J1806" i="2" s="1"/>
  <c r="E1796" i="1"/>
  <c r="F1813" i="5" s="1"/>
  <c r="J1813" i="5" s="1"/>
  <c r="K1434" i="2"/>
  <c r="J1434" i="2" s="1"/>
  <c r="E1424" i="1"/>
  <c r="F1441" i="5" s="1"/>
  <c r="J1441" i="5" s="1"/>
  <c r="K1500" i="2"/>
  <c r="J1500" i="2" s="1"/>
  <c r="E1490" i="1"/>
  <c r="F1507" i="5" s="1"/>
  <c r="J1507" i="5" s="1"/>
  <c r="K1575" i="2"/>
  <c r="J1575" i="2" s="1"/>
  <c r="E1565" i="1"/>
  <c r="F1582" i="5" s="1"/>
  <c r="J1582" i="5" s="1"/>
  <c r="K1607" i="2"/>
  <c r="J1607" i="2" s="1"/>
  <c r="E1597" i="1"/>
  <c r="F1614" i="5" s="1"/>
  <c r="J1614" i="5" s="1"/>
  <c r="K1777" i="2"/>
  <c r="J1777" i="2" s="1"/>
  <c r="E1767" i="1"/>
  <c r="F1784" i="5" s="1"/>
  <c r="J1784" i="5" s="1"/>
  <c r="K1883" i="2"/>
  <c r="J1883" i="2" s="1"/>
  <c r="E1873" i="1"/>
  <c r="F1890" i="5" s="1"/>
  <c r="J1890" i="5" s="1"/>
  <c r="K1551" i="2"/>
  <c r="J1551" i="2" s="1"/>
  <c r="E1541" i="1"/>
  <c r="F1558" i="5" s="1"/>
  <c r="J1558" i="5" s="1"/>
  <c r="K1585" i="2"/>
  <c r="J1585" i="2" s="1"/>
  <c r="E1575" i="1"/>
  <c r="F1592" i="5" s="1"/>
  <c r="J1592" i="5" s="1"/>
  <c r="K1583" i="2"/>
  <c r="J1583" i="2" s="1"/>
  <c r="E1573" i="1"/>
  <c r="F1590" i="5" s="1"/>
  <c r="J1590" i="5" s="1"/>
  <c r="K1627" i="2"/>
  <c r="J1627" i="2" s="1"/>
  <c r="E1617" i="1"/>
  <c r="F1634" i="5" s="1"/>
  <c r="J1634" i="5" s="1"/>
  <c r="K1930" i="2"/>
  <c r="J1930" i="2" s="1"/>
  <c r="E1920" i="1"/>
  <c r="F1937" i="5" s="1"/>
  <c r="J1937" i="5" s="1"/>
  <c r="K1946" i="2"/>
  <c r="J1946" i="2" s="1"/>
  <c r="E1936" i="1"/>
  <c r="K859" i="2"/>
  <c r="J859" i="2" s="1"/>
  <c r="E849" i="1"/>
  <c r="F866" i="5" s="1"/>
  <c r="J866" i="5" s="1"/>
  <c r="K1489" i="2"/>
  <c r="J1489" i="2" s="1"/>
  <c r="E1479" i="1"/>
  <c r="F1496" i="5" s="1"/>
  <c r="J1496" i="5" s="1"/>
  <c r="K1920" i="2"/>
  <c r="J1920" i="2" s="1"/>
  <c r="E1910" i="1"/>
  <c r="F1927" i="5" s="1"/>
  <c r="J1927" i="5" s="1"/>
  <c r="K1565" i="2"/>
  <c r="J1565" i="2" s="1"/>
  <c r="E1555" i="1"/>
  <c r="F1572" i="5" s="1"/>
  <c r="J1572" i="5" s="1"/>
  <c r="K1626" i="2"/>
  <c r="J1626" i="2" s="1"/>
  <c r="E1616" i="1"/>
  <c r="F1633" i="5" s="1"/>
  <c r="J1633" i="5" s="1"/>
  <c r="K888" i="2"/>
  <c r="J888" i="2" s="1"/>
  <c r="E878" i="1"/>
  <c r="F895" i="5" s="1"/>
  <c r="J895" i="5" s="1"/>
  <c r="K916" i="2"/>
  <c r="J916" i="2" s="1"/>
  <c r="E906" i="1"/>
  <c r="F923" i="5" s="1"/>
  <c r="J923" i="5" s="1"/>
  <c r="K942" i="2"/>
  <c r="J942" i="2" s="1"/>
  <c r="E932" i="1"/>
  <c r="K907" i="2"/>
  <c r="J907" i="2" s="1"/>
  <c r="E897" i="1"/>
  <c r="F914" i="5" s="1"/>
  <c r="J914" i="5" s="1"/>
  <c r="K1014" i="2"/>
  <c r="J1014" i="2" s="1"/>
  <c r="E1004" i="1"/>
  <c r="F1021" i="5" s="1"/>
  <c r="J1021" i="5" s="1"/>
  <c r="K1064" i="2"/>
  <c r="J1064" i="2" s="1"/>
  <c r="E1054" i="1"/>
  <c r="K1080" i="2"/>
  <c r="J1080" i="2" s="1"/>
  <c r="E1070" i="1"/>
  <c r="F1087" i="5" s="1"/>
  <c r="J1087" i="5" s="1"/>
  <c r="K1096" i="2"/>
  <c r="J1096" i="2" s="1"/>
  <c r="E1086" i="1"/>
  <c r="F1103" i="5" s="1"/>
  <c r="J1103" i="5" s="1"/>
  <c r="K1186" i="2"/>
  <c r="J1186" i="2" s="1"/>
  <c r="E1176" i="1"/>
  <c r="F1193" i="5" s="1"/>
  <c r="J1193" i="5" s="1"/>
  <c r="K1127" i="2"/>
  <c r="J1127" i="2" s="1"/>
  <c r="E1117" i="1"/>
  <c r="F1134" i="5" s="1"/>
  <c r="J1134" i="5" s="1"/>
  <c r="K1159" i="2"/>
  <c r="J1159" i="2" s="1"/>
  <c r="E1149" i="1"/>
  <c r="F1166" i="5" s="1"/>
  <c r="J1166" i="5" s="1"/>
  <c r="K872" i="2"/>
  <c r="J872" i="2" s="1"/>
  <c r="E862" i="1"/>
  <c r="F879" i="5" s="1"/>
  <c r="J879" i="5" s="1"/>
  <c r="K1025" i="2"/>
  <c r="J1025" i="2" s="1"/>
  <c r="E1015" i="1"/>
  <c r="K1059" i="2"/>
  <c r="J1059" i="2" s="1"/>
  <c r="E1049" i="1"/>
  <c r="F1066" i="5" s="1"/>
  <c r="J1066" i="5" s="1"/>
  <c r="K1100" i="2"/>
  <c r="J1100" i="2" s="1"/>
  <c r="E1090" i="1"/>
  <c r="F1107" i="5" s="1"/>
  <c r="J1107" i="5" s="1"/>
  <c r="K987" i="2"/>
  <c r="J987" i="2" s="1"/>
  <c r="E977" i="1"/>
  <c r="F994" i="5" s="1"/>
  <c r="J994" i="5" s="1"/>
  <c r="K1036" i="2"/>
  <c r="J1036" i="2" s="1"/>
  <c r="E1026" i="1"/>
  <c r="F1043" i="5" s="1"/>
  <c r="J1043" i="5" s="1"/>
  <c r="K1107" i="2"/>
  <c r="J1107" i="2" s="1"/>
  <c r="E1097" i="1"/>
  <c r="K1648" i="2"/>
  <c r="J1648" i="2" s="1"/>
  <c r="E1638" i="1"/>
  <c r="F1655" i="5" s="1"/>
  <c r="J1655" i="5" s="1"/>
  <c r="K1664" i="2"/>
  <c r="J1664" i="2" s="1"/>
  <c r="E1654" i="1"/>
  <c r="F1671" i="5" s="1"/>
  <c r="J1671" i="5" s="1"/>
  <c r="K1680" i="2"/>
  <c r="J1680" i="2" s="1"/>
  <c r="E1670" i="1"/>
  <c r="F1687" i="5" s="1"/>
  <c r="J1687" i="5" s="1"/>
  <c r="K1696" i="2"/>
  <c r="J1696" i="2" s="1"/>
  <c r="E1686" i="1"/>
  <c r="K1712" i="2"/>
  <c r="J1712" i="2" s="1"/>
  <c r="E1702" i="1"/>
  <c r="F1719" i="5" s="1"/>
  <c r="J1719" i="5" s="1"/>
  <c r="K1728" i="2"/>
  <c r="J1728" i="2" s="1"/>
  <c r="E1718" i="1"/>
  <c r="F1735" i="5" s="1"/>
  <c r="J1735" i="5" s="1"/>
  <c r="K1744" i="2"/>
  <c r="J1744" i="2" s="1"/>
  <c r="E1734" i="1"/>
  <c r="F1751" i="5" s="1"/>
  <c r="J1751" i="5" s="1"/>
  <c r="K1808" i="2"/>
  <c r="J1808" i="2" s="1"/>
  <c r="E1798" i="1"/>
  <c r="F1815" i="5" s="1"/>
  <c r="J1815" i="5" s="1"/>
  <c r="K1467" i="2"/>
  <c r="J1467" i="2" s="1"/>
  <c r="E1457" i="1"/>
  <c r="F1474" i="5" s="1"/>
  <c r="J1474" i="5" s="1"/>
  <c r="K1553" i="2"/>
  <c r="J1553" i="2" s="1"/>
  <c r="E1543" i="1"/>
  <c r="F1560" i="5" s="1"/>
  <c r="J1560" i="5" s="1"/>
  <c r="K1576" i="2"/>
  <c r="J1576" i="2" s="1"/>
  <c r="E1566" i="1"/>
  <c r="F1583" i="5" s="1"/>
  <c r="J1583" i="5" s="1"/>
  <c r="K1608" i="2"/>
  <c r="J1608" i="2" s="1"/>
  <c r="E1598" i="1"/>
  <c r="F1615" i="5" s="1"/>
  <c r="J1615" i="5" s="1"/>
  <c r="K1778" i="2"/>
  <c r="J1778" i="2" s="1"/>
  <c r="E1768" i="1"/>
  <c r="K1846" i="2"/>
  <c r="J1846" i="2" s="1"/>
  <c r="E1836" i="1"/>
  <c r="F1853" i="5" s="1"/>
  <c r="J1853" i="5" s="1"/>
  <c r="K1877" i="2"/>
  <c r="J1877" i="2" s="1"/>
  <c r="E1867" i="1"/>
  <c r="F1884" i="5" s="1"/>
  <c r="J1884" i="5" s="1"/>
  <c r="K1821" i="2"/>
  <c r="J1821" i="2" s="1"/>
  <c r="E1811" i="1"/>
  <c r="K1599" i="2"/>
  <c r="J1599" i="2" s="1"/>
  <c r="E1589" i="1"/>
  <c r="F1606" i="5" s="1"/>
  <c r="J1606" i="5" s="1"/>
  <c r="K1629" i="2"/>
  <c r="J1629" i="2" s="1"/>
  <c r="E1619" i="1"/>
  <c r="F1636" i="5" s="1"/>
  <c r="J1636" i="5" s="1"/>
  <c r="K1889" i="2"/>
  <c r="J1889" i="2" s="1"/>
  <c r="E1879" i="1"/>
  <c r="F1896" i="5" s="1"/>
  <c r="J1896" i="5" s="1"/>
  <c r="K1921" i="2"/>
  <c r="J1921" i="2" s="1"/>
  <c r="E1911" i="1"/>
  <c r="F1928" i="5" s="1"/>
  <c r="J1928" i="5" s="1"/>
  <c r="K861" i="2"/>
  <c r="J861" i="2" s="1"/>
  <c r="E851" i="1"/>
  <c r="F868" i="5" s="1"/>
  <c r="J868" i="5" s="1"/>
  <c r="K1918" i="2"/>
  <c r="J1918" i="2" s="1"/>
  <c r="E1908" i="1"/>
  <c r="F1925" i="5" s="1"/>
  <c r="J1925" i="5" s="1"/>
  <c r="K1586" i="2"/>
  <c r="J1586" i="2" s="1"/>
  <c r="E1576" i="1"/>
  <c r="F1593" i="5" s="1"/>
  <c r="J1593" i="5" s="1"/>
  <c r="K1189" i="2"/>
  <c r="J1189" i="2" s="1"/>
  <c r="E1179" i="1"/>
  <c r="F1196" i="5" s="1"/>
  <c r="J1196" i="5" s="1"/>
  <c r="K1802" i="2"/>
  <c r="J1802" i="2" s="1"/>
  <c r="E1792" i="1"/>
  <c r="F1809" i="5" s="1"/>
  <c r="J1809" i="5" s="1"/>
  <c r="K1849" i="2"/>
  <c r="J1849" i="2" s="1"/>
  <c r="E1839" i="1"/>
  <c r="F1856" i="5" s="1"/>
  <c r="J1856" i="5" s="1"/>
  <c r="K1761" i="2"/>
  <c r="J1761" i="2" s="1"/>
  <c r="E1751" i="1"/>
  <c r="F1768" i="5" s="1"/>
  <c r="J1768" i="5" s="1"/>
  <c r="K1840" i="2"/>
  <c r="J1840" i="2" s="1"/>
  <c r="E1830" i="1"/>
  <c r="F1847" i="5" s="1"/>
  <c r="J1847" i="5" s="1"/>
  <c r="K962" i="2"/>
  <c r="J962" i="2" s="1"/>
  <c r="E952" i="1"/>
  <c r="F969" i="5" s="1"/>
  <c r="J969" i="5" s="1"/>
  <c r="K1885" i="2"/>
  <c r="J1885" i="2" s="1"/>
  <c r="E1875" i="1"/>
  <c r="F1892" i="5" s="1"/>
  <c r="J1892" i="5" s="1"/>
  <c r="K1862" i="2"/>
  <c r="J1862" i="2" s="1"/>
  <c r="E1852" i="1"/>
  <c r="K992" i="2"/>
  <c r="J992" i="2" s="1"/>
  <c r="E982" i="1"/>
  <c r="F999" i="5" s="1"/>
  <c r="J999" i="5" s="1"/>
  <c r="K961" i="2"/>
  <c r="J961" i="2" s="1"/>
  <c r="E951" i="1"/>
  <c r="F968" i="5" s="1"/>
  <c r="J968" i="5" s="1"/>
  <c r="K999" i="2"/>
  <c r="J999" i="2" s="1"/>
  <c r="E989" i="1"/>
  <c r="F1006" i="5" s="1"/>
  <c r="J1006" i="5" s="1"/>
  <c r="K867" i="2"/>
  <c r="J867" i="2" s="1"/>
  <c r="E857" i="1"/>
  <c r="F874" i="5" s="1"/>
  <c r="J874" i="5" s="1"/>
  <c r="K885" i="2"/>
  <c r="J885" i="2" s="1"/>
  <c r="E875" i="1"/>
  <c r="F892" i="5" s="1"/>
  <c r="J892" i="5" s="1"/>
  <c r="K1009" i="2"/>
  <c r="J1009" i="2" s="1"/>
  <c r="E999" i="1"/>
  <c r="F1016" i="5" s="1"/>
  <c r="J1016" i="5" s="1"/>
  <c r="K877" i="2"/>
  <c r="J877" i="2" s="1"/>
  <c r="E867" i="1"/>
  <c r="F884" i="5" s="1"/>
  <c r="J884" i="5" s="1"/>
  <c r="K923" i="2"/>
  <c r="J923" i="2" s="1"/>
  <c r="E913" i="1"/>
  <c r="F930" i="5" s="1"/>
  <c r="J930" i="5" s="1"/>
  <c r="K943" i="2"/>
  <c r="J943" i="2" s="1"/>
  <c r="E933" i="1"/>
  <c r="F950" i="5" s="1"/>
  <c r="J950" i="5" s="1"/>
  <c r="K1026" i="2"/>
  <c r="J1026" i="2" s="1"/>
  <c r="E1016" i="1"/>
  <c r="K1156" i="2"/>
  <c r="J1156" i="2" s="1"/>
  <c r="E1146" i="1"/>
  <c r="F1163" i="5" s="1"/>
  <c r="J1163" i="5" s="1"/>
  <c r="K1111" i="2"/>
  <c r="J1111" i="2" s="1"/>
  <c r="E1101" i="1"/>
  <c r="F1118" i="5" s="1"/>
  <c r="J1118" i="5" s="1"/>
  <c r="K1199" i="2"/>
  <c r="J1199" i="2" s="1"/>
  <c r="E1189" i="1"/>
  <c r="F1206" i="5" s="1"/>
  <c r="J1206" i="5" s="1"/>
  <c r="K1198" i="2"/>
  <c r="J1198" i="2" s="1"/>
  <c r="E1188" i="1"/>
  <c r="F1205" i="5" s="1"/>
  <c r="J1205" i="5" s="1"/>
  <c r="K1794" i="2"/>
  <c r="J1794" i="2" s="1"/>
  <c r="E1784" i="1"/>
  <c r="F1801" i="5" s="1"/>
  <c r="J1801" i="5" s="1"/>
  <c r="K1497" i="2"/>
  <c r="J1497" i="2" s="1"/>
  <c r="E1487" i="1"/>
  <c r="F1504" i="5" s="1"/>
  <c r="J1504" i="5" s="1"/>
  <c r="K1556" i="2"/>
  <c r="J1556" i="2" s="1"/>
  <c r="E1546" i="1"/>
  <c r="F1563" i="5" s="1"/>
  <c r="J1563" i="5" s="1"/>
  <c r="K1594" i="2"/>
  <c r="J1594" i="2" s="1"/>
  <c r="E1584" i="1"/>
  <c r="F1601" i="5" s="1"/>
  <c r="J1601" i="5" s="1"/>
  <c r="K1771" i="2"/>
  <c r="J1771" i="2" s="1"/>
  <c r="E1761" i="1"/>
  <c r="F1778" i="5" s="1"/>
  <c r="J1778" i="5" s="1"/>
  <c r="K1879" i="2"/>
  <c r="J1879" i="2" s="1"/>
  <c r="E1869" i="1"/>
  <c r="F1886" i="5" s="1"/>
  <c r="J1886" i="5" s="1"/>
  <c r="K1419" i="2"/>
  <c r="J1419" i="2" s="1"/>
  <c r="E1409" i="1"/>
  <c r="F1426" i="5" s="1"/>
  <c r="J1426" i="5" s="1"/>
  <c r="K1478" i="2"/>
  <c r="J1478" i="2" s="1"/>
  <c r="E1468" i="1"/>
  <c r="F1485" i="5" s="1"/>
  <c r="J1485" i="5" s="1"/>
  <c r="K1580" i="2"/>
  <c r="J1580" i="2" s="1"/>
  <c r="E1570" i="1"/>
  <c r="F1587" i="5" s="1"/>
  <c r="J1587" i="5" s="1"/>
  <c r="K1612" i="2"/>
  <c r="J1612" i="2" s="1"/>
  <c r="E1602" i="1"/>
  <c r="K1374" i="2"/>
  <c r="J1374" i="2" s="1"/>
  <c r="E1364" i="1"/>
  <c r="F1381" i="5" s="1"/>
  <c r="J1381" i="5" s="1"/>
  <c r="K1615" i="2"/>
  <c r="J1615" i="2" s="1"/>
  <c r="E1605" i="1"/>
  <c r="F1622" i="5" s="1"/>
  <c r="J1622" i="5" s="1"/>
  <c r="K1631" i="2"/>
  <c r="J1631" i="2" s="1"/>
  <c r="E1621" i="1"/>
  <c r="F1638" i="5" s="1"/>
  <c r="J1638" i="5" s="1"/>
  <c r="K1940" i="2"/>
  <c r="J1940" i="2" s="1"/>
  <c r="E1930" i="1"/>
  <c r="F1947" i="5" s="1"/>
  <c r="J1947" i="5" s="1"/>
  <c r="K862" i="2"/>
  <c r="J862" i="2" s="1"/>
  <c r="E852" i="1"/>
  <c r="F869" i="5" s="1"/>
  <c r="J869" i="5" s="1"/>
  <c r="K1492" i="2"/>
  <c r="J1492" i="2" s="1"/>
  <c r="E1482" i="1"/>
  <c r="F1499" i="5" s="1"/>
  <c r="J1499" i="5" s="1"/>
  <c r="K1589" i="2"/>
  <c r="J1589" i="2" s="1"/>
  <c r="E1579" i="1"/>
  <c r="F1596" i="5" s="1"/>
  <c r="J1596" i="5" s="1"/>
  <c r="K928" i="2"/>
  <c r="J928" i="2" s="1"/>
  <c r="E918" i="1"/>
  <c r="F935" i="5" s="1"/>
  <c r="J935" i="5" s="1"/>
  <c r="K1019" i="2"/>
  <c r="J1019" i="2" s="1"/>
  <c r="E1009" i="1"/>
  <c r="F1026" i="5" s="1"/>
  <c r="J1026" i="5" s="1"/>
  <c r="K880" i="2"/>
  <c r="J880" i="2" s="1"/>
  <c r="E870" i="1"/>
  <c r="F887" i="5" s="1"/>
  <c r="J887" i="5" s="1"/>
  <c r="K905" i="2"/>
  <c r="J905" i="2" s="1"/>
  <c r="E895" i="1"/>
  <c r="F912" i="5" s="1"/>
  <c r="J912" i="5" s="1"/>
  <c r="K935" i="2"/>
  <c r="J935" i="2" s="1"/>
  <c r="E925" i="1"/>
  <c r="F942" i="5" s="1"/>
  <c r="J942" i="5" s="1"/>
  <c r="K879" i="2"/>
  <c r="J879" i="2" s="1"/>
  <c r="E869" i="1"/>
  <c r="F886" i="5" s="1"/>
  <c r="J886" i="5" s="1"/>
  <c r="K903" i="2"/>
  <c r="J903" i="2" s="1"/>
  <c r="E893" i="1"/>
  <c r="F910" i="5" s="1"/>
  <c r="J910" i="5" s="1"/>
  <c r="K924" i="2"/>
  <c r="J924" i="2" s="1"/>
  <c r="E914" i="1"/>
  <c r="F931" i="5" s="1"/>
  <c r="J931" i="5" s="1"/>
  <c r="K901" i="2"/>
  <c r="J901" i="2" s="1"/>
  <c r="E891" i="1"/>
  <c r="F908" i="5" s="1"/>
  <c r="J908" i="5" s="1"/>
  <c r="K1206" i="2"/>
  <c r="J1206" i="2" s="1"/>
  <c r="E1196" i="1"/>
  <c r="F1213" i="5" s="1"/>
  <c r="J1213" i="5" s="1"/>
  <c r="K1222" i="2"/>
  <c r="J1222" i="2" s="1"/>
  <c r="E1212" i="1"/>
  <c r="F1229" i="5" s="1"/>
  <c r="J1229" i="5" s="1"/>
  <c r="K1029" i="2"/>
  <c r="J1029" i="2" s="1"/>
  <c r="E1019" i="1"/>
  <c r="F1036" i="5" s="1"/>
  <c r="J1036" i="5" s="1"/>
  <c r="K1045" i="2"/>
  <c r="J1045" i="2" s="1"/>
  <c r="E1035" i="1"/>
  <c r="F1052" i="5" s="1"/>
  <c r="J1052" i="5" s="1"/>
  <c r="K1069" i="2"/>
  <c r="J1069" i="2" s="1"/>
  <c r="E1059" i="1"/>
  <c r="F1076" i="5" s="1"/>
  <c r="J1076" i="5" s="1"/>
  <c r="K1085" i="2"/>
  <c r="J1085" i="2" s="1"/>
  <c r="E1075" i="1"/>
  <c r="F1092" i="5" s="1"/>
  <c r="J1092" i="5" s="1"/>
  <c r="K1104" i="2"/>
  <c r="J1104" i="2" s="1"/>
  <c r="E1094" i="1"/>
  <c r="F1111" i="5" s="1"/>
  <c r="J1111" i="5" s="1"/>
  <c r="K1139" i="2"/>
  <c r="J1139" i="2" s="1"/>
  <c r="E1129" i="1"/>
  <c r="F1146" i="5" s="1"/>
  <c r="J1146" i="5" s="1"/>
  <c r="K1165" i="2"/>
  <c r="J1165" i="2" s="1"/>
  <c r="E1155" i="1"/>
  <c r="F1172" i="5" s="1"/>
  <c r="J1172" i="5" s="1"/>
  <c r="K1195" i="2"/>
  <c r="J1195" i="2" s="1"/>
  <c r="E1185" i="1"/>
  <c r="F1202" i="5" s="1"/>
  <c r="J1202" i="5" s="1"/>
  <c r="K1032" i="2"/>
  <c r="J1032" i="2" s="1"/>
  <c r="E1022" i="1"/>
  <c r="F1039" i="5" s="1"/>
  <c r="J1039" i="5" s="1"/>
  <c r="K1068" i="2"/>
  <c r="J1068" i="2" s="1"/>
  <c r="E1058" i="1"/>
  <c r="K1202" i="2"/>
  <c r="J1202" i="2" s="1"/>
  <c r="E1192" i="1"/>
  <c r="F1209" i="5" s="1"/>
  <c r="J1209" i="5" s="1"/>
  <c r="K1028" i="2"/>
  <c r="J1028" i="2" s="1"/>
  <c r="E1018" i="1"/>
  <c r="K1091" i="2"/>
  <c r="J1091" i="2" s="1"/>
  <c r="E1081" i="1"/>
  <c r="F1098" i="5" s="1"/>
  <c r="J1098" i="5" s="1"/>
  <c r="K1137" i="2"/>
  <c r="J1137" i="2" s="1"/>
  <c r="E1127" i="1"/>
  <c r="F1144" i="5" s="1"/>
  <c r="J1144" i="5" s="1"/>
  <c r="K1173" i="2"/>
  <c r="J1173" i="2" s="1"/>
  <c r="E1163" i="1"/>
  <c r="F1180" i="5" s="1"/>
  <c r="J1180" i="5" s="1"/>
  <c r="K1238" i="2"/>
  <c r="J1238" i="2" s="1"/>
  <c r="E1228" i="1"/>
  <c r="K1280" i="2"/>
  <c r="J1280" i="2" s="1"/>
  <c r="E1270" i="1"/>
  <c r="K1312" i="2"/>
  <c r="J1312" i="2" s="1"/>
  <c r="E1302" i="1"/>
  <c r="F1319" i="5" s="1"/>
  <c r="J1319" i="5" s="1"/>
  <c r="K1355" i="2"/>
  <c r="J1355" i="2" s="1"/>
  <c r="E1345" i="1"/>
  <c r="F1362" i="5" s="1"/>
  <c r="J1362" i="5" s="1"/>
  <c r="K1387" i="2"/>
  <c r="J1387" i="2" s="1"/>
  <c r="E1377" i="1"/>
  <c r="F1394" i="5" s="1"/>
  <c r="J1394" i="5" s="1"/>
  <c r="K1090" i="2"/>
  <c r="J1090" i="2" s="1"/>
  <c r="E1080" i="1"/>
  <c r="F1097" i="5" s="1"/>
  <c r="J1097" i="5" s="1"/>
  <c r="K1284" i="2"/>
  <c r="J1284" i="2" s="1"/>
  <c r="E1274" i="1"/>
  <c r="F1291" i="5" s="1"/>
  <c r="J1291" i="5" s="1"/>
  <c r="K1316" i="2"/>
  <c r="J1316" i="2" s="1"/>
  <c r="E1306" i="1"/>
  <c r="K1345" i="2"/>
  <c r="J1345" i="2" s="1"/>
  <c r="E1335" i="1"/>
  <c r="F1352" i="5" s="1"/>
  <c r="J1352" i="5" s="1"/>
  <c r="K1377" i="2"/>
  <c r="J1377" i="2" s="1"/>
  <c r="E1367" i="1"/>
  <c r="F1384" i="5" s="1"/>
  <c r="J1384" i="5" s="1"/>
  <c r="K1027" i="2"/>
  <c r="J1027" i="2" s="1"/>
  <c r="E1017" i="1"/>
  <c r="F1034" i="5" s="1"/>
  <c r="J1034" i="5" s="1"/>
  <c r="K1250" i="2"/>
  <c r="J1250" i="2" s="1"/>
  <c r="E1240" i="1"/>
  <c r="F1257" i="5" s="1"/>
  <c r="J1257" i="5" s="1"/>
  <c r="K1272" i="2"/>
  <c r="J1272" i="2" s="1"/>
  <c r="E1262" i="1"/>
  <c r="F1279" i="5" s="1"/>
  <c r="J1279" i="5" s="1"/>
  <c r="K1304" i="2"/>
  <c r="J1304" i="2" s="1"/>
  <c r="E1294" i="1"/>
  <c r="F1311" i="5" s="1"/>
  <c r="J1311" i="5" s="1"/>
  <c r="K1336" i="2"/>
  <c r="J1336" i="2" s="1"/>
  <c r="E1326" i="1"/>
  <c r="F1343" i="5" s="1"/>
  <c r="J1343" i="5" s="1"/>
  <c r="K1363" i="2"/>
  <c r="J1363" i="2" s="1"/>
  <c r="E1353" i="1"/>
  <c r="F1370" i="5" s="1"/>
  <c r="J1370" i="5" s="1"/>
  <c r="K1395" i="2"/>
  <c r="J1395" i="2" s="1"/>
  <c r="E1385" i="1"/>
  <c r="F1402" i="5" s="1"/>
  <c r="J1402" i="5" s="1"/>
  <c r="K1112" i="2"/>
  <c r="J1112" i="2" s="1"/>
  <c r="E1102" i="1"/>
  <c r="K1302" i="2"/>
  <c r="J1302" i="2" s="1"/>
  <c r="E1292" i="1"/>
  <c r="F1309" i="5" s="1"/>
  <c r="J1309" i="5" s="1"/>
  <c r="K1409" i="2"/>
  <c r="J1409" i="2" s="1"/>
  <c r="E1399" i="1"/>
  <c r="F1416" i="5" s="1"/>
  <c r="J1416" i="5" s="1"/>
  <c r="K1441" i="2"/>
  <c r="J1441" i="2" s="1"/>
  <c r="E1431" i="1"/>
  <c r="F1448" i="5" s="1"/>
  <c r="J1448" i="5" s="1"/>
  <c r="K1473" i="2"/>
  <c r="J1473" i="2" s="1"/>
  <c r="E1463" i="1"/>
  <c r="F1480" i="5" s="1"/>
  <c r="J1480" i="5" s="1"/>
  <c r="K1536" i="2"/>
  <c r="J1536" i="2" s="1"/>
  <c r="E1526" i="1"/>
  <c r="F1543" i="5" s="1"/>
  <c r="J1543" i="5" s="1"/>
  <c r="K1239" i="2"/>
  <c r="J1239" i="2" s="1"/>
  <c r="E1229" i="1"/>
  <c r="F1246" i="5" s="1"/>
  <c r="J1246" i="5" s="1"/>
  <c r="K1329" i="2"/>
  <c r="J1329" i="2" s="1"/>
  <c r="E1319" i="1"/>
  <c r="F1336" i="5" s="1"/>
  <c r="J1336" i="5" s="1"/>
  <c r="K1375" i="2"/>
  <c r="J1375" i="2" s="1"/>
  <c r="E1365" i="1"/>
  <c r="F1382" i="5" s="1"/>
  <c r="J1382" i="5" s="1"/>
  <c r="K1412" i="2"/>
  <c r="J1412" i="2" s="1"/>
  <c r="E1402" i="1"/>
  <c r="F1419" i="5" s="1"/>
  <c r="J1419" i="5" s="1"/>
  <c r="K1444" i="2"/>
  <c r="J1444" i="2" s="1"/>
  <c r="E1434" i="1"/>
  <c r="K1476" i="2"/>
  <c r="J1476" i="2" s="1"/>
  <c r="E1466" i="1"/>
  <c r="F1483" i="5" s="1"/>
  <c r="J1483" i="5" s="1"/>
  <c r="K1498" i="2"/>
  <c r="J1498" i="2" s="1"/>
  <c r="E1488" i="1"/>
  <c r="F1505" i="5" s="1"/>
  <c r="J1505" i="5" s="1"/>
  <c r="K1543" i="2"/>
  <c r="J1543" i="2" s="1"/>
  <c r="E1533" i="1"/>
  <c r="F1550" i="5" s="1"/>
  <c r="J1550" i="5" s="1"/>
  <c r="K1340" i="2"/>
  <c r="J1340" i="2" s="1"/>
  <c r="E1330" i="1"/>
  <c r="F1347" i="5" s="1"/>
  <c r="J1347" i="5" s="1"/>
  <c r="K1422" i="2"/>
  <c r="J1422" i="2" s="1"/>
  <c r="E1412" i="1"/>
  <c r="F1429" i="5" s="1"/>
  <c r="J1429" i="5" s="1"/>
  <c r="K1454" i="2"/>
  <c r="J1454" i="2" s="1"/>
  <c r="E1444" i="1"/>
  <c r="F1461" i="5" s="1"/>
  <c r="J1461" i="5" s="1"/>
  <c r="K1477" i="2"/>
  <c r="J1477" i="2" s="1"/>
  <c r="E1467" i="1"/>
  <c r="F1484" i="5" s="1"/>
  <c r="J1484" i="5" s="1"/>
  <c r="K1495" i="2"/>
  <c r="J1495" i="2" s="1"/>
  <c r="E1485" i="1"/>
  <c r="F1502" i="5" s="1"/>
  <c r="J1502" i="5" s="1"/>
  <c r="K1510" i="2"/>
  <c r="J1510" i="2" s="1"/>
  <c r="E1500" i="1"/>
  <c r="F1517" i="5" s="1"/>
  <c r="J1517" i="5" s="1"/>
  <c r="K1520" i="2"/>
  <c r="J1520" i="2" s="1"/>
  <c r="E1510" i="1"/>
  <c r="F1527" i="5" s="1"/>
  <c r="J1527" i="5" s="1"/>
  <c r="K1554" i="2"/>
  <c r="J1554" i="2" s="1"/>
  <c r="E1544" i="1"/>
  <c r="F1561" i="5" s="1"/>
  <c r="J1561" i="5" s="1"/>
  <c r="K1564" i="2"/>
  <c r="J1564" i="2" s="1"/>
  <c r="E1554" i="1"/>
  <c r="F1571" i="5" s="1"/>
  <c r="J1571" i="5" s="1"/>
  <c r="K1593" i="2"/>
  <c r="J1593" i="2" s="1"/>
  <c r="E1583" i="1"/>
  <c r="F1600" i="5" s="1"/>
  <c r="J1600" i="5" s="1"/>
  <c r="K1642" i="2"/>
  <c r="J1642" i="2" s="1"/>
  <c r="E1632" i="1"/>
  <c r="F1649" i="5" s="1"/>
  <c r="J1649" i="5" s="1"/>
  <c r="K1658" i="2"/>
  <c r="J1658" i="2" s="1"/>
  <c r="E1648" i="1"/>
  <c r="K1674" i="2"/>
  <c r="J1674" i="2" s="1"/>
  <c r="E1664" i="1"/>
  <c r="F1681" i="5" s="1"/>
  <c r="J1681" i="5" s="1"/>
  <c r="K1690" i="2"/>
  <c r="J1690" i="2" s="1"/>
  <c r="E1680" i="1"/>
  <c r="F1697" i="5" s="1"/>
  <c r="J1697" i="5" s="1"/>
  <c r="K1706" i="2"/>
  <c r="J1706" i="2" s="1"/>
  <c r="E1696" i="1"/>
  <c r="F1713" i="5" s="1"/>
  <c r="J1713" i="5" s="1"/>
  <c r="K1722" i="2"/>
  <c r="J1722" i="2" s="1"/>
  <c r="E1712" i="1"/>
  <c r="F1729" i="5" s="1"/>
  <c r="J1729" i="5" s="1"/>
  <c r="K1738" i="2"/>
  <c r="J1738" i="2" s="1"/>
  <c r="E1728" i="1"/>
  <c r="K1796" i="2"/>
  <c r="J1796" i="2" s="1"/>
  <c r="E1786" i="1"/>
  <c r="F1803" i="5" s="1"/>
  <c r="J1803" i="5" s="1"/>
  <c r="K1828" i="2"/>
  <c r="J1828" i="2" s="1"/>
  <c r="E1818" i="1"/>
  <c r="F1835" i="5" s="1"/>
  <c r="J1835" i="5" s="1"/>
  <c r="K1297" i="2"/>
  <c r="J1297" i="2" s="1"/>
  <c r="E1287" i="1"/>
  <c r="F1304" i="5" s="1"/>
  <c r="J1304" i="5" s="1"/>
  <c r="K1581" i="2"/>
  <c r="J1581" i="2" s="1"/>
  <c r="E1571" i="1"/>
  <c r="F1588" i="5" s="1"/>
  <c r="J1588" i="5" s="1"/>
  <c r="K1613" i="2"/>
  <c r="J1613" i="2" s="1"/>
  <c r="E1603" i="1"/>
  <c r="K1776" i="2"/>
  <c r="J1776" i="2" s="1"/>
  <c r="E1766" i="1"/>
  <c r="F1783" i="5" s="1"/>
  <c r="J1783" i="5" s="1"/>
  <c r="K1865" i="2"/>
  <c r="J1865" i="2" s="1"/>
  <c r="E1855" i="1"/>
  <c r="K1227" i="2"/>
  <c r="J1227" i="2" s="1"/>
  <c r="E1217" i="1"/>
  <c r="F1234" i="5" s="1"/>
  <c r="J1234" i="5" s="1"/>
  <c r="K1480" i="2"/>
  <c r="J1480" i="2" s="1"/>
  <c r="E1470" i="1"/>
  <c r="F1487" i="5" s="1"/>
  <c r="J1487" i="5" s="1"/>
  <c r="K1567" i="2"/>
  <c r="J1567" i="2" s="1"/>
  <c r="E1557" i="1"/>
  <c r="F1574" i="5" s="1"/>
  <c r="J1574" i="5" s="1"/>
  <c r="K1598" i="2"/>
  <c r="J1598" i="2" s="1"/>
  <c r="E1588" i="1"/>
  <c r="F1605" i="5" s="1"/>
  <c r="J1605" i="5" s="1"/>
  <c r="K1793" i="2"/>
  <c r="J1793" i="2" s="1"/>
  <c r="E1783" i="1"/>
  <c r="F1800" i="5" s="1"/>
  <c r="J1800" i="5" s="1"/>
  <c r="K1825" i="2"/>
  <c r="J1825" i="2" s="1"/>
  <c r="E1815" i="1"/>
  <c r="F1832" i="5" s="1"/>
  <c r="J1832" i="5" s="1"/>
  <c r="K1893" i="2"/>
  <c r="J1893" i="2" s="1"/>
  <c r="E1883" i="1"/>
  <c r="F1900" i="5" s="1"/>
  <c r="J1900" i="5" s="1"/>
  <c r="K1925" i="2"/>
  <c r="J1925" i="2" s="1"/>
  <c r="E1915" i="1"/>
  <c r="F1932" i="5" s="1"/>
  <c r="J1932" i="5" s="1"/>
  <c r="K858" i="2"/>
  <c r="J858" i="2" s="1"/>
  <c r="E848" i="1"/>
  <c r="K941" i="2"/>
  <c r="J941" i="2" s="1"/>
  <c r="E931" i="1"/>
  <c r="K996" i="2"/>
  <c r="J996" i="2" s="1"/>
  <c r="E986" i="1"/>
  <c r="F1003" i="5" s="1"/>
  <c r="J1003" i="5" s="1"/>
  <c r="K975" i="2"/>
  <c r="J975" i="2" s="1"/>
  <c r="E965" i="1"/>
  <c r="F982" i="5" s="1"/>
  <c r="J982" i="5" s="1"/>
  <c r="K998" i="2"/>
  <c r="J998" i="2" s="1"/>
  <c r="E988" i="1"/>
  <c r="F1005" i="5" s="1"/>
  <c r="J1005" i="5" s="1"/>
  <c r="K1023" i="2"/>
  <c r="J1023" i="2" s="1"/>
  <c r="E1013" i="1"/>
  <c r="K906" i="2"/>
  <c r="J906" i="2" s="1"/>
  <c r="E896" i="1"/>
  <c r="F913" i="5" s="1"/>
  <c r="J913" i="5" s="1"/>
  <c r="K925" i="2"/>
  <c r="J925" i="2" s="1"/>
  <c r="E915" i="1"/>
  <c r="F932" i="5" s="1"/>
  <c r="J932" i="5" s="1"/>
  <c r="K963" i="2"/>
  <c r="J963" i="2" s="1"/>
  <c r="E953" i="1"/>
  <c r="F970" i="5" s="1"/>
  <c r="J970" i="5" s="1"/>
  <c r="K1136" i="2"/>
  <c r="J1136" i="2" s="1"/>
  <c r="E1126" i="1"/>
  <c r="F1143" i="5" s="1"/>
  <c r="J1143" i="5" s="1"/>
  <c r="K934" i="2"/>
  <c r="J934" i="2" s="1"/>
  <c r="E924" i="1"/>
  <c r="F941" i="5" s="1"/>
  <c r="J941" i="5" s="1"/>
  <c r="K1131" i="2"/>
  <c r="J1131" i="2" s="1"/>
  <c r="E1121" i="1"/>
  <c r="F1138" i="5" s="1"/>
  <c r="J1138" i="5" s="1"/>
  <c r="K1246" i="2"/>
  <c r="J1246" i="2" s="1"/>
  <c r="E1236" i="1"/>
  <c r="F1253" i="5" s="1"/>
  <c r="J1253" i="5" s="1"/>
  <c r="K1274" i="2"/>
  <c r="J1274" i="2" s="1"/>
  <c r="E1264" i="1"/>
  <c r="K1306" i="2"/>
  <c r="J1306" i="2" s="1"/>
  <c r="E1296" i="1"/>
  <c r="F1313" i="5" s="1"/>
  <c r="J1313" i="5" s="1"/>
  <c r="K1338" i="2"/>
  <c r="J1338" i="2" s="1"/>
  <c r="E1328" i="1"/>
  <c r="F1345" i="5" s="1"/>
  <c r="J1345" i="5" s="1"/>
  <c r="K1372" i="2"/>
  <c r="J1372" i="2" s="1"/>
  <c r="E1362" i="1"/>
  <c r="F1379" i="5" s="1"/>
  <c r="J1379" i="5" s="1"/>
  <c r="K1216" i="2"/>
  <c r="J1216" i="2" s="1"/>
  <c r="E1206" i="1"/>
  <c r="F1223" i="5" s="1"/>
  <c r="J1223" i="5" s="1"/>
  <c r="K1262" i="2"/>
  <c r="J1262" i="2" s="1"/>
  <c r="E1252" i="1"/>
  <c r="F1269" i="5" s="1"/>
  <c r="J1269" i="5" s="1"/>
  <c r="K1294" i="2"/>
  <c r="J1294" i="2" s="1"/>
  <c r="E1284" i="1"/>
  <c r="F1301" i="5" s="1"/>
  <c r="J1301" i="5" s="1"/>
  <c r="K1326" i="2"/>
  <c r="J1326" i="2" s="1"/>
  <c r="E1316" i="1"/>
  <c r="F1333" i="5" s="1"/>
  <c r="J1333" i="5" s="1"/>
  <c r="K1366" i="2"/>
  <c r="J1366" i="2" s="1"/>
  <c r="E1356" i="1"/>
  <c r="F1373" i="5" s="1"/>
  <c r="J1373" i="5" s="1"/>
  <c r="K1398" i="2"/>
  <c r="J1398" i="2" s="1"/>
  <c r="E1388" i="1"/>
  <c r="F1405" i="5" s="1"/>
  <c r="J1405" i="5" s="1"/>
  <c r="K1245" i="2"/>
  <c r="J1245" i="2" s="1"/>
  <c r="E1235" i="1"/>
  <c r="F1252" i="5" s="1"/>
  <c r="J1252" i="5" s="1"/>
  <c r="K1282" i="2"/>
  <c r="J1282" i="2" s="1"/>
  <c r="E1272" i="1"/>
  <c r="F1289" i="5" s="1"/>
  <c r="J1289" i="5" s="1"/>
  <c r="K1314" i="2"/>
  <c r="J1314" i="2" s="1"/>
  <c r="E1304" i="1"/>
  <c r="F1321" i="5" s="1"/>
  <c r="J1321" i="5" s="1"/>
  <c r="K1348" i="2"/>
  <c r="J1348" i="2" s="1"/>
  <c r="E1338" i="1"/>
  <c r="F1355" i="5" s="1"/>
  <c r="J1355" i="5" s="1"/>
  <c r="K1380" i="2"/>
  <c r="J1380" i="2" s="1"/>
  <c r="E1370" i="1"/>
  <c r="F1387" i="5" s="1"/>
  <c r="J1387" i="5" s="1"/>
  <c r="K1083" i="2"/>
  <c r="J1083" i="2" s="1"/>
  <c r="E1073" i="1"/>
  <c r="F1090" i="5" s="1"/>
  <c r="J1090" i="5" s="1"/>
  <c r="K1390" i="2"/>
  <c r="J1390" i="2" s="1"/>
  <c r="E1380" i="1"/>
  <c r="F1397" i="5" s="1"/>
  <c r="J1397" i="5" s="1"/>
  <c r="K1430" i="2"/>
  <c r="J1430" i="2" s="1"/>
  <c r="E1420" i="1"/>
  <c r="F1437" i="5" s="1"/>
  <c r="J1437" i="5" s="1"/>
  <c r="K1462" i="2"/>
  <c r="J1462" i="2" s="1"/>
  <c r="E1452" i="1"/>
  <c r="F1469" i="5" s="1"/>
  <c r="J1469" i="5" s="1"/>
  <c r="K1530" i="2"/>
  <c r="J1530" i="2" s="1"/>
  <c r="E1520" i="1"/>
  <c r="K1562" i="2"/>
  <c r="J1562" i="2" s="1"/>
  <c r="E1552" i="1"/>
  <c r="F1569" i="5" s="1"/>
  <c r="J1569" i="5" s="1"/>
  <c r="K1404" i="2"/>
  <c r="J1404" i="2" s="1"/>
  <c r="E1394" i="1"/>
  <c r="K1437" i="2"/>
  <c r="J1437" i="2" s="1"/>
  <c r="E1427" i="1"/>
  <c r="F1444" i="5" s="1"/>
  <c r="J1444" i="5" s="1"/>
  <c r="K1469" i="2"/>
  <c r="J1469" i="2" s="1"/>
  <c r="E1459" i="1"/>
  <c r="F1476" i="5" s="1"/>
  <c r="J1476" i="5" s="1"/>
  <c r="K1502" i="2"/>
  <c r="J1502" i="2" s="1"/>
  <c r="E1492" i="1"/>
  <c r="F1509" i="5" s="1"/>
  <c r="J1509" i="5" s="1"/>
  <c r="K1545" i="2"/>
  <c r="J1545" i="2" s="1"/>
  <c r="E1535" i="1"/>
  <c r="F1552" i="5" s="1"/>
  <c r="J1552" i="5" s="1"/>
  <c r="K1281" i="2"/>
  <c r="J1281" i="2" s="1"/>
  <c r="E1271" i="1"/>
  <c r="F1288" i="5" s="1"/>
  <c r="J1288" i="5" s="1"/>
  <c r="K1369" i="2"/>
  <c r="J1369" i="2" s="1"/>
  <c r="E1359" i="1"/>
  <c r="F1376" i="5" s="1"/>
  <c r="J1376" i="5" s="1"/>
  <c r="K1423" i="2"/>
  <c r="J1423" i="2" s="1"/>
  <c r="E1413" i="1"/>
  <c r="F1430" i="5" s="1"/>
  <c r="J1430" i="5" s="1"/>
  <c r="K1455" i="2"/>
  <c r="J1455" i="2" s="1"/>
  <c r="E1445" i="1"/>
  <c r="F1462" i="5" s="1"/>
  <c r="J1462" i="5" s="1"/>
  <c r="K1482" i="2"/>
  <c r="J1482" i="2" s="1"/>
  <c r="E1472" i="1"/>
  <c r="F1489" i="5" s="1"/>
  <c r="J1489" i="5" s="1"/>
  <c r="K1516" i="2"/>
  <c r="J1516" i="2" s="1"/>
  <c r="E1506" i="1"/>
  <c r="F1523" i="5" s="1"/>
  <c r="J1523" i="5" s="1"/>
  <c r="K1539" i="2"/>
  <c r="J1539" i="2" s="1"/>
  <c r="E1529" i="1"/>
  <c r="F1546" i="5" s="1"/>
  <c r="J1546" i="5" s="1"/>
  <c r="K1307" i="2"/>
  <c r="J1307" i="2" s="1"/>
  <c r="E1297" i="1"/>
  <c r="F1314" i="5" s="1"/>
  <c r="J1314" i="5" s="1"/>
  <c r="K1534" i="2"/>
  <c r="J1534" i="2" s="1"/>
  <c r="E1524" i="1"/>
  <c r="F1541" i="5" s="1"/>
  <c r="J1541" i="5" s="1"/>
  <c r="K1587" i="2"/>
  <c r="J1587" i="2" s="1"/>
  <c r="E1577" i="1"/>
  <c r="F1594" i="5" s="1"/>
  <c r="J1594" i="5" s="1"/>
  <c r="K1755" i="2"/>
  <c r="J1755" i="2" s="1"/>
  <c r="E1745" i="1"/>
  <c r="F1762" i="5" s="1"/>
  <c r="J1762" i="5" s="1"/>
  <c r="K1814" i="2"/>
  <c r="J1814" i="2" s="1"/>
  <c r="E1804" i="1"/>
  <c r="F1821" i="5" s="1"/>
  <c r="J1821" i="5" s="1"/>
  <c r="K1838" i="2"/>
  <c r="J1838" i="2" s="1"/>
  <c r="E1828" i="1"/>
  <c r="F1845" i="5" s="1"/>
  <c r="J1845" i="5" s="1"/>
  <c r="K1765" i="2"/>
  <c r="J1765" i="2" s="1"/>
  <c r="E1755" i="1"/>
  <c r="F1772" i="5" s="1"/>
  <c r="J1772" i="5" s="1"/>
  <c r="K1781" i="2"/>
  <c r="J1781" i="2" s="1"/>
  <c r="E1771" i="1"/>
  <c r="K1934" i="2"/>
  <c r="J1934" i="2" s="1"/>
  <c r="E1924" i="1"/>
  <c r="F1941" i="5" s="1"/>
  <c r="J1941" i="5" s="1"/>
  <c r="K1950" i="2"/>
  <c r="J1950" i="2" s="1"/>
  <c r="E1940" i="1"/>
  <c r="K968" i="2"/>
  <c r="J968" i="2" s="1"/>
  <c r="E958" i="1"/>
  <c r="F975" i="5" s="1"/>
  <c r="J975" i="5" s="1"/>
  <c r="K900" i="2"/>
  <c r="J900" i="2" s="1"/>
  <c r="E890" i="1"/>
  <c r="K949" i="2"/>
  <c r="J949" i="2" s="1"/>
  <c r="E939" i="1"/>
  <c r="F956" i="5" s="1"/>
  <c r="J956" i="5" s="1"/>
  <c r="K883" i="2"/>
  <c r="J883" i="2" s="1"/>
  <c r="E873" i="1"/>
  <c r="F890" i="5" s="1"/>
  <c r="J890" i="5" s="1"/>
  <c r="K948" i="2"/>
  <c r="J948" i="2" s="1"/>
  <c r="E938" i="1"/>
  <c r="F955" i="5" s="1"/>
  <c r="J955" i="5" s="1"/>
  <c r="K972" i="2"/>
  <c r="J972" i="2" s="1"/>
  <c r="E962" i="1"/>
  <c r="F979" i="5" s="1"/>
  <c r="J979" i="5" s="1"/>
  <c r="K1193" i="2"/>
  <c r="J1193" i="2" s="1"/>
  <c r="E1183" i="1"/>
  <c r="K1218" i="2"/>
  <c r="J1218" i="2" s="1"/>
  <c r="E1208" i="1"/>
  <c r="F1225" i="5" s="1"/>
  <c r="J1225" i="5" s="1"/>
  <c r="K938" i="2"/>
  <c r="J938" i="2" s="1"/>
  <c r="E928" i="1"/>
  <c r="K1041" i="2"/>
  <c r="J1041" i="2" s="1"/>
  <c r="E1031" i="1"/>
  <c r="F1048" i="5" s="1"/>
  <c r="J1048" i="5" s="1"/>
  <c r="K1057" i="2"/>
  <c r="J1057" i="2" s="1"/>
  <c r="E1047" i="1"/>
  <c r="F1064" i="5" s="1"/>
  <c r="J1064" i="5" s="1"/>
  <c r="K1135" i="2"/>
  <c r="J1135" i="2" s="1"/>
  <c r="E1125" i="1"/>
  <c r="F1142" i="5" s="1"/>
  <c r="J1142" i="5" s="1"/>
  <c r="K1163" i="2"/>
  <c r="J1163" i="2" s="1"/>
  <c r="E1153" i="1"/>
  <c r="F1170" i="5" s="1"/>
  <c r="J1170" i="5" s="1"/>
  <c r="K1190" i="2"/>
  <c r="J1190" i="2" s="1"/>
  <c r="E1180" i="1"/>
  <c r="K1119" i="2"/>
  <c r="J1119" i="2" s="1"/>
  <c r="E1109" i="1"/>
  <c r="F1126" i="5" s="1"/>
  <c r="J1126" i="5" s="1"/>
  <c r="K1121" i="2"/>
  <c r="J1121" i="2" s="1"/>
  <c r="E1111" i="1"/>
  <c r="F1128" i="5" s="1"/>
  <c r="J1128" i="5" s="1"/>
  <c r="K1184" i="2"/>
  <c r="J1184" i="2" s="1"/>
  <c r="E1174" i="1"/>
  <c r="F1191" i="5" s="1"/>
  <c r="J1191" i="5" s="1"/>
  <c r="K1224" i="2"/>
  <c r="J1224" i="2" s="1"/>
  <c r="E1214" i="1"/>
  <c r="F1231" i="5" s="1"/>
  <c r="J1231" i="5" s="1"/>
  <c r="K1248" i="2"/>
  <c r="J1248" i="2" s="1"/>
  <c r="E1238" i="1"/>
  <c r="F1255" i="5" s="1"/>
  <c r="J1255" i="5" s="1"/>
  <c r="K1145" i="2"/>
  <c r="J1145" i="2" s="1"/>
  <c r="E1135" i="1"/>
  <c r="F1152" i="5" s="1"/>
  <c r="J1152" i="5" s="1"/>
  <c r="K1207" i="2"/>
  <c r="J1207" i="2" s="1"/>
  <c r="E1197" i="1"/>
  <c r="F1214" i="5" s="1"/>
  <c r="J1214" i="5" s="1"/>
  <c r="K1220" i="2"/>
  <c r="J1220" i="2" s="1"/>
  <c r="E1210" i="1"/>
  <c r="F1227" i="5" s="1"/>
  <c r="J1227" i="5" s="1"/>
  <c r="K1251" i="2"/>
  <c r="J1251" i="2" s="1"/>
  <c r="E1241" i="1"/>
  <c r="F1258" i="5" s="1"/>
  <c r="J1258" i="5" s="1"/>
  <c r="K1285" i="2"/>
  <c r="J1285" i="2" s="1"/>
  <c r="E1275" i="1"/>
  <c r="F1292" i="5" s="1"/>
  <c r="J1292" i="5" s="1"/>
  <c r="K1317" i="2"/>
  <c r="J1317" i="2" s="1"/>
  <c r="E1307" i="1"/>
  <c r="K1349" i="2"/>
  <c r="J1349" i="2" s="1"/>
  <c r="E1339" i="1"/>
  <c r="F1356" i="5" s="1"/>
  <c r="J1356" i="5" s="1"/>
  <c r="K1381" i="2"/>
  <c r="J1381" i="2" s="1"/>
  <c r="E1371" i="1"/>
  <c r="F1388" i="5" s="1"/>
  <c r="J1388" i="5" s="1"/>
  <c r="K1114" i="2"/>
  <c r="J1114" i="2" s="1"/>
  <c r="E1104" i="1"/>
  <c r="F1121" i="5" s="1"/>
  <c r="J1121" i="5" s="1"/>
  <c r="K1235" i="2"/>
  <c r="J1235" i="2" s="1"/>
  <c r="E1225" i="1"/>
  <c r="K1273" i="2"/>
  <c r="J1273" i="2" s="1"/>
  <c r="E1263" i="1"/>
  <c r="F1280" i="5" s="1"/>
  <c r="J1280" i="5" s="1"/>
  <c r="K1305" i="2"/>
  <c r="J1305" i="2" s="1"/>
  <c r="E1295" i="1"/>
  <c r="F1312" i="5" s="1"/>
  <c r="J1312" i="5" s="1"/>
  <c r="K1337" i="2"/>
  <c r="J1337" i="2" s="1"/>
  <c r="E1327" i="1"/>
  <c r="F1344" i="5" s="1"/>
  <c r="J1344" i="5" s="1"/>
  <c r="K1367" i="2"/>
  <c r="J1367" i="2" s="1"/>
  <c r="E1357" i="1"/>
  <c r="F1374" i="5" s="1"/>
  <c r="J1374" i="5" s="1"/>
  <c r="K1399" i="2"/>
  <c r="J1399" i="2" s="1"/>
  <c r="E1389" i="1"/>
  <c r="F1406" i="5" s="1"/>
  <c r="J1406" i="5" s="1"/>
  <c r="K1277" i="2"/>
  <c r="J1277" i="2" s="1"/>
  <c r="E1267" i="1"/>
  <c r="K1309" i="2"/>
  <c r="J1309" i="2" s="1"/>
  <c r="E1299" i="1"/>
  <c r="F1316" i="5" s="1"/>
  <c r="J1316" i="5" s="1"/>
  <c r="K1341" i="2"/>
  <c r="J1341" i="2" s="1"/>
  <c r="E1331" i="1"/>
  <c r="F1348" i="5" s="1"/>
  <c r="J1348" i="5" s="1"/>
  <c r="K1373" i="2"/>
  <c r="J1373" i="2" s="1"/>
  <c r="E1363" i="1"/>
  <c r="F1380" i="5" s="1"/>
  <c r="J1380" i="5" s="1"/>
  <c r="K1405" i="2"/>
  <c r="J1405" i="2" s="1"/>
  <c r="E1395" i="1"/>
  <c r="F1412" i="5" s="1"/>
  <c r="J1412" i="5" s="1"/>
  <c r="K1313" i="2"/>
  <c r="J1313" i="2" s="1"/>
  <c r="E1303" i="1"/>
  <c r="F1320" i="5" s="1"/>
  <c r="J1320" i="5" s="1"/>
  <c r="K1392" i="2"/>
  <c r="J1392" i="2" s="1"/>
  <c r="E1382" i="1"/>
  <c r="F1399" i="5" s="1"/>
  <c r="J1399" i="5" s="1"/>
  <c r="K1431" i="2"/>
  <c r="J1431" i="2" s="1"/>
  <c r="E1421" i="1"/>
  <c r="F1438" i="5" s="1"/>
  <c r="J1438" i="5" s="1"/>
  <c r="K1463" i="2"/>
  <c r="J1463" i="2" s="1"/>
  <c r="E1453" i="1"/>
  <c r="F1470" i="5" s="1"/>
  <c r="J1470" i="5" s="1"/>
  <c r="K1531" i="2"/>
  <c r="J1531" i="2" s="1"/>
  <c r="E1521" i="1"/>
  <c r="F1538" i="5" s="1"/>
  <c r="J1538" i="5" s="1"/>
  <c r="K1563" i="2"/>
  <c r="J1563" i="2" s="1"/>
  <c r="E1553" i="1"/>
  <c r="F1570" i="5" s="1"/>
  <c r="J1570" i="5" s="1"/>
  <c r="K1254" i="2"/>
  <c r="J1254" i="2" s="1"/>
  <c r="E1244" i="1"/>
  <c r="F1261" i="5" s="1"/>
  <c r="J1261" i="5" s="1"/>
  <c r="K1318" i="2"/>
  <c r="J1318" i="2" s="1"/>
  <c r="E1308" i="1"/>
  <c r="K1410" i="2"/>
  <c r="J1410" i="2" s="1"/>
  <c r="E1400" i="1"/>
  <c r="F1417" i="5" s="1"/>
  <c r="J1417" i="5" s="1"/>
  <c r="K1442" i="2"/>
  <c r="J1442" i="2" s="1"/>
  <c r="E1432" i="1"/>
  <c r="K1474" i="2"/>
  <c r="J1474" i="2" s="1"/>
  <c r="E1464" i="1"/>
  <c r="F1481" i="5" s="1"/>
  <c r="J1481" i="5" s="1"/>
  <c r="K1506" i="2"/>
  <c r="J1506" i="2" s="1"/>
  <c r="E1496" i="1"/>
  <c r="F1513" i="5" s="1"/>
  <c r="J1513" i="5" s="1"/>
  <c r="K1548" i="2"/>
  <c r="J1548" i="2" s="1"/>
  <c r="E1538" i="1"/>
  <c r="F1555" i="5" s="1"/>
  <c r="J1555" i="5" s="1"/>
  <c r="K1360" i="2"/>
  <c r="J1360" i="2" s="1"/>
  <c r="E1350" i="1"/>
  <c r="K1408" i="2"/>
  <c r="J1408" i="2" s="1"/>
  <c r="E1398" i="1"/>
  <c r="F1415" i="5" s="1"/>
  <c r="J1415" i="5" s="1"/>
  <c r="K1440" i="2"/>
  <c r="J1440" i="2" s="1"/>
  <c r="E1430" i="1"/>
  <c r="F1447" i="5" s="1"/>
  <c r="J1447" i="5" s="1"/>
  <c r="K1472" i="2"/>
  <c r="J1472" i="2" s="1"/>
  <c r="E1462" i="1"/>
  <c r="F1479" i="5" s="1"/>
  <c r="J1479" i="5" s="1"/>
  <c r="K1491" i="2"/>
  <c r="J1491" i="2" s="1"/>
  <c r="E1481" i="1"/>
  <c r="F1498" i="5" s="1"/>
  <c r="J1498" i="5" s="1"/>
  <c r="K1507" i="2"/>
  <c r="J1507" i="2" s="1"/>
  <c r="E1497" i="1"/>
  <c r="F1514" i="5" s="1"/>
  <c r="J1514" i="5" s="1"/>
  <c r="K1518" i="2"/>
  <c r="J1518" i="2" s="1"/>
  <c r="E1508" i="1"/>
  <c r="F1525" i="5" s="1"/>
  <c r="J1525" i="5" s="1"/>
  <c r="K1541" i="2"/>
  <c r="J1541" i="2" s="1"/>
  <c r="E1531" i="1"/>
  <c r="F1548" i="5" s="1"/>
  <c r="J1548" i="5" s="1"/>
  <c r="K1418" i="2"/>
  <c r="J1418" i="2" s="1"/>
  <c r="E1408" i="1"/>
  <c r="F1425" i="5" s="1"/>
  <c r="J1425" i="5" s="1"/>
  <c r="K1479" i="2"/>
  <c r="J1479" i="2" s="1"/>
  <c r="E1469" i="1"/>
  <c r="F1486" i="5" s="1"/>
  <c r="J1486" i="5" s="1"/>
  <c r="K1572" i="2"/>
  <c r="J1572" i="2" s="1"/>
  <c r="E1562" i="1"/>
  <c r="K1604" i="2"/>
  <c r="J1604" i="2" s="1"/>
  <c r="E1594" i="1"/>
  <c r="F1611" i="5" s="1"/>
  <c r="J1611" i="5" s="1"/>
  <c r="K1652" i="2"/>
  <c r="J1652" i="2" s="1"/>
  <c r="E1642" i="1"/>
  <c r="K1668" i="2"/>
  <c r="J1668" i="2" s="1"/>
  <c r="E1658" i="1"/>
  <c r="F1675" i="5" s="1"/>
  <c r="J1675" i="5" s="1"/>
  <c r="K1684" i="2"/>
  <c r="J1684" i="2" s="1"/>
  <c r="E1674" i="1"/>
  <c r="F1691" i="5" s="1"/>
  <c r="J1691" i="5" s="1"/>
  <c r="K1700" i="2"/>
  <c r="J1700" i="2" s="1"/>
  <c r="E1690" i="1"/>
  <c r="K1716" i="2"/>
  <c r="J1716" i="2" s="1"/>
  <c r="E1706" i="1"/>
  <c r="F1723" i="5" s="1"/>
  <c r="J1723" i="5" s="1"/>
  <c r="K1732" i="2"/>
  <c r="J1732" i="2" s="1"/>
  <c r="E1722" i="1"/>
  <c r="F1739" i="5" s="1"/>
  <c r="J1739" i="5" s="1"/>
  <c r="K1748" i="2"/>
  <c r="J1748" i="2" s="1"/>
  <c r="E1738" i="1"/>
  <c r="F1755" i="5" s="1"/>
  <c r="J1755" i="5" s="1"/>
  <c r="K1816" i="2"/>
  <c r="J1816" i="2" s="1"/>
  <c r="E1806" i="1"/>
  <c r="F1823" i="5" s="1"/>
  <c r="J1823" i="5" s="1"/>
  <c r="K1766" i="2"/>
  <c r="J1766" i="2" s="1"/>
  <c r="E1756" i="1"/>
  <c r="F1773" i="5" s="1"/>
  <c r="J1773" i="5" s="1"/>
  <c r="K1783" i="2"/>
  <c r="J1783" i="2" s="1"/>
  <c r="E1773" i="1"/>
  <c r="F1790" i="5" s="1"/>
  <c r="J1790" i="5" s="1"/>
  <c r="K1461" i="2"/>
  <c r="J1461" i="2" s="1"/>
  <c r="E1451" i="1"/>
  <c r="F1468" i="5" s="1"/>
  <c r="J1468" i="5" s="1"/>
  <c r="K1535" i="2"/>
  <c r="J1535" i="2" s="1"/>
  <c r="E1525" i="1"/>
  <c r="F1542" i="5" s="1"/>
  <c r="J1542" i="5" s="1"/>
  <c r="K1595" i="2"/>
  <c r="J1595" i="2" s="1"/>
  <c r="E1585" i="1"/>
  <c r="F1602" i="5" s="1"/>
  <c r="J1602" i="5" s="1"/>
  <c r="K1797" i="2"/>
  <c r="J1797" i="2" s="1"/>
  <c r="E1787" i="1"/>
  <c r="F1804" i="5" s="1"/>
  <c r="J1804" i="5" s="1"/>
  <c r="K1829" i="2"/>
  <c r="J1829" i="2" s="1"/>
  <c r="E1819" i="1"/>
  <c r="F1836" i="5" s="1"/>
  <c r="J1836" i="5" s="1"/>
  <c r="K1897" i="2"/>
  <c r="J1897" i="2" s="1"/>
  <c r="E1887" i="1"/>
  <c r="F1904" i="5" s="1"/>
  <c r="J1904" i="5" s="1"/>
  <c r="K865" i="2"/>
  <c r="J865" i="2" s="1"/>
  <c r="E855" i="1"/>
  <c r="F872" i="5" s="1"/>
  <c r="J872" i="5" s="1"/>
  <c r="K1872" i="2"/>
  <c r="J1872" i="2" s="1"/>
  <c r="E1862" i="1"/>
  <c r="F1879" i="5" s="1"/>
  <c r="J1879" i="5" s="1"/>
  <c r="K1568" i="2"/>
  <c r="J1568" i="2" s="1"/>
  <c r="E1558" i="1"/>
  <c r="K1620" i="2"/>
  <c r="J1620" i="2" s="1"/>
  <c r="E1610" i="1"/>
  <c r="F1627" i="5" s="1"/>
  <c r="J1627" i="5" s="1"/>
  <c r="K1636" i="2"/>
  <c r="J1636" i="2" s="1"/>
  <c r="E1626" i="1"/>
  <c r="F1643" i="5" s="1"/>
  <c r="J1643" i="5" s="1"/>
  <c r="K936" i="2"/>
  <c r="J936" i="2" s="1"/>
  <c r="E926" i="1"/>
  <c r="F943" i="5" s="1"/>
  <c r="J943" i="5" s="1"/>
  <c r="K1146" i="2"/>
  <c r="J1146" i="2" s="1"/>
  <c r="E1136" i="1"/>
  <c r="F1153" i="5" s="1"/>
  <c r="J1153" i="5" s="1"/>
  <c r="K1169" i="2"/>
  <c r="J1169" i="2" s="1"/>
  <c r="E1159" i="1"/>
  <c r="F1176" i="5" s="1"/>
  <c r="J1176" i="5" s="1"/>
  <c r="K1818" i="2"/>
  <c r="J1818" i="2" s="1"/>
  <c r="E1808" i="1"/>
  <c r="F1825" i="5" s="1"/>
  <c r="J1825" i="5" s="1"/>
  <c r="K1785" i="2"/>
  <c r="J1785" i="2" s="1"/>
  <c r="E1775" i="1"/>
  <c r="F1792" i="5" s="1"/>
  <c r="J1792" i="5" s="1"/>
  <c r="K1863" i="2"/>
  <c r="J1863" i="2" s="1"/>
  <c r="E1853" i="1"/>
  <c r="K1890" i="2"/>
  <c r="J1890" i="2" s="1"/>
  <c r="E1880" i="1"/>
  <c r="F1897" i="5" s="1"/>
  <c r="J1897" i="5" s="1"/>
  <c r="K1752" i="2"/>
  <c r="J1752" i="2" s="1"/>
  <c r="E1742" i="1"/>
  <c r="F1759" i="5" s="1"/>
  <c r="J1759" i="5" s="1"/>
  <c r="K1138" i="2"/>
  <c r="J1138" i="2" s="1"/>
  <c r="E1128" i="1"/>
  <c r="F1145" i="5" s="1"/>
  <c r="J1145" i="5" s="1"/>
  <c r="K1887" i="2"/>
  <c r="J1887" i="2" s="1"/>
  <c r="E1877" i="1"/>
  <c r="F1894" i="5" s="1"/>
  <c r="J1894" i="5" s="1"/>
  <c r="E479" i="1"/>
  <c r="F496" i="5" s="1"/>
  <c r="J496" i="5" s="1"/>
  <c r="E728" i="1"/>
  <c r="F745" i="5" s="1"/>
  <c r="E774" i="1"/>
  <c r="F791" i="5" s="1"/>
  <c r="J791" i="5" s="1"/>
  <c r="K671" i="2"/>
  <c r="J671" i="2" s="1"/>
  <c r="K937" i="2"/>
  <c r="J937" i="2" s="1"/>
  <c r="E927" i="1"/>
  <c r="F944" i="5" s="1"/>
  <c r="J944" i="5" s="1"/>
  <c r="K964" i="2"/>
  <c r="J964" i="2" s="1"/>
  <c r="E954" i="1"/>
  <c r="F971" i="5" s="1"/>
  <c r="J971" i="5" s="1"/>
  <c r="K1000" i="2"/>
  <c r="J1000" i="2" s="1"/>
  <c r="E990" i="1"/>
  <c r="F1007" i="5" s="1"/>
  <c r="J1007" i="5" s="1"/>
  <c r="K910" i="2"/>
  <c r="J910" i="2" s="1"/>
  <c r="E900" i="1"/>
  <c r="F917" i="5" s="1"/>
  <c r="J917" i="5" s="1"/>
  <c r="K895" i="2"/>
  <c r="J895" i="2" s="1"/>
  <c r="E885" i="1"/>
  <c r="F902" i="5" s="1"/>
  <c r="J902" i="5" s="1"/>
  <c r="K979" i="2"/>
  <c r="J979" i="2" s="1"/>
  <c r="E969" i="1"/>
  <c r="F986" i="5" s="1"/>
  <c r="J986" i="5" s="1"/>
  <c r="K1042" i="2"/>
  <c r="J1042" i="2" s="1"/>
  <c r="E1032" i="1"/>
  <c r="F1049" i="5" s="1"/>
  <c r="J1049" i="5" s="1"/>
  <c r="K1058" i="2"/>
  <c r="J1058" i="2" s="1"/>
  <c r="E1048" i="1"/>
  <c r="F1065" i="5" s="1"/>
  <c r="J1065" i="5" s="1"/>
  <c r="K1108" i="2"/>
  <c r="J1108" i="2" s="1"/>
  <c r="E1098" i="1"/>
  <c r="K1129" i="2"/>
  <c r="J1129" i="2" s="1"/>
  <c r="E1119" i="1"/>
  <c r="F1136" i="5" s="1"/>
  <c r="J1136" i="5" s="1"/>
  <c r="K1170" i="2"/>
  <c r="J1170" i="2" s="1"/>
  <c r="E1160" i="1"/>
  <c r="F1177" i="5" s="1"/>
  <c r="J1177" i="5" s="1"/>
  <c r="K1040" i="2"/>
  <c r="J1040" i="2" s="1"/>
  <c r="E1030" i="1"/>
  <c r="F1047" i="5" s="1"/>
  <c r="J1047" i="5" s="1"/>
  <c r="K1061" i="2"/>
  <c r="J1061" i="2" s="1"/>
  <c r="E1051" i="1"/>
  <c r="F1068" i="5" s="1"/>
  <c r="J1068" i="5" s="1"/>
  <c r="K1073" i="2"/>
  <c r="J1073" i="2" s="1"/>
  <c r="E1063" i="1"/>
  <c r="F1080" i="5" s="1"/>
  <c r="J1080" i="5" s="1"/>
  <c r="K1102" i="2"/>
  <c r="J1102" i="2" s="1"/>
  <c r="E1092" i="1"/>
  <c r="F1109" i="5" s="1"/>
  <c r="J1109" i="5" s="1"/>
  <c r="K1217" i="2"/>
  <c r="J1217" i="2" s="1"/>
  <c r="E1207" i="1"/>
  <c r="F1224" i="5" s="1"/>
  <c r="J1224" i="5" s="1"/>
  <c r="K884" i="2"/>
  <c r="J884" i="2" s="1"/>
  <c r="E874" i="1"/>
  <c r="F891" i="5" s="1"/>
  <c r="J891" i="5" s="1"/>
  <c r="K1060" i="2"/>
  <c r="J1060" i="2" s="1"/>
  <c r="E1050" i="1"/>
  <c r="F1067" i="5" s="1"/>
  <c r="J1067" i="5" s="1"/>
  <c r="K1092" i="2"/>
  <c r="J1092" i="2" s="1"/>
  <c r="E1082" i="1"/>
  <c r="F1099" i="5" s="1"/>
  <c r="J1099" i="5" s="1"/>
  <c r="K1125" i="2"/>
  <c r="J1125" i="2" s="1"/>
  <c r="E1115" i="1"/>
  <c r="F1132" i="5" s="1"/>
  <c r="J1132" i="5" s="1"/>
  <c r="K1212" i="2"/>
  <c r="J1212" i="2" s="1"/>
  <c r="E1202" i="1"/>
  <c r="F1219" i="5" s="1"/>
  <c r="J1219" i="5" s="1"/>
  <c r="K1263" i="2"/>
  <c r="J1263" i="2" s="1"/>
  <c r="E1253" i="1"/>
  <c r="F1270" i="5" s="1"/>
  <c r="J1270" i="5" s="1"/>
  <c r="K1295" i="2"/>
  <c r="J1295" i="2" s="1"/>
  <c r="E1285" i="1"/>
  <c r="F1302" i="5" s="1"/>
  <c r="J1302" i="5" s="1"/>
  <c r="K1327" i="2"/>
  <c r="J1327" i="2" s="1"/>
  <c r="E1317" i="1"/>
  <c r="F1334" i="5" s="1"/>
  <c r="J1334" i="5" s="1"/>
  <c r="K1370" i="2"/>
  <c r="J1370" i="2" s="1"/>
  <c r="E1360" i="1"/>
  <c r="F1377" i="5" s="1"/>
  <c r="J1377" i="5" s="1"/>
  <c r="K1402" i="2"/>
  <c r="J1402" i="2" s="1"/>
  <c r="E1392" i="1"/>
  <c r="K1203" i="2"/>
  <c r="J1203" i="2" s="1"/>
  <c r="E1193" i="1"/>
  <c r="F1210" i="5" s="1"/>
  <c r="J1210" i="5" s="1"/>
  <c r="K1240" i="2"/>
  <c r="J1240" i="2" s="1"/>
  <c r="E1230" i="1"/>
  <c r="F1247" i="5" s="1"/>
  <c r="J1247" i="5" s="1"/>
  <c r="K1283" i="2"/>
  <c r="J1283" i="2" s="1"/>
  <c r="E1273" i="1"/>
  <c r="F1290" i="5" s="1"/>
  <c r="J1290" i="5" s="1"/>
  <c r="K1315" i="2"/>
  <c r="J1315" i="2" s="1"/>
  <c r="E1305" i="1"/>
  <c r="F1322" i="5" s="1"/>
  <c r="J1322" i="5" s="1"/>
  <c r="K1352" i="2"/>
  <c r="J1352" i="2" s="1"/>
  <c r="E1342" i="1"/>
  <c r="F1359" i="5" s="1"/>
  <c r="J1359" i="5" s="1"/>
  <c r="K1384" i="2"/>
  <c r="J1384" i="2" s="1"/>
  <c r="E1374" i="1"/>
  <c r="F1391" i="5" s="1"/>
  <c r="J1391" i="5" s="1"/>
  <c r="K1067" i="2"/>
  <c r="J1067" i="2" s="1"/>
  <c r="E1057" i="1"/>
  <c r="K1255" i="2"/>
  <c r="J1255" i="2" s="1"/>
  <c r="E1245" i="1"/>
  <c r="F1262" i="5" s="1"/>
  <c r="J1262" i="5" s="1"/>
  <c r="K1287" i="2"/>
  <c r="J1287" i="2" s="1"/>
  <c r="E1277" i="1"/>
  <c r="F1294" i="5" s="1"/>
  <c r="J1294" i="5" s="1"/>
  <c r="K1319" i="2"/>
  <c r="J1319" i="2" s="1"/>
  <c r="E1309" i="1"/>
  <c r="K1346" i="2"/>
  <c r="J1346" i="2" s="1"/>
  <c r="E1336" i="1"/>
  <c r="F1353" i="5" s="1"/>
  <c r="J1353" i="5" s="1"/>
  <c r="K1378" i="2"/>
  <c r="J1378" i="2" s="1"/>
  <c r="E1368" i="1"/>
  <c r="F1385" i="5" s="1"/>
  <c r="J1385" i="5" s="1"/>
  <c r="K965" i="2"/>
  <c r="J965" i="2" s="1"/>
  <c r="E955" i="1"/>
  <c r="F972" i="5" s="1"/>
  <c r="J972" i="5" s="1"/>
  <c r="K1432" i="2"/>
  <c r="J1432" i="2" s="1"/>
  <c r="E1422" i="1"/>
  <c r="F1439" i="5" s="1"/>
  <c r="J1439" i="5" s="1"/>
  <c r="K1464" i="2"/>
  <c r="J1464" i="2" s="1"/>
  <c r="E1454" i="1"/>
  <c r="F1471" i="5" s="1"/>
  <c r="J1471" i="5" s="1"/>
  <c r="K1533" i="2"/>
  <c r="J1533" i="2" s="1"/>
  <c r="E1523" i="1"/>
  <c r="F1540" i="5" s="1"/>
  <c r="J1540" i="5" s="1"/>
  <c r="K1234" i="2"/>
  <c r="J1234" i="2" s="1"/>
  <c r="E1224" i="1"/>
  <c r="K1324" i="2"/>
  <c r="J1324" i="2" s="1"/>
  <c r="E1314" i="1"/>
  <c r="F1331" i="5" s="1"/>
  <c r="J1331" i="5" s="1"/>
  <c r="K1353" i="2"/>
  <c r="J1353" i="2" s="1"/>
  <c r="E1343" i="1"/>
  <c r="F1360" i="5" s="1"/>
  <c r="J1360" i="5" s="1"/>
  <c r="K1411" i="2"/>
  <c r="J1411" i="2" s="1"/>
  <c r="E1401" i="1"/>
  <c r="F1418" i="5" s="1"/>
  <c r="J1418" i="5" s="1"/>
  <c r="K1443" i="2"/>
  <c r="J1443" i="2" s="1"/>
  <c r="E1433" i="1"/>
  <c r="K1475" i="2"/>
  <c r="J1475" i="2" s="1"/>
  <c r="E1465" i="1"/>
  <c r="F1482" i="5" s="1"/>
  <c r="J1482" i="5" s="1"/>
  <c r="K1526" i="2"/>
  <c r="J1526" i="2" s="1"/>
  <c r="E1516" i="1"/>
  <c r="K1558" i="2"/>
  <c r="J1558" i="2" s="1"/>
  <c r="E1548" i="1"/>
  <c r="F1565" i="5" s="1"/>
  <c r="J1565" i="5" s="1"/>
  <c r="K1270" i="2"/>
  <c r="J1270" i="2" s="1"/>
  <c r="E1260" i="1"/>
  <c r="F1277" i="5" s="1"/>
  <c r="J1277" i="5" s="1"/>
  <c r="K1334" i="2"/>
  <c r="J1334" i="2" s="1"/>
  <c r="E1324" i="1"/>
  <c r="F1341" i="5" s="1"/>
  <c r="J1341" i="5" s="1"/>
  <c r="K1433" i="2"/>
  <c r="J1433" i="2" s="1"/>
  <c r="E1423" i="1"/>
  <c r="F1440" i="5" s="1"/>
  <c r="J1440" i="5" s="1"/>
  <c r="K1465" i="2"/>
  <c r="J1465" i="2" s="1"/>
  <c r="E1455" i="1"/>
  <c r="F1472" i="5" s="1"/>
  <c r="J1472" i="5" s="1"/>
  <c r="K1514" i="2"/>
  <c r="J1514" i="2" s="1"/>
  <c r="E1504" i="1"/>
  <c r="F1521" i="5" s="1"/>
  <c r="J1521" i="5" s="1"/>
  <c r="K1528" i="2"/>
  <c r="J1528" i="2" s="1"/>
  <c r="E1518" i="1"/>
  <c r="K1560" i="2"/>
  <c r="J1560" i="2" s="1"/>
  <c r="E1550" i="1"/>
  <c r="F1567" i="5" s="1"/>
  <c r="J1567" i="5" s="1"/>
  <c r="K1343" i="2"/>
  <c r="J1343" i="2" s="1"/>
  <c r="E1333" i="1"/>
  <c r="F1350" i="5" s="1"/>
  <c r="J1350" i="5" s="1"/>
  <c r="K1451" i="2"/>
  <c r="J1451" i="2" s="1"/>
  <c r="E1441" i="1"/>
  <c r="F1458" i="5" s="1"/>
  <c r="J1458" i="5" s="1"/>
  <c r="K1550" i="2"/>
  <c r="J1550" i="2" s="1"/>
  <c r="E1540" i="1"/>
  <c r="F1557" i="5" s="1"/>
  <c r="J1557" i="5" s="1"/>
  <c r="K1590" i="2"/>
  <c r="J1590" i="2" s="1"/>
  <c r="E1580" i="1"/>
  <c r="F1597" i="5" s="1"/>
  <c r="J1597" i="5" s="1"/>
  <c r="K1753" i="2"/>
  <c r="J1753" i="2" s="1"/>
  <c r="E1743" i="1"/>
  <c r="F1760" i="5" s="1"/>
  <c r="J1760" i="5" s="1"/>
  <c r="K1810" i="2"/>
  <c r="J1810" i="2" s="1"/>
  <c r="E1800" i="1"/>
  <c r="F1817" i="5" s="1"/>
  <c r="J1817" i="5" s="1"/>
  <c r="K1775" i="2"/>
  <c r="J1775" i="2" s="1"/>
  <c r="E1765" i="1"/>
  <c r="F1782" i="5" s="1"/>
  <c r="J1782" i="5" s="1"/>
  <c r="K1928" i="2"/>
  <c r="J1928" i="2" s="1"/>
  <c r="E1918" i="1"/>
  <c r="F1935" i="5" s="1"/>
  <c r="J1935" i="5" s="1"/>
  <c r="K1944" i="2"/>
  <c r="J1944" i="2" s="1"/>
  <c r="E1934" i="1"/>
  <c r="F1951" i="5" s="1"/>
  <c r="J1951" i="5" s="1"/>
  <c r="K1900" i="2"/>
  <c r="J1900" i="2" s="1"/>
  <c r="E1890" i="1"/>
  <c r="F1907" i="5" s="1"/>
  <c r="J1907" i="5" s="1"/>
  <c r="K1630" i="2"/>
  <c r="J1630" i="2" s="1"/>
  <c r="E1620" i="1"/>
  <c r="F1637" i="5" s="1"/>
  <c r="J1637" i="5" s="1"/>
  <c r="K882" i="2"/>
  <c r="J882" i="2" s="1"/>
  <c r="E872" i="1"/>
  <c r="F889" i="5" s="1"/>
  <c r="J889" i="5" s="1"/>
  <c r="K946" i="2"/>
  <c r="J946" i="2" s="1"/>
  <c r="E936" i="1"/>
  <c r="F953" i="5" s="1"/>
  <c r="J953" i="5" s="1"/>
  <c r="K911" i="2"/>
  <c r="J911" i="2" s="1"/>
  <c r="E901" i="1"/>
  <c r="F918" i="5" s="1"/>
  <c r="J918" i="5" s="1"/>
  <c r="K1002" i="2"/>
  <c r="J1002" i="2" s="1"/>
  <c r="E992" i="1"/>
  <c r="F1009" i="5" s="1"/>
  <c r="J1009" i="5" s="1"/>
  <c r="K1122" i="2"/>
  <c r="J1122" i="2" s="1"/>
  <c r="E1112" i="1"/>
  <c r="F1129" i="5" s="1"/>
  <c r="J1129" i="5" s="1"/>
  <c r="K1147" i="2"/>
  <c r="J1147" i="2" s="1"/>
  <c r="E1137" i="1"/>
  <c r="F1154" i="5" s="1"/>
  <c r="J1154" i="5" s="1"/>
  <c r="K1208" i="2"/>
  <c r="J1208" i="2" s="1"/>
  <c r="E1198" i="1"/>
  <c r="F1215" i="5" s="1"/>
  <c r="J1215" i="5" s="1"/>
  <c r="K1237" i="2"/>
  <c r="J1237" i="2" s="1"/>
  <c r="E1227" i="1"/>
  <c r="F1244" i="5" s="1"/>
  <c r="J1244" i="5" s="1"/>
  <c r="K953" i="2"/>
  <c r="J953" i="2" s="1"/>
  <c r="E943" i="1"/>
  <c r="F960" i="5" s="1"/>
  <c r="J960" i="5" s="1"/>
  <c r="K1031" i="2"/>
  <c r="J1031" i="2" s="1"/>
  <c r="E1021" i="1"/>
  <c r="F1038" i="5" s="1"/>
  <c r="J1038" i="5" s="1"/>
  <c r="K1153" i="2"/>
  <c r="J1153" i="2" s="1"/>
  <c r="E1143" i="1"/>
  <c r="F1160" i="5" s="1"/>
  <c r="J1160" i="5" s="1"/>
  <c r="K947" i="2"/>
  <c r="J947" i="2" s="1"/>
  <c r="E937" i="1"/>
  <c r="F954" i="5" s="1"/>
  <c r="J954" i="5" s="1"/>
  <c r="K1646" i="2"/>
  <c r="J1646" i="2" s="1"/>
  <c r="E1636" i="1"/>
  <c r="F1653" i="5" s="1"/>
  <c r="J1653" i="5" s="1"/>
  <c r="K1662" i="2"/>
  <c r="J1662" i="2" s="1"/>
  <c r="E1652" i="1"/>
  <c r="F1669" i="5" s="1"/>
  <c r="J1669" i="5" s="1"/>
  <c r="K1678" i="2"/>
  <c r="J1678" i="2" s="1"/>
  <c r="E1668" i="1"/>
  <c r="F1685" i="5" s="1"/>
  <c r="J1685" i="5" s="1"/>
  <c r="K1694" i="2"/>
  <c r="J1694" i="2" s="1"/>
  <c r="E1684" i="1"/>
  <c r="K1710" i="2"/>
  <c r="J1710" i="2" s="1"/>
  <c r="E1700" i="1"/>
  <c r="F1717" i="5" s="1"/>
  <c r="J1717" i="5" s="1"/>
  <c r="K1726" i="2"/>
  <c r="J1726" i="2" s="1"/>
  <c r="E1716" i="1"/>
  <c r="F1733" i="5" s="1"/>
  <c r="J1733" i="5" s="1"/>
  <c r="K1742" i="2"/>
  <c r="J1742" i="2" s="1"/>
  <c r="E1732" i="1"/>
  <c r="K1804" i="2"/>
  <c r="J1804" i="2" s="1"/>
  <c r="E1794" i="1"/>
  <c r="F1811" i="5" s="1"/>
  <c r="J1811" i="5" s="1"/>
  <c r="K1836" i="2"/>
  <c r="J1836" i="2" s="1"/>
  <c r="E1826" i="1"/>
  <c r="F1843" i="5" s="1"/>
  <c r="J1843" i="5" s="1"/>
  <c r="K1780" i="2"/>
  <c r="J1780" i="2" s="1"/>
  <c r="E1770" i="1"/>
  <c r="K1842" i="2"/>
  <c r="J1842" i="2" s="1"/>
  <c r="E1832" i="1"/>
  <c r="F1849" i="5" s="1"/>
  <c r="J1849" i="5" s="1"/>
  <c r="K1873" i="2"/>
  <c r="J1873" i="2" s="1"/>
  <c r="E1863" i="1"/>
  <c r="F1880" i="5" s="1"/>
  <c r="J1880" i="5" s="1"/>
  <c r="K1801" i="2"/>
  <c r="J1801" i="2" s="1"/>
  <c r="E1791" i="1"/>
  <c r="F1808" i="5" s="1"/>
  <c r="J1808" i="5" s="1"/>
  <c r="K1833" i="2"/>
  <c r="J1833" i="2" s="1"/>
  <c r="E1823" i="1"/>
  <c r="F1840" i="5" s="1"/>
  <c r="J1840" i="5" s="1"/>
  <c r="K1617" i="2"/>
  <c r="J1617" i="2" s="1"/>
  <c r="E1607" i="1"/>
  <c r="F1624" i="5" s="1"/>
  <c r="J1624" i="5" s="1"/>
  <c r="K1633" i="2"/>
  <c r="J1633" i="2" s="1"/>
  <c r="E1623" i="1"/>
  <c r="F1640" i="5" s="1"/>
  <c r="J1640" i="5" s="1"/>
  <c r="K1901" i="2"/>
  <c r="J1901" i="2" s="1"/>
  <c r="E1891" i="1"/>
  <c r="F1908" i="5" s="1"/>
  <c r="J1908" i="5" s="1"/>
  <c r="K1573" i="2"/>
  <c r="J1573" i="2" s="1"/>
  <c r="E1563" i="1"/>
  <c r="F1580" i="5" s="1"/>
  <c r="J1580" i="5" s="1"/>
  <c r="K866" i="2"/>
  <c r="J866" i="2" s="1"/>
  <c r="E856" i="1"/>
  <c r="F873" i="5" s="1"/>
  <c r="J873" i="5" s="1"/>
  <c r="K1559" i="2"/>
  <c r="J1559" i="2" s="1"/>
  <c r="E1549" i="1"/>
  <c r="F1566" i="5" s="1"/>
  <c r="J1566" i="5" s="1"/>
  <c r="K1616" i="2"/>
  <c r="J1616" i="2" s="1"/>
  <c r="E1606" i="1"/>
  <c r="K1632" i="2"/>
  <c r="J1632" i="2" s="1"/>
  <c r="E1622" i="1"/>
  <c r="F1639" i="5" s="1"/>
  <c r="J1639" i="5" s="1"/>
  <c r="K1892" i="2"/>
  <c r="J1892" i="2" s="1"/>
  <c r="E1882" i="1"/>
  <c r="F1899" i="5" s="1"/>
  <c r="J1899" i="5" s="1"/>
  <c r="K1847" i="2"/>
  <c r="J1847" i="2" s="1"/>
  <c r="E1837" i="1"/>
  <c r="F1854" i="5" s="1"/>
  <c r="J1854" i="5" s="1"/>
  <c r="K973" i="2"/>
  <c r="J973" i="2" s="1"/>
  <c r="E963" i="1"/>
  <c r="F980" i="5" s="1"/>
  <c r="J980" i="5" s="1"/>
  <c r="K890" i="2"/>
  <c r="J890" i="2" s="1"/>
  <c r="E880" i="1"/>
  <c r="F897" i="5" s="1"/>
  <c r="J897" i="5" s="1"/>
  <c r="K956" i="2"/>
  <c r="J956" i="2" s="1"/>
  <c r="E946" i="1"/>
  <c r="F963" i="5" s="1"/>
  <c r="J963" i="5" s="1"/>
  <c r="K991" i="2"/>
  <c r="J991" i="2" s="1"/>
  <c r="E981" i="1"/>
  <c r="F998" i="5" s="1"/>
  <c r="J998" i="5" s="1"/>
  <c r="K1020" i="2"/>
  <c r="J1020" i="2" s="1"/>
  <c r="E1010" i="1"/>
  <c r="F1027" i="5" s="1"/>
  <c r="J1027" i="5" s="1"/>
  <c r="K897" i="2"/>
  <c r="J897" i="2" s="1"/>
  <c r="E887" i="1"/>
  <c r="K1005" i="2"/>
  <c r="J1005" i="2" s="1"/>
  <c r="E995" i="1"/>
  <c r="F1012" i="5" s="1"/>
  <c r="J1012" i="5" s="1"/>
  <c r="K1004" i="2"/>
  <c r="J1004" i="2" s="1"/>
  <c r="E994" i="1"/>
  <c r="F1011" i="5" s="1"/>
  <c r="J1011" i="5" s="1"/>
  <c r="K1038" i="2"/>
  <c r="J1038" i="2" s="1"/>
  <c r="E1028" i="1"/>
  <c r="F1045" i="5" s="1"/>
  <c r="J1045" i="5" s="1"/>
  <c r="K1054" i="2"/>
  <c r="J1054" i="2" s="1"/>
  <c r="E1044" i="1"/>
  <c r="F1061" i="5" s="1"/>
  <c r="J1061" i="5" s="1"/>
  <c r="K1071" i="2"/>
  <c r="J1071" i="2" s="1"/>
  <c r="E1061" i="1"/>
  <c r="F1078" i="5" s="1"/>
  <c r="J1078" i="5" s="1"/>
  <c r="K1087" i="2"/>
  <c r="J1087" i="2" s="1"/>
  <c r="E1077" i="1"/>
  <c r="F1094" i="5" s="1"/>
  <c r="J1094" i="5" s="1"/>
  <c r="K1106" i="2"/>
  <c r="J1106" i="2" s="1"/>
  <c r="E1096" i="1"/>
  <c r="K1144" i="2"/>
  <c r="J1144" i="2" s="1"/>
  <c r="E1134" i="1"/>
  <c r="F1151" i="5" s="1"/>
  <c r="J1151" i="5" s="1"/>
  <c r="K1192" i="2"/>
  <c r="J1192" i="2" s="1"/>
  <c r="E1182" i="1"/>
  <c r="K921" i="2"/>
  <c r="J921" i="2" s="1"/>
  <c r="E911" i="1"/>
  <c r="F928" i="5" s="1"/>
  <c r="J928" i="5" s="1"/>
  <c r="K1062" i="2"/>
  <c r="J1062" i="2" s="1"/>
  <c r="E1052" i="1"/>
  <c r="F1069" i="5" s="1"/>
  <c r="J1069" i="5" s="1"/>
  <c r="K1078" i="2"/>
  <c r="J1078" i="2" s="1"/>
  <c r="E1068" i="1"/>
  <c r="F1085" i="5" s="1"/>
  <c r="J1085" i="5" s="1"/>
  <c r="K1094" i="2"/>
  <c r="J1094" i="2" s="1"/>
  <c r="E1084" i="1"/>
  <c r="F1101" i="5" s="1"/>
  <c r="J1101" i="5" s="1"/>
  <c r="K1056" i="2"/>
  <c r="J1056" i="2" s="1"/>
  <c r="E1046" i="1"/>
  <c r="F1063" i="5" s="1"/>
  <c r="J1063" i="5" s="1"/>
  <c r="K1188" i="2"/>
  <c r="J1188" i="2" s="1"/>
  <c r="E1178" i="1"/>
  <c r="F1195" i="5" s="1"/>
  <c r="J1195" i="5" s="1"/>
  <c r="K1066" i="2"/>
  <c r="J1066" i="2" s="1"/>
  <c r="E1056" i="1"/>
  <c r="K1098" i="2"/>
  <c r="J1098" i="2" s="1"/>
  <c r="E1088" i="1"/>
  <c r="F1105" i="5" s="1"/>
  <c r="J1105" i="5" s="1"/>
  <c r="K1128" i="2"/>
  <c r="J1128" i="2" s="1"/>
  <c r="E1118" i="1"/>
  <c r="F1135" i="5" s="1"/>
  <c r="J1135" i="5" s="1"/>
  <c r="K1247" i="2"/>
  <c r="J1247" i="2" s="1"/>
  <c r="E1237" i="1"/>
  <c r="F1254" i="5" s="1"/>
  <c r="J1254" i="5" s="1"/>
  <c r="K1021" i="2"/>
  <c r="J1021" i="2" s="1"/>
  <c r="E1011" i="1"/>
  <c r="F1028" i="5" s="1"/>
  <c r="J1028" i="5" s="1"/>
  <c r="K1055" i="2"/>
  <c r="J1055" i="2" s="1"/>
  <c r="E1045" i="1"/>
  <c r="F1062" i="5" s="1"/>
  <c r="J1062" i="5" s="1"/>
  <c r="K1759" i="2"/>
  <c r="J1759" i="2" s="1"/>
  <c r="E1749" i="1"/>
  <c r="F1766" i="5" s="1"/>
  <c r="J1766" i="5" s="1"/>
  <c r="K1822" i="2"/>
  <c r="J1822" i="2" s="1"/>
  <c r="E1812" i="1"/>
  <c r="K1853" i="2"/>
  <c r="J1853" i="2" s="1"/>
  <c r="E1843" i="1"/>
  <c r="F1860" i="5" s="1"/>
  <c r="J1860" i="5" s="1"/>
  <c r="K1445" i="2"/>
  <c r="J1445" i="2" s="1"/>
  <c r="E1435" i="1"/>
  <c r="K1524" i="2"/>
  <c r="J1524" i="2" s="1"/>
  <c r="E1514" i="1"/>
  <c r="F1531" i="5" s="1"/>
  <c r="J1531" i="5" s="1"/>
  <c r="K1591" i="2"/>
  <c r="J1591" i="2" s="1"/>
  <c r="E1581" i="1"/>
  <c r="F1598" i="5" s="1"/>
  <c r="J1598" i="5" s="1"/>
  <c r="K1769" i="2"/>
  <c r="J1769" i="2" s="1"/>
  <c r="E1759" i="1"/>
  <c r="F1776" i="5" s="1"/>
  <c r="J1776" i="5" s="1"/>
  <c r="K1241" i="2"/>
  <c r="J1241" i="2" s="1"/>
  <c r="E1231" i="1"/>
  <c r="F1248" i="5" s="1"/>
  <c r="J1248" i="5" s="1"/>
  <c r="K1569" i="2"/>
  <c r="J1569" i="2" s="1"/>
  <c r="E1559" i="1"/>
  <c r="K1601" i="2"/>
  <c r="J1601" i="2" s="1"/>
  <c r="E1591" i="1"/>
  <c r="F1608" i="5" s="1"/>
  <c r="J1608" i="5" s="1"/>
  <c r="K1619" i="2"/>
  <c r="J1619" i="2" s="1"/>
  <c r="E1609" i="1"/>
  <c r="F1626" i="5" s="1"/>
  <c r="J1626" i="5" s="1"/>
  <c r="K1635" i="2"/>
  <c r="J1635" i="2" s="1"/>
  <c r="E1625" i="1"/>
  <c r="F1642" i="5" s="1"/>
  <c r="J1642" i="5" s="1"/>
  <c r="K1938" i="2"/>
  <c r="J1938" i="2" s="1"/>
  <c r="E1928" i="1"/>
  <c r="F1945" i="5" s="1"/>
  <c r="J1945" i="5" s="1"/>
  <c r="K1602" i="2"/>
  <c r="J1602" i="2" s="1"/>
  <c r="E1592" i="1"/>
  <c r="F1609" i="5" s="1"/>
  <c r="J1609" i="5" s="1"/>
  <c r="K1413" i="2"/>
  <c r="J1413" i="2" s="1"/>
  <c r="E1403" i="1"/>
  <c r="F1420" i="5" s="1"/>
  <c r="J1420" i="5" s="1"/>
  <c r="K1618" i="2"/>
  <c r="J1618" i="2" s="1"/>
  <c r="E1608" i="1"/>
  <c r="F1625" i="5" s="1"/>
  <c r="J1625" i="5" s="1"/>
  <c r="K1634" i="2"/>
  <c r="J1634" i="2" s="1"/>
  <c r="E1624" i="1"/>
  <c r="F1641" i="5" s="1"/>
  <c r="J1641" i="5" s="1"/>
  <c r="K912" i="2"/>
  <c r="J912" i="2" s="1"/>
  <c r="E902" i="1"/>
  <c r="F919" i="5" s="1"/>
  <c r="J919" i="5" s="1"/>
  <c r="K920" i="2"/>
  <c r="J920" i="2" s="1"/>
  <c r="E910" i="1"/>
  <c r="F927" i="5" s="1"/>
  <c r="J927" i="5" s="1"/>
  <c r="K955" i="2"/>
  <c r="J955" i="2" s="1"/>
  <c r="E945" i="1"/>
  <c r="F962" i="5" s="1"/>
  <c r="J962" i="5" s="1"/>
  <c r="K974" i="2"/>
  <c r="J974" i="2" s="1"/>
  <c r="E964" i="1"/>
  <c r="F981" i="5" s="1"/>
  <c r="J981" i="5" s="1"/>
  <c r="K894" i="2"/>
  <c r="J894" i="2" s="1"/>
  <c r="E884" i="1"/>
  <c r="F901" i="5" s="1"/>
  <c r="J901" i="5" s="1"/>
  <c r="K926" i="2"/>
  <c r="J926" i="2" s="1"/>
  <c r="E916" i="1"/>
  <c r="F933" i="5" s="1"/>
  <c r="J933" i="5" s="1"/>
  <c r="K875" i="2"/>
  <c r="J875" i="2" s="1"/>
  <c r="E865" i="1"/>
  <c r="F882" i="5" s="1"/>
  <c r="J882" i="5" s="1"/>
  <c r="K1008" i="2"/>
  <c r="J1008" i="2" s="1"/>
  <c r="E998" i="1"/>
  <c r="F1015" i="5" s="1"/>
  <c r="J1015" i="5" s="1"/>
  <c r="K1072" i="2"/>
  <c r="J1072" i="2" s="1"/>
  <c r="E1062" i="1"/>
  <c r="F1079" i="5" s="1"/>
  <c r="J1079" i="5" s="1"/>
  <c r="K1088" i="2"/>
  <c r="J1088" i="2" s="1"/>
  <c r="E1078" i="1"/>
  <c r="F1095" i="5" s="1"/>
  <c r="J1095" i="5" s="1"/>
  <c r="K1123" i="2"/>
  <c r="J1123" i="2" s="1"/>
  <c r="E1113" i="1"/>
  <c r="F1130" i="5" s="1"/>
  <c r="J1130" i="5" s="1"/>
  <c r="K1118" i="2"/>
  <c r="J1118" i="2" s="1"/>
  <c r="E1108" i="1"/>
  <c r="F1125" i="5" s="1"/>
  <c r="J1125" i="5" s="1"/>
  <c r="K1143" i="2"/>
  <c r="J1143" i="2" s="1"/>
  <c r="E1133" i="1"/>
  <c r="F1150" i="5" s="1"/>
  <c r="J1150" i="5" s="1"/>
  <c r="K1197" i="2"/>
  <c r="J1197" i="2" s="1"/>
  <c r="E1187" i="1"/>
  <c r="F1204" i="5" s="1"/>
  <c r="J1204" i="5" s="1"/>
  <c r="K944" i="2"/>
  <c r="J944" i="2" s="1"/>
  <c r="E934" i="1"/>
  <c r="K1048" i="2"/>
  <c r="J1048" i="2" s="1"/>
  <c r="E1038" i="1"/>
  <c r="F1055" i="5" s="1"/>
  <c r="J1055" i="5" s="1"/>
  <c r="K1194" i="2"/>
  <c r="J1194" i="2" s="1"/>
  <c r="E1184" i="1"/>
  <c r="K1024" i="2"/>
  <c r="J1024" i="2" s="1"/>
  <c r="E1014" i="1"/>
  <c r="K1047" i="2"/>
  <c r="J1047" i="2" s="1"/>
  <c r="E1037" i="1"/>
  <c r="F1054" i="5" s="1"/>
  <c r="J1054" i="5" s="1"/>
  <c r="K1171" i="2"/>
  <c r="J1171" i="2" s="1"/>
  <c r="E1161" i="1"/>
  <c r="F1178" i="5" s="1"/>
  <c r="J1178" i="5" s="1"/>
  <c r="K1640" i="2"/>
  <c r="J1640" i="2" s="1"/>
  <c r="E1630" i="1"/>
  <c r="F1647" i="5" s="1"/>
  <c r="J1647" i="5" s="1"/>
  <c r="K1656" i="2"/>
  <c r="J1656" i="2" s="1"/>
  <c r="E1646" i="1"/>
  <c r="K1672" i="2"/>
  <c r="J1672" i="2" s="1"/>
  <c r="E1662" i="1"/>
  <c r="F1679" i="5" s="1"/>
  <c r="J1679" i="5" s="1"/>
  <c r="K1688" i="2"/>
  <c r="J1688" i="2" s="1"/>
  <c r="E1678" i="1"/>
  <c r="F1695" i="5" s="1"/>
  <c r="J1695" i="5" s="1"/>
  <c r="K1704" i="2"/>
  <c r="J1704" i="2" s="1"/>
  <c r="E1694" i="1"/>
  <c r="F1711" i="5" s="1"/>
  <c r="J1711" i="5" s="1"/>
  <c r="K1720" i="2"/>
  <c r="J1720" i="2" s="1"/>
  <c r="E1710" i="1"/>
  <c r="F1727" i="5" s="1"/>
  <c r="J1727" i="5" s="1"/>
  <c r="K1736" i="2"/>
  <c r="J1736" i="2" s="1"/>
  <c r="E1726" i="1"/>
  <c r="K1792" i="2"/>
  <c r="J1792" i="2" s="1"/>
  <c r="E1782" i="1"/>
  <c r="F1799" i="5" s="1"/>
  <c r="J1799" i="5" s="1"/>
  <c r="K1824" i="2"/>
  <c r="J1824" i="2" s="1"/>
  <c r="E1814" i="1"/>
  <c r="K1855" i="2"/>
  <c r="J1855" i="2" s="1"/>
  <c r="E1845" i="1"/>
  <c r="F1862" i="5" s="1"/>
  <c r="J1862" i="5" s="1"/>
  <c r="K1436" i="2"/>
  <c r="J1436" i="2" s="1"/>
  <c r="E1426" i="1"/>
  <c r="F1443" i="5" s="1"/>
  <c r="J1443" i="5" s="1"/>
  <c r="K1484" i="2"/>
  <c r="J1484" i="2" s="1"/>
  <c r="E1474" i="1"/>
  <c r="K1561" i="2"/>
  <c r="J1561" i="2" s="1"/>
  <c r="E1551" i="1"/>
  <c r="F1568" i="5" s="1"/>
  <c r="J1568" i="5" s="1"/>
  <c r="K1592" i="2"/>
  <c r="J1592" i="2" s="1"/>
  <c r="E1582" i="1"/>
  <c r="F1599" i="5" s="1"/>
  <c r="J1599" i="5" s="1"/>
  <c r="K1770" i="2"/>
  <c r="J1770" i="2" s="1"/>
  <c r="E1760" i="1"/>
  <c r="F1777" i="5" s="1"/>
  <c r="J1777" i="5" s="1"/>
  <c r="K1861" i="2"/>
  <c r="J1861" i="2" s="1"/>
  <c r="E1851" i="1"/>
  <c r="F1868" i="5" s="1"/>
  <c r="J1868" i="5" s="1"/>
  <c r="K1805" i="2"/>
  <c r="J1805" i="2" s="1"/>
  <c r="E1795" i="1"/>
  <c r="F1812" i="5" s="1"/>
  <c r="J1812" i="5" s="1"/>
  <c r="K1837" i="2"/>
  <c r="J1837" i="2" s="1"/>
  <c r="E1827" i="1"/>
  <c r="F1844" i="5" s="1"/>
  <c r="J1844" i="5" s="1"/>
  <c r="K1621" i="2"/>
  <c r="J1621" i="2" s="1"/>
  <c r="E1611" i="1"/>
  <c r="F1628" i="5" s="1"/>
  <c r="J1628" i="5" s="1"/>
  <c r="K1905" i="2"/>
  <c r="J1905" i="2" s="1"/>
  <c r="E1895" i="1"/>
  <c r="K1385" i="2"/>
  <c r="J1385" i="2" s="1"/>
  <c r="E1375" i="1"/>
  <c r="F1392" i="5" s="1"/>
  <c r="J1392" i="5" s="1"/>
  <c r="K1605" i="2"/>
  <c r="J1605" i="2" s="1"/>
  <c r="E1595" i="1"/>
  <c r="F1612" i="5" s="1"/>
  <c r="J1612" i="5" s="1"/>
  <c r="K1839" i="2"/>
  <c r="J1839" i="2" s="1"/>
  <c r="E1829" i="1"/>
  <c r="F1846" i="5" s="1"/>
  <c r="J1846" i="5" s="1"/>
  <c r="K1466" i="2"/>
  <c r="J1466" i="2" s="1"/>
  <c r="E1456" i="1"/>
  <c r="F1473" i="5" s="1"/>
  <c r="J1473" i="5" s="1"/>
  <c r="K1179" i="2"/>
  <c r="J1179" i="2" s="1"/>
  <c r="E1169" i="1"/>
  <c r="F1186" i="5" s="1"/>
  <c r="J1186" i="5" s="1"/>
  <c r="K1834" i="2"/>
  <c r="J1834" i="2" s="1"/>
  <c r="E1824" i="1"/>
  <c r="F1841" i="5" s="1"/>
  <c r="J1841" i="5" s="1"/>
  <c r="K1871" i="2"/>
  <c r="J1871" i="2" s="1"/>
  <c r="E1861" i="1"/>
  <c r="F1878" i="5" s="1"/>
  <c r="J1878" i="5" s="1"/>
  <c r="K1882" i="2"/>
  <c r="J1882" i="2" s="1"/>
  <c r="E1872" i="1"/>
  <c r="F1889" i="5" s="1"/>
  <c r="J1889" i="5" s="1"/>
  <c r="K1914" i="2"/>
  <c r="J1914" i="2" s="1"/>
  <c r="E1904" i="1"/>
  <c r="F1921" i="5" s="1"/>
  <c r="J1921" i="5" s="1"/>
  <c r="K981" i="2"/>
  <c r="J981" i="2" s="1"/>
  <c r="E971" i="1"/>
  <c r="K994" i="2"/>
  <c r="J994" i="2" s="1"/>
  <c r="E984" i="1"/>
  <c r="F1001" i="5" s="1"/>
  <c r="J1001" i="5" s="1"/>
  <c r="K1756" i="2"/>
  <c r="J1756" i="2" s="1"/>
  <c r="E1746" i="1"/>
  <c r="F1763" i="5" s="1"/>
  <c r="J1763" i="5" s="1"/>
  <c r="K893" i="2"/>
  <c r="J893" i="2" s="1"/>
  <c r="E883" i="1"/>
  <c r="F900" i="5" s="1"/>
  <c r="J900" i="5" s="1"/>
  <c r="K1154" i="2"/>
  <c r="J1154" i="2" s="1"/>
  <c r="E1144" i="1"/>
  <c r="K598" i="2"/>
  <c r="J598" i="2" s="1"/>
  <c r="K703" i="2"/>
  <c r="J703" i="2" s="1"/>
  <c r="K490" i="2"/>
  <c r="J490" i="2" s="1"/>
  <c r="K446" i="2"/>
  <c r="J446" i="2" s="1"/>
  <c r="E732" i="1"/>
  <c r="F749" i="5" s="1"/>
  <c r="J749" i="5" s="1"/>
  <c r="K779" i="2"/>
  <c r="J779" i="2" s="1"/>
  <c r="E474" i="1"/>
  <c r="F491" i="5" s="1"/>
  <c r="J491" i="5" s="1"/>
  <c r="B1951" i="2"/>
  <c r="E1941" i="1" s="1"/>
  <c r="K663" i="2"/>
  <c r="J663" i="2" s="1"/>
  <c r="E544" i="1"/>
  <c r="F561" i="5" s="1"/>
  <c r="E658" i="1"/>
  <c r="F675" i="5" s="1"/>
  <c r="J675" i="5" s="1"/>
  <c r="E445" i="1"/>
  <c r="F462" i="5" s="1"/>
  <c r="E701" i="1"/>
  <c r="F718" i="5" s="1"/>
  <c r="E579" i="1"/>
  <c r="F596" i="5" s="1"/>
  <c r="E564" i="1"/>
  <c r="F581" i="5" s="1"/>
  <c r="E535" i="1"/>
  <c r="F552" i="5" s="1"/>
  <c r="J552" i="5" s="1"/>
  <c r="E429" i="1"/>
  <c r="F446" i="5" s="1"/>
  <c r="J446" i="5" s="1"/>
  <c r="E775" i="1"/>
  <c r="F792" i="5" s="1"/>
  <c r="J792" i="5" s="1"/>
  <c r="E582" i="1"/>
  <c r="F599" i="5" s="1"/>
  <c r="E439" i="1"/>
  <c r="F456" i="5" s="1"/>
  <c r="E573" i="1"/>
  <c r="F590" i="5" s="1"/>
  <c r="E495" i="1"/>
  <c r="F512" i="5" s="1"/>
  <c r="E827" i="1"/>
  <c r="F844" i="5" s="1"/>
  <c r="J844" i="5" s="1"/>
  <c r="E589" i="1"/>
  <c r="F606" i="5" s="1"/>
  <c r="E700" i="1"/>
  <c r="F717" i="5" s="1"/>
  <c r="J717" i="5" s="1"/>
  <c r="E612" i="1"/>
  <c r="F629" i="5" s="1"/>
  <c r="E546" i="1"/>
  <c r="F563" i="5" s="1"/>
  <c r="J563" i="5" s="1"/>
  <c r="E723" i="1"/>
  <c r="F740" i="5" s="1"/>
  <c r="J740" i="5" s="1"/>
  <c r="E828" i="1"/>
  <c r="F845" i="5" s="1"/>
  <c r="J845" i="5" s="1"/>
  <c r="E765" i="1"/>
  <c r="F782" i="5" s="1"/>
  <c r="J782" i="5" s="1"/>
  <c r="E489" i="1"/>
  <c r="F506" i="5" s="1"/>
  <c r="J506" i="5" s="1"/>
  <c r="E826" i="1"/>
  <c r="F843" i="5" s="1"/>
  <c r="J843" i="5" s="1"/>
  <c r="E449" i="1"/>
  <c r="F466" i="5" s="1"/>
  <c r="J466" i="5" s="1"/>
  <c r="E791" i="1"/>
  <c r="F808" i="5" s="1"/>
  <c r="E819" i="1"/>
  <c r="F836" i="5" s="1"/>
  <c r="J836" i="5" s="1"/>
  <c r="E607" i="1"/>
  <c r="F624" i="5" s="1"/>
  <c r="E618" i="1"/>
  <c r="F635" i="5" s="1"/>
  <c r="J635" i="5" s="1"/>
  <c r="E615" i="1"/>
  <c r="F632" i="5" s="1"/>
  <c r="J632" i="5" s="1"/>
  <c r="E499" i="1"/>
  <c r="F516" i="5" s="1"/>
  <c r="E460" i="1"/>
  <c r="F477" i="5" s="1"/>
  <c r="J477" i="5" s="1"/>
  <c r="E695" i="1"/>
  <c r="F712" i="5" s="1"/>
  <c r="E801" i="1"/>
  <c r="F818" i="5" s="1"/>
  <c r="E810" i="1"/>
  <c r="F827" i="5" s="1"/>
  <c r="J827" i="5" s="1"/>
  <c r="E577" i="1"/>
  <c r="F594" i="5" s="1"/>
  <c r="J594" i="5" s="1"/>
  <c r="E516" i="1"/>
  <c r="F533" i="5" s="1"/>
  <c r="J533" i="5" s="1"/>
  <c r="E500" i="1"/>
  <c r="F517" i="5" s="1"/>
  <c r="J517" i="5" s="1"/>
  <c r="E799" i="1"/>
  <c r="F816" i="5" s="1"/>
  <c r="E595" i="1"/>
  <c r="E614" i="1"/>
  <c r="F631" i="5" s="1"/>
  <c r="J631" i="5" s="1"/>
  <c r="E606" i="1"/>
  <c r="F623" i="5" s="1"/>
  <c r="E797" i="5"/>
  <c r="D797" i="5" s="1"/>
  <c r="C797" i="5" s="1"/>
  <c r="G797" i="5" s="1"/>
  <c r="E530" i="1"/>
  <c r="F547" i="5" s="1"/>
  <c r="J547" i="5" s="1"/>
  <c r="E727" i="1"/>
  <c r="F744" i="5" s="1"/>
  <c r="E845" i="1"/>
  <c r="E548" i="5"/>
  <c r="D548" i="5" s="1"/>
  <c r="C548" i="5" s="1"/>
  <c r="G548" i="5" s="1"/>
  <c r="E706" i="5"/>
  <c r="D706" i="5" s="1"/>
  <c r="C706" i="5" s="1"/>
  <c r="G706" i="5" s="1"/>
  <c r="E773" i="5"/>
  <c r="D773" i="5" s="1"/>
  <c r="C773" i="5" s="1"/>
  <c r="G773" i="5" s="1"/>
  <c r="E742" i="5"/>
  <c r="D742" i="5" s="1"/>
  <c r="C742" i="5" s="1"/>
  <c r="G742" i="5" s="1"/>
  <c r="E748" i="5"/>
  <c r="D748" i="5" s="1"/>
  <c r="C748" i="5" s="1"/>
  <c r="G748" i="5" s="1"/>
  <c r="E770" i="5"/>
  <c r="D770" i="5" s="1"/>
  <c r="C770" i="5" s="1"/>
  <c r="G770" i="5" s="1"/>
  <c r="E724" i="5"/>
  <c r="D724" i="5" s="1"/>
  <c r="C724" i="5" s="1"/>
  <c r="G724" i="5" s="1"/>
  <c r="E727" i="5"/>
  <c r="D727" i="5" s="1"/>
  <c r="C727" i="5" s="1"/>
  <c r="G727" i="5" s="1"/>
  <c r="E639" i="5"/>
  <c r="D639" i="5" s="1"/>
  <c r="C639" i="5" s="1"/>
  <c r="G639" i="5" s="1"/>
  <c r="E577" i="5"/>
  <c r="D577" i="5" s="1"/>
  <c r="C577" i="5" s="1"/>
  <c r="G577" i="5" s="1"/>
  <c r="E584" i="5"/>
  <c r="D584" i="5" s="1"/>
  <c r="C584" i="5" s="1"/>
  <c r="G584" i="5" s="1"/>
  <c r="E553" i="5"/>
  <c r="D553" i="5" s="1"/>
  <c r="C553" i="5" s="1"/>
  <c r="G553" i="5" s="1"/>
  <c r="E557" i="5"/>
  <c r="D557" i="5" s="1"/>
  <c r="C557" i="5" s="1"/>
  <c r="G557" i="5" s="1"/>
  <c r="E806" i="5"/>
  <c r="D806" i="5" s="1"/>
  <c r="C806" i="5" s="1"/>
  <c r="G806" i="5" s="1"/>
  <c r="E817" i="5"/>
  <c r="D817" i="5" s="1"/>
  <c r="C817" i="5" s="1"/>
  <c r="G817" i="5" s="1"/>
  <c r="F783" i="5"/>
  <c r="J783" i="5" s="1"/>
  <c r="E645" i="5"/>
  <c r="D645" i="5" s="1"/>
  <c r="C645" i="5" s="1"/>
  <c r="G645" i="5" s="1"/>
  <c r="E660" i="5"/>
  <c r="D660" i="5" s="1"/>
  <c r="C660" i="5" s="1"/>
  <c r="G660" i="5" s="1"/>
  <c r="E589" i="5"/>
  <c r="D589" i="5" s="1"/>
  <c r="C589" i="5" s="1"/>
  <c r="G589" i="5" s="1"/>
  <c r="E602" i="5"/>
  <c r="D602" i="5" s="1"/>
  <c r="C602" i="5" s="1"/>
  <c r="G602" i="5" s="1"/>
  <c r="E759" i="5"/>
  <c r="D759" i="5" s="1"/>
  <c r="C759" i="5" s="1"/>
  <c r="G759" i="5" s="1"/>
  <c r="E732" i="5"/>
  <c r="D732" i="5" s="1"/>
  <c r="C732" i="5" s="1"/>
  <c r="G732" i="5" s="1"/>
  <c r="E775" i="5"/>
  <c r="D775" i="5" s="1"/>
  <c r="C775" i="5" s="1"/>
  <c r="G775" i="5" s="1"/>
  <c r="E667" i="5"/>
  <c r="D667" i="5" s="1"/>
  <c r="C667" i="5" s="1"/>
  <c r="G667" i="5" s="1"/>
  <c r="E691" i="5"/>
  <c r="D691" i="5" s="1"/>
  <c r="C691" i="5" s="1"/>
  <c r="G691" i="5" s="1"/>
  <c r="E595" i="5"/>
  <c r="D595" i="5" s="1"/>
  <c r="C595" i="5" s="1"/>
  <c r="G595" i="5" s="1"/>
  <c r="E555" i="5"/>
  <c r="D555" i="5" s="1"/>
  <c r="C555" i="5" s="1"/>
  <c r="G555" i="5" s="1"/>
  <c r="E449" i="5"/>
  <c r="D449" i="5" s="1"/>
  <c r="C449" i="5" s="1"/>
  <c r="G449" i="5" s="1"/>
  <c r="E776" i="5"/>
  <c r="D776" i="5" s="1"/>
  <c r="C776" i="5" s="1"/>
  <c r="G776" i="5" s="1"/>
  <c r="E656" i="5"/>
  <c r="D656" i="5" s="1"/>
  <c r="C656" i="5" s="1"/>
  <c r="G656" i="5" s="1"/>
  <c r="E565" i="5"/>
  <c r="D565" i="5" s="1"/>
  <c r="C565" i="5" s="1"/>
  <c r="G565" i="5" s="1"/>
  <c r="E592" i="5"/>
  <c r="D592" i="5" s="1"/>
  <c r="C592" i="5" s="1"/>
  <c r="G592" i="5" s="1"/>
  <c r="E524" i="5"/>
  <c r="D524" i="5" s="1"/>
  <c r="C524" i="5" s="1"/>
  <c r="G524" i="5" s="1"/>
  <c r="E503" i="5"/>
  <c r="D503" i="5" s="1"/>
  <c r="C503" i="5" s="1"/>
  <c r="G503" i="5" s="1"/>
  <c r="E492" i="5"/>
  <c r="D492" i="5" s="1"/>
  <c r="C492" i="5" s="1"/>
  <c r="G492" i="5" s="1"/>
  <c r="E666" i="5"/>
  <c r="D666" i="5" s="1"/>
  <c r="C666" i="5" s="1"/>
  <c r="G666" i="5" s="1"/>
  <c r="E572" i="5"/>
  <c r="D572" i="5" s="1"/>
  <c r="C572" i="5" s="1"/>
  <c r="G572" i="5" s="1"/>
  <c r="E796" i="5"/>
  <c r="D796" i="5" s="1"/>
  <c r="C796" i="5" s="1"/>
  <c r="G796" i="5" s="1"/>
  <c r="E692" i="5"/>
  <c r="D692" i="5" s="1"/>
  <c r="C692" i="5" s="1"/>
  <c r="G692" i="5" s="1"/>
  <c r="E664" i="5"/>
  <c r="D664" i="5" s="1"/>
  <c r="C664" i="5" s="1"/>
  <c r="G664" i="5" s="1"/>
  <c r="E523" i="5"/>
  <c r="D523" i="5" s="1"/>
  <c r="C523" i="5" s="1"/>
  <c r="G523" i="5" s="1"/>
  <c r="E564" i="5"/>
  <c r="D564" i="5" s="1"/>
  <c r="C564" i="5" s="1"/>
  <c r="G564" i="5" s="1"/>
  <c r="E494" i="5"/>
  <c r="D494" i="5" s="1"/>
  <c r="C494" i="5" s="1"/>
  <c r="G494" i="5" s="1"/>
  <c r="E513" i="5"/>
  <c r="D513" i="5" s="1"/>
  <c r="C513" i="5" s="1"/>
  <c r="G513" i="5" s="1"/>
  <c r="E479" i="5"/>
  <c r="D479" i="5" s="1"/>
  <c r="C479" i="5" s="1"/>
  <c r="G479" i="5" s="1"/>
  <c r="E455" i="5"/>
  <c r="D455" i="5" s="1"/>
  <c r="C455" i="5" s="1"/>
  <c r="G455" i="5" s="1"/>
  <c r="E803" i="5"/>
  <c r="D803" i="5" s="1"/>
  <c r="C803" i="5" s="1"/>
  <c r="G803" i="5" s="1"/>
  <c r="E798" i="5"/>
  <c r="D798" i="5" s="1"/>
  <c r="C798" i="5" s="1"/>
  <c r="G798" i="5" s="1"/>
  <c r="E687" i="5"/>
  <c r="D687" i="5" s="1"/>
  <c r="C687" i="5" s="1"/>
  <c r="G687" i="5" s="1"/>
  <c r="E618" i="5"/>
  <c r="D618" i="5" s="1"/>
  <c r="C618" i="5" s="1"/>
  <c r="G618" i="5" s="1"/>
  <c r="E726" i="5"/>
  <c r="D726" i="5" s="1"/>
  <c r="C726" i="5" s="1"/>
  <c r="G726" i="5" s="1"/>
  <c r="E465" i="5"/>
  <c r="D465" i="5" s="1"/>
  <c r="C465" i="5" s="1"/>
  <c r="G465" i="5" s="1"/>
  <c r="E812" i="5"/>
  <c r="D812" i="5" s="1"/>
  <c r="C812" i="5" s="1"/>
  <c r="G812" i="5" s="1"/>
  <c r="E756" i="5"/>
  <c r="D756" i="5" s="1"/>
  <c r="C756" i="5" s="1"/>
  <c r="G756" i="5" s="1"/>
  <c r="E703" i="5"/>
  <c r="D703" i="5" s="1"/>
  <c r="C703" i="5" s="1"/>
  <c r="G703" i="5" s="1"/>
  <c r="F657" i="5"/>
  <c r="J657" i="5" s="1"/>
  <c r="E617" i="5"/>
  <c r="D617" i="5" s="1"/>
  <c r="C617" i="5" s="1"/>
  <c r="G617" i="5" s="1"/>
  <c r="E542" i="5"/>
  <c r="D542" i="5" s="1"/>
  <c r="C542" i="5" s="1"/>
  <c r="G542" i="5" s="1"/>
  <c r="E787" i="5"/>
  <c r="D787" i="5" s="1"/>
  <c r="C787" i="5" s="1"/>
  <c r="G787" i="5" s="1"/>
  <c r="E815" i="5"/>
  <c r="D815" i="5" s="1"/>
  <c r="C815" i="5" s="1"/>
  <c r="G815" i="5" s="1"/>
  <c r="E683" i="5"/>
  <c r="D683" i="5" s="1"/>
  <c r="C683" i="5" s="1"/>
  <c r="G683" i="5" s="1"/>
  <c r="E690" i="5"/>
  <c r="D690" i="5" s="1"/>
  <c r="C690" i="5" s="1"/>
  <c r="G690" i="5" s="1"/>
  <c r="E649" i="5"/>
  <c r="D649" i="5" s="1"/>
  <c r="C649" i="5" s="1"/>
  <c r="G649" i="5" s="1"/>
  <c r="E538" i="5"/>
  <c r="D538" i="5" s="1"/>
  <c r="C538" i="5" s="1"/>
  <c r="G538" i="5" s="1"/>
  <c r="E587" i="5"/>
  <c r="D587" i="5" s="1"/>
  <c r="C587" i="5" s="1"/>
  <c r="G587" i="5" s="1"/>
  <c r="E558" i="5"/>
  <c r="D558" i="5" s="1"/>
  <c r="C558" i="5" s="1"/>
  <c r="G558" i="5" s="1"/>
  <c r="E470" i="5"/>
  <c r="D470" i="5" s="1"/>
  <c r="C470" i="5" s="1"/>
  <c r="G470" i="5" s="1"/>
  <c r="E772" i="5"/>
  <c r="D772" i="5" s="1"/>
  <c r="C772" i="5" s="1"/>
  <c r="G772" i="5" s="1"/>
  <c r="E648" i="5"/>
  <c r="D648" i="5" s="1"/>
  <c r="C648" i="5" s="1"/>
  <c r="G648" i="5" s="1"/>
  <c r="E478" i="5"/>
  <c r="D478" i="5" s="1"/>
  <c r="C478" i="5" s="1"/>
  <c r="G478" i="5" s="1"/>
  <c r="E580" i="5"/>
  <c r="D580" i="5" s="1"/>
  <c r="C580" i="5" s="1"/>
  <c r="G580" i="5" s="1"/>
  <c r="E604" i="5"/>
  <c r="D604" i="5" s="1"/>
  <c r="C604" i="5" s="1"/>
  <c r="G604" i="5" s="1"/>
  <c r="E464" i="5"/>
  <c r="D464" i="5" s="1"/>
  <c r="C464" i="5" s="1"/>
  <c r="G464" i="5" s="1"/>
  <c r="E508" i="5"/>
  <c r="D508" i="5" s="1"/>
  <c r="C508" i="5" s="1"/>
  <c r="G508" i="5" s="1"/>
  <c r="E689" i="5"/>
  <c r="D689" i="5" s="1"/>
  <c r="C689" i="5" s="1"/>
  <c r="G689" i="5" s="1"/>
  <c r="E764" i="5"/>
  <c r="D764" i="5" s="1"/>
  <c r="C764" i="5" s="1"/>
  <c r="G764" i="5" s="1"/>
  <c r="E799" i="5"/>
  <c r="D799" i="5" s="1"/>
  <c r="C799" i="5" s="1"/>
  <c r="G799" i="5" s="1"/>
  <c r="E746" i="5"/>
  <c r="D746" i="5" s="1"/>
  <c r="C746" i="5" s="1"/>
  <c r="G746" i="5" s="1"/>
  <c r="E663" i="5"/>
  <c r="D663" i="5" s="1"/>
  <c r="C663" i="5" s="1"/>
  <c r="G663" i="5" s="1"/>
  <c r="E709" i="5"/>
  <c r="D709" i="5" s="1"/>
  <c r="C709" i="5" s="1"/>
  <c r="G709" i="5" s="1"/>
  <c r="E713" i="5"/>
  <c r="D713" i="5" s="1"/>
  <c r="C713" i="5" s="1"/>
  <c r="G713" i="5" s="1"/>
  <c r="E630" i="5"/>
  <c r="D630" i="5" s="1"/>
  <c r="C630" i="5" s="1"/>
  <c r="G630" i="5" s="1"/>
  <c r="E643" i="5"/>
  <c r="D643" i="5" s="1"/>
  <c r="C643" i="5" s="1"/>
  <c r="G643" i="5" s="1"/>
  <c r="E579" i="5"/>
  <c r="D579" i="5" s="1"/>
  <c r="C579" i="5" s="1"/>
  <c r="G579" i="5" s="1"/>
  <c r="E607" i="5"/>
  <c r="D607" i="5" s="1"/>
  <c r="C607" i="5" s="1"/>
  <c r="G607" i="5" s="1"/>
  <c r="E522" i="5"/>
  <c r="D522" i="5" s="1"/>
  <c r="C522" i="5" s="1"/>
  <c r="G522" i="5" s="1"/>
  <c r="E520" i="5"/>
  <c r="D520" i="5" s="1"/>
  <c r="C520" i="5" s="1"/>
  <c r="G520" i="5" s="1"/>
  <c r="E813" i="5"/>
  <c r="D813" i="5" s="1"/>
  <c r="C813" i="5" s="1"/>
  <c r="G813" i="5" s="1"/>
  <c r="E758" i="5"/>
  <c r="D758" i="5" s="1"/>
  <c r="C758" i="5" s="1"/>
  <c r="G758" i="5" s="1"/>
  <c r="E789" i="5"/>
  <c r="D789" i="5" s="1"/>
  <c r="C789" i="5" s="1"/>
  <c r="G789" i="5" s="1"/>
  <c r="E605" i="5"/>
  <c r="D605" i="5" s="1"/>
  <c r="C605" i="5" s="1"/>
  <c r="G605" i="5" s="1"/>
  <c r="E603" i="5"/>
  <c r="D603" i="5" s="1"/>
  <c r="C603" i="5" s="1"/>
  <c r="G603" i="5" s="1"/>
  <c r="F489" i="5"/>
  <c r="J489" i="5" s="1"/>
  <c r="E752" i="5"/>
  <c r="D752" i="5" s="1"/>
  <c r="C752" i="5" s="1"/>
  <c r="G752" i="5" s="1"/>
  <c r="E766" i="5"/>
  <c r="D766" i="5" s="1"/>
  <c r="C766" i="5" s="1"/>
  <c r="G766" i="5" s="1"/>
  <c r="E685" i="5"/>
  <c r="D685" i="5" s="1"/>
  <c r="C685" i="5" s="1"/>
  <c r="G685" i="5" s="1"/>
  <c r="E710" i="5"/>
  <c r="D710" i="5" s="1"/>
  <c r="C710" i="5" s="1"/>
  <c r="G710" i="5" s="1"/>
  <c r="E637" i="5"/>
  <c r="D637" i="5" s="1"/>
  <c r="C637" i="5" s="1"/>
  <c r="G637" i="5" s="1"/>
  <c r="E543" i="5"/>
  <c r="D543" i="5" s="1"/>
  <c r="C543" i="5" s="1"/>
  <c r="G543" i="5" s="1"/>
  <c r="E519" i="5"/>
  <c r="D519" i="5" s="1"/>
  <c r="C519" i="5" s="1"/>
  <c r="G519" i="5" s="1"/>
  <c r="E480" i="5"/>
  <c r="D480" i="5" s="1"/>
  <c r="C480" i="5" s="1"/>
  <c r="G480" i="5" s="1"/>
  <c r="E763" i="5"/>
  <c r="D763" i="5" s="1"/>
  <c r="C763" i="5" s="1"/>
  <c r="G763" i="5" s="1"/>
  <c r="E725" i="5"/>
  <c r="D725" i="5" s="1"/>
  <c r="C725" i="5" s="1"/>
  <c r="G725" i="5" s="1"/>
  <c r="F531" i="5"/>
  <c r="J531" i="5" s="1"/>
  <c r="E647" i="5"/>
  <c r="D647" i="5" s="1"/>
  <c r="C647" i="5" s="1"/>
  <c r="G647" i="5" s="1"/>
  <c r="E585" i="5"/>
  <c r="D585" i="5" s="1"/>
  <c r="C585" i="5" s="1"/>
  <c r="G585" i="5" s="1"/>
  <c r="E515" i="5"/>
  <c r="D515" i="5" s="1"/>
  <c r="C515" i="5" s="1"/>
  <c r="G515" i="5" s="1"/>
  <c r="E475" i="5"/>
  <c r="D475" i="5" s="1"/>
  <c r="C475" i="5" s="1"/>
  <c r="G475" i="5" s="1"/>
  <c r="E472" i="5"/>
  <c r="D472" i="5" s="1"/>
  <c r="C472" i="5" s="1"/>
  <c r="G472" i="5" s="1"/>
  <c r="E468" i="5"/>
  <c r="D468" i="5" s="1"/>
  <c r="C468" i="5" s="1"/>
  <c r="G468" i="5" s="1"/>
  <c r="E498" i="5"/>
  <c r="D498" i="5" s="1"/>
  <c r="C498" i="5" s="1"/>
  <c r="G498" i="5" s="1"/>
  <c r="E757" i="5"/>
  <c r="D757" i="5" s="1"/>
  <c r="C757" i="5" s="1"/>
  <c r="G757" i="5" s="1"/>
  <c r="E678" i="5"/>
  <c r="D678" i="5" s="1"/>
  <c r="C678" i="5" s="1"/>
  <c r="G678" i="5" s="1"/>
  <c r="E762" i="5"/>
  <c r="D762" i="5" s="1"/>
  <c r="C762" i="5" s="1"/>
  <c r="G762" i="5" s="1"/>
  <c r="E705" i="5"/>
  <c r="D705" i="5" s="1"/>
  <c r="C705" i="5" s="1"/>
  <c r="G705" i="5" s="1"/>
  <c r="E621" i="5"/>
  <c r="D621" i="5" s="1"/>
  <c r="C621" i="5" s="1"/>
  <c r="G621" i="5" s="1"/>
  <c r="E598" i="5"/>
  <c r="D598" i="5" s="1"/>
  <c r="C598" i="5" s="1"/>
  <c r="G598" i="5" s="1"/>
  <c r="E562" i="5"/>
  <c r="D562" i="5" s="1"/>
  <c r="C562" i="5" s="1"/>
  <c r="G562" i="5" s="1"/>
  <c r="E518" i="5"/>
  <c r="D518" i="5" s="1"/>
  <c r="C518" i="5" s="1"/>
  <c r="G518" i="5" s="1"/>
  <c r="E510" i="5"/>
  <c r="D510" i="5" s="1"/>
  <c r="C510" i="5" s="1"/>
  <c r="G510" i="5" s="1"/>
  <c r="E497" i="5"/>
  <c r="D497" i="5" s="1"/>
  <c r="C497" i="5" s="1"/>
  <c r="G497" i="5" s="1"/>
  <c r="E453" i="5"/>
  <c r="D453" i="5" s="1"/>
  <c r="C453" i="5" s="1"/>
  <c r="G453" i="5" s="1"/>
  <c r="E767" i="5"/>
  <c r="D767" i="5" s="1"/>
  <c r="C767" i="5" s="1"/>
  <c r="G767" i="5" s="1"/>
  <c r="E809" i="5"/>
  <c r="D809" i="5" s="1"/>
  <c r="C809" i="5" s="1"/>
  <c r="G809" i="5" s="1"/>
  <c r="E720" i="5"/>
  <c r="D720" i="5" s="1"/>
  <c r="C720" i="5" s="1"/>
  <c r="G720" i="5" s="1"/>
  <c r="E459" i="5"/>
  <c r="D459" i="5" s="1"/>
  <c r="C459" i="5" s="1"/>
  <c r="G459" i="5" s="1"/>
  <c r="E790" i="5"/>
  <c r="D790" i="5" s="1"/>
  <c r="C790" i="5" s="1"/>
  <c r="G790" i="5" s="1"/>
  <c r="F699" i="5"/>
  <c r="J699" i="5" s="1"/>
  <c r="E743" i="5"/>
  <c r="D743" i="5" s="1"/>
  <c r="C743" i="5" s="1"/>
  <c r="G743" i="5" s="1"/>
  <c r="E794" i="5"/>
  <c r="D794" i="5" s="1"/>
  <c r="C794" i="5" s="1"/>
  <c r="G794" i="5" s="1"/>
  <c r="E674" i="5"/>
  <c r="D674" i="5" s="1"/>
  <c r="C674" i="5" s="1"/>
  <c r="G674" i="5" s="1"/>
  <c r="E559" i="5"/>
  <c r="D559" i="5" s="1"/>
  <c r="C559" i="5" s="1"/>
  <c r="G559" i="5" s="1"/>
  <c r="E458" i="5"/>
  <c r="D458" i="5" s="1"/>
  <c r="C458" i="5" s="1"/>
  <c r="G458" i="5" s="1"/>
  <c r="E761" i="5"/>
  <c r="D761" i="5" s="1"/>
  <c r="C761" i="5" s="1"/>
  <c r="G761" i="5" s="1"/>
  <c r="E754" i="5"/>
  <c r="D754" i="5" s="1"/>
  <c r="C754" i="5" s="1"/>
  <c r="G754" i="5" s="1"/>
  <c r="E747" i="5"/>
  <c r="D747" i="5" s="1"/>
  <c r="C747" i="5" s="1"/>
  <c r="G747" i="5" s="1"/>
  <c r="E800" i="5"/>
  <c r="D800" i="5" s="1"/>
  <c r="C800" i="5" s="1"/>
  <c r="G800" i="5" s="1"/>
  <c r="E774" i="5"/>
  <c r="D774" i="5" s="1"/>
  <c r="C774" i="5" s="1"/>
  <c r="G774" i="5" s="1"/>
  <c r="E716" i="5"/>
  <c r="D716" i="5" s="1"/>
  <c r="C716" i="5" s="1"/>
  <c r="G716" i="5" s="1"/>
  <c r="E566" i="5"/>
  <c r="D566" i="5" s="1"/>
  <c r="C566" i="5" s="1"/>
  <c r="G566" i="5" s="1"/>
  <c r="E554" i="5"/>
  <c r="D554" i="5" s="1"/>
  <c r="C554" i="5" s="1"/>
  <c r="G554" i="5" s="1"/>
  <c r="E550" i="5"/>
  <c r="D550" i="5" s="1"/>
  <c r="C550" i="5" s="1"/>
  <c r="G550" i="5" s="1"/>
  <c r="E450" i="5"/>
  <c r="D450" i="5" s="1"/>
  <c r="C450" i="5" s="1"/>
  <c r="G450" i="5" s="1"/>
  <c r="E493" i="5"/>
  <c r="D493" i="5" s="1"/>
  <c r="C493" i="5" s="1"/>
  <c r="G493" i="5" s="1"/>
  <c r="E608" i="5"/>
  <c r="D608" i="5" s="1"/>
  <c r="C608" i="5" s="1"/>
  <c r="G608" i="5" s="1"/>
  <c r="E814" i="5"/>
  <c r="D814" i="5" s="1"/>
  <c r="C814" i="5" s="1"/>
  <c r="G814" i="5" s="1"/>
  <c r="E722" i="5"/>
  <c r="D722" i="5" s="1"/>
  <c r="C722" i="5" s="1"/>
  <c r="G722" i="5" s="1"/>
  <c r="E807" i="5"/>
  <c r="D807" i="5" s="1"/>
  <c r="C807" i="5" s="1"/>
  <c r="G807" i="5" s="1"/>
  <c r="E760" i="5"/>
  <c r="D760" i="5" s="1"/>
  <c r="C760" i="5" s="1"/>
  <c r="G760" i="5" s="1"/>
  <c r="E755" i="5"/>
  <c r="D755" i="5" s="1"/>
  <c r="C755" i="5" s="1"/>
  <c r="G755" i="5" s="1"/>
  <c r="E677" i="5"/>
  <c r="D677" i="5" s="1"/>
  <c r="C677" i="5" s="1"/>
  <c r="G677" i="5" s="1"/>
  <c r="E644" i="5"/>
  <c r="D644" i="5" s="1"/>
  <c r="C644" i="5" s="1"/>
  <c r="G644" i="5" s="1"/>
  <c r="E707" i="5"/>
  <c r="D707" i="5" s="1"/>
  <c r="C707" i="5" s="1"/>
  <c r="G707" i="5" s="1"/>
  <c r="F573" i="5"/>
  <c r="J573" i="5" s="1"/>
  <c r="E804" i="5"/>
  <c r="D804" i="5" s="1"/>
  <c r="C804" i="5" s="1"/>
  <c r="G804" i="5" s="1"/>
  <c r="E769" i="5"/>
  <c r="D769" i="5" s="1"/>
  <c r="C769" i="5" s="1"/>
  <c r="G769" i="5" s="1"/>
  <c r="E714" i="5"/>
  <c r="D714" i="5" s="1"/>
  <c r="C714" i="5" s="1"/>
  <c r="G714" i="5" s="1"/>
  <c r="E578" i="5"/>
  <c r="D578" i="5" s="1"/>
  <c r="C578" i="5" s="1"/>
  <c r="G578" i="5" s="1"/>
  <c r="E536" i="5"/>
  <c r="D536" i="5" s="1"/>
  <c r="C536" i="5" s="1"/>
  <c r="G536" i="5" s="1"/>
  <c r="E481" i="5"/>
  <c r="D481" i="5" s="1"/>
  <c r="C481" i="5" s="1"/>
  <c r="G481" i="5" s="1"/>
  <c r="E733" i="5"/>
  <c r="D733" i="5" s="1"/>
  <c r="C733" i="5" s="1"/>
  <c r="G733" i="5" s="1"/>
  <c r="F741" i="5"/>
  <c r="J741" i="5" s="1"/>
  <c r="E704" i="5"/>
  <c r="D704" i="5" s="1"/>
  <c r="C704" i="5" s="1"/>
  <c r="G704" i="5" s="1"/>
  <c r="E474" i="5"/>
  <c r="D474" i="5" s="1"/>
  <c r="C474" i="5" s="1"/>
  <c r="G474" i="5" s="1"/>
  <c r="E457" i="5"/>
  <c r="D457" i="5" s="1"/>
  <c r="C457" i="5" s="1"/>
  <c r="G457" i="5" s="1"/>
  <c r="F615" i="5"/>
  <c r="J615" i="5" s="1"/>
  <c r="E622" i="5"/>
  <c r="D622" i="5" s="1"/>
  <c r="C622" i="5" s="1"/>
  <c r="G622" i="5" s="1"/>
  <c r="E540" i="5"/>
  <c r="D540" i="5" s="1"/>
  <c r="C540" i="5" s="1"/>
  <c r="G540" i="5" s="1"/>
  <c r="E466" i="5"/>
  <c r="D466" i="5" s="1"/>
  <c r="C466" i="5" s="1"/>
  <c r="G466" i="5" s="1"/>
  <c r="E482" i="5"/>
  <c r="D482" i="5" s="1"/>
  <c r="C482" i="5" s="1"/>
  <c r="G482" i="5" s="1"/>
  <c r="E658" i="5"/>
  <c r="D658" i="5" s="1"/>
  <c r="C658" i="5" s="1"/>
  <c r="G658" i="5" s="1"/>
  <c r="E448" i="5"/>
  <c r="D448" i="5" s="1"/>
  <c r="C448" i="5" s="1"/>
  <c r="G448" i="5" s="1"/>
  <c r="E614" i="5"/>
  <c r="D614" i="5" s="1"/>
  <c r="C614" i="5" s="1"/>
  <c r="G614" i="5" s="1"/>
  <c r="E532" i="5"/>
  <c r="D532" i="5" s="1"/>
  <c r="C532" i="5" s="1"/>
  <c r="G532" i="5" s="1"/>
  <c r="E534" i="5"/>
  <c r="D534" i="5" s="1"/>
  <c r="C534" i="5" s="1"/>
  <c r="G534" i="5" s="1"/>
  <c r="E810" i="5"/>
  <c r="D810" i="5" s="1"/>
  <c r="C810" i="5" s="1"/>
  <c r="G810" i="5" s="1"/>
  <c r="E753" i="5"/>
  <c r="D753" i="5" s="1"/>
  <c r="C753" i="5" s="1"/>
  <c r="G753" i="5" s="1"/>
  <c r="E688" i="5"/>
  <c r="D688" i="5" s="1"/>
  <c r="C688" i="5" s="1"/>
  <c r="G688" i="5" s="1"/>
  <c r="E625" i="5"/>
  <c r="D625" i="5" s="1"/>
  <c r="C625" i="5" s="1"/>
  <c r="G625" i="5" s="1"/>
  <c r="E591" i="5"/>
  <c r="D591" i="5" s="1"/>
  <c r="C591" i="5" s="1"/>
  <c r="G591" i="5" s="1"/>
  <c r="E507" i="5"/>
  <c r="D507" i="5" s="1"/>
  <c r="C507" i="5" s="1"/>
  <c r="G507" i="5" s="1"/>
  <c r="E488" i="5"/>
  <c r="D488" i="5" s="1"/>
  <c r="C488" i="5" s="1"/>
  <c r="G488" i="5" s="1"/>
  <c r="E500" i="5"/>
  <c r="D500" i="5" s="1"/>
  <c r="C500" i="5" s="1"/>
  <c r="G500" i="5" s="1"/>
  <c r="E461" i="5"/>
  <c r="D461" i="5" s="1"/>
  <c r="C461" i="5" s="1"/>
  <c r="G461" i="5" s="1"/>
  <c r="E730" i="5"/>
  <c r="D730" i="5" s="1"/>
  <c r="C730" i="5" s="1"/>
  <c r="G730" i="5" s="1"/>
  <c r="E700" i="5"/>
  <c r="D700" i="5" s="1"/>
  <c r="C700" i="5" s="1"/>
  <c r="G700" i="5" s="1"/>
  <c r="E751" i="5"/>
  <c r="D751" i="5" s="1"/>
  <c r="C751" i="5" s="1"/>
  <c r="G751" i="5" s="1"/>
  <c r="E721" i="5"/>
  <c r="D721" i="5" s="1"/>
  <c r="C721" i="5" s="1"/>
  <c r="G721" i="5" s="1"/>
  <c r="E669" i="5"/>
  <c r="D669" i="5" s="1"/>
  <c r="C669" i="5" s="1"/>
  <c r="G669" i="5" s="1"/>
  <c r="E673" i="5"/>
  <c r="D673" i="5" s="1"/>
  <c r="C673" i="5" s="1"/>
  <c r="G673" i="5" s="1"/>
  <c r="E514" i="5"/>
  <c r="D514" i="5" s="1"/>
  <c r="C514" i="5" s="1"/>
  <c r="G514" i="5" s="1"/>
  <c r="F447" i="5"/>
  <c r="J447" i="5" s="1"/>
  <c r="E681" i="5"/>
  <c r="D681" i="5" s="1"/>
  <c r="C681" i="5" s="1"/>
  <c r="G681" i="5" s="1"/>
  <c r="E620" i="5"/>
  <c r="D620" i="5" s="1"/>
  <c r="C620" i="5" s="1"/>
  <c r="G620" i="5" s="1"/>
  <c r="E679" i="5"/>
  <c r="D679" i="5" s="1"/>
  <c r="C679" i="5" s="1"/>
  <c r="G679" i="5" s="1"/>
  <c r="E593" i="5"/>
  <c r="D593" i="5" s="1"/>
  <c r="C593" i="5" s="1"/>
  <c r="G593" i="5" s="1"/>
  <c r="E640" i="5"/>
  <c r="D640" i="5" s="1"/>
  <c r="C640" i="5" s="1"/>
  <c r="G640" i="5" s="1"/>
  <c r="E728" i="5"/>
  <c r="D728" i="5" s="1"/>
  <c r="C728" i="5" s="1"/>
  <c r="G728" i="5" s="1"/>
  <c r="E785" i="5"/>
  <c r="D785" i="5" s="1"/>
  <c r="C785" i="5" s="1"/>
  <c r="G785" i="5" s="1"/>
  <c r="E708" i="5"/>
  <c r="D708" i="5" s="1"/>
  <c r="C708" i="5" s="1"/>
  <c r="G708" i="5" s="1"/>
  <c r="E729" i="5"/>
  <c r="D729" i="5" s="1"/>
  <c r="C729" i="5" s="1"/>
  <c r="G729" i="5" s="1"/>
  <c r="E633" i="5"/>
  <c r="D633" i="5" s="1"/>
  <c r="C633" i="5" s="1"/>
  <c r="G633" i="5" s="1"/>
  <c r="E574" i="5"/>
  <c r="D574" i="5" s="1"/>
  <c r="C574" i="5" s="1"/>
  <c r="G574" i="5" s="1"/>
  <c r="E539" i="5"/>
  <c r="D539" i="5" s="1"/>
  <c r="C539" i="5" s="1"/>
  <c r="G539" i="5" s="1"/>
  <c r="E530" i="5"/>
  <c r="D530" i="5" s="1"/>
  <c r="C530" i="5" s="1"/>
  <c r="G530" i="5" s="1"/>
  <c r="E473" i="5"/>
  <c r="D473" i="5" s="1"/>
  <c r="C473" i="5" s="1"/>
  <c r="G473" i="5" s="1"/>
  <c r="E686" i="5"/>
  <c r="D686" i="5" s="1"/>
  <c r="C686" i="5" s="1"/>
  <c r="G686" i="5" s="1"/>
  <c r="E636" i="5"/>
  <c r="D636" i="5" s="1"/>
  <c r="C636" i="5" s="1"/>
  <c r="G636" i="5" s="1"/>
  <c r="E628" i="5"/>
  <c r="D628" i="5" s="1"/>
  <c r="C628" i="5" s="1"/>
  <c r="G628" i="5" s="1"/>
  <c r="E682" i="5"/>
  <c r="D682" i="5" s="1"/>
  <c r="C682" i="5" s="1"/>
  <c r="G682" i="5" s="1"/>
  <c r="E734" i="5"/>
  <c r="D734" i="5" s="1"/>
  <c r="C734" i="5" s="1"/>
  <c r="G734" i="5" s="1"/>
  <c r="E795" i="5"/>
  <c r="D795" i="5" s="1"/>
  <c r="C795" i="5" s="1"/>
  <c r="G795" i="5" s="1"/>
  <c r="E784" i="5"/>
  <c r="D784" i="5" s="1"/>
  <c r="C784" i="5" s="1"/>
  <c r="G784" i="5" s="1"/>
  <c r="E811" i="5"/>
  <c r="D811" i="5" s="1"/>
  <c r="C811" i="5" s="1"/>
  <c r="G811" i="5" s="1"/>
  <c r="E731" i="5"/>
  <c r="D731" i="5" s="1"/>
  <c r="C731" i="5" s="1"/>
  <c r="G731" i="5" s="1"/>
  <c r="E715" i="5"/>
  <c r="D715" i="5" s="1"/>
  <c r="C715" i="5" s="1"/>
  <c r="G715" i="5" s="1"/>
  <c r="E661" i="5"/>
  <c r="D661" i="5" s="1"/>
  <c r="C661" i="5" s="1"/>
  <c r="G661" i="5" s="1"/>
  <c r="E601" i="5"/>
  <c r="D601" i="5" s="1"/>
  <c r="C601" i="5" s="1"/>
  <c r="G601" i="5" s="1"/>
  <c r="E575" i="5"/>
  <c r="D575" i="5" s="1"/>
  <c r="C575" i="5" s="1"/>
  <c r="G575" i="5" s="1"/>
  <c r="E537" i="5"/>
  <c r="D537" i="5" s="1"/>
  <c r="C537" i="5" s="1"/>
  <c r="G537" i="5" s="1"/>
  <c r="E452" i="5"/>
  <c r="D452" i="5" s="1"/>
  <c r="C452" i="5" s="1"/>
  <c r="G452" i="5" s="1"/>
  <c r="E771" i="5"/>
  <c r="D771" i="5" s="1"/>
  <c r="C771" i="5" s="1"/>
  <c r="G771" i="5" s="1"/>
  <c r="E634" i="5"/>
  <c r="D634" i="5" s="1"/>
  <c r="C634" i="5" s="1"/>
  <c r="G634" i="5" s="1"/>
  <c r="E583" i="5"/>
  <c r="D583" i="5" s="1"/>
  <c r="C583" i="5" s="1"/>
  <c r="G583" i="5" s="1"/>
  <c r="E597" i="5"/>
  <c r="D597" i="5" s="1"/>
  <c r="C597" i="5" s="1"/>
  <c r="G597" i="5" s="1"/>
  <c r="E545" i="5"/>
  <c r="D545" i="5" s="1"/>
  <c r="C545" i="5" s="1"/>
  <c r="G545" i="5" s="1"/>
  <c r="E463" i="5"/>
  <c r="D463" i="5" s="1"/>
  <c r="C463" i="5" s="1"/>
  <c r="G463" i="5" s="1"/>
  <c r="E750" i="5"/>
  <c r="D750" i="5" s="1"/>
  <c r="C750" i="5" s="1"/>
  <c r="G750" i="5" s="1"/>
  <c r="E711" i="5"/>
  <c r="D711" i="5" s="1"/>
  <c r="C711" i="5" s="1"/>
  <c r="G711" i="5" s="1"/>
  <c r="E582" i="5"/>
  <c r="D582" i="5" s="1"/>
  <c r="C582" i="5" s="1"/>
  <c r="G582" i="5" s="1"/>
  <c r="E535" i="5"/>
  <c r="D535" i="5" s="1"/>
  <c r="C535" i="5" s="1"/>
  <c r="G535" i="5" s="1"/>
  <c r="E505" i="5"/>
  <c r="D505" i="5" s="1"/>
  <c r="C505" i="5" s="1"/>
  <c r="G505" i="5" s="1"/>
  <c r="E495" i="5"/>
  <c r="D495" i="5" s="1"/>
  <c r="C495" i="5" s="1"/>
  <c r="G495" i="5" s="1"/>
  <c r="E469" i="5"/>
  <c r="D469" i="5" s="1"/>
  <c r="C469" i="5" s="1"/>
  <c r="G469" i="5" s="1"/>
  <c r="E467" i="5"/>
  <c r="D467" i="5" s="1"/>
  <c r="C467" i="5" s="1"/>
  <c r="G467" i="5" s="1"/>
  <c r="E616" i="5"/>
  <c r="D616" i="5" s="1"/>
  <c r="C616" i="5" s="1"/>
  <c r="G616" i="5" s="1"/>
  <c r="E665" i="5"/>
  <c r="D665" i="5" s="1"/>
  <c r="C665" i="5" s="1"/>
  <c r="G665" i="5" s="1"/>
  <c r="E586" i="5"/>
  <c r="D586" i="5" s="1"/>
  <c r="C586" i="5" s="1"/>
  <c r="G586" i="5" s="1"/>
  <c r="E600" i="5"/>
  <c r="D600" i="5" s="1"/>
  <c r="C600" i="5" s="1"/>
  <c r="G600" i="5" s="1"/>
  <c r="E533" i="5"/>
  <c r="D533" i="5" s="1"/>
  <c r="C533" i="5" s="1"/>
  <c r="G533" i="5" s="1"/>
  <c r="E476" i="5"/>
  <c r="D476" i="5" s="1"/>
  <c r="C476" i="5" s="1"/>
  <c r="G476" i="5" s="1"/>
  <c r="E576" i="5"/>
  <c r="D576" i="5" s="1"/>
  <c r="C576" i="5" s="1"/>
  <c r="G576" i="5" s="1"/>
  <c r="E544" i="5"/>
  <c r="D544" i="5" s="1"/>
  <c r="C544" i="5" s="1"/>
  <c r="G544" i="5" s="1"/>
  <c r="E672" i="5"/>
  <c r="D672" i="5" s="1"/>
  <c r="C672" i="5" s="1"/>
  <c r="G672" i="5" s="1"/>
  <c r="E556" i="5"/>
  <c r="D556" i="5" s="1"/>
  <c r="C556" i="5" s="1"/>
  <c r="G556" i="5" s="1"/>
  <c r="E676" i="5"/>
  <c r="D676" i="5" s="1"/>
  <c r="C676" i="5" s="1"/>
  <c r="G676" i="5" s="1"/>
  <c r="E646" i="5"/>
  <c r="D646" i="5" s="1"/>
  <c r="C646" i="5" s="1"/>
  <c r="G646" i="5" s="1"/>
  <c r="E588" i="5"/>
  <c r="D588" i="5" s="1"/>
  <c r="C588" i="5" s="1"/>
  <c r="G588" i="5" s="1"/>
  <c r="E541" i="5"/>
  <c r="D541" i="5" s="1"/>
  <c r="C541" i="5" s="1"/>
  <c r="G541" i="5" s="1"/>
  <c r="E501" i="5"/>
  <c r="D501" i="5" s="1"/>
  <c r="C501" i="5" s="1"/>
  <c r="G501" i="5" s="1"/>
  <c r="E490" i="5"/>
  <c r="D490" i="5" s="1"/>
  <c r="C490" i="5" s="1"/>
  <c r="G490" i="5" s="1"/>
  <c r="E471" i="5"/>
  <c r="D471" i="5" s="1"/>
  <c r="C471" i="5" s="1"/>
  <c r="G471" i="5" s="1"/>
  <c r="E451" i="5"/>
  <c r="D451" i="5" s="1"/>
  <c r="C451" i="5" s="1"/>
  <c r="G451" i="5" s="1"/>
  <c r="E670" i="5"/>
  <c r="D670" i="5" s="1"/>
  <c r="C670" i="5" s="1"/>
  <c r="G670" i="5" s="1"/>
  <c r="E698" i="5"/>
  <c r="D698" i="5" s="1"/>
  <c r="C698" i="5" s="1"/>
  <c r="G698" i="5" s="1"/>
  <c r="E659" i="5"/>
  <c r="D659" i="5" s="1"/>
  <c r="C659" i="5" s="1"/>
  <c r="G659" i="5" s="1"/>
  <c r="E662" i="5"/>
  <c r="D662" i="5" s="1"/>
  <c r="C662" i="5" s="1"/>
  <c r="G662" i="5" s="1"/>
  <c r="E460" i="5"/>
  <c r="D460" i="5" s="1"/>
  <c r="C460" i="5" s="1"/>
  <c r="G460" i="5" s="1"/>
  <c r="E802" i="5"/>
  <c r="D802" i="5" s="1"/>
  <c r="C802" i="5" s="1"/>
  <c r="G802" i="5" s="1"/>
  <c r="E768" i="5"/>
  <c r="D768" i="5" s="1"/>
  <c r="C768" i="5" s="1"/>
  <c r="G768" i="5" s="1"/>
  <c r="E684" i="5"/>
  <c r="D684" i="5" s="1"/>
  <c r="C684" i="5" s="1"/>
  <c r="G684" i="5" s="1"/>
  <c r="E642" i="5"/>
  <c r="D642" i="5" s="1"/>
  <c r="C642" i="5" s="1"/>
  <c r="G642" i="5" s="1"/>
  <c r="E551" i="5"/>
  <c r="D551" i="5" s="1"/>
  <c r="C551" i="5" s="1"/>
  <c r="G551" i="5" s="1"/>
  <c r="E788" i="5"/>
  <c r="D788" i="5" s="1"/>
  <c r="C788" i="5" s="1"/>
  <c r="G788" i="5" s="1"/>
  <c r="E786" i="5"/>
  <c r="D786" i="5" s="1"/>
  <c r="C786" i="5" s="1"/>
  <c r="G786" i="5" s="1"/>
  <c r="E805" i="5"/>
  <c r="D805" i="5" s="1"/>
  <c r="C805" i="5" s="1"/>
  <c r="G805" i="5" s="1"/>
  <c r="E723" i="5"/>
  <c r="D723" i="5" s="1"/>
  <c r="C723" i="5" s="1"/>
  <c r="G723" i="5" s="1"/>
  <c r="E668" i="5"/>
  <c r="D668" i="5" s="1"/>
  <c r="C668" i="5" s="1"/>
  <c r="G668" i="5" s="1"/>
  <c r="E626" i="5"/>
  <c r="D626" i="5" s="1"/>
  <c r="C626" i="5" s="1"/>
  <c r="G626" i="5" s="1"/>
  <c r="E549" i="5"/>
  <c r="D549" i="5" s="1"/>
  <c r="C549" i="5" s="1"/>
  <c r="G549" i="5" s="1"/>
  <c r="F196" i="5"/>
  <c r="E219" i="1"/>
  <c r="F237" i="5" s="1"/>
  <c r="J237" i="5" s="1"/>
  <c r="E261" i="1"/>
  <c r="F278" i="5" s="1"/>
  <c r="J278" i="5" s="1"/>
  <c r="E345" i="1"/>
  <c r="F362" i="5" s="1"/>
  <c r="J362" i="5" s="1"/>
  <c r="E387" i="1"/>
  <c r="F404" i="5" s="1"/>
  <c r="J404" i="5" s="1"/>
  <c r="E303" i="1"/>
  <c r="F320" i="5" s="1"/>
  <c r="J320" i="5" s="1"/>
  <c r="F109" i="5"/>
  <c r="F363" i="5"/>
  <c r="J363" i="5" s="1"/>
  <c r="K345" i="1"/>
  <c r="L345" i="1" s="1"/>
  <c r="F405" i="5"/>
  <c r="J405" i="5" s="1"/>
  <c r="F64" i="5"/>
  <c r="F279" i="5"/>
  <c r="J279" i="5" s="1"/>
  <c r="K261" i="1"/>
  <c r="L261" i="1" s="1"/>
  <c r="F18" i="5"/>
  <c r="K9" i="1"/>
  <c r="L9" i="1" s="1"/>
  <c r="J17" i="5"/>
  <c r="F321" i="5"/>
  <c r="J321" i="5" s="1"/>
  <c r="K303" i="1"/>
  <c r="L303" i="1" s="1"/>
  <c r="F156" i="5"/>
  <c r="J156" i="5" s="1"/>
  <c r="K135" i="1"/>
  <c r="L135" i="1" s="1"/>
  <c r="F110" i="5"/>
  <c r="J110" i="5" s="1"/>
  <c r="K93" i="1"/>
  <c r="L93" i="1" s="1"/>
  <c r="F197" i="5"/>
  <c r="J197" i="5" s="1"/>
  <c r="K177" i="1"/>
  <c r="L177" i="1" s="1"/>
  <c r="F238" i="5"/>
  <c r="J238" i="5" s="1"/>
  <c r="K219" i="1"/>
  <c r="L219" i="1" s="1"/>
  <c r="E101" i="5"/>
  <c r="D101" i="5" s="1"/>
  <c r="C101" i="5" s="1"/>
  <c r="G101" i="5" s="1"/>
  <c r="E383" i="5"/>
  <c r="D383" i="5" s="1"/>
  <c r="C383" i="5" s="1"/>
  <c r="G383" i="5" s="1"/>
  <c r="E339" i="5"/>
  <c r="D339" i="5" s="1"/>
  <c r="C339" i="5" s="1"/>
  <c r="G339" i="5" s="1"/>
  <c r="E326" i="5"/>
  <c r="D326" i="5" s="1"/>
  <c r="C326" i="5" s="1"/>
  <c r="G326" i="5" s="1"/>
  <c r="E207" i="5"/>
  <c r="D207" i="5" s="1"/>
  <c r="C207" i="5" s="1"/>
  <c r="G207" i="5" s="1"/>
  <c r="E414" i="5"/>
  <c r="D414" i="5" s="1"/>
  <c r="C414" i="5" s="1"/>
  <c r="G414" i="5" s="1"/>
  <c r="E288" i="5"/>
  <c r="D288" i="5" s="1"/>
  <c r="C288" i="5" s="1"/>
  <c r="G288" i="5" s="1"/>
  <c r="E171" i="5"/>
  <c r="D171" i="5" s="1"/>
  <c r="C171" i="5" s="1"/>
  <c r="G171" i="5" s="1"/>
  <c r="E225" i="5"/>
  <c r="D225" i="5" s="1"/>
  <c r="C225" i="5" s="1"/>
  <c r="G225" i="5" s="1"/>
  <c r="E298" i="5"/>
  <c r="D298" i="5" s="1"/>
  <c r="C298" i="5" s="1"/>
  <c r="G298" i="5" s="1"/>
  <c r="E199" i="5"/>
  <c r="D199" i="5" s="1"/>
  <c r="C199" i="5" s="1"/>
  <c r="G199" i="5" s="1"/>
  <c r="E164" i="5"/>
  <c r="D164" i="5" s="1"/>
  <c r="C164" i="5" s="1"/>
  <c r="G164" i="5" s="1"/>
  <c r="E197" i="5"/>
  <c r="D197" i="5" s="1"/>
  <c r="C197" i="5" s="1"/>
  <c r="E173" i="5"/>
  <c r="D173" i="5" s="1"/>
  <c r="C173" i="5" s="1"/>
  <c r="G173" i="5" s="1"/>
  <c r="E310" i="5"/>
  <c r="D310" i="5" s="1"/>
  <c r="C310" i="5" s="1"/>
  <c r="G310" i="5" s="1"/>
  <c r="E191" i="5"/>
  <c r="D191" i="5" s="1"/>
  <c r="C191" i="5" s="1"/>
  <c r="G191" i="5" s="1"/>
  <c r="E242" i="5"/>
  <c r="D242" i="5" s="1"/>
  <c r="C242" i="5" s="1"/>
  <c r="G242" i="5" s="1"/>
  <c r="E150" i="5"/>
  <c r="D150" i="5" s="1"/>
  <c r="C150" i="5" s="1"/>
  <c r="G150" i="5" s="1"/>
  <c r="E131" i="5"/>
  <c r="D131" i="5" s="1"/>
  <c r="C131" i="5" s="1"/>
  <c r="G131" i="5" s="1"/>
  <c r="E69" i="5"/>
  <c r="D69" i="5" s="1"/>
  <c r="C69" i="5" s="1"/>
  <c r="G69" i="5" s="1"/>
  <c r="E436" i="5"/>
  <c r="D436" i="5" s="1"/>
  <c r="C436" i="5" s="1"/>
  <c r="G436" i="5" s="1"/>
  <c r="E251" i="5"/>
  <c r="D251" i="5" s="1"/>
  <c r="C251" i="5" s="1"/>
  <c r="G251" i="5" s="1"/>
  <c r="E114" i="5"/>
  <c r="D114" i="5" s="1"/>
  <c r="C114" i="5" s="1"/>
  <c r="G114" i="5" s="1"/>
  <c r="E425" i="5"/>
  <c r="D425" i="5" s="1"/>
  <c r="C425" i="5" s="1"/>
  <c r="G425" i="5" s="1"/>
  <c r="E129" i="5"/>
  <c r="D129" i="5" s="1"/>
  <c r="C129" i="5" s="1"/>
  <c r="G129" i="5" s="1"/>
  <c r="E408" i="5"/>
  <c r="D408" i="5" s="1"/>
  <c r="C408" i="5" s="1"/>
  <c r="G408" i="5" s="1"/>
  <c r="E422" i="5"/>
  <c r="D422" i="5" s="1"/>
  <c r="C422" i="5" s="1"/>
  <c r="G422" i="5" s="1"/>
  <c r="E333" i="5"/>
  <c r="D333" i="5" s="1"/>
  <c r="C333" i="5" s="1"/>
  <c r="G333" i="5" s="1"/>
  <c r="E71" i="5"/>
  <c r="D71" i="5" s="1"/>
  <c r="C71" i="5" s="1"/>
  <c r="G71" i="5" s="1"/>
  <c r="E185" i="5"/>
  <c r="D185" i="5" s="1"/>
  <c r="C185" i="5" s="1"/>
  <c r="G185" i="5" s="1"/>
  <c r="E148" i="5"/>
  <c r="D148" i="5" s="1"/>
  <c r="C148" i="5" s="1"/>
  <c r="G148" i="5" s="1"/>
  <c r="E55" i="5"/>
  <c r="D55" i="5" s="1"/>
  <c r="C55" i="5" s="1"/>
  <c r="G55" i="5" s="1"/>
  <c r="E112" i="5"/>
  <c r="D112" i="5" s="1"/>
  <c r="C112" i="5" s="1"/>
  <c r="G112" i="5" s="1"/>
  <c r="E280" i="5"/>
  <c r="D280" i="5" s="1"/>
  <c r="C280" i="5" s="1"/>
  <c r="G280" i="5" s="1"/>
  <c r="E334" i="5"/>
  <c r="D334" i="5" s="1"/>
  <c r="C334" i="5" s="1"/>
  <c r="G334" i="5" s="1"/>
  <c r="E434" i="5"/>
  <c r="D434" i="5" s="1"/>
  <c r="C434" i="5" s="1"/>
  <c r="G434" i="5" s="1"/>
  <c r="E375" i="5"/>
  <c r="D375" i="5" s="1"/>
  <c r="C375" i="5" s="1"/>
  <c r="G375" i="5" s="1"/>
  <c r="E258" i="5"/>
  <c r="D258" i="5" s="1"/>
  <c r="C258" i="5" s="1"/>
  <c r="G258" i="5" s="1"/>
  <c r="E345" i="5"/>
  <c r="D345" i="5" s="1"/>
  <c r="C345" i="5" s="1"/>
  <c r="G345" i="5" s="1"/>
  <c r="E411" i="5"/>
  <c r="D411" i="5" s="1"/>
  <c r="C411" i="5" s="1"/>
  <c r="G411" i="5" s="1"/>
  <c r="E388" i="5"/>
  <c r="D388" i="5" s="1"/>
  <c r="C388" i="5" s="1"/>
  <c r="G388" i="5" s="1"/>
  <c r="E28" i="5"/>
  <c r="D28" i="5" s="1"/>
  <c r="C28" i="5" s="1"/>
  <c r="G28" i="5" s="1"/>
  <c r="E140" i="5"/>
  <c r="D140" i="5" s="1"/>
  <c r="C140" i="5" s="1"/>
  <c r="G140" i="5" s="1"/>
  <c r="E76" i="5"/>
  <c r="D76" i="5" s="1"/>
  <c r="C76" i="5" s="1"/>
  <c r="G76" i="5" s="1"/>
  <c r="E125" i="5"/>
  <c r="D125" i="5" s="1"/>
  <c r="C125" i="5" s="1"/>
  <c r="G125" i="5" s="1"/>
  <c r="E104" i="5"/>
  <c r="D104" i="5" s="1"/>
  <c r="C104" i="5" s="1"/>
  <c r="G104" i="5" s="1"/>
  <c r="E158" i="5"/>
  <c r="D158" i="5" s="1"/>
  <c r="C158" i="5" s="1"/>
  <c r="G158" i="5" s="1"/>
  <c r="E249" i="5"/>
  <c r="D249" i="5" s="1"/>
  <c r="C249" i="5" s="1"/>
  <c r="G249" i="5" s="1"/>
  <c r="E356" i="5"/>
  <c r="D356" i="5" s="1"/>
  <c r="C356" i="5" s="1"/>
  <c r="G356" i="5" s="1"/>
  <c r="E419" i="5"/>
  <c r="D419" i="5" s="1"/>
  <c r="C419" i="5" s="1"/>
  <c r="G419" i="5" s="1"/>
  <c r="E295" i="5"/>
  <c r="D295" i="5" s="1"/>
  <c r="C295" i="5" s="1"/>
  <c r="G295" i="5" s="1"/>
  <c r="E262" i="5"/>
  <c r="D262" i="5" s="1"/>
  <c r="C262" i="5" s="1"/>
  <c r="G262" i="5" s="1"/>
  <c r="E74" i="5"/>
  <c r="D74" i="5" s="1"/>
  <c r="C74" i="5" s="1"/>
  <c r="G74" i="5" s="1"/>
  <c r="E346" i="5"/>
  <c r="D346" i="5" s="1"/>
  <c r="C346" i="5" s="1"/>
  <c r="G346" i="5" s="1"/>
  <c r="E86" i="5"/>
  <c r="D86" i="5" s="1"/>
  <c r="C86" i="5" s="1"/>
  <c r="G86" i="5" s="1"/>
  <c r="E144" i="5"/>
  <c r="D144" i="5" s="1"/>
  <c r="C144" i="5" s="1"/>
  <c r="G144" i="5" s="1"/>
  <c r="E378" i="5"/>
  <c r="D378" i="5" s="1"/>
  <c r="C378" i="5" s="1"/>
  <c r="G378" i="5" s="1"/>
  <c r="E259" i="5"/>
  <c r="D259" i="5" s="1"/>
  <c r="C259" i="5" s="1"/>
  <c r="G259" i="5" s="1"/>
  <c r="E432" i="5"/>
  <c r="D432" i="5" s="1"/>
  <c r="C432" i="5" s="1"/>
  <c r="G432" i="5" s="1"/>
  <c r="E240" i="5"/>
  <c r="D240" i="5" s="1"/>
  <c r="C240" i="5" s="1"/>
  <c r="G240" i="5" s="1"/>
  <c r="E43" i="5"/>
  <c r="D43" i="5" s="1"/>
  <c r="C43" i="5" s="1"/>
  <c r="G43" i="5" s="1"/>
  <c r="E417" i="5"/>
  <c r="D417" i="5" s="1"/>
  <c r="C417" i="5" s="1"/>
  <c r="G417" i="5" s="1"/>
  <c r="E374" i="5"/>
  <c r="D374" i="5" s="1"/>
  <c r="C374" i="5" s="1"/>
  <c r="G374" i="5" s="1"/>
  <c r="E268" i="5"/>
  <c r="D268" i="5" s="1"/>
  <c r="C268" i="5" s="1"/>
  <c r="G268" i="5" s="1"/>
  <c r="E389" i="5"/>
  <c r="D389" i="5" s="1"/>
  <c r="C389" i="5" s="1"/>
  <c r="G389" i="5" s="1"/>
  <c r="E189" i="5"/>
  <c r="D189" i="5" s="1"/>
  <c r="C189" i="5" s="1"/>
  <c r="G189" i="5" s="1"/>
  <c r="E343" i="5"/>
  <c r="D343" i="5" s="1"/>
  <c r="C343" i="5" s="1"/>
  <c r="G343" i="5" s="1"/>
  <c r="E381" i="5"/>
  <c r="D381" i="5" s="1"/>
  <c r="C381" i="5" s="1"/>
  <c r="G381" i="5" s="1"/>
  <c r="E118" i="5"/>
  <c r="D118" i="5" s="1"/>
  <c r="C118" i="5" s="1"/>
  <c r="G118" i="5" s="1"/>
  <c r="E305" i="5"/>
  <c r="D305" i="5" s="1"/>
  <c r="C305" i="5" s="1"/>
  <c r="G305" i="5" s="1"/>
  <c r="E202" i="5"/>
  <c r="D202" i="5" s="1"/>
  <c r="C202" i="5" s="1"/>
  <c r="G202" i="5" s="1"/>
  <c r="E418" i="5"/>
  <c r="D418" i="5" s="1"/>
  <c r="C418" i="5" s="1"/>
  <c r="G418" i="5" s="1"/>
  <c r="E184" i="5"/>
  <c r="D184" i="5" s="1"/>
  <c r="C184" i="5" s="1"/>
  <c r="G184" i="5" s="1"/>
  <c r="E215" i="5"/>
  <c r="D215" i="5" s="1"/>
  <c r="C215" i="5" s="1"/>
  <c r="G215" i="5" s="1"/>
  <c r="E385" i="5"/>
  <c r="D385" i="5" s="1"/>
  <c r="C385" i="5" s="1"/>
  <c r="G385" i="5" s="1"/>
  <c r="E410" i="5"/>
  <c r="D410" i="5" s="1"/>
  <c r="C410" i="5" s="1"/>
  <c r="G410" i="5" s="1"/>
  <c r="E424" i="5"/>
  <c r="D424" i="5" s="1"/>
  <c r="C424" i="5" s="1"/>
  <c r="G424" i="5" s="1"/>
  <c r="E271" i="5"/>
  <c r="D271" i="5" s="1"/>
  <c r="C271" i="5" s="1"/>
  <c r="G271" i="5" s="1"/>
  <c r="E394" i="5"/>
  <c r="D394" i="5" s="1"/>
  <c r="C394" i="5" s="1"/>
  <c r="G394" i="5" s="1"/>
  <c r="E48" i="5"/>
  <c r="D48" i="5" s="1"/>
  <c r="C48" i="5" s="1"/>
  <c r="G48" i="5" s="1"/>
  <c r="E177" i="5"/>
  <c r="D177" i="5" s="1"/>
  <c r="C177" i="5" s="1"/>
  <c r="G177" i="5" s="1"/>
  <c r="E40" i="5"/>
  <c r="D40" i="5" s="1"/>
  <c r="C40" i="5" s="1"/>
  <c r="G40" i="5" s="1"/>
  <c r="E30" i="5"/>
  <c r="D30" i="5" s="1"/>
  <c r="C30" i="5" s="1"/>
  <c r="G30" i="5" s="1"/>
  <c r="E230" i="5"/>
  <c r="D230" i="5" s="1"/>
  <c r="C230" i="5" s="1"/>
  <c r="G230" i="5" s="1"/>
  <c r="E311" i="5"/>
  <c r="D311" i="5" s="1"/>
  <c r="C311" i="5" s="1"/>
  <c r="G311" i="5" s="1"/>
  <c r="E167" i="5"/>
  <c r="D167" i="5" s="1"/>
  <c r="C167" i="5" s="1"/>
  <c r="G167" i="5" s="1"/>
  <c r="E198" i="5"/>
  <c r="D198" i="5" s="1"/>
  <c r="C198" i="5" s="1"/>
  <c r="E250" i="5"/>
  <c r="D250" i="5" s="1"/>
  <c r="C250" i="5" s="1"/>
  <c r="G250" i="5" s="1"/>
  <c r="E379" i="5"/>
  <c r="D379" i="5" s="1"/>
  <c r="C379" i="5" s="1"/>
  <c r="G379" i="5" s="1"/>
  <c r="E303" i="5"/>
  <c r="D303" i="5" s="1"/>
  <c r="C303" i="5" s="1"/>
  <c r="G303" i="5" s="1"/>
  <c r="E52" i="5"/>
  <c r="D52" i="5" s="1"/>
  <c r="C52" i="5" s="1"/>
  <c r="G52" i="5" s="1"/>
  <c r="E431" i="5"/>
  <c r="D431" i="5" s="1"/>
  <c r="C431" i="5" s="1"/>
  <c r="G431" i="5" s="1"/>
  <c r="E87" i="5"/>
  <c r="D87" i="5" s="1"/>
  <c r="C87" i="5" s="1"/>
  <c r="G87" i="5" s="1"/>
  <c r="E88" i="5"/>
  <c r="D88" i="5" s="1"/>
  <c r="C88" i="5" s="1"/>
  <c r="G88" i="5" s="1"/>
  <c r="E354" i="5"/>
  <c r="D354" i="5" s="1"/>
  <c r="C354" i="5" s="1"/>
  <c r="G354" i="5" s="1"/>
  <c r="E224" i="5"/>
  <c r="D224" i="5" s="1"/>
  <c r="C224" i="5" s="1"/>
  <c r="G224" i="5" s="1"/>
  <c r="E95" i="5"/>
  <c r="D95" i="5" s="1"/>
  <c r="C95" i="5" s="1"/>
  <c r="G95" i="5" s="1"/>
  <c r="E219" i="5"/>
  <c r="D219" i="5" s="1"/>
  <c r="C219" i="5" s="1"/>
  <c r="G219" i="5" s="1"/>
  <c r="E49" i="5"/>
  <c r="D49" i="5" s="1"/>
  <c r="C49" i="5" s="1"/>
  <c r="G49" i="5" s="1"/>
  <c r="E54" i="5"/>
  <c r="D54" i="5" s="1"/>
  <c r="C54" i="5" s="1"/>
  <c r="G54" i="5" s="1"/>
  <c r="E229" i="5"/>
  <c r="D229" i="5" s="1"/>
  <c r="C229" i="5" s="1"/>
  <c r="G229" i="5" s="1"/>
  <c r="E134" i="5"/>
  <c r="D134" i="5" s="1"/>
  <c r="C134" i="5" s="1"/>
  <c r="G134" i="5" s="1"/>
  <c r="E336" i="5"/>
  <c r="D336" i="5" s="1"/>
  <c r="C336" i="5" s="1"/>
  <c r="G336" i="5" s="1"/>
  <c r="E282" i="5"/>
  <c r="D282" i="5" s="1"/>
  <c r="C282" i="5" s="1"/>
  <c r="G282" i="5" s="1"/>
  <c r="E127" i="5"/>
  <c r="D127" i="5" s="1"/>
  <c r="C127" i="5" s="1"/>
  <c r="G127" i="5" s="1"/>
  <c r="E261" i="5"/>
  <c r="D261" i="5" s="1"/>
  <c r="C261" i="5" s="1"/>
  <c r="G261" i="5" s="1"/>
  <c r="E341" i="5"/>
  <c r="D341" i="5" s="1"/>
  <c r="C341" i="5" s="1"/>
  <c r="G341" i="5" s="1"/>
  <c r="E427" i="5"/>
  <c r="D427" i="5" s="1"/>
  <c r="C427" i="5" s="1"/>
  <c r="G427" i="5" s="1"/>
  <c r="E190" i="5"/>
  <c r="D190" i="5" s="1"/>
  <c r="C190" i="5" s="1"/>
  <c r="G190" i="5" s="1"/>
  <c r="E384" i="5"/>
  <c r="D384" i="5" s="1"/>
  <c r="C384" i="5" s="1"/>
  <c r="G384" i="5" s="1"/>
  <c r="E257" i="5"/>
  <c r="D257" i="5" s="1"/>
  <c r="C257" i="5" s="1"/>
  <c r="G257" i="5" s="1"/>
  <c r="E216" i="5"/>
  <c r="D216" i="5" s="1"/>
  <c r="C216" i="5" s="1"/>
  <c r="G216" i="5" s="1"/>
  <c r="E89" i="5"/>
  <c r="D89" i="5" s="1"/>
  <c r="C89" i="5" s="1"/>
  <c r="G89" i="5" s="1"/>
  <c r="E340" i="5"/>
  <c r="D340" i="5" s="1"/>
  <c r="C340" i="5" s="1"/>
  <c r="G340" i="5" s="1"/>
  <c r="E103" i="5"/>
  <c r="D103" i="5" s="1"/>
  <c r="C103" i="5" s="1"/>
  <c r="G103" i="5" s="1"/>
  <c r="E136" i="5"/>
  <c r="D136" i="5" s="1"/>
  <c r="C136" i="5" s="1"/>
  <c r="G136" i="5" s="1"/>
  <c r="E252" i="5"/>
  <c r="D252" i="5" s="1"/>
  <c r="C252" i="5" s="1"/>
  <c r="G252" i="5" s="1"/>
  <c r="E437" i="5"/>
  <c r="D437" i="5" s="1"/>
  <c r="C437" i="5" s="1"/>
  <c r="G437" i="5" s="1"/>
  <c r="E226" i="5"/>
  <c r="D226" i="5" s="1"/>
  <c r="C226" i="5" s="1"/>
  <c r="G226" i="5" s="1"/>
  <c r="E369" i="5"/>
  <c r="D369" i="5" s="1"/>
  <c r="C369" i="5" s="1"/>
  <c r="G369" i="5" s="1"/>
  <c r="E269" i="5"/>
  <c r="D269" i="5" s="1"/>
  <c r="C269" i="5" s="1"/>
  <c r="G269" i="5" s="1"/>
  <c r="E265" i="5"/>
  <c r="D265" i="5" s="1"/>
  <c r="C265" i="5" s="1"/>
  <c r="G265" i="5" s="1"/>
  <c r="E397" i="5"/>
  <c r="D397" i="5" s="1"/>
  <c r="C397" i="5" s="1"/>
  <c r="G397" i="5" s="1"/>
  <c r="E161" i="5"/>
  <c r="D161" i="5" s="1"/>
  <c r="C161" i="5" s="1"/>
  <c r="G161" i="5" s="1"/>
  <c r="E92" i="5"/>
  <c r="D92" i="5" s="1"/>
  <c r="C92" i="5" s="1"/>
  <c r="G92" i="5" s="1"/>
  <c r="E200" i="5"/>
  <c r="D200" i="5" s="1"/>
  <c r="C200" i="5" s="1"/>
  <c r="G200" i="5" s="1"/>
  <c r="E338" i="5"/>
  <c r="D338" i="5" s="1"/>
  <c r="C338" i="5" s="1"/>
  <c r="G338" i="5" s="1"/>
  <c r="E157" i="5"/>
  <c r="D157" i="5" s="1"/>
  <c r="C157" i="5" s="1"/>
  <c r="E98" i="5"/>
  <c r="D98" i="5" s="1"/>
  <c r="C98" i="5" s="1"/>
  <c r="G98" i="5" s="1"/>
  <c r="E416" i="5"/>
  <c r="D416" i="5" s="1"/>
  <c r="C416" i="5" s="1"/>
  <c r="G416" i="5" s="1"/>
  <c r="E39" i="5"/>
  <c r="D39" i="5" s="1"/>
  <c r="C39" i="5" s="1"/>
  <c r="G39" i="5" s="1"/>
  <c r="E349" i="5"/>
  <c r="D349" i="5" s="1"/>
  <c r="C349" i="5" s="1"/>
  <c r="G349" i="5" s="1"/>
  <c r="E124" i="5"/>
  <c r="D124" i="5" s="1"/>
  <c r="C124" i="5" s="1"/>
  <c r="G124" i="5" s="1"/>
  <c r="E212" i="5"/>
  <c r="D212" i="5" s="1"/>
  <c r="C212" i="5" s="1"/>
  <c r="G212" i="5" s="1"/>
  <c r="E213" i="5"/>
  <c r="D213" i="5" s="1"/>
  <c r="C213" i="5" s="1"/>
  <c r="G213" i="5" s="1"/>
  <c r="E116" i="5"/>
  <c r="D116" i="5" s="1"/>
  <c r="C116" i="5" s="1"/>
  <c r="G116" i="5" s="1"/>
  <c r="E370" i="5"/>
  <c r="D370" i="5" s="1"/>
  <c r="C370" i="5" s="1"/>
  <c r="G370" i="5" s="1"/>
  <c r="E123" i="5"/>
  <c r="D123" i="5" s="1"/>
  <c r="C123" i="5" s="1"/>
  <c r="G123" i="5" s="1"/>
  <c r="E99" i="5"/>
  <c r="D99" i="5" s="1"/>
  <c r="C99" i="5" s="1"/>
  <c r="G99" i="5" s="1"/>
  <c r="E211" i="5"/>
  <c r="D211" i="5" s="1"/>
  <c r="C211" i="5" s="1"/>
  <c r="G211" i="5" s="1"/>
  <c r="E376" i="5"/>
  <c r="D376" i="5" s="1"/>
  <c r="C376" i="5" s="1"/>
  <c r="G376" i="5" s="1"/>
  <c r="E347" i="5"/>
  <c r="D347" i="5" s="1"/>
  <c r="C347" i="5" s="1"/>
  <c r="G347" i="5" s="1"/>
  <c r="E146" i="5"/>
  <c r="D146" i="5" s="1"/>
  <c r="C146" i="5" s="1"/>
  <c r="G146" i="5" s="1"/>
  <c r="E382" i="5"/>
  <c r="D382" i="5" s="1"/>
  <c r="C382" i="5" s="1"/>
  <c r="G382" i="5" s="1"/>
  <c r="E25" i="5"/>
  <c r="D25" i="5" s="1"/>
  <c r="C25" i="5" s="1"/>
  <c r="G25" i="5" s="1"/>
  <c r="E85" i="5"/>
  <c r="D85" i="5" s="1"/>
  <c r="C85" i="5" s="1"/>
  <c r="G85" i="5" s="1"/>
  <c r="E176" i="5"/>
  <c r="D176" i="5" s="1"/>
  <c r="C176" i="5" s="1"/>
  <c r="G176" i="5" s="1"/>
  <c r="E132" i="5"/>
  <c r="D132" i="5" s="1"/>
  <c r="C132" i="5" s="1"/>
  <c r="G132" i="5" s="1"/>
  <c r="E254" i="5"/>
  <c r="D254" i="5" s="1"/>
  <c r="C254" i="5" s="1"/>
  <c r="G254" i="5" s="1"/>
  <c r="E47" i="5"/>
  <c r="D47" i="5" s="1"/>
  <c r="C47" i="5" s="1"/>
  <c r="G47" i="5" s="1"/>
  <c r="E96" i="5"/>
  <c r="D96" i="5" s="1"/>
  <c r="C96" i="5" s="1"/>
  <c r="G96" i="5" s="1"/>
  <c r="E162" i="5"/>
  <c r="D162" i="5" s="1"/>
  <c r="C162" i="5" s="1"/>
  <c r="G162" i="5" s="1"/>
  <c r="E218" i="5"/>
  <c r="D218" i="5" s="1"/>
  <c r="C218" i="5" s="1"/>
  <c r="G218" i="5" s="1"/>
  <c r="E135" i="5"/>
  <c r="D135" i="5" s="1"/>
  <c r="C135" i="5" s="1"/>
  <c r="G135" i="5" s="1"/>
  <c r="E41" i="5"/>
  <c r="D41" i="5" s="1"/>
  <c r="C41" i="5" s="1"/>
  <c r="G41" i="5" s="1"/>
  <c r="E130" i="5"/>
  <c r="D130" i="5" s="1"/>
  <c r="C130" i="5" s="1"/>
  <c r="G130" i="5" s="1"/>
  <c r="E246" i="5"/>
  <c r="D246" i="5" s="1"/>
  <c r="C246" i="5" s="1"/>
  <c r="G246" i="5" s="1"/>
  <c r="E115" i="5"/>
  <c r="D115" i="5" s="1"/>
  <c r="C115" i="5" s="1"/>
  <c r="G115" i="5" s="1"/>
  <c r="E66" i="5"/>
  <c r="D66" i="5" s="1"/>
  <c r="C66" i="5" s="1"/>
  <c r="G66" i="5" s="1"/>
  <c r="E57" i="5"/>
  <c r="D57" i="5" s="1"/>
  <c r="C57" i="5" s="1"/>
  <c r="G57" i="5" s="1"/>
  <c r="E72" i="5"/>
  <c r="D72" i="5" s="1"/>
  <c r="C72" i="5" s="1"/>
  <c r="G72" i="5" s="1"/>
  <c r="E78" i="5"/>
  <c r="D78" i="5" s="1"/>
  <c r="C78" i="5" s="1"/>
  <c r="G78" i="5" s="1"/>
  <c r="E100" i="5"/>
  <c r="D100" i="5" s="1"/>
  <c r="C100" i="5" s="1"/>
  <c r="G100" i="5" s="1"/>
  <c r="E166" i="5"/>
  <c r="D166" i="5" s="1"/>
  <c r="C166" i="5" s="1"/>
  <c r="G166" i="5" s="1"/>
  <c r="E256" i="5"/>
  <c r="D256" i="5" s="1"/>
  <c r="C256" i="5" s="1"/>
  <c r="G256" i="5" s="1"/>
  <c r="E272" i="5"/>
  <c r="D272" i="5" s="1"/>
  <c r="C272" i="5" s="1"/>
  <c r="G272" i="5" s="1"/>
  <c r="E409" i="5"/>
  <c r="D409" i="5" s="1"/>
  <c r="C409" i="5" s="1"/>
  <c r="G409" i="5" s="1"/>
  <c r="E377" i="5"/>
  <c r="D377" i="5" s="1"/>
  <c r="C377" i="5" s="1"/>
  <c r="G377" i="5" s="1"/>
  <c r="E50" i="5"/>
  <c r="D50" i="5" s="1"/>
  <c r="C50" i="5" s="1"/>
  <c r="G50" i="5" s="1"/>
  <c r="E413" i="5"/>
  <c r="D413" i="5" s="1"/>
  <c r="C413" i="5" s="1"/>
  <c r="G413" i="5" s="1"/>
  <c r="E165" i="5"/>
  <c r="D165" i="5" s="1"/>
  <c r="C165" i="5" s="1"/>
  <c r="G165" i="5" s="1"/>
  <c r="E77" i="5"/>
  <c r="D77" i="5" s="1"/>
  <c r="C77" i="5" s="1"/>
  <c r="G77" i="5" s="1"/>
  <c r="E367" i="5"/>
  <c r="D367" i="5" s="1"/>
  <c r="C367" i="5" s="1"/>
  <c r="G367" i="5" s="1"/>
  <c r="E93" i="5"/>
  <c r="D93" i="5" s="1"/>
  <c r="C93" i="5" s="1"/>
  <c r="G93" i="5" s="1"/>
  <c r="E228" i="5"/>
  <c r="D228" i="5" s="1"/>
  <c r="C228" i="5" s="1"/>
  <c r="G228" i="5" s="1"/>
  <c r="E24" i="5"/>
  <c r="D24" i="5" s="1"/>
  <c r="C24" i="5" s="1"/>
  <c r="G24" i="5" s="1"/>
  <c r="E133" i="5"/>
  <c r="D133" i="5" s="1"/>
  <c r="C133" i="5" s="1"/>
  <c r="G133" i="5" s="1"/>
  <c r="E313" i="5"/>
  <c r="D313" i="5" s="1"/>
  <c r="C313" i="5" s="1"/>
  <c r="G313" i="5" s="1"/>
  <c r="E239" i="5"/>
  <c r="D239" i="5" s="1"/>
  <c r="C239" i="5" s="1"/>
  <c r="G239" i="5" s="1"/>
  <c r="E440" i="5"/>
  <c r="D440" i="5" s="1"/>
  <c r="C440" i="5" s="1"/>
  <c r="G440" i="5" s="1"/>
  <c r="E293" i="5"/>
  <c r="D293" i="5" s="1"/>
  <c r="C293" i="5" s="1"/>
  <c r="G293" i="5" s="1"/>
  <c r="E91" i="5"/>
  <c r="D91" i="5" s="1"/>
  <c r="C91" i="5" s="1"/>
  <c r="G91" i="5" s="1"/>
  <c r="E309" i="5"/>
  <c r="D309" i="5" s="1"/>
  <c r="C309" i="5" s="1"/>
  <c r="G309" i="5" s="1"/>
  <c r="E291" i="5"/>
  <c r="D291" i="5" s="1"/>
  <c r="C291" i="5" s="1"/>
  <c r="G291" i="5" s="1"/>
  <c r="E179" i="5"/>
  <c r="D179" i="5" s="1"/>
  <c r="C179" i="5" s="1"/>
  <c r="G179" i="5" s="1"/>
  <c r="E329" i="5"/>
  <c r="D329" i="5" s="1"/>
  <c r="C329" i="5" s="1"/>
  <c r="G329" i="5" s="1"/>
  <c r="E355" i="5"/>
  <c r="D355" i="5" s="1"/>
  <c r="C355" i="5" s="1"/>
  <c r="G355" i="5" s="1"/>
  <c r="E393" i="5"/>
  <c r="D393" i="5" s="1"/>
  <c r="C393" i="5" s="1"/>
  <c r="G393" i="5" s="1"/>
  <c r="E174" i="5"/>
  <c r="D174" i="5" s="1"/>
  <c r="C174" i="5" s="1"/>
  <c r="G174" i="5" s="1"/>
  <c r="E299" i="5"/>
  <c r="D299" i="5" s="1"/>
  <c r="C299" i="5" s="1"/>
  <c r="G299" i="5" s="1"/>
  <c r="E205" i="5"/>
  <c r="D205" i="5" s="1"/>
  <c r="C205" i="5" s="1"/>
  <c r="G205" i="5" s="1"/>
  <c r="E260" i="5"/>
  <c r="D260" i="5" s="1"/>
  <c r="C260" i="5" s="1"/>
  <c r="G260" i="5" s="1"/>
  <c r="E348" i="5"/>
  <c r="D348" i="5" s="1"/>
  <c r="C348" i="5" s="1"/>
  <c r="G348" i="5" s="1"/>
  <c r="E264" i="5"/>
  <c r="D264" i="5" s="1"/>
  <c r="C264" i="5" s="1"/>
  <c r="G264" i="5" s="1"/>
  <c r="E373" i="5"/>
  <c r="D373" i="5" s="1"/>
  <c r="C373" i="5" s="1"/>
  <c r="G373" i="5" s="1"/>
  <c r="E42" i="5"/>
  <c r="D42" i="5" s="1"/>
  <c r="C42" i="5" s="1"/>
  <c r="G42" i="5" s="1"/>
  <c r="E51" i="5"/>
  <c r="D51" i="5" s="1"/>
  <c r="C51" i="5" s="1"/>
  <c r="G51" i="5" s="1"/>
  <c r="E391" i="5"/>
  <c r="D391" i="5" s="1"/>
  <c r="C391" i="5" s="1"/>
  <c r="G391" i="5" s="1"/>
  <c r="E223" i="5"/>
  <c r="D223" i="5" s="1"/>
  <c r="C223" i="5" s="1"/>
  <c r="G223" i="5" s="1"/>
  <c r="E33" i="5"/>
  <c r="D33" i="5" s="1"/>
  <c r="C33" i="5" s="1"/>
  <c r="G33" i="5" s="1"/>
  <c r="E284" i="5"/>
  <c r="D284" i="5" s="1"/>
  <c r="C284" i="5" s="1"/>
  <c r="G284" i="5" s="1"/>
  <c r="E266" i="5"/>
  <c r="D266" i="5" s="1"/>
  <c r="C266" i="5" s="1"/>
  <c r="G266" i="5" s="1"/>
  <c r="E297" i="5"/>
  <c r="D297" i="5" s="1"/>
  <c r="C297" i="5" s="1"/>
  <c r="G297" i="5" s="1"/>
  <c r="E415" i="5"/>
  <c r="D415" i="5" s="1"/>
  <c r="C415" i="5" s="1"/>
  <c r="G415" i="5" s="1"/>
  <c r="E73" i="5"/>
  <c r="D73" i="5" s="1"/>
  <c r="C73" i="5" s="1"/>
  <c r="G73" i="5" s="1"/>
  <c r="E325" i="5"/>
  <c r="D325" i="5" s="1"/>
  <c r="C325" i="5" s="1"/>
  <c r="G325" i="5" s="1"/>
  <c r="E281" i="5"/>
  <c r="D281" i="5" s="1"/>
  <c r="C281" i="5" s="1"/>
  <c r="G281" i="5" s="1"/>
  <c r="E301" i="5"/>
  <c r="D301" i="5" s="1"/>
  <c r="C301" i="5" s="1"/>
  <c r="G301" i="5" s="1"/>
  <c r="E439" i="5"/>
  <c r="D439" i="5" s="1"/>
  <c r="C439" i="5" s="1"/>
  <c r="G439" i="5" s="1"/>
  <c r="E79" i="5"/>
  <c r="D79" i="5" s="1"/>
  <c r="C79" i="5" s="1"/>
  <c r="G79" i="5" s="1"/>
  <c r="E53" i="5"/>
  <c r="D53" i="5" s="1"/>
  <c r="C53" i="5" s="1"/>
  <c r="G53" i="5" s="1"/>
  <c r="E365" i="5"/>
  <c r="D365" i="5" s="1"/>
  <c r="C365" i="5" s="1"/>
  <c r="G365" i="5" s="1"/>
  <c r="E322" i="5"/>
  <c r="D322" i="5" s="1"/>
  <c r="C322" i="5" s="1"/>
  <c r="G322" i="5" s="1"/>
  <c r="E267" i="5"/>
  <c r="D267" i="5" s="1"/>
  <c r="C267" i="5" s="1"/>
  <c r="G267" i="5" s="1"/>
  <c r="E273" i="5"/>
  <c r="D273" i="5" s="1"/>
  <c r="C273" i="5" s="1"/>
  <c r="G273" i="5" s="1"/>
  <c r="E32" i="5"/>
  <c r="D32" i="5" s="1"/>
  <c r="C32" i="5" s="1"/>
  <c r="G32" i="5" s="1"/>
  <c r="E122" i="5"/>
  <c r="D122" i="5" s="1"/>
  <c r="C122" i="5" s="1"/>
  <c r="G122" i="5" s="1"/>
  <c r="E34" i="5"/>
  <c r="D34" i="5" s="1"/>
  <c r="C34" i="5" s="1"/>
  <c r="G34" i="5" s="1"/>
  <c r="E26" i="5"/>
  <c r="D26" i="5" s="1"/>
  <c r="C26" i="5" s="1"/>
  <c r="G26" i="5" s="1"/>
  <c r="E182" i="5"/>
  <c r="D182" i="5" s="1"/>
  <c r="C182" i="5" s="1"/>
  <c r="G182" i="5" s="1"/>
  <c r="E292" i="5"/>
  <c r="D292" i="5" s="1"/>
  <c r="C292" i="5" s="1"/>
  <c r="G292" i="5" s="1"/>
  <c r="E120" i="5"/>
  <c r="D120" i="5" s="1"/>
  <c r="C120" i="5" s="1"/>
  <c r="G120" i="5" s="1"/>
  <c r="E352" i="5"/>
  <c r="D352" i="5" s="1"/>
  <c r="C352" i="5" s="1"/>
  <c r="G352" i="5" s="1"/>
  <c r="E178" i="5"/>
  <c r="D178" i="5" s="1"/>
  <c r="C178" i="5" s="1"/>
  <c r="G178" i="5" s="1"/>
  <c r="E302" i="5"/>
  <c r="D302" i="5" s="1"/>
  <c r="C302" i="5" s="1"/>
  <c r="G302" i="5" s="1"/>
  <c r="E308" i="5"/>
  <c r="D308" i="5" s="1"/>
  <c r="C308" i="5" s="1"/>
  <c r="G308" i="5" s="1"/>
  <c r="E70" i="5"/>
  <c r="D70" i="5" s="1"/>
  <c r="C70" i="5" s="1"/>
  <c r="G70" i="5" s="1"/>
  <c r="E68" i="5"/>
  <c r="D68" i="5" s="1"/>
  <c r="C68" i="5" s="1"/>
  <c r="G68" i="5" s="1"/>
  <c r="E128" i="5"/>
  <c r="D128" i="5" s="1"/>
  <c r="C128" i="5" s="1"/>
  <c r="G128" i="5" s="1"/>
  <c r="E111" i="5"/>
  <c r="D111" i="5" s="1"/>
  <c r="C111" i="5" s="1"/>
  <c r="E149" i="5"/>
  <c r="D149" i="5" s="1"/>
  <c r="C149" i="5" s="1"/>
  <c r="G149" i="5" s="1"/>
  <c r="E324" i="5"/>
  <c r="D324" i="5" s="1"/>
  <c r="C324" i="5" s="1"/>
  <c r="G324" i="5" s="1"/>
  <c r="E138" i="5"/>
  <c r="D138" i="5" s="1"/>
  <c r="C138" i="5" s="1"/>
  <c r="G138" i="5" s="1"/>
  <c r="E380" i="5"/>
  <c r="D380" i="5" s="1"/>
  <c r="C380" i="5" s="1"/>
  <c r="G380" i="5" s="1"/>
  <c r="E113" i="5"/>
  <c r="D113" i="5" s="1"/>
  <c r="C113" i="5" s="1"/>
  <c r="G113" i="5" s="1"/>
  <c r="E353" i="5"/>
  <c r="D353" i="5" s="1"/>
  <c r="C353" i="5" s="1"/>
  <c r="G353" i="5" s="1"/>
  <c r="E143" i="5"/>
  <c r="D143" i="5" s="1"/>
  <c r="C143" i="5" s="1"/>
  <c r="G143" i="5" s="1"/>
  <c r="E231" i="5"/>
  <c r="D231" i="5" s="1"/>
  <c r="C231" i="5" s="1"/>
  <c r="G231" i="5" s="1"/>
  <c r="E210" i="5"/>
  <c r="D210" i="5" s="1"/>
  <c r="C210" i="5" s="1"/>
  <c r="G210" i="5" s="1"/>
  <c r="E337" i="5"/>
  <c r="D337" i="5" s="1"/>
  <c r="C337" i="5" s="1"/>
  <c r="G337" i="5" s="1"/>
  <c r="E208" i="5"/>
  <c r="D208" i="5" s="1"/>
  <c r="C208" i="5" s="1"/>
  <c r="G208" i="5" s="1"/>
  <c r="E119" i="5"/>
  <c r="D119" i="5" s="1"/>
  <c r="C119" i="5" s="1"/>
  <c r="G119" i="5" s="1"/>
  <c r="E97" i="5"/>
  <c r="D97" i="5" s="1"/>
  <c r="C97" i="5" s="1"/>
  <c r="G97" i="5" s="1"/>
  <c r="E328" i="5"/>
  <c r="D328" i="5" s="1"/>
  <c r="C328" i="5" s="1"/>
  <c r="G328" i="5" s="1"/>
  <c r="E433" i="5"/>
  <c r="D433" i="5" s="1"/>
  <c r="C433" i="5" s="1"/>
  <c r="G433" i="5" s="1"/>
  <c r="E80" i="5"/>
  <c r="D80" i="5" s="1"/>
  <c r="C80" i="5" s="1"/>
  <c r="G80" i="5" s="1"/>
  <c r="E82" i="5"/>
  <c r="D82" i="5" s="1"/>
  <c r="C82" i="5" s="1"/>
  <c r="G82" i="5" s="1"/>
  <c r="E37" i="5"/>
  <c r="D37" i="5" s="1"/>
  <c r="C37" i="5" s="1"/>
  <c r="G37" i="5" s="1"/>
  <c r="E81" i="5"/>
  <c r="D81" i="5" s="1"/>
  <c r="C81" i="5" s="1"/>
  <c r="G81" i="5" s="1"/>
  <c r="E220" i="5"/>
  <c r="D220" i="5" s="1"/>
  <c r="C220" i="5" s="1"/>
  <c r="G220" i="5" s="1"/>
  <c r="E46" i="5"/>
  <c r="D46" i="5" s="1"/>
  <c r="C46" i="5" s="1"/>
  <c r="G46" i="5" s="1"/>
  <c r="E83" i="5"/>
  <c r="D83" i="5" s="1"/>
  <c r="C83" i="5" s="1"/>
  <c r="G83" i="5" s="1"/>
  <c r="E44" i="5"/>
  <c r="D44" i="5" s="1"/>
  <c r="C44" i="5" s="1"/>
  <c r="G44" i="5" s="1"/>
  <c r="E117" i="5"/>
  <c r="D117" i="5" s="1"/>
  <c r="C117" i="5" s="1"/>
  <c r="G117" i="5" s="1"/>
  <c r="E429" i="5"/>
  <c r="D429" i="5" s="1"/>
  <c r="C429" i="5" s="1"/>
  <c r="G429" i="5" s="1"/>
  <c r="E335" i="5"/>
  <c r="D335" i="5" s="1"/>
  <c r="C335" i="5" s="1"/>
  <c r="G335" i="5" s="1"/>
  <c r="E420" i="5"/>
  <c r="D420" i="5" s="1"/>
  <c r="C420" i="5" s="1"/>
  <c r="G420" i="5" s="1"/>
  <c r="E126" i="5"/>
  <c r="D126" i="5" s="1"/>
  <c r="C126" i="5" s="1"/>
  <c r="G126" i="5" s="1"/>
  <c r="E175" i="5"/>
  <c r="D175" i="5" s="1"/>
  <c r="C175" i="5" s="1"/>
  <c r="G175" i="5" s="1"/>
  <c r="E428" i="5"/>
  <c r="D428" i="5" s="1"/>
  <c r="C428" i="5" s="1"/>
  <c r="G428" i="5" s="1"/>
  <c r="E163" i="5"/>
  <c r="D163" i="5" s="1"/>
  <c r="C163" i="5" s="1"/>
  <c r="G163" i="5" s="1"/>
  <c r="E350" i="5"/>
  <c r="D350" i="5" s="1"/>
  <c r="C350" i="5" s="1"/>
  <c r="G350" i="5" s="1"/>
  <c r="E289" i="5"/>
  <c r="D289" i="5" s="1"/>
  <c r="C289" i="5" s="1"/>
  <c r="G289" i="5" s="1"/>
  <c r="E327" i="5"/>
  <c r="D327" i="5" s="1"/>
  <c r="C327" i="5" s="1"/>
  <c r="G327" i="5" s="1"/>
  <c r="E221" i="5"/>
  <c r="D221" i="5" s="1"/>
  <c r="C221" i="5" s="1"/>
  <c r="G221" i="5" s="1"/>
  <c r="E159" i="5"/>
  <c r="D159" i="5" s="1"/>
  <c r="C159" i="5" s="1"/>
  <c r="G159" i="5" s="1"/>
  <c r="E426" i="5"/>
  <c r="D426" i="5" s="1"/>
  <c r="C426" i="5" s="1"/>
  <c r="G426" i="5" s="1"/>
  <c r="E203" i="5"/>
  <c r="D203" i="5" s="1"/>
  <c r="C203" i="5" s="1"/>
  <c r="G203" i="5" s="1"/>
  <c r="E186" i="5"/>
  <c r="D186" i="5" s="1"/>
  <c r="C186" i="5" s="1"/>
  <c r="G186" i="5" s="1"/>
  <c r="E423" i="5"/>
  <c r="D423" i="5" s="1"/>
  <c r="C423" i="5" s="1"/>
  <c r="G423" i="5" s="1"/>
  <c r="E217" i="5"/>
  <c r="D217" i="5" s="1"/>
  <c r="C217" i="5" s="1"/>
  <c r="G217" i="5" s="1"/>
  <c r="E287" i="5"/>
  <c r="D287" i="5" s="1"/>
  <c r="C287" i="5" s="1"/>
  <c r="G287" i="5" s="1"/>
  <c r="E141" i="5"/>
  <c r="D141" i="5" s="1"/>
  <c r="C141" i="5" s="1"/>
  <c r="G141" i="5" s="1"/>
  <c r="E35" i="5"/>
  <c r="D35" i="5" s="1"/>
  <c r="C35" i="5" s="1"/>
  <c r="G35" i="5" s="1"/>
  <c r="E290" i="5"/>
  <c r="D290" i="5" s="1"/>
  <c r="C290" i="5" s="1"/>
  <c r="G290" i="5" s="1"/>
  <c r="E421" i="5"/>
  <c r="D421" i="5" s="1"/>
  <c r="C421" i="5" s="1"/>
  <c r="G421" i="5" s="1"/>
  <c r="E188" i="5"/>
  <c r="D188" i="5" s="1"/>
  <c r="C188" i="5" s="1"/>
  <c r="G188" i="5" s="1"/>
  <c r="E351" i="5"/>
  <c r="D351" i="5" s="1"/>
  <c r="C351" i="5" s="1"/>
  <c r="G351" i="5" s="1"/>
  <c r="E222" i="5"/>
  <c r="D222" i="5" s="1"/>
  <c r="C222" i="5" s="1"/>
  <c r="G222" i="5" s="1"/>
  <c r="E84" i="5"/>
  <c r="D84" i="5" s="1"/>
  <c r="C84" i="5" s="1"/>
  <c r="G84" i="5" s="1"/>
  <c r="E296" i="5"/>
  <c r="D296" i="5" s="1"/>
  <c r="C296" i="5" s="1"/>
  <c r="G296" i="5" s="1"/>
  <c r="E19" i="5"/>
  <c r="D19" i="5" s="1"/>
  <c r="C19" i="5" s="1"/>
  <c r="G19" i="5" s="1"/>
  <c r="E263" i="5"/>
  <c r="D263" i="5" s="1"/>
  <c r="C263" i="5" s="1"/>
  <c r="G263" i="5" s="1"/>
  <c r="E243" i="5"/>
  <c r="D243" i="5" s="1"/>
  <c r="C243" i="5" s="1"/>
  <c r="G243" i="5" s="1"/>
  <c r="E21" i="5"/>
  <c r="D21" i="5" s="1"/>
  <c r="C21" i="5" s="1"/>
  <c r="G21" i="5" s="1"/>
  <c r="E23" i="5"/>
  <c r="D23" i="5" s="1"/>
  <c r="C23" i="5" s="1"/>
  <c r="G23" i="5" s="1"/>
  <c r="E183" i="5"/>
  <c r="D183" i="5" s="1"/>
  <c r="C183" i="5" s="1"/>
  <c r="G183" i="5" s="1"/>
  <c r="E139" i="5"/>
  <c r="D139" i="5" s="1"/>
  <c r="C139" i="5" s="1"/>
  <c r="G139" i="5" s="1"/>
  <c r="E27" i="5"/>
  <c r="D27" i="5" s="1"/>
  <c r="C27" i="5" s="1"/>
  <c r="G27" i="5" s="1"/>
  <c r="E387" i="5"/>
  <c r="D387" i="5" s="1"/>
  <c r="C387" i="5" s="1"/>
  <c r="G387" i="5" s="1"/>
  <c r="J17" i="2"/>
  <c r="E7" i="1" s="1"/>
  <c r="E67" i="5"/>
  <c r="D67" i="5" s="1"/>
  <c r="C67" i="5" s="1"/>
  <c r="G67" i="5" s="1"/>
  <c r="E170" i="5"/>
  <c r="D170" i="5" s="1"/>
  <c r="C170" i="5" s="1"/>
  <c r="G170" i="5" s="1"/>
  <c r="E248" i="5"/>
  <c r="D248" i="5" s="1"/>
  <c r="C248" i="5" s="1"/>
  <c r="G248" i="5" s="1"/>
  <c r="E307" i="5"/>
  <c r="D307" i="5" s="1"/>
  <c r="C307" i="5" s="1"/>
  <c r="G307" i="5" s="1"/>
  <c r="E371" i="5"/>
  <c r="D371" i="5" s="1"/>
  <c r="C371" i="5" s="1"/>
  <c r="G371" i="5" s="1"/>
  <c r="E300" i="5"/>
  <c r="D300" i="5" s="1"/>
  <c r="C300" i="5" s="1"/>
  <c r="G300" i="5" s="1"/>
  <c r="E214" i="5"/>
  <c r="D214" i="5" s="1"/>
  <c r="C214" i="5" s="1"/>
  <c r="G214" i="5" s="1"/>
  <c r="E255" i="5"/>
  <c r="D255" i="5" s="1"/>
  <c r="C255" i="5" s="1"/>
  <c r="G255" i="5" s="1"/>
  <c r="E29" i="5"/>
  <c r="D29" i="5" s="1"/>
  <c r="C29" i="5" s="1"/>
  <c r="G29" i="5" s="1"/>
  <c r="E368" i="5"/>
  <c r="D368" i="5" s="1"/>
  <c r="C368" i="5" s="1"/>
  <c r="G368" i="5" s="1"/>
  <c r="E168" i="5"/>
  <c r="D168" i="5" s="1"/>
  <c r="C168" i="5" s="1"/>
  <c r="G168" i="5" s="1"/>
  <c r="E270" i="5"/>
  <c r="D270" i="5" s="1"/>
  <c r="C270" i="5" s="1"/>
  <c r="G270" i="5" s="1"/>
  <c r="E58" i="5"/>
  <c r="D58" i="5" s="1"/>
  <c r="C58" i="5" s="1"/>
  <c r="G58" i="5" s="1"/>
  <c r="E22" i="5"/>
  <c r="D22" i="5" s="1"/>
  <c r="C22" i="5" s="1"/>
  <c r="G22" i="5" s="1"/>
  <c r="E390" i="5"/>
  <c r="D390" i="5" s="1"/>
  <c r="C390" i="5" s="1"/>
  <c r="G390" i="5" s="1"/>
  <c r="E102" i="5"/>
  <c r="D102" i="5" s="1"/>
  <c r="C102" i="5" s="1"/>
  <c r="G102" i="5" s="1"/>
  <c r="E372" i="5"/>
  <c r="D372" i="5" s="1"/>
  <c r="C372" i="5" s="1"/>
  <c r="G372" i="5" s="1"/>
  <c r="E364" i="5"/>
  <c r="D364" i="5" s="1"/>
  <c r="C364" i="5" s="1"/>
  <c r="G364" i="5" s="1"/>
  <c r="E395" i="5"/>
  <c r="D395" i="5" s="1"/>
  <c r="C395" i="5" s="1"/>
  <c r="G395" i="5" s="1"/>
  <c r="E38" i="5"/>
  <c r="D38" i="5" s="1"/>
  <c r="C38" i="5" s="1"/>
  <c r="G38" i="5" s="1"/>
  <c r="E386" i="5"/>
  <c r="D386" i="5" s="1"/>
  <c r="C386" i="5" s="1"/>
  <c r="G386" i="5" s="1"/>
  <c r="E406" i="5"/>
  <c r="D406" i="5" s="1"/>
  <c r="C406" i="5" s="1"/>
  <c r="G406" i="5" s="1"/>
  <c r="E36" i="5"/>
  <c r="D36" i="5" s="1"/>
  <c r="C36" i="5" s="1"/>
  <c r="G36" i="5" s="1"/>
  <c r="E65" i="5"/>
  <c r="D65" i="5" s="1"/>
  <c r="C65" i="5" s="1"/>
  <c r="G65" i="5" s="1"/>
  <c r="E147" i="5"/>
  <c r="D147" i="5" s="1"/>
  <c r="C147" i="5" s="1"/>
  <c r="G147" i="5" s="1"/>
  <c r="E435" i="5"/>
  <c r="D435" i="5" s="1"/>
  <c r="C435" i="5" s="1"/>
  <c r="G435" i="5" s="1"/>
  <c r="E323" i="5"/>
  <c r="D323" i="5" s="1"/>
  <c r="C323" i="5" s="1"/>
  <c r="G323" i="5" s="1"/>
  <c r="E142" i="5"/>
  <c r="D142" i="5" s="1"/>
  <c r="C142" i="5" s="1"/>
  <c r="G142" i="5" s="1"/>
  <c r="E201" i="5"/>
  <c r="D201" i="5" s="1"/>
  <c r="C201" i="5" s="1"/>
  <c r="G201" i="5" s="1"/>
  <c r="E206" i="5"/>
  <c r="D206" i="5" s="1"/>
  <c r="C206" i="5" s="1"/>
  <c r="G206" i="5" s="1"/>
  <c r="E209" i="5"/>
  <c r="D209" i="5" s="1"/>
  <c r="C209" i="5" s="1"/>
  <c r="G209" i="5" s="1"/>
  <c r="E396" i="5"/>
  <c r="D396" i="5" s="1"/>
  <c r="C396" i="5" s="1"/>
  <c r="G396" i="5" s="1"/>
  <c r="E253" i="5"/>
  <c r="D253" i="5" s="1"/>
  <c r="C253" i="5" s="1"/>
  <c r="G253" i="5" s="1"/>
  <c r="E331" i="5"/>
  <c r="D331" i="5" s="1"/>
  <c r="C331" i="5" s="1"/>
  <c r="G331" i="5" s="1"/>
  <c r="E75" i="5"/>
  <c r="D75" i="5" s="1"/>
  <c r="C75" i="5" s="1"/>
  <c r="G75" i="5" s="1"/>
  <c r="E137" i="5"/>
  <c r="D137" i="5" s="1"/>
  <c r="C137" i="5" s="1"/>
  <c r="G137" i="5" s="1"/>
  <c r="E56" i="5"/>
  <c r="D56" i="5" s="1"/>
  <c r="C56" i="5" s="1"/>
  <c r="G56" i="5" s="1"/>
  <c r="E121" i="5"/>
  <c r="D121" i="5" s="1"/>
  <c r="C121" i="5" s="1"/>
  <c r="G121" i="5" s="1"/>
  <c r="E204" i="5"/>
  <c r="D204" i="5" s="1"/>
  <c r="C204" i="5" s="1"/>
  <c r="G204" i="5" s="1"/>
  <c r="E430" i="5"/>
  <c r="D430" i="5" s="1"/>
  <c r="C430" i="5" s="1"/>
  <c r="G430" i="5" s="1"/>
  <c r="E342" i="5"/>
  <c r="D342" i="5" s="1"/>
  <c r="C342" i="5" s="1"/>
  <c r="G342" i="5" s="1"/>
  <c r="E332" i="5"/>
  <c r="D332" i="5" s="1"/>
  <c r="C332" i="5" s="1"/>
  <c r="G332" i="5" s="1"/>
  <c r="E94" i="5"/>
  <c r="D94" i="5" s="1"/>
  <c r="C94" i="5" s="1"/>
  <c r="G94" i="5" s="1"/>
  <c r="E285" i="5"/>
  <c r="D285" i="5" s="1"/>
  <c r="C285" i="5" s="1"/>
  <c r="G285" i="5" s="1"/>
  <c r="E172" i="5"/>
  <c r="D172" i="5" s="1"/>
  <c r="C172" i="5" s="1"/>
  <c r="G172" i="5" s="1"/>
  <c r="E180" i="5"/>
  <c r="D180" i="5" s="1"/>
  <c r="C180" i="5" s="1"/>
  <c r="G180" i="5" s="1"/>
  <c r="E330" i="5"/>
  <c r="D330" i="5" s="1"/>
  <c r="C330" i="5" s="1"/>
  <c r="G330" i="5" s="1"/>
  <c r="E344" i="5"/>
  <c r="D344" i="5" s="1"/>
  <c r="C344" i="5" s="1"/>
  <c r="G344" i="5" s="1"/>
  <c r="E392" i="5"/>
  <c r="D392" i="5" s="1"/>
  <c r="C392" i="5" s="1"/>
  <c r="G392" i="5" s="1"/>
  <c r="E286" i="5"/>
  <c r="D286" i="5" s="1"/>
  <c r="C286" i="5" s="1"/>
  <c r="G286" i="5" s="1"/>
  <c r="E283" i="5"/>
  <c r="D283" i="5" s="1"/>
  <c r="C283" i="5" s="1"/>
  <c r="G283" i="5" s="1"/>
  <c r="E31" i="5"/>
  <c r="D31" i="5" s="1"/>
  <c r="C31" i="5" s="1"/>
  <c r="G31" i="5" s="1"/>
  <c r="E232" i="5"/>
  <c r="D232" i="5" s="1"/>
  <c r="C232" i="5" s="1"/>
  <c r="G232" i="5" s="1"/>
  <c r="E145" i="5"/>
  <c r="D145" i="5" s="1"/>
  <c r="C145" i="5" s="1"/>
  <c r="G145" i="5" s="1"/>
  <c r="E398" i="5"/>
  <c r="D398" i="5" s="1"/>
  <c r="C398" i="5" s="1"/>
  <c r="G398" i="5" s="1"/>
  <c r="E304" i="5"/>
  <c r="D304" i="5" s="1"/>
  <c r="C304" i="5" s="1"/>
  <c r="G304" i="5" s="1"/>
  <c r="E294" i="5"/>
  <c r="D294" i="5" s="1"/>
  <c r="C294" i="5" s="1"/>
  <c r="G294" i="5" s="1"/>
  <c r="E169" i="5"/>
  <c r="D169" i="5" s="1"/>
  <c r="C169" i="5" s="1"/>
  <c r="G169" i="5" s="1"/>
  <c r="E407" i="5"/>
  <c r="D407" i="5" s="1"/>
  <c r="C407" i="5" s="1"/>
  <c r="G407" i="5" s="1"/>
  <c r="E314" i="5"/>
  <c r="D314" i="5" s="1"/>
  <c r="C314" i="5" s="1"/>
  <c r="G314" i="5" s="1"/>
  <c r="E438" i="5"/>
  <c r="D438" i="5" s="1"/>
  <c r="C438" i="5" s="1"/>
  <c r="G438" i="5" s="1"/>
  <c r="E245" i="5"/>
  <c r="D245" i="5" s="1"/>
  <c r="C245" i="5" s="1"/>
  <c r="G245" i="5" s="1"/>
  <c r="E20" i="5"/>
  <c r="D20" i="5" s="1"/>
  <c r="C20" i="5" s="1"/>
  <c r="G20" i="5" s="1"/>
  <c r="E187" i="5"/>
  <c r="D187" i="5" s="1"/>
  <c r="C187" i="5" s="1"/>
  <c r="G187" i="5" s="1"/>
  <c r="E160" i="5"/>
  <c r="D160" i="5" s="1"/>
  <c r="C160" i="5" s="1"/>
  <c r="G160" i="5" s="1"/>
  <c r="E227" i="5"/>
  <c r="D227" i="5" s="1"/>
  <c r="C227" i="5" s="1"/>
  <c r="G227" i="5" s="1"/>
  <c r="E244" i="5"/>
  <c r="D244" i="5" s="1"/>
  <c r="C244" i="5" s="1"/>
  <c r="G244" i="5" s="1"/>
  <c r="E312" i="5"/>
  <c r="D312" i="5" s="1"/>
  <c r="C312" i="5" s="1"/>
  <c r="G312" i="5" s="1"/>
  <c r="E181" i="5"/>
  <c r="D181" i="5" s="1"/>
  <c r="C181" i="5" s="1"/>
  <c r="G181" i="5" s="1"/>
  <c r="E241" i="5"/>
  <c r="D241" i="5" s="1"/>
  <c r="C241" i="5" s="1"/>
  <c r="G241" i="5" s="1"/>
  <c r="E306" i="5"/>
  <c r="D306" i="5" s="1"/>
  <c r="C306" i="5" s="1"/>
  <c r="G306" i="5" s="1"/>
  <c r="E247" i="5"/>
  <c r="D247" i="5" s="1"/>
  <c r="C247" i="5" s="1"/>
  <c r="G247" i="5" s="1"/>
  <c r="E366" i="5"/>
  <c r="D366" i="5" s="1"/>
  <c r="C366" i="5" s="1"/>
  <c r="G366" i="5" s="1"/>
  <c r="E45" i="5"/>
  <c r="D45" i="5" s="1"/>
  <c r="C45" i="5" s="1"/>
  <c r="G45" i="5" s="1"/>
  <c r="E1796" i="5" l="1"/>
  <c r="D1796" i="5" s="1"/>
  <c r="C1796" i="5" s="1"/>
  <c r="G1796" i="5" s="1"/>
  <c r="E1694" i="5"/>
  <c r="D1694" i="5" s="1"/>
  <c r="C1694" i="5" s="1"/>
  <c r="G1694" i="5" s="1"/>
  <c r="E984" i="5"/>
  <c r="D984" i="5" s="1"/>
  <c r="C984" i="5" s="1"/>
  <c r="G984" i="5" s="1"/>
  <c r="E1822" i="5"/>
  <c r="D1822" i="5" s="1"/>
  <c r="C1822" i="5" s="1"/>
  <c r="G1822" i="5" s="1"/>
  <c r="E1736" i="5"/>
  <c r="D1736" i="5" s="1"/>
  <c r="C1736" i="5" s="1"/>
  <c r="G1736" i="5" s="1"/>
  <c r="E1722" i="5"/>
  <c r="D1722" i="5" s="1"/>
  <c r="C1722" i="5" s="1"/>
  <c r="G1722" i="5" s="1"/>
  <c r="E1798" i="5"/>
  <c r="D1798" i="5" s="1"/>
  <c r="C1798" i="5" s="1"/>
  <c r="G1798" i="5" s="1"/>
  <c r="E1700" i="5"/>
  <c r="D1700" i="5" s="1"/>
  <c r="C1700" i="5" s="1"/>
  <c r="G1700" i="5" s="1"/>
  <c r="E973" i="5"/>
  <c r="D973" i="5" s="1"/>
  <c r="C973" i="5" s="1"/>
  <c r="G973" i="5" s="1"/>
  <c r="E1648" i="5"/>
  <c r="D1648" i="5" s="1"/>
  <c r="C1648" i="5" s="1"/>
  <c r="G1648" i="5" s="1"/>
  <c r="G198" i="5"/>
  <c r="J18" i="5"/>
  <c r="E18" i="5"/>
  <c r="D18" i="5" s="1"/>
  <c r="C18" i="5" s="1"/>
  <c r="G111" i="5"/>
  <c r="E363" i="5"/>
  <c r="D363" i="5" s="1"/>
  <c r="C363" i="5" s="1"/>
  <c r="G363" i="5" s="1"/>
  <c r="G157" i="5"/>
  <c r="G197" i="5"/>
  <c r="J64" i="5"/>
  <c r="E64" i="5"/>
  <c r="D64" i="5" s="1"/>
  <c r="K51" i="1"/>
  <c r="L51" i="1" s="1"/>
  <c r="E546" i="5"/>
  <c r="D546" i="5" s="1"/>
  <c r="C546" i="5" s="1"/>
  <c r="G546" i="5" s="1"/>
  <c r="E627" i="5"/>
  <c r="D627" i="5" s="1"/>
  <c r="C627" i="5" s="1"/>
  <c r="G627" i="5" s="1"/>
  <c r="E680" i="5"/>
  <c r="D680" i="5" s="1"/>
  <c r="C680" i="5" s="1"/>
  <c r="G680" i="5" s="1"/>
  <c r="E702" i="5"/>
  <c r="D702" i="5" s="1"/>
  <c r="C702" i="5" s="1"/>
  <c r="G702" i="5" s="1"/>
  <c r="E504" i="5"/>
  <c r="D504" i="5" s="1"/>
  <c r="C504" i="5" s="1"/>
  <c r="G504" i="5" s="1"/>
  <c r="E521" i="5"/>
  <c r="D521" i="5" s="1"/>
  <c r="C521" i="5" s="1"/>
  <c r="G521" i="5" s="1"/>
  <c r="E1834" i="5"/>
  <c r="D1834" i="5" s="1"/>
  <c r="C1834" i="5" s="1"/>
  <c r="G1834" i="5" s="1"/>
  <c r="E961" i="5"/>
  <c r="D961" i="5" s="1"/>
  <c r="C961" i="5" s="1"/>
  <c r="G961" i="5" s="1"/>
  <c r="E1893" i="5"/>
  <c r="D1893" i="5" s="1"/>
  <c r="C1893" i="5" s="1"/>
  <c r="G1893" i="5" s="1"/>
  <c r="E1194" i="5"/>
  <c r="D1194" i="5" s="1"/>
  <c r="C1194" i="5" s="1"/>
  <c r="G1194" i="5" s="1"/>
  <c r="E1674" i="5"/>
  <c r="D1674" i="5" s="1"/>
  <c r="C1674" i="5" s="1"/>
  <c r="G1674" i="5" s="1"/>
  <c r="E828" i="5"/>
  <c r="D828" i="5" s="1"/>
  <c r="C828" i="5" s="1"/>
  <c r="G828" i="5" s="1"/>
  <c r="E499" i="5"/>
  <c r="D499" i="5" s="1"/>
  <c r="C499" i="5" s="1"/>
  <c r="G499" i="5" s="1"/>
  <c r="E1684" i="5"/>
  <c r="D1684" i="5" s="1"/>
  <c r="C1684" i="5" s="1"/>
  <c r="G1684" i="5" s="1"/>
  <c r="E1752" i="5"/>
  <c r="D1752" i="5" s="1"/>
  <c r="C1752" i="5" s="1"/>
  <c r="G1752" i="5" s="1"/>
  <c r="E1706" i="5"/>
  <c r="D1706" i="5" s="1"/>
  <c r="C1706" i="5" s="1"/>
  <c r="G1706" i="5" s="1"/>
  <c r="E90" i="5"/>
  <c r="D90" i="5" s="1"/>
  <c r="C90" i="5" s="1"/>
  <c r="G90" i="5" s="1"/>
  <c r="K387" i="1"/>
  <c r="L387" i="1" s="1"/>
  <c r="E560" i="5"/>
  <c r="D560" i="5" s="1"/>
  <c r="C560" i="5" s="1"/>
  <c r="G560" i="5" s="1"/>
  <c r="E791" i="5"/>
  <c r="D791" i="5" s="1"/>
  <c r="C791" i="5" s="1"/>
  <c r="G791" i="5" s="1"/>
  <c r="E412" i="5"/>
  <c r="D412" i="5" s="1"/>
  <c r="C412" i="5" s="1"/>
  <c r="G412" i="5" s="1"/>
  <c r="F63" i="5"/>
  <c r="E801" i="5"/>
  <c r="D801" i="5" s="1"/>
  <c r="C801" i="5" s="1"/>
  <c r="G801" i="5" s="1"/>
  <c r="E502" i="5"/>
  <c r="D502" i="5" s="1"/>
  <c r="C502" i="5" s="1"/>
  <c r="G502" i="5" s="1"/>
  <c r="E641" i="5"/>
  <c r="D641" i="5" s="1"/>
  <c r="C641" i="5" s="1"/>
  <c r="G641" i="5" s="1"/>
  <c r="E793" i="5"/>
  <c r="D793" i="5" s="1"/>
  <c r="C793" i="5" s="1"/>
  <c r="G793" i="5" s="1"/>
  <c r="E1165" i="5"/>
  <c r="D1165" i="5" s="1"/>
  <c r="C1165" i="5" s="1"/>
  <c r="G1165" i="5" s="1"/>
  <c r="E1690" i="5"/>
  <c r="D1690" i="5" s="1"/>
  <c r="C1690" i="5" s="1"/>
  <c r="G1690" i="5" s="1"/>
  <c r="E835" i="5"/>
  <c r="D835" i="5" s="1"/>
  <c r="C835" i="5" s="1"/>
  <c r="G835" i="5" s="1"/>
  <c r="B1953" i="2"/>
  <c r="E1943" i="1" s="1"/>
  <c r="E196" i="5"/>
  <c r="D196" i="5" s="1"/>
  <c r="C196" i="5" s="1"/>
  <c r="G196" i="5" s="1"/>
  <c r="J196" i="5"/>
  <c r="E623" i="5"/>
  <c r="D623" i="5" s="1"/>
  <c r="C623" i="5" s="1"/>
  <c r="G623" i="5" s="1"/>
  <c r="J623" i="5"/>
  <c r="E818" i="5"/>
  <c r="D818" i="5" s="1"/>
  <c r="C818" i="5" s="1"/>
  <c r="G818" i="5" s="1"/>
  <c r="J818" i="5"/>
  <c r="E808" i="5"/>
  <c r="D808" i="5" s="1"/>
  <c r="C808" i="5" s="1"/>
  <c r="G808" i="5" s="1"/>
  <c r="J808" i="5"/>
  <c r="E629" i="5"/>
  <c r="D629" i="5" s="1"/>
  <c r="C629" i="5" s="1"/>
  <c r="G629" i="5" s="1"/>
  <c r="J629" i="5"/>
  <c r="E512" i="5"/>
  <c r="D512" i="5" s="1"/>
  <c r="C512" i="5" s="1"/>
  <c r="G512" i="5" s="1"/>
  <c r="J512" i="5"/>
  <c r="E596" i="5"/>
  <c r="D596" i="5" s="1"/>
  <c r="C596" i="5" s="1"/>
  <c r="G596" i="5" s="1"/>
  <c r="J596" i="5"/>
  <c r="E561" i="5"/>
  <c r="D561" i="5" s="1"/>
  <c r="C561" i="5" s="1"/>
  <c r="G561" i="5" s="1"/>
  <c r="J561" i="5"/>
  <c r="E745" i="5"/>
  <c r="D745" i="5" s="1"/>
  <c r="C745" i="5" s="1"/>
  <c r="G745" i="5" s="1"/>
  <c r="J745" i="5"/>
  <c r="E1802" i="5"/>
  <c r="D1802" i="5" s="1"/>
  <c r="C1802" i="5" s="1"/>
  <c r="G1802" i="5" s="1"/>
  <c r="J1802" i="5"/>
  <c r="E1644" i="5"/>
  <c r="D1644" i="5" s="1"/>
  <c r="C1644" i="5" s="1"/>
  <c r="G1644" i="5" s="1"/>
  <c r="J1644" i="5"/>
  <c r="E1901" i="5"/>
  <c r="D1901" i="5" s="1"/>
  <c r="C1901" i="5" s="1"/>
  <c r="G1901" i="5" s="1"/>
  <c r="J1901" i="5"/>
  <c r="E1698" i="5"/>
  <c r="D1698" i="5" s="1"/>
  <c r="C1698" i="5" s="1"/>
  <c r="G1698" i="5" s="1"/>
  <c r="J1698" i="5"/>
  <c r="E1124" i="5"/>
  <c r="D1124" i="5" s="1"/>
  <c r="C1124" i="5" s="1"/>
  <c r="G1124" i="5" s="1"/>
  <c r="J1124" i="5"/>
  <c r="E1863" i="5"/>
  <c r="D1863" i="5" s="1"/>
  <c r="C1863" i="5" s="1"/>
  <c r="G1863" i="5" s="1"/>
  <c r="J1863" i="5"/>
  <c r="E1905" i="5"/>
  <c r="D1905" i="5" s="1"/>
  <c r="C1905" i="5" s="1"/>
  <c r="G1905" i="5" s="1"/>
  <c r="J1905" i="5"/>
  <c r="E744" i="5"/>
  <c r="D744" i="5" s="1"/>
  <c r="C744" i="5" s="1"/>
  <c r="G744" i="5" s="1"/>
  <c r="J744" i="5"/>
  <c r="E712" i="5"/>
  <c r="D712" i="5" s="1"/>
  <c r="C712" i="5" s="1"/>
  <c r="G712" i="5" s="1"/>
  <c r="J712" i="5"/>
  <c r="E590" i="5"/>
  <c r="D590" i="5" s="1"/>
  <c r="C590" i="5" s="1"/>
  <c r="G590" i="5" s="1"/>
  <c r="J590" i="5"/>
  <c r="E718" i="5"/>
  <c r="D718" i="5" s="1"/>
  <c r="C718" i="5" s="1"/>
  <c r="G718" i="5" s="1"/>
  <c r="J718" i="5"/>
  <c r="E509" i="5"/>
  <c r="D509" i="5" s="1"/>
  <c r="C509" i="5" s="1"/>
  <c r="G509" i="5" s="1"/>
  <c r="J509" i="5"/>
  <c r="E624" i="5"/>
  <c r="D624" i="5" s="1"/>
  <c r="C624" i="5" s="1"/>
  <c r="G624" i="5" s="1"/>
  <c r="J624" i="5"/>
  <c r="E606" i="5"/>
  <c r="D606" i="5" s="1"/>
  <c r="C606" i="5" s="1"/>
  <c r="G606" i="5" s="1"/>
  <c r="J606" i="5"/>
  <c r="E456" i="5"/>
  <c r="D456" i="5" s="1"/>
  <c r="C456" i="5" s="1"/>
  <c r="G456" i="5" s="1"/>
  <c r="J456" i="5"/>
  <c r="E462" i="5"/>
  <c r="D462" i="5" s="1"/>
  <c r="C462" i="5" s="1"/>
  <c r="G462" i="5" s="1"/>
  <c r="J462" i="5"/>
  <c r="E1877" i="5"/>
  <c r="D1877" i="5" s="1"/>
  <c r="C1877" i="5" s="1"/>
  <c r="G1877" i="5" s="1"/>
  <c r="J1877" i="5"/>
  <c r="E650" i="5"/>
  <c r="D650" i="5" s="1"/>
  <c r="C650" i="5" s="1"/>
  <c r="G650" i="5" s="1"/>
  <c r="J650" i="5"/>
  <c r="E1793" i="5"/>
  <c r="D1793" i="5" s="1"/>
  <c r="C1793" i="5" s="1"/>
  <c r="G1793" i="5" s="1"/>
  <c r="J1793" i="5"/>
  <c r="E619" i="5"/>
  <c r="D619" i="5" s="1"/>
  <c r="C619" i="5" s="1"/>
  <c r="G619" i="5" s="1"/>
  <c r="J619" i="5"/>
  <c r="E671" i="5"/>
  <c r="D671" i="5" s="1"/>
  <c r="C671" i="5" s="1"/>
  <c r="G671" i="5" s="1"/>
  <c r="J671" i="5"/>
  <c r="E638" i="5"/>
  <c r="D638" i="5" s="1"/>
  <c r="C638" i="5" s="1"/>
  <c r="G638" i="5" s="1"/>
  <c r="J638" i="5"/>
  <c r="E816" i="5"/>
  <c r="D816" i="5" s="1"/>
  <c r="C816" i="5" s="1"/>
  <c r="G816" i="5" s="1"/>
  <c r="J816" i="5"/>
  <c r="E516" i="5"/>
  <c r="D516" i="5" s="1"/>
  <c r="C516" i="5" s="1"/>
  <c r="G516" i="5" s="1"/>
  <c r="J516" i="5"/>
  <c r="E599" i="5"/>
  <c r="D599" i="5" s="1"/>
  <c r="C599" i="5" s="1"/>
  <c r="G599" i="5" s="1"/>
  <c r="J599" i="5"/>
  <c r="E581" i="5"/>
  <c r="D581" i="5" s="1"/>
  <c r="C581" i="5" s="1"/>
  <c r="G581" i="5" s="1"/>
  <c r="J581" i="5"/>
  <c r="E109" i="5"/>
  <c r="D109" i="5" s="1"/>
  <c r="C109" i="5" s="1"/>
  <c r="G109" i="5" s="1"/>
  <c r="J109" i="5"/>
  <c r="E782" i="5"/>
  <c r="D782" i="5" s="1"/>
  <c r="C782" i="5" s="1"/>
  <c r="G782" i="5" s="1"/>
  <c r="E517" i="5"/>
  <c r="D517" i="5" s="1"/>
  <c r="C517" i="5" s="1"/>
  <c r="G517" i="5" s="1"/>
  <c r="E1909" i="5"/>
  <c r="D1909" i="5" s="1"/>
  <c r="C1909" i="5" s="1"/>
  <c r="G1909" i="5" s="1"/>
  <c r="E1923" i="5"/>
  <c r="D1923" i="5" s="1"/>
  <c r="C1923" i="5" s="1"/>
  <c r="G1923" i="5" s="1"/>
  <c r="E977" i="5"/>
  <c r="D977" i="5" s="1"/>
  <c r="C977" i="5" s="1"/>
  <c r="G977" i="5" s="1"/>
  <c r="K681" i="1"/>
  <c r="E454" i="5"/>
  <c r="D454" i="5" s="1"/>
  <c r="C454" i="5" s="1"/>
  <c r="G454" i="5" s="1"/>
  <c r="E511" i="5"/>
  <c r="D511" i="5" s="1"/>
  <c r="C511" i="5" s="1"/>
  <c r="G511" i="5" s="1"/>
  <c r="E1740" i="5"/>
  <c r="D1740" i="5" s="1"/>
  <c r="C1740" i="5" s="1"/>
  <c r="G1740" i="5" s="1"/>
  <c r="E1676" i="5"/>
  <c r="D1676" i="5" s="1"/>
  <c r="C1676" i="5" s="1"/>
  <c r="G1676" i="5" s="1"/>
  <c r="E1761" i="5"/>
  <c r="D1761" i="5" s="1"/>
  <c r="C1761" i="5" s="1"/>
  <c r="G1761" i="5" s="1"/>
  <c r="E1682" i="5"/>
  <c r="D1682" i="5" s="1"/>
  <c r="C1682" i="5" s="1"/>
  <c r="G1682" i="5" s="1"/>
  <c r="E1666" i="5"/>
  <c r="D1666" i="5" s="1"/>
  <c r="C1666" i="5" s="1"/>
  <c r="G1666" i="5" s="1"/>
  <c r="E992" i="5"/>
  <c r="D992" i="5" s="1"/>
  <c r="C992" i="5" s="1"/>
  <c r="G992" i="5" s="1"/>
  <c r="E792" i="5"/>
  <c r="D792" i="5" s="1"/>
  <c r="C792" i="5" s="1"/>
  <c r="G792" i="5" s="1"/>
  <c r="E632" i="5"/>
  <c r="D632" i="5" s="1"/>
  <c r="C632" i="5" s="1"/>
  <c r="G632" i="5" s="1"/>
  <c r="E491" i="5"/>
  <c r="D491" i="5" s="1"/>
  <c r="C491" i="5" s="1"/>
  <c r="G491" i="5" s="1"/>
  <c r="E506" i="5"/>
  <c r="D506" i="5" s="1"/>
  <c r="C506" i="5" s="1"/>
  <c r="G506" i="5" s="1"/>
  <c r="E496" i="5"/>
  <c r="D496" i="5" s="1"/>
  <c r="C496" i="5" s="1"/>
  <c r="G496" i="5" s="1"/>
  <c r="K597" i="1"/>
  <c r="L597" i="1" s="1"/>
  <c r="M597" i="1" s="1"/>
  <c r="K723" i="1"/>
  <c r="E635" i="5"/>
  <c r="D635" i="5" s="1"/>
  <c r="C635" i="5" s="1"/>
  <c r="G635" i="5" s="1"/>
  <c r="E749" i="5"/>
  <c r="D749" i="5" s="1"/>
  <c r="C749" i="5" s="1"/>
  <c r="G749" i="5" s="1"/>
  <c r="E594" i="5"/>
  <c r="D594" i="5" s="1"/>
  <c r="C594" i="5" s="1"/>
  <c r="G594" i="5" s="1"/>
  <c r="E719" i="5"/>
  <c r="D719" i="5" s="1"/>
  <c r="C719" i="5" s="1"/>
  <c r="G719" i="5" s="1"/>
  <c r="E446" i="5"/>
  <c r="D446" i="5" s="1"/>
  <c r="C446" i="5" s="1"/>
  <c r="G446" i="5" s="1"/>
  <c r="E740" i="5"/>
  <c r="D740" i="5" s="1"/>
  <c r="C740" i="5" s="1"/>
  <c r="G740" i="5" s="1"/>
  <c r="K429" i="1"/>
  <c r="E477" i="5"/>
  <c r="D477" i="5" s="1"/>
  <c r="C477" i="5" s="1"/>
  <c r="G477" i="5" s="1"/>
  <c r="K471" i="1"/>
  <c r="E843" i="5"/>
  <c r="D843" i="5" s="1"/>
  <c r="C843" i="5" s="1"/>
  <c r="G843" i="5" s="1"/>
  <c r="F1161" i="5"/>
  <c r="J1161" i="5" s="1"/>
  <c r="K1143" i="1"/>
  <c r="L1143" i="1" s="1"/>
  <c r="M1143" i="1" s="1"/>
  <c r="E1763" i="5"/>
  <c r="D1763" i="5" s="1"/>
  <c r="C1763" i="5" s="1"/>
  <c r="G1763" i="5" s="1"/>
  <c r="E1889" i="5"/>
  <c r="D1889" i="5" s="1"/>
  <c r="C1889" i="5" s="1"/>
  <c r="G1889" i="5" s="1"/>
  <c r="E1841" i="5"/>
  <c r="D1841" i="5" s="1"/>
  <c r="C1841" i="5" s="1"/>
  <c r="G1841" i="5" s="1"/>
  <c r="E1473" i="5"/>
  <c r="D1473" i="5" s="1"/>
  <c r="C1473" i="5" s="1"/>
  <c r="G1473" i="5" s="1"/>
  <c r="E1612" i="5"/>
  <c r="D1612" i="5" s="1"/>
  <c r="C1612" i="5" s="1"/>
  <c r="G1612" i="5" s="1"/>
  <c r="E1844" i="5"/>
  <c r="D1844" i="5" s="1"/>
  <c r="C1844" i="5" s="1"/>
  <c r="G1844" i="5" s="1"/>
  <c r="E1868" i="5"/>
  <c r="D1868" i="5" s="1"/>
  <c r="C1868" i="5" s="1"/>
  <c r="G1868" i="5" s="1"/>
  <c r="E1599" i="5"/>
  <c r="D1599" i="5" s="1"/>
  <c r="C1599" i="5" s="1"/>
  <c r="G1599" i="5" s="1"/>
  <c r="E1862" i="5"/>
  <c r="D1862" i="5" s="1"/>
  <c r="C1862" i="5" s="1"/>
  <c r="G1862" i="5" s="1"/>
  <c r="E1799" i="5"/>
  <c r="D1799" i="5" s="1"/>
  <c r="C1799" i="5" s="1"/>
  <c r="G1799" i="5" s="1"/>
  <c r="E1727" i="5"/>
  <c r="D1727" i="5" s="1"/>
  <c r="C1727" i="5" s="1"/>
  <c r="G1727" i="5" s="1"/>
  <c r="E1695" i="5"/>
  <c r="D1695" i="5" s="1"/>
  <c r="C1695" i="5" s="1"/>
  <c r="G1695" i="5" s="1"/>
  <c r="E1178" i="5"/>
  <c r="D1178" i="5" s="1"/>
  <c r="C1178" i="5" s="1"/>
  <c r="G1178" i="5" s="1"/>
  <c r="E1055" i="5"/>
  <c r="D1055" i="5" s="1"/>
  <c r="C1055" i="5" s="1"/>
  <c r="G1055" i="5" s="1"/>
  <c r="E1204" i="5"/>
  <c r="D1204" i="5" s="1"/>
  <c r="C1204" i="5" s="1"/>
  <c r="G1204" i="5" s="1"/>
  <c r="E1125" i="5"/>
  <c r="D1125" i="5" s="1"/>
  <c r="C1125" i="5" s="1"/>
  <c r="G1125" i="5" s="1"/>
  <c r="E1095" i="5"/>
  <c r="D1095" i="5" s="1"/>
  <c r="C1095" i="5" s="1"/>
  <c r="G1095" i="5" s="1"/>
  <c r="E1015" i="5"/>
  <c r="D1015" i="5" s="1"/>
  <c r="C1015" i="5" s="1"/>
  <c r="G1015" i="5" s="1"/>
  <c r="E933" i="5"/>
  <c r="D933" i="5" s="1"/>
  <c r="C933" i="5" s="1"/>
  <c r="G933" i="5" s="1"/>
  <c r="E981" i="5"/>
  <c r="D981" i="5" s="1"/>
  <c r="C981" i="5" s="1"/>
  <c r="G981" i="5" s="1"/>
  <c r="E927" i="5"/>
  <c r="D927" i="5" s="1"/>
  <c r="C927" i="5" s="1"/>
  <c r="G927" i="5" s="1"/>
  <c r="E1641" i="5"/>
  <c r="D1641" i="5" s="1"/>
  <c r="C1641" i="5" s="1"/>
  <c r="G1641" i="5" s="1"/>
  <c r="E1420" i="5"/>
  <c r="D1420" i="5" s="1"/>
  <c r="C1420" i="5" s="1"/>
  <c r="G1420" i="5" s="1"/>
  <c r="E1945" i="5"/>
  <c r="D1945" i="5" s="1"/>
  <c r="C1945" i="5" s="1"/>
  <c r="G1945" i="5" s="1"/>
  <c r="E1626" i="5"/>
  <c r="D1626" i="5" s="1"/>
  <c r="C1626" i="5" s="1"/>
  <c r="G1626" i="5" s="1"/>
  <c r="E1776" i="5"/>
  <c r="D1776" i="5" s="1"/>
  <c r="C1776" i="5" s="1"/>
  <c r="G1776" i="5" s="1"/>
  <c r="E1531" i="5"/>
  <c r="D1531" i="5" s="1"/>
  <c r="C1531" i="5" s="1"/>
  <c r="G1531" i="5" s="1"/>
  <c r="E1860" i="5"/>
  <c r="D1860" i="5" s="1"/>
  <c r="C1860" i="5" s="1"/>
  <c r="G1860" i="5" s="1"/>
  <c r="E1766" i="5"/>
  <c r="D1766" i="5" s="1"/>
  <c r="C1766" i="5" s="1"/>
  <c r="G1766" i="5" s="1"/>
  <c r="E1028" i="5"/>
  <c r="D1028" i="5" s="1"/>
  <c r="C1028" i="5" s="1"/>
  <c r="G1028" i="5" s="1"/>
  <c r="E1135" i="5"/>
  <c r="D1135" i="5" s="1"/>
  <c r="C1135" i="5" s="1"/>
  <c r="G1135" i="5" s="1"/>
  <c r="E1063" i="5"/>
  <c r="D1063" i="5" s="1"/>
  <c r="C1063" i="5" s="1"/>
  <c r="G1063" i="5" s="1"/>
  <c r="E1085" i="5"/>
  <c r="D1085" i="5" s="1"/>
  <c r="C1085" i="5" s="1"/>
  <c r="G1085" i="5" s="1"/>
  <c r="E928" i="5"/>
  <c r="D928" i="5" s="1"/>
  <c r="C928" i="5" s="1"/>
  <c r="G928" i="5" s="1"/>
  <c r="E1151" i="5"/>
  <c r="D1151" i="5" s="1"/>
  <c r="C1151" i="5" s="1"/>
  <c r="G1151" i="5" s="1"/>
  <c r="E1094" i="5"/>
  <c r="D1094" i="5" s="1"/>
  <c r="C1094" i="5" s="1"/>
  <c r="G1094" i="5" s="1"/>
  <c r="E1061" i="5"/>
  <c r="D1061" i="5" s="1"/>
  <c r="C1061" i="5" s="1"/>
  <c r="G1061" i="5" s="1"/>
  <c r="E1011" i="5"/>
  <c r="D1011" i="5" s="1"/>
  <c r="C1011" i="5" s="1"/>
  <c r="G1011" i="5" s="1"/>
  <c r="E998" i="5"/>
  <c r="D998" i="5" s="1"/>
  <c r="C998" i="5" s="1"/>
  <c r="G998" i="5" s="1"/>
  <c r="E897" i="5"/>
  <c r="D897" i="5" s="1"/>
  <c r="C897" i="5" s="1"/>
  <c r="G897" i="5" s="1"/>
  <c r="E1854" i="5"/>
  <c r="D1854" i="5" s="1"/>
  <c r="C1854" i="5" s="1"/>
  <c r="G1854" i="5" s="1"/>
  <c r="E1639" i="5"/>
  <c r="D1639" i="5" s="1"/>
  <c r="C1639" i="5" s="1"/>
  <c r="G1639" i="5" s="1"/>
  <c r="E1566" i="5"/>
  <c r="D1566" i="5" s="1"/>
  <c r="C1566" i="5" s="1"/>
  <c r="G1566" i="5" s="1"/>
  <c r="E1580" i="5"/>
  <c r="D1580" i="5" s="1"/>
  <c r="C1580" i="5" s="1"/>
  <c r="G1580" i="5" s="1"/>
  <c r="E1640" i="5"/>
  <c r="D1640" i="5" s="1"/>
  <c r="C1640" i="5" s="1"/>
  <c r="G1640" i="5" s="1"/>
  <c r="E1840" i="5"/>
  <c r="D1840" i="5" s="1"/>
  <c r="C1840" i="5" s="1"/>
  <c r="G1840" i="5" s="1"/>
  <c r="E1880" i="5"/>
  <c r="D1880" i="5" s="1"/>
  <c r="C1880" i="5" s="1"/>
  <c r="G1880" i="5" s="1"/>
  <c r="E1811" i="5"/>
  <c r="D1811" i="5" s="1"/>
  <c r="C1811" i="5" s="1"/>
  <c r="G1811" i="5" s="1"/>
  <c r="E1733" i="5"/>
  <c r="D1733" i="5" s="1"/>
  <c r="C1733" i="5" s="1"/>
  <c r="G1733" i="5" s="1"/>
  <c r="E1669" i="5"/>
  <c r="D1669" i="5" s="1"/>
  <c r="C1669" i="5" s="1"/>
  <c r="G1669" i="5" s="1"/>
  <c r="E954" i="5"/>
  <c r="D954" i="5" s="1"/>
  <c r="C954" i="5" s="1"/>
  <c r="G954" i="5" s="1"/>
  <c r="E1038" i="5"/>
  <c r="D1038" i="5" s="1"/>
  <c r="C1038" i="5" s="1"/>
  <c r="G1038" i="5" s="1"/>
  <c r="E1244" i="5"/>
  <c r="D1244" i="5" s="1"/>
  <c r="C1244" i="5" s="1"/>
  <c r="G1244" i="5" s="1"/>
  <c r="E1154" i="5"/>
  <c r="D1154" i="5" s="1"/>
  <c r="C1154" i="5" s="1"/>
  <c r="G1154" i="5" s="1"/>
  <c r="E1009" i="5"/>
  <c r="D1009" i="5" s="1"/>
  <c r="C1009" i="5" s="1"/>
  <c r="G1009" i="5" s="1"/>
  <c r="E953" i="5"/>
  <c r="D953" i="5" s="1"/>
  <c r="C953" i="5" s="1"/>
  <c r="G953" i="5" s="1"/>
  <c r="E1637" i="5"/>
  <c r="D1637" i="5" s="1"/>
  <c r="C1637" i="5" s="1"/>
  <c r="G1637" i="5" s="1"/>
  <c r="E1951" i="5"/>
  <c r="D1951" i="5" s="1"/>
  <c r="C1951" i="5" s="1"/>
  <c r="G1951" i="5" s="1"/>
  <c r="E1782" i="5"/>
  <c r="D1782" i="5" s="1"/>
  <c r="C1782" i="5" s="1"/>
  <c r="G1782" i="5" s="1"/>
  <c r="E1760" i="5"/>
  <c r="D1760" i="5" s="1"/>
  <c r="C1760" i="5" s="1"/>
  <c r="G1760" i="5" s="1"/>
  <c r="E1557" i="5"/>
  <c r="D1557" i="5" s="1"/>
  <c r="C1557" i="5" s="1"/>
  <c r="G1557" i="5" s="1"/>
  <c r="E1350" i="5"/>
  <c r="D1350" i="5" s="1"/>
  <c r="C1350" i="5" s="1"/>
  <c r="G1350" i="5" s="1"/>
  <c r="E1472" i="5"/>
  <c r="D1472" i="5" s="1"/>
  <c r="C1472" i="5" s="1"/>
  <c r="G1472" i="5" s="1"/>
  <c r="E1341" i="5"/>
  <c r="D1341" i="5" s="1"/>
  <c r="C1341" i="5" s="1"/>
  <c r="G1341" i="5" s="1"/>
  <c r="E1565" i="5"/>
  <c r="D1565" i="5" s="1"/>
  <c r="C1565" i="5" s="1"/>
  <c r="G1565" i="5" s="1"/>
  <c r="E1482" i="5"/>
  <c r="D1482" i="5" s="1"/>
  <c r="C1482" i="5" s="1"/>
  <c r="G1482" i="5" s="1"/>
  <c r="E1418" i="5"/>
  <c r="D1418" i="5" s="1"/>
  <c r="C1418" i="5" s="1"/>
  <c r="G1418" i="5" s="1"/>
  <c r="E1331" i="5"/>
  <c r="D1331" i="5" s="1"/>
  <c r="C1331" i="5" s="1"/>
  <c r="G1331" i="5" s="1"/>
  <c r="E1540" i="5"/>
  <c r="D1540" i="5" s="1"/>
  <c r="C1540" i="5" s="1"/>
  <c r="G1540" i="5" s="1"/>
  <c r="E1439" i="5"/>
  <c r="D1439" i="5" s="1"/>
  <c r="C1439" i="5" s="1"/>
  <c r="G1439" i="5" s="1"/>
  <c r="E1385" i="5"/>
  <c r="D1385" i="5" s="1"/>
  <c r="C1385" i="5" s="1"/>
  <c r="G1385" i="5" s="1"/>
  <c r="E1262" i="5"/>
  <c r="D1262" i="5" s="1"/>
  <c r="C1262" i="5" s="1"/>
  <c r="G1262" i="5" s="1"/>
  <c r="E1391" i="5"/>
  <c r="D1391" i="5" s="1"/>
  <c r="C1391" i="5" s="1"/>
  <c r="G1391" i="5" s="1"/>
  <c r="E1322" i="5"/>
  <c r="D1322" i="5" s="1"/>
  <c r="C1322" i="5" s="1"/>
  <c r="G1322" i="5" s="1"/>
  <c r="E1247" i="5"/>
  <c r="D1247" i="5" s="1"/>
  <c r="C1247" i="5" s="1"/>
  <c r="G1247" i="5" s="1"/>
  <c r="E1334" i="5"/>
  <c r="D1334" i="5" s="1"/>
  <c r="C1334" i="5" s="1"/>
  <c r="G1334" i="5" s="1"/>
  <c r="E1270" i="5"/>
  <c r="D1270" i="5" s="1"/>
  <c r="C1270" i="5" s="1"/>
  <c r="G1270" i="5" s="1"/>
  <c r="E1132" i="5"/>
  <c r="D1132" i="5" s="1"/>
  <c r="C1132" i="5" s="1"/>
  <c r="G1132" i="5" s="1"/>
  <c r="E1067" i="5"/>
  <c r="D1067" i="5" s="1"/>
  <c r="C1067" i="5" s="1"/>
  <c r="G1067" i="5" s="1"/>
  <c r="E1224" i="5"/>
  <c r="D1224" i="5" s="1"/>
  <c r="C1224" i="5" s="1"/>
  <c r="G1224" i="5" s="1"/>
  <c r="E1080" i="5"/>
  <c r="D1080" i="5" s="1"/>
  <c r="C1080" i="5" s="1"/>
  <c r="G1080" i="5" s="1"/>
  <c r="E1047" i="5"/>
  <c r="D1047" i="5" s="1"/>
  <c r="C1047" i="5" s="1"/>
  <c r="G1047" i="5" s="1"/>
  <c r="E1136" i="5"/>
  <c r="D1136" i="5" s="1"/>
  <c r="C1136" i="5" s="1"/>
  <c r="G1136" i="5" s="1"/>
  <c r="E1065" i="5"/>
  <c r="D1065" i="5" s="1"/>
  <c r="C1065" i="5" s="1"/>
  <c r="G1065" i="5" s="1"/>
  <c r="E986" i="5"/>
  <c r="D986" i="5" s="1"/>
  <c r="C986" i="5" s="1"/>
  <c r="G986" i="5" s="1"/>
  <c r="E917" i="5"/>
  <c r="D917" i="5" s="1"/>
  <c r="C917" i="5" s="1"/>
  <c r="G917" i="5" s="1"/>
  <c r="E971" i="5"/>
  <c r="D971" i="5" s="1"/>
  <c r="C971" i="5" s="1"/>
  <c r="G971" i="5" s="1"/>
  <c r="E1894" i="5"/>
  <c r="D1894" i="5" s="1"/>
  <c r="C1894" i="5" s="1"/>
  <c r="G1894" i="5" s="1"/>
  <c r="E1759" i="5"/>
  <c r="D1759" i="5" s="1"/>
  <c r="C1759" i="5" s="1"/>
  <c r="G1759" i="5" s="1"/>
  <c r="E1825" i="5"/>
  <c r="D1825" i="5" s="1"/>
  <c r="C1825" i="5" s="1"/>
  <c r="G1825" i="5" s="1"/>
  <c r="E1153" i="5"/>
  <c r="D1153" i="5" s="1"/>
  <c r="C1153" i="5" s="1"/>
  <c r="G1153" i="5" s="1"/>
  <c r="E1643" i="5"/>
  <c r="D1643" i="5" s="1"/>
  <c r="C1643" i="5" s="1"/>
  <c r="G1643" i="5" s="1"/>
  <c r="E872" i="5"/>
  <c r="D872" i="5" s="1"/>
  <c r="C872" i="5" s="1"/>
  <c r="G872" i="5" s="1"/>
  <c r="E1836" i="5"/>
  <c r="D1836" i="5" s="1"/>
  <c r="C1836" i="5" s="1"/>
  <c r="G1836" i="5" s="1"/>
  <c r="E1602" i="5"/>
  <c r="D1602" i="5" s="1"/>
  <c r="C1602" i="5" s="1"/>
  <c r="G1602" i="5" s="1"/>
  <c r="E1468" i="5"/>
  <c r="D1468" i="5" s="1"/>
  <c r="C1468" i="5" s="1"/>
  <c r="G1468" i="5" s="1"/>
  <c r="E1773" i="5"/>
  <c r="D1773" i="5" s="1"/>
  <c r="C1773" i="5" s="1"/>
  <c r="G1773" i="5" s="1"/>
  <c r="E1755" i="5"/>
  <c r="D1755" i="5" s="1"/>
  <c r="C1755" i="5" s="1"/>
  <c r="G1755" i="5" s="1"/>
  <c r="E1723" i="5"/>
  <c r="D1723" i="5" s="1"/>
  <c r="C1723" i="5" s="1"/>
  <c r="G1723" i="5" s="1"/>
  <c r="E1691" i="5"/>
  <c r="D1691" i="5" s="1"/>
  <c r="C1691" i="5" s="1"/>
  <c r="G1691" i="5" s="1"/>
  <c r="E1425" i="5"/>
  <c r="D1425" i="5" s="1"/>
  <c r="C1425" i="5" s="1"/>
  <c r="G1425" i="5" s="1"/>
  <c r="E1525" i="5"/>
  <c r="D1525" i="5" s="1"/>
  <c r="C1525" i="5" s="1"/>
  <c r="G1525" i="5" s="1"/>
  <c r="E1498" i="5"/>
  <c r="D1498" i="5" s="1"/>
  <c r="C1498" i="5" s="1"/>
  <c r="G1498" i="5" s="1"/>
  <c r="E1447" i="5"/>
  <c r="D1447" i="5" s="1"/>
  <c r="C1447" i="5" s="1"/>
  <c r="G1447" i="5" s="1"/>
  <c r="E1513" i="5"/>
  <c r="D1513" i="5" s="1"/>
  <c r="C1513" i="5" s="1"/>
  <c r="G1513" i="5" s="1"/>
  <c r="E1570" i="5"/>
  <c r="D1570" i="5" s="1"/>
  <c r="C1570" i="5" s="1"/>
  <c r="G1570" i="5" s="1"/>
  <c r="E1470" i="5"/>
  <c r="D1470" i="5" s="1"/>
  <c r="C1470" i="5" s="1"/>
  <c r="G1470" i="5" s="1"/>
  <c r="E1399" i="5"/>
  <c r="D1399" i="5" s="1"/>
  <c r="C1399" i="5" s="1"/>
  <c r="G1399" i="5" s="1"/>
  <c r="E1412" i="5"/>
  <c r="D1412" i="5" s="1"/>
  <c r="C1412" i="5" s="1"/>
  <c r="G1412" i="5" s="1"/>
  <c r="E1348" i="5"/>
  <c r="D1348" i="5" s="1"/>
  <c r="C1348" i="5" s="1"/>
  <c r="G1348" i="5" s="1"/>
  <c r="E1374" i="5"/>
  <c r="D1374" i="5" s="1"/>
  <c r="C1374" i="5" s="1"/>
  <c r="G1374" i="5" s="1"/>
  <c r="E1312" i="5"/>
  <c r="D1312" i="5" s="1"/>
  <c r="C1312" i="5" s="1"/>
  <c r="G1312" i="5" s="1"/>
  <c r="E1388" i="5"/>
  <c r="D1388" i="5" s="1"/>
  <c r="C1388" i="5" s="1"/>
  <c r="G1388" i="5" s="1"/>
  <c r="E1258" i="5"/>
  <c r="D1258" i="5" s="1"/>
  <c r="C1258" i="5" s="1"/>
  <c r="G1258" i="5" s="1"/>
  <c r="E1214" i="5"/>
  <c r="D1214" i="5" s="1"/>
  <c r="C1214" i="5" s="1"/>
  <c r="G1214" i="5" s="1"/>
  <c r="E1255" i="5"/>
  <c r="D1255" i="5" s="1"/>
  <c r="C1255" i="5" s="1"/>
  <c r="G1255" i="5" s="1"/>
  <c r="E1191" i="5"/>
  <c r="D1191" i="5" s="1"/>
  <c r="C1191" i="5" s="1"/>
  <c r="G1191" i="5" s="1"/>
  <c r="E1126" i="5"/>
  <c r="D1126" i="5" s="1"/>
  <c r="C1126" i="5" s="1"/>
  <c r="G1126" i="5" s="1"/>
  <c r="E1170" i="5"/>
  <c r="D1170" i="5" s="1"/>
  <c r="C1170" i="5" s="1"/>
  <c r="G1170" i="5" s="1"/>
  <c r="E1064" i="5"/>
  <c r="D1064" i="5" s="1"/>
  <c r="C1064" i="5" s="1"/>
  <c r="G1064" i="5" s="1"/>
  <c r="E955" i="5"/>
  <c r="D955" i="5" s="1"/>
  <c r="C955" i="5" s="1"/>
  <c r="G955" i="5" s="1"/>
  <c r="E956" i="5"/>
  <c r="D956" i="5" s="1"/>
  <c r="C956" i="5" s="1"/>
  <c r="G956" i="5" s="1"/>
  <c r="E975" i="5"/>
  <c r="D975" i="5" s="1"/>
  <c r="C975" i="5" s="1"/>
  <c r="G975" i="5" s="1"/>
  <c r="E1941" i="5"/>
  <c r="D1941" i="5" s="1"/>
  <c r="C1941" i="5" s="1"/>
  <c r="G1941" i="5" s="1"/>
  <c r="E1772" i="5"/>
  <c r="D1772" i="5" s="1"/>
  <c r="C1772" i="5" s="1"/>
  <c r="G1772" i="5" s="1"/>
  <c r="E1821" i="5"/>
  <c r="D1821" i="5" s="1"/>
  <c r="C1821" i="5" s="1"/>
  <c r="G1821" i="5" s="1"/>
  <c r="E1594" i="5"/>
  <c r="D1594" i="5" s="1"/>
  <c r="C1594" i="5" s="1"/>
  <c r="G1594" i="5" s="1"/>
  <c r="E1314" i="5"/>
  <c r="D1314" i="5" s="1"/>
  <c r="C1314" i="5" s="1"/>
  <c r="G1314" i="5" s="1"/>
  <c r="E1523" i="5"/>
  <c r="D1523" i="5" s="1"/>
  <c r="C1523" i="5" s="1"/>
  <c r="G1523" i="5" s="1"/>
  <c r="E1462" i="5"/>
  <c r="D1462" i="5" s="1"/>
  <c r="C1462" i="5" s="1"/>
  <c r="G1462" i="5" s="1"/>
  <c r="E1376" i="5"/>
  <c r="D1376" i="5" s="1"/>
  <c r="C1376" i="5" s="1"/>
  <c r="G1376" i="5" s="1"/>
  <c r="E1552" i="5"/>
  <c r="D1552" i="5" s="1"/>
  <c r="C1552" i="5" s="1"/>
  <c r="G1552" i="5" s="1"/>
  <c r="E1476" i="5"/>
  <c r="D1476" i="5" s="1"/>
  <c r="C1476" i="5" s="1"/>
  <c r="G1476" i="5" s="1"/>
  <c r="E1437" i="5"/>
  <c r="D1437" i="5" s="1"/>
  <c r="C1437" i="5" s="1"/>
  <c r="G1437" i="5" s="1"/>
  <c r="E1090" i="5"/>
  <c r="D1090" i="5" s="1"/>
  <c r="C1090" i="5" s="1"/>
  <c r="G1090" i="5" s="1"/>
  <c r="E1355" i="5"/>
  <c r="D1355" i="5" s="1"/>
  <c r="C1355" i="5" s="1"/>
  <c r="G1355" i="5" s="1"/>
  <c r="E1289" i="5"/>
  <c r="D1289" i="5" s="1"/>
  <c r="C1289" i="5" s="1"/>
  <c r="G1289" i="5" s="1"/>
  <c r="E1405" i="5"/>
  <c r="D1405" i="5" s="1"/>
  <c r="C1405" i="5" s="1"/>
  <c r="G1405" i="5" s="1"/>
  <c r="E1333" i="5"/>
  <c r="D1333" i="5" s="1"/>
  <c r="C1333" i="5" s="1"/>
  <c r="G1333" i="5" s="1"/>
  <c r="E1269" i="5"/>
  <c r="D1269" i="5" s="1"/>
  <c r="C1269" i="5" s="1"/>
  <c r="G1269" i="5" s="1"/>
  <c r="E1379" i="5"/>
  <c r="D1379" i="5" s="1"/>
  <c r="C1379" i="5" s="1"/>
  <c r="G1379" i="5" s="1"/>
  <c r="E1313" i="5"/>
  <c r="D1313" i="5" s="1"/>
  <c r="C1313" i="5" s="1"/>
  <c r="G1313" i="5" s="1"/>
  <c r="E1253" i="5"/>
  <c r="D1253" i="5" s="1"/>
  <c r="C1253" i="5" s="1"/>
  <c r="G1253" i="5" s="1"/>
  <c r="E941" i="5"/>
  <c r="D941" i="5" s="1"/>
  <c r="C941" i="5" s="1"/>
  <c r="G941" i="5" s="1"/>
  <c r="E970" i="5"/>
  <c r="D970" i="5" s="1"/>
  <c r="C970" i="5" s="1"/>
  <c r="G970" i="5" s="1"/>
  <c r="E913" i="5"/>
  <c r="D913" i="5" s="1"/>
  <c r="C913" i="5" s="1"/>
  <c r="G913" i="5" s="1"/>
  <c r="E1005" i="5"/>
  <c r="D1005" i="5" s="1"/>
  <c r="C1005" i="5" s="1"/>
  <c r="G1005" i="5" s="1"/>
  <c r="E1003" i="5"/>
  <c r="D1003" i="5" s="1"/>
  <c r="C1003" i="5" s="1"/>
  <c r="G1003" i="5" s="1"/>
  <c r="E1900" i="5"/>
  <c r="D1900" i="5" s="1"/>
  <c r="C1900" i="5" s="1"/>
  <c r="G1900" i="5" s="1"/>
  <c r="E1800" i="5"/>
  <c r="D1800" i="5" s="1"/>
  <c r="C1800" i="5" s="1"/>
  <c r="G1800" i="5" s="1"/>
  <c r="E1574" i="5"/>
  <c r="D1574" i="5" s="1"/>
  <c r="C1574" i="5" s="1"/>
  <c r="G1574" i="5" s="1"/>
  <c r="E1234" i="5"/>
  <c r="D1234" i="5" s="1"/>
  <c r="C1234" i="5" s="1"/>
  <c r="G1234" i="5" s="1"/>
  <c r="E1783" i="5"/>
  <c r="D1783" i="5" s="1"/>
  <c r="C1783" i="5" s="1"/>
  <c r="G1783" i="5" s="1"/>
  <c r="E1588" i="5"/>
  <c r="D1588" i="5" s="1"/>
  <c r="C1588" i="5" s="1"/>
  <c r="G1588" i="5" s="1"/>
  <c r="E1835" i="5"/>
  <c r="D1835" i="5" s="1"/>
  <c r="C1835" i="5" s="1"/>
  <c r="G1835" i="5" s="1"/>
  <c r="E1713" i="5"/>
  <c r="D1713" i="5" s="1"/>
  <c r="C1713" i="5" s="1"/>
  <c r="G1713" i="5" s="1"/>
  <c r="E1681" i="5"/>
  <c r="D1681" i="5" s="1"/>
  <c r="C1681" i="5" s="1"/>
  <c r="G1681" i="5" s="1"/>
  <c r="E1649" i="5"/>
  <c r="D1649" i="5" s="1"/>
  <c r="C1649" i="5" s="1"/>
  <c r="G1649" i="5" s="1"/>
  <c r="E1571" i="5"/>
  <c r="D1571" i="5" s="1"/>
  <c r="C1571" i="5" s="1"/>
  <c r="G1571" i="5" s="1"/>
  <c r="E1527" i="5"/>
  <c r="D1527" i="5" s="1"/>
  <c r="C1527" i="5" s="1"/>
  <c r="G1527" i="5" s="1"/>
  <c r="E1502" i="5"/>
  <c r="D1502" i="5" s="1"/>
  <c r="C1502" i="5" s="1"/>
  <c r="G1502" i="5" s="1"/>
  <c r="E1461" i="5"/>
  <c r="D1461" i="5" s="1"/>
  <c r="C1461" i="5" s="1"/>
  <c r="G1461" i="5" s="1"/>
  <c r="E1347" i="5"/>
  <c r="D1347" i="5" s="1"/>
  <c r="C1347" i="5" s="1"/>
  <c r="G1347" i="5" s="1"/>
  <c r="E1505" i="5"/>
  <c r="D1505" i="5" s="1"/>
  <c r="C1505" i="5" s="1"/>
  <c r="G1505" i="5" s="1"/>
  <c r="E1382" i="5"/>
  <c r="D1382" i="5" s="1"/>
  <c r="C1382" i="5" s="1"/>
  <c r="G1382" i="5" s="1"/>
  <c r="E1246" i="5"/>
  <c r="D1246" i="5" s="1"/>
  <c r="C1246" i="5" s="1"/>
  <c r="G1246" i="5" s="1"/>
  <c r="E1480" i="5"/>
  <c r="D1480" i="5" s="1"/>
  <c r="C1480" i="5" s="1"/>
  <c r="G1480" i="5" s="1"/>
  <c r="E1416" i="5"/>
  <c r="D1416" i="5" s="1"/>
  <c r="C1416" i="5" s="1"/>
  <c r="G1416" i="5" s="1"/>
  <c r="F1119" i="5"/>
  <c r="J1119" i="5" s="1"/>
  <c r="K1101" i="1"/>
  <c r="E1370" i="5"/>
  <c r="D1370" i="5" s="1"/>
  <c r="C1370" i="5" s="1"/>
  <c r="G1370" i="5" s="1"/>
  <c r="E1311" i="5"/>
  <c r="D1311" i="5" s="1"/>
  <c r="C1311" i="5" s="1"/>
  <c r="G1311" i="5" s="1"/>
  <c r="E1257" i="5"/>
  <c r="D1257" i="5" s="1"/>
  <c r="C1257" i="5" s="1"/>
  <c r="G1257" i="5" s="1"/>
  <c r="E1384" i="5"/>
  <c r="D1384" i="5" s="1"/>
  <c r="C1384" i="5" s="1"/>
  <c r="G1384" i="5" s="1"/>
  <c r="E1097" i="5"/>
  <c r="D1097" i="5" s="1"/>
  <c r="C1097" i="5" s="1"/>
  <c r="G1097" i="5" s="1"/>
  <c r="E1362" i="5"/>
  <c r="D1362" i="5" s="1"/>
  <c r="C1362" i="5" s="1"/>
  <c r="G1362" i="5" s="1"/>
  <c r="F1287" i="5"/>
  <c r="J1287" i="5" s="1"/>
  <c r="K1269" i="1"/>
  <c r="E1180" i="5"/>
  <c r="D1180" i="5" s="1"/>
  <c r="C1180" i="5" s="1"/>
  <c r="G1180" i="5" s="1"/>
  <c r="E1098" i="5"/>
  <c r="D1098" i="5" s="1"/>
  <c r="C1098" i="5" s="1"/>
  <c r="G1098" i="5" s="1"/>
  <c r="E1209" i="5"/>
  <c r="D1209" i="5" s="1"/>
  <c r="C1209" i="5" s="1"/>
  <c r="G1209" i="5" s="1"/>
  <c r="E1039" i="5"/>
  <c r="D1039" i="5" s="1"/>
  <c r="C1039" i="5" s="1"/>
  <c r="G1039" i="5" s="1"/>
  <c r="E1172" i="5"/>
  <c r="D1172" i="5" s="1"/>
  <c r="C1172" i="5" s="1"/>
  <c r="G1172" i="5" s="1"/>
  <c r="E1111" i="5"/>
  <c r="D1111" i="5" s="1"/>
  <c r="C1111" i="5" s="1"/>
  <c r="G1111" i="5" s="1"/>
  <c r="E1076" i="5"/>
  <c r="D1076" i="5" s="1"/>
  <c r="C1076" i="5" s="1"/>
  <c r="G1076" i="5" s="1"/>
  <c r="E1036" i="5"/>
  <c r="D1036" i="5" s="1"/>
  <c r="C1036" i="5" s="1"/>
  <c r="G1036" i="5" s="1"/>
  <c r="E1213" i="5"/>
  <c r="D1213" i="5" s="1"/>
  <c r="C1213" i="5" s="1"/>
  <c r="G1213" i="5" s="1"/>
  <c r="E931" i="5"/>
  <c r="D931" i="5" s="1"/>
  <c r="C931" i="5" s="1"/>
  <c r="G931" i="5" s="1"/>
  <c r="E886" i="5"/>
  <c r="D886" i="5" s="1"/>
  <c r="C886" i="5" s="1"/>
  <c r="G886" i="5" s="1"/>
  <c r="E912" i="5"/>
  <c r="D912" i="5" s="1"/>
  <c r="C912" i="5" s="1"/>
  <c r="G912" i="5" s="1"/>
  <c r="E1026" i="5"/>
  <c r="D1026" i="5" s="1"/>
  <c r="C1026" i="5" s="1"/>
  <c r="G1026" i="5" s="1"/>
  <c r="E1596" i="5"/>
  <c r="D1596" i="5" s="1"/>
  <c r="C1596" i="5" s="1"/>
  <c r="G1596" i="5" s="1"/>
  <c r="E869" i="5"/>
  <c r="D869" i="5" s="1"/>
  <c r="C869" i="5" s="1"/>
  <c r="G869" i="5" s="1"/>
  <c r="E1638" i="5"/>
  <c r="D1638" i="5" s="1"/>
  <c r="C1638" i="5" s="1"/>
  <c r="G1638" i="5" s="1"/>
  <c r="E1381" i="5"/>
  <c r="D1381" i="5" s="1"/>
  <c r="C1381" i="5" s="1"/>
  <c r="G1381" i="5" s="1"/>
  <c r="E1587" i="5"/>
  <c r="D1587" i="5" s="1"/>
  <c r="C1587" i="5" s="1"/>
  <c r="G1587" i="5" s="1"/>
  <c r="E1426" i="5"/>
  <c r="D1426" i="5" s="1"/>
  <c r="C1426" i="5" s="1"/>
  <c r="G1426" i="5" s="1"/>
  <c r="E1778" i="5"/>
  <c r="D1778" i="5" s="1"/>
  <c r="C1778" i="5" s="1"/>
  <c r="G1778" i="5" s="1"/>
  <c r="E1563" i="5"/>
  <c r="D1563" i="5" s="1"/>
  <c r="C1563" i="5" s="1"/>
  <c r="G1563" i="5" s="1"/>
  <c r="E1801" i="5"/>
  <c r="D1801" i="5" s="1"/>
  <c r="C1801" i="5" s="1"/>
  <c r="G1801" i="5" s="1"/>
  <c r="E1206" i="5"/>
  <c r="D1206" i="5" s="1"/>
  <c r="C1206" i="5" s="1"/>
  <c r="G1206" i="5" s="1"/>
  <c r="E1163" i="5"/>
  <c r="D1163" i="5" s="1"/>
  <c r="C1163" i="5" s="1"/>
  <c r="G1163" i="5" s="1"/>
  <c r="E950" i="5"/>
  <c r="D950" i="5" s="1"/>
  <c r="C950" i="5" s="1"/>
  <c r="G950" i="5" s="1"/>
  <c r="E884" i="5"/>
  <c r="D884" i="5" s="1"/>
  <c r="C884" i="5" s="1"/>
  <c r="G884" i="5" s="1"/>
  <c r="E892" i="5"/>
  <c r="D892" i="5" s="1"/>
  <c r="C892" i="5" s="1"/>
  <c r="G892" i="5" s="1"/>
  <c r="E1006" i="5"/>
  <c r="D1006" i="5" s="1"/>
  <c r="C1006" i="5" s="1"/>
  <c r="G1006" i="5" s="1"/>
  <c r="E999" i="5"/>
  <c r="D999" i="5" s="1"/>
  <c r="C999" i="5" s="1"/>
  <c r="G999" i="5" s="1"/>
  <c r="E1892" i="5"/>
  <c r="D1892" i="5" s="1"/>
  <c r="C1892" i="5" s="1"/>
  <c r="G1892" i="5" s="1"/>
  <c r="E1847" i="5"/>
  <c r="D1847" i="5" s="1"/>
  <c r="C1847" i="5" s="1"/>
  <c r="G1847" i="5" s="1"/>
  <c r="E1856" i="5"/>
  <c r="D1856" i="5" s="1"/>
  <c r="C1856" i="5" s="1"/>
  <c r="G1856" i="5" s="1"/>
  <c r="E1196" i="5"/>
  <c r="D1196" i="5" s="1"/>
  <c r="C1196" i="5" s="1"/>
  <c r="G1196" i="5" s="1"/>
  <c r="E1925" i="5"/>
  <c r="D1925" i="5" s="1"/>
  <c r="C1925" i="5" s="1"/>
  <c r="G1925" i="5" s="1"/>
  <c r="E1928" i="5"/>
  <c r="D1928" i="5" s="1"/>
  <c r="C1928" i="5" s="1"/>
  <c r="G1928" i="5" s="1"/>
  <c r="E1636" i="5"/>
  <c r="D1636" i="5" s="1"/>
  <c r="C1636" i="5" s="1"/>
  <c r="G1636" i="5" s="1"/>
  <c r="E1853" i="5"/>
  <c r="D1853" i="5" s="1"/>
  <c r="C1853" i="5" s="1"/>
  <c r="G1853" i="5" s="1"/>
  <c r="E1615" i="5"/>
  <c r="D1615" i="5" s="1"/>
  <c r="C1615" i="5" s="1"/>
  <c r="G1615" i="5" s="1"/>
  <c r="E1560" i="5"/>
  <c r="D1560" i="5" s="1"/>
  <c r="C1560" i="5" s="1"/>
  <c r="G1560" i="5" s="1"/>
  <c r="E1815" i="5"/>
  <c r="D1815" i="5" s="1"/>
  <c r="C1815" i="5" s="1"/>
  <c r="G1815" i="5" s="1"/>
  <c r="E1735" i="5"/>
  <c r="D1735" i="5" s="1"/>
  <c r="C1735" i="5" s="1"/>
  <c r="G1735" i="5" s="1"/>
  <c r="E1671" i="5"/>
  <c r="D1671" i="5" s="1"/>
  <c r="C1671" i="5" s="1"/>
  <c r="G1671" i="5" s="1"/>
  <c r="E994" i="5"/>
  <c r="D994" i="5" s="1"/>
  <c r="C994" i="5" s="1"/>
  <c r="G994" i="5" s="1"/>
  <c r="E1066" i="5"/>
  <c r="D1066" i="5" s="1"/>
  <c r="C1066" i="5" s="1"/>
  <c r="G1066" i="5" s="1"/>
  <c r="E879" i="5"/>
  <c r="D879" i="5" s="1"/>
  <c r="C879" i="5" s="1"/>
  <c r="G879" i="5" s="1"/>
  <c r="E1134" i="5"/>
  <c r="D1134" i="5" s="1"/>
  <c r="C1134" i="5" s="1"/>
  <c r="G1134" i="5" s="1"/>
  <c r="E1103" i="5"/>
  <c r="D1103" i="5" s="1"/>
  <c r="C1103" i="5" s="1"/>
  <c r="G1103" i="5" s="1"/>
  <c r="E914" i="5"/>
  <c r="D914" i="5" s="1"/>
  <c r="C914" i="5" s="1"/>
  <c r="G914" i="5" s="1"/>
  <c r="E923" i="5"/>
  <c r="D923" i="5" s="1"/>
  <c r="C923" i="5" s="1"/>
  <c r="G923" i="5" s="1"/>
  <c r="E1633" i="5"/>
  <c r="D1633" i="5" s="1"/>
  <c r="C1633" i="5" s="1"/>
  <c r="G1633" i="5" s="1"/>
  <c r="E1927" i="5"/>
  <c r="D1927" i="5" s="1"/>
  <c r="C1927" i="5" s="1"/>
  <c r="G1927" i="5" s="1"/>
  <c r="E866" i="5"/>
  <c r="D866" i="5" s="1"/>
  <c r="C866" i="5" s="1"/>
  <c r="G866" i="5" s="1"/>
  <c r="E1937" i="5"/>
  <c r="D1937" i="5" s="1"/>
  <c r="C1937" i="5" s="1"/>
  <c r="G1937" i="5" s="1"/>
  <c r="E1590" i="5"/>
  <c r="D1590" i="5" s="1"/>
  <c r="C1590" i="5" s="1"/>
  <c r="G1590" i="5" s="1"/>
  <c r="E1558" i="5"/>
  <c r="D1558" i="5" s="1"/>
  <c r="C1558" i="5" s="1"/>
  <c r="G1558" i="5" s="1"/>
  <c r="E1784" i="5"/>
  <c r="D1784" i="5" s="1"/>
  <c r="C1784" i="5" s="1"/>
  <c r="G1784" i="5" s="1"/>
  <c r="E1582" i="5"/>
  <c r="D1582" i="5" s="1"/>
  <c r="C1582" i="5" s="1"/>
  <c r="G1582" i="5" s="1"/>
  <c r="E1441" i="5"/>
  <c r="D1441" i="5" s="1"/>
  <c r="C1441" i="5" s="1"/>
  <c r="G1441" i="5" s="1"/>
  <c r="E1758" i="5"/>
  <c r="D1758" i="5" s="1"/>
  <c r="C1758" i="5" s="1"/>
  <c r="G1758" i="5" s="1"/>
  <c r="E916" i="5"/>
  <c r="D916" i="5" s="1"/>
  <c r="C916" i="5" s="1"/>
  <c r="G916" i="5" s="1"/>
  <c r="E1089" i="5"/>
  <c r="D1089" i="5" s="1"/>
  <c r="C1089" i="5" s="1"/>
  <c r="G1089" i="5" s="1"/>
  <c r="E1179" i="5"/>
  <c r="D1179" i="5" s="1"/>
  <c r="C1179" i="5" s="1"/>
  <c r="G1179" i="5" s="1"/>
  <c r="F1203" i="5"/>
  <c r="J1203" i="5" s="1"/>
  <c r="K1185" i="1"/>
  <c r="E1093" i="5"/>
  <c r="D1093" i="5" s="1"/>
  <c r="C1093" i="5" s="1"/>
  <c r="G1093" i="5" s="1"/>
  <c r="E1025" i="5"/>
  <c r="D1025" i="5" s="1"/>
  <c r="C1025" i="5" s="1"/>
  <c r="G1025" i="5" s="1"/>
  <c r="E1133" i="5"/>
  <c r="D1133" i="5" s="1"/>
  <c r="C1133" i="5" s="1"/>
  <c r="G1133" i="5" s="1"/>
  <c r="E1086" i="5"/>
  <c r="D1086" i="5" s="1"/>
  <c r="C1086" i="5" s="1"/>
  <c r="G1086" i="5" s="1"/>
  <c r="E1053" i="5"/>
  <c r="D1053" i="5" s="1"/>
  <c r="C1053" i="5" s="1"/>
  <c r="G1053" i="5" s="1"/>
  <c r="E915" i="5"/>
  <c r="D915" i="5" s="1"/>
  <c r="C915" i="5" s="1"/>
  <c r="G915" i="5" s="1"/>
  <c r="E937" i="5"/>
  <c r="D937" i="5" s="1"/>
  <c r="C937" i="5" s="1"/>
  <c r="G937" i="5" s="1"/>
  <c r="E974" i="5"/>
  <c r="D974" i="5" s="1"/>
  <c r="C974" i="5" s="1"/>
  <c r="G974" i="5" s="1"/>
  <c r="E1299" i="5"/>
  <c r="D1299" i="5" s="1"/>
  <c r="C1299" i="5" s="1"/>
  <c r="G1299" i="5" s="1"/>
  <c r="E1631" i="5"/>
  <c r="D1631" i="5" s="1"/>
  <c r="C1631" i="5" s="1"/>
  <c r="G1631" i="5" s="1"/>
  <c r="F1875" i="5"/>
  <c r="J1875" i="5" s="1"/>
  <c r="K1857" i="1"/>
  <c r="E1924" i="5"/>
  <c r="D1924" i="5" s="1"/>
  <c r="C1924" i="5" s="1"/>
  <c r="G1924" i="5" s="1"/>
  <c r="E1442" i="5"/>
  <c r="D1442" i="5" s="1"/>
  <c r="C1442" i="5" s="1"/>
  <c r="G1442" i="5" s="1"/>
  <c r="E1864" i="5"/>
  <c r="D1864" i="5" s="1"/>
  <c r="C1864" i="5" s="1"/>
  <c r="G1864" i="5" s="1"/>
  <c r="E1858" i="5"/>
  <c r="D1858" i="5" s="1"/>
  <c r="C1858" i="5" s="1"/>
  <c r="G1858" i="5" s="1"/>
  <c r="E1757" i="5"/>
  <c r="D1757" i="5" s="1"/>
  <c r="C1757" i="5" s="1"/>
  <c r="G1757" i="5" s="1"/>
  <c r="E1725" i="5"/>
  <c r="D1725" i="5" s="1"/>
  <c r="C1725" i="5" s="1"/>
  <c r="G1725" i="5" s="1"/>
  <c r="E1693" i="5"/>
  <c r="D1693" i="5" s="1"/>
  <c r="C1693" i="5" s="1"/>
  <c r="G1693" i="5" s="1"/>
  <c r="E1081" i="5"/>
  <c r="D1081" i="5" s="1"/>
  <c r="C1081" i="5" s="1"/>
  <c r="G1081" i="5" s="1"/>
  <c r="E1024" i="5"/>
  <c r="D1024" i="5" s="1"/>
  <c r="C1024" i="5" s="1"/>
  <c r="G1024" i="5" s="1"/>
  <c r="E1226" i="5"/>
  <c r="D1226" i="5" s="1"/>
  <c r="C1226" i="5" s="1"/>
  <c r="G1226" i="5" s="1"/>
  <c r="E1139" i="5"/>
  <c r="D1139" i="5" s="1"/>
  <c r="C1139" i="5" s="1"/>
  <c r="G1139" i="5" s="1"/>
  <c r="E978" i="5"/>
  <c r="D978" i="5" s="1"/>
  <c r="C978" i="5" s="1"/>
  <c r="G978" i="5" s="1"/>
  <c r="E921" i="5"/>
  <c r="D921" i="5" s="1"/>
  <c r="C921" i="5" s="1"/>
  <c r="G921" i="5" s="1"/>
  <c r="E1629" i="5"/>
  <c r="D1629" i="5" s="1"/>
  <c r="C1629" i="5" s="1"/>
  <c r="G1629" i="5" s="1"/>
  <c r="E1774" i="5"/>
  <c r="D1774" i="5" s="1"/>
  <c r="C1774" i="5" s="1"/>
  <c r="G1774" i="5" s="1"/>
  <c r="F1581" i="5"/>
  <c r="J1581" i="5" s="1"/>
  <c r="K1563" i="1"/>
  <c r="E1427" i="5"/>
  <c r="D1427" i="5" s="1"/>
  <c r="C1427" i="5" s="1"/>
  <c r="G1427" i="5" s="1"/>
  <c r="E1551" i="5"/>
  <c r="D1551" i="5" s="1"/>
  <c r="C1551" i="5" s="1"/>
  <c r="G1551" i="5" s="1"/>
  <c r="E1515" i="5"/>
  <c r="D1515" i="5" s="1"/>
  <c r="C1515" i="5" s="1"/>
  <c r="G1515" i="5" s="1"/>
  <c r="E1424" i="5"/>
  <c r="D1424" i="5" s="1"/>
  <c r="C1424" i="5" s="1"/>
  <c r="G1424" i="5" s="1"/>
  <c r="E1216" i="5"/>
  <c r="D1216" i="5" s="1"/>
  <c r="C1216" i="5" s="1"/>
  <c r="G1216" i="5" s="1"/>
  <c r="E1501" i="5"/>
  <c r="D1501" i="5" s="1"/>
  <c r="C1501" i="5" s="1"/>
  <c r="G1501" i="5" s="1"/>
  <c r="E1434" i="5"/>
  <c r="D1434" i="5" s="1"/>
  <c r="C1434" i="5" s="1"/>
  <c r="G1434" i="5" s="1"/>
  <c r="E1349" i="5"/>
  <c r="D1349" i="5" s="1"/>
  <c r="C1349" i="5" s="1"/>
  <c r="G1349" i="5" s="1"/>
  <c r="E1556" i="5"/>
  <c r="D1556" i="5" s="1"/>
  <c r="C1556" i="5" s="1"/>
  <c r="G1556" i="5" s="1"/>
  <c r="F1455" i="5"/>
  <c r="J1455" i="5" s="1"/>
  <c r="K1437" i="1"/>
  <c r="E1401" i="5"/>
  <c r="D1401" i="5" s="1"/>
  <c r="C1401" i="5" s="1"/>
  <c r="G1401" i="5" s="1"/>
  <c r="E1342" i="5"/>
  <c r="D1342" i="5" s="1"/>
  <c r="C1342" i="5" s="1"/>
  <c r="G1342" i="5" s="1"/>
  <c r="E1278" i="5"/>
  <c r="D1278" i="5" s="1"/>
  <c r="C1278" i="5" s="1"/>
  <c r="G1278" i="5" s="1"/>
  <c r="E880" i="5"/>
  <c r="D880" i="5" s="1"/>
  <c r="C880" i="5" s="1"/>
  <c r="G880" i="5" s="1"/>
  <c r="E1338" i="5"/>
  <c r="D1338" i="5" s="1"/>
  <c r="C1338" i="5" s="1"/>
  <c r="G1338" i="5" s="1"/>
  <c r="E1274" i="5"/>
  <c r="D1274" i="5" s="1"/>
  <c r="C1274" i="5" s="1"/>
  <c r="G1274" i="5" s="1"/>
  <c r="E1088" i="5"/>
  <c r="D1088" i="5" s="1"/>
  <c r="C1088" i="5" s="1"/>
  <c r="G1088" i="5" s="1"/>
  <c r="E1361" i="5"/>
  <c r="D1361" i="5" s="1"/>
  <c r="C1361" i="5" s="1"/>
  <c r="G1361" i="5" s="1"/>
  <c r="E1286" i="5"/>
  <c r="D1286" i="5" s="1"/>
  <c r="C1286" i="5" s="1"/>
  <c r="G1286" i="5" s="1"/>
  <c r="E1083" i="5"/>
  <c r="D1083" i="5" s="1"/>
  <c r="C1083" i="5" s="1"/>
  <c r="G1083" i="5" s="1"/>
  <c r="E1249" i="5"/>
  <c r="D1249" i="5" s="1"/>
  <c r="C1249" i="5" s="1"/>
  <c r="G1249" i="5" s="1"/>
  <c r="E1096" i="5"/>
  <c r="D1096" i="5" s="1"/>
  <c r="C1096" i="5" s="1"/>
  <c r="G1096" i="5" s="1"/>
  <c r="E1058" i="5"/>
  <c r="D1058" i="5" s="1"/>
  <c r="C1058" i="5" s="1"/>
  <c r="G1058" i="5" s="1"/>
  <c r="E1110" i="5"/>
  <c r="D1110" i="5" s="1"/>
  <c r="C1110" i="5" s="1"/>
  <c r="G1110" i="5" s="1"/>
  <c r="E1041" i="5"/>
  <c r="D1041" i="5" s="1"/>
  <c r="C1041" i="5" s="1"/>
  <c r="G1041" i="5" s="1"/>
  <c r="E1008" i="5"/>
  <c r="D1008" i="5" s="1"/>
  <c r="C1008" i="5" s="1"/>
  <c r="G1008" i="5" s="1"/>
  <c r="E952" i="5"/>
  <c r="D952" i="5" s="1"/>
  <c r="C952" i="5" s="1"/>
  <c r="G952" i="5" s="1"/>
  <c r="E838" i="5"/>
  <c r="D838" i="5" s="1"/>
  <c r="C838" i="5" s="1"/>
  <c r="G838" i="5" s="1"/>
  <c r="E827" i="5"/>
  <c r="D827" i="5" s="1"/>
  <c r="C827" i="5" s="1"/>
  <c r="G827" i="5" s="1"/>
  <c r="E836" i="5"/>
  <c r="D836" i="5" s="1"/>
  <c r="C836" i="5" s="1"/>
  <c r="G836" i="5" s="1"/>
  <c r="E844" i="5"/>
  <c r="D844" i="5" s="1"/>
  <c r="C844" i="5" s="1"/>
  <c r="G844" i="5" s="1"/>
  <c r="E1190" i="5"/>
  <c r="D1190" i="5" s="1"/>
  <c r="C1190" i="5" s="1"/>
  <c r="G1190" i="5" s="1"/>
  <c r="E1767" i="5"/>
  <c r="D1767" i="5" s="1"/>
  <c r="C1767" i="5" s="1"/>
  <c r="G1767" i="5" s="1"/>
  <c r="E1929" i="5"/>
  <c r="D1929" i="5" s="1"/>
  <c r="C1929" i="5" s="1"/>
  <c r="G1929" i="5" s="1"/>
  <c r="E1635" i="5"/>
  <c r="D1635" i="5" s="1"/>
  <c r="C1635" i="5" s="1"/>
  <c r="G1635" i="5" s="1"/>
  <c r="E1475" i="5"/>
  <c r="D1475" i="5" s="1"/>
  <c r="C1475" i="5" s="1"/>
  <c r="G1475" i="5" s="1"/>
  <c r="E1920" i="5"/>
  <c r="D1920" i="5" s="1"/>
  <c r="C1920" i="5" s="1"/>
  <c r="G1920" i="5" s="1"/>
  <c r="E1500" i="5"/>
  <c r="D1500" i="5" s="1"/>
  <c r="C1500" i="5" s="1"/>
  <c r="G1500" i="5" s="1"/>
  <c r="E1876" i="5"/>
  <c r="D1876" i="5" s="1"/>
  <c r="C1876" i="5" s="1"/>
  <c r="G1876" i="5" s="1"/>
  <c r="E1839" i="5"/>
  <c r="D1839" i="5" s="1"/>
  <c r="C1839" i="5" s="1"/>
  <c r="G1839" i="5" s="1"/>
  <c r="E1715" i="5"/>
  <c r="D1715" i="5" s="1"/>
  <c r="C1715" i="5" s="1"/>
  <c r="G1715" i="5" s="1"/>
  <c r="E1683" i="5"/>
  <c r="D1683" i="5" s="1"/>
  <c r="C1683" i="5" s="1"/>
  <c r="G1683" i="5" s="1"/>
  <c r="E1651" i="5"/>
  <c r="D1651" i="5" s="1"/>
  <c r="C1651" i="5" s="1"/>
  <c r="G1651" i="5" s="1"/>
  <c r="E1508" i="5"/>
  <c r="D1508" i="5" s="1"/>
  <c r="C1508" i="5" s="1"/>
  <c r="G1508" i="5" s="1"/>
  <c r="E1564" i="5"/>
  <c r="D1564" i="5" s="1"/>
  <c r="C1564" i="5" s="1"/>
  <c r="G1564" i="5" s="1"/>
  <c r="E1519" i="5"/>
  <c r="D1519" i="5" s="1"/>
  <c r="C1519" i="5" s="1"/>
  <c r="G1519" i="5" s="1"/>
  <c r="E1490" i="5"/>
  <c r="D1490" i="5" s="1"/>
  <c r="C1490" i="5" s="1"/>
  <c r="G1490" i="5" s="1"/>
  <c r="E1431" i="5"/>
  <c r="D1431" i="5" s="1"/>
  <c r="C1431" i="5" s="1"/>
  <c r="G1431" i="5" s="1"/>
  <c r="E1256" i="5"/>
  <c r="D1256" i="5" s="1"/>
  <c r="C1256" i="5" s="1"/>
  <c r="G1256" i="5" s="1"/>
  <c r="F1497" i="5"/>
  <c r="J1497" i="5" s="1"/>
  <c r="K1479" i="1"/>
  <c r="L1479" i="1" s="1"/>
  <c r="M1479" i="1" s="1"/>
  <c r="E1433" i="5"/>
  <c r="D1433" i="5" s="1"/>
  <c r="C1433" i="5" s="1"/>
  <c r="G1433" i="5" s="1"/>
  <c r="E1554" i="5"/>
  <c r="D1554" i="5" s="1"/>
  <c r="C1554" i="5" s="1"/>
  <c r="G1554" i="5" s="1"/>
  <c r="E1454" i="5"/>
  <c r="D1454" i="5" s="1"/>
  <c r="C1454" i="5" s="1"/>
  <c r="G1454" i="5" s="1"/>
  <c r="E1396" i="5"/>
  <c r="D1396" i="5" s="1"/>
  <c r="C1396" i="5" s="1"/>
  <c r="G1396" i="5" s="1"/>
  <c r="E1332" i="5"/>
  <c r="D1332" i="5" s="1"/>
  <c r="C1332" i="5" s="1"/>
  <c r="G1332" i="5" s="1"/>
  <c r="E1268" i="5"/>
  <c r="D1268" i="5" s="1"/>
  <c r="C1268" i="5" s="1"/>
  <c r="G1268" i="5" s="1"/>
  <c r="E1358" i="5"/>
  <c r="D1358" i="5" s="1"/>
  <c r="C1358" i="5" s="1"/>
  <c r="G1358" i="5" s="1"/>
  <c r="E1296" i="5"/>
  <c r="D1296" i="5" s="1"/>
  <c r="C1296" i="5" s="1"/>
  <c r="G1296" i="5" s="1"/>
  <c r="E1230" i="5"/>
  <c r="D1230" i="5" s="1"/>
  <c r="C1230" i="5" s="1"/>
  <c r="G1230" i="5" s="1"/>
  <c r="E1372" i="5"/>
  <c r="D1372" i="5" s="1"/>
  <c r="C1372" i="5" s="1"/>
  <c r="G1372" i="5" s="1"/>
  <c r="E1308" i="5"/>
  <c r="D1308" i="5" s="1"/>
  <c r="C1308" i="5" s="1"/>
  <c r="G1308" i="5" s="1"/>
  <c r="E922" i="5"/>
  <c r="D922" i="5" s="1"/>
  <c r="C922" i="5" s="1"/>
  <c r="G922" i="5" s="1"/>
  <c r="E1211" i="5"/>
  <c r="D1211" i="5" s="1"/>
  <c r="C1211" i="5" s="1"/>
  <c r="G1211" i="5" s="1"/>
  <c r="E1040" i="5"/>
  <c r="D1040" i="5" s="1"/>
  <c r="C1040" i="5" s="1"/>
  <c r="G1040" i="5" s="1"/>
  <c r="E1217" i="5"/>
  <c r="D1217" i="5" s="1"/>
  <c r="C1217" i="5" s="1"/>
  <c r="G1217" i="5" s="1"/>
  <c r="E881" i="5"/>
  <c r="D881" i="5" s="1"/>
  <c r="C881" i="5" s="1"/>
  <c r="G881" i="5" s="1"/>
  <c r="E1013" i="5"/>
  <c r="D1013" i="5" s="1"/>
  <c r="C1013" i="5" s="1"/>
  <c r="G1013" i="5" s="1"/>
  <c r="E1903" i="5"/>
  <c r="D1903" i="5" s="1"/>
  <c r="C1903" i="5" s="1"/>
  <c r="G1903" i="5" s="1"/>
  <c r="E1949" i="5"/>
  <c r="D1949" i="5" s="1"/>
  <c r="C1949" i="5" s="1"/>
  <c r="G1949" i="5" s="1"/>
  <c r="E1837" i="5"/>
  <c r="D1837" i="5" s="1"/>
  <c r="C1837" i="5" s="1"/>
  <c r="G1837" i="5" s="1"/>
  <c r="E1610" i="5"/>
  <c r="D1610" i="5" s="1"/>
  <c r="C1610" i="5" s="1"/>
  <c r="G1610" i="5" s="1"/>
  <c r="E1529" i="5"/>
  <c r="D1529" i="5" s="1"/>
  <c r="C1529" i="5" s="1"/>
  <c r="G1529" i="5" s="1"/>
  <c r="E1478" i="5"/>
  <c r="D1478" i="5" s="1"/>
  <c r="C1478" i="5" s="1"/>
  <c r="G1478" i="5" s="1"/>
  <c r="E1414" i="5"/>
  <c r="D1414" i="5" s="1"/>
  <c r="C1414" i="5" s="1"/>
  <c r="G1414" i="5" s="1"/>
  <c r="E1251" i="5"/>
  <c r="D1251" i="5" s="1"/>
  <c r="C1251" i="5" s="1"/>
  <c r="G1251" i="5" s="1"/>
  <c r="E1428" i="5"/>
  <c r="D1428" i="5" s="1"/>
  <c r="C1428" i="5" s="1"/>
  <c r="G1428" i="5" s="1"/>
  <c r="E1553" i="5"/>
  <c r="D1553" i="5" s="1"/>
  <c r="C1553" i="5" s="1"/>
  <c r="G1553" i="5" s="1"/>
  <c r="E1315" i="5"/>
  <c r="D1315" i="5" s="1"/>
  <c r="C1315" i="5" s="1"/>
  <c r="G1315" i="5" s="1"/>
  <c r="F1371" i="5"/>
  <c r="J1371" i="5" s="1"/>
  <c r="K1353" i="1"/>
  <c r="E1305" i="5"/>
  <c r="D1305" i="5" s="1"/>
  <c r="C1305" i="5" s="1"/>
  <c r="G1305" i="5" s="1"/>
  <c r="E1218" i="5"/>
  <c r="D1218" i="5" s="1"/>
  <c r="C1218" i="5" s="1"/>
  <c r="G1218" i="5" s="1"/>
  <c r="E1357" i="5"/>
  <c r="D1357" i="5" s="1"/>
  <c r="C1357" i="5" s="1"/>
  <c r="G1357" i="5" s="1"/>
  <c r="E1395" i="5"/>
  <c r="D1395" i="5" s="1"/>
  <c r="C1395" i="5" s="1"/>
  <c r="G1395" i="5" s="1"/>
  <c r="F1329" i="5"/>
  <c r="J1329" i="5" s="1"/>
  <c r="K1311" i="1"/>
  <c r="L1311" i="1" s="1"/>
  <c r="M1311" i="1" s="1"/>
  <c r="E1265" i="5"/>
  <c r="D1265" i="5" s="1"/>
  <c r="C1265" i="5" s="1"/>
  <c r="G1265" i="5" s="1"/>
  <c r="E1122" i="5"/>
  <c r="D1122" i="5" s="1"/>
  <c r="C1122" i="5" s="1"/>
  <c r="G1122" i="5" s="1"/>
  <c r="E964" i="5"/>
  <c r="D964" i="5" s="1"/>
  <c r="C964" i="5" s="1"/>
  <c r="G964" i="5" s="1"/>
  <c r="E877" i="5"/>
  <c r="D877" i="5" s="1"/>
  <c r="C877" i="5" s="1"/>
  <c r="G877" i="5" s="1"/>
  <c r="E1916" i="5"/>
  <c r="D1916" i="5" s="1"/>
  <c r="C1916" i="5" s="1"/>
  <c r="G1916" i="5" s="1"/>
  <c r="E1503" i="5"/>
  <c r="D1503" i="5" s="1"/>
  <c r="C1503" i="5" s="1"/>
  <c r="G1503" i="5" s="1"/>
  <c r="E1888" i="5"/>
  <c r="D1888" i="5" s="1"/>
  <c r="C1888" i="5" s="1"/>
  <c r="G1888" i="5" s="1"/>
  <c r="E1775" i="5"/>
  <c r="D1775" i="5" s="1"/>
  <c r="C1775" i="5" s="1"/>
  <c r="G1775" i="5" s="1"/>
  <c r="E1547" i="5"/>
  <c r="D1547" i="5" s="1"/>
  <c r="C1547" i="5" s="1"/>
  <c r="G1547" i="5" s="1"/>
  <c r="E1771" i="5"/>
  <c r="D1771" i="5" s="1"/>
  <c r="C1771" i="5" s="1"/>
  <c r="G1771" i="5" s="1"/>
  <c r="E1737" i="5"/>
  <c r="D1737" i="5" s="1"/>
  <c r="C1737" i="5" s="1"/>
  <c r="G1737" i="5" s="1"/>
  <c r="E1673" i="5"/>
  <c r="D1673" i="5" s="1"/>
  <c r="C1673" i="5" s="1"/>
  <c r="G1673" i="5" s="1"/>
  <c r="E1616" i="5"/>
  <c r="D1616" i="5" s="1"/>
  <c r="C1616" i="5" s="1"/>
  <c r="G1616" i="5" s="1"/>
  <c r="E1511" i="5"/>
  <c r="D1511" i="5" s="1"/>
  <c r="C1511" i="5" s="1"/>
  <c r="G1511" i="5" s="1"/>
  <c r="E1522" i="5"/>
  <c r="D1522" i="5" s="1"/>
  <c r="C1522" i="5" s="1"/>
  <c r="G1522" i="5" s="1"/>
  <c r="E1445" i="5"/>
  <c r="D1445" i="5" s="1"/>
  <c r="C1445" i="5" s="1"/>
  <c r="G1445" i="5" s="1"/>
  <c r="E1488" i="5"/>
  <c r="D1488" i="5" s="1"/>
  <c r="C1488" i="5" s="1"/>
  <c r="G1488" i="5" s="1"/>
  <c r="E1435" i="5"/>
  <c r="D1435" i="5" s="1"/>
  <c r="C1435" i="5" s="1"/>
  <c r="G1435" i="5" s="1"/>
  <c r="E1351" i="5"/>
  <c r="D1351" i="5" s="1"/>
  <c r="C1351" i="5" s="1"/>
  <c r="G1351" i="5" s="1"/>
  <c r="E1559" i="5"/>
  <c r="D1559" i="5" s="1"/>
  <c r="C1559" i="5" s="1"/>
  <c r="G1559" i="5" s="1"/>
  <c r="E1464" i="5"/>
  <c r="D1464" i="5" s="1"/>
  <c r="C1464" i="5" s="1"/>
  <c r="G1464" i="5" s="1"/>
  <c r="E1330" i="5"/>
  <c r="D1330" i="5" s="1"/>
  <c r="C1330" i="5" s="1"/>
  <c r="G1330" i="5" s="1"/>
  <c r="E1354" i="5"/>
  <c r="D1354" i="5" s="1"/>
  <c r="C1354" i="5" s="1"/>
  <c r="G1354" i="5" s="1"/>
  <c r="E1295" i="5"/>
  <c r="D1295" i="5" s="1"/>
  <c r="C1295" i="5" s="1"/>
  <c r="G1295" i="5" s="1"/>
  <c r="E1104" i="5"/>
  <c r="D1104" i="5" s="1"/>
  <c r="C1104" i="5" s="1"/>
  <c r="G1104" i="5" s="1"/>
  <c r="E1307" i="5"/>
  <c r="D1307" i="5" s="1"/>
  <c r="C1307" i="5" s="1"/>
  <c r="G1307" i="5" s="1"/>
  <c r="E1335" i="5"/>
  <c r="D1335" i="5" s="1"/>
  <c r="C1335" i="5" s="1"/>
  <c r="G1335" i="5" s="1"/>
  <c r="E1271" i="5"/>
  <c r="D1271" i="5" s="1"/>
  <c r="C1271" i="5" s="1"/>
  <c r="G1271" i="5" s="1"/>
  <c r="E1208" i="5"/>
  <c r="D1208" i="5" s="1"/>
  <c r="C1208" i="5" s="1"/>
  <c r="G1208" i="5" s="1"/>
  <c r="E1082" i="5"/>
  <c r="D1082" i="5" s="1"/>
  <c r="C1082" i="5" s="1"/>
  <c r="G1082" i="5" s="1"/>
  <c r="E1091" i="5"/>
  <c r="D1091" i="5" s="1"/>
  <c r="C1091" i="5" s="1"/>
  <c r="G1091" i="5" s="1"/>
  <c r="E936" i="5"/>
  <c r="D936" i="5" s="1"/>
  <c r="C936" i="5" s="1"/>
  <c r="G936" i="5" s="1"/>
  <c r="E1162" i="5"/>
  <c r="D1162" i="5" s="1"/>
  <c r="C1162" i="5" s="1"/>
  <c r="G1162" i="5" s="1"/>
  <c r="E1084" i="5"/>
  <c r="D1084" i="5" s="1"/>
  <c r="C1084" i="5" s="1"/>
  <c r="G1084" i="5" s="1"/>
  <c r="E1044" i="5"/>
  <c r="D1044" i="5" s="1"/>
  <c r="C1044" i="5" s="1"/>
  <c r="G1044" i="5" s="1"/>
  <c r="E1221" i="5"/>
  <c r="D1221" i="5" s="1"/>
  <c r="C1221" i="5" s="1"/>
  <c r="G1221" i="5" s="1"/>
  <c r="E1120" i="5"/>
  <c r="D1120" i="5" s="1"/>
  <c r="C1120" i="5" s="1"/>
  <c r="G1120" i="5" s="1"/>
  <c r="E958" i="5"/>
  <c r="D958" i="5" s="1"/>
  <c r="C958" i="5" s="1"/>
  <c r="G958" i="5" s="1"/>
  <c r="E894" i="5"/>
  <c r="D894" i="5" s="1"/>
  <c r="C894" i="5" s="1"/>
  <c r="G894" i="5" s="1"/>
  <c r="E924" i="5"/>
  <c r="D924" i="5" s="1"/>
  <c r="C924" i="5" s="1"/>
  <c r="G924" i="5" s="1"/>
  <c r="E878" i="5"/>
  <c r="D878" i="5" s="1"/>
  <c r="C878" i="5" s="1"/>
  <c r="G878" i="5" s="1"/>
  <c r="E925" i="5"/>
  <c r="D925" i="5" s="1"/>
  <c r="C925" i="5" s="1"/>
  <c r="G925" i="5" s="1"/>
  <c r="K849" i="1"/>
  <c r="F867" i="5"/>
  <c r="J867" i="5" s="1"/>
  <c r="E1939" i="5"/>
  <c r="D1939" i="5" s="1"/>
  <c r="C1939" i="5" s="1"/>
  <c r="G1939" i="5" s="1"/>
  <c r="E1512" i="5"/>
  <c r="D1512" i="5" s="1"/>
  <c r="C1512" i="5" s="1"/>
  <c r="G1512" i="5" s="1"/>
  <c r="E1573" i="5"/>
  <c r="D1573" i="5" s="1"/>
  <c r="C1573" i="5" s="1"/>
  <c r="G1573" i="5" s="1"/>
  <c r="E1293" i="5"/>
  <c r="D1293" i="5" s="1"/>
  <c r="C1293" i="5" s="1"/>
  <c r="G1293" i="5" s="1"/>
  <c r="E1544" i="5"/>
  <c r="D1544" i="5" s="1"/>
  <c r="C1544" i="5" s="1"/>
  <c r="G1544" i="5" s="1"/>
  <c r="E1764" i="5"/>
  <c r="D1764" i="5" s="1"/>
  <c r="C1764" i="5" s="1"/>
  <c r="G1764" i="5" s="1"/>
  <c r="E1147" i="5"/>
  <c r="D1147" i="5" s="1"/>
  <c r="C1147" i="5" s="1"/>
  <c r="G1147" i="5" s="1"/>
  <c r="E934" i="5"/>
  <c r="D934" i="5" s="1"/>
  <c r="C934" i="5" s="1"/>
  <c r="G934" i="5" s="1"/>
  <c r="E875" i="5"/>
  <c r="D875" i="5" s="1"/>
  <c r="C875" i="5" s="1"/>
  <c r="G875" i="5" s="1"/>
  <c r="E885" i="5"/>
  <c r="D885" i="5" s="1"/>
  <c r="C885" i="5" s="1"/>
  <c r="G885" i="5" s="1"/>
  <c r="E959" i="5"/>
  <c r="D959" i="5" s="1"/>
  <c r="C959" i="5" s="1"/>
  <c r="G959" i="5" s="1"/>
  <c r="E983" i="5"/>
  <c r="D983" i="5" s="1"/>
  <c r="C983" i="5" s="1"/>
  <c r="G983" i="5" s="1"/>
  <c r="E826" i="5"/>
  <c r="D826" i="5" s="1"/>
  <c r="C826" i="5" s="1"/>
  <c r="G826" i="5" s="1"/>
  <c r="F861" i="5"/>
  <c r="F862" i="5" s="1"/>
  <c r="E900" i="5"/>
  <c r="D900" i="5" s="1"/>
  <c r="C900" i="5" s="1"/>
  <c r="G900" i="5" s="1"/>
  <c r="E1001" i="5"/>
  <c r="D1001" i="5" s="1"/>
  <c r="C1001" i="5" s="1"/>
  <c r="G1001" i="5" s="1"/>
  <c r="E1921" i="5"/>
  <c r="D1921" i="5" s="1"/>
  <c r="C1921" i="5" s="1"/>
  <c r="G1921" i="5" s="1"/>
  <c r="E1878" i="5"/>
  <c r="D1878" i="5" s="1"/>
  <c r="C1878" i="5" s="1"/>
  <c r="G1878" i="5" s="1"/>
  <c r="E1186" i="5"/>
  <c r="D1186" i="5" s="1"/>
  <c r="C1186" i="5" s="1"/>
  <c r="G1186" i="5" s="1"/>
  <c r="E1846" i="5"/>
  <c r="D1846" i="5" s="1"/>
  <c r="C1846" i="5" s="1"/>
  <c r="G1846" i="5" s="1"/>
  <c r="E1392" i="5"/>
  <c r="D1392" i="5" s="1"/>
  <c r="C1392" i="5" s="1"/>
  <c r="G1392" i="5" s="1"/>
  <c r="E1628" i="5"/>
  <c r="D1628" i="5" s="1"/>
  <c r="C1628" i="5" s="1"/>
  <c r="G1628" i="5" s="1"/>
  <c r="E1812" i="5"/>
  <c r="D1812" i="5" s="1"/>
  <c r="C1812" i="5" s="1"/>
  <c r="G1812" i="5" s="1"/>
  <c r="E1777" i="5"/>
  <c r="D1777" i="5" s="1"/>
  <c r="C1777" i="5" s="1"/>
  <c r="G1777" i="5" s="1"/>
  <c r="E1568" i="5"/>
  <c r="D1568" i="5" s="1"/>
  <c r="C1568" i="5" s="1"/>
  <c r="G1568" i="5" s="1"/>
  <c r="E1443" i="5"/>
  <c r="D1443" i="5" s="1"/>
  <c r="C1443" i="5" s="1"/>
  <c r="G1443" i="5" s="1"/>
  <c r="E1711" i="5"/>
  <c r="D1711" i="5" s="1"/>
  <c r="C1711" i="5" s="1"/>
  <c r="G1711" i="5" s="1"/>
  <c r="E1679" i="5"/>
  <c r="D1679" i="5" s="1"/>
  <c r="C1679" i="5" s="1"/>
  <c r="G1679" i="5" s="1"/>
  <c r="E1647" i="5"/>
  <c r="D1647" i="5" s="1"/>
  <c r="C1647" i="5" s="1"/>
  <c r="G1647" i="5" s="1"/>
  <c r="E1054" i="5"/>
  <c r="D1054" i="5" s="1"/>
  <c r="C1054" i="5" s="1"/>
  <c r="G1054" i="5" s="1"/>
  <c r="K933" i="1"/>
  <c r="L933" i="1" s="1"/>
  <c r="M933" i="1" s="1"/>
  <c r="F951" i="5"/>
  <c r="J951" i="5" s="1"/>
  <c r="E1150" i="5"/>
  <c r="D1150" i="5" s="1"/>
  <c r="C1150" i="5" s="1"/>
  <c r="G1150" i="5" s="1"/>
  <c r="E1130" i="5"/>
  <c r="D1130" i="5" s="1"/>
  <c r="C1130" i="5" s="1"/>
  <c r="G1130" i="5" s="1"/>
  <c r="E1079" i="5"/>
  <c r="D1079" i="5" s="1"/>
  <c r="C1079" i="5" s="1"/>
  <c r="G1079" i="5" s="1"/>
  <c r="E882" i="5"/>
  <c r="D882" i="5" s="1"/>
  <c r="C882" i="5" s="1"/>
  <c r="G882" i="5" s="1"/>
  <c r="E901" i="5"/>
  <c r="D901" i="5" s="1"/>
  <c r="C901" i="5" s="1"/>
  <c r="G901" i="5" s="1"/>
  <c r="E962" i="5"/>
  <c r="D962" i="5" s="1"/>
  <c r="C962" i="5" s="1"/>
  <c r="G962" i="5" s="1"/>
  <c r="E919" i="5"/>
  <c r="D919" i="5" s="1"/>
  <c r="C919" i="5" s="1"/>
  <c r="G919" i="5" s="1"/>
  <c r="E1625" i="5"/>
  <c r="D1625" i="5" s="1"/>
  <c r="C1625" i="5" s="1"/>
  <c r="G1625" i="5" s="1"/>
  <c r="E1609" i="5"/>
  <c r="D1609" i="5" s="1"/>
  <c r="C1609" i="5" s="1"/>
  <c r="G1609" i="5" s="1"/>
  <c r="E1642" i="5"/>
  <c r="D1642" i="5" s="1"/>
  <c r="C1642" i="5" s="1"/>
  <c r="G1642" i="5" s="1"/>
  <c r="E1608" i="5"/>
  <c r="D1608" i="5" s="1"/>
  <c r="C1608" i="5" s="1"/>
  <c r="G1608" i="5" s="1"/>
  <c r="E1248" i="5"/>
  <c r="D1248" i="5" s="1"/>
  <c r="C1248" i="5" s="1"/>
  <c r="G1248" i="5" s="1"/>
  <c r="E1598" i="5"/>
  <c r="D1598" i="5" s="1"/>
  <c r="C1598" i="5" s="1"/>
  <c r="G1598" i="5" s="1"/>
  <c r="E1062" i="5"/>
  <c r="D1062" i="5" s="1"/>
  <c r="C1062" i="5" s="1"/>
  <c r="G1062" i="5" s="1"/>
  <c r="E1254" i="5"/>
  <c r="D1254" i="5" s="1"/>
  <c r="C1254" i="5" s="1"/>
  <c r="G1254" i="5" s="1"/>
  <c r="E1105" i="5"/>
  <c r="D1105" i="5" s="1"/>
  <c r="C1105" i="5" s="1"/>
  <c r="G1105" i="5" s="1"/>
  <c r="E1195" i="5"/>
  <c r="D1195" i="5" s="1"/>
  <c r="C1195" i="5" s="1"/>
  <c r="G1195" i="5" s="1"/>
  <c r="E1101" i="5"/>
  <c r="D1101" i="5" s="1"/>
  <c r="C1101" i="5" s="1"/>
  <c r="G1101" i="5" s="1"/>
  <c r="E1069" i="5"/>
  <c r="D1069" i="5" s="1"/>
  <c r="C1069" i="5" s="1"/>
  <c r="G1069" i="5" s="1"/>
  <c r="E1078" i="5"/>
  <c r="D1078" i="5" s="1"/>
  <c r="C1078" i="5" s="1"/>
  <c r="G1078" i="5" s="1"/>
  <c r="E1045" i="5"/>
  <c r="D1045" i="5" s="1"/>
  <c r="C1045" i="5" s="1"/>
  <c r="G1045" i="5" s="1"/>
  <c r="E1012" i="5"/>
  <c r="D1012" i="5" s="1"/>
  <c r="C1012" i="5" s="1"/>
  <c r="G1012" i="5" s="1"/>
  <c r="E1027" i="5"/>
  <c r="D1027" i="5" s="1"/>
  <c r="C1027" i="5" s="1"/>
  <c r="G1027" i="5" s="1"/>
  <c r="E963" i="5"/>
  <c r="D963" i="5" s="1"/>
  <c r="C963" i="5" s="1"/>
  <c r="G963" i="5" s="1"/>
  <c r="E980" i="5"/>
  <c r="D980" i="5" s="1"/>
  <c r="C980" i="5" s="1"/>
  <c r="G980" i="5" s="1"/>
  <c r="E1899" i="5"/>
  <c r="D1899" i="5" s="1"/>
  <c r="C1899" i="5" s="1"/>
  <c r="G1899" i="5" s="1"/>
  <c r="F1623" i="5"/>
  <c r="J1623" i="5" s="1"/>
  <c r="K1605" i="1"/>
  <c r="E873" i="5"/>
  <c r="D873" i="5" s="1"/>
  <c r="C873" i="5" s="1"/>
  <c r="G873" i="5" s="1"/>
  <c r="E1908" i="5"/>
  <c r="D1908" i="5" s="1"/>
  <c r="C1908" i="5" s="1"/>
  <c r="G1908" i="5" s="1"/>
  <c r="E1624" i="5"/>
  <c r="D1624" i="5" s="1"/>
  <c r="C1624" i="5" s="1"/>
  <c r="G1624" i="5" s="1"/>
  <c r="E1808" i="5"/>
  <c r="D1808" i="5" s="1"/>
  <c r="C1808" i="5" s="1"/>
  <c r="G1808" i="5" s="1"/>
  <c r="E1849" i="5"/>
  <c r="D1849" i="5" s="1"/>
  <c r="C1849" i="5" s="1"/>
  <c r="G1849" i="5" s="1"/>
  <c r="E1843" i="5"/>
  <c r="D1843" i="5" s="1"/>
  <c r="C1843" i="5" s="1"/>
  <c r="G1843" i="5" s="1"/>
  <c r="F1749" i="5"/>
  <c r="J1749" i="5" s="1"/>
  <c r="K1731" i="1"/>
  <c r="E1717" i="5"/>
  <c r="D1717" i="5" s="1"/>
  <c r="C1717" i="5" s="1"/>
  <c r="G1717" i="5" s="1"/>
  <c r="E1685" i="5"/>
  <c r="D1685" i="5" s="1"/>
  <c r="C1685" i="5" s="1"/>
  <c r="G1685" i="5" s="1"/>
  <c r="E1653" i="5"/>
  <c r="D1653" i="5" s="1"/>
  <c r="C1653" i="5" s="1"/>
  <c r="G1653" i="5" s="1"/>
  <c r="E1160" i="5"/>
  <c r="D1160" i="5" s="1"/>
  <c r="C1160" i="5" s="1"/>
  <c r="G1160" i="5" s="1"/>
  <c r="E960" i="5"/>
  <c r="D960" i="5" s="1"/>
  <c r="C960" i="5" s="1"/>
  <c r="G960" i="5" s="1"/>
  <c r="E1215" i="5"/>
  <c r="D1215" i="5" s="1"/>
  <c r="C1215" i="5" s="1"/>
  <c r="G1215" i="5" s="1"/>
  <c r="E1129" i="5"/>
  <c r="D1129" i="5" s="1"/>
  <c r="C1129" i="5" s="1"/>
  <c r="G1129" i="5" s="1"/>
  <c r="E918" i="5"/>
  <c r="D918" i="5" s="1"/>
  <c r="C918" i="5" s="1"/>
  <c r="G918" i="5" s="1"/>
  <c r="E889" i="5"/>
  <c r="D889" i="5" s="1"/>
  <c r="C889" i="5" s="1"/>
  <c r="G889" i="5" s="1"/>
  <c r="E1907" i="5"/>
  <c r="D1907" i="5" s="1"/>
  <c r="C1907" i="5" s="1"/>
  <c r="G1907" i="5" s="1"/>
  <c r="E1935" i="5"/>
  <c r="D1935" i="5" s="1"/>
  <c r="C1935" i="5" s="1"/>
  <c r="G1935" i="5" s="1"/>
  <c r="E1817" i="5"/>
  <c r="D1817" i="5" s="1"/>
  <c r="C1817" i="5" s="1"/>
  <c r="G1817" i="5" s="1"/>
  <c r="E1597" i="5"/>
  <c r="D1597" i="5" s="1"/>
  <c r="C1597" i="5" s="1"/>
  <c r="G1597" i="5" s="1"/>
  <c r="E1458" i="5"/>
  <c r="D1458" i="5" s="1"/>
  <c r="C1458" i="5" s="1"/>
  <c r="G1458" i="5" s="1"/>
  <c r="E1567" i="5"/>
  <c r="D1567" i="5" s="1"/>
  <c r="C1567" i="5" s="1"/>
  <c r="G1567" i="5" s="1"/>
  <c r="E1521" i="5"/>
  <c r="D1521" i="5" s="1"/>
  <c r="C1521" i="5" s="1"/>
  <c r="G1521" i="5" s="1"/>
  <c r="E1440" i="5"/>
  <c r="D1440" i="5" s="1"/>
  <c r="C1440" i="5" s="1"/>
  <c r="G1440" i="5" s="1"/>
  <c r="E1277" i="5"/>
  <c r="D1277" i="5" s="1"/>
  <c r="C1277" i="5" s="1"/>
  <c r="G1277" i="5" s="1"/>
  <c r="E1360" i="5"/>
  <c r="D1360" i="5" s="1"/>
  <c r="C1360" i="5" s="1"/>
  <c r="G1360" i="5" s="1"/>
  <c r="E1471" i="5"/>
  <c r="D1471" i="5" s="1"/>
  <c r="C1471" i="5" s="1"/>
  <c r="G1471" i="5" s="1"/>
  <c r="E972" i="5"/>
  <c r="D972" i="5" s="1"/>
  <c r="C972" i="5" s="1"/>
  <c r="G972" i="5" s="1"/>
  <c r="E1353" i="5"/>
  <c r="D1353" i="5" s="1"/>
  <c r="C1353" i="5" s="1"/>
  <c r="G1353" i="5" s="1"/>
  <c r="E1294" i="5"/>
  <c r="D1294" i="5" s="1"/>
  <c r="C1294" i="5" s="1"/>
  <c r="G1294" i="5" s="1"/>
  <c r="E1359" i="5"/>
  <c r="D1359" i="5" s="1"/>
  <c r="C1359" i="5" s="1"/>
  <c r="G1359" i="5" s="1"/>
  <c r="E1290" i="5"/>
  <c r="D1290" i="5" s="1"/>
  <c r="C1290" i="5" s="1"/>
  <c r="G1290" i="5" s="1"/>
  <c r="E1210" i="5"/>
  <c r="D1210" i="5" s="1"/>
  <c r="C1210" i="5" s="1"/>
  <c r="G1210" i="5" s="1"/>
  <c r="E1377" i="5"/>
  <c r="D1377" i="5" s="1"/>
  <c r="C1377" i="5" s="1"/>
  <c r="G1377" i="5" s="1"/>
  <c r="E1302" i="5"/>
  <c r="D1302" i="5" s="1"/>
  <c r="C1302" i="5" s="1"/>
  <c r="G1302" i="5" s="1"/>
  <c r="E1219" i="5"/>
  <c r="D1219" i="5" s="1"/>
  <c r="C1219" i="5" s="1"/>
  <c r="G1219" i="5" s="1"/>
  <c r="E1099" i="5"/>
  <c r="D1099" i="5" s="1"/>
  <c r="C1099" i="5" s="1"/>
  <c r="G1099" i="5" s="1"/>
  <c r="E891" i="5"/>
  <c r="D891" i="5" s="1"/>
  <c r="C891" i="5" s="1"/>
  <c r="G891" i="5" s="1"/>
  <c r="E1109" i="5"/>
  <c r="D1109" i="5" s="1"/>
  <c r="C1109" i="5" s="1"/>
  <c r="G1109" i="5" s="1"/>
  <c r="E1068" i="5"/>
  <c r="D1068" i="5" s="1"/>
  <c r="C1068" i="5" s="1"/>
  <c r="G1068" i="5" s="1"/>
  <c r="E1177" i="5"/>
  <c r="D1177" i="5" s="1"/>
  <c r="C1177" i="5" s="1"/>
  <c r="G1177" i="5" s="1"/>
  <c r="E1049" i="5"/>
  <c r="D1049" i="5" s="1"/>
  <c r="C1049" i="5" s="1"/>
  <c r="G1049" i="5" s="1"/>
  <c r="E902" i="5"/>
  <c r="D902" i="5" s="1"/>
  <c r="C902" i="5" s="1"/>
  <c r="G902" i="5" s="1"/>
  <c r="E1007" i="5"/>
  <c r="D1007" i="5" s="1"/>
  <c r="C1007" i="5" s="1"/>
  <c r="G1007" i="5" s="1"/>
  <c r="E944" i="5"/>
  <c r="D944" i="5" s="1"/>
  <c r="C944" i="5" s="1"/>
  <c r="G944" i="5" s="1"/>
  <c r="E1145" i="5"/>
  <c r="D1145" i="5" s="1"/>
  <c r="C1145" i="5" s="1"/>
  <c r="G1145" i="5" s="1"/>
  <c r="E1897" i="5"/>
  <c r="D1897" i="5" s="1"/>
  <c r="C1897" i="5" s="1"/>
  <c r="G1897" i="5" s="1"/>
  <c r="E1792" i="5"/>
  <c r="D1792" i="5" s="1"/>
  <c r="C1792" i="5" s="1"/>
  <c r="G1792" i="5" s="1"/>
  <c r="E1176" i="5"/>
  <c r="D1176" i="5" s="1"/>
  <c r="C1176" i="5" s="1"/>
  <c r="G1176" i="5" s="1"/>
  <c r="E943" i="5"/>
  <c r="D943" i="5" s="1"/>
  <c r="C943" i="5" s="1"/>
  <c r="G943" i="5" s="1"/>
  <c r="E1627" i="5"/>
  <c r="D1627" i="5" s="1"/>
  <c r="C1627" i="5" s="1"/>
  <c r="G1627" i="5" s="1"/>
  <c r="E1879" i="5"/>
  <c r="D1879" i="5" s="1"/>
  <c r="C1879" i="5" s="1"/>
  <c r="G1879" i="5" s="1"/>
  <c r="E1904" i="5"/>
  <c r="D1904" i="5" s="1"/>
  <c r="C1904" i="5" s="1"/>
  <c r="G1904" i="5" s="1"/>
  <c r="E1804" i="5"/>
  <c r="D1804" i="5" s="1"/>
  <c r="C1804" i="5" s="1"/>
  <c r="G1804" i="5" s="1"/>
  <c r="E1542" i="5"/>
  <c r="D1542" i="5" s="1"/>
  <c r="C1542" i="5" s="1"/>
  <c r="G1542" i="5" s="1"/>
  <c r="E1790" i="5"/>
  <c r="D1790" i="5" s="1"/>
  <c r="C1790" i="5" s="1"/>
  <c r="G1790" i="5" s="1"/>
  <c r="E1823" i="5"/>
  <c r="D1823" i="5" s="1"/>
  <c r="C1823" i="5" s="1"/>
  <c r="G1823" i="5" s="1"/>
  <c r="E1739" i="5"/>
  <c r="D1739" i="5" s="1"/>
  <c r="C1739" i="5" s="1"/>
  <c r="G1739" i="5" s="1"/>
  <c r="F1707" i="5"/>
  <c r="J1707" i="5" s="1"/>
  <c r="K1689" i="1"/>
  <c r="E1675" i="5"/>
  <c r="D1675" i="5" s="1"/>
  <c r="C1675" i="5" s="1"/>
  <c r="G1675" i="5" s="1"/>
  <c r="E1611" i="5"/>
  <c r="D1611" i="5" s="1"/>
  <c r="C1611" i="5" s="1"/>
  <c r="G1611" i="5" s="1"/>
  <c r="E1486" i="5"/>
  <c r="D1486" i="5" s="1"/>
  <c r="C1486" i="5" s="1"/>
  <c r="G1486" i="5" s="1"/>
  <c r="E1548" i="5"/>
  <c r="D1548" i="5" s="1"/>
  <c r="C1548" i="5" s="1"/>
  <c r="G1548" i="5" s="1"/>
  <c r="E1514" i="5"/>
  <c r="D1514" i="5" s="1"/>
  <c r="C1514" i="5" s="1"/>
  <c r="G1514" i="5" s="1"/>
  <c r="E1479" i="5"/>
  <c r="D1479" i="5" s="1"/>
  <c r="C1479" i="5" s="1"/>
  <c r="G1479" i="5" s="1"/>
  <c r="E1415" i="5"/>
  <c r="D1415" i="5" s="1"/>
  <c r="C1415" i="5" s="1"/>
  <c r="G1415" i="5" s="1"/>
  <c r="E1555" i="5"/>
  <c r="D1555" i="5" s="1"/>
  <c r="C1555" i="5" s="1"/>
  <c r="G1555" i="5" s="1"/>
  <c r="E1481" i="5"/>
  <c r="D1481" i="5" s="1"/>
  <c r="C1481" i="5" s="1"/>
  <c r="G1481" i="5" s="1"/>
  <c r="E1417" i="5"/>
  <c r="D1417" i="5" s="1"/>
  <c r="C1417" i="5" s="1"/>
  <c r="G1417" i="5" s="1"/>
  <c r="E1261" i="5"/>
  <c r="D1261" i="5" s="1"/>
  <c r="C1261" i="5" s="1"/>
  <c r="G1261" i="5" s="1"/>
  <c r="E1538" i="5"/>
  <c r="D1538" i="5" s="1"/>
  <c r="C1538" i="5" s="1"/>
  <c r="G1538" i="5" s="1"/>
  <c r="E1438" i="5"/>
  <c r="D1438" i="5" s="1"/>
  <c r="C1438" i="5" s="1"/>
  <c r="G1438" i="5" s="1"/>
  <c r="E1320" i="5"/>
  <c r="D1320" i="5" s="1"/>
  <c r="C1320" i="5" s="1"/>
  <c r="G1320" i="5" s="1"/>
  <c r="E1380" i="5"/>
  <c r="D1380" i="5" s="1"/>
  <c r="C1380" i="5" s="1"/>
  <c r="G1380" i="5" s="1"/>
  <c r="E1316" i="5"/>
  <c r="D1316" i="5" s="1"/>
  <c r="C1316" i="5" s="1"/>
  <c r="G1316" i="5" s="1"/>
  <c r="E1406" i="5"/>
  <c r="D1406" i="5" s="1"/>
  <c r="C1406" i="5" s="1"/>
  <c r="G1406" i="5" s="1"/>
  <c r="E1344" i="5"/>
  <c r="D1344" i="5" s="1"/>
  <c r="C1344" i="5" s="1"/>
  <c r="G1344" i="5" s="1"/>
  <c r="E1280" i="5"/>
  <c r="D1280" i="5" s="1"/>
  <c r="C1280" i="5" s="1"/>
  <c r="G1280" i="5" s="1"/>
  <c r="E1121" i="5"/>
  <c r="D1121" i="5" s="1"/>
  <c r="C1121" i="5" s="1"/>
  <c r="G1121" i="5" s="1"/>
  <c r="E1356" i="5"/>
  <c r="D1356" i="5" s="1"/>
  <c r="C1356" i="5" s="1"/>
  <c r="G1356" i="5" s="1"/>
  <c r="E1292" i="5"/>
  <c r="D1292" i="5" s="1"/>
  <c r="C1292" i="5" s="1"/>
  <c r="G1292" i="5" s="1"/>
  <c r="E1227" i="5"/>
  <c r="D1227" i="5" s="1"/>
  <c r="C1227" i="5" s="1"/>
  <c r="G1227" i="5" s="1"/>
  <c r="E1152" i="5"/>
  <c r="D1152" i="5" s="1"/>
  <c r="C1152" i="5" s="1"/>
  <c r="G1152" i="5" s="1"/>
  <c r="E1231" i="5"/>
  <c r="D1231" i="5" s="1"/>
  <c r="C1231" i="5" s="1"/>
  <c r="G1231" i="5" s="1"/>
  <c r="E1128" i="5"/>
  <c r="D1128" i="5" s="1"/>
  <c r="C1128" i="5" s="1"/>
  <c r="G1128" i="5" s="1"/>
  <c r="E1142" i="5"/>
  <c r="D1142" i="5" s="1"/>
  <c r="C1142" i="5" s="1"/>
  <c r="G1142" i="5" s="1"/>
  <c r="E1048" i="5"/>
  <c r="D1048" i="5" s="1"/>
  <c r="C1048" i="5" s="1"/>
  <c r="G1048" i="5" s="1"/>
  <c r="E1225" i="5"/>
  <c r="D1225" i="5" s="1"/>
  <c r="C1225" i="5" s="1"/>
  <c r="G1225" i="5" s="1"/>
  <c r="E979" i="5"/>
  <c r="D979" i="5" s="1"/>
  <c r="C979" i="5" s="1"/>
  <c r="G979" i="5" s="1"/>
  <c r="E890" i="5"/>
  <c r="D890" i="5" s="1"/>
  <c r="C890" i="5" s="1"/>
  <c r="G890" i="5" s="1"/>
  <c r="E1845" i="5"/>
  <c r="D1845" i="5" s="1"/>
  <c r="C1845" i="5" s="1"/>
  <c r="G1845" i="5" s="1"/>
  <c r="E1762" i="5"/>
  <c r="D1762" i="5" s="1"/>
  <c r="C1762" i="5" s="1"/>
  <c r="G1762" i="5" s="1"/>
  <c r="E1541" i="5"/>
  <c r="D1541" i="5" s="1"/>
  <c r="C1541" i="5" s="1"/>
  <c r="G1541" i="5" s="1"/>
  <c r="E1546" i="5"/>
  <c r="D1546" i="5" s="1"/>
  <c r="C1546" i="5" s="1"/>
  <c r="G1546" i="5" s="1"/>
  <c r="E1489" i="5"/>
  <c r="D1489" i="5" s="1"/>
  <c r="C1489" i="5" s="1"/>
  <c r="G1489" i="5" s="1"/>
  <c r="E1430" i="5"/>
  <c r="D1430" i="5" s="1"/>
  <c r="C1430" i="5" s="1"/>
  <c r="G1430" i="5" s="1"/>
  <c r="E1288" i="5"/>
  <c r="D1288" i="5" s="1"/>
  <c r="C1288" i="5" s="1"/>
  <c r="G1288" i="5" s="1"/>
  <c r="E1509" i="5"/>
  <c r="D1509" i="5" s="1"/>
  <c r="C1509" i="5" s="1"/>
  <c r="G1509" i="5" s="1"/>
  <c r="E1444" i="5"/>
  <c r="D1444" i="5" s="1"/>
  <c r="C1444" i="5" s="1"/>
  <c r="G1444" i="5" s="1"/>
  <c r="E1569" i="5"/>
  <c r="D1569" i="5" s="1"/>
  <c r="C1569" i="5" s="1"/>
  <c r="G1569" i="5" s="1"/>
  <c r="E1469" i="5"/>
  <c r="D1469" i="5" s="1"/>
  <c r="C1469" i="5" s="1"/>
  <c r="G1469" i="5" s="1"/>
  <c r="E1397" i="5"/>
  <c r="D1397" i="5" s="1"/>
  <c r="C1397" i="5" s="1"/>
  <c r="G1397" i="5" s="1"/>
  <c r="E1387" i="5"/>
  <c r="D1387" i="5" s="1"/>
  <c r="C1387" i="5" s="1"/>
  <c r="G1387" i="5" s="1"/>
  <c r="E1321" i="5"/>
  <c r="D1321" i="5" s="1"/>
  <c r="C1321" i="5" s="1"/>
  <c r="G1321" i="5" s="1"/>
  <c r="E1252" i="5"/>
  <c r="D1252" i="5" s="1"/>
  <c r="C1252" i="5" s="1"/>
  <c r="G1252" i="5" s="1"/>
  <c r="E1373" i="5"/>
  <c r="D1373" i="5" s="1"/>
  <c r="C1373" i="5" s="1"/>
  <c r="G1373" i="5" s="1"/>
  <c r="E1301" i="5"/>
  <c r="D1301" i="5" s="1"/>
  <c r="C1301" i="5" s="1"/>
  <c r="G1301" i="5" s="1"/>
  <c r="E1223" i="5"/>
  <c r="D1223" i="5" s="1"/>
  <c r="C1223" i="5" s="1"/>
  <c r="G1223" i="5" s="1"/>
  <c r="E1345" i="5"/>
  <c r="D1345" i="5" s="1"/>
  <c r="C1345" i="5" s="1"/>
  <c r="G1345" i="5" s="1"/>
  <c r="E1138" i="5"/>
  <c r="D1138" i="5" s="1"/>
  <c r="C1138" i="5" s="1"/>
  <c r="G1138" i="5" s="1"/>
  <c r="E1143" i="5"/>
  <c r="D1143" i="5" s="1"/>
  <c r="C1143" i="5" s="1"/>
  <c r="G1143" i="5" s="1"/>
  <c r="E932" i="5"/>
  <c r="D932" i="5" s="1"/>
  <c r="C932" i="5" s="1"/>
  <c r="G932" i="5" s="1"/>
  <c r="E982" i="5"/>
  <c r="D982" i="5" s="1"/>
  <c r="C982" i="5" s="1"/>
  <c r="G982" i="5" s="1"/>
  <c r="E1932" i="5"/>
  <c r="D1932" i="5" s="1"/>
  <c r="C1932" i="5" s="1"/>
  <c r="G1932" i="5" s="1"/>
  <c r="E1832" i="5"/>
  <c r="D1832" i="5" s="1"/>
  <c r="C1832" i="5" s="1"/>
  <c r="G1832" i="5" s="1"/>
  <c r="E1605" i="5"/>
  <c r="D1605" i="5" s="1"/>
  <c r="C1605" i="5" s="1"/>
  <c r="G1605" i="5" s="1"/>
  <c r="E1487" i="5"/>
  <c r="D1487" i="5" s="1"/>
  <c r="C1487" i="5" s="1"/>
  <c r="G1487" i="5" s="1"/>
  <c r="E1304" i="5"/>
  <c r="D1304" i="5" s="1"/>
  <c r="C1304" i="5" s="1"/>
  <c r="G1304" i="5" s="1"/>
  <c r="E1803" i="5"/>
  <c r="D1803" i="5" s="1"/>
  <c r="C1803" i="5" s="1"/>
  <c r="G1803" i="5" s="1"/>
  <c r="E1729" i="5"/>
  <c r="D1729" i="5" s="1"/>
  <c r="C1729" i="5" s="1"/>
  <c r="G1729" i="5" s="1"/>
  <c r="E1697" i="5"/>
  <c r="D1697" i="5" s="1"/>
  <c r="C1697" i="5" s="1"/>
  <c r="G1697" i="5" s="1"/>
  <c r="F1665" i="5"/>
  <c r="J1665" i="5" s="1"/>
  <c r="K1647" i="1"/>
  <c r="L1647" i="1" s="1"/>
  <c r="M1647" i="1" s="1"/>
  <c r="E1600" i="5"/>
  <c r="D1600" i="5" s="1"/>
  <c r="C1600" i="5" s="1"/>
  <c r="G1600" i="5" s="1"/>
  <c r="E1561" i="5"/>
  <c r="D1561" i="5" s="1"/>
  <c r="C1561" i="5" s="1"/>
  <c r="G1561" i="5" s="1"/>
  <c r="E1517" i="5"/>
  <c r="D1517" i="5" s="1"/>
  <c r="C1517" i="5" s="1"/>
  <c r="G1517" i="5" s="1"/>
  <c r="E1484" i="5"/>
  <c r="D1484" i="5" s="1"/>
  <c r="C1484" i="5" s="1"/>
  <c r="G1484" i="5" s="1"/>
  <c r="E1429" i="5"/>
  <c r="D1429" i="5" s="1"/>
  <c r="C1429" i="5" s="1"/>
  <c r="G1429" i="5" s="1"/>
  <c r="E1550" i="5"/>
  <c r="D1550" i="5" s="1"/>
  <c r="C1550" i="5" s="1"/>
  <c r="G1550" i="5" s="1"/>
  <c r="E1483" i="5"/>
  <c r="D1483" i="5" s="1"/>
  <c r="C1483" i="5" s="1"/>
  <c r="G1483" i="5" s="1"/>
  <c r="E1419" i="5"/>
  <c r="D1419" i="5" s="1"/>
  <c r="C1419" i="5" s="1"/>
  <c r="G1419" i="5" s="1"/>
  <c r="E1336" i="5"/>
  <c r="D1336" i="5" s="1"/>
  <c r="C1336" i="5" s="1"/>
  <c r="G1336" i="5" s="1"/>
  <c r="E1543" i="5"/>
  <c r="D1543" i="5" s="1"/>
  <c r="C1543" i="5" s="1"/>
  <c r="G1543" i="5" s="1"/>
  <c r="E1448" i="5"/>
  <c r="D1448" i="5" s="1"/>
  <c r="C1448" i="5" s="1"/>
  <c r="G1448" i="5" s="1"/>
  <c r="E1309" i="5"/>
  <c r="D1309" i="5" s="1"/>
  <c r="C1309" i="5" s="1"/>
  <c r="G1309" i="5" s="1"/>
  <c r="E1402" i="5"/>
  <c r="D1402" i="5" s="1"/>
  <c r="C1402" i="5" s="1"/>
  <c r="G1402" i="5" s="1"/>
  <c r="E1343" i="5"/>
  <c r="D1343" i="5" s="1"/>
  <c r="C1343" i="5" s="1"/>
  <c r="G1343" i="5" s="1"/>
  <c r="E1279" i="5"/>
  <c r="D1279" i="5" s="1"/>
  <c r="C1279" i="5" s="1"/>
  <c r="G1279" i="5" s="1"/>
  <c r="E1034" i="5"/>
  <c r="D1034" i="5" s="1"/>
  <c r="C1034" i="5" s="1"/>
  <c r="G1034" i="5" s="1"/>
  <c r="E1352" i="5"/>
  <c r="D1352" i="5" s="1"/>
  <c r="C1352" i="5" s="1"/>
  <c r="G1352" i="5" s="1"/>
  <c r="E1291" i="5"/>
  <c r="D1291" i="5" s="1"/>
  <c r="C1291" i="5" s="1"/>
  <c r="G1291" i="5" s="1"/>
  <c r="E1394" i="5"/>
  <c r="D1394" i="5" s="1"/>
  <c r="C1394" i="5" s="1"/>
  <c r="G1394" i="5" s="1"/>
  <c r="E1319" i="5"/>
  <c r="D1319" i="5" s="1"/>
  <c r="C1319" i="5" s="1"/>
  <c r="G1319" i="5" s="1"/>
  <c r="F1245" i="5"/>
  <c r="J1245" i="5" s="1"/>
  <c r="K1227" i="1"/>
  <c r="E1144" i="5"/>
  <c r="D1144" i="5" s="1"/>
  <c r="C1144" i="5" s="1"/>
  <c r="G1144" i="5" s="1"/>
  <c r="K1017" i="1"/>
  <c r="F1035" i="5"/>
  <c r="J1035" i="5" s="1"/>
  <c r="E1202" i="5"/>
  <c r="D1202" i="5" s="1"/>
  <c r="C1202" i="5" s="1"/>
  <c r="G1202" i="5" s="1"/>
  <c r="E1146" i="5"/>
  <c r="D1146" i="5" s="1"/>
  <c r="C1146" i="5" s="1"/>
  <c r="G1146" i="5" s="1"/>
  <c r="E1092" i="5"/>
  <c r="D1092" i="5" s="1"/>
  <c r="C1092" i="5" s="1"/>
  <c r="G1092" i="5" s="1"/>
  <c r="E1052" i="5"/>
  <c r="D1052" i="5" s="1"/>
  <c r="C1052" i="5" s="1"/>
  <c r="G1052" i="5" s="1"/>
  <c r="E1229" i="5"/>
  <c r="D1229" i="5" s="1"/>
  <c r="C1229" i="5" s="1"/>
  <c r="G1229" i="5" s="1"/>
  <c r="E908" i="5"/>
  <c r="D908" i="5" s="1"/>
  <c r="C908" i="5" s="1"/>
  <c r="G908" i="5" s="1"/>
  <c r="E910" i="5"/>
  <c r="D910" i="5" s="1"/>
  <c r="C910" i="5" s="1"/>
  <c r="G910" i="5" s="1"/>
  <c r="E942" i="5"/>
  <c r="D942" i="5" s="1"/>
  <c r="C942" i="5" s="1"/>
  <c r="G942" i="5" s="1"/>
  <c r="E887" i="5"/>
  <c r="D887" i="5" s="1"/>
  <c r="C887" i="5" s="1"/>
  <c r="G887" i="5" s="1"/>
  <c r="E935" i="5"/>
  <c r="D935" i="5" s="1"/>
  <c r="C935" i="5" s="1"/>
  <c r="G935" i="5" s="1"/>
  <c r="E1499" i="5"/>
  <c r="D1499" i="5" s="1"/>
  <c r="C1499" i="5" s="1"/>
  <c r="G1499" i="5" s="1"/>
  <c r="E1947" i="5"/>
  <c r="D1947" i="5" s="1"/>
  <c r="C1947" i="5" s="1"/>
  <c r="G1947" i="5" s="1"/>
  <c r="E1622" i="5"/>
  <c r="D1622" i="5" s="1"/>
  <c r="C1622" i="5" s="1"/>
  <c r="G1622" i="5" s="1"/>
  <c r="E1485" i="5"/>
  <c r="D1485" i="5" s="1"/>
  <c r="C1485" i="5" s="1"/>
  <c r="G1485" i="5" s="1"/>
  <c r="E1886" i="5"/>
  <c r="D1886" i="5" s="1"/>
  <c r="C1886" i="5" s="1"/>
  <c r="G1886" i="5" s="1"/>
  <c r="E1601" i="5"/>
  <c r="D1601" i="5" s="1"/>
  <c r="C1601" i="5" s="1"/>
  <c r="G1601" i="5" s="1"/>
  <c r="E1504" i="5"/>
  <c r="D1504" i="5" s="1"/>
  <c r="C1504" i="5" s="1"/>
  <c r="G1504" i="5" s="1"/>
  <c r="E1205" i="5"/>
  <c r="D1205" i="5" s="1"/>
  <c r="C1205" i="5" s="1"/>
  <c r="G1205" i="5" s="1"/>
  <c r="E1118" i="5"/>
  <c r="D1118" i="5" s="1"/>
  <c r="C1118" i="5" s="1"/>
  <c r="G1118" i="5" s="1"/>
  <c r="E930" i="5"/>
  <c r="D930" i="5" s="1"/>
  <c r="C930" i="5" s="1"/>
  <c r="G930" i="5" s="1"/>
  <c r="E1016" i="5"/>
  <c r="D1016" i="5" s="1"/>
  <c r="C1016" i="5" s="1"/>
  <c r="G1016" i="5" s="1"/>
  <c r="E874" i="5"/>
  <c r="D874" i="5" s="1"/>
  <c r="C874" i="5" s="1"/>
  <c r="G874" i="5" s="1"/>
  <c r="E968" i="5"/>
  <c r="D968" i="5" s="1"/>
  <c r="C968" i="5" s="1"/>
  <c r="G968" i="5" s="1"/>
  <c r="E969" i="5"/>
  <c r="D969" i="5" s="1"/>
  <c r="C969" i="5" s="1"/>
  <c r="G969" i="5" s="1"/>
  <c r="E1768" i="5"/>
  <c r="D1768" i="5" s="1"/>
  <c r="C1768" i="5" s="1"/>
  <c r="G1768" i="5" s="1"/>
  <c r="E1809" i="5"/>
  <c r="D1809" i="5" s="1"/>
  <c r="C1809" i="5" s="1"/>
  <c r="G1809" i="5" s="1"/>
  <c r="E1593" i="5"/>
  <c r="D1593" i="5" s="1"/>
  <c r="C1593" i="5" s="1"/>
  <c r="G1593" i="5" s="1"/>
  <c r="E868" i="5"/>
  <c r="D868" i="5" s="1"/>
  <c r="C868" i="5" s="1"/>
  <c r="G868" i="5" s="1"/>
  <c r="E1896" i="5"/>
  <c r="D1896" i="5" s="1"/>
  <c r="C1896" i="5" s="1"/>
  <c r="G1896" i="5" s="1"/>
  <c r="E1606" i="5"/>
  <c r="D1606" i="5" s="1"/>
  <c r="C1606" i="5" s="1"/>
  <c r="G1606" i="5" s="1"/>
  <c r="E1884" i="5"/>
  <c r="D1884" i="5" s="1"/>
  <c r="C1884" i="5" s="1"/>
  <c r="G1884" i="5" s="1"/>
  <c r="E1583" i="5"/>
  <c r="D1583" i="5" s="1"/>
  <c r="C1583" i="5" s="1"/>
  <c r="G1583" i="5" s="1"/>
  <c r="E1474" i="5"/>
  <c r="D1474" i="5" s="1"/>
  <c r="C1474" i="5" s="1"/>
  <c r="G1474" i="5" s="1"/>
  <c r="E1751" i="5"/>
  <c r="D1751" i="5" s="1"/>
  <c r="C1751" i="5" s="1"/>
  <c r="G1751" i="5" s="1"/>
  <c r="E1719" i="5"/>
  <c r="D1719" i="5" s="1"/>
  <c r="C1719" i="5" s="1"/>
  <c r="G1719" i="5" s="1"/>
  <c r="E1687" i="5"/>
  <c r="D1687" i="5" s="1"/>
  <c r="C1687" i="5" s="1"/>
  <c r="G1687" i="5" s="1"/>
  <c r="E1655" i="5"/>
  <c r="D1655" i="5" s="1"/>
  <c r="C1655" i="5" s="1"/>
  <c r="G1655" i="5" s="1"/>
  <c r="E1043" i="5"/>
  <c r="D1043" i="5" s="1"/>
  <c r="C1043" i="5" s="1"/>
  <c r="G1043" i="5" s="1"/>
  <c r="E1107" i="5"/>
  <c r="D1107" i="5" s="1"/>
  <c r="C1107" i="5" s="1"/>
  <c r="G1107" i="5" s="1"/>
  <c r="E1166" i="5"/>
  <c r="D1166" i="5" s="1"/>
  <c r="C1166" i="5" s="1"/>
  <c r="G1166" i="5" s="1"/>
  <c r="E1193" i="5"/>
  <c r="D1193" i="5" s="1"/>
  <c r="C1193" i="5" s="1"/>
  <c r="G1193" i="5" s="1"/>
  <c r="E1087" i="5"/>
  <c r="D1087" i="5" s="1"/>
  <c r="C1087" i="5" s="1"/>
  <c r="G1087" i="5" s="1"/>
  <c r="E1021" i="5"/>
  <c r="D1021" i="5" s="1"/>
  <c r="C1021" i="5" s="1"/>
  <c r="G1021" i="5" s="1"/>
  <c r="E895" i="5"/>
  <c r="D895" i="5" s="1"/>
  <c r="C895" i="5" s="1"/>
  <c r="G895" i="5" s="1"/>
  <c r="E1572" i="5"/>
  <c r="D1572" i="5" s="1"/>
  <c r="C1572" i="5" s="1"/>
  <c r="G1572" i="5" s="1"/>
  <c r="E1496" i="5"/>
  <c r="D1496" i="5" s="1"/>
  <c r="C1496" i="5" s="1"/>
  <c r="G1496" i="5" s="1"/>
  <c r="E1634" i="5"/>
  <c r="D1634" i="5" s="1"/>
  <c r="C1634" i="5" s="1"/>
  <c r="G1634" i="5" s="1"/>
  <c r="E1592" i="5"/>
  <c r="D1592" i="5" s="1"/>
  <c r="C1592" i="5" s="1"/>
  <c r="G1592" i="5" s="1"/>
  <c r="E1890" i="5"/>
  <c r="D1890" i="5" s="1"/>
  <c r="C1890" i="5" s="1"/>
  <c r="G1890" i="5" s="1"/>
  <c r="E1614" i="5"/>
  <c r="D1614" i="5" s="1"/>
  <c r="C1614" i="5" s="1"/>
  <c r="G1614" i="5" s="1"/>
  <c r="E1507" i="5"/>
  <c r="D1507" i="5" s="1"/>
  <c r="C1507" i="5" s="1"/>
  <c r="G1507" i="5" s="1"/>
  <c r="E1813" i="5"/>
  <c r="D1813" i="5" s="1"/>
  <c r="C1813" i="5" s="1"/>
  <c r="G1813" i="5" s="1"/>
  <c r="E1051" i="5"/>
  <c r="D1051" i="5" s="1"/>
  <c r="C1051" i="5" s="1"/>
  <c r="G1051" i="5" s="1"/>
  <c r="E1238" i="5"/>
  <c r="D1238" i="5" s="1"/>
  <c r="C1238" i="5" s="1"/>
  <c r="G1238" i="5" s="1"/>
  <c r="E940" i="5"/>
  <c r="D940" i="5" s="1"/>
  <c r="C940" i="5" s="1"/>
  <c r="G940" i="5" s="1"/>
  <c r="E1042" i="5"/>
  <c r="D1042" i="5" s="1"/>
  <c r="C1042" i="5" s="1"/>
  <c r="G1042" i="5" s="1"/>
  <c r="F1077" i="5"/>
  <c r="J1077" i="5" s="1"/>
  <c r="K1059" i="1"/>
  <c r="E1182" i="5"/>
  <c r="D1182" i="5" s="1"/>
  <c r="C1182" i="5" s="1"/>
  <c r="G1182" i="5" s="1"/>
  <c r="E1102" i="5"/>
  <c r="D1102" i="5" s="1"/>
  <c r="C1102" i="5" s="1"/>
  <c r="G1102" i="5" s="1"/>
  <c r="E1070" i="5"/>
  <c r="D1070" i="5" s="1"/>
  <c r="C1070" i="5" s="1"/>
  <c r="G1070" i="5" s="1"/>
  <c r="E997" i="5"/>
  <c r="D997" i="5" s="1"/>
  <c r="C997" i="5" s="1"/>
  <c r="G997" i="5" s="1"/>
  <c r="E888" i="5"/>
  <c r="D888" i="5" s="1"/>
  <c r="C888" i="5" s="1"/>
  <c r="G888" i="5" s="1"/>
  <c r="E995" i="5"/>
  <c r="D995" i="5" s="1"/>
  <c r="C995" i="5" s="1"/>
  <c r="G995" i="5" s="1"/>
  <c r="E899" i="5"/>
  <c r="D899" i="5" s="1"/>
  <c r="C899" i="5" s="1"/>
  <c r="G899" i="5" s="1"/>
  <c r="E1797" i="5"/>
  <c r="D1797" i="5" s="1"/>
  <c r="C1797" i="5" s="1"/>
  <c r="G1797" i="5" s="1"/>
  <c r="E1591" i="5"/>
  <c r="D1591" i="5" s="1"/>
  <c r="C1591" i="5" s="1"/>
  <c r="G1591" i="5" s="1"/>
  <c r="E870" i="5"/>
  <c r="D870" i="5" s="1"/>
  <c r="C870" i="5" s="1"/>
  <c r="G870" i="5" s="1"/>
  <c r="E1632" i="5"/>
  <c r="D1632" i="5" s="1"/>
  <c r="C1632" i="5" s="1"/>
  <c r="G1632" i="5" s="1"/>
  <c r="E1824" i="5"/>
  <c r="D1824" i="5" s="1"/>
  <c r="C1824" i="5" s="1"/>
  <c r="G1824" i="5" s="1"/>
  <c r="E1779" i="5"/>
  <c r="D1779" i="5" s="1"/>
  <c r="C1779" i="5" s="1"/>
  <c r="G1779" i="5" s="1"/>
  <c r="E1741" i="5"/>
  <c r="D1741" i="5" s="1"/>
  <c r="C1741" i="5" s="1"/>
  <c r="G1741" i="5" s="1"/>
  <c r="E1709" i="5"/>
  <c r="D1709" i="5" s="1"/>
  <c r="C1709" i="5" s="1"/>
  <c r="G1709" i="5" s="1"/>
  <c r="E1677" i="5"/>
  <c r="D1677" i="5" s="1"/>
  <c r="C1677" i="5" s="1"/>
  <c r="G1677" i="5" s="1"/>
  <c r="E1645" i="5"/>
  <c r="D1645" i="5" s="1"/>
  <c r="C1645" i="5" s="1"/>
  <c r="G1645" i="5" s="1"/>
  <c r="E1059" i="5"/>
  <c r="D1059" i="5" s="1"/>
  <c r="C1059" i="5" s="1"/>
  <c r="G1059" i="5" s="1"/>
  <c r="E1260" i="5"/>
  <c r="D1260" i="5" s="1"/>
  <c r="C1260" i="5" s="1"/>
  <c r="G1260" i="5" s="1"/>
  <c r="E1168" i="5"/>
  <c r="D1168" i="5" s="1"/>
  <c r="C1168" i="5" s="1"/>
  <c r="G1168" i="5" s="1"/>
  <c r="E1023" i="5"/>
  <c r="D1023" i="5" s="1"/>
  <c r="C1023" i="5" s="1"/>
  <c r="G1023" i="5" s="1"/>
  <c r="K891" i="1"/>
  <c r="L891" i="1" s="1"/>
  <c r="M891" i="1" s="1"/>
  <c r="F909" i="5"/>
  <c r="J909" i="5" s="1"/>
  <c r="E1530" i="5"/>
  <c r="D1530" i="5" s="1"/>
  <c r="C1530" i="5" s="1"/>
  <c r="G1530" i="5" s="1"/>
  <c r="E1943" i="5"/>
  <c r="D1943" i="5" s="1"/>
  <c r="C1943" i="5" s="1"/>
  <c r="G1943" i="5" s="1"/>
  <c r="E1613" i="5"/>
  <c r="D1613" i="5" s="1"/>
  <c r="C1613" i="5" s="1"/>
  <c r="G1613" i="5" s="1"/>
  <c r="E1259" i="5"/>
  <c r="D1259" i="5" s="1"/>
  <c r="C1259" i="5" s="1"/>
  <c r="G1259" i="5" s="1"/>
  <c r="E1526" i="5"/>
  <c r="D1526" i="5" s="1"/>
  <c r="C1526" i="5" s="1"/>
  <c r="G1526" i="5" s="1"/>
  <c r="E1456" i="5"/>
  <c r="D1456" i="5" s="1"/>
  <c r="C1456" i="5" s="1"/>
  <c r="G1456" i="5" s="1"/>
  <c r="E1298" i="5"/>
  <c r="D1298" i="5" s="1"/>
  <c r="C1298" i="5" s="1"/>
  <c r="G1298" i="5" s="1"/>
  <c r="E1549" i="5"/>
  <c r="D1549" i="5" s="1"/>
  <c r="C1549" i="5" s="1"/>
  <c r="G1549" i="5" s="1"/>
  <c r="E1466" i="5"/>
  <c r="D1466" i="5" s="1"/>
  <c r="C1466" i="5" s="1"/>
  <c r="G1466" i="5" s="1"/>
  <c r="E1267" i="5"/>
  <c r="D1267" i="5" s="1"/>
  <c r="C1267" i="5" s="1"/>
  <c r="G1267" i="5" s="1"/>
  <c r="E1516" i="5"/>
  <c r="D1516" i="5" s="1"/>
  <c r="C1516" i="5" s="1"/>
  <c r="G1516" i="5" s="1"/>
  <c r="E1423" i="5"/>
  <c r="D1423" i="5" s="1"/>
  <c r="C1423" i="5" s="1"/>
  <c r="G1423" i="5" s="1"/>
  <c r="E1310" i="5"/>
  <c r="D1310" i="5" s="1"/>
  <c r="C1310" i="5" s="1"/>
  <c r="G1310" i="5" s="1"/>
  <c r="E1228" i="5"/>
  <c r="D1228" i="5" s="1"/>
  <c r="C1228" i="5" s="1"/>
  <c r="G1228" i="5" s="1"/>
  <c r="E1375" i="5"/>
  <c r="D1375" i="5" s="1"/>
  <c r="C1375" i="5" s="1"/>
  <c r="G1375" i="5" s="1"/>
  <c r="E1306" i="5"/>
  <c r="D1306" i="5" s="1"/>
  <c r="C1306" i="5" s="1"/>
  <c r="G1306" i="5" s="1"/>
  <c r="E1235" i="5"/>
  <c r="D1235" i="5" s="1"/>
  <c r="C1235" i="5" s="1"/>
  <c r="G1235" i="5" s="1"/>
  <c r="E1393" i="5"/>
  <c r="D1393" i="5" s="1"/>
  <c r="C1393" i="5" s="1"/>
  <c r="G1393" i="5" s="1"/>
  <c r="E1318" i="5"/>
  <c r="D1318" i="5" s="1"/>
  <c r="C1318" i="5" s="1"/>
  <c r="G1318" i="5" s="1"/>
  <c r="E1046" i="5"/>
  <c r="D1046" i="5" s="1"/>
  <c r="C1046" i="5" s="1"/>
  <c r="G1046" i="5" s="1"/>
  <c r="E1137" i="5"/>
  <c r="D1137" i="5" s="1"/>
  <c r="C1137" i="5" s="1"/>
  <c r="G1137" i="5" s="1"/>
  <c r="E1220" i="5"/>
  <c r="D1220" i="5" s="1"/>
  <c r="C1220" i="5" s="1"/>
  <c r="G1220" i="5" s="1"/>
  <c r="E966" i="5"/>
  <c r="D966" i="5" s="1"/>
  <c r="C966" i="5" s="1"/>
  <c r="G966" i="5" s="1"/>
  <c r="E1131" i="5"/>
  <c r="D1131" i="5" s="1"/>
  <c r="C1131" i="5" s="1"/>
  <c r="G1131" i="5" s="1"/>
  <c r="E1057" i="5"/>
  <c r="D1057" i="5" s="1"/>
  <c r="C1057" i="5" s="1"/>
  <c r="G1057" i="5" s="1"/>
  <c r="E1019" i="5"/>
  <c r="D1019" i="5" s="1"/>
  <c r="C1019" i="5" s="1"/>
  <c r="G1019" i="5" s="1"/>
  <c r="E896" i="5"/>
  <c r="D896" i="5" s="1"/>
  <c r="C896" i="5" s="1"/>
  <c r="G896" i="5" s="1"/>
  <c r="K1899" i="1"/>
  <c r="L1899" i="1" s="1"/>
  <c r="M1899" i="1" s="1"/>
  <c r="K975" i="1"/>
  <c r="K1773" i="1"/>
  <c r="L1773" i="1" s="1"/>
  <c r="M1773" i="1" s="1"/>
  <c r="E858" i="5"/>
  <c r="D858" i="5" s="1"/>
  <c r="C858" i="5" s="1"/>
  <c r="G858" i="5" s="1"/>
  <c r="E845" i="5"/>
  <c r="D845" i="5" s="1"/>
  <c r="C845" i="5" s="1"/>
  <c r="G845" i="5" s="1"/>
  <c r="E1123" i="5"/>
  <c r="D1123" i="5" s="1"/>
  <c r="C1123" i="5" s="1"/>
  <c r="G1123" i="5" s="1"/>
  <c r="E1004" i="5"/>
  <c r="D1004" i="5" s="1"/>
  <c r="C1004" i="5" s="1"/>
  <c r="G1004" i="5" s="1"/>
  <c r="E1895" i="5"/>
  <c r="D1895" i="5" s="1"/>
  <c r="C1895" i="5" s="1"/>
  <c r="G1895" i="5" s="1"/>
  <c r="E1607" i="5"/>
  <c r="D1607" i="5" s="1"/>
  <c r="C1607" i="5" s="1"/>
  <c r="G1607" i="5" s="1"/>
  <c r="E1820" i="5"/>
  <c r="D1820" i="5" s="1"/>
  <c r="C1820" i="5" s="1"/>
  <c r="G1820" i="5" s="1"/>
  <c r="E1586" i="5"/>
  <c r="D1586" i="5" s="1"/>
  <c r="C1586" i="5" s="1"/>
  <c r="G1586" i="5" s="1"/>
  <c r="E1457" i="5"/>
  <c r="D1457" i="5" s="1"/>
  <c r="C1457" i="5" s="1"/>
  <c r="G1457" i="5" s="1"/>
  <c r="E1781" i="5"/>
  <c r="D1781" i="5" s="1"/>
  <c r="C1781" i="5" s="1"/>
  <c r="G1781" i="5" s="1"/>
  <c r="E1807" i="5"/>
  <c r="D1807" i="5" s="1"/>
  <c r="C1807" i="5" s="1"/>
  <c r="G1807" i="5" s="1"/>
  <c r="E1731" i="5"/>
  <c r="D1731" i="5" s="1"/>
  <c r="C1731" i="5" s="1"/>
  <c r="G1731" i="5" s="1"/>
  <c r="E1699" i="5"/>
  <c r="D1699" i="5" s="1"/>
  <c r="C1699" i="5" s="1"/>
  <c r="G1699" i="5" s="1"/>
  <c r="E1667" i="5"/>
  <c r="D1667" i="5" s="1"/>
  <c r="C1667" i="5" s="1"/>
  <c r="G1667" i="5" s="1"/>
  <c r="E1595" i="5"/>
  <c r="D1595" i="5" s="1"/>
  <c r="C1595" i="5" s="1"/>
  <c r="G1595" i="5" s="1"/>
  <c r="E1436" i="5"/>
  <c r="D1436" i="5" s="1"/>
  <c r="C1436" i="5" s="1"/>
  <c r="G1436" i="5" s="1"/>
  <c r="E1532" i="5"/>
  <c r="D1532" i="5" s="1"/>
  <c r="C1532" i="5" s="1"/>
  <c r="G1532" i="5" s="1"/>
  <c r="E1506" i="5"/>
  <c r="D1506" i="5" s="1"/>
  <c r="C1506" i="5" s="1"/>
  <c r="G1506" i="5" s="1"/>
  <c r="E1463" i="5"/>
  <c r="D1463" i="5" s="1"/>
  <c r="C1463" i="5" s="1"/>
  <c r="G1463" i="5" s="1"/>
  <c r="E1398" i="5"/>
  <c r="D1398" i="5" s="1"/>
  <c r="C1398" i="5" s="1"/>
  <c r="G1398" i="5" s="1"/>
  <c r="F1539" i="5"/>
  <c r="J1539" i="5" s="1"/>
  <c r="K1521" i="1"/>
  <c r="E1465" i="5"/>
  <c r="D1465" i="5" s="1"/>
  <c r="C1465" i="5" s="1"/>
  <c r="G1465" i="5" s="1"/>
  <c r="E1346" i="5"/>
  <c r="D1346" i="5" s="1"/>
  <c r="C1346" i="5" s="1"/>
  <c r="G1346" i="5" s="1"/>
  <c r="E1236" i="5"/>
  <c r="D1236" i="5" s="1"/>
  <c r="C1236" i="5" s="1"/>
  <c r="G1236" i="5" s="1"/>
  <c r="E1528" i="5"/>
  <c r="D1528" i="5" s="1"/>
  <c r="C1528" i="5" s="1"/>
  <c r="G1528" i="5" s="1"/>
  <c r="E1422" i="5"/>
  <c r="D1422" i="5" s="1"/>
  <c r="C1422" i="5" s="1"/>
  <c r="G1422" i="5" s="1"/>
  <c r="E1108" i="5"/>
  <c r="D1108" i="5" s="1"/>
  <c r="C1108" i="5" s="1"/>
  <c r="G1108" i="5" s="1"/>
  <c r="E1364" i="5"/>
  <c r="D1364" i="5" s="1"/>
  <c r="C1364" i="5" s="1"/>
  <c r="G1364" i="5" s="1"/>
  <c r="E1300" i="5"/>
  <c r="D1300" i="5" s="1"/>
  <c r="C1300" i="5" s="1"/>
  <c r="G1300" i="5" s="1"/>
  <c r="E1390" i="5"/>
  <c r="D1390" i="5" s="1"/>
  <c r="C1390" i="5" s="1"/>
  <c r="G1390" i="5" s="1"/>
  <c r="E1328" i="5"/>
  <c r="D1328" i="5" s="1"/>
  <c r="C1328" i="5" s="1"/>
  <c r="G1328" i="5" s="1"/>
  <c r="E1264" i="5"/>
  <c r="D1264" i="5" s="1"/>
  <c r="C1264" i="5" s="1"/>
  <c r="G1264" i="5" s="1"/>
  <c r="E1404" i="5"/>
  <c r="D1404" i="5" s="1"/>
  <c r="C1404" i="5" s="1"/>
  <c r="G1404" i="5" s="1"/>
  <c r="E1340" i="5"/>
  <c r="D1340" i="5" s="1"/>
  <c r="C1340" i="5" s="1"/>
  <c r="G1340" i="5" s="1"/>
  <c r="E1276" i="5"/>
  <c r="D1276" i="5" s="1"/>
  <c r="C1276" i="5" s="1"/>
  <c r="G1276" i="5" s="1"/>
  <c r="E1106" i="5"/>
  <c r="D1106" i="5" s="1"/>
  <c r="C1106" i="5" s="1"/>
  <c r="G1106" i="5" s="1"/>
  <c r="E1175" i="5"/>
  <c r="D1175" i="5" s="1"/>
  <c r="C1175" i="5" s="1"/>
  <c r="G1175" i="5" s="1"/>
  <c r="E1056" i="5"/>
  <c r="D1056" i="5" s="1"/>
  <c r="C1056" i="5" s="1"/>
  <c r="G1056" i="5" s="1"/>
  <c r="E1233" i="5"/>
  <c r="D1233" i="5" s="1"/>
  <c r="C1233" i="5" s="1"/>
  <c r="G1233" i="5" s="1"/>
  <c r="E1183" i="5"/>
  <c r="D1183" i="5" s="1"/>
  <c r="C1183" i="5" s="1"/>
  <c r="G1183" i="5" s="1"/>
  <c r="E938" i="5"/>
  <c r="D938" i="5" s="1"/>
  <c r="C938" i="5" s="1"/>
  <c r="G938" i="5" s="1"/>
  <c r="E871" i="5"/>
  <c r="D871" i="5" s="1"/>
  <c r="C871" i="5" s="1"/>
  <c r="G871" i="5" s="1"/>
  <c r="E1780" i="5"/>
  <c r="D1780" i="5" s="1"/>
  <c r="C1780" i="5" s="1"/>
  <c r="G1780" i="5" s="1"/>
  <c r="E1805" i="5"/>
  <c r="D1805" i="5" s="1"/>
  <c r="C1805" i="5" s="1"/>
  <c r="G1805" i="5" s="1"/>
  <c r="E1562" i="5"/>
  <c r="D1562" i="5" s="1"/>
  <c r="C1562" i="5" s="1"/>
  <c r="G1562" i="5" s="1"/>
  <c r="E1518" i="5"/>
  <c r="D1518" i="5" s="1"/>
  <c r="C1518" i="5" s="1"/>
  <c r="G1518" i="5" s="1"/>
  <c r="E1446" i="5"/>
  <c r="D1446" i="5" s="1"/>
  <c r="C1446" i="5" s="1"/>
  <c r="G1446" i="5" s="1"/>
  <c r="E1460" i="5"/>
  <c r="D1460" i="5" s="1"/>
  <c r="C1460" i="5" s="1"/>
  <c r="G1460" i="5" s="1"/>
  <c r="E1250" i="5"/>
  <c r="D1250" i="5" s="1"/>
  <c r="C1250" i="5" s="1"/>
  <c r="G1250" i="5" s="1"/>
  <c r="E1524" i="5"/>
  <c r="D1524" i="5" s="1"/>
  <c r="C1524" i="5" s="1"/>
  <c r="G1524" i="5" s="1"/>
  <c r="E1421" i="5"/>
  <c r="D1421" i="5" s="1"/>
  <c r="C1421" i="5" s="1"/>
  <c r="G1421" i="5" s="1"/>
  <c r="E1403" i="5"/>
  <c r="D1403" i="5" s="1"/>
  <c r="C1403" i="5" s="1"/>
  <c r="G1403" i="5" s="1"/>
  <c r="E1337" i="5"/>
  <c r="D1337" i="5" s="1"/>
  <c r="C1337" i="5" s="1"/>
  <c r="G1337" i="5" s="1"/>
  <c r="E1273" i="5"/>
  <c r="D1273" i="5" s="1"/>
  <c r="C1273" i="5" s="1"/>
  <c r="G1273" i="5" s="1"/>
  <c r="E1389" i="5"/>
  <c r="D1389" i="5" s="1"/>
  <c r="C1389" i="5" s="1"/>
  <c r="G1389" i="5" s="1"/>
  <c r="E1317" i="5"/>
  <c r="D1317" i="5" s="1"/>
  <c r="C1317" i="5" s="1"/>
  <c r="G1317" i="5" s="1"/>
  <c r="E1237" i="5"/>
  <c r="D1237" i="5" s="1"/>
  <c r="C1237" i="5" s="1"/>
  <c r="G1237" i="5" s="1"/>
  <c r="E1363" i="5"/>
  <c r="D1363" i="5" s="1"/>
  <c r="C1363" i="5" s="1"/>
  <c r="G1363" i="5" s="1"/>
  <c r="E1297" i="5"/>
  <c r="D1297" i="5" s="1"/>
  <c r="C1297" i="5" s="1"/>
  <c r="G1297" i="5" s="1"/>
  <c r="E1212" i="5"/>
  <c r="D1212" i="5" s="1"/>
  <c r="C1212" i="5" s="1"/>
  <c r="G1212" i="5" s="1"/>
  <c r="E1207" i="5"/>
  <c r="D1207" i="5" s="1"/>
  <c r="C1207" i="5" s="1"/>
  <c r="G1207" i="5" s="1"/>
  <c r="E1037" i="5"/>
  <c r="D1037" i="5" s="1"/>
  <c r="C1037" i="5" s="1"/>
  <c r="G1037" i="5" s="1"/>
  <c r="E926" i="5"/>
  <c r="D926" i="5" s="1"/>
  <c r="C926" i="5" s="1"/>
  <c r="G926" i="5" s="1"/>
  <c r="E1020" i="5"/>
  <c r="D1020" i="5" s="1"/>
  <c r="C1020" i="5" s="1"/>
  <c r="G1020" i="5" s="1"/>
  <c r="E1816" i="5"/>
  <c r="D1816" i="5" s="1"/>
  <c r="C1816" i="5" s="1"/>
  <c r="G1816" i="5" s="1"/>
  <c r="E1589" i="5"/>
  <c r="D1589" i="5" s="1"/>
  <c r="C1589" i="5" s="1"/>
  <c r="G1589" i="5" s="1"/>
  <c r="E1383" i="5"/>
  <c r="D1383" i="5" s="1"/>
  <c r="C1383" i="5" s="1"/>
  <c r="G1383" i="5" s="1"/>
  <c r="E1794" i="5"/>
  <c r="D1794" i="5" s="1"/>
  <c r="C1794" i="5" s="1"/>
  <c r="G1794" i="5" s="1"/>
  <c r="E1604" i="5"/>
  <c r="D1604" i="5" s="1"/>
  <c r="C1604" i="5" s="1"/>
  <c r="G1604" i="5" s="1"/>
  <c r="E1819" i="5"/>
  <c r="D1819" i="5" s="1"/>
  <c r="C1819" i="5" s="1"/>
  <c r="G1819" i="5" s="1"/>
  <c r="E1753" i="5"/>
  <c r="D1753" i="5" s="1"/>
  <c r="C1753" i="5" s="1"/>
  <c r="G1753" i="5" s="1"/>
  <c r="E1721" i="5"/>
  <c r="D1721" i="5" s="1"/>
  <c r="C1721" i="5" s="1"/>
  <c r="G1721" i="5" s="1"/>
  <c r="E1689" i="5"/>
  <c r="D1689" i="5" s="1"/>
  <c r="C1689" i="5" s="1"/>
  <c r="G1689" i="5" s="1"/>
  <c r="E1657" i="5"/>
  <c r="D1657" i="5" s="1"/>
  <c r="C1657" i="5" s="1"/>
  <c r="G1657" i="5" s="1"/>
  <c r="E1584" i="5"/>
  <c r="D1584" i="5" s="1"/>
  <c r="C1584" i="5" s="1"/>
  <c r="G1584" i="5" s="1"/>
  <c r="E1545" i="5"/>
  <c r="D1545" i="5" s="1"/>
  <c r="C1545" i="5" s="1"/>
  <c r="G1545" i="5" s="1"/>
  <c r="E1510" i="5"/>
  <c r="D1510" i="5" s="1"/>
  <c r="C1510" i="5" s="1"/>
  <c r="G1510" i="5" s="1"/>
  <c r="E1477" i="5"/>
  <c r="D1477" i="5" s="1"/>
  <c r="C1477" i="5" s="1"/>
  <c r="G1477" i="5" s="1"/>
  <c r="F1413" i="5"/>
  <c r="J1413" i="5" s="1"/>
  <c r="K1395" i="1"/>
  <c r="E1467" i="5"/>
  <c r="D1467" i="5" s="1"/>
  <c r="C1467" i="5" s="1"/>
  <c r="G1467" i="5" s="1"/>
  <c r="E1272" i="5"/>
  <c r="D1272" i="5" s="1"/>
  <c r="C1272" i="5" s="1"/>
  <c r="G1272" i="5" s="1"/>
  <c r="E1520" i="5"/>
  <c r="D1520" i="5" s="1"/>
  <c r="C1520" i="5" s="1"/>
  <c r="G1520" i="5" s="1"/>
  <c r="E1432" i="5"/>
  <c r="D1432" i="5" s="1"/>
  <c r="C1432" i="5" s="1"/>
  <c r="G1432" i="5" s="1"/>
  <c r="E1266" i="5"/>
  <c r="D1266" i="5" s="1"/>
  <c r="C1266" i="5" s="1"/>
  <c r="G1266" i="5" s="1"/>
  <c r="E1386" i="5"/>
  <c r="D1386" i="5" s="1"/>
  <c r="C1386" i="5" s="1"/>
  <c r="G1386" i="5" s="1"/>
  <c r="E1263" i="5"/>
  <c r="D1263" i="5" s="1"/>
  <c r="C1263" i="5" s="1"/>
  <c r="G1263" i="5" s="1"/>
  <c r="E1400" i="5"/>
  <c r="D1400" i="5" s="1"/>
  <c r="C1400" i="5" s="1"/>
  <c r="G1400" i="5" s="1"/>
  <c r="E1339" i="5"/>
  <c r="D1339" i="5" s="1"/>
  <c r="C1339" i="5" s="1"/>
  <c r="G1339" i="5" s="1"/>
  <c r="E1275" i="5"/>
  <c r="D1275" i="5" s="1"/>
  <c r="C1275" i="5" s="1"/>
  <c r="G1275" i="5" s="1"/>
  <c r="E1378" i="5"/>
  <c r="D1378" i="5" s="1"/>
  <c r="C1378" i="5" s="1"/>
  <c r="G1378" i="5" s="1"/>
  <c r="E1303" i="5"/>
  <c r="D1303" i="5" s="1"/>
  <c r="C1303" i="5" s="1"/>
  <c r="G1303" i="5" s="1"/>
  <c r="E1232" i="5"/>
  <c r="D1232" i="5" s="1"/>
  <c r="C1232" i="5" s="1"/>
  <c r="G1232" i="5" s="1"/>
  <c r="E1112" i="5"/>
  <c r="D1112" i="5" s="1"/>
  <c r="C1112" i="5" s="1"/>
  <c r="G1112" i="5" s="1"/>
  <c r="E1222" i="5"/>
  <c r="D1222" i="5" s="1"/>
  <c r="C1222" i="5" s="1"/>
  <c r="G1222" i="5" s="1"/>
  <c r="E1050" i="5"/>
  <c r="D1050" i="5" s="1"/>
  <c r="C1050" i="5" s="1"/>
  <c r="G1050" i="5" s="1"/>
  <c r="E1187" i="5"/>
  <c r="D1187" i="5" s="1"/>
  <c r="C1187" i="5" s="1"/>
  <c r="G1187" i="5" s="1"/>
  <c r="E1100" i="5"/>
  <c r="D1100" i="5" s="1"/>
  <c r="C1100" i="5" s="1"/>
  <c r="G1100" i="5" s="1"/>
  <c r="E1060" i="5"/>
  <c r="D1060" i="5" s="1"/>
  <c r="C1060" i="5" s="1"/>
  <c r="G1060" i="5" s="1"/>
  <c r="E911" i="5"/>
  <c r="D911" i="5" s="1"/>
  <c r="C911" i="5" s="1"/>
  <c r="G911" i="5" s="1"/>
  <c r="E967" i="5"/>
  <c r="D967" i="5" s="1"/>
  <c r="C967" i="5" s="1"/>
  <c r="G967" i="5" s="1"/>
  <c r="E920" i="5"/>
  <c r="D920" i="5" s="1"/>
  <c r="C920" i="5" s="1"/>
  <c r="G920" i="5" s="1"/>
  <c r="E876" i="5"/>
  <c r="D876" i="5" s="1"/>
  <c r="C876" i="5" s="1"/>
  <c r="G876" i="5" s="1"/>
  <c r="E1017" i="5"/>
  <c r="D1017" i="5" s="1"/>
  <c r="C1017" i="5" s="1"/>
  <c r="G1017" i="5" s="1"/>
  <c r="E1630" i="5"/>
  <c r="D1630" i="5" s="1"/>
  <c r="C1630" i="5" s="1"/>
  <c r="G1630" i="5" s="1"/>
  <c r="E1603" i="5"/>
  <c r="D1603" i="5" s="1"/>
  <c r="C1603" i="5" s="1"/>
  <c r="G1603" i="5" s="1"/>
  <c r="E1459" i="5"/>
  <c r="D1459" i="5" s="1"/>
  <c r="C1459" i="5" s="1"/>
  <c r="G1459" i="5" s="1"/>
  <c r="E1585" i="5"/>
  <c r="D1585" i="5" s="1"/>
  <c r="C1585" i="5" s="1"/>
  <c r="G1585" i="5" s="1"/>
  <c r="F1833" i="5"/>
  <c r="J1833" i="5" s="1"/>
  <c r="K1815" i="1"/>
  <c r="E1184" i="5"/>
  <c r="D1184" i="5" s="1"/>
  <c r="C1184" i="5" s="1"/>
  <c r="G1184" i="5" s="1"/>
  <c r="E1002" i="5"/>
  <c r="D1002" i="5" s="1"/>
  <c r="C1002" i="5" s="1"/>
  <c r="G1002" i="5" s="1"/>
  <c r="E893" i="5"/>
  <c r="D893" i="5" s="1"/>
  <c r="C893" i="5" s="1"/>
  <c r="G893" i="5" s="1"/>
  <c r="E957" i="5"/>
  <c r="D957" i="5" s="1"/>
  <c r="C957" i="5" s="1"/>
  <c r="G957" i="5" s="1"/>
  <c r="E976" i="5"/>
  <c r="D976" i="5" s="1"/>
  <c r="C976" i="5" s="1"/>
  <c r="G976" i="5" s="1"/>
  <c r="E929" i="5"/>
  <c r="D929" i="5" s="1"/>
  <c r="C929" i="5" s="1"/>
  <c r="G929" i="5" s="1"/>
  <c r="E883" i="5"/>
  <c r="D883" i="5" s="1"/>
  <c r="C883" i="5" s="1"/>
  <c r="G883" i="5" s="1"/>
  <c r="F1953" i="5"/>
  <c r="F1954" i="5" s="1"/>
  <c r="E1917" i="5"/>
  <c r="D1917" i="5" s="1"/>
  <c r="C1917" i="5" s="1"/>
  <c r="G1917" i="5" s="1"/>
  <c r="F1029" i="5"/>
  <c r="F1030" i="5" s="1"/>
  <c r="E993" i="5"/>
  <c r="D993" i="5" s="1"/>
  <c r="C993" i="5" s="1"/>
  <c r="G993" i="5" s="1"/>
  <c r="E1791" i="5"/>
  <c r="D1791" i="5" s="1"/>
  <c r="C1791" i="5" s="1"/>
  <c r="G1791" i="5" s="1"/>
  <c r="F1827" i="5"/>
  <c r="F1828" i="5" s="1"/>
  <c r="K1951" i="2"/>
  <c r="E563" i="5"/>
  <c r="D563" i="5" s="1"/>
  <c r="C563" i="5" s="1"/>
  <c r="G563" i="5" s="1"/>
  <c r="K555" i="1"/>
  <c r="L555" i="1" s="1"/>
  <c r="M555" i="1" s="1"/>
  <c r="K513" i="1"/>
  <c r="L513" i="1" s="1"/>
  <c r="M513" i="1" s="1"/>
  <c r="E675" i="5"/>
  <c r="D675" i="5" s="1"/>
  <c r="C675" i="5" s="1"/>
  <c r="G675" i="5" s="1"/>
  <c r="K639" i="1"/>
  <c r="L639" i="1" s="1"/>
  <c r="M639" i="1" s="1"/>
  <c r="K807" i="1"/>
  <c r="L807" i="1" s="1"/>
  <c r="M807" i="1" s="1"/>
  <c r="E552" i="5"/>
  <c r="D552" i="5" s="1"/>
  <c r="C552" i="5" s="1"/>
  <c r="G552" i="5" s="1"/>
  <c r="K765" i="1"/>
  <c r="L765" i="1" s="1"/>
  <c r="M765" i="1" s="1"/>
  <c r="E717" i="5"/>
  <c r="D717" i="5" s="1"/>
  <c r="C717" i="5" s="1"/>
  <c r="G717" i="5" s="1"/>
  <c r="E547" i="5"/>
  <c r="D547" i="5" s="1"/>
  <c r="C547" i="5" s="1"/>
  <c r="G547" i="5" s="1"/>
  <c r="E631" i="5"/>
  <c r="D631" i="5" s="1"/>
  <c r="C631" i="5" s="1"/>
  <c r="G631" i="5" s="1"/>
  <c r="E238" i="5"/>
  <c r="D238" i="5" s="1"/>
  <c r="C238" i="5" s="1"/>
  <c r="G238" i="5" s="1"/>
  <c r="F151" i="5"/>
  <c r="F152" i="5" s="1"/>
  <c r="E110" i="5"/>
  <c r="D110" i="5" s="1"/>
  <c r="C110" i="5" s="1"/>
  <c r="E321" i="5"/>
  <c r="D321" i="5" s="1"/>
  <c r="C321" i="5" s="1"/>
  <c r="G321" i="5" s="1"/>
  <c r="L429" i="1"/>
  <c r="M429" i="1" s="1"/>
  <c r="L681" i="1"/>
  <c r="M681" i="1" s="1"/>
  <c r="L471" i="1"/>
  <c r="M471" i="1" s="1"/>
  <c r="L723" i="1"/>
  <c r="M723" i="1" s="1"/>
  <c r="F155" i="5"/>
  <c r="E447" i="5"/>
  <c r="D447" i="5" s="1"/>
  <c r="C447" i="5" s="1"/>
  <c r="G447" i="5" s="1"/>
  <c r="F483" i="5"/>
  <c r="F484" i="5" s="1"/>
  <c r="E615" i="5"/>
  <c r="D615" i="5" s="1"/>
  <c r="C615" i="5" s="1"/>
  <c r="G615" i="5" s="1"/>
  <c r="F651" i="5"/>
  <c r="F652" i="5" s="1"/>
  <c r="E573" i="5"/>
  <c r="D573" i="5" s="1"/>
  <c r="C573" i="5" s="1"/>
  <c r="G573" i="5" s="1"/>
  <c r="F609" i="5"/>
  <c r="F610" i="5" s="1"/>
  <c r="E699" i="5"/>
  <c r="D699" i="5" s="1"/>
  <c r="C699" i="5" s="1"/>
  <c r="G699" i="5" s="1"/>
  <c r="F735" i="5"/>
  <c r="F736" i="5" s="1"/>
  <c r="E489" i="5"/>
  <c r="D489" i="5" s="1"/>
  <c r="C489" i="5" s="1"/>
  <c r="G489" i="5" s="1"/>
  <c r="F525" i="5"/>
  <c r="F526" i="5" s="1"/>
  <c r="F819" i="5"/>
  <c r="F820" i="5" s="1"/>
  <c r="E783" i="5"/>
  <c r="D783" i="5" s="1"/>
  <c r="C783" i="5" s="1"/>
  <c r="G783" i="5" s="1"/>
  <c r="E741" i="5"/>
  <c r="D741" i="5" s="1"/>
  <c r="C741" i="5" s="1"/>
  <c r="G741" i="5" s="1"/>
  <c r="F777" i="5"/>
  <c r="F778" i="5" s="1"/>
  <c r="E531" i="5"/>
  <c r="D531" i="5" s="1"/>
  <c r="C531" i="5" s="1"/>
  <c r="G531" i="5" s="1"/>
  <c r="F567" i="5"/>
  <c r="F568" i="5" s="1"/>
  <c r="E657" i="5"/>
  <c r="D657" i="5" s="1"/>
  <c r="C657" i="5" s="1"/>
  <c r="G657" i="5" s="1"/>
  <c r="F693" i="5"/>
  <c r="F694" i="5" s="1"/>
  <c r="E405" i="5"/>
  <c r="D405" i="5" s="1"/>
  <c r="C405" i="5" s="1"/>
  <c r="G405" i="5" s="1"/>
  <c r="E279" i="5"/>
  <c r="D279" i="5" s="1"/>
  <c r="C279" i="5" s="1"/>
  <c r="G279" i="5" s="1"/>
  <c r="E156" i="5"/>
  <c r="D156" i="5" s="1"/>
  <c r="C156" i="5" s="1"/>
  <c r="F59" i="5"/>
  <c r="F60" i="5" s="1"/>
  <c r="G18" i="5"/>
  <c r="F315" i="5"/>
  <c r="F316" i="5" s="1"/>
  <c r="F233" i="5"/>
  <c r="F234" i="5" s="1"/>
  <c r="F192" i="5"/>
  <c r="F193" i="5" s="1"/>
  <c r="F441" i="5"/>
  <c r="F442" i="5" s="1"/>
  <c r="F274" i="5"/>
  <c r="F275" i="5" s="1"/>
  <c r="F357" i="5"/>
  <c r="F358" i="5" s="1"/>
  <c r="F105" i="5"/>
  <c r="F106" i="5" s="1"/>
  <c r="F399" i="5"/>
  <c r="F400" i="5" s="1"/>
  <c r="C64" i="5"/>
  <c r="G64" i="5" s="1"/>
  <c r="M93" i="1"/>
  <c r="B8" i="8" s="1"/>
  <c r="E278" i="5"/>
  <c r="D278" i="5" s="1"/>
  <c r="C278" i="5" s="1"/>
  <c r="G278" i="5" s="1"/>
  <c r="E362" i="5"/>
  <c r="D362" i="5" s="1"/>
  <c r="C362" i="5" s="1"/>
  <c r="G362" i="5" s="1"/>
  <c r="E320" i="5"/>
  <c r="D320" i="5" s="1"/>
  <c r="C320" i="5" s="1"/>
  <c r="G320" i="5" s="1"/>
  <c r="M177" i="1"/>
  <c r="B12" i="8" s="1"/>
  <c r="M261" i="1"/>
  <c r="M345" i="1"/>
  <c r="M51" i="1"/>
  <c r="B6" i="8" s="1"/>
  <c r="M303" i="1"/>
  <c r="E237" i="5"/>
  <c r="D237" i="5" s="1"/>
  <c r="C237" i="5" s="1"/>
  <c r="G237" i="5" s="1"/>
  <c r="E404" i="5"/>
  <c r="D404" i="5" s="1"/>
  <c r="C404" i="5" s="1"/>
  <c r="G404" i="5" s="1"/>
  <c r="M135" i="1"/>
  <c r="B10" i="8" s="1"/>
  <c r="M219" i="1"/>
  <c r="B14" i="8" s="1"/>
  <c r="M9" i="1"/>
  <c r="L1943" i="1" l="1"/>
  <c r="G110" i="5"/>
  <c r="G156" i="5"/>
  <c r="J63" i="5"/>
  <c r="E63" i="5"/>
  <c r="D63" i="5" s="1"/>
  <c r="C63" i="5" s="1"/>
  <c r="G63" i="5" s="1"/>
  <c r="G10" i="5"/>
  <c r="B1955" i="2"/>
  <c r="M387" i="1"/>
  <c r="E155" i="5"/>
  <c r="D155" i="5" s="1"/>
  <c r="C155" i="5" s="1"/>
  <c r="G155" i="5" s="1"/>
  <c r="J155" i="5"/>
  <c r="L1815" i="1"/>
  <c r="M1815" i="1" s="1"/>
  <c r="L1017" i="1"/>
  <c r="M1017" i="1" s="1"/>
  <c r="F1281" i="5"/>
  <c r="F1282" i="5" s="1"/>
  <c r="E1245" i="5"/>
  <c r="D1245" i="5" s="1"/>
  <c r="C1245" i="5" s="1"/>
  <c r="G1245" i="5" s="1"/>
  <c r="F1743" i="5"/>
  <c r="F1744" i="5" s="1"/>
  <c r="E1707" i="5"/>
  <c r="D1707" i="5" s="1"/>
  <c r="C1707" i="5" s="1"/>
  <c r="G1707" i="5" s="1"/>
  <c r="E1749" i="5"/>
  <c r="D1749" i="5" s="1"/>
  <c r="C1749" i="5" s="1"/>
  <c r="G1749" i="5" s="1"/>
  <c r="F1785" i="5"/>
  <c r="F1786" i="5" s="1"/>
  <c r="E867" i="5"/>
  <c r="D867" i="5" s="1"/>
  <c r="C867" i="5" s="1"/>
  <c r="G867" i="5" s="1"/>
  <c r="F903" i="5"/>
  <c r="F904" i="5" s="1"/>
  <c r="L1353" i="1"/>
  <c r="M1353" i="1" s="1"/>
  <c r="L1185" i="1"/>
  <c r="M1185" i="1" s="1"/>
  <c r="L1101" i="1"/>
  <c r="M1101" i="1" s="1"/>
  <c r="B4" i="8"/>
  <c r="J4" i="8" s="1"/>
  <c r="M1945" i="1"/>
  <c r="E1954" i="5"/>
  <c r="D1954" i="5" s="1"/>
  <c r="F1955" i="5"/>
  <c r="L975" i="1"/>
  <c r="M975" i="1" s="1"/>
  <c r="F945" i="5"/>
  <c r="F946" i="5" s="1"/>
  <c r="E909" i="5"/>
  <c r="D909" i="5" s="1"/>
  <c r="C909" i="5" s="1"/>
  <c r="G909" i="5" s="1"/>
  <c r="L1059" i="1"/>
  <c r="M1059" i="1" s="1"/>
  <c r="L1605" i="1"/>
  <c r="M1605" i="1" s="1"/>
  <c r="E862" i="5"/>
  <c r="D862" i="5" s="1"/>
  <c r="L849" i="1"/>
  <c r="M849" i="1" s="1"/>
  <c r="F1407" i="5"/>
  <c r="F1408" i="5" s="1"/>
  <c r="E1371" i="5"/>
  <c r="D1371" i="5" s="1"/>
  <c r="C1371" i="5" s="1"/>
  <c r="G1371" i="5" s="1"/>
  <c r="F1239" i="5"/>
  <c r="F1240" i="5" s="1"/>
  <c r="E1203" i="5"/>
  <c r="D1203" i="5" s="1"/>
  <c r="C1203" i="5" s="1"/>
  <c r="G1203" i="5" s="1"/>
  <c r="F1155" i="5"/>
  <c r="F1156" i="5" s="1"/>
  <c r="E1119" i="5"/>
  <c r="D1119" i="5" s="1"/>
  <c r="C1119" i="5" s="1"/>
  <c r="G1119" i="5" s="1"/>
  <c r="E1828" i="5"/>
  <c r="D1828" i="5" s="1"/>
  <c r="F1869" i="5"/>
  <c r="F1870" i="5" s="1"/>
  <c r="E1833" i="5"/>
  <c r="D1833" i="5" s="1"/>
  <c r="C1833" i="5" s="1"/>
  <c r="G1833" i="5" s="1"/>
  <c r="E1030" i="5"/>
  <c r="D1030" i="5" s="1"/>
  <c r="L1395" i="1"/>
  <c r="M1395" i="1" s="1"/>
  <c r="L1521" i="1"/>
  <c r="M1521" i="1" s="1"/>
  <c r="E1077" i="5"/>
  <c r="D1077" i="5" s="1"/>
  <c r="C1077" i="5" s="1"/>
  <c r="G1077" i="5" s="1"/>
  <c r="F1113" i="5"/>
  <c r="F1114" i="5" s="1"/>
  <c r="E1665" i="5"/>
  <c r="D1665" i="5" s="1"/>
  <c r="C1665" i="5" s="1"/>
  <c r="G1665" i="5" s="1"/>
  <c r="F1701" i="5"/>
  <c r="F1702" i="5" s="1"/>
  <c r="F1659" i="5"/>
  <c r="F1660" i="5" s="1"/>
  <c r="E1623" i="5"/>
  <c r="D1623" i="5" s="1"/>
  <c r="C1623" i="5" s="1"/>
  <c r="G1623" i="5" s="1"/>
  <c r="L1437" i="1"/>
  <c r="M1437" i="1" s="1"/>
  <c r="L1563" i="1"/>
  <c r="M1563" i="1" s="1"/>
  <c r="L1857" i="1"/>
  <c r="M1857" i="1" s="1"/>
  <c r="L1269" i="1"/>
  <c r="M1269" i="1" s="1"/>
  <c r="E1413" i="5"/>
  <c r="D1413" i="5" s="1"/>
  <c r="C1413" i="5" s="1"/>
  <c r="G1413" i="5" s="1"/>
  <c r="F1449" i="5"/>
  <c r="F1575" i="5"/>
  <c r="F1576" i="5" s="1"/>
  <c r="E1539" i="5"/>
  <c r="D1539" i="5" s="1"/>
  <c r="C1539" i="5" s="1"/>
  <c r="G1539" i="5" s="1"/>
  <c r="F1071" i="5"/>
  <c r="F1072" i="5" s="1"/>
  <c r="E1035" i="5"/>
  <c r="D1035" i="5" s="1"/>
  <c r="C1035" i="5" s="1"/>
  <c r="G1035" i="5" s="1"/>
  <c r="L1227" i="1"/>
  <c r="M1227" i="1" s="1"/>
  <c r="L1689" i="1"/>
  <c r="M1689" i="1" s="1"/>
  <c r="L1731" i="1"/>
  <c r="M1731" i="1" s="1"/>
  <c r="F987" i="5"/>
  <c r="F988" i="5" s="1"/>
  <c r="E951" i="5"/>
  <c r="D951" i="5" s="1"/>
  <c r="C951" i="5" s="1"/>
  <c r="G951" i="5" s="1"/>
  <c r="F1365" i="5"/>
  <c r="F1366" i="5" s="1"/>
  <c r="E1329" i="5"/>
  <c r="D1329" i="5" s="1"/>
  <c r="C1329" i="5" s="1"/>
  <c r="G1329" i="5" s="1"/>
  <c r="F1533" i="5"/>
  <c r="F1534" i="5" s="1"/>
  <c r="E1497" i="5"/>
  <c r="D1497" i="5" s="1"/>
  <c r="C1497" i="5" s="1"/>
  <c r="G1497" i="5" s="1"/>
  <c r="F1491" i="5"/>
  <c r="F1492" i="5" s="1"/>
  <c r="E1455" i="5"/>
  <c r="D1455" i="5" s="1"/>
  <c r="C1455" i="5" s="1"/>
  <c r="G1455" i="5" s="1"/>
  <c r="E1581" i="5"/>
  <c r="D1581" i="5" s="1"/>
  <c r="C1581" i="5" s="1"/>
  <c r="G1581" i="5" s="1"/>
  <c r="F1617" i="5"/>
  <c r="F1618" i="5" s="1"/>
  <c r="E1875" i="5"/>
  <c r="D1875" i="5" s="1"/>
  <c r="C1875" i="5" s="1"/>
  <c r="G1875" i="5" s="1"/>
  <c r="F1911" i="5"/>
  <c r="F1912" i="5" s="1"/>
  <c r="E1287" i="5"/>
  <c r="D1287" i="5" s="1"/>
  <c r="C1287" i="5" s="1"/>
  <c r="G1287" i="5" s="1"/>
  <c r="F1323" i="5"/>
  <c r="F1324" i="5" s="1"/>
  <c r="F1197" i="5"/>
  <c r="F1198" i="5" s="1"/>
  <c r="E1161" i="5"/>
  <c r="D1161" i="5" s="1"/>
  <c r="C1161" i="5" s="1"/>
  <c r="G1161" i="5" s="1"/>
  <c r="E1945" i="1"/>
  <c r="F153" i="5"/>
  <c r="G12" i="5" s="1"/>
  <c r="F61" i="5"/>
  <c r="E694" i="5"/>
  <c r="D694" i="5" s="1"/>
  <c r="E736" i="5"/>
  <c r="D736" i="5" s="1"/>
  <c r="E526" i="5"/>
  <c r="D526" i="5" s="1"/>
  <c r="E484" i="5"/>
  <c r="D484" i="5" s="1"/>
  <c r="E568" i="5"/>
  <c r="D568" i="5" s="1"/>
  <c r="E652" i="5"/>
  <c r="D652" i="5" s="1"/>
  <c r="E778" i="5"/>
  <c r="D778" i="5" s="1"/>
  <c r="E820" i="5"/>
  <c r="D820" i="5" s="1"/>
  <c r="E610" i="5"/>
  <c r="D610" i="5" s="1"/>
  <c r="C10" i="5"/>
  <c r="J11" i="8"/>
  <c r="K11" i="8" s="1"/>
  <c r="L11" i="8" s="1"/>
  <c r="J10" i="8"/>
  <c r="K10" i="8" s="1"/>
  <c r="L10" i="8" s="1"/>
  <c r="J6" i="8"/>
  <c r="K6" i="8" s="1"/>
  <c r="L6" i="8" s="1"/>
  <c r="J7" i="8"/>
  <c r="K7" i="8" s="1"/>
  <c r="J15" i="8"/>
  <c r="J14" i="8"/>
  <c r="K14" i="8" s="1"/>
  <c r="L14" i="8" s="1"/>
  <c r="J13" i="8"/>
  <c r="J12" i="8"/>
  <c r="J8" i="8"/>
  <c r="K8" i="8" s="1"/>
  <c r="L8" i="8" s="1"/>
  <c r="J9" i="8"/>
  <c r="K9" i="8" s="1"/>
  <c r="F276" i="5"/>
  <c r="F359" i="5"/>
  <c r="I10" i="5"/>
  <c r="F235" i="5"/>
  <c r="F107" i="5"/>
  <c r="E10" i="5"/>
  <c r="F401" i="5"/>
  <c r="F443" i="5"/>
  <c r="F317" i="5"/>
  <c r="H10" i="5"/>
  <c r="F194" i="5"/>
  <c r="G11" i="5"/>
  <c r="E152" i="5"/>
  <c r="D152" i="5" s="1"/>
  <c r="J5" i="8" l="1"/>
  <c r="K5" i="8" s="1"/>
  <c r="F1450" i="5"/>
  <c r="F1451" i="5" s="1"/>
  <c r="E1324" i="5"/>
  <c r="D1324" i="5" s="1"/>
  <c r="E988" i="5"/>
  <c r="D988" i="5" s="1"/>
  <c r="E1576" i="5"/>
  <c r="D1576" i="5" s="1"/>
  <c r="E1408" i="5"/>
  <c r="D1408" i="5" s="1"/>
  <c r="E904" i="5"/>
  <c r="D904" i="5" s="1"/>
  <c r="F1745" i="5"/>
  <c r="E1744" i="5"/>
  <c r="D1744" i="5" s="1"/>
  <c r="E1366" i="5"/>
  <c r="D1366" i="5" s="1"/>
  <c r="E1072" i="5"/>
  <c r="D1072" i="5" s="1"/>
  <c r="F1031" i="5"/>
  <c r="E1870" i="5"/>
  <c r="D1870" i="5" s="1"/>
  <c r="F1871" i="5"/>
  <c r="E1240" i="5"/>
  <c r="D1240" i="5" s="1"/>
  <c r="F1241" i="5"/>
  <c r="C12" i="5"/>
  <c r="E1618" i="5"/>
  <c r="D1618" i="5" s="1"/>
  <c r="F1619" i="5"/>
  <c r="E1534" i="5"/>
  <c r="D1534" i="5" s="1"/>
  <c r="F1535" i="5"/>
  <c r="E1660" i="5"/>
  <c r="D1660" i="5" s="1"/>
  <c r="E1114" i="5"/>
  <c r="D1114" i="5" s="1"/>
  <c r="F1115" i="5"/>
  <c r="F1829" i="5"/>
  <c r="E1156" i="5"/>
  <c r="D1156" i="5" s="1"/>
  <c r="F1157" i="5"/>
  <c r="E1198" i="5"/>
  <c r="D1198" i="5" s="1"/>
  <c r="E1912" i="5"/>
  <c r="D1912" i="5" s="1"/>
  <c r="E1492" i="5"/>
  <c r="D1492" i="5" s="1"/>
  <c r="E1702" i="5"/>
  <c r="D1702" i="5" s="1"/>
  <c r="F863" i="5"/>
  <c r="E946" i="5"/>
  <c r="D946" i="5" s="1"/>
  <c r="F947" i="5"/>
  <c r="E1786" i="5"/>
  <c r="D1786" i="5" s="1"/>
  <c r="F1787" i="5"/>
  <c r="E1282" i="5"/>
  <c r="D1282" i="5" s="1"/>
  <c r="E60" i="5"/>
  <c r="D60" i="5" s="1"/>
  <c r="C11" i="5"/>
  <c r="F527" i="5"/>
  <c r="F569" i="5"/>
  <c r="F485" i="5"/>
  <c r="F737" i="5"/>
  <c r="F611" i="5"/>
  <c r="F779" i="5"/>
  <c r="F695" i="5"/>
  <c r="F821" i="5"/>
  <c r="F653" i="5"/>
  <c r="L9" i="8"/>
  <c r="K4" i="8"/>
  <c r="L4" i="8" s="1"/>
  <c r="D19" i="8"/>
  <c r="F13" i="6" s="1"/>
  <c r="L7" i="8"/>
  <c r="K13" i="8"/>
  <c r="L13" i="8" s="1"/>
  <c r="D21" i="8"/>
  <c r="F16" i="6" s="1"/>
  <c r="K12" i="8"/>
  <c r="L12" i="8" s="1"/>
  <c r="K15" i="8"/>
  <c r="L15" i="8" s="1"/>
  <c r="J10" i="5"/>
  <c r="E316" i="5"/>
  <c r="D316" i="5" s="1"/>
  <c r="E400" i="5"/>
  <c r="D400" i="5" s="1"/>
  <c r="E11" i="5"/>
  <c r="E106" i="5"/>
  <c r="D106" i="5" s="1"/>
  <c r="I12" i="5"/>
  <c r="I11" i="5"/>
  <c r="E234" i="5"/>
  <c r="D234" i="5" s="1"/>
  <c r="E275" i="5"/>
  <c r="D275" i="5" s="1"/>
  <c r="H12" i="5"/>
  <c r="E442" i="5"/>
  <c r="D442" i="5" s="1"/>
  <c r="E12" i="5"/>
  <c r="E193" i="5"/>
  <c r="D193" i="5" s="1"/>
  <c r="H11" i="5"/>
  <c r="E358" i="5"/>
  <c r="D358" i="5" s="1"/>
  <c r="E1450" i="5" l="1"/>
  <c r="D1450" i="5" s="1"/>
  <c r="D22" i="8"/>
  <c r="F17" i="6" s="1"/>
  <c r="F1703" i="5"/>
  <c r="F1913" i="5"/>
  <c r="F1073" i="5"/>
  <c r="F1409" i="5"/>
  <c r="F989" i="5"/>
  <c r="F1283" i="5"/>
  <c r="F1493" i="5"/>
  <c r="F1199" i="5"/>
  <c r="F1661" i="5"/>
  <c r="F1367" i="5"/>
  <c r="F905" i="5"/>
  <c r="F1577" i="5"/>
  <c r="F1325" i="5"/>
  <c r="D20" i="8"/>
  <c r="F14" i="6" s="1"/>
  <c r="L5" i="8"/>
  <c r="J11" i="5"/>
  <c r="J12" i="5"/>
  <c r="K1953" i="2"/>
  <c r="K1955" i="2" s="1"/>
  <c r="J1951" i="2"/>
  <c r="J1953" i="2" s="1"/>
  <c r="J1955" i="2" s="1"/>
  <c r="F1959"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profile</author>
    <author>0610308</author>
    <author>9214806</author>
    <author>9714090</author>
  </authors>
  <commentList>
    <comment ref="F4" authorId="0" shapeId="0" xr:uid="{00000000-0006-0000-0000-000001000000}">
      <text>
        <r>
          <rPr>
            <b/>
            <sz val="12"/>
            <color indexed="81"/>
            <rFont val="ＭＳ Ｐゴシック"/>
            <family val="3"/>
            <charset val="128"/>
          </rPr>
          <t>H23年度から担当係長も記載して下さい。:</t>
        </r>
        <r>
          <rPr>
            <sz val="9"/>
            <color indexed="81"/>
            <rFont val="ＭＳ Ｐゴシック"/>
            <family val="3"/>
            <charset val="128"/>
          </rPr>
          <t xml:space="preserve">
</t>
        </r>
      </text>
    </comment>
    <comment ref="K10" authorId="1" shapeId="0" xr:uid="{00000000-0006-0000-0000-000002000000}">
      <text>
        <r>
          <rPr>
            <b/>
            <sz val="12"/>
            <color indexed="81"/>
            <rFont val="ＭＳ Ｐゴシック"/>
            <family val="3"/>
            <charset val="128"/>
          </rPr>
          <t>このマクロを使用するときは明細ファイルの頭に参考と付けてから読み込んでください。動かない場合は後ろにも参考と入ってる場合があります</t>
        </r>
      </text>
    </comment>
    <comment ref="F14" authorId="2" shapeId="0" xr:uid="{00000000-0006-0000-0000-000003000000}">
      <text>
        <r>
          <rPr>
            <sz val="12"/>
            <color indexed="81"/>
            <rFont val="ＭＳ Ｐゴシック"/>
            <family val="3"/>
            <charset val="128"/>
          </rPr>
          <t>1千万円未満は3桁、以上は4桁で丸めるように設定してあります。
合わない時は直接入力して下さい。</t>
        </r>
      </text>
    </comment>
    <comment ref="O16" authorId="3" shapeId="0" xr:uid="{00000000-0006-0000-0000-000004000000}">
      <text>
        <r>
          <rPr>
            <sz val="10"/>
            <color indexed="81"/>
            <rFont val="ＭＳ Ｐゴシック"/>
            <family val="3"/>
            <charset val="128"/>
          </rPr>
          <t>端数処理しても金額が合わない場合は、rankの優先順位の高いものより、補正金額を手入力にて加算する。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9214806</author>
  </authors>
  <commentList>
    <comment ref="D4" authorId="0" shapeId="0" xr:uid="{00000000-0006-0000-0300-000001000000}">
      <text>
        <r>
          <rPr>
            <b/>
            <sz val="9"/>
            <color indexed="81"/>
            <rFont val="ＭＳ Ｐゴシック"/>
            <family val="3"/>
            <charset val="128"/>
          </rPr>
          <t>選択</t>
        </r>
        <r>
          <rPr>
            <sz val="9"/>
            <color indexed="81"/>
            <rFont val="ＭＳ Ｐゴシック"/>
            <family val="3"/>
            <charset val="128"/>
          </rPr>
          <t xml:space="preserve">
※森之宮は
　施設管区と営繕区と工事に分けてます。</t>
        </r>
      </text>
    </comment>
    <comment ref="J5" authorId="0" shapeId="0" xr:uid="{00000000-0006-0000-0300-000002000000}">
      <text>
        <r>
          <rPr>
            <b/>
            <sz val="9"/>
            <color indexed="81"/>
            <rFont val="ＭＳ Ｐゴシック"/>
            <family val="3"/>
            <charset val="128"/>
          </rPr>
          <t>選択</t>
        </r>
        <r>
          <rPr>
            <sz val="9"/>
            <color indexed="81"/>
            <rFont val="ＭＳ Ｐゴシック"/>
            <family val="3"/>
            <charset val="128"/>
          </rPr>
          <t xml:space="preserve">
</t>
        </r>
      </text>
    </comment>
  </commentList>
</comments>
</file>

<file path=xl/sharedStrings.xml><?xml version="1.0" encoding="utf-8"?>
<sst xmlns="http://schemas.openxmlformats.org/spreadsheetml/2006/main" count="510" uniqueCount="288">
  <si>
    <t>契約番号</t>
    <rPh sb="0" eb="2">
      <t>ケイヤク</t>
    </rPh>
    <rPh sb="2" eb="4">
      <t>バンゴウ</t>
    </rPh>
    <phoneticPr fontId="2"/>
  </si>
  <si>
    <t>担当者</t>
    <rPh sb="0" eb="3">
      <t>タントウシャ</t>
    </rPh>
    <phoneticPr fontId="2"/>
  </si>
  <si>
    <t>ＴＥＬ</t>
    <phoneticPr fontId="2"/>
  </si>
  <si>
    <t>請負代金額</t>
    <rPh sb="0" eb="2">
      <t>ウケオイ</t>
    </rPh>
    <rPh sb="2" eb="3">
      <t>ダイ</t>
    </rPh>
    <rPh sb="3" eb="5">
      <t>キンガク</t>
    </rPh>
    <phoneticPr fontId="2"/>
  </si>
  <si>
    <t>（内消費税等</t>
    <rPh sb="1" eb="2">
      <t>ウチ</t>
    </rPh>
    <rPh sb="2" eb="5">
      <t>ショウヒゼイ</t>
    </rPh>
    <rPh sb="5" eb="6">
      <t>トウ</t>
    </rPh>
    <phoneticPr fontId="2"/>
  </si>
  <si>
    <t>～</t>
    <phoneticPr fontId="2"/>
  </si>
  <si>
    <t>工　　事　　名　　称</t>
    <rPh sb="0" eb="1">
      <t>コウ</t>
    </rPh>
    <rPh sb="3" eb="4">
      <t>コト</t>
    </rPh>
    <rPh sb="6" eb="7">
      <t>ナ</t>
    </rPh>
    <rPh sb="9" eb="10">
      <t>ショウ</t>
    </rPh>
    <phoneticPr fontId="2"/>
  </si>
  <si>
    <t>請負者名</t>
    <rPh sb="0" eb="2">
      <t>ウケオイ</t>
    </rPh>
    <rPh sb="2" eb="3">
      <t>シャ</t>
    </rPh>
    <rPh sb="3" eb="4">
      <t>メイ</t>
    </rPh>
    <phoneticPr fontId="2"/>
  </si>
  <si>
    <t>)</t>
    <phoneticPr fontId="2"/>
  </si>
  <si>
    <t>前払金</t>
    <rPh sb="0" eb="1">
      <t>マエ</t>
    </rPh>
    <rPh sb="1" eb="2">
      <t>ハラ</t>
    </rPh>
    <rPh sb="2" eb="3">
      <t>キン</t>
    </rPh>
    <phoneticPr fontId="2"/>
  </si>
  <si>
    <t>契　約　日</t>
    <rPh sb="0" eb="1">
      <t>チギリ</t>
    </rPh>
    <rPh sb="2" eb="3">
      <t>ヤク</t>
    </rPh>
    <rPh sb="4" eb="5">
      <t>ヒ</t>
    </rPh>
    <phoneticPr fontId="2"/>
  </si>
  <si>
    <t>落札率（R）</t>
    <rPh sb="0" eb="2">
      <t>ラクサツ</t>
    </rPh>
    <rPh sb="2" eb="3">
      <t>リツ</t>
    </rPh>
    <phoneticPr fontId="2"/>
  </si>
  <si>
    <t>各係連絡</t>
    <rPh sb="0" eb="1">
      <t>カク</t>
    </rPh>
    <rPh sb="1" eb="2">
      <t>カカリ</t>
    </rPh>
    <rPh sb="2" eb="4">
      <t>レンラク</t>
    </rPh>
    <phoneticPr fontId="2"/>
  </si>
  <si>
    <t>契約書提出</t>
    <rPh sb="0" eb="3">
      <t>ケイヤクショ</t>
    </rPh>
    <rPh sb="3" eb="5">
      <t>テイシュツ</t>
    </rPh>
    <phoneticPr fontId="2"/>
  </si>
  <si>
    <t>工　　　期</t>
    <rPh sb="0" eb="1">
      <t>コウ</t>
    </rPh>
    <rPh sb="4" eb="5">
      <t>キ</t>
    </rPh>
    <phoneticPr fontId="2"/>
  </si>
  <si>
    <t>【チェックシート】</t>
    <phoneticPr fontId="2"/>
  </si>
  <si>
    <t>（内訳）</t>
    <rPh sb="1" eb="3">
      <t>ウチワケ</t>
    </rPh>
    <phoneticPr fontId="2"/>
  </si>
  <si>
    <t>設計No</t>
    <rPh sb="0" eb="2">
      <t>セッケイ</t>
    </rPh>
    <phoneticPr fontId="2"/>
  </si>
  <si>
    <t>計</t>
    <rPh sb="0" eb="1">
      <t>ケイ</t>
    </rPh>
    <phoneticPr fontId="2"/>
  </si>
  <si>
    <t>消費税及び地方消費税相当額</t>
    <rPh sb="0" eb="3">
      <t>ショウヒゼイ</t>
    </rPh>
    <rPh sb="3" eb="4">
      <t>オヨ</t>
    </rPh>
    <rPh sb="5" eb="7">
      <t>チホウ</t>
    </rPh>
    <rPh sb="7" eb="10">
      <t>ショウヒゼイ</t>
    </rPh>
    <rPh sb="10" eb="13">
      <t>ソウトウガク</t>
    </rPh>
    <phoneticPr fontId="2"/>
  </si>
  <si>
    <t>合計</t>
    <rPh sb="0" eb="2">
      <t>ゴウケイ</t>
    </rPh>
    <phoneticPr fontId="2"/>
  </si>
  <si>
    <t>契約日</t>
    <rPh sb="0" eb="3">
      <t>ケイヤクビ</t>
    </rPh>
    <phoneticPr fontId="2"/>
  </si>
  <si>
    <t>査定担当者名</t>
    <rPh sb="0" eb="2">
      <t>サテイ</t>
    </rPh>
    <rPh sb="2" eb="5">
      <t>タントウシャ</t>
    </rPh>
    <rPh sb="5" eb="6">
      <t>メイ</t>
    </rPh>
    <phoneticPr fontId="2"/>
  </si>
  <si>
    <t>工事名称</t>
    <rPh sb="0" eb="2">
      <t>コウジ</t>
    </rPh>
    <rPh sb="2" eb="4">
      <t>メイショウ</t>
    </rPh>
    <phoneticPr fontId="2"/>
  </si>
  <si>
    <t>請負代金額（税込み）</t>
    <rPh sb="0" eb="2">
      <t>ウケオイ</t>
    </rPh>
    <rPh sb="2" eb="3">
      <t>ダイ</t>
    </rPh>
    <rPh sb="3" eb="5">
      <t>キンガク</t>
    </rPh>
    <rPh sb="6" eb="7">
      <t>ゼイ</t>
    </rPh>
    <rPh sb="7" eb="8">
      <t>コ</t>
    </rPh>
    <phoneticPr fontId="2"/>
  </si>
  <si>
    <t>名　　　　　　　　　称</t>
    <rPh sb="0" eb="1">
      <t>メイ</t>
    </rPh>
    <rPh sb="10" eb="11">
      <t>ショウ</t>
    </rPh>
    <phoneticPr fontId="2"/>
  </si>
  <si>
    <t>（変更時差引金額）</t>
    <rPh sb="1" eb="4">
      <t>ヘンコウジ</t>
    </rPh>
    <rPh sb="4" eb="6">
      <t>サシヒキ</t>
    </rPh>
    <rPh sb="6" eb="8">
      <t>キンガク</t>
    </rPh>
    <phoneticPr fontId="2"/>
  </si>
  <si>
    <t>（査定金額端数調整）</t>
    <rPh sb="1" eb="3">
      <t>サテイ</t>
    </rPh>
    <rPh sb="3" eb="5">
      <t>キンガク</t>
    </rPh>
    <rPh sb="5" eb="7">
      <t>ハスウ</t>
    </rPh>
    <rPh sb="7" eb="9">
      <t>チョウセイ</t>
    </rPh>
    <phoneticPr fontId="2"/>
  </si>
  <si>
    <t>部に入力</t>
    <rPh sb="0" eb="1">
      <t>ブ</t>
    </rPh>
    <rPh sb="2" eb="4">
      <t>ニュウリョク</t>
    </rPh>
    <phoneticPr fontId="2"/>
  </si>
  <si>
    <t>（請負金額査定入力表）</t>
    <rPh sb="1" eb="3">
      <t>ウケオイ</t>
    </rPh>
    <rPh sb="3" eb="5">
      <t>キンガク</t>
    </rPh>
    <rPh sb="5" eb="7">
      <t>サテイ</t>
    </rPh>
    <rPh sb="7" eb="9">
      <t>ニュウリョク</t>
    </rPh>
    <rPh sb="9" eb="10">
      <t>ヒョウ</t>
    </rPh>
    <phoneticPr fontId="2"/>
  </si>
  <si>
    <t>新単価</t>
    <rPh sb="0" eb="3">
      <t>シンタンカ</t>
    </rPh>
    <phoneticPr fontId="2"/>
  </si>
  <si>
    <t>類似単価</t>
    <rPh sb="0" eb="2">
      <t>ルイジ</t>
    </rPh>
    <rPh sb="2" eb="4">
      <t>タンカ</t>
    </rPh>
    <phoneticPr fontId="2"/>
  </si>
  <si>
    <t>変更差引金額</t>
    <rPh sb="0" eb="2">
      <t>ヘンコウ</t>
    </rPh>
    <rPh sb="2" eb="4">
      <t>サシヒキ</t>
    </rPh>
    <rPh sb="4" eb="6">
      <t>キンガク</t>
    </rPh>
    <phoneticPr fontId="2"/>
  </si>
  <si>
    <t>今回請負金額</t>
    <rPh sb="0" eb="2">
      <t>コンカイ</t>
    </rPh>
    <rPh sb="2" eb="4">
      <t>ウケオイ</t>
    </rPh>
    <rPh sb="4" eb="6">
      <t>キンガク</t>
    </rPh>
    <phoneticPr fontId="2"/>
  </si>
  <si>
    <r>
      <t>端数桁数</t>
    </r>
    <r>
      <rPr>
        <sz val="11"/>
        <rFont val="ＭＳ Ｐゴシック"/>
        <family val="3"/>
        <charset val="128"/>
      </rPr>
      <t>↓</t>
    </r>
    <rPh sb="0" eb="2">
      <t>ハスウ</t>
    </rPh>
    <rPh sb="2" eb="4">
      <t>ケタスウ</t>
    </rPh>
    <phoneticPr fontId="2"/>
  </si>
  <si>
    <r>
      <t>※</t>
    </r>
    <r>
      <rPr>
        <sz val="11"/>
        <color indexed="10"/>
        <rFont val="ＭＳ Ｐゴシック"/>
        <family val="3"/>
        <charset val="128"/>
      </rPr>
      <t>通常工事金額は</t>
    </r>
    <rPh sb="1" eb="3">
      <t>ツウジョウ</t>
    </rPh>
    <rPh sb="3" eb="5">
      <t>コウジ</t>
    </rPh>
    <rPh sb="5" eb="7">
      <t>キンガク</t>
    </rPh>
    <phoneticPr fontId="2"/>
  </si>
  <si>
    <r>
      <t>金額調整</t>
    </r>
    <r>
      <rPr>
        <sz val="11"/>
        <rFont val="ＭＳ Ｐゴシック"/>
        <family val="3"/>
        <charset val="128"/>
      </rPr>
      <t>↓</t>
    </r>
    <rPh sb="0" eb="2">
      <t>キンガク</t>
    </rPh>
    <rPh sb="2" eb="4">
      <t>チョウセイ</t>
    </rPh>
    <phoneticPr fontId="2"/>
  </si>
  <si>
    <r>
      <t>※</t>
    </r>
    <r>
      <rPr>
        <sz val="11"/>
        <color indexed="10"/>
        <rFont val="ＭＳ Ｐゴシック"/>
        <family val="3"/>
        <charset val="128"/>
      </rPr>
      <t>変更工事金額は</t>
    </r>
    <rPh sb="1" eb="3">
      <t>ヘンコウ</t>
    </rPh>
    <rPh sb="3" eb="5">
      <t>コウジ</t>
    </rPh>
    <rPh sb="5" eb="7">
      <t>キンガク</t>
    </rPh>
    <phoneticPr fontId="2"/>
  </si>
  <si>
    <t>工期　　　　　　着手日</t>
    <rPh sb="0" eb="2">
      <t>コウキ</t>
    </rPh>
    <rPh sb="8" eb="10">
      <t>チャクシュ</t>
    </rPh>
    <rPh sb="10" eb="11">
      <t>ヒ</t>
    </rPh>
    <phoneticPr fontId="2"/>
  </si>
  <si>
    <t>工期　　　　　　完成日</t>
    <rPh sb="0" eb="2">
      <t>コウキ</t>
    </rPh>
    <rPh sb="8" eb="10">
      <t>カンセイ</t>
    </rPh>
    <rPh sb="10" eb="11">
      <t>ヒ</t>
    </rPh>
    <phoneticPr fontId="2"/>
  </si>
  <si>
    <t>設計変更時入力表　(0の場合は、0と入力すること。）</t>
    <rPh sb="0" eb="2">
      <t>セッケイ</t>
    </rPh>
    <rPh sb="2" eb="4">
      <t>ヘンコウ</t>
    </rPh>
    <rPh sb="4" eb="5">
      <t>ジ</t>
    </rPh>
    <rPh sb="5" eb="7">
      <t>ニュウリョク</t>
    </rPh>
    <rPh sb="7" eb="8">
      <t>ヒョウ</t>
    </rPh>
    <rPh sb="12" eb="14">
      <t>バアイ</t>
    </rPh>
    <rPh sb="18" eb="20">
      <t>ニュウリョク</t>
    </rPh>
    <phoneticPr fontId="2"/>
  </si>
  <si>
    <t>rank</t>
    <phoneticPr fontId="2"/>
  </si>
  <si>
    <t>端数処理の桁数</t>
    <rPh sb="0" eb="2">
      <t>ハスウ</t>
    </rPh>
    <rPh sb="2" eb="4">
      <t>ショリ</t>
    </rPh>
    <rPh sb="5" eb="7">
      <t>ケタスウ</t>
    </rPh>
    <phoneticPr fontId="2"/>
  </si>
  <si>
    <t>率</t>
    <rPh sb="0" eb="1">
      <t>リツ</t>
    </rPh>
    <phoneticPr fontId="2"/>
  </si>
  <si>
    <t>正の補正</t>
    <rPh sb="0" eb="1">
      <t>セイ</t>
    </rPh>
    <rPh sb="2" eb="4">
      <t>ホセイ</t>
    </rPh>
    <phoneticPr fontId="2"/>
  </si>
  <si>
    <t>負の補正</t>
    <rPh sb="0" eb="1">
      <t>フ</t>
    </rPh>
    <rPh sb="2" eb="4">
      <t>ホセイ</t>
    </rPh>
    <phoneticPr fontId="2"/>
  </si>
  <si>
    <t>補正金額</t>
    <rPh sb="0" eb="2">
      <t>ホセイ</t>
    </rPh>
    <rPh sb="2" eb="4">
      <t>キンガク</t>
    </rPh>
    <phoneticPr fontId="2"/>
  </si>
  <si>
    <t>補正前金額</t>
    <rPh sb="0" eb="2">
      <t>ホセイ</t>
    </rPh>
    <rPh sb="2" eb="3">
      <t>マエ</t>
    </rPh>
    <rPh sb="3" eb="5">
      <t>キンガク</t>
    </rPh>
    <phoneticPr fontId="2"/>
  </si>
  <si>
    <t>&lt;=赤になれば、桁を下げてください。</t>
    <rPh sb="2" eb="3">
      <t>アカ</t>
    </rPh>
    <rPh sb="8" eb="9">
      <t>ケタ</t>
    </rPh>
    <rPh sb="10" eb="11">
      <t>サ</t>
    </rPh>
    <phoneticPr fontId="2"/>
  </si>
  <si>
    <t>それでも、金額が合わなければE,I列を手で修正してください。</t>
    <rPh sb="5" eb="7">
      <t>キンガク</t>
    </rPh>
    <rPh sb="8" eb="9">
      <t>ア</t>
    </rPh>
    <rPh sb="17" eb="18">
      <t>レツ</t>
    </rPh>
    <rPh sb="19" eb="20">
      <t>テ</t>
    </rPh>
    <rPh sb="21" eb="23">
      <t>シュウセイ</t>
    </rPh>
    <phoneticPr fontId="2"/>
  </si>
  <si>
    <r>
      <t>←</t>
    </r>
    <r>
      <rPr>
        <sz val="11"/>
        <color indexed="10"/>
        <rFont val="ＭＳ Ｐゴシック"/>
        <family val="3"/>
        <charset val="128"/>
      </rPr>
      <t>赤なら要調整！</t>
    </r>
    <r>
      <rPr>
        <sz val="11"/>
        <rFont val="ＭＳ Ｐゴシック"/>
        <family val="3"/>
        <charset val="128"/>
      </rPr>
      <t>→</t>
    </r>
    <rPh sb="1" eb="2">
      <t>アカ</t>
    </rPh>
    <rPh sb="4" eb="5">
      <t>ヨウ</t>
    </rPh>
    <rPh sb="5" eb="7">
      <t>チョウセイ</t>
    </rPh>
    <phoneticPr fontId="2"/>
  </si>
  <si>
    <t>前回請負代金額</t>
    <rPh sb="0" eb="2">
      <t>ゼンカイ</t>
    </rPh>
    <rPh sb="2" eb="4">
      <t>ウケオイ</t>
    </rPh>
    <rPh sb="4" eb="5">
      <t>ダイ</t>
    </rPh>
    <rPh sb="5" eb="7">
      <t>キンガク</t>
    </rPh>
    <phoneticPr fontId="2"/>
  </si>
  <si>
    <r>
      <t>金額（</t>
    </r>
    <r>
      <rPr>
        <sz val="11"/>
        <color indexed="10"/>
        <rFont val="ＭＳ Ｐゴシック"/>
        <family val="3"/>
        <charset val="128"/>
      </rPr>
      <t>変更時は記入不要</t>
    </r>
    <r>
      <rPr>
        <sz val="11"/>
        <rFont val="ＭＳ Ｐゴシック"/>
        <family val="3"/>
        <charset val="128"/>
      </rPr>
      <t>）</t>
    </r>
    <rPh sb="0" eb="2">
      <t>キンガク</t>
    </rPh>
    <rPh sb="3" eb="6">
      <t>ヘンコウジ</t>
    </rPh>
    <rPh sb="7" eb="9">
      <t>キニュウ</t>
    </rPh>
    <rPh sb="9" eb="11">
      <t>フヨウ</t>
    </rPh>
    <phoneticPr fontId="2"/>
  </si>
  <si>
    <t>K列は、前回の査定簿から追加入力した場合、記入不要</t>
    <rPh sb="1" eb="2">
      <t>レツ</t>
    </rPh>
    <rPh sb="4" eb="6">
      <t>ゼンカイ</t>
    </rPh>
    <rPh sb="7" eb="9">
      <t>サテイ</t>
    </rPh>
    <rPh sb="9" eb="10">
      <t>ボ</t>
    </rPh>
    <rPh sb="12" eb="14">
      <t>ツイカ</t>
    </rPh>
    <rPh sb="14" eb="16">
      <t>ニュウリョク</t>
    </rPh>
    <rPh sb="18" eb="20">
      <t>バアイ</t>
    </rPh>
    <rPh sb="21" eb="23">
      <t>キニュウ</t>
    </rPh>
    <rPh sb="23" eb="25">
      <t>フヨウ</t>
    </rPh>
    <phoneticPr fontId="2"/>
  </si>
  <si>
    <t>落札率</t>
    <rPh sb="0" eb="2">
      <t>ラクサツ</t>
    </rPh>
    <rPh sb="2" eb="3">
      <t>リツ</t>
    </rPh>
    <phoneticPr fontId="2"/>
  </si>
  <si>
    <t>予定価格</t>
    <rPh sb="0" eb="2">
      <t>ヨテイ</t>
    </rPh>
    <rPh sb="2" eb="4">
      <t>カカク</t>
    </rPh>
    <phoneticPr fontId="2"/>
  </si>
  <si>
    <t>請負業者</t>
    <rPh sb="0" eb="2">
      <t>ウケオイ</t>
    </rPh>
    <rPh sb="2" eb="4">
      <t>ギョウシャ</t>
    </rPh>
    <phoneticPr fontId="2"/>
  </si>
  <si>
    <t>設計番号</t>
    <rPh sb="0" eb="2">
      <t>セッケイ</t>
    </rPh>
    <rPh sb="2" eb="4">
      <t>バンゴウ</t>
    </rPh>
    <phoneticPr fontId="2"/>
  </si>
  <si>
    <t>請負金額</t>
    <rPh sb="0" eb="2">
      <t>ウケオイ</t>
    </rPh>
    <rPh sb="2" eb="4">
      <t>キンガク</t>
    </rPh>
    <phoneticPr fontId="2"/>
  </si>
  <si>
    <t>内消費税</t>
    <rPh sb="0" eb="1">
      <t>ウチ</t>
    </rPh>
    <rPh sb="1" eb="4">
      <t>ショウヒゼイ</t>
    </rPh>
    <phoneticPr fontId="2"/>
  </si>
  <si>
    <t>：</t>
    <phoneticPr fontId="2"/>
  </si>
  <si>
    <t>（税込み）</t>
    <rPh sb="1" eb="3">
      <t>ゼイコ</t>
    </rPh>
    <phoneticPr fontId="2"/>
  </si>
  <si>
    <t>あて先</t>
    <rPh sb="2" eb="3">
      <t>サキ</t>
    </rPh>
    <phoneticPr fontId="2"/>
  </si>
  <si>
    <t>様</t>
    <rPh sb="0" eb="1">
      <t>サマ</t>
    </rPh>
    <phoneticPr fontId="2"/>
  </si>
  <si>
    <t>発信者</t>
    <rPh sb="0" eb="3">
      <t>ハッシンシャ</t>
    </rPh>
    <phoneticPr fontId="2"/>
  </si>
  <si>
    <t>いつもお世話になっております。</t>
    <rPh sb="4" eb="6">
      <t>セワ</t>
    </rPh>
    <phoneticPr fontId="2"/>
  </si>
  <si>
    <t>よろしくお願いいたします。</t>
    <rPh sb="5" eb="6">
      <t>ネガ</t>
    </rPh>
    <phoneticPr fontId="2"/>
  </si>
  <si>
    <t>現場担当</t>
    <rPh sb="0" eb="2">
      <t>ゲンバ</t>
    </rPh>
    <rPh sb="2" eb="4">
      <t>タントウ</t>
    </rPh>
    <phoneticPr fontId="2"/>
  </si>
  <si>
    <t>＊税抜</t>
    <rPh sb="1" eb="2">
      <t>ゼイ</t>
    </rPh>
    <rPh sb="2" eb="3">
      <t>ヌ</t>
    </rPh>
    <phoneticPr fontId="2"/>
  </si>
  <si>
    <t>＊消費税</t>
    <rPh sb="1" eb="3">
      <t>ショウヒ</t>
    </rPh>
    <rPh sb="3" eb="4">
      <t>ゼイ</t>
    </rPh>
    <phoneticPr fontId="2"/>
  </si>
  <si>
    <t>＊税込</t>
    <rPh sb="1" eb="3">
      <t>ゼイコ</t>
    </rPh>
    <phoneticPr fontId="2"/>
  </si>
  <si>
    <t>部別工事代金額</t>
    <rPh sb="0" eb="1">
      <t>ブ</t>
    </rPh>
    <rPh sb="1" eb="2">
      <t>ベツ</t>
    </rPh>
    <rPh sb="2" eb="4">
      <t>コウジ</t>
    </rPh>
    <rPh sb="4" eb="5">
      <t>ダイ</t>
    </rPh>
    <rPh sb="5" eb="7">
      <t>キンガク</t>
    </rPh>
    <phoneticPr fontId="2"/>
  </si>
  <si>
    <t>駅別消費税</t>
    <rPh sb="0" eb="1">
      <t>エキ</t>
    </rPh>
    <rPh sb="1" eb="2">
      <t>ベツ</t>
    </rPh>
    <rPh sb="2" eb="4">
      <t>ショウヒ</t>
    </rPh>
    <rPh sb="4" eb="5">
      <t>ゼイ</t>
    </rPh>
    <phoneticPr fontId="2"/>
  </si>
  <si>
    <t>部別請負金額</t>
    <rPh sb="0" eb="1">
      <t>ブ</t>
    </rPh>
    <rPh sb="1" eb="2">
      <t>ベツ</t>
    </rPh>
    <rPh sb="2" eb="4">
      <t>ウケオイ</t>
    </rPh>
    <rPh sb="4" eb="6">
      <t>キンガク</t>
    </rPh>
    <phoneticPr fontId="2"/>
  </si>
  <si>
    <t>↑A49セルをクリックで業者ランク閲覧可能↑</t>
    <rPh sb="12" eb="14">
      <t>ギョウシャ</t>
    </rPh>
    <rPh sb="17" eb="19">
      <t>エツラン</t>
    </rPh>
    <rPh sb="19" eb="21">
      <t>カノウ</t>
    </rPh>
    <phoneticPr fontId="2"/>
  </si>
  <si>
    <t>補助金</t>
    <rPh sb="0" eb="3">
      <t>ホジョキン</t>
    </rPh>
    <phoneticPr fontId="2"/>
  </si>
  <si>
    <t>積算担当</t>
    <rPh sb="0" eb="2">
      <t>セキサン</t>
    </rPh>
    <rPh sb="2" eb="4">
      <t>タントウ</t>
    </rPh>
    <phoneticPr fontId="2"/>
  </si>
  <si>
    <t>（うち消費税及び地方消費税相当額）</t>
    <rPh sb="3" eb="6">
      <t>ショウヒゼイ</t>
    </rPh>
    <rPh sb="6" eb="7">
      <t>オヨ</t>
    </rPh>
    <rPh sb="8" eb="10">
      <t>チホウ</t>
    </rPh>
    <rPh sb="10" eb="13">
      <t>ショウヒゼイ</t>
    </rPh>
    <rPh sb="13" eb="15">
      <t>ソウトウ</t>
    </rPh>
    <rPh sb="15" eb="16">
      <t>ガク</t>
    </rPh>
    <phoneticPr fontId="2"/>
  </si>
  <si>
    <t>金　　額</t>
    <rPh sb="0" eb="1">
      <t>キン</t>
    </rPh>
    <rPh sb="3" eb="4">
      <t>ガク</t>
    </rPh>
    <phoneticPr fontId="1"/>
  </si>
  <si>
    <t>摘　　要</t>
    <rPh sb="0" eb="1">
      <t>ツ</t>
    </rPh>
    <rPh sb="3" eb="4">
      <t>カナメ</t>
    </rPh>
    <phoneticPr fontId="2"/>
  </si>
  <si>
    <t>数量</t>
    <rPh sb="0" eb="1">
      <t>スウ</t>
    </rPh>
    <rPh sb="1" eb="2">
      <t>リョウ</t>
    </rPh>
    <phoneticPr fontId="1"/>
  </si>
  <si>
    <t>単位</t>
    <rPh sb="0" eb="1">
      <t>タン</t>
    </rPh>
    <rPh sb="1" eb="2">
      <t>クライ</t>
    </rPh>
    <phoneticPr fontId="1"/>
  </si>
  <si>
    <t>名　　　称</t>
    <rPh sb="0" eb="1">
      <t>メイ</t>
    </rPh>
    <rPh sb="4" eb="5">
      <t>ショウ</t>
    </rPh>
    <phoneticPr fontId="1"/>
  </si>
  <si>
    <t>消費税及び地方消費税相当額</t>
    <rPh sb="0" eb="3">
      <t>ショウヒゼイ</t>
    </rPh>
    <rPh sb="3" eb="4">
      <t>オヨ</t>
    </rPh>
    <rPh sb="5" eb="7">
      <t>チホウ</t>
    </rPh>
    <rPh sb="7" eb="10">
      <t>ショウヒゼイ</t>
    </rPh>
    <rPh sb="10" eb="12">
      <t>ソウトウ</t>
    </rPh>
    <rPh sb="12" eb="13">
      <t>ガク</t>
    </rPh>
    <phoneticPr fontId="2"/>
  </si>
  <si>
    <t>合　　計</t>
    <rPh sb="0" eb="1">
      <t>ゴウ</t>
    </rPh>
    <rPh sb="3" eb="4">
      <t>ケイ</t>
    </rPh>
    <phoneticPr fontId="2"/>
  </si>
  <si>
    <t>小　　計</t>
    <rPh sb="0" eb="1">
      <t>コ</t>
    </rPh>
    <rPh sb="3" eb="4">
      <t>ケイ</t>
    </rPh>
    <phoneticPr fontId="2"/>
  </si>
  <si>
    <t>形状寸法</t>
    <rPh sb="0" eb="2">
      <t>ケイジョウ</t>
    </rPh>
    <rPh sb="2" eb="4">
      <t>スンポウ</t>
    </rPh>
    <phoneticPr fontId="1"/>
  </si>
  <si>
    <t>種　　別</t>
    <rPh sb="0" eb="1">
      <t>シュ</t>
    </rPh>
    <rPh sb="3" eb="4">
      <t>ベツ</t>
    </rPh>
    <phoneticPr fontId="2"/>
  </si>
  <si>
    <t>http://www2.keiyaku.city.osaka.lg.jp/OsakaCity-PPI/PPI218index.html</t>
    <phoneticPr fontId="2"/>
  </si>
  <si>
    <t>発注形態</t>
    <rPh sb="0" eb="2">
      <t>ハッチュウ</t>
    </rPh>
    <rPh sb="2" eb="4">
      <t>ケイタイ</t>
    </rPh>
    <phoneticPr fontId="2"/>
  </si>
  <si>
    <t>工事契約手続きのお知らせ</t>
    <rPh sb="4" eb="6">
      <t>テツヅ</t>
    </rPh>
    <rPh sb="9" eb="10">
      <t>シ</t>
    </rPh>
    <phoneticPr fontId="2"/>
  </si>
  <si>
    <t>本日、下記工事の契約手続きに来られましたのでご連絡いたします。</t>
    <rPh sb="0" eb="2">
      <t>ホンジツ</t>
    </rPh>
    <rPh sb="3" eb="5">
      <t>カキ</t>
    </rPh>
    <rPh sb="5" eb="7">
      <t>コウジ</t>
    </rPh>
    <rPh sb="8" eb="10">
      <t>ケイヤク</t>
    </rPh>
    <rPh sb="10" eb="12">
      <t>テツヅ</t>
    </rPh>
    <rPh sb="14" eb="15">
      <t>コ</t>
    </rPh>
    <rPh sb="23" eb="25">
      <t>レンラク</t>
    </rPh>
    <phoneticPr fontId="2"/>
  </si>
  <si>
    <t>メ　　モ</t>
    <phoneticPr fontId="2"/>
  </si>
  <si>
    <t>使用単価Ｖｅｒ</t>
    <rPh sb="0" eb="2">
      <t>シヨウ</t>
    </rPh>
    <rPh sb="2" eb="4">
      <t>タンカ</t>
    </rPh>
    <phoneticPr fontId="2"/>
  </si>
  <si>
    <t>特約条項の適用</t>
    <rPh sb="0" eb="2">
      <t>トクヤク</t>
    </rPh>
    <rPh sb="2" eb="4">
      <t>ジョウコウ</t>
    </rPh>
    <rPh sb="5" eb="7">
      <t>テキヨウ</t>
    </rPh>
    <phoneticPr fontId="2"/>
  </si>
  <si>
    <t>随意契約</t>
    <rPh sb="0" eb="2">
      <t>ズイイ</t>
    </rPh>
    <rPh sb="2" eb="4">
      <t>ケイヤク</t>
    </rPh>
    <phoneticPr fontId="2"/>
  </si>
  <si>
    <t>契約書写し</t>
    <rPh sb="0" eb="2">
      <t>ケイヤク</t>
    </rPh>
    <rPh sb="2" eb="3">
      <t>ショ</t>
    </rPh>
    <rPh sb="3" eb="4">
      <t>ウツ</t>
    </rPh>
    <phoneticPr fontId="2"/>
  </si>
  <si>
    <t>写しを渡した相手、日付を記入↑</t>
    <rPh sb="0" eb="1">
      <t>ウツ</t>
    </rPh>
    <rPh sb="3" eb="4">
      <t>ワタ</t>
    </rPh>
    <rPh sb="6" eb="8">
      <t>アイテ</t>
    </rPh>
    <rPh sb="9" eb="11">
      <t>ヒヅケ</t>
    </rPh>
    <rPh sb="12" eb="14">
      <t>キニュウ</t>
    </rPh>
    <phoneticPr fontId="2"/>
  </si>
  <si>
    <t>質疑回答の有無</t>
    <rPh sb="0" eb="2">
      <t>シツギ</t>
    </rPh>
    <rPh sb="2" eb="4">
      <t>カイトウ</t>
    </rPh>
    <rPh sb="5" eb="7">
      <t>ウム</t>
    </rPh>
    <phoneticPr fontId="2"/>
  </si>
  <si>
    <t>支払限度額</t>
    <rPh sb="0" eb="2">
      <t>シハライ</t>
    </rPh>
    <rPh sb="2" eb="4">
      <t>ゲンド</t>
    </rPh>
    <rPh sb="4" eb="5">
      <t>ガク</t>
    </rPh>
    <phoneticPr fontId="2"/>
  </si>
  <si>
    <t>出来高予定額</t>
    <rPh sb="0" eb="3">
      <t>デキダカ</t>
    </rPh>
    <rPh sb="3" eb="5">
      <t>ヨテイ</t>
    </rPh>
    <rPh sb="5" eb="6">
      <t>ガク</t>
    </rPh>
    <phoneticPr fontId="2"/>
  </si>
  <si>
    <t>&lt;-設計委託のみ</t>
  </si>
  <si>
    <t>別工事に随意契約の場合随契先の工事名称を入力</t>
    <rPh sb="0" eb="1">
      <t>ベツ</t>
    </rPh>
    <rPh sb="1" eb="3">
      <t>コウジ</t>
    </rPh>
    <rPh sb="4" eb="6">
      <t>ズイイ</t>
    </rPh>
    <rPh sb="6" eb="8">
      <t>ケイヤク</t>
    </rPh>
    <rPh sb="9" eb="11">
      <t>バアイ</t>
    </rPh>
    <rPh sb="11" eb="13">
      <t>ズイケイ</t>
    </rPh>
    <rPh sb="13" eb="14">
      <t>サキ</t>
    </rPh>
    <rPh sb="15" eb="17">
      <t>コウジ</t>
    </rPh>
    <rPh sb="17" eb="19">
      <t>メイショウ</t>
    </rPh>
    <rPh sb="20" eb="22">
      <t>ニュウリョク</t>
    </rPh>
    <phoneticPr fontId="2"/>
  </si>
  <si>
    <t>工事費</t>
    <rPh sb="0" eb="2">
      <t>コウジ</t>
    </rPh>
    <rPh sb="2" eb="3">
      <t>ヒ</t>
    </rPh>
    <phoneticPr fontId="2"/>
  </si>
  <si>
    <t>消費税</t>
    <rPh sb="0" eb="3">
      <t>ショウヒゼイ</t>
    </rPh>
    <phoneticPr fontId="2"/>
  </si>
  <si>
    <t>積算担当係長</t>
    <rPh sb="0" eb="2">
      <t>セキサン</t>
    </rPh>
    <rPh sb="2" eb="4">
      <t>タントウ</t>
    </rPh>
    <rPh sb="4" eb="6">
      <t>カカリチョウ</t>
    </rPh>
    <phoneticPr fontId="2"/>
  </si>
  <si>
    <t>工期(完成日）</t>
    <rPh sb="0" eb="2">
      <t>コウキ</t>
    </rPh>
    <rPh sb="3" eb="5">
      <t>カンセイ</t>
    </rPh>
    <rPh sb="5" eb="6">
      <t>ヒ</t>
    </rPh>
    <phoneticPr fontId="2"/>
  </si>
  <si>
    <t>〃TEL</t>
    <phoneticPr fontId="2"/>
  </si>
  <si>
    <t>設計担当係長</t>
    <rPh sb="0" eb="2">
      <t>セッケイ</t>
    </rPh>
    <rPh sb="2" eb="4">
      <t>タントウ</t>
    </rPh>
    <rPh sb="4" eb="6">
      <t>カカリチョウ</t>
    </rPh>
    <phoneticPr fontId="2"/>
  </si>
  <si>
    <t>設計担当</t>
    <rPh sb="0" eb="2">
      <t>セッケイ</t>
    </rPh>
    <rPh sb="2" eb="4">
      <t>タントウ</t>
    </rPh>
    <phoneticPr fontId="2"/>
  </si>
  <si>
    <t>現場担当係長</t>
    <rPh sb="0" eb="2">
      <t>ゲンバ</t>
    </rPh>
    <rPh sb="2" eb="4">
      <t>タントウ</t>
    </rPh>
    <rPh sb="4" eb="6">
      <t>カカリチョウ</t>
    </rPh>
    <phoneticPr fontId="2"/>
  </si>
  <si>
    <t>契約請求担当</t>
    <rPh sb="0" eb="2">
      <t>ケイヤク</t>
    </rPh>
    <rPh sb="2" eb="4">
      <t>セイキュウ</t>
    </rPh>
    <rPh sb="4" eb="6">
      <t>タントウ</t>
    </rPh>
    <phoneticPr fontId="2"/>
  </si>
  <si>
    <t>使用単価ｖｅｒ</t>
    <rPh sb="0" eb="2">
      <t>シヨウ</t>
    </rPh>
    <rPh sb="2" eb="4">
      <t>タンカ</t>
    </rPh>
    <phoneticPr fontId="2"/>
  </si>
  <si>
    <t>建設リサイクル法の適用</t>
    <rPh sb="0" eb="2">
      <t>ケンセツ</t>
    </rPh>
    <rPh sb="7" eb="8">
      <t>ホウ</t>
    </rPh>
    <rPh sb="9" eb="11">
      <t>テキヨウ</t>
    </rPh>
    <phoneticPr fontId="2"/>
  </si>
  <si>
    <t>工　事　名　称</t>
    <rPh sb="0" eb="1">
      <t>コウ</t>
    </rPh>
    <rPh sb="2" eb="3">
      <t>コト</t>
    </rPh>
    <rPh sb="4" eb="5">
      <t>ナ</t>
    </rPh>
    <rPh sb="6" eb="7">
      <t>ショウ</t>
    </rPh>
    <phoneticPr fontId="2"/>
  </si>
  <si>
    <t>「債務負担行為に基づく契約における特約条項」</t>
    <rPh sb="1" eb="3">
      <t>サイム</t>
    </rPh>
    <rPh sb="3" eb="5">
      <t>フタン</t>
    </rPh>
    <rPh sb="5" eb="7">
      <t>コウイ</t>
    </rPh>
    <rPh sb="8" eb="9">
      <t>モト</t>
    </rPh>
    <rPh sb="11" eb="13">
      <t>ケイヤク</t>
    </rPh>
    <rPh sb="17" eb="19">
      <t>トクヤク</t>
    </rPh>
    <rPh sb="19" eb="21">
      <t>ジョウコウ</t>
    </rPh>
    <phoneticPr fontId="2"/>
  </si>
  <si>
    <t>（支払限度額及び出来高予定額）</t>
    <phoneticPr fontId="2"/>
  </si>
  <si>
    <t>第１条　各会計年度における請負代金の支払いの限度額（以下「支払限度額」という｡) は、次のとおりとする。</t>
    <phoneticPr fontId="2"/>
  </si>
  <si>
    <t>　 ただし、当該会計年度の前年度における支払未済額（前会計年度における支払限度額から前会計年度におけ</t>
    <phoneticPr fontId="2"/>
  </si>
  <si>
    <t>　 る支払額を控除した額をいう。）は、当該会計年度における支払限度額に加算するものとする。</t>
    <phoneticPr fontId="2"/>
  </si>
  <si>
    <t>円</t>
    <rPh sb="0" eb="1">
      <t>エン</t>
    </rPh>
    <phoneticPr fontId="2"/>
  </si>
  <si>
    <t>２　支払限度額に対応する各会計年度の出来高予定額は、次のとおりである。</t>
    <phoneticPr fontId="2"/>
  </si>
  <si>
    <t>３　発注者は、予算上の都合その他の必要があるときは、第１項の支払限度額及び前項の出来高予定額を変更</t>
    <phoneticPr fontId="2"/>
  </si>
  <si>
    <t>　することができる。</t>
    <phoneticPr fontId="2"/>
  </si>
  <si>
    <t>（前金払の特則）</t>
    <rPh sb="1" eb="3">
      <t>マエキン</t>
    </rPh>
    <rPh sb="3" eb="4">
      <t>バラ</t>
    </rPh>
    <rPh sb="5" eb="7">
      <t>トクソク</t>
    </rPh>
    <phoneticPr fontId="2"/>
  </si>
  <si>
    <t>第２条　この契約に基づく前払金については、第35条第１項中「契約書記載の工事完成の時期」とあるのは「契</t>
    <phoneticPr fontId="2"/>
  </si>
  <si>
    <t>　約書記載の工事完成の時期（最終の会計年度以外の会計年度にあっては、各会計年度末）｣と、同条第５項中</t>
    <phoneticPr fontId="2"/>
  </si>
  <si>
    <t>　「その増加した額」とあるのは、「その増加した額のうち当該会計年度に係る部分の増加額」と、同条第６項</t>
    <phoneticPr fontId="2"/>
  </si>
  <si>
    <t>　中「その減少した額」とあるのは、「その減少した額のうち当該会計年度に係る部分の減少額」と読み替えて、</t>
    <phoneticPr fontId="2"/>
  </si>
  <si>
    <t>　この規定を準用する。ただし、この契約を締結した会計年度（以下「契約会計年度」という｡)以外の会計年</t>
    <phoneticPr fontId="2"/>
  </si>
  <si>
    <t>　度においては、受注者は、予算の執行が可能となる時期以前に前払金の支払いを請求することはできない。</t>
    <phoneticPr fontId="2"/>
  </si>
  <si>
    <t>２　受注者は、契約会計年度の翌年度以降に当該年度の当初前払金を請求しようとするときは、あらかじめ、</t>
    <phoneticPr fontId="2"/>
  </si>
  <si>
    <t>　前会計年度末における出来高に相応する請負代金額が前会計年度までの出来高予定額に到達していることに</t>
    <phoneticPr fontId="2"/>
  </si>
  <si>
    <t>　ついて発注者の認定を受けなければならない。この場合において、発注者は、受注者の請求があったときは、</t>
    <phoneticPr fontId="2"/>
  </si>
  <si>
    <t>　直ちに認定を行い、当該認定の結果を受注者に通知しなければならない。</t>
    <phoneticPr fontId="2"/>
  </si>
  <si>
    <t>３　前項の規定は、受注者が、前年度末における当該工事の部分払の請求のための既済部分に係わる検査によ</t>
    <phoneticPr fontId="2"/>
  </si>
  <si>
    <t>　り当該工事が前会計年度までの出来高予定額に達していることについて確認できる場合はこれを適用しない。</t>
    <phoneticPr fontId="2"/>
  </si>
  <si>
    <t>４　第１項の場合において、前会計年度末における出来高に相応する請負代金額が前会計年度までの出来高予</t>
    <phoneticPr fontId="2"/>
  </si>
  <si>
    <t>　定額に達しないときには、その額が当該出来高予定額に達するまで前払金及び中間前払金の保証期限を延長</t>
    <phoneticPr fontId="2"/>
  </si>
  <si>
    <t>するものとする。この場合においては、第36条第３項の規定を準用する。</t>
    <phoneticPr fontId="2"/>
  </si>
  <si>
    <t>（部分払の特則）</t>
    <phoneticPr fontId="2"/>
  </si>
  <si>
    <t>第３条　前会計年度末における出来高金額が前会計年度までの出来高予定額を超えた場合においては、受注者</t>
    <phoneticPr fontId="2"/>
  </si>
  <si>
    <t>　は、当該会計年度の当初に当該超過額（以下「出来高超過額」という｡)について部分払を請求することがで</t>
    <phoneticPr fontId="2"/>
  </si>
  <si>
    <t>　きる。この場合における部分払金の額は、第39条第６項及び第７項の規定にかかわらず、次の式により算定</t>
    <phoneticPr fontId="2"/>
  </si>
  <si>
    <t>　する。ただし、契約会計年度以外の会計年度においては、受注者は、予算の執行が可能となる時期以前に部</t>
    <phoneticPr fontId="2"/>
  </si>
  <si>
    <t>　分払の支払いを請求することはできない。</t>
    <phoneticPr fontId="2"/>
  </si>
  <si>
    <t>　　部分払金の額≦ 出来高超過額　×　９／10</t>
    <phoneticPr fontId="2"/>
  </si>
  <si>
    <t>２　前項の規定により、会計年度の当初に出来高超過額について部分払したときは、当該会計年度の前払金は、</t>
    <phoneticPr fontId="2"/>
  </si>
  <si>
    <t>　当該会計年度の出来高予定額から当該超過額を控除した額に対して算定するものとする。</t>
    <phoneticPr fontId="2"/>
  </si>
  <si>
    <t>３　この契約において、前払金の支払を受けている場合の部分払金の額については、第39条第６項及び第７項</t>
    <phoneticPr fontId="2"/>
  </si>
  <si>
    <t>　の規定にかかわらず、次の式により算定する。</t>
    <phoneticPr fontId="2"/>
  </si>
  <si>
    <t>　部分払金の額≦ 出来高金額×９／10－（前会計年度までの支払金額＋当該会計年度の部分払金額）－｛出</t>
    <phoneticPr fontId="2"/>
  </si>
  <si>
    <t>　来高金額－（前会計年度までの出来高予定額＋出来高超過額）｝×当該会計年度前払金額／（当該会計年</t>
    <phoneticPr fontId="2"/>
  </si>
  <si>
    <t>　度の出来高予定額－出来高超過額）</t>
    <phoneticPr fontId="2"/>
  </si>
  <si>
    <t>部は自動的に参考明細から読み込み</t>
    <rPh sb="0" eb="1">
      <t>ブ</t>
    </rPh>
    <rPh sb="2" eb="5">
      <t>ジドウテキ</t>
    </rPh>
    <rPh sb="6" eb="8">
      <t>サンコウ</t>
    </rPh>
    <rPh sb="8" eb="10">
      <t>メイサイ</t>
    </rPh>
    <rPh sb="12" eb="13">
      <t>ヨ</t>
    </rPh>
    <rPh sb="14" eb="15">
      <t>コ</t>
    </rPh>
    <phoneticPr fontId="2"/>
  </si>
  <si>
    <t>リスト・台帳入力</t>
    <rPh sb="4" eb="6">
      <t>ダイチョウ</t>
    </rPh>
    <rPh sb="6" eb="8">
      <t>ニュウリョク</t>
    </rPh>
    <phoneticPr fontId="2"/>
  </si>
  <si>
    <t>質疑回答</t>
    <rPh sb="0" eb="2">
      <t>シツギ</t>
    </rPh>
    <rPh sb="2" eb="4">
      <t>カイトウ</t>
    </rPh>
    <phoneticPr fontId="2"/>
  </si>
  <si>
    <t>由肥明子</t>
    <rPh sb="0" eb="1">
      <t>ユ</t>
    </rPh>
    <rPh sb="1" eb="2">
      <t>ヒ</t>
    </rPh>
    <rPh sb="2" eb="3">
      <t>アキ</t>
    </rPh>
    <rPh sb="3" eb="4">
      <t>コ</t>
    </rPh>
    <phoneticPr fontId="2"/>
  </si>
  <si>
    <t>若島寛子</t>
    <rPh sb="0" eb="2">
      <t>ワカシマ</t>
    </rPh>
    <rPh sb="2" eb="4">
      <t>ヒロコ</t>
    </rPh>
    <phoneticPr fontId="2"/>
  </si>
  <si>
    <t>入力規則用データ集</t>
    <rPh sb="0" eb="2">
      <t>ニュウリョク</t>
    </rPh>
    <rPh sb="2" eb="4">
      <t>キソク</t>
    </rPh>
    <rPh sb="4" eb="5">
      <t>ヨウ</t>
    </rPh>
    <rPh sb="8" eb="9">
      <t>シュウ</t>
    </rPh>
    <phoneticPr fontId="2"/>
  </si>
  <si>
    <t>梶本係長</t>
    <rPh sb="0" eb="2">
      <t>カジモト</t>
    </rPh>
    <rPh sb="2" eb="4">
      <t>カカリチョウ</t>
    </rPh>
    <phoneticPr fontId="2"/>
  </si>
  <si>
    <t>川﨑係長</t>
    <rPh sb="0" eb="2">
      <t>カワサキ</t>
    </rPh>
    <rPh sb="2" eb="4">
      <t>カカリチョウ</t>
    </rPh>
    <phoneticPr fontId="2"/>
  </si>
  <si>
    <t>請負代金額</t>
    <rPh sb="0" eb="2">
      <t>ウケオイ</t>
    </rPh>
    <rPh sb="2" eb="4">
      <t>ダイキン</t>
    </rPh>
    <rPh sb="4" eb="5">
      <t>ガク</t>
    </rPh>
    <phoneticPr fontId="2"/>
  </si>
  <si>
    <t>消費税</t>
    <rPh sb="0" eb="3">
      <t>ショウヒゼイ</t>
    </rPh>
    <phoneticPr fontId="2"/>
  </si>
  <si>
    <t>契約工事価格</t>
    <rPh sb="0" eb="2">
      <t>ケイヤク</t>
    </rPh>
    <rPh sb="2" eb="4">
      <t>コウジ</t>
    </rPh>
    <rPh sb="4" eb="6">
      <t>カカク</t>
    </rPh>
    <phoneticPr fontId="2"/>
  </si>
  <si>
    <t>メール送信宛先</t>
    <rPh sb="3" eb="5">
      <t>ソウシン</t>
    </rPh>
    <rPh sb="5" eb="7">
      <t>アテサキ</t>
    </rPh>
    <phoneticPr fontId="2"/>
  </si>
  <si>
    <t>水田係長</t>
    <rPh sb="0" eb="2">
      <t>ミズタ</t>
    </rPh>
    <rPh sb="2" eb="4">
      <t>カカリチョウ</t>
    </rPh>
    <phoneticPr fontId="2"/>
  </si>
  <si>
    <t>工事種目</t>
    <rPh sb="0" eb="2">
      <t>コウジ</t>
    </rPh>
    <rPh sb="2" eb="4">
      <t>シュモク</t>
    </rPh>
    <phoneticPr fontId="2"/>
  </si>
  <si>
    <t>建築工事</t>
    <rPh sb="0" eb="2">
      <t>ケンチク</t>
    </rPh>
    <rPh sb="2" eb="4">
      <t>コウジ</t>
    </rPh>
    <phoneticPr fontId="2"/>
  </si>
  <si>
    <t>土木工事</t>
    <rPh sb="0" eb="2">
      <t>ドボク</t>
    </rPh>
    <rPh sb="2" eb="4">
      <t>コウジ</t>
    </rPh>
    <phoneticPr fontId="2"/>
  </si>
  <si>
    <t>建築設備課付帯</t>
    <rPh sb="0" eb="2">
      <t>ケンチク</t>
    </rPh>
    <rPh sb="2" eb="4">
      <t>セツビ</t>
    </rPh>
    <rPh sb="4" eb="5">
      <t>カ</t>
    </rPh>
    <rPh sb="5" eb="7">
      <t>フタイ</t>
    </rPh>
    <phoneticPr fontId="2"/>
  </si>
  <si>
    <t>電気設計課付帯</t>
    <rPh sb="0" eb="2">
      <t>デンキ</t>
    </rPh>
    <rPh sb="2" eb="4">
      <t>セッケイ</t>
    </rPh>
    <rPh sb="4" eb="5">
      <t>カ</t>
    </rPh>
    <rPh sb="5" eb="7">
      <t>フタイ</t>
    </rPh>
    <phoneticPr fontId="2"/>
  </si>
  <si>
    <t>※専業工事の種目を選択</t>
    <rPh sb="1" eb="3">
      <t>センギョウ</t>
    </rPh>
    <rPh sb="3" eb="5">
      <t>コウジ</t>
    </rPh>
    <rPh sb="6" eb="8">
      <t>シュモク</t>
    </rPh>
    <rPh sb="9" eb="11">
      <t>センタク</t>
    </rPh>
    <phoneticPr fontId="2"/>
  </si>
  <si>
    <t>プレハブ工事</t>
    <rPh sb="4" eb="6">
      <t>コウジ</t>
    </rPh>
    <phoneticPr fontId="2"/>
  </si>
  <si>
    <t>大工工事</t>
    <rPh sb="0" eb="2">
      <t>ダイク</t>
    </rPh>
    <rPh sb="2" eb="4">
      <t>コウジ</t>
    </rPh>
    <phoneticPr fontId="2"/>
  </si>
  <si>
    <t>左官工事</t>
    <rPh sb="0" eb="2">
      <t>サカン</t>
    </rPh>
    <rPh sb="2" eb="4">
      <t>コウジ</t>
    </rPh>
    <phoneticPr fontId="2"/>
  </si>
  <si>
    <t>防球ネットフェンス工事</t>
    <rPh sb="0" eb="2">
      <t>ボウキュウ</t>
    </rPh>
    <rPh sb="9" eb="11">
      <t>コウジ</t>
    </rPh>
    <phoneticPr fontId="2"/>
  </si>
  <si>
    <t>サイン工事</t>
    <rPh sb="3" eb="5">
      <t>コウジ</t>
    </rPh>
    <phoneticPr fontId="2"/>
  </si>
  <si>
    <t>テント工事</t>
    <rPh sb="3" eb="5">
      <t>コウジ</t>
    </rPh>
    <phoneticPr fontId="2"/>
  </si>
  <si>
    <t>石工事</t>
    <rPh sb="0" eb="1">
      <t>イシ</t>
    </rPh>
    <rPh sb="1" eb="3">
      <t>コウジ</t>
    </rPh>
    <phoneticPr fontId="2"/>
  </si>
  <si>
    <t>屋根工事</t>
    <rPh sb="0" eb="2">
      <t>ヤネ</t>
    </rPh>
    <rPh sb="2" eb="4">
      <t>コウジ</t>
    </rPh>
    <phoneticPr fontId="2"/>
  </si>
  <si>
    <t>タイル工事</t>
    <rPh sb="3" eb="5">
      <t>コウジ</t>
    </rPh>
    <phoneticPr fontId="2"/>
  </si>
  <si>
    <t>水門・門扉工事</t>
    <rPh sb="0" eb="2">
      <t>スイモン</t>
    </rPh>
    <rPh sb="3" eb="5">
      <t>モンピ</t>
    </rPh>
    <rPh sb="5" eb="7">
      <t>コウジ</t>
    </rPh>
    <phoneticPr fontId="2"/>
  </si>
  <si>
    <t>舗装工事</t>
    <rPh sb="0" eb="2">
      <t>ホソウ</t>
    </rPh>
    <rPh sb="2" eb="4">
      <t>コウジ</t>
    </rPh>
    <phoneticPr fontId="2"/>
  </si>
  <si>
    <t>ガラス工事</t>
    <rPh sb="3" eb="5">
      <t>コウジ</t>
    </rPh>
    <phoneticPr fontId="2"/>
  </si>
  <si>
    <t>塗装工事</t>
    <rPh sb="0" eb="2">
      <t>トソウ</t>
    </rPh>
    <rPh sb="2" eb="4">
      <t>コウジ</t>
    </rPh>
    <phoneticPr fontId="2"/>
  </si>
  <si>
    <t>防水工事</t>
    <rPh sb="0" eb="2">
      <t>ボウスイ</t>
    </rPh>
    <rPh sb="2" eb="4">
      <t>コウジ</t>
    </rPh>
    <phoneticPr fontId="2"/>
  </si>
  <si>
    <t>内装仕上げ工事</t>
    <rPh sb="0" eb="2">
      <t>ナイソウ</t>
    </rPh>
    <rPh sb="2" eb="4">
      <t>シア</t>
    </rPh>
    <rPh sb="5" eb="7">
      <t>コウジ</t>
    </rPh>
    <phoneticPr fontId="2"/>
  </si>
  <si>
    <t>建具工事</t>
    <rPh sb="0" eb="2">
      <t>タテグ</t>
    </rPh>
    <rPh sb="2" eb="4">
      <t>コウジ</t>
    </rPh>
    <phoneticPr fontId="2"/>
  </si>
  <si>
    <t>解体工事</t>
    <rPh sb="0" eb="2">
      <t>カイタイ</t>
    </rPh>
    <rPh sb="2" eb="4">
      <t>コウジ</t>
    </rPh>
    <phoneticPr fontId="2"/>
  </si>
  <si>
    <t>※物品契約の種目を選択</t>
    <rPh sb="1" eb="3">
      <t>ブッピン</t>
    </rPh>
    <rPh sb="3" eb="5">
      <t>ケイヤク</t>
    </rPh>
    <rPh sb="6" eb="8">
      <t>シュモク</t>
    </rPh>
    <rPh sb="9" eb="11">
      <t>センタク</t>
    </rPh>
    <phoneticPr fontId="2"/>
  </si>
  <si>
    <t>看板</t>
    <rPh sb="0" eb="2">
      <t>カンバン</t>
    </rPh>
    <phoneticPr fontId="2"/>
  </si>
  <si>
    <t>※業務委託の種目を選択</t>
    <rPh sb="1" eb="3">
      <t>ギョウム</t>
    </rPh>
    <rPh sb="3" eb="5">
      <t>イタク</t>
    </rPh>
    <rPh sb="6" eb="8">
      <t>シュモク</t>
    </rPh>
    <rPh sb="9" eb="11">
      <t>センタク</t>
    </rPh>
    <phoneticPr fontId="2"/>
  </si>
  <si>
    <t>機械設備等保守点検</t>
    <rPh sb="0" eb="2">
      <t>キカイ</t>
    </rPh>
    <rPh sb="2" eb="4">
      <t>セツビ</t>
    </rPh>
    <rPh sb="4" eb="5">
      <t>トウ</t>
    </rPh>
    <rPh sb="5" eb="7">
      <t>ホシュ</t>
    </rPh>
    <rPh sb="7" eb="9">
      <t>テンケン</t>
    </rPh>
    <phoneticPr fontId="2"/>
  </si>
  <si>
    <t>消防設備保守点検</t>
    <rPh sb="0" eb="2">
      <t>ショウボウ</t>
    </rPh>
    <rPh sb="2" eb="4">
      <t>セツビ</t>
    </rPh>
    <rPh sb="4" eb="6">
      <t>ホシュ</t>
    </rPh>
    <rPh sb="6" eb="8">
      <t>テンケン</t>
    </rPh>
    <phoneticPr fontId="2"/>
  </si>
  <si>
    <t>施設保守点検整備</t>
    <rPh sb="0" eb="2">
      <t>シセツ</t>
    </rPh>
    <rPh sb="2" eb="4">
      <t>ホシュ</t>
    </rPh>
    <rPh sb="4" eb="6">
      <t>テンケン</t>
    </rPh>
    <rPh sb="6" eb="8">
      <t>セイビ</t>
    </rPh>
    <phoneticPr fontId="2"/>
  </si>
  <si>
    <t>建物・構造物各種調査</t>
    <rPh sb="0" eb="2">
      <t>タテモノ</t>
    </rPh>
    <rPh sb="3" eb="6">
      <t>コウゾウブツ</t>
    </rPh>
    <rPh sb="6" eb="8">
      <t>カクシュ</t>
    </rPh>
    <rPh sb="8" eb="10">
      <t>チョウサ</t>
    </rPh>
    <phoneticPr fontId="2"/>
  </si>
  <si>
    <t>※測量・建設コンサル業務委託の種類を選択</t>
    <rPh sb="1" eb="3">
      <t>ソクリョウ</t>
    </rPh>
    <rPh sb="4" eb="6">
      <t>ケンセツ</t>
    </rPh>
    <rPh sb="10" eb="12">
      <t>ギョウム</t>
    </rPh>
    <rPh sb="12" eb="14">
      <t>イタク</t>
    </rPh>
    <rPh sb="15" eb="17">
      <t>シュルイ</t>
    </rPh>
    <rPh sb="18" eb="20">
      <t>センタク</t>
    </rPh>
    <phoneticPr fontId="2"/>
  </si>
  <si>
    <t>建築設計・監理（一級）</t>
    <rPh sb="0" eb="2">
      <t>ケンチク</t>
    </rPh>
    <rPh sb="2" eb="4">
      <t>セッケイ</t>
    </rPh>
    <rPh sb="5" eb="7">
      <t>カンリ</t>
    </rPh>
    <rPh sb="8" eb="9">
      <t>イチ</t>
    </rPh>
    <rPh sb="9" eb="10">
      <t>キュウ</t>
    </rPh>
    <phoneticPr fontId="2"/>
  </si>
  <si>
    <t>建築設計・監理（二級）</t>
    <rPh sb="0" eb="2">
      <t>ケンチク</t>
    </rPh>
    <rPh sb="2" eb="4">
      <t>セッケイ</t>
    </rPh>
    <rPh sb="5" eb="7">
      <t>カンリ</t>
    </rPh>
    <rPh sb="8" eb="9">
      <t>２</t>
    </rPh>
    <rPh sb="9" eb="10">
      <t>キュウ</t>
    </rPh>
    <phoneticPr fontId="2"/>
  </si>
  <si>
    <t>勝賀瀬係長</t>
    <rPh sb="0" eb="1">
      <t>カツ</t>
    </rPh>
    <rPh sb="1" eb="2">
      <t>ガ</t>
    </rPh>
    <rPh sb="2" eb="3">
      <t>セ</t>
    </rPh>
    <rPh sb="3" eb="5">
      <t>カカリチョウ</t>
    </rPh>
    <phoneticPr fontId="2"/>
  </si>
  <si>
    <t>科目</t>
    <rPh sb="0" eb="2">
      <t>カモク</t>
    </rPh>
    <phoneticPr fontId="2"/>
  </si>
  <si>
    <t>契約金額</t>
    <rPh sb="0" eb="2">
      <t>ケイヤク</t>
    </rPh>
    <rPh sb="2" eb="4">
      <t>キンガク</t>
    </rPh>
    <phoneticPr fontId="2"/>
  </si>
  <si>
    <t>内容</t>
    <rPh sb="0" eb="2">
      <t>ナイヨウ</t>
    </rPh>
    <phoneticPr fontId="2"/>
  </si>
  <si>
    <t>合　計</t>
    <rPh sb="0" eb="1">
      <t>ア</t>
    </rPh>
    <rPh sb="2" eb="3">
      <t>ケイ</t>
    </rPh>
    <phoneticPr fontId="2"/>
  </si>
  <si>
    <t>(債務負担行為に基づく特約条項の書面に記載する金額）</t>
    <rPh sb="1" eb="3">
      <t>サイム</t>
    </rPh>
    <rPh sb="3" eb="5">
      <t>フタン</t>
    </rPh>
    <rPh sb="5" eb="7">
      <t>コウイ</t>
    </rPh>
    <rPh sb="8" eb="9">
      <t>モト</t>
    </rPh>
    <rPh sb="11" eb="13">
      <t>トクヤク</t>
    </rPh>
    <rPh sb="13" eb="15">
      <t>ジョウコウ</t>
    </rPh>
    <rPh sb="16" eb="18">
      <t>ショメン</t>
    </rPh>
    <rPh sb="19" eb="21">
      <t>キサイ</t>
    </rPh>
    <rPh sb="23" eb="25">
      <t>キンガク</t>
    </rPh>
    <phoneticPr fontId="2"/>
  </si>
  <si>
    <t>鹿島浩</t>
    <rPh sb="0" eb="2">
      <t>カシマ</t>
    </rPh>
    <rPh sb="2" eb="3">
      <t>ヒロシ</t>
    </rPh>
    <phoneticPr fontId="2"/>
  </si>
  <si>
    <t>本社　建築企画技術</t>
    <rPh sb="0" eb="2">
      <t>ホンシャ</t>
    </rPh>
    <rPh sb="3" eb="5">
      <t>ケンチク</t>
    </rPh>
    <rPh sb="5" eb="7">
      <t>キカク</t>
    </rPh>
    <rPh sb="7" eb="9">
      <t>ギジュツ</t>
    </rPh>
    <phoneticPr fontId="2"/>
  </si>
  <si>
    <t>前原係長</t>
    <rPh sb="0" eb="2">
      <t>マエハラ</t>
    </rPh>
    <rPh sb="2" eb="4">
      <t>カカリチョウ</t>
    </rPh>
    <phoneticPr fontId="2"/>
  </si>
  <si>
    <t>本社　補償担当</t>
    <rPh sb="0" eb="2">
      <t>ホンシャ</t>
    </rPh>
    <rPh sb="3" eb="5">
      <t>ホショウ</t>
    </rPh>
    <rPh sb="5" eb="7">
      <t>タントウ</t>
    </rPh>
    <phoneticPr fontId="2"/>
  </si>
  <si>
    <t>本社　安全管理担当</t>
    <rPh sb="0" eb="2">
      <t>ホンシャ</t>
    </rPh>
    <rPh sb="3" eb="5">
      <t>アンゼン</t>
    </rPh>
    <rPh sb="5" eb="7">
      <t>カンリ</t>
    </rPh>
    <rPh sb="7" eb="9">
      <t>タントウ</t>
    </rPh>
    <phoneticPr fontId="2"/>
  </si>
  <si>
    <t>本社　建築計画担当</t>
    <rPh sb="0" eb="2">
      <t>ホンシャ</t>
    </rPh>
    <rPh sb="3" eb="5">
      <t>ケンチク</t>
    </rPh>
    <rPh sb="5" eb="7">
      <t>ケイカク</t>
    </rPh>
    <rPh sb="7" eb="9">
      <t>タントウ</t>
    </rPh>
    <phoneticPr fontId="2"/>
  </si>
  <si>
    <t>本社　建築プロジェクト担当</t>
    <rPh sb="0" eb="2">
      <t>ホンシャ</t>
    </rPh>
    <rPh sb="3" eb="5">
      <t>ケンチク</t>
    </rPh>
    <rPh sb="11" eb="13">
      <t>タントウ</t>
    </rPh>
    <phoneticPr fontId="2"/>
  </si>
  <si>
    <t>本社　建築設計担当</t>
    <rPh sb="0" eb="2">
      <t>ホンシャ</t>
    </rPh>
    <rPh sb="3" eb="5">
      <t>ケンチク</t>
    </rPh>
    <rPh sb="5" eb="7">
      <t>セッケイ</t>
    </rPh>
    <rPh sb="7" eb="9">
      <t>タントウ</t>
    </rPh>
    <phoneticPr fontId="2"/>
  </si>
  <si>
    <t>本社　地上建築物担当</t>
    <rPh sb="0" eb="2">
      <t>ホンシャ</t>
    </rPh>
    <rPh sb="3" eb="5">
      <t>チジョウ</t>
    </rPh>
    <rPh sb="5" eb="8">
      <t>ケンチクブツ</t>
    </rPh>
    <rPh sb="8" eb="10">
      <t>タントウ</t>
    </rPh>
    <phoneticPr fontId="2"/>
  </si>
  <si>
    <t>本社　建築技術担当</t>
    <rPh sb="0" eb="2">
      <t>ホンシャ</t>
    </rPh>
    <rPh sb="3" eb="5">
      <t>ケンチク</t>
    </rPh>
    <rPh sb="5" eb="7">
      <t>ギジュツ</t>
    </rPh>
    <rPh sb="7" eb="9">
      <t>タントウ</t>
    </rPh>
    <phoneticPr fontId="2"/>
  </si>
  <si>
    <t>本社　建築検査担当</t>
    <rPh sb="0" eb="2">
      <t>ホンシャ</t>
    </rPh>
    <rPh sb="3" eb="5">
      <t>ケンチク</t>
    </rPh>
    <rPh sb="5" eb="7">
      <t>ケンサ</t>
    </rPh>
    <rPh sb="7" eb="9">
      <t>タントウ</t>
    </rPh>
    <phoneticPr fontId="2"/>
  </si>
  <si>
    <t>松本係長</t>
    <rPh sb="0" eb="2">
      <t>マツモト</t>
    </rPh>
    <rPh sb="2" eb="4">
      <t>カカリチョウ</t>
    </rPh>
    <phoneticPr fontId="2"/>
  </si>
  <si>
    <t>駅施設改造担当</t>
    <rPh sb="0" eb="1">
      <t>エキ</t>
    </rPh>
    <rPh sb="1" eb="3">
      <t>シセツ</t>
    </rPh>
    <rPh sb="3" eb="5">
      <t>カイゾウ</t>
    </rPh>
    <rPh sb="5" eb="7">
      <t>タントウ</t>
    </rPh>
    <phoneticPr fontId="2"/>
  </si>
  <si>
    <t>施設管理担当</t>
    <rPh sb="0" eb="2">
      <t>シセツ</t>
    </rPh>
    <rPh sb="2" eb="4">
      <t>カンリ</t>
    </rPh>
    <rPh sb="4" eb="6">
      <t>タントウ</t>
    </rPh>
    <phoneticPr fontId="2"/>
  </si>
  <si>
    <t>保守管理担当</t>
    <rPh sb="0" eb="2">
      <t>ホシュ</t>
    </rPh>
    <rPh sb="2" eb="4">
      <t>カンリ</t>
    </rPh>
    <rPh sb="4" eb="6">
      <t>タントウ</t>
    </rPh>
    <phoneticPr fontId="2"/>
  </si>
  <si>
    <t>安全管理担当</t>
    <rPh sb="0" eb="2">
      <t>アンゼン</t>
    </rPh>
    <rPh sb="2" eb="4">
      <t>カンリ</t>
    </rPh>
    <rPh sb="4" eb="6">
      <t>タントウ</t>
    </rPh>
    <phoneticPr fontId="2"/>
  </si>
  <si>
    <t>竹田係長</t>
    <rPh sb="0" eb="2">
      <t>タケダ</t>
    </rPh>
    <rPh sb="2" eb="4">
      <t>カカリチョウ</t>
    </rPh>
    <phoneticPr fontId="2"/>
  </si>
  <si>
    <t>建築工事担当</t>
    <rPh sb="0" eb="2">
      <t>ケンチク</t>
    </rPh>
    <rPh sb="2" eb="4">
      <t>コウジ</t>
    </rPh>
    <rPh sb="4" eb="6">
      <t>タントウ</t>
    </rPh>
    <phoneticPr fontId="2"/>
  </si>
  <si>
    <t>南部建築保守担当</t>
    <rPh sb="0" eb="2">
      <t>ナンブ</t>
    </rPh>
    <rPh sb="2" eb="4">
      <t>ケンチク</t>
    </rPh>
    <rPh sb="4" eb="6">
      <t>ホシュ</t>
    </rPh>
    <rPh sb="6" eb="8">
      <t>タントウ</t>
    </rPh>
    <phoneticPr fontId="2"/>
  </si>
  <si>
    <t>北部建築保守担当</t>
    <rPh sb="0" eb="2">
      <t>ホクブ</t>
    </rPh>
    <rPh sb="2" eb="4">
      <t>ケンチク</t>
    </rPh>
    <rPh sb="4" eb="6">
      <t>ホシュ</t>
    </rPh>
    <rPh sb="6" eb="8">
      <t>タントウ</t>
    </rPh>
    <phoneticPr fontId="2"/>
  </si>
  <si>
    <t>大野係長</t>
    <rPh sb="0" eb="2">
      <t>オオノ</t>
    </rPh>
    <rPh sb="2" eb="4">
      <t>カカリチョウ</t>
    </rPh>
    <phoneticPr fontId="2"/>
  </si>
  <si>
    <t>内訳書起案日</t>
    <rPh sb="0" eb="3">
      <t>ウチワケショ</t>
    </rPh>
    <rPh sb="3" eb="5">
      <t>キアン</t>
    </rPh>
    <rPh sb="5" eb="6">
      <t>ヒ</t>
    </rPh>
    <phoneticPr fontId="2"/>
  </si>
  <si>
    <t>内訳書決裁日</t>
    <rPh sb="0" eb="3">
      <t>ウチワケショ</t>
    </rPh>
    <rPh sb="3" eb="5">
      <t>ケッサイ</t>
    </rPh>
    <rPh sb="5" eb="6">
      <t>ヒ</t>
    </rPh>
    <phoneticPr fontId="2"/>
  </si>
  <si>
    <t>士法22条3-3の適用</t>
    <rPh sb="0" eb="1">
      <t>シ</t>
    </rPh>
    <rPh sb="1" eb="2">
      <t>ホウ</t>
    </rPh>
    <rPh sb="4" eb="5">
      <t>ジョウ</t>
    </rPh>
    <rPh sb="9" eb="11">
      <t>テキヨウ</t>
    </rPh>
    <phoneticPr fontId="2"/>
  </si>
  <si>
    <t>工事稟議番号</t>
    <rPh sb="0" eb="2">
      <t>コウジ</t>
    </rPh>
    <rPh sb="2" eb="4">
      <t>リンギ</t>
    </rPh>
    <rPh sb="4" eb="6">
      <t>バンゴウ</t>
    </rPh>
    <phoneticPr fontId="2"/>
  </si>
  <si>
    <t>建築資産管理担当　係長</t>
    <rPh sb="0" eb="2">
      <t>ケンチク</t>
    </rPh>
    <rPh sb="2" eb="4">
      <t>シサン</t>
    </rPh>
    <rPh sb="4" eb="6">
      <t>カンリ</t>
    </rPh>
    <rPh sb="6" eb="8">
      <t>タントウ</t>
    </rPh>
    <rPh sb="9" eb="11">
      <t>カカリチョウ</t>
    </rPh>
    <phoneticPr fontId="2"/>
  </si>
  <si>
    <t>建築資産管理担当</t>
    <rPh sb="0" eb="2">
      <t>ケンチク</t>
    </rPh>
    <rPh sb="2" eb="4">
      <t>シサン</t>
    </rPh>
    <rPh sb="4" eb="6">
      <t>カンリ</t>
    </rPh>
    <rPh sb="6" eb="8">
      <t>タントウ</t>
    </rPh>
    <phoneticPr fontId="2"/>
  </si>
  <si>
    <t>工事稟議番号</t>
    <rPh sb="0" eb="2">
      <t>コウジ</t>
    </rPh>
    <rPh sb="2" eb="4">
      <t>リンギ</t>
    </rPh>
    <rPh sb="4" eb="6">
      <t>バンゴウ</t>
    </rPh>
    <phoneticPr fontId="2"/>
  </si>
  <si>
    <t>入札方式</t>
    <rPh sb="0" eb="2">
      <t>ニュウサツ</t>
    </rPh>
    <rPh sb="2" eb="4">
      <t>ホウシキ</t>
    </rPh>
    <phoneticPr fontId="2"/>
  </si>
  <si>
    <t>最終版設計書ﾃﾞｰﾀの受領</t>
    <rPh sb="0" eb="2">
      <t>サイシュウ</t>
    </rPh>
    <rPh sb="2" eb="3">
      <t>バン</t>
    </rPh>
    <rPh sb="3" eb="6">
      <t>セッケイショ</t>
    </rPh>
    <rPh sb="11" eb="13">
      <t>ジュリョウ</t>
    </rPh>
    <phoneticPr fontId="2"/>
  </si>
  <si>
    <t>&lt;-業務委託の場合は購買依頼伝票番号</t>
    <rPh sb="2" eb="4">
      <t>ギョウム</t>
    </rPh>
    <rPh sb="4" eb="6">
      <t>イタク</t>
    </rPh>
    <rPh sb="7" eb="9">
      <t>バアイ</t>
    </rPh>
    <rPh sb="10" eb="12">
      <t>コウバイ</t>
    </rPh>
    <rPh sb="12" eb="14">
      <t>イライ</t>
    </rPh>
    <rPh sb="14" eb="16">
      <t>デンピョウ</t>
    </rPh>
    <rPh sb="16" eb="18">
      <t>バンゴウ</t>
    </rPh>
    <phoneticPr fontId="2"/>
  </si>
  <si>
    <t>前払金</t>
    <rPh sb="0" eb="3">
      <t>マエバライキン</t>
    </rPh>
    <phoneticPr fontId="2"/>
  </si>
  <si>
    <t>荒井係長</t>
    <rPh sb="0" eb="2">
      <t>アライ</t>
    </rPh>
    <rPh sb="2" eb="4">
      <t>カカリチョウ</t>
    </rPh>
    <phoneticPr fontId="2"/>
  </si>
  <si>
    <t>清水係長</t>
    <rPh sb="0" eb="2">
      <t>シミズ</t>
    </rPh>
    <rPh sb="2" eb="4">
      <t>カカリチョウ</t>
    </rPh>
    <phoneticPr fontId="2"/>
  </si>
  <si>
    <t>溝渕係長</t>
    <rPh sb="0" eb="1">
      <t>ミゾ</t>
    </rPh>
    <rPh sb="1" eb="2">
      <t>フチ</t>
    </rPh>
    <rPh sb="2" eb="4">
      <t>カカリチョウ</t>
    </rPh>
    <phoneticPr fontId="2"/>
  </si>
  <si>
    <t>浦山係長</t>
    <rPh sb="0" eb="2">
      <t>ウラヤマ</t>
    </rPh>
    <rPh sb="2" eb="4">
      <t>カカリチョウ</t>
    </rPh>
    <phoneticPr fontId="2"/>
  </si>
  <si>
    <t>２０２０年度</t>
    <rPh sb="4" eb="6">
      <t>ネンド</t>
    </rPh>
    <phoneticPr fontId="2"/>
  </si>
  <si>
    <t>高橋典之</t>
    <rPh sb="0" eb="2">
      <t>タカハシ</t>
    </rPh>
    <rPh sb="2" eb="4">
      <t>ノリユキ</t>
    </rPh>
    <phoneticPr fontId="2"/>
  </si>
  <si>
    <t>２０２１年度</t>
    <rPh sb="4" eb="6">
      <t>ネンド</t>
    </rPh>
    <phoneticPr fontId="2"/>
  </si>
  <si>
    <t>２０２０年度</t>
    <rPh sb="4" eb="5">
      <t>ネン</t>
    </rPh>
    <rPh sb="5" eb="6">
      <t>ド</t>
    </rPh>
    <phoneticPr fontId="2"/>
  </si>
  <si>
    <t>２０２１年度</t>
    <rPh sb="4" eb="5">
      <t>ネン</t>
    </rPh>
    <rPh sb="5" eb="6">
      <t>ド</t>
    </rPh>
    <phoneticPr fontId="2"/>
  </si>
  <si>
    <t>工事稟議番号</t>
    <rPh sb="0" eb="2">
      <t>コウジ</t>
    </rPh>
    <rPh sb="2" eb="4">
      <t>リンギ</t>
    </rPh>
    <rPh sb="4" eb="6">
      <t>バンゴウ</t>
    </rPh>
    <phoneticPr fontId="2"/>
  </si>
  <si>
    <t>：</t>
    <phoneticPr fontId="2"/>
  </si>
  <si>
    <t>落札率</t>
    <rPh sb="0" eb="2">
      <t>ラクサツ</t>
    </rPh>
    <rPh sb="2" eb="3">
      <t>リツ</t>
    </rPh>
    <phoneticPr fontId="2"/>
  </si>
  <si>
    <t>鎌田係長</t>
    <rPh sb="0" eb="2">
      <t>カマタ</t>
    </rPh>
    <rPh sb="2" eb="4">
      <t>カカリチョウ</t>
    </rPh>
    <phoneticPr fontId="2"/>
  </si>
  <si>
    <t>本社　駅リニューアル企画担当</t>
    <rPh sb="0" eb="2">
      <t>ホンシャ</t>
    </rPh>
    <rPh sb="3" eb="4">
      <t>エキ</t>
    </rPh>
    <rPh sb="10" eb="12">
      <t>キカク</t>
    </rPh>
    <rPh sb="12" eb="14">
      <t>タントウ</t>
    </rPh>
    <phoneticPr fontId="2"/>
  </si>
  <si>
    <t>川元係長</t>
    <rPh sb="0" eb="2">
      <t>カワモト</t>
    </rPh>
    <rPh sb="2" eb="4">
      <t>カカリチョウ</t>
    </rPh>
    <phoneticPr fontId="2"/>
  </si>
  <si>
    <t>小野山係長</t>
    <rPh sb="0" eb="3">
      <t>オノヤマ</t>
    </rPh>
    <rPh sb="3" eb="5">
      <t>カカリチョウ</t>
    </rPh>
    <phoneticPr fontId="2"/>
  </si>
  <si>
    <t>戸高係長</t>
    <rPh sb="0" eb="2">
      <t>トダカ</t>
    </rPh>
    <rPh sb="2" eb="4">
      <t>カカリチョウ</t>
    </rPh>
    <phoneticPr fontId="2"/>
  </si>
  <si>
    <t>藤原絵里</t>
    <rPh sb="0" eb="2">
      <t>フジワラ</t>
    </rPh>
    <rPh sb="2" eb="4">
      <t>エリ</t>
    </rPh>
    <phoneticPr fontId="2"/>
  </si>
  <si>
    <t>積算担当：</t>
    <rPh sb="0" eb="2">
      <t>セキサン</t>
    </rPh>
    <rPh sb="2" eb="4">
      <t>タントウ</t>
    </rPh>
    <phoneticPr fontId="2"/>
  </si>
  <si>
    <t>坂本係長</t>
    <rPh sb="0" eb="2">
      <t>サカモト</t>
    </rPh>
    <rPh sb="2" eb="4">
      <t>カカリチョウ</t>
    </rPh>
    <phoneticPr fontId="2"/>
  </si>
  <si>
    <t>松永優真</t>
    <rPh sb="0" eb="2">
      <t>マツナガ</t>
    </rPh>
    <rPh sb="2" eb="4">
      <t>ユウマ</t>
    </rPh>
    <phoneticPr fontId="2"/>
  </si>
  <si>
    <t>地下空間の大規模改革に伴う基本設計その他業務委託(4号線谷町四丁目外5駅の部)</t>
    <rPh sb="0" eb="2">
      <t>チカ</t>
    </rPh>
    <rPh sb="2" eb="4">
      <t>クウカン</t>
    </rPh>
    <rPh sb="5" eb="10">
      <t>ダイキボカイカク</t>
    </rPh>
    <rPh sb="11" eb="12">
      <t>トモナ</t>
    </rPh>
    <rPh sb="13" eb="17">
      <t>キホンセッケイ</t>
    </rPh>
    <rPh sb="19" eb="20">
      <t>タ</t>
    </rPh>
    <rPh sb="20" eb="22">
      <t>ギョウム</t>
    </rPh>
    <rPh sb="22" eb="24">
      <t>イタク</t>
    </rPh>
    <rPh sb="26" eb="34">
      <t>ゴウセンタニマチヨンチョウメホカ</t>
    </rPh>
    <rPh sb="35" eb="36">
      <t>エキ</t>
    </rPh>
    <rPh sb="37" eb="38">
      <t>ブ</t>
    </rPh>
    <phoneticPr fontId="2"/>
  </si>
  <si>
    <t>基本設計の部</t>
    <rPh sb="0" eb="2">
      <t>キホン</t>
    </rPh>
    <rPh sb="2" eb="4">
      <t>セッケイ</t>
    </rPh>
    <rPh sb="5" eb="6">
      <t>ブ</t>
    </rPh>
    <phoneticPr fontId="2"/>
  </si>
  <si>
    <t>4号線谷町四丁目駅</t>
    <rPh sb="1" eb="8">
      <t>ゴウセンタニマチヨンチョウメ</t>
    </rPh>
    <rPh sb="8" eb="9">
      <t>エキ</t>
    </rPh>
    <phoneticPr fontId="2"/>
  </si>
  <si>
    <t>4号線森ノ宮駅</t>
    <rPh sb="1" eb="3">
      <t>ゴウセン</t>
    </rPh>
    <rPh sb="3" eb="4">
      <t>モリ</t>
    </rPh>
    <rPh sb="5" eb="7">
      <t>ミヤエキ</t>
    </rPh>
    <phoneticPr fontId="2"/>
  </si>
  <si>
    <t>設計企画の部</t>
    <rPh sb="0" eb="4">
      <t>セッケイキカク</t>
    </rPh>
    <rPh sb="5" eb="6">
      <t>ブ</t>
    </rPh>
    <phoneticPr fontId="2"/>
  </si>
  <si>
    <t>1号線本町駅</t>
    <rPh sb="1" eb="3">
      <t>ゴウセン</t>
    </rPh>
    <rPh sb="3" eb="5">
      <t>ホンマチ</t>
    </rPh>
    <rPh sb="5" eb="6">
      <t>エキ</t>
    </rPh>
    <phoneticPr fontId="2"/>
  </si>
  <si>
    <t>4号線本町駅</t>
    <rPh sb="1" eb="3">
      <t>ゴウセン</t>
    </rPh>
    <rPh sb="3" eb="5">
      <t>ホンマチ</t>
    </rPh>
    <rPh sb="5" eb="6">
      <t>エキ</t>
    </rPh>
    <phoneticPr fontId="2"/>
  </si>
  <si>
    <t>設計監修の部(その1)</t>
    <rPh sb="0" eb="4">
      <t>セッケイカンシュウ</t>
    </rPh>
    <rPh sb="5" eb="6">
      <t>ブ</t>
    </rPh>
    <phoneticPr fontId="2"/>
  </si>
  <si>
    <t>淀屋橋駅</t>
    <rPh sb="0" eb="4">
      <t>ヨドヤバシエキ</t>
    </rPh>
    <phoneticPr fontId="2"/>
  </si>
  <si>
    <t>1号線天王寺駅</t>
    <rPh sb="1" eb="7">
      <t>ゴウセンテンノウジエキ</t>
    </rPh>
    <phoneticPr fontId="2"/>
  </si>
  <si>
    <t>設計監修の部(その2)</t>
    <rPh sb="0" eb="4">
      <t>セッケイカンシュウ</t>
    </rPh>
    <rPh sb="5" eb="6">
      <t>ブ</t>
    </rPh>
    <phoneticPr fontId="2"/>
  </si>
  <si>
    <t>設計監修の部(その3)</t>
    <rPh sb="0" eb="4">
      <t>セッケイカンシュウ</t>
    </rPh>
    <rPh sb="5" eb="6">
      <t>ブ</t>
    </rPh>
    <phoneticPr fontId="2"/>
  </si>
  <si>
    <t>業務委託料内訳明細書</t>
  </si>
  <si>
    <t>１．名称</t>
  </si>
  <si>
    <t>業務委託金額</t>
  </si>
  <si>
    <t>２．業務委託料</t>
  </si>
  <si>
    <t>業務委託料内訳</t>
    <rPh sb="5" eb="7">
      <t>ウチワケ</t>
    </rPh>
    <phoneticPr fontId="2"/>
  </si>
  <si>
    <t>業務委託料</t>
  </si>
  <si>
    <t>堀田裕紀</t>
    <rPh sb="0" eb="2">
      <t>ホッタ</t>
    </rPh>
    <rPh sb="2" eb="4">
      <t>ユウキ</t>
    </rPh>
    <phoneticPr fontId="2"/>
  </si>
  <si>
    <t>川元正博</t>
    <rPh sb="0" eb="2">
      <t>カワモト</t>
    </rPh>
    <rPh sb="2" eb="4">
      <t>マサヒロ</t>
    </rPh>
    <phoneticPr fontId="2"/>
  </si>
  <si>
    <t>鹿島浩</t>
    <rPh sb="0" eb="2">
      <t>カシマ</t>
    </rPh>
    <rPh sb="2" eb="3">
      <t>ヒロシ</t>
    </rPh>
    <phoneticPr fontId="2"/>
  </si>
  <si>
    <t>無し</t>
    <rPh sb="0" eb="1">
      <t>ナ</t>
    </rPh>
    <phoneticPr fontId="2"/>
  </si>
  <si>
    <t>随意契約</t>
    <rPh sb="0" eb="4">
      <t>ズイイケイヤク</t>
    </rPh>
    <phoneticPr fontId="2"/>
  </si>
  <si>
    <t>2021年度</t>
    <rPh sb="4" eb="6">
      <t>ネンド</t>
    </rPh>
    <phoneticPr fontId="2"/>
  </si>
  <si>
    <t>(</t>
    <phoneticPr fontId="2"/>
  </si>
  <si>
    <t>)</t>
    <phoneticPr fontId="2"/>
  </si>
  <si>
    <t>㈱KEN　OKUYAMA　DESIGN</t>
    <phoneticPr fontId="2"/>
  </si>
  <si>
    <t>無し</t>
  </si>
  <si>
    <t>M2211002</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</si>
</sst>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76" formatCode="&quot;¥&quot;#,##0;&quot;¥&quot;\!\-#,##0"/>
    <numFmt numFmtId="177" formatCode="&quot;¥&quot;#,##0;[Red]&quot;¥&quot;\!\-#,##0"/>
    <numFmt numFmtId="178" formatCode="#,##0;&quot;△ &quot;#,##0"/>
    <numFmt numFmtId="179" formatCode="0.0000_ "/>
    <numFmt numFmtId="180" formatCode="[$-411]ggge&quot;年&quot;m&quot;月&quot;d&quot;日&quot;;@"/>
    <numFmt numFmtId="181" formatCode="&quot;¥&quot;#,##0\-;[Red]&quot;¥&quot;\△#,##0\-"/>
    <numFmt numFmtId="182" formatCode="0.0%"/>
    <numFmt numFmtId="183" formatCode="yyyy&quot;年&quot;m&quot;月&quot;d&quot;日&quot;;@"/>
    <numFmt numFmtId="184" formatCode="[$-F800]dddd\,\ mmmm\ dd\,\ yyyy"/>
    <numFmt numFmtId="185" formatCode="#,##0.0000_ ;[Red]\-#,##0.0000\ "/>
  </numFmts>
  <fonts count="33" x14ac:knownFonts="1">
    <font>
      <sz val="11"/>
      <name val="ＭＳ Ｐゴシック"/>
      <family val="3"/>
      <charset val="128"/>
    </font>
    <font>
      <sz val="11"/>
      <name val="ＭＳ Ｐゴシック"/>
      <family val="3"/>
      <charset val="128"/>
    </font>
    <font>
      <sz val="6"/>
      <name val="ＭＳ Ｐゴシック"/>
      <family val="3"/>
      <charset val="128"/>
    </font>
    <font>
      <sz val="12"/>
      <name val="ＭＳ Ｐゴシック"/>
      <family val="3"/>
      <charset val="128"/>
    </font>
    <font>
      <sz val="11"/>
      <color indexed="10"/>
      <name val="ＭＳ Ｐゴシック"/>
      <family val="3"/>
      <charset val="128"/>
    </font>
    <font>
      <u/>
      <sz val="7.7"/>
      <color indexed="12"/>
      <name val="ＭＳ Ｐゴシック"/>
      <family val="3"/>
      <charset val="128"/>
    </font>
    <font>
      <sz val="11"/>
      <color indexed="51"/>
      <name val="ＭＳ Ｐゴシック"/>
      <family val="3"/>
      <charset val="128"/>
    </font>
    <font>
      <sz val="16"/>
      <name val="ＭＳ Ｐゴシック"/>
      <family val="3"/>
      <charset val="128"/>
    </font>
    <font>
      <sz val="9"/>
      <color indexed="81"/>
      <name val="ＭＳ Ｐゴシック"/>
      <family val="3"/>
      <charset val="128"/>
    </font>
    <font>
      <sz val="12"/>
      <color indexed="81"/>
      <name val="ＭＳ Ｐゴシック"/>
      <family val="3"/>
      <charset val="128"/>
    </font>
    <font>
      <b/>
      <sz val="9"/>
      <color indexed="81"/>
      <name val="ＭＳ Ｐゴシック"/>
      <family val="3"/>
      <charset val="128"/>
    </font>
    <font>
      <sz val="14"/>
      <name val="ＭＳ Ｐゴシック"/>
      <family val="3"/>
      <charset val="128"/>
    </font>
    <font>
      <sz val="10"/>
      <color indexed="81"/>
      <name val="ＭＳ Ｐゴシック"/>
      <family val="3"/>
      <charset val="128"/>
    </font>
    <font>
      <sz val="10"/>
      <name val="ＭＳ Ｐ明朝"/>
      <family val="1"/>
      <charset val="128"/>
    </font>
    <font>
      <sz val="12"/>
      <name val="ＭＳ Ｐ明朝"/>
      <family val="1"/>
      <charset val="128"/>
    </font>
    <font>
      <sz val="20"/>
      <name val="ＭＳ Ｐ明朝"/>
      <family val="1"/>
      <charset val="128"/>
    </font>
    <font>
      <b/>
      <sz val="10"/>
      <color rgb="FFFF0000"/>
      <name val="ＭＳ Ｐゴシック"/>
      <family val="3"/>
      <charset val="128"/>
    </font>
    <font>
      <sz val="10"/>
      <color rgb="FFFF0000"/>
      <name val="ＭＳ Ｐ明朝"/>
      <family val="1"/>
      <charset val="128"/>
    </font>
    <font>
      <b/>
      <sz val="12"/>
      <color indexed="81"/>
      <name val="ＭＳ Ｐゴシック"/>
      <family val="3"/>
      <charset val="128"/>
    </font>
    <font>
      <sz val="14"/>
      <color rgb="FF000000"/>
      <name val="ＭＳ Ｐゴシック"/>
      <family val="3"/>
      <charset val="128"/>
    </font>
    <font>
      <sz val="11"/>
      <color rgb="FFFF0000"/>
      <name val="ＭＳ Ｐゴシック"/>
      <family val="3"/>
      <charset val="128"/>
    </font>
    <font>
      <u/>
      <sz val="12"/>
      <color indexed="12"/>
      <name val="ＭＳ Ｐゴシック"/>
      <family val="3"/>
      <charset val="128"/>
    </font>
    <font>
      <sz val="11"/>
      <name val="ＭＳ Ｐ明朝"/>
      <family val="1"/>
      <charset val="128"/>
    </font>
    <font>
      <sz val="9"/>
      <name val="ＭＳ Ｐ明朝"/>
      <family val="1"/>
      <charset val="128"/>
    </font>
    <font>
      <sz val="10.5"/>
      <name val="ＭＳ Ｐゴシック"/>
      <family val="3"/>
      <charset val="128"/>
    </font>
    <font>
      <b/>
      <sz val="10.5"/>
      <name val="ＭＳ Ｐゴシック"/>
      <family val="3"/>
      <charset val="128"/>
    </font>
    <font>
      <sz val="10.5"/>
      <name val="ＭＳ 明朝"/>
      <family val="1"/>
      <charset val="128"/>
    </font>
    <font>
      <sz val="10.5"/>
      <name val="ＭＳ Ｐ明朝"/>
      <family val="1"/>
      <charset val="128"/>
    </font>
    <font>
      <b/>
      <u/>
      <sz val="14"/>
      <name val="ＭＳ Ｐゴシック"/>
      <family val="3"/>
      <charset val="128"/>
    </font>
    <font>
      <sz val="9"/>
      <name val="ＭＳ 明朝"/>
      <family val="1"/>
      <charset val="128"/>
    </font>
    <font>
      <b/>
      <sz val="14"/>
      <name val="ＭＳ 明朝"/>
      <family val="1"/>
      <charset val="128"/>
    </font>
    <font>
      <sz val="14"/>
      <name val="ＭＳ 明朝"/>
      <family val="1"/>
      <charset val="128"/>
    </font>
    <font>
      <sz val="14"/>
      <name val="ＭＳ Ｐ明朝"/>
      <family val="1"/>
      <charset val="128"/>
    </font>
  </fonts>
  <fills count="20">
    <fill>
      <patternFill patternType="none"/>
    </fill>
    <fill>
      <patternFill patternType="gray125"/>
    </fill>
    <fill>
      <patternFill patternType="solid">
        <fgColor indexed="44"/>
        <bgColor indexed="64"/>
      </patternFill>
    </fill>
    <fill>
      <patternFill patternType="solid">
        <fgColor indexed="13"/>
        <bgColor indexed="64"/>
      </patternFill>
    </fill>
    <fill>
      <patternFill patternType="solid">
        <fgColor indexed="9"/>
        <bgColor indexed="64"/>
      </patternFill>
    </fill>
    <fill>
      <patternFill patternType="solid">
        <fgColor indexed="45"/>
        <bgColor indexed="64"/>
      </patternFill>
    </fill>
    <fill>
      <patternFill patternType="solid">
        <fgColor indexed="15"/>
        <bgColor indexed="64"/>
      </patternFill>
    </fill>
    <fill>
      <patternFill patternType="solid">
        <fgColor indexed="41"/>
        <bgColor indexed="64"/>
      </patternFill>
    </fill>
    <fill>
      <patternFill patternType="solid">
        <fgColor indexed="43"/>
        <bgColor indexed="64"/>
      </patternFill>
    </fill>
    <fill>
      <patternFill patternType="solid">
        <fgColor indexed="46"/>
        <bgColor indexed="64"/>
      </patternFill>
    </fill>
    <fill>
      <patternFill patternType="solid">
        <fgColor indexed="47"/>
        <bgColor indexed="64"/>
      </patternFill>
    </fill>
    <fill>
      <patternFill patternType="solid">
        <fgColor theme="0"/>
        <bgColor indexed="64"/>
      </patternFill>
    </fill>
    <fill>
      <patternFill patternType="solid">
        <fgColor theme="8" tint="0.39997558519241921"/>
        <bgColor indexed="64"/>
      </patternFill>
    </fill>
    <fill>
      <patternFill patternType="solid">
        <fgColor rgb="FF99CCFF"/>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theme="8" tint="0.59999389629810485"/>
        <bgColor indexed="64"/>
      </patternFill>
    </fill>
    <fill>
      <patternFill patternType="solid">
        <fgColor rgb="FFFFFF00"/>
        <bgColor indexed="64"/>
      </patternFill>
    </fill>
    <fill>
      <patternFill patternType="solid">
        <fgColor rgb="FFFF99CC"/>
        <bgColor indexed="64"/>
      </patternFill>
    </fill>
    <fill>
      <patternFill patternType="solid">
        <fgColor rgb="FFFF0000"/>
        <bgColor indexed="64"/>
      </patternFill>
    </fill>
  </fills>
  <borders count="83">
    <border>
      <left/>
      <right/>
      <top/>
      <bottom/>
      <diagonal/>
    </border>
    <border>
      <left style="hair">
        <color indexed="64"/>
      </left>
      <right style="hair">
        <color indexed="64"/>
      </right>
      <top style="hair">
        <color indexed="64"/>
      </top>
      <bottom style="hair">
        <color indexed="64"/>
      </bottom>
      <diagonal/>
    </border>
    <border>
      <left/>
      <right style="hair">
        <color indexed="64"/>
      </right>
      <top style="hair">
        <color indexed="64"/>
      </top>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right/>
      <top style="hair">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top style="hair">
        <color indexed="64"/>
      </top>
      <bottom/>
      <diagonal/>
    </border>
    <border>
      <left style="thin">
        <color indexed="64"/>
      </left>
      <right style="hair">
        <color indexed="64"/>
      </right>
      <top style="thin">
        <color indexed="64"/>
      </top>
      <bottom style="hair">
        <color indexed="64"/>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hair">
        <color indexed="64"/>
      </left>
      <right style="medium">
        <color indexed="64"/>
      </right>
      <top style="hair">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hair">
        <color indexed="64"/>
      </left>
      <right style="thin">
        <color indexed="64"/>
      </right>
      <top style="hair">
        <color indexed="64"/>
      </top>
      <bottom/>
      <diagonal/>
    </border>
    <border>
      <left style="hair">
        <color indexed="64"/>
      </left>
      <right/>
      <top style="hair">
        <color indexed="64"/>
      </top>
      <bottom/>
      <diagonal/>
    </border>
    <border>
      <left style="thin">
        <color indexed="64"/>
      </left>
      <right/>
      <top style="hair">
        <color indexed="64"/>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hair">
        <color indexed="64"/>
      </left>
      <right/>
      <top style="thin">
        <color indexed="64"/>
      </top>
      <bottom style="hair">
        <color indexed="64"/>
      </bottom>
      <diagonal/>
    </border>
    <border>
      <left/>
      <right style="hair">
        <color indexed="64"/>
      </right>
      <top style="thin">
        <color indexed="64"/>
      </top>
      <bottom style="hair">
        <color indexed="64"/>
      </bottom>
      <diagonal/>
    </border>
    <border>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style="medium">
        <color indexed="64"/>
      </left>
      <right/>
      <top style="medium">
        <color indexed="64"/>
      </top>
      <bottom style="medium">
        <color indexed="64"/>
      </bottom>
      <diagonal/>
    </border>
    <border>
      <left/>
      <right style="hair">
        <color indexed="64"/>
      </right>
      <top style="medium">
        <color indexed="64"/>
      </top>
      <bottom style="medium">
        <color indexed="64"/>
      </bottom>
      <diagonal/>
    </border>
    <border>
      <left/>
      <right style="thin">
        <color indexed="64"/>
      </right>
      <top style="hair">
        <color indexed="64"/>
      </top>
      <bottom/>
      <diagonal/>
    </border>
    <border>
      <left style="medium">
        <color indexed="64"/>
      </left>
      <right/>
      <top style="medium">
        <color indexed="64"/>
      </top>
      <bottom/>
      <diagonal/>
    </border>
    <border>
      <left/>
      <right/>
      <top style="medium">
        <color indexed="64"/>
      </top>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hair">
        <color indexed="64"/>
      </left>
      <right style="hair">
        <color indexed="64"/>
      </right>
      <top style="thin">
        <color indexed="64"/>
      </top>
      <bottom style="thin">
        <color indexed="64"/>
      </bottom>
      <diagonal/>
    </border>
    <border>
      <left/>
      <right style="hair">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top style="thin">
        <color indexed="64"/>
      </top>
      <bottom style="thin">
        <color indexed="64"/>
      </bottom>
      <diagonal/>
    </border>
    <border>
      <left style="medium">
        <color auto="1"/>
      </left>
      <right style="medium">
        <color auto="1"/>
      </right>
      <top style="medium">
        <color auto="1"/>
      </top>
      <bottom style="medium">
        <color auto="1"/>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right/>
      <top style="thin">
        <color indexed="64"/>
      </top>
      <bottom style="thin">
        <color indexed="64"/>
      </bottom>
      <diagonal/>
    </border>
    <border>
      <left style="hair">
        <color indexed="64"/>
      </left>
      <right/>
      <top style="hair">
        <color indexed="64"/>
      </top>
      <bottom style="medium">
        <color indexed="64"/>
      </bottom>
      <diagonal/>
    </border>
    <border>
      <left/>
      <right style="thin">
        <color indexed="64"/>
      </right>
      <top style="hair">
        <color indexed="64"/>
      </top>
      <bottom style="medium">
        <color indexed="64"/>
      </bottom>
      <diagonal/>
    </border>
    <border>
      <left style="hair">
        <color indexed="64"/>
      </left>
      <right style="hair">
        <color indexed="64"/>
      </right>
      <top/>
      <bottom/>
      <diagonal/>
    </border>
    <border>
      <left style="hair">
        <color indexed="64"/>
      </left>
      <right/>
      <top/>
      <bottom/>
      <diagonal/>
    </border>
    <border>
      <left/>
      <right style="hair">
        <color indexed="64"/>
      </right>
      <top/>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right style="medium">
        <color indexed="64"/>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thin">
        <color auto="1"/>
      </bottom>
      <diagonal/>
    </border>
    <border>
      <left style="medium">
        <color indexed="64"/>
      </left>
      <right style="medium">
        <color indexed="64"/>
      </right>
      <top/>
      <bottom style="medium">
        <color auto="1"/>
      </bottom>
      <diagonal/>
    </border>
    <border>
      <left style="medium">
        <color auto="1"/>
      </left>
      <right style="medium">
        <color auto="1"/>
      </right>
      <top style="thin">
        <color indexed="64"/>
      </top>
      <bottom style="medium">
        <color indexed="64"/>
      </bottom>
      <diagonal/>
    </border>
    <border>
      <left style="medium">
        <color indexed="64"/>
      </left>
      <right style="medium">
        <color indexed="64"/>
      </right>
      <top/>
      <bottom/>
      <diagonal/>
    </border>
    <border>
      <left/>
      <right/>
      <top/>
      <bottom style="medium">
        <color auto="1"/>
      </bottom>
      <diagonal/>
    </border>
    <border>
      <left style="medium">
        <color auto="1"/>
      </left>
      <right style="medium">
        <color auto="1"/>
      </right>
      <top/>
      <bottom style="thin">
        <color auto="1"/>
      </bottom>
      <diagonal/>
    </border>
  </borders>
  <cellStyleXfs count="5">
    <xf numFmtId="0" fontId="0" fillId="0" borderId="0"/>
    <xf numFmtId="9" fontId="1" fillId="0" borderId="0" applyFont="0" applyFill="0" applyBorder="0" applyAlignment="0" applyProtection="0"/>
    <xf numFmtId="0" fontId="5" fillId="0" borderId="0" applyNumberFormat="0" applyFill="0" applyBorder="0" applyAlignment="0" applyProtection="0">
      <alignment vertical="top"/>
      <protection locked="0"/>
    </xf>
    <xf numFmtId="38" fontId="1" fillId="0" borderId="0" applyFont="0" applyFill="0" applyBorder="0" applyAlignment="0" applyProtection="0"/>
    <xf numFmtId="177" fontId="1" fillId="0" borderId="0" applyFont="0" applyFill="0" applyBorder="0" applyAlignment="0" applyProtection="0"/>
  </cellStyleXfs>
  <cellXfs count="425">
    <xf numFmtId="0" fontId="0" fillId="0" borderId="0" xfId="0"/>
    <xf numFmtId="0" fontId="0" fillId="0" borderId="0" xfId="0" applyAlignment="1">
      <alignment vertical="center"/>
    </xf>
    <xf numFmtId="0" fontId="0" fillId="0" borderId="10" xfId="0" applyBorder="1" applyAlignment="1">
      <alignment horizontal="center" vertical="center"/>
    </xf>
    <xf numFmtId="0" fontId="0" fillId="0" borderId="0" xfId="0" applyAlignment="1">
      <alignment horizontal="center"/>
    </xf>
    <xf numFmtId="178" fontId="0" fillId="0" borderId="0" xfId="0" applyNumberFormat="1" applyAlignment="1"/>
    <xf numFmtId="9" fontId="0" fillId="0" borderId="0" xfId="1" applyFont="1"/>
    <xf numFmtId="178" fontId="0" fillId="0" borderId="0" xfId="0" applyNumberFormat="1"/>
    <xf numFmtId="0" fontId="4" fillId="0" borderId="0" xfId="0" applyFont="1" applyBorder="1"/>
    <xf numFmtId="0" fontId="0" fillId="2" borderId="0" xfId="0" applyFill="1"/>
    <xf numFmtId="0" fontId="4" fillId="0" borderId="0" xfId="0" applyFont="1"/>
    <xf numFmtId="0" fontId="0" fillId="3" borderId="0" xfId="0" applyFill="1"/>
    <xf numFmtId="9" fontId="0" fillId="0" borderId="0" xfId="0" applyNumberFormat="1"/>
    <xf numFmtId="178" fontId="0" fillId="3" borderId="0" xfId="0" applyNumberFormat="1" applyFill="1"/>
    <xf numFmtId="178" fontId="0" fillId="0" borderId="13" xfId="0" applyNumberFormat="1" applyBorder="1"/>
    <xf numFmtId="178" fontId="0" fillId="0" borderId="9" xfId="0" applyNumberFormat="1" applyBorder="1"/>
    <xf numFmtId="178" fontId="0" fillId="0" borderId="10" xfId="0" applyNumberFormat="1" applyBorder="1"/>
    <xf numFmtId="178" fontId="0" fillId="0" borderId="11" xfId="0" applyNumberFormat="1" applyBorder="1"/>
    <xf numFmtId="0" fontId="0" fillId="0" borderId="14" xfId="0" applyBorder="1" applyAlignment="1">
      <alignment horizontal="center"/>
    </xf>
    <xf numFmtId="0" fontId="0" fillId="0" borderId="15" xfId="0" applyBorder="1" applyAlignment="1">
      <alignment horizontal="center"/>
    </xf>
    <xf numFmtId="9" fontId="0" fillId="0" borderId="0" xfId="1" applyFont="1" applyAlignment="1">
      <alignment horizontal="center"/>
    </xf>
    <xf numFmtId="0" fontId="4" fillId="0" borderId="0" xfId="0" applyFont="1" applyAlignment="1">
      <alignment horizontal="center"/>
    </xf>
    <xf numFmtId="178" fontId="0" fillId="0" borderId="16" xfId="0" applyNumberFormat="1" applyBorder="1"/>
    <xf numFmtId="178" fontId="0" fillId="0" borderId="17" xfId="0" applyNumberFormat="1" applyBorder="1"/>
    <xf numFmtId="0" fontId="0" fillId="2" borderId="13" xfId="0" applyFill="1" applyBorder="1" applyAlignment="1">
      <alignment horizontal="center" vertical="center"/>
    </xf>
    <xf numFmtId="0" fontId="0" fillId="2" borderId="10" xfId="0" applyFill="1" applyBorder="1" applyAlignment="1">
      <alignment horizontal="center" vertical="center"/>
    </xf>
    <xf numFmtId="0" fontId="0" fillId="2" borderId="19" xfId="0" applyFill="1" applyBorder="1" applyAlignment="1">
      <alignment horizontal="center" vertical="center"/>
    </xf>
    <xf numFmtId="178" fontId="0" fillId="3" borderId="10" xfId="0" applyNumberFormat="1" applyFill="1" applyBorder="1"/>
    <xf numFmtId="178" fontId="0" fillId="3" borderId="11" xfId="0" applyNumberFormat="1" applyFill="1" applyBorder="1"/>
    <xf numFmtId="0" fontId="0" fillId="0" borderId="0" xfId="0" applyAlignment="1">
      <alignment horizontal="right"/>
    </xf>
    <xf numFmtId="0" fontId="0" fillId="0" borderId="0" xfId="0" applyFill="1"/>
    <xf numFmtId="0" fontId="0" fillId="5" borderId="0" xfId="0" applyFill="1"/>
    <xf numFmtId="0" fontId="0" fillId="6" borderId="0" xfId="0" applyFill="1"/>
    <xf numFmtId="0" fontId="1" fillId="7" borderId="0" xfId="0" applyFont="1" applyFill="1" applyBorder="1"/>
    <xf numFmtId="178" fontId="0" fillId="7" borderId="0" xfId="0" applyNumberFormat="1" applyFill="1"/>
    <xf numFmtId="0" fontId="0" fillId="8" borderId="0" xfId="0" applyFill="1"/>
    <xf numFmtId="178" fontId="0" fillId="8" borderId="0" xfId="0" applyNumberFormat="1" applyFill="1"/>
    <xf numFmtId="0" fontId="0" fillId="9" borderId="0" xfId="0" applyFill="1"/>
    <xf numFmtId="178" fontId="0" fillId="0" borderId="0" xfId="0" applyNumberFormat="1" applyFill="1"/>
    <xf numFmtId="0" fontId="0" fillId="0" borderId="0" xfId="0" applyFill="1" applyAlignment="1">
      <alignment horizontal="center"/>
    </xf>
    <xf numFmtId="0" fontId="6" fillId="10" borderId="0" xfId="0" applyFont="1" applyFill="1"/>
    <xf numFmtId="0" fontId="0" fillId="0" borderId="22" xfId="0" applyBorder="1"/>
    <xf numFmtId="0" fontId="0" fillId="0" borderId="23" xfId="0" applyBorder="1"/>
    <xf numFmtId="0" fontId="0" fillId="0" borderId="24" xfId="0" applyBorder="1"/>
    <xf numFmtId="0" fontId="0" fillId="0" borderId="25" xfId="0" applyBorder="1"/>
    <xf numFmtId="0" fontId="0" fillId="0" borderId="0" xfId="0" applyBorder="1"/>
    <xf numFmtId="0" fontId="0" fillId="0" borderId="26" xfId="0" applyBorder="1"/>
    <xf numFmtId="0" fontId="0" fillId="0" borderId="27" xfId="0" applyBorder="1"/>
    <xf numFmtId="0" fontId="0" fillId="0" borderId="28" xfId="0" applyBorder="1"/>
    <xf numFmtId="0" fontId="0" fillId="0" borderId="29" xfId="0" applyBorder="1"/>
    <xf numFmtId="0" fontId="0" fillId="0" borderId="0" xfId="0" applyBorder="1" applyAlignment="1">
      <alignment horizontal="center"/>
    </xf>
    <xf numFmtId="0" fontId="0" fillId="0" borderId="0" xfId="0" applyFill="1" applyBorder="1"/>
    <xf numFmtId="0" fontId="0" fillId="0" borderId="30" xfId="0" applyBorder="1"/>
    <xf numFmtId="0" fontId="0" fillId="0" borderId="31" xfId="0" applyBorder="1"/>
    <xf numFmtId="0" fontId="0" fillId="0" borderId="32" xfId="0" applyBorder="1"/>
    <xf numFmtId="0" fontId="0" fillId="7" borderId="0" xfId="0" applyFill="1"/>
    <xf numFmtId="38" fontId="0" fillId="3" borderId="0" xfId="0" applyNumberFormat="1" applyFill="1"/>
    <xf numFmtId="38" fontId="0" fillId="5" borderId="0" xfId="0" applyNumberFormat="1" applyFill="1"/>
    <xf numFmtId="0" fontId="7" fillId="0" borderId="22" xfId="0" applyFont="1" applyBorder="1" applyAlignment="1">
      <alignment vertical="center"/>
    </xf>
    <xf numFmtId="0" fontId="7" fillId="0" borderId="23" xfId="0" applyFont="1" applyBorder="1" applyAlignment="1">
      <alignment vertical="center"/>
    </xf>
    <xf numFmtId="0" fontId="7" fillId="0" borderId="24" xfId="0" applyFont="1" applyBorder="1" applyAlignment="1">
      <alignment vertical="center"/>
    </xf>
    <xf numFmtId="0" fontId="7" fillId="0" borderId="27" xfId="0" applyFont="1" applyBorder="1" applyAlignment="1">
      <alignment vertical="center"/>
    </xf>
    <xf numFmtId="0" fontId="7" fillId="0" borderId="28" xfId="0" applyFont="1" applyBorder="1" applyAlignment="1">
      <alignment vertical="center"/>
    </xf>
    <xf numFmtId="0" fontId="11" fillId="0" borderId="0" xfId="0" applyFont="1" applyAlignment="1">
      <alignment vertical="center"/>
    </xf>
    <xf numFmtId="0" fontId="5" fillId="0" borderId="35" xfId="2" applyBorder="1" applyAlignment="1" applyProtection="1">
      <alignment vertical="center"/>
    </xf>
    <xf numFmtId="0" fontId="16" fillId="0" borderId="0" xfId="0" applyFont="1" applyAlignment="1">
      <alignment horizontal="center" vertical="center"/>
    </xf>
    <xf numFmtId="0" fontId="13" fillId="0" borderId="0" xfId="0" applyFont="1"/>
    <xf numFmtId="0" fontId="14" fillId="0" borderId="0" xfId="0" applyFont="1" applyAlignment="1">
      <alignment vertical="center"/>
    </xf>
    <xf numFmtId="0" fontId="13" fillId="0" borderId="37" xfId="0" applyFont="1" applyBorder="1" applyAlignment="1">
      <alignment vertical="center"/>
    </xf>
    <xf numFmtId="0" fontId="13" fillId="0" borderId="37" xfId="0" applyFont="1" applyBorder="1" applyAlignment="1">
      <alignment horizontal="center" vertical="center"/>
    </xf>
    <xf numFmtId="0" fontId="13" fillId="0" borderId="38" xfId="0" applyFont="1" applyBorder="1" applyAlignment="1">
      <alignment vertical="center"/>
    </xf>
    <xf numFmtId="0" fontId="13" fillId="0" borderId="38" xfId="0" applyFont="1" applyBorder="1" applyAlignment="1">
      <alignment horizontal="center" vertical="center"/>
    </xf>
    <xf numFmtId="0" fontId="13" fillId="0" borderId="40" xfId="0" applyFont="1" applyBorder="1" applyAlignment="1">
      <alignment horizontal="center" vertical="center"/>
    </xf>
    <xf numFmtId="0" fontId="13" fillId="0" borderId="40" xfId="0" applyFont="1" applyBorder="1" applyAlignment="1">
      <alignment vertical="center"/>
    </xf>
    <xf numFmtId="181" fontId="14" fillId="0" borderId="0" xfId="3" applyNumberFormat="1" applyFont="1" applyAlignment="1">
      <alignment vertical="center"/>
    </xf>
    <xf numFmtId="0" fontId="13" fillId="0" borderId="0" xfId="0" applyFont="1" applyBorder="1"/>
    <xf numFmtId="0" fontId="13" fillId="0" borderId="35" xfId="0" applyFont="1" applyBorder="1" applyAlignment="1">
      <alignment horizontal="center" vertical="center"/>
    </xf>
    <xf numFmtId="0" fontId="13" fillId="0" borderId="35" xfId="0" applyFont="1" applyBorder="1" applyAlignment="1">
      <alignment horizontal="distributed" vertical="center" indent="1"/>
    </xf>
    <xf numFmtId="176" fontId="0" fillId="0" borderId="41" xfId="0" applyNumberFormat="1" applyBorder="1" applyAlignment="1">
      <alignment horizontal="center" vertical="center" shrinkToFit="1"/>
    </xf>
    <xf numFmtId="0" fontId="13" fillId="0" borderId="35" xfId="0" applyFont="1" applyBorder="1" applyAlignment="1">
      <alignment horizontal="distributed" vertical="center" justifyLastLine="1" shrinkToFit="1"/>
    </xf>
    <xf numFmtId="0" fontId="13" fillId="0" borderId="35" xfId="0" applyFont="1" applyBorder="1" applyAlignment="1">
      <alignment horizontal="distributed" vertical="center" justifyLastLine="1"/>
    </xf>
    <xf numFmtId="0" fontId="15" fillId="0" borderId="0" xfId="0" applyFont="1" applyAlignment="1">
      <alignment horizontal="center"/>
    </xf>
    <xf numFmtId="0" fontId="13" fillId="0" borderId="60" xfId="0" applyFont="1" applyBorder="1" applyAlignment="1">
      <alignment horizontal="center" vertical="center" shrinkToFit="1"/>
    </xf>
    <xf numFmtId="0" fontId="13" fillId="0" borderId="60" xfId="0" applyFont="1" applyBorder="1" applyAlignment="1">
      <alignment horizontal="distributed" vertical="center" shrinkToFit="1"/>
    </xf>
    <xf numFmtId="0" fontId="13" fillId="0" borderId="38" xfId="0" applyFont="1" applyBorder="1" applyAlignment="1">
      <alignment horizontal="center" vertical="center" shrinkToFit="1"/>
    </xf>
    <xf numFmtId="0" fontId="13" fillId="0" borderId="39" xfId="0" applyFont="1" applyBorder="1" applyAlignment="1">
      <alignment horizontal="center" vertical="center" shrinkToFit="1"/>
    </xf>
    <xf numFmtId="0" fontId="13" fillId="0" borderId="38" xfId="0" applyFont="1" applyBorder="1" applyAlignment="1">
      <alignment vertical="center" shrinkToFit="1"/>
    </xf>
    <xf numFmtId="0" fontId="13" fillId="0" borderId="40" xfId="0" applyFont="1" applyBorder="1" applyAlignment="1">
      <alignment horizontal="center" vertical="center" shrinkToFit="1"/>
    </xf>
    <xf numFmtId="0" fontId="0" fillId="0" borderId="0" xfId="0" applyBorder="1" applyAlignment="1">
      <alignment horizontal="center" shrinkToFit="1"/>
    </xf>
    <xf numFmtId="0" fontId="0" fillId="0" borderId="26" xfId="0" applyFill="1" applyBorder="1"/>
    <xf numFmtId="0" fontId="0" fillId="0" borderId="0" xfId="0" applyFill="1" applyBorder="1" applyAlignment="1">
      <alignment vertical="top" wrapText="1"/>
    </xf>
    <xf numFmtId="0" fontId="0" fillId="0" borderId="26" xfId="0" applyFill="1" applyBorder="1" applyAlignment="1">
      <alignment vertical="top" wrapText="1"/>
    </xf>
    <xf numFmtId="0" fontId="0" fillId="0" borderId="0" xfId="0" applyFill="1" applyBorder="1" applyAlignment="1">
      <alignment vertical="top"/>
    </xf>
    <xf numFmtId="38" fontId="0" fillId="0" borderId="0" xfId="3" applyFont="1"/>
    <xf numFmtId="0" fontId="0" fillId="0" borderId="0" xfId="0" applyBorder="1" applyAlignment="1">
      <alignment horizontal="center"/>
    </xf>
    <xf numFmtId="0" fontId="0" fillId="0" borderId="0" xfId="0" applyBorder="1" applyAlignment="1">
      <alignment shrinkToFit="1"/>
    </xf>
    <xf numFmtId="0" fontId="13" fillId="0" borderId="0" xfId="0" applyFont="1" applyBorder="1" applyAlignment="1">
      <alignment horizontal="center" vertical="center"/>
    </xf>
    <xf numFmtId="0" fontId="13" fillId="0" borderId="0" xfId="0" applyFont="1" applyBorder="1" applyAlignment="1">
      <alignment vertical="center"/>
    </xf>
    <xf numFmtId="178" fontId="0" fillId="0" borderId="0" xfId="0" applyNumberFormat="1" applyAlignment="1"/>
    <xf numFmtId="0" fontId="0" fillId="2" borderId="43" xfId="0" applyFill="1" applyBorder="1" applyAlignment="1">
      <alignment horizontal="left" vertical="center" indent="1"/>
    </xf>
    <xf numFmtId="0" fontId="22" fillId="0" borderId="35" xfId="0" applyFont="1" applyFill="1" applyBorder="1"/>
    <xf numFmtId="0" fontId="22" fillId="0" borderId="35" xfId="0" applyFont="1" applyBorder="1" applyAlignment="1">
      <alignment shrinkToFit="1"/>
    </xf>
    <xf numFmtId="0" fontId="22" fillId="0" borderId="60" xfId="0" applyFont="1" applyBorder="1" applyAlignment="1">
      <alignment shrinkToFit="1"/>
    </xf>
    <xf numFmtId="0" fontId="22" fillId="0" borderId="0" xfId="0" applyFont="1" applyFill="1" applyAlignment="1">
      <alignment horizontal="right"/>
    </xf>
    <xf numFmtId="0" fontId="22" fillId="0" borderId="35" xfId="0" applyFont="1" applyFill="1" applyBorder="1" applyAlignment="1">
      <alignment horizontal="center"/>
    </xf>
    <xf numFmtId="0" fontId="22" fillId="0" borderId="35" xfId="0" applyFont="1" applyBorder="1" applyAlignment="1">
      <alignment vertical="center" shrinkToFit="1"/>
    </xf>
    <xf numFmtId="0" fontId="22" fillId="0" borderId="64" xfId="0" applyFont="1" applyBorder="1" applyAlignment="1">
      <alignment shrinkToFit="1"/>
    </xf>
    <xf numFmtId="0" fontId="22" fillId="0" borderId="0" xfId="0" applyFont="1" applyAlignment="1">
      <alignment shrinkToFit="1"/>
    </xf>
    <xf numFmtId="14" fontId="22" fillId="0" borderId="35" xfId="0" applyNumberFormat="1" applyFont="1" applyFill="1" applyBorder="1" applyAlignment="1">
      <alignment shrinkToFit="1"/>
    </xf>
    <xf numFmtId="0" fontId="22" fillId="0" borderId="25" xfId="0" applyFont="1" applyBorder="1" applyAlignment="1">
      <alignment shrinkToFit="1"/>
    </xf>
    <xf numFmtId="0" fontId="22" fillId="0" borderId="0" xfId="0" applyFont="1" applyAlignment="1">
      <alignment horizontal="right"/>
    </xf>
    <xf numFmtId="0" fontId="22" fillId="0" borderId="0" xfId="0" applyFont="1"/>
    <xf numFmtId="0" fontId="13" fillId="0" borderId="0" xfId="0" applyFont="1" applyFill="1"/>
    <xf numFmtId="0" fontId="13" fillId="0" borderId="60" xfId="0" applyFont="1" applyFill="1" applyBorder="1" applyAlignment="1">
      <alignment horizontal="center" vertical="center" shrinkToFit="1"/>
    </xf>
    <xf numFmtId="0" fontId="17" fillId="0" borderId="0" xfId="0" applyFont="1" applyFill="1"/>
    <xf numFmtId="0" fontId="22" fillId="0" borderId="0" xfId="0" applyFont="1" applyFill="1" applyBorder="1" applyAlignment="1">
      <alignment shrinkToFit="1"/>
    </xf>
    <xf numFmtId="0" fontId="24" fillId="0" borderId="0" xfId="0" applyFont="1"/>
    <xf numFmtId="0" fontId="24" fillId="0" borderId="0" xfId="0" applyFont="1" applyBorder="1" applyAlignment="1">
      <alignment vertical="center" wrapText="1"/>
    </xf>
    <xf numFmtId="0" fontId="24" fillId="0" borderId="0" xfId="0" applyFont="1" applyBorder="1" applyAlignment="1">
      <alignment horizontal="center" vertical="center"/>
    </xf>
    <xf numFmtId="0" fontId="24" fillId="0" borderId="0" xfId="0" applyFont="1" applyBorder="1" applyAlignment="1">
      <alignment horizontal="center" vertical="center" wrapText="1"/>
    </xf>
    <xf numFmtId="0" fontId="25" fillId="0" borderId="0" xfId="0" applyFont="1"/>
    <xf numFmtId="0" fontId="26" fillId="0" borderId="0" xfId="0" applyFont="1" applyAlignment="1">
      <alignment vertical="center"/>
    </xf>
    <xf numFmtId="0" fontId="26" fillId="0" borderId="0" xfId="0" applyFont="1" applyAlignment="1">
      <alignment vertical="center" wrapText="1"/>
    </xf>
    <xf numFmtId="0" fontId="26" fillId="0" borderId="0" xfId="0" applyFont="1"/>
    <xf numFmtId="0" fontId="27" fillId="0" borderId="0" xfId="0" applyFont="1"/>
    <xf numFmtId="0" fontId="0" fillId="15" borderId="0" xfId="0" applyFill="1"/>
    <xf numFmtId="0" fontId="4" fillId="0" borderId="0" xfId="0" applyFont="1" applyAlignment="1">
      <alignment shrinkToFit="1"/>
    </xf>
    <xf numFmtId="178" fontId="3" fillId="0" borderId="66" xfId="3" applyNumberFormat="1" applyFont="1" applyBorder="1" applyAlignment="1">
      <alignment vertical="center"/>
    </xf>
    <xf numFmtId="178" fontId="3" fillId="0" borderId="56" xfId="3" applyNumberFormat="1" applyFont="1" applyBorder="1" applyAlignment="1">
      <alignment vertical="center"/>
    </xf>
    <xf numFmtId="0" fontId="0" fillId="0" borderId="0" xfId="0" applyAlignment="1">
      <alignment horizontal="center" vertical="center" shrinkToFit="1"/>
    </xf>
    <xf numFmtId="0" fontId="0" fillId="0" borderId="3" xfId="0" applyFont="1" applyBorder="1" applyAlignment="1">
      <alignment horizontal="center" vertical="center" shrinkToFit="1"/>
    </xf>
    <xf numFmtId="57" fontId="0" fillId="8" borderId="1" xfId="0" applyNumberFormat="1" applyFont="1" applyFill="1" applyBorder="1" applyAlignment="1">
      <alignment horizontal="center" vertical="center" shrinkToFit="1"/>
    </xf>
    <xf numFmtId="0" fontId="0" fillId="0" borderId="21" xfId="0" applyFont="1" applyBorder="1" applyAlignment="1">
      <alignment horizontal="center" vertical="center" shrinkToFit="1"/>
    </xf>
    <xf numFmtId="179" fontId="0" fillId="0" borderId="1" xfId="0" applyNumberFormat="1" applyFont="1" applyBorder="1" applyAlignment="1">
      <alignment horizontal="center" vertical="center" shrinkToFit="1"/>
    </xf>
    <xf numFmtId="0" fontId="0" fillId="8" borderId="1" xfId="0" applyFont="1" applyFill="1" applyBorder="1" applyAlignment="1">
      <alignment horizontal="center" vertical="center" shrinkToFit="1"/>
    </xf>
    <xf numFmtId="0" fontId="0" fillId="0" borderId="4" xfId="0" applyFont="1" applyBorder="1" applyAlignment="1">
      <alignment horizontal="center" vertical="center" shrinkToFit="1"/>
    </xf>
    <xf numFmtId="0" fontId="0" fillId="8" borderId="5" xfId="0" applyFont="1" applyFill="1" applyBorder="1" applyAlignment="1">
      <alignment horizontal="center" vertical="center" shrinkToFit="1"/>
    </xf>
    <xf numFmtId="57" fontId="0" fillId="8" borderId="5" xfId="0" applyNumberFormat="1" applyFont="1" applyFill="1" applyBorder="1" applyAlignment="1">
      <alignment horizontal="center" vertical="center" shrinkToFit="1"/>
    </xf>
    <xf numFmtId="0" fontId="0" fillId="0" borderId="36" xfId="0" applyFont="1" applyBorder="1" applyAlignment="1">
      <alignment horizontal="center" vertical="center" shrinkToFit="1"/>
    </xf>
    <xf numFmtId="57" fontId="0" fillId="0" borderId="1" xfId="0" applyNumberFormat="1" applyFont="1" applyFill="1" applyBorder="1" applyAlignment="1">
      <alignment horizontal="center" vertical="center" shrinkToFit="1"/>
    </xf>
    <xf numFmtId="0" fontId="0" fillId="0" borderId="5" xfId="0" applyFont="1" applyFill="1" applyBorder="1" applyAlignment="1">
      <alignment horizontal="center" vertical="center" shrinkToFit="1"/>
    </xf>
    <xf numFmtId="178" fontId="3" fillId="0" borderId="67" xfId="3" applyNumberFormat="1" applyFont="1" applyBorder="1" applyAlignment="1">
      <alignment vertical="center" shrinkToFit="1"/>
    </xf>
    <xf numFmtId="0" fontId="0" fillId="0" borderId="35" xfId="0" applyBorder="1" applyAlignment="1">
      <alignment shrinkToFit="1"/>
    </xf>
    <xf numFmtId="0" fontId="0" fillId="0" borderId="35" xfId="0" applyBorder="1"/>
    <xf numFmtId="0" fontId="0" fillId="0" borderId="0" xfId="0" applyFill="1" applyAlignment="1">
      <alignment horizontal="right"/>
    </xf>
    <xf numFmtId="38" fontId="0" fillId="0" borderId="0" xfId="3" applyFont="1" applyAlignment="1">
      <alignment shrinkToFit="1"/>
    </xf>
    <xf numFmtId="0" fontId="22" fillId="0" borderId="35" xfId="0" applyFont="1" applyFill="1" applyBorder="1" applyAlignment="1">
      <alignment horizontal="center" shrinkToFit="1"/>
    </xf>
    <xf numFmtId="0" fontId="1" fillId="0" borderId="34" xfId="0" applyFont="1" applyFill="1" applyBorder="1" applyAlignment="1">
      <alignment horizontal="center" vertical="center" shrinkToFit="1"/>
    </xf>
    <xf numFmtId="0" fontId="22" fillId="0" borderId="0" xfId="0" applyFont="1" applyAlignment="1">
      <alignment horizontal="left" vertical="center"/>
    </xf>
    <xf numFmtId="0" fontId="22" fillId="0" borderId="0" xfId="0" applyFont="1" applyAlignment="1">
      <alignment vertical="center"/>
    </xf>
    <xf numFmtId="0" fontId="26" fillId="0" borderId="0" xfId="0" applyFont="1" applyAlignment="1">
      <alignment horizontal="center" wrapText="1"/>
    </xf>
    <xf numFmtId="38" fontId="24" fillId="0" borderId="0" xfId="3" applyFont="1"/>
    <xf numFmtId="0" fontId="29" fillId="0" borderId="76" xfId="0" applyFont="1" applyBorder="1" applyAlignment="1">
      <alignment horizontal="center" vertical="center" wrapText="1"/>
    </xf>
    <xf numFmtId="0" fontId="29" fillId="0" borderId="76" xfId="0" applyFont="1" applyBorder="1" applyAlignment="1">
      <alignment vertical="center" wrapText="1"/>
    </xf>
    <xf numFmtId="0" fontId="29" fillId="0" borderId="0" xfId="0" applyFont="1" applyBorder="1" applyAlignment="1">
      <alignment horizontal="center" vertical="center" wrapText="1"/>
    </xf>
    <xf numFmtId="0" fontId="29" fillId="0" borderId="62" xfId="0" applyFont="1" applyBorder="1" applyAlignment="1">
      <alignment horizontal="center" vertical="center" wrapText="1"/>
    </xf>
    <xf numFmtId="0" fontId="29" fillId="0" borderId="0" xfId="0" applyFont="1" applyAlignment="1">
      <alignment vertical="center" wrapText="1"/>
    </xf>
    <xf numFmtId="0" fontId="29" fillId="0" borderId="0" xfId="0" applyFont="1" applyAlignment="1">
      <alignment vertical="center"/>
    </xf>
    <xf numFmtId="38" fontId="27" fillId="0" borderId="0" xfId="3" applyFont="1"/>
    <xf numFmtId="0" fontId="26" fillId="0" borderId="0" xfId="0" applyFont="1" applyAlignment="1">
      <alignment wrapText="1"/>
    </xf>
    <xf numFmtId="0" fontId="0" fillId="0" borderId="0" xfId="0" applyBorder="1" applyAlignment="1">
      <alignment horizontal="center" shrinkToFit="1"/>
    </xf>
    <xf numFmtId="0" fontId="0" fillId="0" borderId="0" xfId="0" applyBorder="1" applyAlignment="1">
      <alignment vertical="center" shrinkToFit="1"/>
    </xf>
    <xf numFmtId="182" fontId="0" fillId="13" borderId="0" xfId="1" applyNumberFormat="1" applyFont="1" applyFill="1" applyBorder="1"/>
    <xf numFmtId="38" fontId="29" fillId="0" borderId="77" xfId="0" applyNumberFormat="1" applyFont="1" applyBorder="1" applyAlignment="1">
      <alignment horizontal="center" vertical="center" shrinkToFit="1"/>
    </xf>
    <xf numFmtId="182" fontId="29" fillId="16" borderId="77" xfId="1" applyNumberFormat="1" applyFont="1" applyFill="1" applyBorder="1" applyAlignment="1">
      <alignment horizontal="right" vertical="center" shrinkToFit="1"/>
    </xf>
    <xf numFmtId="182" fontId="29" fillId="0" borderId="77" xfId="1" applyNumberFormat="1" applyFont="1" applyBorder="1" applyAlignment="1">
      <alignment horizontal="right" vertical="center" shrinkToFit="1"/>
    </xf>
    <xf numFmtId="182" fontId="29" fillId="0" borderId="0" xfId="1" applyNumberFormat="1" applyFont="1" applyBorder="1" applyAlignment="1">
      <alignment horizontal="right" vertical="center" shrinkToFit="1"/>
    </xf>
    <xf numFmtId="38" fontId="29" fillId="0" borderId="77" xfId="3" applyFont="1" applyBorder="1" applyAlignment="1">
      <alignment horizontal="right" vertical="center" shrinkToFit="1"/>
    </xf>
    <xf numFmtId="38" fontId="29" fillId="0" borderId="77" xfId="3" applyFont="1" applyBorder="1" applyAlignment="1">
      <alignment vertical="center" shrinkToFit="1"/>
    </xf>
    <xf numFmtId="0" fontId="29" fillId="0" borderId="0" xfId="0" applyFont="1" applyAlignment="1">
      <alignment vertical="center" shrinkToFit="1"/>
    </xf>
    <xf numFmtId="38" fontId="29" fillId="0" borderId="0" xfId="3" applyFont="1" applyAlignment="1">
      <alignment vertical="center" shrinkToFit="1"/>
    </xf>
    <xf numFmtId="38" fontId="29" fillId="0" borderId="78" xfId="0" applyNumberFormat="1" applyFont="1" applyBorder="1" applyAlignment="1">
      <alignment horizontal="center" vertical="center" shrinkToFit="1"/>
    </xf>
    <xf numFmtId="182" fontId="29" fillId="16" borderId="78" xfId="1" applyNumberFormat="1" applyFont="1" applyFill="1" applyBorder="1" applyAlignment="1">
      <alignment horizontal="right" vertical="center" shrinkToFit="1"/>
    </xf>
    <xf numFmtId="182" fontId="29" fillId="0" borderId="78" xfId="1" applyNumberFormat="1" applyFont="1" applyBorder="1" applyAlignment="1">
      <alignment horizontal="right" vertical="center" shrinkToFit="1"/>
    </xf>
    <xf numFmtId="38" fontId="29" fillId="0" borderId="79" xfId="0" applyNumberFormat="1" applyFont="1" applyBorder="1" applyAlignment="1">
      <alignment horizontal="center" vertical="center" shrinkToFit="1"/>
    </xf>
    <xf numFmtId="38" fontId="29" fillId="0" borderId="79" xfId="3" applyFont="1" applyBorder="1" applyAlignment="1">
      <alignment horizontal="right" vertical="center" shrinkToFit="1"/>
    </xf>
    <xf numFmtId="38" fontId="29" fillId="0" borderId="79" xfId="3" applyFont="1" applyBorder="1" applyAlignment="1">
      <alignment vertical="center" shrinkToFit="1"/>
    </xf>
    <xf numFmtId="0" fontId="29" fillId="0" borderId="0" xfId="0" applyFont="1" applyAlignment="1">
      <alignment horizontal="left" vertical="center" shrinkToFit="1"/>
    </xf>
    <xf numFmtId="0" fontId="26" fillId="0" borderId="0" xfId="0" applyFont="1" applyAlignment="1">
      <alignment horizontal="center" shrinkToFit="1"/>
    </xf>
    <xf numFmtId="0" fontId="27" fillId="0" borderId="0" xfId="0" applyFont="1" applyAlignment="1">
      <alignment shrinkToFit="1"/>
    </xf>
    <xf numFmtId="38" fontId="27" fillId="0" borderId="0" xfId="3" applyFont="1" applyAlignment="1">
      <alignment shrinkToFit="1"/>
    </xf>
    <xf numFmtId="0" fontId="31" fillId="0" borderId="0" xfId="0" applyFont="1" applyAlignment="1">
      <alignment shrinkToFit="1"/>
    </xf>
    <xf numFmtId="0" fontId="31" fillId="0" borderId="0" xfId="0" applyFont="1" applyAlignment="1">
      <alignment horizontal="center" shrinkToFit="1"/>
    </xf>
    <xf numFmtId="0" fontId="32" fillId="0" borderId="0" xfId="0" applyFont="1" applyAlignment="1">
      <alignment shrinkToFit="1"/>
    </xf>
    <xf numFmtId="38" fontId="32" fillId="0" borderId="0" xfId="3" applyFont="1" applyAlignment="1">
      <alignment shrinkToFit="1"/>
    </xf>
    <xf numFmtId="0" fontId="31" fillId="0" borderId="0" xfId="0" applyFont="1" applyAlignment="1">
      <alignment horizontal="center" vertical="center" shrinkToFit="1"/>
    </xf>
    <xf numFmtId="0" fontId="22" fillId="13" borderId="35" xfId="0" applyFont="1" applyFill="1" applyBorder="1" applyAlignment="1">
      <alignment horizontal="center"/>
    </xf>
    <xf numFmtId="0" fontId="0" fillId="0" borderId="0" xfId="0" applyFill="1" applyAlignment="1"/>
    <xf numFmtId="0" fontId="0" fillId="0" borderId="44" xfId="0" applyBorder="1" applyAlignment="1">
      <alignment vertical="center"/>
    </xf>
    <xf numFmtId="0" fontId="0" fillId="0" borderId="45" xfId="0" applyBorder="1" applyAlignment="1">
      <alignment vertical="center"/>
    </xf>
    <xf numFmtId="0" fontId="0" fillId="11" borderId="10" xfId="0" applyFill="1" applyBorder="1" applyAlignment="1">
      <alignment horizontal="left" vertical="center" indent="1"/>
    </xf>
    <xf numFmtId="178" fontId="3" fillId="11" borderId="1" xfId="3" applyNumberFormat="1" applyFont="1" applyFill="1" applyBorder="1" applyAlignment="1">
      <alignment vertical="center"/>
    </xf>
    <xf numFmtId="0" fontId="0" fillId="2" borderId="10" xfId="0" applyFill="1" applyBorder="1" applyAlignment="1">
      <alignment horizontal="left" vertical="center" indent="1"/>
    </xf>
    <xf numFmtId="0" fontId="0" fillId="2" borderId="43" xfId="0" applyFill="1" applyBorder="1" applyAlignment="1">
      <alignment horizontal="left" vertical="center" indent="1"/>
    </xf>
    <xf numFmtId="178" fontId="3" fillId="2" borderId="1" xfId="3" applyNumberFormat="1" applyFont="1" applyFill="1" applyBorder="1" applyAlignment="1">
      <alignment vertical="center"/>
    </xf>
    <xf numFmtId="178" fontId="3" fillId="12" borderId="1" xfId="3" applyNumberFormat="1" applyFont="1" applyFill="1" applyBorder="1" applyAlignment="1">
      <alignment vertical="center"/>
    </xf>
    <xf numFmtId="178" fontId="3" fillId="2" borderId="6" xfId="3" applyNumberFormat="1" applyFont="1" applyFill="1" applyBorder="1" applyAlignment="1">
      <alignment vertical="center"/>
    </xf>
    <xf numFmtId="0" fontId="0" fillId="0" borderId="55" xfId="0" applyBorder="1" applyAlignment="1">
      <alignment horizontal="left" vertical="center" indent="1"/>
    </xf>
    <xf numFmtId="0" fontId="0" fillId="0" borderId="14" xfId="0" applyBorder="1" applyAlignment="1">
      <alignment horizontal="center"/>
    </xf>
    <xf numFmtId="0" fontId="0" fillId="0" borderId="57" xfId="0" applyBorder="1" applyAlignment="1">
      <alignment horizontal="center"/>
    </xf>
    <xf numFmtId="178" fontId="3" fillId="0" borderId="1" xfId="3" applyNumberFormat="1" applyFont="1" applyFill="1" applyBorder="1" applyAlignment="1">
      <alignment vertical="center"/>
    </xf>
    <xf numFmtId="0" fontId="1" fillId="11" borderId="43" xfId="0" applyFont="1" applyFill="1" applyBorder="1" applyAlignment="1">
      <alignment horizontal="left" vertical="center" indent="1"/>
    </xf>
    <xf numFmtId="0" fontId="0" fillId="0" borderId="10" xfId="0" applyFill="1" applyBorder="1" applyAlignment="1">
      <alignment horizontal="left" vertical="center" indent="1"/>
    </xf>
    <xf numFmtId="0" fontId="0" fillId="0" borderId="19" xfId="0" applyFill="1" applyBorder="1" applyAlignment="1">
      <alignment horizontal="left" vertical="center" indent="1"/>
    </xf>
    <xf numFmtId="178" fontId="3" fillId="0" borderId="20" xfId="3" applyNumberFormat="1" applyFont="1" applyFill="1" applyBorder="1" applyAlignment="1">
      <alignment vertical="center"/>
    </xf>
    <xf numFmtId="0" fontId="22" fillId="0" borderId="35" xfId="0" applyFont="1" applyFill="1" applyBorder="1" applyAlignment="1">
      <alignment vertical="center" shrinkToFit="1"/>
    </xf>
    <xf numFmtId="0" fontId="23" fillId="0" borderId="35" xfId="0" applyFont="1" applyBorder="1" applyAlignment="1">
      <alignment horizontal="center" vertical="center" shrinkToFit="1"/>
    </xf>
    <xf numFmtId="0" fontId="22" fillId="14" borderId="63" xfId="0" applyFont="1" applyFill="1" applyBorder="1" applyAlignment="1">
      <alignment horizontal="center" shrinkToFit="1"/>
    </xf>
    <xf numFmtId="0" fontId="22" fillId="13" borderId="63" xfId="0" applyFont="1" applyFill="1" applyBorder="1" applyAlignment="1">
      <alignment horizontal="center" shrinkToFit="1"/>
    </xf>
    <xf numFmtId="0" fontId="22" fillId="13" borderId="59" xfId="0" applyFont="1" applyFill="1" applyBorder="1" applyAlignment="1">
      <alignment horizontal="center" shrinkToFit="1"/>
    </xf>
    <xf numFmtId="0" fontId="22" fillId="14" borderId="35" xfId="0" applyFont="1" applyFill="1" applyBorder="1" applyAlignment="1">
      <alignment horizontal="center" shrinkToFit="1"/>
    </xf>
    <xf numFmtId="0" fontId="22" fillId="13" borderId="35" xfId="0" applyFont="1" applyFill="1" applyBorder="1" applyAlignment="1">
      <alignment horizontal="center" shrinkToFit="1"/>
    </xf>
    <xf numFmtId="0" fontId="22" fillId="15" borderId="35" xfId="0" applyFont="1" applyFill="1" applyBorder="1" applyAlignment="1">
      <alignment horizontal="center" shrinkToFit="1"/>
    </xf>
    <xf numFmtId="14" fontId="23" fillId="14" borderId="35" xfId="0" applyNumberFormat="1" applyFont="1" applyFill="1" applyBorder="1" applyAlignment="1">
      <alignment horizontal="center" vertical="center" shrinkToFit="1"/>
    </xf>
    <xf numFmtId="0" fontId="0" fillId="14" borderId="35" xfId="0" applyFill="1" applyBorder="1" applyAlignment="1">
      <alignment horizontal="center"/>
    </xf>
    <xf numFmtId="0" fontId="0" fillId="2" borderId="35" xfId="0" applyFill="1" applyBorder="1" applyAlignment="1">
      <alignment horizontal="center" shrinkToFit="1"/>
    </xf>
    <xf numFmtId="14" fontId="0" fillId="0" borderId="1" xfId="0" applyNumberFormat="1" applyFont="1" applyFill="1" applyBorder="1" applyAlignment="1">
      <alignment horizontal="center" vertical="center" shrinkToFit="1"/>
    </xf>
    <xf numFmtId="49" fontId="22" fillId="14" borderId="35" xfId="0" applyNumberFormat="1" applyFont="1" applyFill="1" applyBorder="1" applyAlignment="1">
      <alignment horizontal="center"/>
    </xf>
    <xf numFmtId="0" fontId="22" fillId="0" borderId="35" xfId="0" applyFont="1" applyFill="1" applyBorder="1" applyAlignment="1">
      <alignment shrinkToFit="1"/>
    </xf>
    <xf numFmtId="14" fontId="23" fillId="14" borderId="35" xfId="0" applyNumberFormat="1" applyFont="1" applyFill="1" applyBorder="1" applyAlignment="1">
      <alignment horizontal="center" shrinkToFit="1"/>
    </xf>
    <xf numFmtId="0" fontId="0" fillId="18" borderId="0" xfId="0" applyFill="1"/>
    <xf numFmtId="178" fontId="0" fillId="0" borderId="0" xfId="0" applyNumberFormat="1" applyAlignment="1"/>
    <xf numFmtId="178" fontId="3" fillId="0" borderId="42" xfId="3" applyNumberFormat="1" applyFont="1" applyBorder="1" applyAlignment="1">
      <alignment vertical="center"/>
    </xf>
    <xf numFmtId="178" fontId="3" fillId="0" borderId="12" xfId="3" applyNumberFormat="1" applyFont="1" applyBorder="1" applyAlignment="1">
      <alignment vertical="center"/>
    </xf>
    <xf numFmtId="178" fontId="3" fillId="0" borderId="52" xfId="3" applyNumberFormat="1" applyFont="1" applyBorder="1" applyAlignment="1">
      <alignment vertical="center"/>
    </xf>
    <xf numFmtId="0" fontId="0" fillId="11" borderId="43" xfId="0" applyFill="1" applyBorder="1" applyAlignment="1">
      <alignment horizontal="left" vertical="center" indent="1"/>
    </xf>
    <xf numFmtId="178" fontId="3" fillId="11" borderId="6" xfId="3" applyNumberFormat="1" applyFont="1" applyFill="1" applyBorder="1" applyAlignment="1">
      <alignment vertical="center"/>
    </xf>
    <xf numFmtId="0" fontId="13" fillId="0" borderId="37" xfId="0" applyFont="1" applyBorder="1" applyAlignment="1">
      <alignment vertical="center" shrinkToFit="1"/>
    </xf>
    <xf numFmtId="0" fontId="13" fillId="0" borderId="38" xfId="0" applyFont="1" applyBorder="1" applyAlignment="1">
      <alignment horizontal="left" vertical="center" shrinkToFit="1"/>
    </xf>
    <xf numFmtId="0" fontId="22" fillId="14" borderId="59" xfId="0" applyFont="1" applyFill="1" applyBorder="1" applyAlignment="1">
      <alignment horizontal="center" shrinkToFit="1"/>
    </xf>
    <xf numFmtId="0" fontId="0" fillId="0" borderId="0" xfId="0" applyFill="1" applyBorder="1" applyAlignment="1">
      <alignment shrinkToFit="1"/>
    </xf>
    <xf numFmtId="0" fontId="0" fillId="0" borderId="0" xfId="0" applyFill="1" applyBorder="1" applyAlignment="1">
      <alignment horizontal="left"/>
    </xf>
    <xf numFmtId="0" fontId="0" fillId="0" borderId="1" xfId="0" applyFont="1" applyBorder="1" applyAlignment="1">
      <alignment horizontal="center" vertical="center" shrinkToFit="1"/>
    </xf>
    <xf numFmtId="0" fontId="0" fillId="0" borderId="1" xfId="0" applyFont="1" applyFill="1" applyBorder="1" applyAlignment="1">
      <alignment horizontal="center" vertical="center" shrinkToFit="1"/>
    </xf>
    <xf numFmtId="0" fontId="0" fillId="2" borderId="18" xfId="0" applyFill="1" applyBorder="1" applyAlignment="1">
      <alignment horizontal="center" vertical="center" shrinkToFit="1"/>
    </xf>
    <xf numFmtId="0" fontId="0" fillId="0" borderId="9" xfId="0" applyBorder="1" applyAlignment="1">
      <alignment horizontal="center" vertical="center" shrinkToFit="1"/>
    </xf>
    <xf numFmtId="14" fontId="0" fillId="0" borderId="6" xfId="0" applyNumberFormat="1" applyBorder="1" applyAlignment="1">
      <alignment horizontal="center" vertical="center" shrinkToFit="1"/>
    </xf>
    <xf numFmtId="14" fontId="0" fillId="0" borderId="8" xfId="0" applyNumberFormat="1" applyBorder="1" applyAlignment="1">
      <alignment horizontal="center" vertical="center" shrinkToFit="1"/>
    </xf>
    <xf numFmtId="14" fontId="0" fillId="0" borderId="7" xfId="0" applyNumberFormat="1" applyBorder="1" applyAlignment="1">
      <alignment horizontal="center" vertical="center" shrinkToFit="1"/>
    </xf>
    <xf numFmtId="0" fontId="0" fillId="2" borderId="1" xfId="0" applyFill="1" applyBorder="1" applyAlignment="1">
      <alignment horizontal="center" vertical="center" shrinkToFit="1"/>
    </xf>
    <xf numFmtId="0" fontId="0" fillId="4" borderId="6" xfId="0" applyFill="1" applyBorder="1" applyAlignment="1">
      <alignment vertical="center" shrinkToFit="1"/>
    </xf>
    <xf numFmtId="0" fontId="0" fillId="4" borderId="8" xfId="0" applyFill="1" applyBorder="1" applyAlignment="1">
      <alignment vertical="center" shrinkToFit="1"/>
    </xf>
    <xf numFmtId="0" fontId="0" fillId="4" borderId="7" xfId="0" applyFill="1" applyBorder="1" applyAlignment="1">
      <alignment vertical="center" shrinkToFit="1"/>
    </xf>
    <xf numFmtId="0" fontId="0" fillId="0" borderId="11" xfId="0" applyBorder="1" applyAlignment="1">
      <alignment horizontal="center" vertical="center" shrinkToFit="1"/>
    </xf>
    <xf numFmtId="0" fontId="0" fillId="0" borderId="12" xfId="0" applyBorder="1" applyAlignment="1">
      <alignment vertical="center" shrinkToFit="1"/>
    </xf>
    <xf numFmtId="0" fontId="0" fillId="0" borderId="2" xfId="0" quotePrefix="1" applyBorder="1" applyAlignment="1">
      <alignment vertical="center" shrinkToFit="1"/>
    </xf>
    <xf numFmtId="0" fontId="0" fillId="2" borderId="20" xfId="0" applyFill="1" applyBorder="1" applyAlignment="1">
      <alignment horizontal="center" vertical="center" shrinkToFit="1"/>
    </xf>
    <xf numFmtId="178" fontId="3" fillId="0" borderId="6" xfId="3" applyNumberFormat="1" applyFont="1" applyBorder="1" applyAlignment="1">
      <alignment vertical="center"/>
    </xf>
    <xf numFmtId="0" fontId="0" fillId="0" borderId="43" xfId="0" applyBorder="1" applyAlignment="1">
      <alignment horizontal="left" vertical="center" indent="1"/>
    </xf>
    <xf numFmtId="178" fontId="3" fillId="0" borderId="42" xfId="3" applyNumberFormat="1" applyFont="1" applyBorder="1" applyAlignment="1">
      <alignment vertical="center"/>
    </xf>
    <xf numFmtId="178" fontId="3" fillId="0" borderId="12" xfId="3" applyNumberFormat="1" applyFont="1" applyBorder="1" applyAlignment="1">
      <alignment vertical="center"/>
    </xf>
    <xf numFmtId="178" fontId="3" fillId="0" borderId="52" xfId="3" applyNumberFormat="1" applyFont="1" applyBorder="1" applyAlignment="1">
      <alignment vertical="center"/>
    </xf>
    <xf numFmtId="178" fontId="3" fillId="0" borderId="66" xfId="3" applyNumberFormat="1" applyFont="1" applyBorder="1" applyAlignment="1">
      <alignment vertical="center"/>
    </xf>
    <xf numFmtId="178" fontId="0" fillId="0" borderId="0" xfId="0" applyNumberFormat="1" applyAlignment="1"/>
    <xf numFmtId="38" fontId="0" fillId="0" borderId="0" xfId="3" applyFont="1" applyAlignment="1">
      <alignment horizontal="center"/>
    </xf>
    <xf numFmtId="38" fontId="0" fillId="0" borderId="0" xfId="3" applyFont="1" applyBorder="1" applyAlignment="1">
      <alignment horizontal="center"/>
    </xf>
    <xf numFmtId="0" fontId="0" fillId="19" borderId="0" xfId="0" applyFill="1"/>
    <xf numFmtId="181" fontId="13" fillId="0" borderId="60" xfId="0" applyNumberFormat="1" applyFont="1" applyFill="1" applyBorder="1" applyAlignment="1">
      <alignment vertical="center"/>
    </xf>
    <xf numFmtId="181" fontId="13" fillId="0" borderId="37" xfId="3" applyNumberFormat="1" applyFont="1" applyBorder="1" applyAlignment="1">
      <alignment vertical="center"/>
    </xf>
    <xf numFmtId="181" fontId="13" fillId="0" borderId="38" xfId="3" applyNumberFormat="1" applyFont="1" applyBorder="1" applyAlignment="1">
      <alignment vertical="center"/>
    </xf>
    <xf numFmtId="181" fontId="13" fillId="0" borderId="39" xfId="3" applyNumberFormat="1" applyFont="1" applyBorder="1" applyAlignment="1">
      <alignment vertical="center"/>
    </xf>
    <xf numFmtId="181" fontId="13" fillId="0" borderId="40" xfId="3" applyNumberFormat="1" applyFont="1" applyBorder="1" applyAlignment="1">
      <alignment vertical="center"/>
    </xf>
    <xf numFmtId="181" fontId="13" fillId="0" borderId="60" xfId="0" applyNumberFormat="1" applyFont="1" applyBorder="1" applyAlignment="1">
      <alignment vertical="center"/>
    </xf>
    <xf numFmtId="0" fontId="0" fillId="0" borderId="35" xfId="0" applyFill="1" applyBorder="1"/>
    <xf numFmtId="0" fontId="0" fillId="17" borderId="0" xfId="0" applyFill="1" applyBorder="1"/>
    <xf numFmtId="0" fontId="13" fillId="0" borderId="38" xfId="0" applyFont="1" applyBorder="1" applyAlignment="1">
      <alignment horizontal="left" vertical="center" indent="1" shrinkToFit="1"/>
    </xf>
    <xf numFmtId="181" fontId="14" fillId="0" borderId="0" xfId="3" applyNumberFormat="1" applyFont="1" applyAlignment="1">
      <alignment horizontal="right" vertical="center"/>
    </xf>
    <xf numFmtId="0" fontId="22" fillId="14" borderId="35" xfId="0" applyFont="1" applyFill="1" applyBorder="1" applyAlignment="1">
      <alignment horizontal="center"/>
    </xf>
    <xf numFmtId="0" fontId="0" fillId="0" borderId="1" xfId="0" applyBorder="1" applyAlignment="1">
      <alignment horizontal="center" vertical="center" shrinkToFit="1"/>
    </xf>
    <xf numFmtId="178" fontId="0" fillId="0" borderId="0" xfId="0" applyNumberFormat="1" applyAlignment="1"/>
    <xf numFmtId="184" fontId="22" fillId="13" borderId="35" xfId="0" applyNumberFormat="1" applyFont="1" applyFill="1" applyBorder="1" applyAlignment="1">
      <alignment horizontal="center"/>
    </xf>
    <xf numFmtId="178" fontId="22" fillId="13" borderId="35" xfId="0" applyNumberFormat="1" applyFont="1" applyFill="1" applyBorder="1" applyAlignment="1"/>
    <xf numFmtId="0" fontId="1" fillId="0" borderId="0" xfId="0" applyFont="1" applyAlignment="1">
      <alignment horizontal="right"/>
    </xf>
    <xf numFmtId="0" fontId="4" fillId="0" borderId="0" xfId="0" applyFont="1" applyAlignment="1">
      <alignment horizontal="right"/>
    </xf>
    <xf numFmtId="184" fontId="22" fillId="13" borderId="59" xfId="0" applyNumberFormat="1" applyFont="1" applyFill="1" applyBorder="1" applyAlignment="1">
      <alignment horizontal="center"/>
    </xf>
    <xf numFmtId="184" fontId="22" fillId="13" borderId="60" xfId="0" applyNumberFormat="1" applyFont="1" applyFill="1" applyBorder="1" applyAlignment="1">
      <alignment horizontal="center"/>
    </xf>
    <xf numFmtId="184" fontId="22" fillId="14" borderId="59" xfId="0" applyNumberFormat="1" applyFont="1" applyFill="1" applyBorder="1" applyAlignment="1">
      <alignment horizontal="center"/>
    </xf>
    <xf numFmtId="184" fontId="22" fillId="14" borderId="60" xfId="0" applyNumberFormat="1" applyFont="1" applyFill="1" applyBorder="1" applyAlignment="1">
      <alignment horizontal="center"/>
    </xf>
    <xf numFmtId="0" fontId="22" fillId="13" borderId="35" xfId="0" applyFont="1" applyFill="1" applyBorder="1" applyAlignment="1">
      <alignment horizontal="center"/>
    </xf>
    <xf numFmtId="0" fontId="22" fillId="14" borderId="59" xfId="0" applyFont="1" applyFill="1" applyBorder="1" applyAlignment="1">
      <alignment horizontal="left"/>
    </xf>
    <xf numFmtId="0" fontId="22" fillId="14" borderId="60" xfId="0" applyFont="1" applyFill="1" applyBorder="1" applyAlignment="1">
      <alignment horizontal="left"/>
    </xf>
    <xf numFmtId="0" fontId="0" fillId="0" borderId="0" xfId="0" applyAlignment="1">
      <alignment horizontal="center"/>
    </xf>
    <xf numFmtId="0" fontId="0" fillId="0" borderId="50" xfId="0" applyBorder="1" applyAlignment="1">
      <alignment horizontal="center" shrinkToFit="1"/>
    </xf>
    <xf numFmtId="0" fontId="0" fillId="0" borderId="33" xfId="0" applyBorder="1" applyAlignment="1">
      <alignment horizontal="center" shrinkToFit="1"/>
    </xf>
    <xf numFmtId="0" fontId="0" fillId="0" borderId="34" xfId="0" applyBorder="1" applyAlignment="1">
      <alignment horizontal="center" shrinkToFit="1"/>
    </xf>
    <xf numFmtId="0" fontId="0" fillId="12" borderId="50" xfId="0" applyFill="1" applyBorder="1" applyAlignment="1">
      <alignment horizontal="center"/>
    </xf>
    <xf numFmtId="0" fontId="0" fillId="12" borderId="33" xfId="0" applyFill="1" applyBorder="1" applyAlignment="1">
      <alignment horizontal="center"/>
    </xf>
    <xf numFmtId="0" fontId="0" fillId="12" borderId="34" xfId="0" applyFill="1" applyBorder="1" applyAlignment="1">
      <alignment horizontal="center"/>
    </xf>
    <xf numFmtId="0" fontId="0" fillId="0" borderId="0" xfId="0" applyFill="1" applyBorder="1" applyAlignment="1">
      <alignment horizontal="center" vertical="center" wrapText="1"/>
    </xf>
    <xf numFmtId="0" fontId="22" fillId="14" borderId="59" xfId="0" applyFont="1" applyFill="1" applyBorder="1" applyAlignment="1">
      <alignment horizontal="center" shrinkToFit="1"/>
    </xf>
    <xf numFmtId="0" fontId="22" fillId="14" borderId="65" xfId="0" applyFont="1" applyFill="1" applyBorder="1" applyAlignment="1">
      <alignment horizontal="center" shrinkToFit="1"/>
    </xf>
    <xf numFmtId="0" fontId="22" fillId="14" borderId="60" xfId="0" applyFont="1" applyFill="1" applyBorder="1" applyAlignment="1">
      <alignment horizontal="center" shrinkToFit="1"/>
    </xf>
    <xf numFmtId="178" fontId="0" fillId="0" borderId="0" xfId="0" applyNumberFormat="1" applyAlignment="1">
      <alignment horizontal="center"/>
    </xf>
    <xf numFmtId="178" fontId="0" fillId="0" borderId="0" xfId="0" applyNumberFormat="1" applyFill="1" applyAlignment="1"/>
    <xf numFmtId="0" fontId="22" fillId="0" borderId="59" xfId="0" applyFont="1" applyFill="1" applyBorder="1" applyAlignment="1">
      <alignment horizontal="center" shrinkToFit="1"/>
    </xf>
    <xf numFmtId="0" fontId="22" fillId="0" borderId="60" xfId="0" applyFont="1" applyFill="1" applyBorder="1" applyAlignment="1">
      <alignment horizontal="center" shrinkToFit="1"/>
    </xf>
    <xf numFmtId="0" fontId="0" fillId="0" borderId="6" xfId="0" applyBorder="1" applyAlignment="1">
      <alignment horizontal="center" vertical="center" shrinkToFit="1"/>
    </xf>
    <xf numFmtId="0" fontId="0" fillId="0" borderId="8" xfId="0" applyBorder="1" applyAlignment="1">
      <alignment horizontal="center" vertical="center" shrinkToFit="1"/>
    </xf>
    <xf numFmtId="0" fontId="0" fillId="0" borderId="49" xfId="0" applyBorder="1" applyAlignment="1">
      <alignment horizontal="center" vertical="center" shrinkToFit="1"/>
    </xf>
    <xf numFmtId="38" fontId="0" fillId="0" borderId="25" xfId="3" applyFont="1" applyBorder="1" applyAlignment="1">
      <alignment horizontal="center"/>
    </xf>
    <xf numFmtId="38" fontId="0" fillId="0" borderId="0" xfId="3" applyFont="1" applyAlignment="1">
      <alignment horizontal="center"/>
    </xf>
    <xf numFmtId="0" fontId="0" fillId="0" borderId="19" xfId="0" applyBorder="1" applyAlignment="1">
      <alignment horizontal="left" vertical="center" indent="1"/>
    </xf>
    <xf numFmtId="0" fontId="0" fillId="0" borderId="20" xfId="0" applyBorder="1" applyAlignment="1">
      <alignment horizontal="left" vertical="center" indent="1"/>
    </xf>
    <xf numFmtId="178" fontId="3" fillId="0" borderId="20" xfId="3" applyNumberFormat="1" applyFont="1" applyBorder="1" applyAlignment="1">
      <alignment vertical="center"/>
    </xf>
    <xf numFmtId="178" fontId="3" fillId="0" borderId="41" xfId="3" applyNumberFormat="1" applyFont="1" applyBorder="1" applyAlignment="1">
      <alignment vertical="center"/>
    </xf>
    <xf numFmtId="0" fontId="0" fillId="0" borderId="50" xfId="0" applyBorder="1" applyAlignment="1">
      <alignment horizontal="center" vertical="center" shrinkToFit="1"/>
    </xf>
    <xf numFmtId="0" fontId="0" fillId="0" borderId="51" xfId="0" applyBorder="1" applyAlignment="1">
      <alignment horizontal="center" vertical="center" shrinkToFit="1"/>
    </xf>
    <xf numFmtId="178" fontId="3" fillId="0" borderId="42" xfId="3" applyNumberFormat="1" applyFont="1" applyBorder="1" applyAlignment="1">
      <alignment vertical="center"/>
    </xf>
    <xf numFmtId="178" fontId="3" fillId="0" borderId="12" xfId="3" applyNumberFormat="1" applyFont="1" applyBorder="1" applyAlignment="1">
      <alignment vertical="center"/>
    </xf>
    <xf numFmtId="178" fontId="3" fillId="0" borderId="52" xfId="3" applyNumberFormat="1" applyFont="1" applyBorder="1" applyAlignment="1">
      <alignment vertical="center"/>
    </xf>
    <xf numFmtId="178" fontId="3" fillId="0" borderId="6" xfId="3" applyNumberFormat="1" applyFont="1" applyBorder="1" applyAlignment="1">
      <alignment vertical="center"/>
    </xf>
    <xf numFmtId="178" fontId="3" fillId="0" borderId="8" xfId="3" applyNumberFormat="1" applyFont="1" applyBorder="1" applyAlignment="1">
      <alignment vertical="center"/>
    </xf>
    <xf numFmtId="178" fontId="3" fillId="0" borderId="49" xfId="3" applyNumberFormat="1" applyFont="1" applyBorder="1" applyAlignment="1">
      <alignment vertical="center"/>
    </xf>
    <xf numFmtId="0" fontId="0" fillId="0" borderId="53" xfId="0" applyFont="1" applyBorder="1" applyAlignment="1">
      <alignment horizontal="center" vertical="center"/>
    </xf>
    <xf numFmtId="0" fontId="0" fillId="0" borderId="54" xfId="0" applyFont="1" applyBorder="1" applyAlignment="1">
      <alignment horizontal="center" vertical="center"/>
    </xf>
    <xf numFmtId="0" fontId="0" fillId="0" borderId="0" xfId="0" applyFont="1" applyBorder="1" applyAlignment="1">
      <alignment horizontal="center" vertical="center"/>
    </xf>
    <xf numFmtId="0" fontId="0" fillId="0" borderId="75" xfId="0" applyFont="1" applyBorder="1" applyAlignment="1">
      <alignment horizontal="center" vertical="center"/>
    </xf>
    <xf numFmtId="0" fontId="0" fillId="0" borderId="43" xfId="0" applyBorder="1" applyAlignment="1">
      <alignment horizontal="left" vertical="center" indent="1"/>
    </xf>
    <xf numFmtId="0" fontId="0" fillId="0" borderId="8" xfId="0" applyBorder="1" applyAlignment="1">
      <alignment horizontal="left" vertical="center" indent="1"/>
    </xf>
    <xf numFmtId="0" fontId="0" fillId="0" borderId="7" xfId="0" applyBorder="1" applyAlignment="1">
      <alignment horizontal="left" vertical="center" indent="1"/>
    </xf>
    <xf numFmtId="178" fontId="3" fillId="0" borderId="7" xfId="3" applyNumberFormat="1" applyFont="1" applyBorder="1" applyAlignment="1">
      <alignment vertical="center"/>
    </xf>
    <xf numFmtId="0" fontId="0" fillId="0" borderId="5" xfId="0" applyFont="1" applyBorder="1" applyAlignment="1">
      <alignment horizontal="center" vertical="center" shrinkToFit="1"/>
    </xf>
    <xf numFmtId="0" fontId="0" fillId="0" borderId="1" xfId="0" applyFont="1" applyBorder="1" applyAlignment="1">
      <alignment horizontal="center" vertical="center" shrinkToFit="1"/>
    </xf>
    <xf numFmtId="0" fontId="0" fillId="0" borderId="1" xfId="0" applyFont="1" applyFill="1" applyBorder="1" applyAlignment="1">
      <alignment horizontal="center" vertical="center" shrinkToFit="1"/>
    </xf>
    <xf numFmtId="0" fontId="0" fillId="0" borderId="6" xfId="0" applyFont="1" applyBorder="1" applyAlignment="1">
      <alignment horizontal="center" vertical="center" shrinkToFit="1"/>
    </xf>
    <xf numFmtId="0" fontId="0" fillId="0" borderId="7" xfId="0" applyFont="1" applyBorder="1" applyAlignment="1">
      <alignment horizontal="center" vertical="center" shrinkToFit="1"/>
    </xf>
    <xf numFmtId="0" fontId="0" fillId="0" borderId="42" xfId="0" applyBorder="1" applyAlignment="1">
      <alignment horizontal="left" vertical="center" indent="1"/>
    </xf>
    <xf numFmtId="178" fontId="3" fillId="0" borderId="2" xfId="3" applyNumberFormat="1" applyFont="1" applyBorder="1" applyAlignment="1">
      <alignment vertical="center"/>
    </xf>
    <xf numFmtId="178" fontId="3" fillId="0" borderId="5" xfId="3" applyNumberFormat="1" applyFont="1" applyFill="1" applyBorder="1" applyAlignment="1">
      <alignment vertical="center"/>
    </xf>
    <xf numFmtId="178" fontId="3" fillId="0" borderId="66" xfId="3" applyNumberFormat="1" applyFont="1" applyFill="1" applyBorder="1" applyAlignment="1">
      <alignment vertical="center"/>
    </xf>
    <xf numFmtId="0" fontId="0" fillId="0" borderId="54" xfId="0" applyBorder="1" applyAlignment="1">
      <alignment horizontal="center" vertical="center" shrinkToFit="1"/>
    </xf>
    <xf numFmtId="0" fontId="0" fillId="0" borderId="44" xfId="0" applyBorder="1" applyAlignment="1">
      <alignment vertical="center"/>
    </xf>
    <xf numFmtId="0" fontId="0" fillId="0" borderId="45" xfId="0" applyBorder="1" applyAlignment="1">
      <alignment vertical="center"/>
    </xf>
    <xf numFmtId="0" fontId="0" fillId="0" borderId="46" xfId="0" applyBorder="1" applyAlignment="1">
      <alignment horizontal="center" vertical="center"/>
    </xf>
    <xf numFmtId="0" fontId="0" fillId="0" borderId="45" xfId="0" applyBorder="1" applyAlignment="1">
      <alignment horizontal="center" vertical="center"/>
    </xf>
    <xf numFmtId="0" fontId="0" fillId="0" borderId="47" xfId="0" applyBorder="1" applyAlignment="1">
      <alignment horizontal="center" vertical="center"/>
    </xf>
    <xf numFmtId="0" fontId="0" fillId="0" borderId="48" xfId="0" applyBorder="1" applyAlignment="1">
      <alignment horizontal="center" vertical="center"/>
    </xf>
    <xf numFmtId="178" fontId="3" fillId="14" borderId="20" xfId="3" applyNumberFormat="1" applyFont="1" applyFill="1" applyBorder="1" applyAlignment="1">
      <alignment vertical="center"/>
    </xf>
    <xf numFmtId="178" fontId="3" fillId="14" borderId="41" xfId="3" applyNumberFormat="1" applyFont="1" applyFill="1" applyBorder="1" applyAlignment="1">
      <alignment vertical="center"/>
    </xf>
    <xf numFmtId="14" fontId="0" fillId="0" borderId="18" xfId="0" applyNumberFormat="1" applyBorder="1" applyAlignment="1">
      <alignment horizontal="center" vertical="center" shrinkToFit="1"/>
    </xf>
    <xf numFmtId="0" fontId="0" fillId="2" borderId="1" xfId="0" applyFill="1" applyBorder="1" applyAlignment="1">
      <alignment horizontal="center" vertical="center" shrinkToFit="1"/>
    </xf>
    <xf numFmtId="0" fontId="0" fillId="2" borderId="11" xfId="0" applyFill="1" applyBorder="1" applyAlignment="1">
      <alignment horizontal="center" vertical="center" shrinkToFit="1"/>
    </xf>
    <xf numFmtId="0" fontId="0" fillId="0" borderId="18" xfId="0" applyBorder="1" applyAlignment="1">
      <alignment horizontal="center" vertical="center" shrinkToFit="1"/>
    </xf>
    <xf numFmtId="0" fontId="0" fillId="14" borderId="19" xfId="0" applyFill="1" applyBorder="1" applyAlignment="1">
      <alignment horizontal="left" vertical="center" indent="1"/>
    </xf>
    <xf numFmtId="0" fontId="0" fillId="14" borderId="20" xfId="0" applyFill="1" applyBorder="1" applyAlignment="1">
      <alignment horizontal="left" vertical="center" indent="1"/>
    </xf>
    <xf numFmtId="176" fontId="3" fillId="0" borderId="20" xfId="0" applyNumberFormat="1" applyFont="1" applyBorder="1" applyAlignment="1">
      <alignment horizontal="center" vertical="center" shrinkToFit="1"/>
    </xf>
    <xf numFmtId="176" fontId="3" fillId="0" borderId="42" xfId="0" applyNumberFormat="1" applyFont="1" applyBorder="1" applyAlignment="1">
      <alignment horizontal="center" vertical="center" shrinkToFit="1"/>
    </xf>
    <xf numFmtId="176" fontId="0" fillId="0" borderId="2" xfId="0" applyNumberFormat="1" applyBorder="1" applyAlignment="1">
      <alignment horizontal="center" vertical="center" shrinkToFit="1"/>
    </xf>
    <xf numFmtId="176" fontId="0" fillId="0" borderId="42" xfId="0" applyNumberFormat="1" applyBorder="1" applyAlignment="1">
      <alignment horizontal="center" vertical="center" shrinkToFit="1"/>
    </xf>
    <xf numFmtId="0" fontId="0" fillId="0" borderId="19" xfId="0" applyFill="1" applyBorder="1" applyAlignment="1">
      <alignment horizontal="left" vertical="center" indent="1"/>
    </xf>
    <xf numFmtId="0" fontId="0" fillId="0" borderId="20" xfId="0" applyFill="1" applyBorder="1" applyAlignment="1">
      <alignment horizontal="left" vertical="center" indent="1"/>
    </xf>
    <xf numFmtId="178" fontId="3" fillId="0" borderId="20" xfId="3" applyNumberFormat="1" applyFont="1" applyFill="1" applyBorder="1" applyAlignment="1">
      <alignment vertical="center"/>
    </xf>
    <xf numFmtId="178" fontId="3" fillId="0" borderId="41" xfId="3" applyNumberFormat="1" applyFont="1" applyFill="1" applyBorder="1" applyAlignment="1">
      <alignment vertical="center"/>
    </xf>
    <xf numFmtId="0" fontId="0" fillId="0" borderId="48" xfId="0" applyBorder="1" applyAlignment="1">
      <alignment vertical="center"/>
    </xf>
    <xf numFmtId="178" fontId="3" fillId="0" borderId="66" xfId="3" applyNumberFormat="1" applyFont="1" applyBorder="1" applyAlignment="1">
      <alignment vertical="center"/>
    </xf>
    <xf numFmtId="178" fontId="3" fillId="0" borderId="56" xfId="3" applyNumberFormat="1" applyFont="1" applyBorder="1" applyAlignment="1">
      <alignment vertical="center"/>
    </xf>
    <xf numFmtId="178" fontId="3" fillId="0" borderId="67" xfId="3" applyNumberFormat="1" applyFont="1" applyBorder="1" applyAlignment="1">
      <alignment vertical="center"/>
    </xf>
    <xf numFmtId="0" fontId="0" fillId="0" borderId="57" xfId="0" applyBorder="1" applyAlignment="1">
      <alignment horizontal="center"/>
    </xf>
    <xf numFmtId="0" fontId="0" fillId="0" borderId="15" xfId="0" applyBorder="1" applyAlignment="1">
      <alignment horizontal="center"/>
    </xf>
    <xf numFmtId="0" fontId="7" fillId="0" borderId="23" xfId="0" applyFont="1" applyBorder="1" applyAlignment="1">
      <alignment horizontal="center" vertical="center" shrinkToFit="1"/>
    </xf>
    <xf numFmtId="0" fontId="7" fillId="0" borderId="28" xfId="0" applyFont="1" applyBorder="1" applyAlignment="1">
      <alignment horizontal="center" vertical="center" shrinkToFit="1"/>
    </xf>
    <xf numFmtId="184" fontId="1" fillId="0" borderId="28" xfId="0" applyNumberFormat="1" applyFont="1" applyBorder="1" applyAlignment="1">
      <alignment horizontal="right" vertical="center"/>
    </xf>
    <xf numFmtId="184" fontId="1" fillId="0" borderId="29" xfId="0" applyNumberFormat="1" applyFont="1" applyBorder="1" applyAlignment="1">
      <alignment horizontal="right" vertical="center"/>
    </xf>
    <xf numFmtId="0" fontId="0" fillId="0" borderId="0" xfId="0" applyBorder="1" applyAlignment="1">
      <alignment horizontal="center"/>
    </xf>
    <xf numFmtId="0" fontId="0" fillId="0" borderId="0" xfId="0" applyBorder="1" applyAlignment="1">
      <alignment horizontal="left"/>
    </xf>
    <xf numFmtId="0" fontId="0" fillId="0" borderId="26" xfId="0" applyBorder="1" applyAlignment="1">
      <alignment horizontal="left"/>
    </xf>
    <xf numFmtId="0" fontId="21" fillId="0" borderId="0" xfId="2" applyFont="1" applyFill="1" applyBorder="1" applyAlignment="1" applyProtection="1">
      <alignment horizontal="left" vertical="top" wrapText="1"/>
    </xf>
    <xf numFmtId="0" fontId="21" fillId="0" borderId="26" xfId="2" applyFont="1" applyFill="1" applyBorder="1" applyAlignment="1" applyProtection="1">
      <alignment horizontal="left" vertical="top" wrapText="1"/>
    </xf>
    <xf numFmtId="0" fontId="0" fillId="0" borderId="0" xfId="0" applyBorder="1" applyAlignment="1">
      <alignment horizontal="center" shrinkToFit="1"/>
    </xf>
    <xf numFmtId="185" fontId="0" fillId="0" borderId="0" xfId="4" applyNumberFormat="1" applyFont="1" applyBorder="1" applyAlignment="1">
      <alignment horizontal="center"/>
    </xf>
    <xf numFmtId="0" fontId="0" fillId="0" borderId="0" xfId="0" applyBorder="1" applyAlignment="1">
      <alignment horizontal="center" vertical="center"/>
    </xf>
    <xf numFmtId="177" fontId="0" fillId="0" borderId="0" xfId="4" applyFont="1" applyBorder="1" applyAlignment="1">
      <alignment horizontal="center"/>
    </xf>
    <xf numFmtId="180" fontId="0" fillId="0" borderId="0" xfId="0" applyNumberFormat="1" applyBorder="1" applyAlignment="1">
      <alignment horizontal="center"/>
    </xf>
    <xf numFmtId="183" fontId="0" fillId="0" borderId="0" xfId="0" applyNumberFormat="1" applyBorder="1" applyAlignment="1">
      <alignment horizontal="center"/>
    </xf>
    <xf numFmtId="177" fontId="0" fillId="0" borderId="0" xfId="4" applyFont="1" applyBorder="1" applyAlignment="1">
      <alignment horizontal="center" vertical="center"/>
    </xf>
    <xf numFmtId="0" fontId="0" fillId="0" borderId="0" xfId="0" applyFill="1" applyBorder="1" applyAlignment="1">
      <alignment horizontal="left" vertical="top" wrapText="1"/>
    </xf>
    <xf numFmtId="0" fontId="0" fillId="0" borderId="26" xfId="0" applyFill="1" applyBorder="1" applyAlignment="1">
      <alignment horizontal="left" vertical="top" wrapText="1"/>
    </xf>
    <xf numFmtId="0" fontId="13" fillId="0" borderId="28" xfId="0" applyFont="1" applyBorder="1" applyAlignment="1">
      <alignment horizontal="center"/>
    </xf>
    <xf numFmtId="181" fontId="13" fillId="0" borderId="59" xfId="0" applyNumberFormat="1" applyFont="1" applyBorder="1" applyAlignment="1">
      <alignment vertical="center"/>
    </xf>
    <xf numFmtId="181" fontId="13" fillId="0" borderId="60" xfId="0" applyNumberFormat="1" applyFont="1" applyBorder="1" applyAlignment="1">
      <alignment vertical="center"/>
    </xf>
    <xf numFmtId="181" fontId="13" fillId="0" borderId="58" xfId="0" applyNumberFormat="1" applyFont="1" applyBorder="1" applyAlignment="1">
      <alignment vertical="center"/>
    </xf>
    <xf numFmtId="181" fontId="13" fillId="0" borderId="61" xfId="0" applyNumberFormat="1" applyFont="1" applyBorder="1" applyAlignment="1">
      <alignment vertical="center"/>
    </xf>
    <xf numFmtId="0" fontId="13" fillId="0" borderId="59" xfId="0" applyFont="1" applyBorder="1" applyAlignment="1">
      <alignment horizontal="center" vertical="center" shrinkToFit="1"/>
    </xf>
    <xf numFmtId="0" fontId="13" fillId="0" borderId="60" xfId="0" applyFont="1" applyBorder="1" applyAlignment="1">
      <alignment horizontal="center" vertical="center" shrinkToFit="1"/>
    </xf>
    <xf numFmtId="0" fontId="28" fillId="0" borderId="0" xfId="0" applyFont="1" applyAlignment="1">
      <alignment horizontal="center" vertical="center"/>
    </xf>
    <xf numFmtId="0" fontId="29" fillId="0" borderId="0" xfId="0" applyFont="1" applyAlignment="1">
      <alignment horizontal="center" vertical="center" wrapText="1"/>
    </xf>
    <xf numFmtId="0" fontId="29" fillId="0" borderId="76" xfId="0" applyFont="1" applyFill="1" applyBorder="1" applyAlignment="1">
      <alignment horizontal="left" vertical="center" shrinkToFit="1"/>
    </xf>
    <xf numFmtId="0" fontId="29" fillId="0" borderId="78" xfId="0" applyFont="1" applyFill="1" applyBorder="1" applyAlignment="1">
      <alignment horizontal="left" vertical="center" shrinkToFit="1"/>
    </xf>
    <xf numFmtId="38" fontId="29" fillId="0" borderId="76" xfId="0" applyNumberFormat="1" applyFont="1" applyBorder="1" applyAlignment="1">
      <alignment horizontal="center" vertical="center" shrinkToFit="1"/>
    </xf>
    <xf numFmtId="38" fontId="29" fillId="0" borderId="78" xfId="0" applyNumberFormat="1" applyFont="1" applyBorder="1" applyAlignment="1">
      <alignment horizontal="center" vertical="center" shrinkToFit="1"/>
    </xf>
    <xf numFmtId="0" fontId="29" fillId="0" borderId="76" xfId="0" applyFont="1" applyBorder="1" applyAlignment="1">
      <alignment horizontal="left" vertical="center" shrinkToFit="1"/>
    </xf>
    <xf numFmtId="0" fontId="29" fillId="0" borderId="78" xfId="0" applyFont="1" applyBorder="1" applyAlignment="1">
      <alignment horizontal="left" vertical="center" shrinkToFit="1"/>
    </xf>
    <xf numFmtId="0" fontId="29" fillId="0" borderId="0" xfId="0" applyFont="1" applyAlignment="1">
      <alignment horizontal="center" vertical="center" shrinkToFit="1"/>
    </xf>
    <xf numFmtId="0" fontId="29" fillId="0" borderId="78" xfId="0" applyFont="1" applyBorder="1" applyAlignment="1">
      <alignment horizontal="center" vertical="center" shrinkToFit="1"/>
    </xf>
    <xf numFmtId="0" fontId="29" fillId="0" borderId="80" xfId="0" applyFont="1" applyFill="1" applyBorder="1" applyAlignment="1">
      <alignment horizontal="left" vertical="center" shrinkToFit="1"/>
    </xf>
    <xf numFmtId="38" fontId="29" fillId="0" borderId="80" xfId="0" applyNumberFormat="1" applyFont="1" applyBorder="1" applyAlignment="1">
      <alignment horizontal="center" vertical="center" shrinkToFit="1"/>
    </xf>
    <xf numFmtId="0" fontId="29" fillId="0" borderId="80" xfId="0" applyFont="1" applyBorder="1" applyAlignment="1">
      <alignment horizontal="left" vertical="center" shrinkToFit="1"/>
    </xf>
    <xf numFmtId="0" fontId="26" fillId="0" borderId="0" xfId="0" applyFont="1" applyAlignment="1">
      <alignment horizontal="center" shrinkToFit="1"/>
    </xf>
    <xf numFmtId="0" fontId="30" fillId="17" borderId="0" xfId="0" applyFont="1" applyFill="1" applyAlignment="1">
      <alignment horizontal="center" vertical="center" shrinkToFit="1"/>
    </xf>
    <xf numFmtId="0" fontId="31" fillId="0" borderId="0" xfId="0" applyFont="1" applyAlignment="1">
      <alignment horizontal="center" vertical="center" shrinkToFit="1"/>
    </xf>
    <xf numFmtId="0" fontId="31" fillId="0" borderId="81" xfId="0" applyFont="1" applyBorder="1" applyAlignment="1">
      <alignment horizontal="center" vertical="center" shrinkToFit="1"/>
    </xf>
    <xf numFmtId="0" fontId="30" fillId="0" borderId="77" xfId="0" applyFont="1" applyBorder="1" applyAlignment="1">
      <alignment horizontal="center" vertical="center" shrinkToFit="1"/>
    </xf>
    <xf numFmtId="0" fontId="30" fillId="0" borderId="79" xfId="0" applyFont="1" applyBorder="1" applyAlignment="1">
      <alignment horizontal="center" vertical="center" shrinkToFit="1"/>
    </xf>
    <xf numFmtId="38" fontId="30" fillId="17" borderId="77" xfId="3" applyFont="1" applyFill="1" applyBorder="1" applyAlignment="1">
      <alignment horizontal="center" vertical="center" shrinkToFit="1"/>
    </xf>
    <xf numFmtId="38" fontId="30" fillId="17" borderId="79" xfId="3" applyFont="1" applyFill="1" applyBorder="1" applyAlignment="1">
      <alignment horizontal="center" vertical="center" shrinkToFit="1"/>
    </xf>
    <xf numFmtId="0" fontId="26" fillId="0" borderId="0" xfId="0" applyFont="1" applyAlignment="1">
      <alignment horizontal="center" wrapText="1"/>
    </xf>
    <xf numFmtId="0" fontId="30" fillId="0" borderId="82" xfId="0" applyFont="1" applyBorder="1" applyAlignment="1">
      <alignment horizontal="center" vertical="center" shrinkToFit="1"/>
    </xf>
    <xf numFmtId="38" fontId="30" fillId="17" borderId="82" xfId="3" applyFont="1" applyFill="1" applyBorder="1" applyAlignment="1">
      <alignment horizontal="center" vertical="center" shrinkToFit="1"/>
    </xf>
    <xf numFmtId="0" fontId="26" fillId="0" borderId="0" xfId="0" applyFont="1" applyAlignment="1">
      <alignment horizontal="left" vertical="center"/>
    </xf>
    <xf numFmtId="181" fontId="26" fillId="0" borderId="0" xfId="0" applyNumberFormat="1" applyFont="1" applyAlignment="1">
      <alignment horizontal="right" vertical="center" wrapText="1"/>
    </xf>
    <xf numFmtId="0" fontId="26" fillId="0" borderId="0" xfId="0" applyFont="1" applyAlignment="1">
      <alignment horizontal="left" wrapText="1"/>
    </xf>
    <xf numFmtId="0" fontId="26" fillId="0" borderId="0" xfId="0" applyFont="1" applyAlignment="1">
      <alignment horizontal="left" vertical="center" wrapText="1"/>
    </xf>
    <xf numFmtId="0" fontId="24" fillId="0" borderId="20" xfId="0" applyFont="1" applyBorder="1" applyAlignment="1">
      <alignment horizontal="center" vertical="center"/>
    </xf>
    <xf numFmtId="0" fontId="24" fillId="0" borderId="68" xfId="0" applyFont="1" applyBorder="1" applyAlignment="1">
      <alignment horizontal="center" vertical="center"/>
    </xf>
    <xf numFmtId="0" fontId="24" fillId="0" borderId="71" xfId="0" applyFont="1" applyBorder="1" applyAlignment="1">
      <alignment horizontal="center" vertical="center"/>
    </xf>
    <xf numFmtId="38" fontId="24" fillId="0" borderId="42" xfId="0" applyNumberFormat="1" applyFont="1" applyBorder="1" applyAlignment="1">
      <alignment horizontal="left" vertical="center" wrapText="1"/>
    </xf>
    <xf numFmtId="0" fontId="24" fillId="0" borderId="12" xfId="0" applyFont="1" applyBorder="1" applyAlignment="1">
      <alignment horizontal="left" vertical="center" wrapText="1"/>
    </xf>
    <xf numFmtId="0" fontId="24" fillId="0" borderId="2" xfId="0" applyFont="1" applyBorder="1" applyAlignment="1">
      <alignment horizontal="left" vertical="center" wrapText="1"/>
    </xf>
    <xf numFmtId="0" fontId="24" fillId="0" borderId="69" xfId="0" applyFont="1" applyBorder="1" applyAlignment="1">
      <alignment horizontal="left" vertical="center" wrapText="1"/>
    </xf>
    <xf numFmtId="0" fontId="24" fillId="0" borderId="0" xfId="0" applyFont="1" applyBorder="1" applyAlignment="1">
      <alignment horizontal="left" vertical="center" wrapText="1"/>
    </xf>
    <xf numFmtId="0" fontId="24" fillId="0" borderId="70" xfId="0" applyFont="1" applyBorder="1" applyAlignment="1">
      <alignment horizontal="left" vertical="center" wrapText="1"/>
    </xf>
    <xf numFmtId="0" fontId="24" fillId="0" borderId="72" xfId="0" applyFont="1" applyBorder="1" applyAlignment="1">
      <alignment horizontal="left" vertical="center" wrapText="1"/>
    </xf>
    <xf numFmtId="0" fontId="24" fillId="0" borderId="73" xfId="0" applyFont="1" applyBorder="1" applyAlignment="1">
      <alignment horizontal="left" vertical="center" wrapText="1"/>
    </xf>
    <xf numFmtId="0" fontId="24" fillId="0" borderId="74" xfId="0" applyFont="1" applyBorder="1" applyAlignment="1">
      <alignment horizontal="left" vertical="center" wrapText="1"/>
    </xf>
    <xf numFmtId="0" fontId="26" fillId="0" borderId="0" xfId="0" applyFont="1" applyAlignment="1">
      <alignment horizontal="center" vertical="center" wrapText="1"/>
    </xf>
    <xf numFmtId="0" fontId="0" fillId="0" borderId="35" xfId="0" applyBorder="1" applyAlignment="1">
      <alignment horizontal="center"/>
    </xf>
  </cellXfs>
  <cellStyles count="5">
    <cellStyle name="パーセント" xfId="1" builtinId="5"/>
    <cellStyle name="ハイパーリンク" xfId="2" builtinId="8"/>
    <cellStyle name="桁区切り" xfId="3" builtinId="6"/>
    <cellStyle name="通貨" xfId="4" builtinId="7"/>
    <cellStyle name="標準" xfId="0" builtinId="0"/>
  </cellStyles>
  <dxfs count="6">
    <dxf>
      <font>
        <b/>
        <i/>
        <condense val="0"/>
        <extend val="0"/>
        <color indexed="10"/>
      </font>
    </dxf>
    <dxf>
      <font>
        <b/>
        <i/>
        <condense val="0"/>
        <extend val="0"/>
        <color indexed="10"/>
      </font>
    </dxf>
    <dxf>
      <fill>
        <patternFill>
          <bgColor rgb="FFFF0000"/>
        </patternFill>
      </fill>
    </dxf>
    <dxf>
      <fill>
        <patternFill>
          <bgColor indexed="10"/>
        </patternFill>
      </fill>
    </dxf>
    <dxf>
      <fill>
        <patternFill>
          <bgColor indexed="10"/>
        </patternFill>
      </fill>
    </dxf>
    <dxf>
      <font>
        <condense val="0"/>
        <extend val="0"/>
        <color auto="1"/>
      </font>
      <fill>
        <patternFill>
          <bgColor indexed="10"/>
        </patternFill>
      </fill>
    </dxf>
  </dxfs>
  <tableStyles count="0" defaultTableStyle="TableStyleMedium9" defaultPivotStyle="PivotStyleLight16"/>
  <colors>
    <mruColors>
      <color rgb="FFFF99CC"/>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165100</xdr:colOff>
          <xdr:row>8</xdr:row>
          <xdr:rowOff>114300</xdr:rowOff>
        </xdr:from>
        <xdr:to>
          <xdr:col>9</xdr:col>
          <xdr:colOff>533400</xdr:colOff>
          <xdr:row>12</xdr:row>
          <xdr:rowOff>95250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400" b="0" i="0" u="none" strike="noStrike" baseline="0">
                  <a:solidFill>
                    <a:srgbClr val="000000"/>
                  </a:solidFill>
                  <a:latin typeface="ＭＳ Ｐゴシック"/>
                  <a:ea typeface="ＭＳ Ｐゴシック"/>
                </a:rPr>
                <a:t>参考明細から　取り込み</a:t>
              </a:r>
            </a:p>
          </xdr:txBody>
        </xdr:sp>
        <xdr:clientData fPrintsWithSheet="0"/>
      </xdr:twoCellAnchor>
    </mc:Choice>
    <mc:Fallback/>
  </mc:AlternateContent>
  <xdr:twoCellAnchor>
    <xdr:from>
      <xdr:col>13</xdr:col>
      <xdr:colOff>100853</xdr:colOff>
      <xdr:row>0</xdr:row>
      <xdr:rowOff>134469</xdr:rowOff>
    </xdr:from>
    <xdr:to>
      <xdr:col>14</xdr:col>
      <xdr:colOff>571499</xdr:colOff>
      <xdr:row>12</xdr:row>
      <xdr:rowOff>112059</xdr:rowOff>
    </xdr:to>
    <xdr:sp macro="" textlink="">
      <xdr:nvSpPr>
        <xdr:cNvPr id="2" name="正方形/長方形 1">
          <a:extLst>
            <a:ext uri="{FF2B5EF4-FFF2-40B4-BE49-F238E27FC236}">
              <a16:creationId xmlns:a16="http://schemas.microsoft.com/office/drawing/2014/main" id="{00000000-0008-0000-0000-000002000000}"/>
            </a:ext>
          </a:extLst>
        </xdr:cNvPr>
        <xdr:cNvSpPr/>
      </xdr:nvSpPr>
      <xdr:spPr>
        <a:xfrm>
          <a:off x="13525500" y="134469"/>
          <a:ext cx="1479175" cy="1994649"/>
        </a:xfrm>
        <a:prstGeom prst="rect">
          <a:avLst/>
        </a:prstGeom>
        <a:solidFill>
          <a:srgbClr val="FF0000"/>
        </a:solid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消費税率改定の場合は</a:t>
          </a:r>
          <a:r>
            <a:rPr kumimoji="1" lang="en-US" altLang="ja-JP" sz="1100"/>
            <a:t>D864</a:t>
          </a:r>
          <a:r>
            <a:rPr kumimoji="1" lang="ja-JP" altLang="en-US" sz="1100"/>
            <a:t>セルの税率を変更して下さい。</a:t>
          </a:r>
          <a:endParaRPr kumimoji="1" lang="en-US" altLang="ja-JP" sz="1100"/>
        </a:p>
        <a:p>
          <a:pPr algn="l"/>
          <a:r>
            <a:rPr kumimoji="1" lang="en-US" altLang="ja-JP" sz="1100"/>
            <a:t>※D864</a:t>
          </a:r>
          <a:r>
            <a:rPr kumimoji="1" lang="ja-JP" altLang="en-US" sz="1100"/>
            <a:t>セルだけで全シートに反映されます。ので他の</a:t>
          </a:r>
          <a:r>
            <a:rPr kumimoji="1" lang="en-US" altLang="ja-JP" sz="1100"/>
            <a:t>Sheet</a:t>
          </a:r>
          <a:r>
            <a:rPr kumimoji="1" lang="ja-JP" altLang="en-US" sz="1100"/>
            <a:t>は修正する必要はありません。</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279400</xdr:colOff>
          <xdr:row>6</xdr:row>
          <xdr:rowOff>31750</xdr:rowOff>
        </xdr:from>
        <xdr:to>
          <xdr:col>9</xdr:col>
          <xdr:colOff>533400</xdr:colOff>
          <xdr:row>14</xdr:row>
          <xdr:rowOff>133350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400-000008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FF0000"/>
                  </a:solidFill>
                  <a:latin typeface="ＭＳ Ｐゴシック"/>
                  <a:ea typeface="ＭＳ Ｐゴシック"/>
                </a:rPr>
                <a:t>契約のお知らせ用</a:t>
              </a:r>
            </a:p>
          </xdr:txBody>
        </xdr:sp>
        <xdr:clientData fPrintsWithSheet="0"/>
      </xdr:twoCellAnchor>
    </mc:Choice>
    <mc:Fallback/>
  </mc:AlternateContent>
  <xdr:twoCellAnchor>
    <xdr:from>
      <xdr:col>10</xdr:col>
      <xdr:colOff>517071</xdr:colOff>
      <xdr:row>11</xdr:row>
      <xdr:rowOff>68036</xdr:rowOff>
    </xdr:from>
    <xdr:to>
      <xdr:col>14</xdr:col>
      <xdr:colOff>367393</xdr:colOff>
      <xdr:row>15</xdr:row>
      <xdr:rowOff>136071</xdr:rowOff>
    </xdr:to>
    <xdr:sp macro="" textlink="">
      <xdr:nvSpPr>
        <xdr:cNvPr id="3" name="左矢印吹き出し 2">
          <a:extLst>
            <a:ext uri="{FF2B5EF4-FFF2-40B4-BE49-F238E27FC236}">
              <a16:creationId xmlns:a16="http://schemas.microsoft.com/office/drawing/2014/main" id="{00000000-0008-0000-0400-000003000000}"/>
            </a:ext>
          </a:extLst>
        </xdr:cNvPr>
        <xdr:cNvSpPr/>
      </xdr:nvSpPr>
      <xdr:spPr>
        <a:xfrm>
          <a:off x="11457214" y="2190750"/>
          <a:ext cx="2571750" cy="666750"/>
        </a:xfrm>
        <a:prstGeom prst="leftArrowCallout">
          <a:avLst>
            <a:gd name="adj1" fmla="val 25000"/>
            <a:gd name="adj2" fmla="val 25000"/>
            <a:gd name="adj3" fmla="val 25000"/>
            <a:gd name="adj4" fmla="val 89845"/>
          </a:avLst>
        </a:prstGeom>
        <a:solidFill>
          <a:schemeClr val="accent6">
            <a:lumMod val="60000"/>
            <a:lumOff val="40000"/>
          </a:schemeClr>
        </a:solidFill>
        <a:ln>
          <a:solidFill>
            <a:srgbClr val="0070C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kumimoji="1" lang="ja-JP" altLang="en-US" sz="1100"/>
            <a:t>科目が６以上ある場合は手作業で修正をお願い致します。</a:t>
          </a:r>
        </a:p>
      </xdr:txBody>
    </xdr:sp>
    <xdr:clientData/>
  </xdr:twoCellAnchor>
  <xdr:twoCellAnchor>
    <xdr:from>
      <xdr:col>10</xdr:col>
      <xdr:colOff>666749</xdr:colOff>
      <xdr:row>18</xdr:row>
      <xdr:rowOff>13607</xdr:rowOff>
    </xdr:from>
    <xdr:to>
      <xdr:col>14</xdr:col>
      <xdr:colOff>367392</xdr:colOff>
      <xdr:row>105</xdr:row>
      <xdr:rowOff>40821</xdr:rowOff>
    </xdr:to>
    <xdr:sp macro="" textlink="">
      <xdr:nvSpPr>
        <xdr:cNvPr id="4" name="正方形/長方形 3">
          <a:extLst>
            <a:ext uri="{FF2B5EF4-FFF2-40B4-BE49-F238E27FC236}">
              <a16:creationId xmlns:a16="http://schemas.microsoft.com/office/drawing/2014/main" id="{00000000-0008-0000-0400-000004000000}"/>
            </a:ext>
          </a:extLst>
        </xdr:cNvPr>
        <xdr:cNvSpPr/>
      </xdr:nvSpPr>
      <xdr:spPr>
        <a:xfrm>
          <a:off x="11606892" y="3184071"/>
          <a:ext cx="2422071" cy="2571750"/>
        </a:xfrm>
        <a:prstGeom prst="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kumimoji="1" lang="ja-JP" altLang="en-US" sz="1100">
              <a:solidFill>
                <a:sysClr val="windowText" lastClr="000000"/>
              </a:solidFill>
            </a:rPr>
            <a:t>科目〇の場合のマクロは今回の変更に対応出来ていないため削除しております。</a:t>
          </a:r>
          <a:endParaRPr kumimoji="1" lang="en-US" altLang="ja-JP" sz="1100">
            <a:solidFill>
              <a:sysClr val="windowText" lastClr="000000"/>
            </a:solidFill>
          </a:endParaRPr>
        </a:p>
        <a:p>
          <a:pPr algn="l"/>
          <a:r>
            <a:rPr kumimoji="1" lang="ja-JP" altLang="en-US" sz="1100">
              <a:solidFill>
                <a:sysClr val="windowText" lastClr="000000"/>
              </a:solidFill>
            </a:rPr>
            <a:t>お手数ですが、手作業で不要な行の非表示等で対応願います。</a:t>
          </a:r>
          <a:endParaRPr kumimoji="1" lang="en-US" altLang="ja-JP" sz="1100">
            <a:solidFill>
              <a:sysClr val="windowText" lastClr="000000"/>
            </a:solidFill>
          </a:endParaRPr>
        </a:p>
        <a:p>
          <a:pPr algn="l"/>
          <a:r>
            <a:rPr kumimoji="1" lang="en-US" altLang="ja-JP" sz="1100">
              <a:solidFill>
                <a:sysClr val="windowText" lastClr="000000"/>
              </a:solidFill>
            </a:rPr>
            <a:t>※</a:t>
          </a:r>
          <a:r>
            <a:rPr kumimoji="1" lang="ja-JP" altLang="en-US" sz="1100">
              <a:solidFill>
                <a:sysClr val="windowText" lastClr="000000"/>
              </a:solidFill>
            </a:rPr>
            <a:t>行の削除はしないで下さい。合計欄がエラーになります。</a:t>
          </a:r>
          <a:endParaRPr kumimoji="1" lang="en-US" altLang="ja-JP" sz="1100">
            <a:solidFill>
              <a:sysClr val="windowText" lastClr="000000"/>
            </a:solidFill>
          </a:endParaRPr>
        </a:p>
        <a:p>
          <a:pPr algn="r"/>
          <a:r>
            <a:rPr kumimoji="1" lang="en-US" altLang="ja-JP" sz="1100">
              <a:solidFill>
                <a:sysClr val="windowText" lastClr="000000"/>
              </a:solidFill>
            </a:rPr>
            <a:t>2017.03.22</a:t>
          </a:r>
          <a:r>
            <a:rPr kumimoji="1" lang="ja-JP" altLang="en-US" sz="1100">
              <a:solidFill>
                <a:sysClr val="windowText" lastClr="000000"/>
              </a:solidFill>
            </a:rPr>
            <a:t>　佐藤</a:t>
          </a:r>
        </a:p>
      </xdr:txBody>
    </xdr:sp>
    <xdr:clientData/>
  </xdr:twoCellAnchor>
  <xdr:twoCellAnchor>
    <xdr:from>
      <xdr:col>10</xdr:col>
      <xdr:colOff>517071</xdr:colOff>
      <xdr:row>6</xdr:row>
      <xdr:rowOff>-1</xdr:rowOff>
    </xdr:from>
    <xdr:to>
      <xdr:col>14</xdr:col>
      <xdr:colOff>367393</xdr:colOff>
      <xdr:row>9</xdr:row>
      <xdr:rowOff>136071</xdr:rowOff>
    </xdr:to>
    <xdr:sp macro="" textlink="">
      <xdr:nvSpPr>
        <xdr:cNvPr id="10" name="左矢印吹き出し 9">
          <a:extLst>
            <a:ext uri="{FF2B5EF4-FFF2-40B4-BE49-F238E27FC236}">
              <a16:creationId xmlns:a16="http://schemas.microsoft.com/office/drawing/2014/main" id="{00000000-0008-0000-0400-00000A000000}"/>
            </a:ext>
          </a:extLst>
        </xdr:cNvPr>
        <xdr:cNvSpPr/>
      </xdr:nvSpPr>
      <xdr:spPr>
        <a:xfrm>
          <a:off x="11457214" y="1292678"/>
          <a:ext cx="2571750" cy="666750"/>
        </a:xfrm>
        <a:prstGeom prst="leftArrowCallout">
          <a:avLst>
            <a:gd name="adj1" fmla="val 25000"/>
            <a:gd name="adj2" fmla="val 25000"/>
            <a:gd name="adj3" fmla="val 25000"/>
            <a:gd name="adj4" fmla="val 89845"/>
          </a:avLst>
        </a:prstGeom>
        <a:solidFill>
          <a:schemeClr val="accent6">
            <a:lumMod val="60000"/>
            <a:lumOff val="40000"/>
          </a:schemeClr>
        </a:solidFill>
        <a:ln>
          <a:solidFill>
            <a:srgbClr val="0070C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kumimoji="1" lang="ja-JP" altLang="en-US" sz="1100"/>
            <a:t>科目単一の場合は８行～１３行を非表示に。</a:t>
          </a:r>
        </a:p>
      </xdr:txBody>
    </xdr:sp>
    <xdr:clientData/>
  </xdr:twoCellAnchor>
  <xdr:twoCellAnchor>
    <xdr:from>
      <xdr:col>8</xdr:col>
      <xdr:colOff>638736</xdr:colOff>
      <xdr:row>1</xdr:row>
      <xdr:rowOff>246530</xdr:rowOff>
    </xdr:from>
    <xdr:to>
      <xdr:col>9</xdr:col>
      <xdr:colOff>862853</xdr:colOff>
      <xdr:row>4</xdr:row>
      <xdr:rowOff>190500</xdr:rowOff>
    </xdr:to>
    <xdr:sp macro="[0]!Macro12" textlink="">
      <xdr:nvSpPr>
        <xdr:cNvPr id="2" name="正方形/長方形 1">
          <a:extLst>
            <a:ext uri="{FF2B5EF4-FFF2-40B4-BE49-F238E27FC236}">
              <a16:creationId xmlns:a16="http://schemas.microsoft.com/office/drawing/2014/main" id="{00000000-0008-0000-0400-000002000000}"/>
            </a:ext>
          </a:extLst>
        </xdr:cNvPr>
        <xdr:cNvSpPr/>
      </xdr:nvSpPr>
      <xdr:spPr>
        <a:xfrm>
          <a:off x="8785412" y="403412"/>
          <a:ext cx="1591235" cy="627529"/>
        </a:xfrm>
        <a:prstGeom prst="rect">
          <a:avLst/>
        </a:prstGeom>
        <a:solidFill>
          <a:schemeClr val="bg1">
            <a:lumMod val="95000"/>
          </a:schemeClr>
        </a:solidFill>
        <a:ln>
          <a:solidFill>
            <a:schemeClr val="bg1">
              <a:lumMod val="75000"/>
            </a:schemeClr>
          </a:solidFill>
        </a:ln>
        <a:scene3d>
          <a:camera prst="orthographicFront"/>
          <a:lightRig rig="threePt" dir="t"/>
        </a:scene3d>
        <a:sp3d>
          <a:bevelT/>
        </a:sp3d>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1"/>
        <a:lstStyle/>
        <a:p>
          <a:pPr algn="l"/>
          <a:r>
            <a:rPr kumimoji="1" lang="ja-JP" altLang="en-US" sz="1100"/>
            <a:t>業務委託用に変更</a:t>
          </a:r>
        </a:p>
      </xdr:txBody>
    </xdr:sp>
    <xdr:clientData/>
  </xdr:twoCellAnchor>
  <xdr:twoCellAnchor>
    <xdr:from>
      <xdr:col>9</xdr:col>
      <xdr:colOff>1120588</xdr:colOff>
      <xdr:row>1</xdr:row>
      <xdr:rowOff>235324</xdr:rowOff>
    </xdr:from>
    <xdr:to>
      <xdr:col>11</xdr:col>
      <xdr:colOff>638735</xdr:colOff>
      <xdr:row>4</xdr:row>
      <xdr:rowOff>179294</xdr:rowOff>
    </xdr:to>
    <xdr:sp macro="[0]!Macro13" textlink="">
      <xdr:nvSpPr>
        <xdr:cNvPr id="7" name="正方形/長方形 6">
          <a:extLst>
            <a:ext uri="{FF2B5EF4-FFF2-40B4-BE49-F238E27FC236}">
              <a16:creationId xmlns:a16="http://schemas.microsoft.com/office/drawing/2014/main" id="{00000000-0008-0000-0400-000007000000}"/>
            </a:ext>
          </a:extLst>
        </xdr:cNvPr>
        <xdr:cNvSpPr/>
      </xdr:nvSpPr>
      <xdr:spPr>
        <a:xfrm>
          <a:off x="10634382" y="392206"/>
          <a:ext cx="1591235" cy="627529"/>
        </a:xfrm>
        <a:prstGeom prst="rect">
          <a:avLst/>
        </a:prstGeom>
        <a:solidFill>
          <a:schemeClr val="bg1">
            <a:lumMod val="95000"/>
          </a:schemeClr>
        </a:solidFill>
        <a:ln>
          <a:solidFill>
            <a:schemeClr val="bg1">
              <a:lumMod val="75000"/>
            </a:schemeClr>
          </a:solidFill>
        </a:ln>
        <a:scene3d>
          <a:camera prst="orthographicFront"/>
          <a:lightRig rig="threePt" dir="t"/>
        </a:scene3d>
        <a:sp3d>
          <a:bevelT/>
        </a:sp3d>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1"/>
        <a:lstStyle/>
        <a:p>
          <a:pPr algn="l"/>
          <a:r>
            <a:rPr kumimoji="1" lang="ja-JP" altLang="en-US" sz="1100"/>
            <a:t>設計業務委託用に変更</a:t>
          </a:r>
        </a:p>
      </xdr:txBody>
    </xdr:sp>
    <xdr:clientData/>
  </xdr:twoCellAnchor>
  <xdr:twoCellAnchor>
    <xdr:from>
      <xdr:col>12</xdr:col>
      <xdr:colOff>112059</xdr:colOff>
      <xdr:row>1</xdr:row>
      <xdr:rowOff>235324</xdr:rowOff>
    </xdr:from>
    <xdr:to>
      <xdr:col>14</xdr:col>
      <xdr:colOff>336176</xdr:colOff>
      <xdr:row>4</xdr:row>
      <xdr:rowOff>179294</xdr:rowOff>
    </xdr:to>
    <xdr:sp macro="[0]!Macro14" textlink="">
      <xdr:nvSpPr>
        <xdr:cNvPr id="8" name="正方形/長方形 7">
          <a:extLst>
            <a:ext uri="{FF2B5EF4-FFF2-40B4-BE49-F238E27FC236}">
              <a16:creationId xmlns:a16="http://schemas.microsoft.com/office/drawing/2014/main" id="{00000000-0008-0000-0400-000008000000}"/>
            </a:ext>
          </a:extLst>
        </xdr:cNvPr>
        <xdr:cNvSpPr/>
      </xdr:nvSpPr>
      <xdr:spPr>
        <a:xfrm>
          <a:off x="12382500" y="392206"/>
          <a:ext cx="1591235" cy="627529"/>
        </a:xfrm>
        <a:prstGeom prst="rect">
          <a:avLst/>
        </a:prstGeom>
        <a:solidFill>
          <a:schemeClr val="bg1">
            <a:lumMod val="95000"/>
          </a:schemeClr>
        </a:solidFill>
        <a:ln>
          <a:solidFill>
            <a:schemeClr val="bg1">
              <a:lumMod val="75000"/>
            </a:schemeClr>
          </a:solidFill>
        </a:ln>
        <a:scene3d>
          <a:camera prst="orthographicFront"/>
          <a:lightRig rig="threePt" dir="t"/>
        </a:scene3d>
        <a:sp3d>
          <a:bevelT/>
        </a:sp3d>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1"/>
        <a:lstStyle/>
        <a:p>
          <a:pPr algn="l"/>
          <a:r>
            <a:rPr kumimoji="1" lang="ja-JP" altLang="en-US" sz="1100"/>
            <a:t>工事用に戻す</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156884</xdr:colOff>
      <xdr:row>16</xdr:row>
      <xdr:rowOff>0</xdr:rowOff>
    </xdr:from>
    <xdr:to>
      <xdr:col>11</xdr:col>
      <xdr:colOff>549090</xdr:colOff>
      <xdr:row>22</xdr:row>
      <xdr:rowOff>246531</xdr:rowOff>
    </xdr:to>
    <xdr:sp macro="" textlink="">
      <xdr:nvSpPr>
        <xdr:cNvPr id="3" name="正方形/長方形 2">
          <a:extLst>
            <a:ext uri="{FF2B5EF4-FFF2-40B4-BE49-F238E27FC236}">
              <a16:creationId xmlns:a16="http://schemas.microsoft.com/office/drawing/2014/main" id="{00000000-0008-0000-0500-000003000000}"/>
            </a:ext>
          </a:extLst>
        </xdr:cNvPr>
        <xdr:cNvSpPr/>
      </xdr:nvSpPr>
      <xdr:spPr>
        <a:xfrm>
          <a:off x="5636560" y="4639235"/>
          <a:ext cx="4997824" cy="1871384"/>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l"/>
          <a:r>
            <a:rPr kumimoji="1" lang="ja-JP" altLang="en-US" sz="1100"/>
            <a:t>①入力表シートの必要事項を入力する。</a:t>
          </a:r>
          <a:endParaRPr kumimoji="1" lang="en-US" altLang="ja-JP" sz="1100"/>
        </a:p>
        <a:p>
          <a:pPr algn="l"/>
          <a:r>
            <a:rPr kumimoji="1" lang="ja-JP" altLang="en-US" sz="1100"/>
            <a:t>②本シートのＤ４セル～Ｅ１５セルに設計書記載のそれぞれの％を記入する</a:t>
          </a:r>
          <a:endParaRPr kumimoji="1" lang="en-US" altLang="ja-JP" sz="1100"/>
        </a:p>
        <a:p>
          <a:pPr algn="l"/>
          <a:r>
            <a:rPr kumimoji="1" lang="ja-JP" altLang="en-US" sz="1100"/>
            <a:t>③その他の箇所については計算式を入れているので自動計算される</a:t>
          </a:r>
          <a:endParaRPr kumimoji="1" lang="en-US" altLang="ja-JP" sz="1100"/>
        </a:p>
        <a:p>
          <a:pPr algn="l"/>
          <a:r>
            <a:rPr kumimoji="1" lang="ja-JP" altLang="en-US" sz="1100"/>
            <a:t>④「債務負担行為に基づく契約における特約条項」のシートに金額がリンクしているので、それぞれ間違いがないか検算を行う。</a:t>
          </a:r>
          <a:endParaRPr kumimoji="1" lang="en-US" altLang="ja-JP" sz="1100"/>
        </a:p>
        <a:p>
          <a:pPr algn="l"/>
          <a:r>
            <a:rPr kumimoji="1" lang="ja-JP" altLang="en-US" sz="1100"/>
            <a:t>⑤契約のお知らせを送付し、本シートは関係者（設計担当係長・設計担当係員・工事担当係長・工事担当係員・本局経理担当にメールにて送付する。</a:t>
          </a:r>
          <a:endParaRPr kumimoji="1" lang="en-US" altLang="ja-JP" sz="1100"/>
        </a:p>
        <a:p>
          <a:pPr algn="l"/>
          <a:r>
            <a:rPr kumimoji="1" lang="en-US" altLang="ja-JP" sz="1100"/>
            <a:t>※</a:t>
          </a:r>
          <a:r>
            <a:rPr kumimoji="1" lang="ja-JP" altLang="en-US" sz="1100"/>
            <a:t>１：科目が７つ以上ある場合や３カ年以上に跨る場合は手動で追加願います</a:t>
          </a:r>
          <a:endParaRPr kumimoji="1" lang="en-US" altLang="ja-JP" sz="1100"/>
        </a:p>
        <a:p>
          <a:pPr algn="l"/>
          <a:r>
            <a:rPr kumimoji="1" lang="en-US" altLang="ja-JP" sz="1100"/>
            <a:t>※</a:t>
          </a:r>
          <a:r>
            <a:rPr kumimoji="1" lang="ja-JP" altLang="en-US" sz="1100"/>
            <a:t>２：必ず各科目、合計共に電卓により検算を行って下さい。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www2.keiyaku.city.osaka.lg.jp/OsakaCity-PPI/PPI218index.html"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1955"/>
  <sheetViews>
    <sheetView tabSelected="1" view="pageBreakPreview" zoomScale="85" zoomScaleNormal="100" zoomScaleSheetLayoutView="85" workbookViewId="0">
      <selection activeCell="C1959" sqref="C1959"/>
    </sheetView>
  </sheetViews>
  <sheetFormatPr defaultRowHeight="13" x14ac:dyDescent="0.2"/>
  <cols>
    <col min="1" max="1" width="27.6328125" bestFit="1" customWidth="1"/>
    <col min="2" max="2" width="10" bestFit="1" customWidth="1"/>
    <col min="3" max="3" width="19.453125" customWidth="1"/>
    <col min="4" max="4" width="9.6328125" customWidth="1"/>
    <col min="5" max="5" width="19.453125" customWidth="1"/>
    <col min="6" max="6" width="6.453125" customWidth="1"/>
    <col min="8" max="8" width="9.7265625" customWidth="1"/>
    <col min="9" max="9" width="12.08984375" customWidth="1"/>
    <col min="10" max="10" width="13.26953125" customWidth="1"/>
    <col min="11" max="11" width="13.26953125" bestFit="1" customWidth="1"/>
    <col min="12" max="12" width="13" style="29" bestFit="1" customWidth="1"/>
    <col min="13" max="19" width="13.26953125" customWidth="1"/>
    <col min="21" max="21" width="11.26953125" bestFit="1" customWidth="1"/>
    <col min="23" max="23" width="5.26953125" bestFit="1" customWidth="1"/>
    <col min="26" max="26" width="5.26953125" bestFit="1" customWidth="1"/>
  </cols>
  <sheetData>
    <row r="1" spans="1:28" x14ac:dyDescent="0.2">
      <c r="A1" t="s">
        <v>29</v>
      </c>
      <c r="B1" s="8"/>
      <c r="C1" s="9" t="s">
        <v>28</v>
      </c>
      <c r="D1" s="271" t="s">
        <v>35</v>
      </c>
      <c r="E1" s="272"/>
      <c r="F1" s="8"/>
      <c r="G1" s="9" t="s">
        <v>28</v>
      </c>
      <c r="J1" t="s">
        <v>103</v>
      </c>
      <c r="K1" s="92">
        <f>予定価格!B1939</f>
        <v>45000000</v>
      </c>
      <c r="L1" s="143" t="s">
        <v>164</v>
      </c>
      <c r="M1" s="144">
        <f>M3/(1+D1953)</f>
        <v>40000000</v>
      </c>
      <c r="N1" s="280"/>
      <c r="O1" s="280"/>
      <c r="P1" s="280"/>
      <c r="Q1" s="280"/>
      <c r="R1" s="280"/>
    </row>
    <row r="2" spans="1:28" x14ac:dyDescent="0.2">
      <c r="B2" s="124"/>
      <c r="C2" s="125" t="s">
        <v>154</v>
      </c>
      <c r="D2" s="271" t="s">
        <v>37</v>
      </c>
      <c r="E2" s="272"/>
      <c r="F2" s="10"/>
      <c r="G2" s="9" t="s">
        <v>28</v>
      </c>
      <c r="J2" t="s">
        <v>104</v>
      </c>
      <c r="K2" s="92">
        <f>予定価格!B1941</f>
        <v>4500000</v>
      </c>
      <c r="L2" s="143" t="s">
        <v>163</v>
      </c>
      <c r="M2" s="92">
        <f>M1*D1953</f>
        <v>4000000</v>
      </c>
    </row>
    <row r="3" spans="1:28" x14ac:dyDescent="0.2">
      <c r="A3" s="99" t="s">
        <v>22</v>
      </c>
      <c r="B3" s="277" t="s">
        <v>157</v>
      </c>
      <c r="C3" s="277"/>
      <c r="E3" s="100" t="s">
        <v>108</v>
      </c>
      <c r="F3" s="206" t="s">
        <v>278</v>
      </c>
      <c r="G3" s="101" t="s">
        <v>109</v>
      </c>
      <c r="H3" s="209" t="s">
        <v>277</v>
      </c>
      <c r="I3" s="102"/>
      <c r="J3" s="29" t="s">
        <v>55</v>
      </c>
      <c r="K3" s="92">
        <f>+予定価格!B1943</f>
        <v>49500000</v>
      </c>
      <c r="L3" s="143" t="s">
        <v>162</v>
      </c>
      <c r="M3" s="92">
        <f>B12</f>
        <v>44000000</v>
      </c>
    </row>
    <row r="4" spans="1:28" x14ac:dyDescent="0.2">
      <c r="A4" s="99" t="s">
        <v>21</v>
      </c>
      <c r="B4" s="269"/>
      <c r="C4" s="269"/>
      <c r="E4" s="100" t="s">
        <v>110</v>
      </c>
      <c r="F4" s="207" t="s">
        <v>278</v>
      </c>
      <c r="G4" s="101" t="s">
        <v>67</v>
      </c>
      <c r="H4" s="210" t="s">
        <v>277</v>
      </c>
      <c r="I4" s="145" t="s">
        <v>165</v>
      </c>
      <c r="J4" s="185" t="s">
        <v>251</v>
      </c>
      <c r="K4" s="28"/>
    </row>
    <row r="5" spans="1:28" ht="13.5" customHeight="1" thickBot="1" x14ac:dyDescent="0.25">
      <c r="A5" s="99" t="s">
        <v>17</v>
      </c>
      <c r="B5" s="266">
        <v>2021</v>
      </c>
      <c r="C5" s="266">
        <v>1024</v>
      </c>
      <c r="E5" s="100" t="s">
        <v>105</v>
      </c>
      <c r="F5" s="207" t="s">
        <v>279</v>
      </c>
      <c r="G5" s="101" t="s">
        <v>76</v>
      </c>
      <c r="H5" s="210" t="s">
        <v>206</v>
      </c>
      <c r="I5" s="103" t="s">
        <v>112</v>
      </c>
      <c r="J5" s="216" t="s">
        <v>282</v>
      </c>
    </row>
    <row r="6" spans="1:28" ht="13.5" customHeight="1" thickBot="1" x14ac:dyDescent="0.25">
      <c r="A6" s="99" t="s">
        <v>23</v>
      </c>
      <c r="B6" s="278" t="s">
        <v>259</v>
      </c>
      <c r="C6" s="279"/>
      <c r="E6" s="104" t="s">
        <v>237</v>
      </c>
      <c r="F6" s="206" t="s">
        <v>280</v>
      </c>
      <c r="G6" s="105" t="s">
        <v>234</v>
      </c>
      <c r="H6" s="211" t="s">
        <v>281</v>
      </c>
      <c r="I6" s="103" t="s">
        <v>111</v>
      </c>
      <c r="J6" s="185" t="s">
        <v>278</v>
      </c>
      <c r="M6" s="281" t="s">
        <v>102</v>
      </c>
      <c r="N6" s="282"/>
      <c r="O6" s="283"/>
      <c r="P6" s="284"/>
      <c r="Q6" s="285"/>
      <c r="R6" s="285"/>
      <c r="S6" s="286"/>
    </row>
    <row r="7" spans="1:28" x14ac:dyDescent="0.2">
      <c r="A7" s="99" t="s">
        <v>0</v>
      </c>
      <c r="B7" s="277">
        <v>21080006</v>
      </c>
      <c r="C7" s="277"/>
      <c r="E7" s="104" t="s">
        <v>113</v>
      </c>
      <c r="F7" s="228" t="s">
        <v>280</v>
      </c>
      <c r="G7" s="204" t="s">
        <v>227</v>
      </c>
      <c r="H7" s="218">
        <v>44322</v>
      </c>
      <c r="I7" s="145" t="s">
        <v>230</v>
      </c>
      <c r="J7" s="213" t="s">
        <v>287</v>
      </c>
      <c r="K7" s="219" t="s">
        <v>236</v>
      </c>
      <c r="L7" s="219"/>
      <c r="M7" s="219"/>
    </row>
    <row r="8" spans="1:28" x14ac:dyDescent="0.2">
      <c r="A8" s="99" t="s">
        <v>38</v>
      </c>
      <c r="B8" s="273"/>
      <c r="C8" s="274"/>
      <c r="D8" s="3"/>
      <c r="E8" s="100" t="s">
        <v>75</v>
      </c>
      <c r="F8" s="228" t="s">
        <v>280</v>
      </c>
      <c r="G8" s="204" t="s">
        <v>228</v>
      </c>
      <c r="H8" s="212">
        <v>44322</v>
      </c>
      <c r="I8" s="205" t="s">
        <v>229</v>
      </c>
      <c r="J8" s="214"/>
      <c r="K8" t="s">
        <v>101</v>
      </c>
      <c r="M8" s="287"/>
      <c r="N8" s="287"/>
      <c r="O8" s="287"/>
      <c r="P8" s="44"/>
      <c r="Q8" s="159"/>
      <c r="R8" s="159"/>
      <c r="S8" s="159"/>
    </row>
    <row r="9" spans="1:28" x14ac:dyDescent="0.2">
      <c r="A9" s="99" t="s">
        <v>39</v>
      </c>
      <c r="B9" s="275">
        <v>44820</v>
      </c>
      <c r="C9" s="276"/>
      <c r="D9" s="64" t="str">
        <f>IF(B9="","",IF(B9&gt;B8,"","←チェック！"))</f>
        <v/>
      </c>
      <c r="E9" s="107" t="s">
        <v>98</v>
      </c>
      <c r="F9" s="208" t="s">
        <v>286</v>
      </c>
      <c r="G9" s="108"/>
      <c r="H9" s="106"/>
      <c r="I9" s="109"/>
      <c r="J9" s="29"/>
      <c r="M9" s="287"/>
      <c r="N9" s="287"/>
      <c r="O9" s="287"/>
      <c r="P9" s="160"/>
      <c r="Q9" s="161"/>
      <c r="R9" s="161"/>
      <c r="S9" s="161"/>
    </row>
    <row r="10" spans="1:28" x14ac:dyDescent="0.2">
      <c r="A10" s="99" t="s">
        <v>7</v>
      </c>
      <c r="B10" s="277" t="s">
        <v>285</v>
      </c>
      <c r="C10" s="277"/>
      <c r="E10" s="100" t="s">
        <v>89</v>
      </c>
      <c r="F10" s="288" t="s">
        <v>198</v>
      </c>
      <c r="G10" s="289"/>
      <c r="H10" s="290"/>
      <c r="I10" s="110"/>
      <c r="M10" s="287"/>
      <c r="N10" s="287"/>
      <c r="O10" s="287"/>
      <c r="P10" s="160"/>
      <c r="Q10" s="161"/>
      <c r="R10" s="161"/>
      <c r="S10" s="161"/>
    </row>
    <row r="11" spans="1:28" x14ac:dyDescent="0.2">
      <c r="A11" s="99" t="s">
        <v>107</v>
      </c>
      <c r="B11" s="277"/>
      <c r="C11" s="277"/>
      <c r="E11" s="217" t="s">
        <v>235</v>
      </c>
      <c r="F11" s="293"/>
      <c r="G11" s="294"/>
      <c r="H11" s="114"/>
      <c r="I11" s="110"/>
    </row>
    <row r="12" spans="1:28" x14ac:dyDescent="0.2">
      <c r="A12" s="99" t="s">
        <v>24</v>
      </c>
      <c r="B12" s="270">
        <v>44000000</v>
      </c>
      <c r="C12" s="270"/>
      <c r="D12" s="186"/>
      <c r="E12" s="186"/>
      <c r="F12" s="292"/>
      <c r="G12" s="292"/>
    </row>
    <row r="13" spans="1:28" x14ac:dyDescent="0.2">
      <c r="A13" s="29"/>
      <c r="B13" s="292"/>
      <c r="C13" s="292"/>
      <c r="K13" s="9" t="s">
        <v>53</v>
      </c>
    </row>
    <row r="14" spans="1:28" x14ac:dyDescent="0.2">
      <c r="A14" s="29"/>
      <c r="B14" s="29"/>
      <c r="C14" s="29"/>
      <c r="E14" s="28" t="s">
        <v>42</v>
      </c>
      <c r="F14" s="31">
        <v>3</v>
      </c>
      <c r="G14" s="9" t="s">
        <v>48</v>
      </c>
      <c r="M14" s="36" t="s">
        <v>46</v>
      </c>
      <c r="U14" s="36" t="s">
        <v>46</v>
      </c>
    </row>
    <row r="15" spans="1:28" x14ac:dyDescent="0.2">
      <c r="A15" t="s">
        <v>54</v>
      </c>
      <c r="B15" s="39">
        <f>査定表!B1949</f>
        <v>0.88880000000000003</v>
      </c>
      <c r="G15" s="9" t="s">
        <v>49</v>
      </c>
      <c r="M15" s="36">
        <f>B12/(1+D1953)-M1955/(1+D1953)</f>
        <v>4000</v>
      </c>
      <c r="U15" s="36" t="e">
        <f>F12/1.08-U1955/1.08</f>
        <v>#DIV/0!</v>
      </c>
    </row>
    <row r="16" spans="1:28" x14ac:dyDescent="0.2">
      <c r="A16" s="9" t="s">
        <v>27</v>
      </c>
      <c r="D16" s="7" t="s">
        <v>34</v>
      </c>
      <c r="E16" s="20" t="s">
        <v>36</v>
      </c>
      <c r="F16" s="280" t="s">
        <v>32</v>
      </c>
      <c r="G16" s="280"/>
      <c r="H16" s="7" t="s">
        <v>34</v>
      </c>
      <c r="I16" s="20" t="s">
        <v>36</v>
      </c>
      <c r="J16" s="3" t="s">
        <v>33</v>
      </c>
      <c r="K16" s="3" t="s">
        <v>51</v>
      </c>
      <c r="L16" s="38"/>
      <c r="M16" t="s">
        <v>47</v>
      </c>
      <c r="N16" t="s">
        <v>43</v>
      </c>
      <c r="O16" t="s">
        <v>41</v>
      </c>
      <c r="P16" t="s">
        <v>44</v>
      </c>
      <c r="Q16" t="s">
        <v>43</v>
      </c>
      <c r="R16" t="s">
        <v>41</v>
      </c>
      <c r="S16" t="s">
        <v>45</v>
      </c>
      <c r="T16" t="s">
        <v>20</v>
      </c>
      <c r="U16" t="s">
        <v>47</v>
      </c>
      <c r="V16" t="s">
        <v>43</v>
      </c>
      <c r="W16" t="s">
        <v>41</v>
      </c>
      <c r="X16" t="s">
        <v>44</v>
      </c>
      <c r="Y16" t="s">
        <v>43</v>
      </c>
      <c r="Z16" t="s">
        <v>41</v>
      </c>
      <c r="AA16" t="s">
        <v>45</v>
      </c>
      <c r="AB16" t="s">
        <v>20</v>
      </c>
    </row>
    <row r="17" spans="1:28" x14ac:dyDescent="0.2">
      <c r="A17">
        <f>+予定価格!A5</f>
        <v>0</v>
      </c>
      <c r="B17" s="268">
        <f>ROUND(予定価格!B5*査定表!$B$1949,-D17)+E17</f>
        <v>0</v>
      </c>
      <c r="C17" s="268"/>
      <c r="D17" s="32">
        <f>+$F$14</f>
        <v>3</v>
      </c>
      <c r="E17" s="33">
        <f t="shared" ref="E17:E80" si="0">IF(F$12=0,+P17+S17,0)</f>
        <v>0</v>
      </c>
      <c r="F17" s="268">
        <f>IF($F$12=0,0,IF(予定価格!$G$1939=0,ROUND(予定価格!H5*(入力表!$F$12/予定価格!$H$1943),-H17),ROUND((予定価格!G5*(入力表!$F$12-予定価格!$H$1943)/予定価格!$G$1943)+予定価格!H5,-H17)))+I17</f>
        <v>0</v>
      </c>
      <c r="G17" s="268"/>
      <c r="H17" s="34">
        <f>+$F$14</f>
        <v>3</v>
      </c>
      <c r="I17" s="35">
        <f t="shared" ref="I17:I80" si="1">IF(F$12=0,0,+X17+AA17)</f>
        <v>0</v>
      </c>
      <c r="J17" s="4">
        <f t="shared" ref="J17:J80" si="2">+F17+K17</f>
        <v>0</v>
      </c>
      <c r="K17" s="12">
        <f t="shared" ref="K17:K80" si="3">+B17</f>
        <v>0</v>
      </c>
      <c r="L17" s="37"/>
      <c r="M17" s="6">
        <f>ROUND(予定価格!B5*査定表!$B$1949,-$F$14)</f>
        <v>0</v>
      </c>
      <c r="N17">
        <f>IF(M17=0,1,M17/予定価格!B5)</f>
        <v>1</v>
      </c>
      <c r="O17">
        <f t="shared" ref="O17:O80" si="4">RANK(N17,N$17:N$1984,1)</f>
        <v>11</v>
      </c>
      <c r="P17">
        <f>IF(M$15&gt;0,IF(O17*10^$F$14&lt;=M$15,10^$F$14,0),0)</f>
        <v>0</v>
      </c>
      <c r="Q17">
        <f>IF(M17=0,0,M17/予定価格!B5)</f>
        <v>0</v>
      </c>
      <c r="R17">
        <f t="shared" ref="R17:R80" si="5">RANK(Q17,Q$17:Q$1984,0)</f>
        <v>11</v>
      </c>
      <c r="S17">
        <f t="shared" ref="S17" si="6">IF(M$15&lt;0,IF(R17*10^$F$14&lt;=-M$15,-(10^$F$14),0),0)</f>
        <v>0</v>
      </c>
      <c r="T17" s="6">
        <f t="shared" ref="T17" si="7">+M17+P17+S17</f>
        <v>0</v>
      </c>
      <c r="U17" s="6" t="e">
        <f>IF(予定価格!$G$1939=0,ROUND(予定価格!H5*(入力表!$F$12/予定価格!$H$1943),-$F$14),ROUND((予定価格!G5*(入力表!$F$12-予定価格!$H$1943)/予定価格!$G$1943)+予定価格!H5,-$F$14))</f>
        <v>#DIV/0!</v>
      </c>
      <c r="V17" t="e">
        <f>IF(U17=0,1,IF(予定価格!O5=0,1,(U17-予定価格!P5)/予定価格!O5))</f>
        <v>#DIV/0!</v>
      </c>
      <c r="W17" t="e">
        <f t="shared" ref="W17:W80" si="8">RANK(V17,V$17:V$1984,1)</f>
        <v>#DIV/0!</v>
      </c>
      <c r="X17" t="e">
        <f t="shared" ref="X17" si="9">IF(U$15&gt;0,IF(W17*10^$F$14&lt;=U$15,10^$F$14,0),0)</f>
        <v>#DIV/0!</v>
      </c>
      <c r="Y17" t="e">
        <f>IF(U17=0,0,IF(予定価格!G5=0,0,(U17-予定価格!H5)/予定価格!G5))</f>
        <v>#DIV/0!</v>
      </c>
      <c r="Z17" t="e">
        <f t="shared" ref="Z17:Z80" si="10">RANK(Y17,Y$17:Y$1984,0)</f>
        <v>#DIV/0!</v>
      </c>
      <c r="AA17" t="e">
        <f t="shared" ref="AA17" si="11">IF(U$15&lt;0,IF(Z17*10^$F$14&lt;=-U$15,-(10^$F$14),0),0)</f>
        <v>#DIV/0!</v>
      </c>
      <c r="AB17" s="6" t="e">
        <f t="shared" ref="AB17" si="12">+U17+X17+AA17</f>
        <v>#DIV/0!</v>
      </c>
    </row>
    <row r="18" spans="1:28" x14ac:dyDescent="0.2">
      <c r="A18">
        <f>+予定価格!A6</f>
        <v>0</v>
      </c>
      <c r="B18" s="268">
        <f>ROUND(予定価格!B6*査定表!$B$1949,-D18)+E18</f>
        <v>0</v>
      </c>
      <c r="C18" s="268"/>
      <c r="D18" s="32">
        <f t="shared" ref="D18:D81" si="13">+$F$14</f>
        <v>3</v>
      </c>
      <c r="E18" s="33">
        <f t="shared" si="0"/>
        <v>0</v>
      </c>
      <c r="F18" s="268">
        <f>IF($F$12=0,0,IF(予定価格!$G$1939=0,ROUND(予定価格!H6*(入力表!$F$12/予定価格!$H$1943),-H18),ROUND((予定価格!G6*(入力表!$F$12-予定価格!$H$1943)/予定価格!$G$1943)+予定価格!H6,-H18)))+I18</f>
        <v>0</v>
      </c>
      <c r="G18" s="268"/>
      <c r="H18" s="34">
        <f t="shared" ref="H18:H81" si="14">+$F$14</f>
        <v>3</v>
      </c>
      <c r="I18" s="35">
        <f t="shared" si="1"/>
        <v>0</v>
      </c>
      <c r="J18" s="97">
        <f t="shared" si="2"/>
        <v>0</v>
      </c>
      <c r="K18" s="12">
        <f t="shared" si="3"/>
        <v>0</v>
      </c>
      <c r="L18" s="37"/>
      <c r="M18" s="6">
        <f>ROUND(予定価格!B6*査定表!$B$1949,-$F$14)</f>
        <v>0</v>
      </c>
      <c r="N18">
        <f>IF(M18=0,1,M18/予定価格!B6)</f>
        <v>1</v>
      </c>
      <c r="O18">
        <f t="shared" si="4"/>
        <v>11</v>
      </c>
      <c r="P18">
        <f t="shared" ref="P18:P81" si="15">IF(M$15&gt;0,IF(O18*10^$F$14&lt;=M$15,10^$F$14,0),0)</f>
        <v>0</v>
      </c>
      <c r="Q18">
        <f>IF(M18=0,0,M18/予定価格!B6)</f>
        <v>0</v>
      </c>
      <c r="R18">
        <f t="shared" si="5"/>
        <v>11</v>
      </c>
      <c r="S18">
        <f t="shared" ref="S18:S81" si="16">IF(M$15&lt;0,IF(R18*10^$F$14&lt;=-M$15,-(10^$F$14),0),0)</f>
        <v>0</v>
      </c>
      <c r="T18" s="6">
        <f t="shared" ref="T18:T81" si="17">+M18+P18+S18</f>
        <v>0</v>
      </c>
      <c r="U18" s="6" t="e">
        <f>IF(予定価格!$G$1939=0,ROUND(予定価格!H6*(入力表!$F$12/予定価格!$H$1943),-$F$14),ROUND((予定価格!G6*(入力表!$F$12-予定価格!$H$1943)/予定価格!$G$1943)+予定価格!H6,-$F$14))</f>
        <v>#DIV/0!</v>
      </c>
      <c r="V18" t="e">
        <f>IF(U18=0,1,IF(予定価格!O6=0,1,(U18-予定価格!P6)/予定価格!O6))</f>
        <v>#DIV/0!</v>
      </c>
      <c r="W18" t="e">
        <f t="shared" si="8"/>
        <v>#DIV/0!</v>
      </c>
      <c r="X18" t="e">
        <f t="shared" ref="X18:X81" si="18">IF(U$15&gt;0,IF(W18*10^$F$14&lt;=U$15,10^$F$14,0),0)</f>
        <v>#DIV/0!</v>
      </c>
      <c r="Y18" t="e">
        <f>IF(U18=0,0,IF(予定価格!G6=0,0,(U18-予定価格!H6)/予定価格!G6))</f>
        <v>#DIV/0!</v>
      </c>
      <c r="Z18" t="e">
        <f t="shared" si="10"/>
        <v>#DIV/0!</v>
      </c>
      <c r="AA18" t="e">
        <f t="shared" ref="AA18:AA81" si="19">IF(U$15&lt;0,IF(Z18*10^$F$14&lt;=-U$15,-(10^$F$14),0),0)</f>
        <v>#DIV/0!</v>
      </c>
      <c r="AB18" s="6" t="e">
        <f t="shared" ref="AB18:AB81" si="20">+U18+X18+AA18</f>
        <v>#DIV/0!</v>
      </c>
    </row>
    <row r="19" spans="1:28" x14ac:dyDescent="0.2">
      <c r="A19" t="str">
        <f>+予定価格!A7</f>
        <v>基本設計の部</v>
      </c>
      <c r="B19" s="268">
        <f>ROUND(予定価格!B7*査定表!$B$1949,-D19)+E19</f>
        <v>0</v>
      </c>
      <c r="C19" s="268"/>
      <c r="D19" s="32">
        <f t="shared" si="13"/>
        <v>3</v>
      </c>
      <c r="E19" s="33">
        <f t="shared" si="0"/>
        <v>0</v>
      </c>
      <c r="F19" s="268">
        <f>IF($F$12=0,0,IF(予定価格!$G$1939=0,ROUND(予定価格!H7*(入力表!$F$12/予定価格!$H$1943),-H19),ROUND((予定価格!G7*(入力表!$F$12-予定価格!$H$1943)/予定価格!$G$1943)+予定価格!H7,-H19)))+I19</f>
        <v>0</v>
      </c>
      <c r="G19" s="268"/>
      <c r="H19" s="34">
        <f t="shared" si="14"/>
        <v>3</v>
      </c>
      <c r="I19" s="35">
        <f t="shared" si="1"/>
        <v>0</v>
      </c>
      <c r="J19" s="97">
        <f t="shared" si="2"/>
        <v>0</v>
      </c>
      <c r="K19" s="12">
        <f t="shared" si="3"/>
        <v>0</v>
      </c>
      <c r="L19" s="37"/>
      <c r="M19" s="6">
        <f>ROUND(予定価格!B7*査定表!$B$1949,-$F$14)</f>
        <v>0</v>
      </c>
      <c r="N19">
        <f>IF(M19=0,1,M19/予定価格!B7)</f>
        <v>1</v>
      </c>
      <c r="O19">
        <f t="shared" si="4"/>
        <v>11</v>
      </c>
      <c r="P19">
        <f t="shared" si="15"/>
        <v>0</v>
      </c>
      <c r="Q19">
        <f>IF(M19=0,0,M19/予定価格!B7)</f>
        <v>0</v>
      </c>
      <c r="R19">
        <f t="shared" si="5"/>
        <v>11</v>
      </c>
      <c r="S19">
        <f t="shared" si="16"/>
        <v>0</v>
      </c>
      <c r="T19" s="6">
        <f t="shared" si="17"/>
        <v>0</v>
      </c>
      <c r="U19" s="6" t="e">
        <f>IF(予定価格!$G$1939=0,ROUND(予定価格!H7*(入力表!$F$12/予定価格!$H$1943),-$F$14),ROUND((予定価格!G7*(入力表!$F$12-予定価格!$H$1943)/予定価格!$G$1943)+予定価格!H7,-$F$14))</f>
        <v>#DIV/0!</v>
      </c>
      <c r="V19" t="e">
        <f>IF(U19=0,1,IF(予定価格!O7=0,1,(U19-予定価格!P7)/予定価格!O7))</f>
        <v>#DIV/0!</v>
      </c>
      <c r="W19" t="e">
        <f t="shared" si="8"/>
        <v>#DIV/0!</v>
      </c>
      <c r="X19" t="e">
        <f t="shared" si="18"/>
        <v>#DIV/0!</v>
      </c>
      <c r="Y19" t="e">
        <f>IF(U19=0,0,IF(予定価格!G7=0,0,(U19-予定価格!H7)/予定価格!G7))</f>
        <v>#DIV/0!</v>
      </c>
      <c r="Z19" t="e">
        <f t="shared" si="10"/>
        <v>#DIV/0!</v>
      </c>
      <c r="AA19" t="e">
        <f t="shared" si="19"/>
        <v>#DIV/0!</v>
      </c>
      <c r="AB19" s="6" t="e">
        <f t="shared" si="20"/>
        <v>#DIV/0!</v>
      </c>
    </row>
    <row r="20" spans="1:28" x14ac:dyDescent="0.2">
      <c r="A20" t="str">
        <f>+予定価格!A8</f>
        <v>4号線谷町四丁目駅</v>
      </c>
      <c r="B20" s="268">
        <f>ROUND(予定価格!B8*査定表!$B$1949,-D20)+E20</f>
        <v>8000000</v>
      </c>
      <c r="C20" s="268"/>
      <c r="D20" s="32">
        <f t="shared" si="13"/>
        <v>3</v>
      </c>
      <c r="E20" s="33">
        <f t="shared" si="0"/>
        <v>1000</v>
      </c>
      <c r="F20" s="268">
        <f>IF($F$12=0,0,IF(予定価格!$G$1939=0,ROUND(予定価格!H8*(入力表!$F$12/予定価格!$H$1943),-H20),ROUND((予定価格!G8*(入力表!$F$12-予定価格!$H$1943)/予定価格!$G$1943)+予定価格!H8,-H20)))+I20</f>
        <v>0</v>
      </c>
      <c r="G20" s="268"/>
      <c r="H20" s="34">
        <f t="shared" si="14"/>
        <v>3</v>
      </c>
      <c r="I20" s="35">
        <f t="shared" si="1"/>
        <v>0</v>
      </c>
      <c r="J20" s="97">
        <f t="shared" si="2"/>
        <v>8000000</v>
      </c>
      <c r="K20" s="12">
        <f t="shared" si="3"/>
        <v>8000000</v>
      </c>
      <c r="L20" s="37"/>
      <c r="M20" s="6">
        <f>ROUND(予定価格!B8*査定表!$B$1949,-$F$14)</f>
        <v>7999000</v>
      </c>
      <c r="N20">
        <f>IF(M20=0,1,M20/予定価格!B8)</f>
        <v>0.88877777777777778</v>
      </c>
      <c r="O20">
        <f t="shared" si="4"/>
        <v>3</v>
      </c>
      <c r="P20">
        <f t="shared" si="15"/>
        <v>1000</v>
      </c>
      <c r="Q20">
        <f>IF(M20=0,0,M20/予定価格!B8)</f>
        <v>0.88877777777777778</v>
      </c>
      <c r="R20">
        <f t="shared" si="5"/>
        <v>7</v>
      </c>
      <c r="S20">
        <f t="shared" si="16"/>
        <v>0</v>
      </c>
      <c r="T20" s="6">
        <f t="shared" si="17"/>
        <v>8000000</v>
      </c>
      <c r="U20" s="6" t="e">
        <f>IF(予定価格!$G$1939=0,ROUND(予定価格!H8*(入力表!$F$12/予定価格!$H$1943),-$F$14),ROUND((予定価格!G8*(入力表!$F$12-予定価格!$H$1943)/予定価格!$G$1943)+予定価格!H8,-$F$14))</f>
        <v>#DIV/0!</v>
      </c>
      <c r="V20" t="e">
        <f>IF(U20=0,1,IF(予定価格!O8=0,1,(U20-予定価格!P8)/予定価格!O8))</f>
        <v>#DIV/0!</v>
      </c>
      <c r="W20" t="e">
        <f t="shared" si="8"/>
        <v>#DIV/0!</v>
      </c>
      <c r="X20" t="e">
        <f t="shared" si="18"/>
        <v>#DIV/0!</v>
      </c>
      <c r="Y20" t="e">
        <f>IF(U20=0,0,IF(予定価格!G8=0,0,(U20-予定価格!H8)/予定価格!G8))</f>
        <v>#DIV/0!</v>
      </c>
      <c r="Z20" t="e">
        <f t="shared" si="10"/>
        <v>#DIV/0!</v>
      </c>
      <c r="AA20" t="e">
        <f t="shared" si="19"/>
        <v>#DIV/0!</v>
      </c>
      <c r="AB20" s="6" t="e">
        <f t="shared" si="20"/>
        <v>#DIV/0!</v>
      </c>
    </row>
    <row r="21" spans="1:28" x14ac:dyDescent="0.2">
      <c r="A21" t="str">
        <f>+予定価格!A9</f>
        <v>4号線森ノ宮駅</v>
      </c>
      <c r="B21" s="268">
        <f>ROUND(予定価格!B9*査定表!$B$1949,-D21)+E21</f>
        <v>8000000</v>
      </c>
      <c r="C21" s="268"/>
      <c r="D21" s="32">
        <f t="shared" si="13"/>
        <v>3</v>
      </c>
      <c r="E21" s="33">
        <f t="shared" si="0"/>
        <v>1000</v>
      </c>
      <c r="F21" s="268">
        <f>IF($F$12=0,0,IF(予定価格!$G$1939=0,ROUND(予定価格!H9*(入力表!$F$12/予定価格!$H$1943),-H21),ROUND((予定価格!G9*(入力表!$F$12-予定価格!$H$1943)/予定価格!$G$1943)+予定価格!H9,-H21)))+I21</f>
        <v>0</v>
      </c>
      <c r="G21" s="268"/>
      <c r="H21" s="34">
        <f t="shared" si="14"/>
        <v>3</v>
      </c>
      <c r="I21" s="35">
        <f t="shared" si="1"/>
        <v>0</v>
      </c>
      <c r="J21" s="97">
        <f t="shared" si="2"/>
        <v>8000000</v>
      </c>
      <c r="K21" s="12">
        <f t="shared" si="3"/>
        <v>8000000</v>
      </c>
      <c r="L21" s="37"/>
      <c r="M21" s="6">
        <f>ROUND(予定価格!B9*査定表!$B$1949,-$F$14)</f>
        <v>7999000</v>
      </c>
      <c r="N21">
        <f>IF(M21=0,1,M21/予定価格!B9)</f>
        <v>0.88877777777777778</v>
      </c>
      <c r="O21">
        <f t="shared" si="4"/>
        <v>3</v>
      </c>
      <c r="P21">
        <f t="shared" si="15"/>
        <v>1000</v>
      </c>
      <c r="Q21">
        <f>IF(M21=0,0,M21/予定価格!B9)</f>
        <v>0.88877777777777778</v>
      </c>
      <c r="R21">
        <f t="shared" si="5"/>
        <v>7</v>
      </c>
      <c r="S21">
        <f t="shared" si="16"/>
        <v>0</v>
      </c>
      <c r="T21" s="6">
        <f t="shared" si="17"/>
        <v>8000000</v>
      </c>
      <c r="U21" s="6" t="e">
        <f>IF(予定価格!$G$1939=0,ROUND(予定価格!H9*(入力表!$F$12/予定価格!$H$1943),-$F$14),ROUND((予定価格!G9*(入力表!$F$12-予定価格!$H$1943)/予定価格!$G$1943)+予定価格!H9,-$F$14))</f>
        <v>#DIV/0!</v>
      </c>
      <c r="V21" t="e">
        <f>IF(U21=0,1,IF(予定価格!O9=0,1,(U21-予定価格!P9)/予定価格!O9))</f>
        <v>#DIV/0!</v>
      </c>
      <c r="W21" t="e">
        <f t="shared" si="8"/>
        <v>#DIV/0!</v>
      </c>
      <c r="X21" t="e">
        <f t="shared" si="18"/>
        <v>#DIV/0!</v>
      </c>
      <c r="Y21" t="e">
        <f>IF(U21=0,0,IF(予定価格!G9=0,0,(U21-予定価格!H9)/予定価格!G9))</f>
        <v>#DIV/0!</v>
      </c>
      <c r="Z21" t="e">
        <f t="shared" si="10"/>
        <v>#DIV/0!</v>
      </c>
      <c r="AA21" t="e">
        <f t="shared" si="19"/>
        <v>#DIV/0!</v>
      </c>
      <c r="AB21" s="6" t="e">
        <f t="shared" si="20"/>
        <v>#DIV/0!</v>
      </c>
    </row>
    <row r="22" spans="1:28" hidden="1" x14ac:dyDescent="0.2">
      <c r="A22">
        <f>+予定価格!A10</f>
        <v>0</v>
      </c>
      <c r="B22" s="268">
        <f>ROUND(予定価格!B10*査定表!$B$1949,-D22)+E22</f>
        <v>0</v>
      </c>
      <c r="C22" s="268"/>
      <c r="D22" s="32">
        <f t="shared" si="13"/>
        <v>3</v>
      </c>
      <c r="E22" s="33">
        <f t="shared" si="0"/>
        <v>0</v>
      </c>
      <c r="F22" s="268">
        <f>IF($F$12=0,0,IF(予定価格!$G$1939=0,ROUND(予定価格!H10*(入力表!$F$12/予定価格!$H$1943),-H22),ROUND((予定価格!G10*(入力表!$F$12-予定価格!$H$1943)/予定価格!$G$1943)+予定価格!H10,-H22)))+I22</f>
        <v>0</v>
      </c>
      <c r="G22" s="268"/>
      <c r="H22" s="34">
        <f t="shared" si="14"/>
        <v>3</v>
      </c>
      <c r="I22" s="35">
        <f t="shared" si="1"/>
        <v>0</v>
      </c>
      <c r="J22" s="97">
        <f t="shared" si="2"/>
        <v>0</v>
      </c>
      <c r="K22" s="12">
        <f t="shared" si="3"/>
        <v>0</v>
      </c>
      <c r="L22" s="37"/>
      <c r="M22" s="6">
        <f>ROUND(予定価格!B10*査定表!$B$1949,-$F$14)</f>
        <v>0</v>
      </c>
      <c r="N22">
        <f>IF(M22=0,1,M22/予定価格!B10)</f>
        <v>1</v>
      </c>
      <c r="O22">
        <f t="shared" si="4"/>
        <v>11</v>
      </c>
      <c r="P22">
        <f t="shared" si="15"/>
        <v>0</v>
      </c>
      <c r="Q22">
        <f>IF(M22=0,0,M22/予定価格!B10)</f>
        <v>0</v>
      </c>
      <c r="R22">
        <f t="shared" si="5"/>
        <v>11</v>
      </c>
      <c r="S22">
        <f t="shared" si="16"/>
        <v>0</v>
      </c>
      <c r="T22" s="6">
        <f t="shared" si="17"/>
        <v>0</v>
      </c>
      <c r="U22" s="6" t="e">
        <f>IF(予定価格!$G$1939=0,ROUND(予定価格!H10*(入力表!$F$12/予定価格!$H$1943),-$F$14),ROUND((予定価格!G10*(入力表!$F$12-予定価格!$H$1943)/予定価格!$G$1943)+予定価格!H10,-$F$14))</f>
        <v>#DIV/0!</v>
      </c>
      <c r="V22" t="e">
        <f>IF(U22=0,1,IF(予定価格!O10=0,1,(U22-予定価格!P10)/予定価格!O10))</f>
        <v>#DIV/0!</v>
      </c>
      <c r="W22" t="e">
        <f t="shared" si="8"/>
        <v>#DIV/0!</v>
      </c>
      <c r="X22" t="e">
        <f t="shared" si="18"/>
        <v>#DIV/0!</v>
      </c>
      <c r="Y22" t="e">
        <f>IF(U22=0,0,IF(予定価格!G10=0,0,(U22-予定価格!H10)/予定価格!G10))</f>
        <v>#DIV/0!</v>
      </c>
      <c r="Z22" t="e">
        <f t="shared" si="10"/>
        <v>#DIV/0!</v>
      </c>
      <c r="AA22" t="e">
        <f t="shared" si="19"/>
        <v>#DIV/0!</v>
      </c>
      <c r="AB22" s="6" t="e">
        <f t="shared" si="20"/>
        <v>#DIV/0!</v>
      </c>
    </row>
    <row r="23" spans="1:28" hidden="1" x14ac:dyDescent="0.2">
      <c r="A23">
        <f>+予定価格!A11</f>
        <v>0</v>
      </c>
      <c r="B23" s="268">
        <f>ROUND(予定価格!B11*査定表!$B$1949,-D23)+E23</f>
        <v>0</v>
      </c>
      <c r="C23" s="268"/>
      <c r="D23" s="32">
        <f t="shared" si="13"/>
        <v>3</v>
      </c>
      <c r="E23" s="33">
        <f t="shared" si="0"/>
        <v>0</v>
      </c>
      <c r="F23" s="268">
        <f>IF($F$12=0,0,IF(予定価格!$G$1939=0,ROUND(予定価格!H11*(入力表!$F$12/予定価格!$H$1943),-H23),ROUND((予定価格!G11*(入力表!$F$12-予定価格!$H$1943)/予定価格!$G$1943)+予定価格!H11,-H23)))+I23</f>
        <v>0</v>
      </c>
      <c r="G23" s="268"/>
      <c r="H23" s="34">
        <f t="shared" si="14"/>
        <v>3</v>
      </c>
      <c r="I23" s="35">
        <f t="shared" si="1"/>
        <v>0</v>
      </c>
      <c r="J23" s="97">
        <f t="shared" si="2"/>
        <v>0</v>
      </c>
      <c r="K23" s="12">
        <f t="shared" si="3"/>
        <v>0</v>
      </c>
      <c r="L23" s="37"/>
      <c r="M23" s="6">
        <f>ROUND(予定価格!B11*査定表!$B$1949,-$F$14)</f>
        <v>0</v>
      </c>
      <c r="N23">
        <f>IF(M23=0,1,M23/予定価格!B11)</f>
        <v>1</v>
      </c>
      <c r="O23">
        <f t="shared" si="4"/>
        <v>11</v>
      </c>
      <c r="P23">
        <f t="shared" si="15"/>
        <v>0</v>
      </c>
      <c r="Q23">
        <f>IF(M23=0,0,M23/予定価格!B11)</f>
        <v>0</v>
      </c>
      <c r="R23">
        <f t="shared" si="5"/>
        <v>11</v>
      </c>
      <c r="S23">
        <f t="shared" si="16"/>
        <v>0</v>
      </c>
      <c r="T23" s="6">
        <f t="shared" si="17"/>
        <v>0</v>
      </c>
      <c r="U23" s="6" t="e">
        <f>IF(予定価格!$G$1939=0,ROUND(予定価格!H11*(入力表!$F$12/予定価格!$H$1943),-$F$14),ROUND((予定価格!G11*(入力表!$F$12-予定価格!$H$1943)/予定価格!$G$1943)+予定価格!H11,-$F$14))</f>
        <v>#DIV/0!</v>
      </c>
      <c r="V23" t="e">
        <f>IF(U23=0,1,IF(予定価格!O11=0,1,(U23-予定価格!P11)/予定価格!O11))</f>
        <v>#DIV/0!</v>
      </c>
      <c r="W23" t="e">
        <f t="shared" si="8"/>
        <v>#DIV/0!</v>
      </c>
      <c r="X23" t="e">
        <f t="shared" si="18"/>
        <v>#DIV/0!</v>
      </c>
      <c r="Y23" t="e">
        <f>IF(U23=0,0,IF(予定価格!G11=0,0,(U23-予定価格!H11)/予定価格!G11))</f>
        <v>#DIV/0!</v>
      </c>
      <c r="Z23" t="e">
        <f t="shared" si="10"/>
        <v>#DIV/0!</v>
      </c>
      <c r="AA23" t="e">
        <f t="shared" si="19"/>
        <v>#DIV/0!</v>
      </c>
      <c r="AB23" s="6" t="e">
        <f t="shared" si="20"/>
        <v>#DIV/0!</v>
      </c>
    </row>
    <row r="24" spans="1:28" hidden="1" x14ac:dyDescent="0.2">
      <c r="A24">
        <f>+予定価格!A12</f>
        <v>0</v>
      </c>
      <c r="B24" s="268">
        <f>ROUND(予定価格!B12*査定表!$B$1949,-D24)+E24</f>
        <v>0</v>
      </c>
      <c r="C24" s="268"/>
      <c r="D24" s="32">
        <f t="shared" si="13"/>
        <v>3</v>
      </c>
      <c r="E24" s="33">
        <f t="shared" si="0"/>
        <v>0</v>
      </c>
      <c r="F24" s="268">
        <f>IF($F$12=0,0,IF(予定価格!$G$1939=0,ROUND(予定価格!H12*(入力表!$F$12/予定価格!$H$1943),-H24),ROUND((予定価格!G12*(入力表!$F$12-予定価格!$H$1943)/予定価格!$G$1943)+予定価格!H12,-H24)))+I24</f>
        <v>0</v>
      </c>
      <c r="G24" s="268"/>
      <c r="H24" s="34">
        <f t="shared" si="14"/>
        <v>3</v>
      </c>
      <c r="I24" s="35">
        <f t="shared" si="1"/>
        <v>0</v>
      </c>
      <c r="J24" s="97">
        <f t="shared" si="2"/>
        <v>0</v>
      </c>
      <c r="K24" s="12">
        <f t="shared" si="3"/>
        <v>0</v>
      </c>
      <c r="L24" s="37"/>
      <c r="M24" s="6">
        <f>ROUND(予定価格!B12*査定表!$B$1949,-$F$14)</f>
        <v>0</v>
      </c>
      <c r="N24">
        <f>IF(M24=0,1,M24/予定価格!B12)</f>
        <v>1</v>
      </c>
      <c r="O24">
        <f t="shared" si="4"/>
        <v>11</v>
      </c>
      <c r="P24">
        <f t="shared" si="15"/>
        <v>0</v>
      </c>
      <c r="Q24">
        <f>IF(M24=0,0,M24/予定価格!B12)</f>
        <v>0</v>
      </c>
      <c r="R24">
        <f t="shared" si="5"/>
        <v>11</v>
      </c>
      <c r="S24">
        <f t="shared" si="16"/>
        <v>0</v>
      </c>
      <c r="T24" s="6">
        <f t="shared" si="17"/>
        <v>0</v>
      </c>
      <c r="U24" s="6" t="e">
        <f>IF(予定価格!$G$1939=0,ROUND(予定価格!H12*(入力表!$F$12/予定価格!$H$1943),-$F$14),ROUND((予定価格!G12*(入力表!$F$12-予定価格!$H$1943)/予定価格!$G$1943)+予定価格!H12,-$F$14))</f>
        <v>#DIV/0!</v>
      </c>
      <c r="V24" t="e">
        <f>IF(U24=0,1,IF(予定価格!O12=0,1,(U24-予定価格!P12)/予定価格!O12))</f>
        <v>#DIV/0!</v>
      </c>
      <c r="W24" t="e">
        <f t="shared" si="8"/>
        <v>#DIV/0!</v>
      </c>
      <c r="X24" t="e">
        <f t="shared" si="18"/>
        <v>#DIV/0!</v>
      </c>
      <c r="Y24" t="e">
        <f>IF(U24=0,0,IF(予定価格!G12=0,0,(U24-予定価格!H12)/予定価格!G12))</f>
        <v>#DIV/0!</v>
      </c>
      <c r="Z24" t="e">
        <f t="shared" si="10"/>
        <v>#DIV/0!</v>
      </c>
      <c r="AA24" t="e">
        <f t="shared" si="19"/>
        <v>#DIV/0!</v>
      </c>
      <c r="AB24" s="6" t="e">
        <f t="shared" si="20"/>
        <v>#DIV/0!</v>
      </c>
    </row>
    <row r="25" spans="1:28" hidden="1" x14ac:dyDescent="0.2">
      <c r="A25">
        <f>+予定価格!A13</f>
        <v>0</v>
      </c>
      <c r="B25" s="268">
        <f>ROUND(予定価格!B13*査定表!$B$1949,-D25)+E25</f>
        <v>0</v>
      </c>
      <c r="C25" s="268"/>
      <c r="D25" s="32">
        <f t="shared" si="13"/>
        <v>3</v>
      </c>
      <c r="E25" s="33">
        <f t="shared" si="0"/>
        <v>0</v>
      </c>
      <c r="F25" s="268">
        <f>IF($F$12=0,0,IF(予定価格!$G$1939=0,ROUND(予定価格!H13*(入力表!$F$12/予定価格!$H$1943),-H25),ROUND((予定価格!G13*(入力表!$F$12-予定価格!$H$1943)/予定価格!$G$1943)+予定価格!H13,-H25)))+I25</f>
        <v>0</v>
      </c>
      <c r="G25" s="268"/>
      <c r="H25" s="34">
        <f t="shared" si="14"/>
        <v>3</v>
      </c>
      <c r="I25" s="35">
        <f t="shared" si="1"/>
        <v>0</v>
      </c>
      <c r="J25" s="97">
        <f t="shared" si="2"/>
        <v>0</v>
      </c>
      <c r="K25" s="12">
        <f t="shared" si="3"/>
        <v>0</v>
      </c>
      <c r="L25" s="37"/>
      <c r="M25" s="6">
        <f>ROUND(予定価格!B13*査定表!$B$1949,-$F$14)</f>
        <v>0</v>
      </c>
      <c r="N25">
        <f>IF(M25=0,1,M25/予定価格!B13)</f>
        <v>1</v>
      </c>
      <c r="O25">
        <f t="shared" si="4"/>
        <v>11</v>
      </c>
      <c r="P25">
        <f t="shared" si="15"/>
        <v>0</v>
      </c>
      <c r="Q25">
        <f>IF(M25=0,0,M25/予定価格!B13)</f>
        <v>0</v>
      </c>
      <c r="R25">
        <f t="shared" si="5"/>
        <v>11</v>
      </c>
      <c r="S25">
        <f t="shared" si="16"/>
        <v>0</v>
      </c>
      <c r="T25" s="6">
        <f t="shared" si="17"/>
        <v>0</v>
      </c>
      <c r="U25" s="6" t="e">
        <f>IF(予定価格!$G$1939=0,ROUND(予定価格!H13*(入力表!$F$12/予定価格!$H$1943),-$F$14),ROUND((予定価格!G13*(入力表!$F$12-予定価格!$H$1943)/予定価格!$G$1943)+予定価格!H13,-$F$14))</f>
        <v>#DIV/0!</v>
      </c>
      <c r="V25" t="e">
        <f>IF(U25=0,1,IF(予定価格!O13=0,1,(U25-予定価格!P13)/予定価格!O13))</f>
        <v>#DIV/0!</v>
      </c>
      <c r="W25" t="e">
        <f t="shared" si="8"/>
        <v>#DIV/0!</v>
      </c>
      <c r="X25" t="e">
        <f t="shared" si="18"/>
        <v>#DIV/0!</v>
      </c>
      <c r="Y25" t="e">
        <f>IF(U25=0,0,IF(予定価格!G13=0,0,(U25-予定価格!H13)/予定価格!G13))</f>
        <v>#DIV/0!</v>
      </c>
      <c r="Z25" t="e">
        <f t="shared" si="10"/>
        <v>#DIV/0!</v>
      </c>
      <c r="AA25" t="e">
        <f t="shared" si="19"/>
        <v>#DIV/0!</v>
      </c>
      <c r="AB25" s="6" t="e">
        <f t="shared" si="20"/>
        <v>#DIV/0!</v>
      </c>
    </row>
    <row r="26" spans="1:28" hidden="1" x14ac:dyDescent="0.2">
      <c r="A26">
        <f>+予定価格!A14</f>
        <v>0</v>
      </c>
      <c r="B26" s="268">
        <f>ROUND(予定価格!B14*査定表!$B$1949,-D26)+E26</f>
        <v>0</v>
      </c>
      <c r="C26" s="268"/>
      <c r="D26" s="32">
        <f t="shared" si="13"/>
        <v>3</v>
      </c>
      <c r="E26" s="33">
        <f t="shared" si="0"/>
        <v>0</v>
      </c>
      <c r="F26" s="268">
        <f>IF($F$12=0,0,IF(予定価格!$G$1939=0,ROUND(予定価格!H14*(入力表!$F$12/予定価格!$H$1943),-H26),ROUND((予定価格!G14*(入力表!$F$12-予定価格!$H$1943)/予定価格!$G$1943)+予定価格!H14,-H26)))+I26</f>
        <v>0</v>
      </c>
      <c r="G26" s="268"/>
      <c r="H26" s="34">
        <f t="shared" si="14"/>
        <v>3</v>
      </c>
      <c r="I26" s="35">
        <f t="shared" si="1"/>
        <v>0</v>
      </c>
      <c r="J26" s="97">
        <f t="shared" si="2"/>
        <v>0</v>
      </c>
      <c r="K26" s="12">
        <f t="shared" si="3"/>
        <v>0</v>
      </c>
      <c r="L26" s="37"/>
      <c r="M26" s="6">
        <f>ROUND(予定価格!B14*査定表!$B$1949,-$F$14)</f>
        <v>0</v>
      </c>
      <c r="N26">
        <f>IF(M26=0,1,M26/予定価格!B14)</f>
        <v>1</v>
      </c>
      <c r="O26">
        <f t="shared" si="4"/>
        <v>11</v>
      </c>
      <c r="P26">
        <f t="shared" si="15"/>
        <v>0</v>
      </c>
      <c r="Q26">
        <f>IF(M26=0,0,M26/予定価格!B14)</f>
        <v>0</v>
      </c>
      <c r="R26">
        <f t="shared" si="5"/>
        <v>11</v>
      </c>
      <c r="S26">
        <f t="shared" si="16"/>
        <v>0</v>
      </c>
      <c r="T26" s="6">
        <f t="shared" si="17"/>
        <v>0</v>
      </c>
      <c r="U26" s="6" t="e">
        <f>IF(予定価格!$G$1939=0,ROUND(予定価格!H14*(入力表!$F$12/予定価格!$H$1943),-$F$14),ROUND((予定価格!G14*(入力表!$F$12-予定価格!$H$1943)/予定価格!$G$1943)+予定価格!H14,-$F$14))</f>
        <v>#DIV/0!</v>
      </c>
      <c r="V26" t="e">
        <f>IF(U26=0,1,IF(予定価格!O14=0,1,(U26-予定価格!P14)/予定価格!O14))</f>
        <v>#DIV/0!</v>
      </c>
      <c r="W26" t="e">
        <f t="shared" si="8"/>
        <v>#DIV/0!</v>
      </c>
      <c r="X26" t="e">
        <f t="shared" si="18"/>
        <v>#DIV/0!</v>
      </c>
      <c r="Y26" t="e">
        <f>IF(U26=0,0,IF(予定価格!G14=0,0,(U26-予定価格!H14)/予定価格!G14))</f>
        <v>#DIV/0!</v>
      </c>
      <c r="Z26" t="e">
        <f t="shared" si="10"/>
        <v>#DIV/0!</v>
      </c>
      <c r="AA26" t="e">
        <f t="shared" si="19"/>
        <v>#DIV/0!</v>
      </c>
      <c r="AB26" s="6" t="e">
        <f t="shared" si="20"/>
        <v>#DIV/0!</v>
      </c>
    </row>
    <row r="27" spans="1:28" hidden="1" x14ac:dyDescent="0.2">
      <c r="A27">
        <f>+予定価格!A15</f>
        <v>0</v>
      </c>
      <c r="B27" s="268">
        <f>ROUND(予定価格!B15*査定表!$B$1949,-D27)+E27</f>
        <v>0</v>
      </c>
      <c r="C27" s="268"/>
      <c r="D27" s="32">
        <f t="shared" si="13"/>
        <v>3</v>
      </c>
      <c r="E27" s="33">
        <f t="shared" si="0"/>
        <v>0</v>
      </c>
      <c r="F27" s="268">
        <f>IF($F$12=0,0,IF(予定価格!$G$1939=0,ROUND(予定価格!H15*(入力表!$F$12/予定価格!$H$1943),-H27),ROUND((予定価格!G15*(入力表!$F$12-予定価格!$H$1943)/予定価格!$G$1943)+予定価格!H15,-H27)))+I27</f>
        <v>0</v>
      </c>
      <c r="G27" s="268"/>
      <c r="H27" s="34">
        <f t="shared" si="14"/>
        <v>3</v>
      </c>
      <c r="I27" s="35">
        <f t="shared" si="1"/>
        <v>0</v>
      </c>
      <c r="J27" s="97">
        <f t="shared" si="2"/>
        <v>0</v>
      </c>
      <c r="K27" s="12">
        <f t="shared" si="3"/>
        <v>0</v>
      </c>
      <c r="L27" s="37"/>
      <c r="M27" s="6">
        <f>ROUND(予定価格!B15*査定表!$B$1949,-$F$14)</f>
        <v>0</v>
      </c>
      <c r="N27">
        <f>IF(M27=0,1,M27/予定価格!B15)</f>
        <v>1</v>
      </c>
      <c r="O27">
        <f t="shared" si="4"/>
        <v>11</v>
      </c>
      <c r="P27">
        <f t="shared" si="15"/>
        <v>0</v>
      </c>
      <c r="Q27">
        <f>IF(M27=0,0,M27/予定価格!B15)</f>
        <v>0</v>
      </c>
      <c r="R27">
        <f t="shared" si="5"/>
        <v>11</v>
      </c>
      <c r="S27">
        <f t="shared" si="16"/>
        <v>0</v>
      </c>
      <c r="T27" s="6">
        <f t="shared" si="17"/>
        <v>0</v>
      </c>
      <c r="U27" s="6" t="e">
        <f>IF(予定価格!$G$1939=0,ROUND(予定価格!H15*(入力表!$F$12/予定価格!$H$1943),-$F$14),ROUND((予定価格!G15*(入力表!$F$12-予定価格!$H$1943)/予定価格!$G$1943)+予定価格!H15,-$F$14))</f>
        <v>#DIV/0!</v>
      </c>
      <c r="V27" t="e">
        <f>IF(U27=0,1,IF(予定価格!O15=0,1,(U27-予定価格!P15)/予定価格!O15))</f>
        <v>#DIV/0!</v>
      </c>
      <c r="W27" t="e">
        <f t="shared" si="8"/>
        <v>#DIV/0!</v>
      </c>
      <c r="X27" t="e">
        <f t="shared" si="18"/>
        <v>#DIV/0!</v>
      </c>
      <c r="Y27" t="e">
        <f>IF(U27=0,0,IF(予定価格!G15=0,0,(U27-予定価格!H15)/予定価格!G15))</f>
        <v>#DIV/0!</v>
      </c>
      <c r="Z27" t="e">
        <f t="shared" si="10"/>
        <v>#DIV/0!</v>
      </c>
      <c r="AA27" t="e">
        <f t="shared" si="19"/>
        <v>#DIV/0!</v>
      </c>
      <c r="AB27" s="6" t="e">
        <f t="shared" si="20"/>
        <v>#DIV/0!</v>
      </c>
    </row>
    <row r="28" spans="1:28" hidden="1" x14ac:dyDescent="0.2">
      <c r="A28">
        <f>+予定価格!A16</f>
        <v>0</v>
      </c>
      <c r="B28" s="268">
        <f>ROUND(予定価格!B16*査定表!$B$1949,-D28)+E28</f>
        <v>0</v>
      </c>
      <c r="C28" s="268"/>
      <c r="D28" s="32">
        <f t="shared" si="13"/>
        <v>3</v>
      </c>
      <c r="E28" s="33">
        <f t="shared" si="0"/>
        <v>0</v>
      </c>
      <c r="F28" s="268">
        <f>IF($F$12=0,0,IF(予定価格!$G$1939=0,ROUND(予定価格!H16*(入力表!$F$12/予定価格!$H$1943),-H28),ROUND((予定価格!G16*(入力表!$F$12-予定価格!$H$1943)/予定価格!$G$1943)+予定価格!H16,-H28)))+I28</f>
        <v>0</v>
      </c>
      <c r="G28" s="268"/>
      <c r="H28" s="34">
        <f t="shared" si="14"/>
        <v>3</v>
      </c>
      <c r="I28" s="35">
        <f t="shared" si="1"/>
        <v>0</v>
      </c>
      <c r="J28" s="97">
        <f t="shared" si="2"/>
        <v>0</v>
      </c>
      <c r="K28" s="12">
        <f t="shared" si="3"/>
        <v>0</v>
      </c>
      <c r="L28" s="37"/>
      <c r="M28" s="6">
        <f>ROUND(予定価格!B16*査定表!$B$1949,-$F$14)</f>
        <v>0</v>
      </c>
      <c r="N28">
        <f>IF(M28=0,1,M28/予定価格!B16)</f>
        <v>1</v>
      </c>
      <c r="O28">
        <f t="shared" si="4"/>
        <v>11</v>
      </c>
      <c r="P28">
        <f t="shared" si="15"/>
        <v>0</v>
      </c>
      <c r="Q28">
        <f>IF(M28=0,0,M28/予定価格!B16)</f>
        <v>0</v>
      </c>
      <c r="R28">
        <f t="shared" si="5"/>
        <v>11</v>
      </c>
      <c r="S28">
        <f t="shared" si="16"/>
        <v>0</v>
      </c>
      <c r="T28" s="6">
        <f t="shared" si="17"/>
        <v>0</v>
      </c>
      <c r="U28" s="6" t="e">
        <f>IF(予定価格!$G$1939=0,ROUND(予定価格!H16*(入力表!$F$12/予定価格!$H$1943),-$F$14),ROUND((予定価格!G16*(入力表!$F$12-予定価格!$H$1943)/予定価格!$G$1943)+予定価格!H16,-$F$14))</f>
        <v>#DIV/0!</v>
      </c>
      <c r="V28" t="e">
        <f>IF(U28=0,1,IF(予定価格!O16=0,1,(U28-予定価格!P16)/予定価格!O16))</f>
        <v>#DIV/0!</v>
      </c>
      <c r="W28" t="e">
        <f t="shared" si="8"/>
        <v>#DIV/0!</v>
      </c>
      <c r="X28" t="e">
        <f t="shared" si="18"/>
        <v>#DIV/0!</v>
      </c>
      <c r="Y28" t="e">
        <f>IF(U28=0,0,IF(予定価格!G16=0,0,(U28-予定価格!H16)/予定価格!G16))</f>
        <v>#DIV/0!</v>
      </c>
      <c r="Z28" t="e">
        <f t="shared" si="10"/>
        <v>#DIV/0!</v>
      </c>
      <c r="AA28" t="e">
        <f t="shared" si="19"/>
        <v>#DIV/0!</v>
      </c>
      <c r="AB28" s="6" t="e">
        <f t="shared" si="20"/>
        <v>#DIV/0!</v>
      </c>
    </row>
    <row r="29" spans="1:28" hidden="1" x14ac:dyDescent="0.2">
      <c r="A29">
        <f>+予定価格!A17</f>
        <v>0</v>
      </c>
      <c r="B29" s="268">
        <f>ROUND(予定価格!B17*査定表!$B$1949,-D29)+E29</f>
        <v>0</v>
      </c>
      <c r="C29" s="268"/>
      <c r="D29" s="32">
        <f t="shared" si="13"/>
        <v>3</v>
      </c>
      <c r="E29" s="33">
        <f t="shared" si="0"/>
        <v>0</v>
      </c>
      <c r="F29" s="268">
        <f>IF($F$12=0,0,IF(予定価格!$G$1939=0,ROUND(予定価格!H17*(入力表!$F$12/予定価格!$H$1943),-H29),ROUND((予定価格!G17*(入力表!$F$12-予定価格!$H$1943)/予定価格!$G$1943)+予定価格!H17,-H29)))+I29</f>
        <v>0</v>
      </c>
      <c r="G29" s="268"/>
      <c r="H29" s="34">
        <f t="shared" si="14"/>
        <v>3</v>
      </c>
      <c r="I29" s="35">
        <f t="shared" si="1"/>
        <v>0</v>
      </c>
      <c r="J29" s="97">
        <f t="shared" si="2"/>
        <v>0</v>
      </c>
      <c r="K29" s="12">
        <f t="shared" si="3"/>
        <v>0</v>
      </c>
      <c r="L29" s="37"/>
      <c r="M29" s="6">
        <f>ROUND(予定価格!B17*査定表!$B$1949,-$F$14)</f>
        <v>0</v>
      </c>
      <c r="N29">
        <f>IF(M29=0,1,M29/予定価格!B17)</f>
        <v>1</v>
      </c>
      <c r="O29">
        <f t="shared" si="4"/>
        <v>11</v>
      </c>
      <c r="P29">
        <f t="shared" si="15"/>
        <v>0</v>
      </c>
      <c r="Q29">
        <f>IF(M29=0,0,M29/予定価格!B17)</f>
        <v>0</v>
      </c>
      <c r="R29">
        <f t="shared" si="5"/>
        <v>11</v>
      </c>
      <c r="S29">
        <f t="shared" si="16"/>
        <v>0</v>
      </c>
      <c r="T29" s="6">
        <f t="shared" si="17"/>
        <v>0</v>
      </c>
      <c r="U29" s="6" t="e">
        <f>IF(予定価格!$G$1939=0,ROUND(予定価格!H17*(入力表!$F$12/予定価格!$H$1943),-$F$14),ROUND((予定価格!G17*(入力表!$F$12-予定価格!$H$1943)/予定価格!$G$1943)+予定価格!H17,-$F$14))</f>
        <v>#DIV/0!</v>
      </c>
      <c r="V29" t="e">
        <f>IF(U29=0,1,IF(予定価格!O17=0,1,(U29-予定価格!P17)/予定価格!O17))</f>
        <v>#DIV/0!</v>
      </c>
      <c r="W29" t="e">
        <f t="shared" si="8"/>
        <v>#DIV/0!</v>
      </c>
      <c r="X29" t="e">
        <f t="shared" si="18"/>
        <v>#DIV/0!</v>
      </c>
      <c r="Y29" t="e">
        <f>IF(U29=0,0,IF(予定価格!G17=0,0,(U29-予定価格!H17)/予定価格!G17))</f>
        <v>#DIV/0!</v>
      </c>
      <c r="Z29" t="e">
        <f t="shared" si="10"/>
        <v>#DIV/0!</v>
      </c>
      <c r="AA29" t="e">
        <f t="shared" si="19"/>
        <v>#DIV/0!</v>
      </c>
      <c r="AB29" s="6" t="e">
        <f t="shared" si="20"/>
        <v>#DIV/0!</v>
      </c>
    </row>
    <row r="30" spans="1:28" hidden="1" x14ac:dyDescent="0.2">
      <c r="A30">
        <f>+予定価格!A18</f>
        <v>0</v>
      </c>
      <c r="B30" s="268">
        <f>ROUND(予定価格!B18*査定表!$B$1949,-D30)+E30</f>
        <v>0</v>
      </c>
      <c r="C30" s="268"/>
      <c r="D30" s="32">
        <f t="shared" si="13"/>
        <v>3</v>
      </c>
      <c r="E30" s="33">
        <f t="shared" si="0"/>
        <v>0</v>
      </c>
      <c r="F30" s="268">
        <f>IF($F$12=0,0,IF(予定価格!$G$1939=0,ROUND(予定価格!H18*(入力表!$F$12/予定価格!$H$1943),-H30),ROUND((予定価格!G18*(入力表!$F$12-予定価格!$H$1943)/予定価格!$G$1943)+予定価格!H18,-H30)))+I30</f>
        <v>0</v>
      </c>
      <c r="G30" s="268"/>
      <c r="H30" s="34">
        <f t="shared" si="14"/>
        <v>3</v>
      </c>
      <c r="I30" s="35">
        <f t="shared" si="1"/>
        <v>0</v>
      </c>
      <c r="J30" s="97">
        <f t="shared" si="2"/>
        <v>0</v>
      </c>
      <c r="K30" s="12">
        <f t="shared" si="3"/>
        <v>0</v>
      </c>
      <c r="L30" s="37"/>
      <c r="M30" s="6">
        <f>ROUND(予定価格!B18*査定表!$B$1949,-$F$14)</f>
        <v>0</v>
      </c>
      <c r="N30">
        <f>IF(M30=0,1,M30/予定価格!B18)</f>
        <v>1</v>
      </c>
      <c r="O30">
        <f t="shared" si="4"/>
        <v>11</v>
      </c>
      <c r="P30">
        <f t="shared" si="15"/>
        <v>0</v>
      </c>
      <c r="Q30">
        <f>IF(M30=0,0,M30/予定価格!B18)</f>
        <v>0</v>
      </c>
      <c r="R30">
        <f t="shared" si="5"/>
        <v>11</v>
      </c>
      <c r="S30">
        <f t="shared" si="16"/>
        <v>0</v>
      </c>
      <c r="T30" s="6">
        <f t="shared" si="17"/>
        <v>0</v>
      </c>
      <c r="U30" s="6" t="e">
        <f>IF(予定価格!$G$1939=0,ROUND(予定価格!H18*(入力表!$F$12/予定価格!$H$1943),-$F$14),ROUND((予定価格!G18*(入力表!$F$12-予定価格!$H$1943)/予定価格!$G$1943)+予定価格!H18,-$F$14))</f>
        <v>#DIV/0!</v>
      </c>
      <c r="V30" t="e">
        <f>IF(U30=0,1,IF(予定価格!O18=0,1,(U30-予定価格!P18)/予定価格!O18))</f>
        <v>#DIV/0!</v>
      </c>
      <c r="W30" t="e">
        <f t="shared" si="8"/>
        <v>#DIV/0!</v>
      </c>
      <c r="X30" t="e">
        <f t="shared" si="18"/>
        <v>#DIV/0!</v>
      </c>
      <c r="Y30" t="e">
        <f>IF(U30=0,0,IF(予定価格!G18=0,0,(U30-予定価格!H18)/予定価格!G18))</f>
        <v>#DIV/0!</v>
      </c>
      <c r="Z30" t="e">
        <f t="shared" si="10"/>
        <v>#DIV/0!</v>
      </c>
      <c r="AA30" t="e">
        <f t="shared" si="19"/>
        <v>#DIV/0!</v>
      </c>
      <c r="AB30" s="6" t="e">
        <f t="shared" si="20"/>
        <v>#DIV/0!</v>
      </c>
    </row>
    <row r="31" spans="1:28" hidden="1" x14ac:dyDescent="0.2">
      <c r="A31">
        <f>+予定価格!A19</f>
        <v>0</v>
      </c>
      <c r="B31" s="268">
        <f>ROUND(予定価格!B19*査定表!$B$1949,-D31)+E31</f>
        <v>0</v>
      </c>
      <c r="C31" s="268"/>
      <c r="D31" s="32">
        <f t="shared" si="13"/>
        <v>3</v>
      </c>
      <c r="E31" s="33">
        <f t="shared" si="0"/>
        <v>0</v>
      </c>
      <c r="F31" s="268">
        <f>IF($F$12=0,0,IF(予定価格!$G$1939=0,ROUND(予定価格!H19*(入力表!$F$12/予定価格!$H$1943),-H31),ROUND((予定価格!G19*(入力表!$F$12-予定価格!$H$1943)/予定価格!$G$1943)+予定価格!H19,-H31)))+I31</f>
        <v>0</v>
      </c>
      <c r="G31" s="268"/>
      <c r="H31" s="34">
        <f t="shared" si="14"/>
        <v>3</v>
      </c>
      <c r="I31" s="35">
        <f t="shared" si="1"/>
        <v>0</v>
      </c>
      <c r="J31" s="97">
        <f t="shared" si="2"/>
        <v>0</v>
      </c>
      <c r="K31" s="12">
        <f t="shared" si="3"/>
        <v>0</v>
      </c>
      <c r="L31" s="37"/>
      <c r="M31" s="6">
        <f>ROUND(予定価格!B19*査定表!$B$1949,-$F$14)</f>
        <v>0</v>
      </c>
      <c r="N31">
        <f>IF(M31=0,1,M31/予定価格!B19)</f>
        <v>1</v>
      </c>
      <c r="O31">
        <f t="shared" si="4"/>
        <v>11</v>
      </c>
      <c r="P31">
        <f t="shared" si="15"/>
        <v>0</v>
      </c>
      <c r="Q31">
        <f>IF(M31=0,0,M31/予定価格!B19)</f>
        <v>0</v>
      </c>
      <c r="R31">
        <f t="shared" si="5"/>
        <v>11</v>
      </c>
      <c r="S31">
        <f t="shared" si="16"/>
        <v>0</v>
      </c>
      <c r="T31" s="6">
        <f t="shared" si="17"/>
        <v>0</v>
      </c>
      <c r="U31" s="6" t="e">
        <f>IF(予定価格!$G$1939=0,ROUND(予定価格!H19*(入力表!$F$12/予定価格!$H$1943),-$F$14),ROUND((予定価格!G19*(入力表!$F$12-予定価格!$H$1943)/予定価格!$G$1943)+予定価格!H19,-$F$14))</f>
        <v>#DIV/0!</v>
      </c>
      <c r="V31" t="e">
        <f>IF(U31=0,1,IF(予定価格!O19=0,1,(U31-予定価格!P19)/予定価格!O19))</f>
        <v>#DIV/0!</v>
      </c>
      <c r="W31" t="e">
        <f t="shared" si="8"/>
        <v>#DIV/0!</v>
      </c>
      <c r="X31" t="e">
        <f t="shared" si="18"/>
        <v>#DIV/0!</v>
      </c>
      <c r="Y31" t="e">
        <f>IF(U31=0,0,IF(予定価格!G19=0,0,(U31-予定価格!H19)/予定価格!G19))</f>
        <v>#DIV/0!</v>
      </c>
      <c r="Z31" t="e">
        <f t="shared" si="10"/>
        <v>#DIV/0!</v>
      </c>
      <c r="AA31" t="e">
        <f t="shared" si="19"/>
        <v>#DIV/0!</v>
      </c>
      <c r="AB31" s="6" t="e">
        <f t="shared" si="20"/>
        <v>#DIV/0!</v>
      </c>
    </row>
    <row r="32" spans="1:28" hidden="1" x14ac:dyDescent="0.2">
      <c r="A32">
        <f>+予定価格!A20</f>
        <v>0</v>
      </c>
      <c r="B32" s="268">
        <f>ROUND(予定価格!B20*査定表!$B$1949,-D32)+E32</f>
        <v>0</v>
      </c>
      <c r="C32" s="268"/>
      <c r="D32" s="32">
        <f t="shared" si="13"/>
        <v>3</v>
      </c>
      <c r="E32" s="33">
        <f t="shared" si="0"/>
        <v>0</v>
      </c>
      <c r="F32" s="268">
        <f>IF($F$12=0,0,IF(予定価格!$G$1939=0,ROUND(予定価格!H20*(入力表!$F$12/予定価格!$H$1943),-H32),ROUND((予定価格!G20*(入力表!$F$12-予定価格!$H$1943)/予定価格!$G$1943)+予定価格!H20,-H32)))+I32</f>
        <v>0</v>
      </c>
      <c r="G32" s="268"/>
      <c r="H32" s="34">
        <f t="shared" si="14"/>
        <v>3</v>
      </c>
      <c r="I32" s="35">
        <f t="shared" si="1"/>
        <v>0</v>
      </c>
      <c r="J32" s="97">
        <f t="shared" si="2"/>
        <v>0</v>
      </c>
      <c r="K32" s="12">
        <f t="shared" si="3"/>
        <v>0</v>
      </c>
      <c r="L32" s="37"/>
      <c r="M32" s="6">
        <f>ROUND(予定価格!B20*査定表!$B$1949,-$F$14)</f>
        <v>0</v>
      </c>
      <c r="N32">
        <f>IF(M32=0,1,M32/予定価格!B20)</f>
        <v>1</v>
      </c>
      <c r="O32">
        <f t="shared" si="4"/>
        <v>11</v>
      </c>
      <c r="P32">
        <f t="shared" si="15"/>
        <v>0</v>
      </c>
      <c r="Q32">
        <f>IF(M32=0,0,M32/予定価格!B20)</f>
        <v>0</v>
      </c>
      <c r="R32">
        <f t="shared" si="5"/>
        <v>11</v>
      </c>
      <c r="S32">
        <f t="shared" si="16"/>
        <v>0</v>
      </c>
      <c r="T32" s="6">
        <f t="shared" si="17"/>
        <v>0</v>
      </c>
      <c r="U32" s="6" t="e">
        <f>IF(予定価格!$G$1939=0,ROUND(予定価格!H20*(入力表!$F$12/予定価格!$H$1943),-$F$14),ROUND((予定価格!G20*(入力表!$F$12-予定価格!$H$1943)/予定価格!$G$1943)+予定価格!H20,-$F$14))</f>
        <v>#DIV/0!</v>
      </c>
      <c r="V32" t="e">
        <f>IF(U32=0,1,IF(予定価格!O20=0,1,(U32-予定価格!P20)/予定価格!O20))</f>
        <v>#DIV/0!</v>
      </c>
      <c r="W32" t="e">
        <f t="shared" si="8"/>
        <v>#DIV/0!</v>
      </c>
      <c r="X32" t="e">
        <f t="shared" si="18"/>
        <v>#DIV/0!</v>
      </c>
      <c r="Y32" t="e">
        <f>IF(U32=0,0,IF(予定価格!G20=0,0,(U32-予定価格!H20)/予定価格!G20))</f>
        <v>#DIV/0!</v>
      </c>
      <c r="Z32" t="e">
        <f t="shared" si="10"/>
        <v>#DIV/0!</v>
      </c>
      <c r="AA32" t="e">
        <f t="shared" si="19"/>
        <v>#DIV/0!</v>
      </c>
      <c r="AB32" s="6" t="e">
        <f t="shared" si="20"/>
        <v>#DIV/0!</v>
      </c>
    </row>
    <row r="33" spans="1:28" hidden="1" x14ac:dyDescent="0.2">
      <c r="A33">
        <f>+予定価格!A21</f>
        <v>0</v>
      </c>
      <c r="B33" s="268">
        <f>ROUND(予定価格!B21*査定表!$B$1949,-D33)+E33</f>
        <v>0</v>
      </c>
      <c r="C33" s="268"/>
      <c r="D33" s="32">
        <f t="shared" si="13"/>
        <v>3</v>
      </c>
      <c r="E33" s="33">
        <f t="shared" si="0"/>
        <v>0</v>
      </c>
      <c r="F33" s="268">
        <f>IF($F$12=0,0,IF(予定価格!$G$1939=0,ROUND(予定価格!H21*(入力表!$F$12/予定価格!$H$1943),-H33),ROUND((予定価格!G21*(入力表!$F$12-予定価格!$H$1943)/予定価格!$G$1943)+予定価格!H21,-H33)))+I33</f>
        <v>0</v>
      </c>
      <c r="G33" s="268"/>
      <c r="H33" s="34">
        <f t="shared" si="14"/>
        <v>3</v>
      </c>
      <c r="I33" s="35">
        <f t="shared" si="1"/>
        <v>0</v>
      </c>
      <c r="J33" s="97">
        <f t="shared" si="2"/>
        <v>0</v>
      </c>
      <c r="K33" s="12">
        <f t="shared" si="3"/>
        <v>0</v>
      </c>
      <c r="L33" s="37"/>
      <c r="M33" s="6">
        <f>ROUND(予定価格!B21*査定表!$B$1949,-$F$14)</f>
        <v>0</v>
      </c>
      <c r="N33">
        <f>IF(M33=0,1,M33/予定価格!B21)</f>
        <v>1</v>
      </c>
      <c r="O33">
        <f t="shared" si="4"/>
        <v>11</v>
      </c>
      <c r="P33">
        <f t="shared" si="15"/>
        <v>0</v>
      </c>
      <c r="Q33">
        <f>IF(M33=0,0,M33/予定価格!B21)</f>
        <v>0</v>
      </c>
      <c r="R33">
        <f t="shared" si="5"/>
        <v>11</v>
      </c>
      <c r="S33">
        <f t="shared" si="16"/>
        <v>0</v>
      </c>
      <c r="T33" s="6">
        <f t="shared" si="17"/>
        <v>0</v>
      </c>
      <c r="U33" s="6" t="e">
        <f>IF(予定価格!$G$1939=0,ROUND(予定価格!H21*(入力表!$F$12/予定価格!$H$1943),-$F$14),ROUND((予定価格!G21*(入力表!$F$12-予定価格!$H$1943)/予定価格!$G$1943)+予定価格!H21,-$F$14))</f>
        <v>#DIV/0!</v>
      </c>
      <c r="V33" t="e">
        <f>IF(U33=0,1,IF(予定価格!O21=0,1,(U33-予定価格!P21)/予定価格!O21))</f>
        <v>#DIV/0!</v>
      </c>
      <c r="W33" t="e">
        <f t="shared" si="8"/>
        <v>#DIV/0!</v>
      </c>
      <c r="X33" t="e">
        <f t="shared" si="18"/>
        <v>#DIV/0!</v>
      </c>
      <c r="Y33" t="e">
        <f>IF(U33=0,0,IF(予定価格!G21=0,0,(U33-予定価格!H21)/予定価格!G21))</f>
        <v>#DIV/0!</v>
      </c>
      <c r="Z33" t="e">
        <f t="shared" si="10"/>
        <v>#DIV/0!</v>
      </c>
      <c r="AA33" t="e">
        <f t="shared" si="19"/>
        <v>#DIV/0!</v>
      </c>
      <c r="AB33" s="6" t="e">
        <f t="shared" si="20"/>
        <v>#DIV/0!</v>
      </c>
    </row>
    <row r="34" spans="1:28" hidden="1" x14ac:dyDescent="0.2">
      <c r="A34">
        <f>+予定価格!A22</f>
        <v>0</v>
      </c>
      <c r="B34" s="268">
        <f>ROUND(予定価格!B22*査定表!$B$1949,-D34)+E34</f>
        <v>0</v>
      </c>
      <c r="C34" s="268"/>
      <c r="D34" s="32">
        <f t="shared" si="13"/>
        <v>3</v>
      </c>
      <c r="E34" s="33">
        <f t="shared" si="0"/>
        <v>0</v>
      </c>
      <c r="F34" s="268">
        <f>IF($F$12=0,0,IF(予定価格!$G$1939=0,ROUND(予定価格!H22*(入力表!$F$12/予定価格!$H$1943),-H34),ROUND((予定価格!G22*(入力表!$F$12-予定価格!$H$1943)/予定価格!$G$1943)+予定価格!H22,-H34)))+I34</f>
        <v>0</v>
      </c>
      <c r="G34" s="268"/>
      <c r="H34" s="34">
        <f t="shared" si="14"/>
        <v>3</v>
      </c>
      <c r="I34" s="35">
        <f t="shared" si="1"/>
        <v>0</v>
      </c>
      <c r="J34" s="97">
        <f t="shared" si="2"/>
        <v>0</v>
      </c>
      <c r="K34" s="12">
        <f t="shared" si="3"/>
        <v>0</v>
      </c>
      <c r="L34" s="37"/>
      <c r="M34" s="6">
        <f>ROUND(予定価格!B22*査定表!$B$1949,-$F$14)</f>
        <v>0</v>
      </c>
      <c r="N34">
        <f>IF(M34=0,1,M34/予定価格!B22)</f>
        <v>1</v>
      </c>
      <c r="O34">
        <f t="shared" si="4"/>
        <v>11</v>
      </c>
      <c r="P34">
        <f t="shared" si="15"/>
        <v>0</v>
      </c>
      <c r="Q34">
        <f>IF(M34=0,0,M34/予定価格!B22)</f>
        <v>0</v>
      </c>
      <c r="R34">
        <f t="shared" si="5"/>
        <v>11</v>
      </c>
      <c r="S34">
        <f t="shared" si="16"/>
        <v>0</v>
      </c>
      <c r="T34" s="6">
        <f t="shared" si="17"/>
        <v>0</v>
      </c>
      <c r="U34" s="6" t="e">
        <f>IF(予定価格!$G$1939=0,ROUND(予定価格!H22*(入力表!$F$12/予定価格!$H$1943),-$F$14),ROUND((予定価格!G22*(入力表!$F$12-予定価格!$H$1943)/予定価格!$G$1943)+予定価格!H22,-$F$14))</f>
        <v>#DIV/0!</v>
      </c>
      <c r="V34" t="e">
        <f>IF(U34=0,1,IF(予定価格!O22=0,1,(U34-予定価格!P22)/予定価格!O22))</f>
        <v>#DIV/0!</v>
      </c>
      <c r="W34" t="e">
        <f t="shared" si="8"/>
        <v>#DIV/0!</v>
      </c>
      <c r="X34" t="e">
        <f t="shared" si="18"/>
        <v>#DIV/0!</v>
      </c>
      <c r="Y34" t="e">
        <f>IF(U34=0,0,IF(予定価格!G22=0,0,(U34-予定価格!H22)/予定価格!G22))</f>
        <v>#DIV/0!</v>
      </c>
      <c r="Z34" t="e">
        <f t="shared" si="10"/>
        <v>#DIV/0!</v>
      </c>
      <c r="AA34" t="e">
        <f t="shared" si="19"/>
        <v>#DIV/0!</v>
      </c>
      <c r="AB34" s="6" t="e">
        <f t="shared" si="20"/>
        <v>#DIV/0!</v>
      </c>
    </row>
    <row r="35" spans="1:28" hidden="1" x14ac:dyDescent="0.2">
      <c r="A35">
        <f>+予定価格!A23</f>
        <v>0</v>
      </c>
      <c r="B35" s="268">
        <f>ROUND(予定価格!B23*査定表!$B$1949,-D35)+E35</f>
        <v>0</v>
      </c>
      <c r="C35" s="268"/>
      <c r="D35" s="32">
        <f t="shared" si="13"/>
        <v>3</v>
      </c>
      <c r="E35" s="33">
        <f t="shared" si="0"/>
        <v>0</v>
      </c>
      <c r="F35" s="268">
        <f>IF($F$12=0,0,IF(予定価格!$G$1939=0,ROUND(予定価格!H23*(入力表!$F$12/予定価格!$H$1943),-H35),ROUND((予定価格!G23*(入力表!$F$12-予定価格!$H$1943)/予定価格!$G$1943)+予定価格!H23,-H35)))+I35</f>
        <v>0</v>
      </c>
      <c r="G35" s="268"/>
      <c r="H35" s="34">
        <f t="shared" si="14"/>
        <v>3</v>
      </c>
      <c r="I35" s="35">
        <f t="shared" si="1"/>
        <v>0</v>
      </c>
      <c r="J35" s="97">
        <f t="shared" si="2"/>
        <v>0</v>
      </c>
      <c r="K35" s="12">
        <f t="shared" si="3"/>
        <v>0</v>
      </c>
      <c r="L35" s="37"/>
      <c r="M35" s="6">
        <f>ROUND(予定価格!B23*査定表!$B$1949,-$F$14)</f>
        <v>0</v>
      </c>
      <c r="N35">
        <f>IF(M35=0,1,M35/予定価格!B23)</f>
        <v>1</v>
      </c>
      <c r="O35">
        <f t="shared" si="4"/>
        <v>11</v>
      </c>
      <c r="P35">
        <f t="shared" si="15"/>
        <v>0</v>
      </c>
      <c r="Q35">
        <f>IF(M35=0,0,M35/予定価格!B23)</f>
        <v>0</v>
      </c>
      <c r="R35">
        <f t="shared" si="5"/>
        <v>11</v>
      </c>
      <c r="S35">
        <f t="shared" si="16"/>
        <v>0</v>
      </c>
      <c r="T35" s="6">
        <f t="shared" si="17"/>
        <v>0</v>
      </c>
      <c r="U35" s="6" t="e">
        <f>IF(予定価格!$G$1939=0,ROUND(予定価格!H23*(入力表!$F$12/予定価格!$H$1943),-$F$14),ROUND((予定価格!G23*(入力表!$F$12-予定価格!$H$1943)/予定価格!$G$1943)+予定価格!H23,-$F$14))</f>
        <v>#DIV/0!</v>
      </c>
      <c r="V35" t="e">
        <f>IF(U35=0,1,IF(予定価格!O23=0,1,(U35-予定価格!P23)/予定価格!O23))</f>
        <v>#DIV/0!</v>
      </c>
      <c r="W35" t="e">
        <f t="shared" si="8"/>
        <v>#DIV/0!</v>
      </c>
      <c r="X35" t="e">
        <f t="shared" si="18"/>
        <v>#DIV/0!</v>
      </c>
      <c r="Y35" t="e">
        <f>IF(U35=0,0,IF(予定価格!G23=0,0,(U35-予定価格!H23)/予定価格!G23))</f>
        <v>#DIV/0!</v>
      </c>
      <c r="Z35" t="e">
        <f t="shared" si="10"/>
        <v>#DIV/0!</v>
      </c>
      <c r="AA35" t="e">
        <f t="shared" si="19"/>
        <v>#DIV/0!</v>
      </c>
      <c r="AB35" s="6" t="e">
        <f t="shared" si="20"/>
        <v>#DIV/0!</v>
      </c>
    </row>
    <row r="36" spans="1:28" hidden="1" x14ac:dyDescent="0.2">
      <c r="A36">
        <f>+予定価格!A24</f>
        <v>0</v>
      </c>
      <c r="B36" s="268">
        <f>ROUND(予定価格!B24*査定表!$B$1949,-D36)+E36</f>
        <v>0</v>
      </c>
      <c r="C36" s="268"/>
      <c r="D36" s="32">
        <f t="shared" si="13"/>
        <v>3</v>
      </c>
      <c r="E36" s="33">
        <f t="shared" si="0"/>
        <v>0</v>
      </c>
      <c r="F36" s="268">
        <f>IF($F$12=0,0,IF(予定価格!$G$1939=0,ROUND(予定価格!H24*(入力表!$F$12/予定価格!$H$1943),-H36),ROUND((予定価格!G24*(入力表!$F$12-予定価格!$H$1943)/予定価格!$G$1943)+予定価格!H24,-H36)))+I36</f>
        <v>0</v>
      </c>
      <c r="G36" s="268"/>
      <c r="H36" s="34">
        <f t="shared" si="14"/>
        <v>3</v>
      </c>
      <c r="I36" s="35">
        <f t="shared" si="1"/>
        <v>0</v>
      </c>
      <c r="J36" s="97">
        <f t="shared" si="2"/>
        <v>0</v>
      </c>
      <c r="K36" s="12">
        <f t="shared" si="3"/>
        <v>0</v>
      </c>
      <c r="L36" s="37"/>
      <c r="M36" s="6">
        <f>ROUND(予定価格!B24*査定表!$B$1949,-$F$14)</f>
        <v>0</v>
      </c>
      <c r="N36">
        <f>IF(M36=0,1,M36/予定価格!B24)</f>
        <v>1</v>
      </c>
      <c r="O36">
        <f t="shared" si="4"/>
        <v>11</v>
      </c>
      <c r="P36">
        <f t="shared" si="15"/>
        <v>0</v>
      </c>
      <c r="Q36">
        <f>IF(M36=0,0,M36/予定価格!B24)</f>
        <v>0</v>
      </c>
      <c r="R36">
        <f t="shared" si="5"/>
        <v>11</v>
      </c>
      <c r="S36">
        <f t="shared" si="16"/>
        <v>0</v>
      </c>
      <c r="T36" s="6">
        <f t="shared" si="17"/>
        <v>0</v>
      </c>
      <c r="U36" s="6" t="e">
        <f>IF(予定価格!$G$1939=0,ROUND(予定価格!H24*(入力表!$F$12/予定価格!$H$1943),-$F$14),ROUND((予定価格!G24*(入力表!$F$12-予定価格!$H$1943)/予定価格!$G$1943)+予定価格!H24,-$F$14))</f>
        <v>#DIV/0!</v>
      </c>
      <c r="V36" t="e">
        <f>IF(U36=0,1,IF(予定価格!O24=0,1,(U36-予定価格!P24)/予定価格!O24))</f>
        <v>#DIV/0!</v>
      </c>
      <c r="W36" t="e">
        <f t="shared" si="8"/>
        <v>#DIV/0!</v>
      </c>
      <c r="X36" t="e">
        <f t="shared" si="18"/>
        <v>#DIV/0!</v>
      </c>
      <c r="Y36" t="e">
        <f>IF(U36=0,0,IF(予定価格!G24=0,0,(U36-予定価格!H24)/予定価格!G24))</f>
        <v>#DIV/0!</v>
      </c>
      <c r="Z36" t="e">
        <f t="shared" si="10"/>
        <v>#DIV/0!</v>
      </c>
      <c r="AA36" t="e">
        <f t="shared" si="19"/>
        <v>#DIV/0!</v>
      </c>
      <c r="AB36" s="6" t="e">
        <f t="shared" si="20"/>
        <v>#DIV/0!</v>
      </c>
    </row>
    <row r="37" spans="1:28" hidden="1" x14ac:dyDescent="0.2">
      <c r="A37">
        <f>+予定価格!A25</f>
        <v>0</v>
      </c>
      <c r="B37" s="268">
        <f>ROUND(予定価格!B25*査定表!$B$1949,-D37)+E37</f>
        <v>0</v>
      </c>
      <c r="C37" s="268"/>
      <c r="D37" s="32">
        <f t="shared" si="13"/>
        <v>3</v>
      </c>
      <c r="E37" s="33">
        <f t="shared" si="0"/>
        <v>0</v>
      </c>
      <c r="F37" s="268">
        <f>IF($F$12=0,0,IF(予定価格!$G$1939=0,ROUND(予定価格!H25*(入力表!$F$12/予定価格!$H$1943),-H37),ROUND((予定価格!G25*(入力表!$F$12-予定価格!$H$1943)/予定価格!$G$1943)+予定価格!H25,-H37)))+I37</f>
        <v>0</v>
      </c>
      <c r="G37" s="268"/>
      <c r="H37" s="34">
        <f t="shared" si="14"/>
        <v>3</v>
      </c>
      <c r="I37" s="35">
        <f t="shared" si="1"/>
        <v>0</v>
      </c>
      <c r="J37" s="97">
        <f t="shared" si="2"/>
        <v>0</v>
      </c>
      <c r="K37" s="12">
        <f t="shared" si="3"/>
        <v>0</v>
      </c>
      <c r="L37" s="37"/>
      <c r="M37" s="6">
        <f>ROUND(予定価格!B25*査定表!$B$1949,-$F$14)</f>
        <v>0</v>
      </c>
      <c r="N37">
        <f>IF(M37=0,1,M37/予定価格!B25)</f>
        <v>1</v>
      </c>
      <c r="O37">
        <f t="shared" si="4"/>
        <v>11</v>
      </c>
      <c r="P37">
        <f t="shared" si="15"/>
        <v>0</v>
      </c>
      <c r="Q37">
        <f>IF(M37=0,0,M37/予定価格!B25)</f>
        <v>0</v>
      </c>
      <c r="R37">
        <f t="shared" si="5"/>
        <v>11</v>
      </c>
      <c r="S37">
        <f t="shared" si="16"/>
        <v>0</v>
      </c>
      <c r="T37" s="6">
        <f t="shared" si="17"/>
        <v>0</v>
      </c>
      <c r="U37" s="6" t="e">
        <f>IF(予定価格!$G$1939=0,ROUND(予定価格!H25*(入力表!$F$12/予定価格!$H$1943),-$F$14),ROUND((予定価格!G25*(入力表!$F$12-予定価格!$H$1943)/予定価格!$G$1943)+予定価格!H25,-$F$14))</f>
        <v>#DIV/0!</v>
      </c>
      <c r="V37" t="e">
        <f>IF(U37=0,1,IF(予定価格!O25=0,1,(U37-予定価格!P25)/予定価格!O25))</f>
        <v>#DIV/0!</v>
      </c>
      <c r="W37" t="e">
        <f t="shared" si="8"/>
        <v>#DIV/0!</v>
      </c>
      <c r="X37" t="e">
        <f t="shared" si="18"/>
        <v>#DIV/0!</v>
      </c>
      <c r="Y37" t="e">
        <f>IF(U37=0,0,IF(予定価格!G25=0,0,(U37-予定価格!H25)/予定価格!G25))</f>
        <v>#DIV/0!</v>
      </c>
      <c r="Z37" t="e">
        <f t="shared" si="10"/>
        <v>#DIV/0!</v>
      </c>
      <c r="AA37" t="e">
        <f t="shared" si="19"/>
        <v>#DIV/0!</v>
      </c>
      <c r="AB37" s="6" t="e">
        <f t="shared" si="20"/>
        <v>#DIV/0!</v>
      </c>
    </row>
    <row r="38" spans="1:28" hidden="1" x14ac:dyDescent="0.2">
      <c r="A38">
        <f>+予定価格!A26</f>
        <v>0</v>
      </c>
      <c r="B38" s="268">
        <f>ROUND(予定価格!B26*査定表!$B$1949,-D38)+E38</f>
        <v>0</v>
      </c>
      <c r="C38" s="268"/>
      <c r="D38" s="32">
        <f t="shared" si="13"/>
        <v>3</v>
      </c>
      <c r="E38" s="33">
        <f t="shared" si="0"/>
        <v>0</v>
      </c>
      <c r="F38" s="268">
        <f>IF($F$12=0,0,IF(予定価格!$G$1939=0,ROUND(予定価格!H26*(入力表!$F$12/予定価格!$H$1943),-H38),ROUND((予定価格!G26*(入力表!$F$12-予定価格!$H$1943)/予定価格!$G$1943)+予定価格!H26,-H38)))+I38</f>
        <v>0</v>
      </c>
      <c r="G38" s="268"/>
      <c r="H38" s="34">
        <f t="shared" si="14"/>
        <v>3</v>
      </c>
      <c r="I38" s="35">
        <f t="shared" si="1"/>
        <v>0</v>
      </c>
      <c r="J38" s="97">
        <f t="shared" si="2"/>
        <v>0</v>
      </c>
      <c r="K38" s="12">
        <f t="shared" si="3"/>
        <v>0</v>
      </c>
      <c r="L38" s="37"/>
      <c r="M38" s="6">
        <f>ROUND(予定価格!B26*査定表!$B$1949,-$F$14)</f>
        <v>0</v>
      </c>
      <c r="N38">
        <f>IF(M38=0,1,M38/予定価格!B26)</f>
        <v>1</v>
      </c>
      <c r="O38">
        <f t="shared" si="4"/>
        <v>11</v>
      </c>
      <c r="P38">
        <f t="shared" si="15"/>
        <v>0</v>
      </c>
      <c r="Q38">
        <f>IF(M38=0,0,M38/予定価格!B26)</f>
        <v>0</v>
      </c>
      <c r="R38">
        <f t="shared" si="5"/>
        <v>11</v>
      </c>
      <c r="S38">
        <f t="shared" si="16"/>
        <v>0</v>
      </c>
      <c r="T38" s="6">
        <f t="shared" si="17"/>
        <v>0</v>
      </c>
      <c r="U38" s="6" t="e">
        <f>IF(予定価格!$G$1939=0,ROUND(予定価格!H26*(入力表!$F$12/予定価格!$H$1943),-$F$14),ROUND((予定価格!G26*(入力表!$F$12-予定価格!$H$1943)/予定価格!$G$1943)+予定価格!H26,-$F$14))</f>
        <v>#DIV/0!</v>
      </c>
      <c r="V38" t="e">
        <f>IF(U38=0,1,IF(予定価格!O26=0,1,(U38-予定価格!P26)/予定価格!O26))</f>
        <v>#DIV/0!</v>
      </c>
      <c r="W38" t="e">
        <f t="shared" si="8"/>
        <v>#DIV/0!</v>
      </c>
      <c r="X38" t="e">
        <f t="shared" si="18"/>
        <v>#DIV/0!</v>
      </c>
      <c r="Y38" t="e">
        <f>IF(U38=0,0,IF(予定価格!G26=0,0,(U38-予定価格!H26)/予定価格!G26))</f>
        <v>#DIV/0!</v>
      </c>
      <c r="Z38" t="e">
        <f t="shared" si="10"/>
        <v>#DIV/0!</v>
      </c>
      <c r="AA38" t="e">
        <f t="shared" si="19"/>
        <v>#DIV/0!</v>
      </c>
      <c r="AB38" s="6" t="e">
        <f t="shared" si="20"/>
        <v>#DIV/0!</v>
      </c>
    </row>
    <row r="39" spans="1:28" hidden="1" x14ac:dyDescent="0.2">
      <c r="A39">
        <f>+予定価格!A27</f>
        <v>0</v>
      </c>
      <c r="B39" s="268">
        <f>ROUND(予定価格!B27*査定表!$B$1949,-D39)+E39</f>
        <v>0</v>
      </c>
      <c r="C39" s="268"/>
      <c r="D39" s="32">
        <f t="shared" si="13"/>
        <v>3</v>
      </c>
      <c r="E39" s="33">
        <f t="shared" si="0"/>
        <v>0</v>
      </c>
      <c r="F39" s="268">
        <f>IF($F$12=0,0,IF(予定価格!$G$1939=0,ROUND(予定価格!H27*(入力表!$F$12/予定価格!$H$1943),-H39),ROUND((予定価格!G27*(入力表!$F$12-予定価格!$H$1943)/予定価格!$G$1943)+予定価格!H27,-H39)))+I39</f>
        <v>0</v>
      </c>
      <c r="G39" s="268"/>
      <c r="H39" s="34">
        <f t="shared" si="14"/>
        <v>3</v>
      </c>
      <c r="I39" s="35">
        <f t="shared" si="1"/>
        <v>0</v>
      </c>
      <c r="J39" s="97">
        <f t="shared" si="2"/>
        <v>0</v>
      </c>
      <c r="K39" s="12">
        <f t="shared" si="3"/>
        <v>0</v>
      </c>
      <c r="L39" s="37"/>
      <c r="M39" s="6">
        <f>ROUND(予定価格!B27*査定表!$B$1949,-$F$14)</f>
        <v>0</v>
      </c>
      <c r="N39">
        <f>IF(M39=0,1,M39/予定価格!B27)</f>
        <v>1</v>
      </c>
      <c r="O39">
        <f t="shared" si="4"/>
        <v>11</v>
      </c>
      <c r="P39">
        <f t="shared" si="15"/>
        <v>0</v>
      </c>
      <c r="Q39">
        <f>IF(M39=0,0,M39/予定価格!B27)</f>
        <v>0</v>
      </c>
      <c r="R39">
        <f t="shared" si="5"/>
        <v>11</v>
      </c>
      <c r="S39">
        <f t="shared" si="16"/>
        <v>0</v>
      </c>
      <c r="T39" s="6">
        <f t="shared" si="17"/>
        <v>0</v>
      </c>
      <c r="U39" s="6" t="e">
        <f>IF(予定価格!$G$1939=0,ROUND(予定価格!H27*(入力表!$F$12/予定価格!$H$1943),-$F$14),ROUND((予定価格!G27*(入力表!$F$12-予定価格!$H$1943)/予定価格!$G$1943)+予定価格!H27,-$F$14))</f>
        <v>#DIV/0!</v>
      </c>
      <c r="V39" t="e">
        <f>IF(U39=0,1,IF(予定価格!O27=0,1,(U39-予定価格!P27)/予定価格!O27))</f>
        <v>#DIV/0!</v>
      </c>
      <c r="W39" t="e">
        <f t="shared" si="8"/>
        <v>#DIV/0!</v>
      </c>
      <c r="X39" t="e">
        <f t="shared" si="18"/>
        <v>#DIV/0!</v>
      </c>
      <c r="Y39" t="e">
        <f>IF(U39=0,0,IF(予定価格!G27=0,0,(U39-予定価格!H27)/予定価格!G27))</f>
        <v>#DIV/0!</v>
      </c>
      <c r="Z39" t="e">
        <f t="shared" si="10"/>
        <v>#DIV/0!</v>
      </c>
      <c r="AA39" t="e">
        <f t="shared" si="19"/>
        <v>#DIV/0!</v>
      </c>
      <c r="AB39" s="6" t="e">
        <f t="shared" si="20"/>
        <v>#DIV/0!</v>
      </c>
    </row>
    <row r="40" spans="1:28" hidden="1" x14ac:dyDescent="0.2">
      <c r="A40">
        <f>+予定価格!A28</f>
        <v>0</v>
      </c>
      <c r="B40" s="268">
        <f>ROUND(予定価格!B28*査定表!$B$1949,-D40)+E40</f>
        <v>0</v>
      </c>
      <c r="C40" s="268"/>
      <c r="D40" s="32">
        <f t="shared" si="13"/>
        <v>3</v>
      </c>
      <c r="E40" s="33">
        <f t="shared" si="0"/>
        <v>0</v>
      </c>
      <c r="F40" s="268">
        <f>IF($F$12=0,0,IF(予定価格!$G$1939=0,ROUND(予定価格!H28*(入力表!$F$12/予定価格!$H$1943),-H40),ROUND((予定価格!G28*(入力表!$F$12-予定価格!$H$1943)/予定価格!$G$1943)+予定価格!H28,-H40)))+I40</f>
        <v>0</v>
      </c>
      <c r="G40" s="268"/>
      <c r="H40" s="34">
        <f t="shared" si="14"/>
        <v>3</v>
      </c>
      <c r="I40" s="35">
        <f t="shared" si="1"/>
        <v>0</v>
      </c>
      <c r="J40" s="97">
        <f t="shared" si="2"/>
        <v>0</v>
      </c>
      <c r="K40" s="12">
        <f t="shared" si="3"/>
        <v>0</v>
      </c>
      <c r="L40" s="37"/>
      <c r="M40" s="6">
        <f>ROUND(予定価格!B28*査定表!$B$1949,-$F$14)</f>
        <v>0</v>
      </c>
      <c r="N40">
        <f>IF(M40=0,1,M40/予定価格!B28)</f>
        <v>1</v>
      </c>
      <c r="O40">
        <f t="shared" si="4"/>
        <v>11</v>
      </c>
      <c r="P40">
        <f t="shared" si="15"/>
        <v>0</v>
      </c>
      <c r="Q40">
        <f>IF(M40=0,0,M40/予定価格!B28)</f>
        <v>0</v>
      </c>
      <c r="R40">
        <f t="shared" si="5"/>
        <v>11</v>
      </c>
      <c r="S40">
        <f t="shared" si="16"/>
        <v>0</v>
      </c>
      <c r="T40" s="6">
        <f t="shared" si="17"/>
        <v>0</v>
      </c>
      <c r="U40" s="6" t="e">
        <f>IF(予定価格!$G$1939=0,ROUND(予定価格!H28*(入力表!$F$12/予定価格!$H$1943),-$F$14),ROUND((予定価格!G28*(入力表!$F$12-予定価格!$H$1943)/予定価格!$G$1943)+予定価格!H28,-$F$14))</f>
        <v>#DIV/0!</v>
      </c>
      <c r="V40" t="e">
        <f>IF(U40=0,1,IF(予定価格!O28=0,1,(U40-予定価格!P28)/予定価格!O28))</f>
        <v>#DIV/0!</v>
      </c>
      <c r="W40" t="e">
        <f t="shared" si="8"/>
        <v>#DIV/0!</v>
      </c>
      <c r="X40" t="e">
        <f t="shared" si="18"/>
        <v>#DIV/0!</v>
      </c>
      <c r="Y40" t="e">
        <f>IF(U40=0,0,IF(予定価格!G28=0,0,(U40-予定価格!H28)/予定価格!G28))</f>
        <v>#DIV/0!</v>
      </c>
      <c r="Z40" t="e">
        <f t="shared" si="10"/>
        <v>#DIV/0!</v>
      </c>
      <c r="AA40" t="e">
        <f t="shared" si="19"/>
        <v>#DIV/0!</v>
      </c>
      <c r="AB40" s="6" t="e">
        <f t="shared" si="20"/>
        <v>#DIV/0!</v>
      </c>
    </row>
    <row r="41" spans="1:28" hidden="1" x14ac:dyDescent="0.2">
      <c r="A41">
        <f>+予定価格!A29</f>
        <v>0</v>
      </c>
      <c r="B41" s="268">
        <f>ROUND(予定価格!B29*査定表!$B$1949,-D41)+E41</f>
        <v>0</v>
      </c>
      <c r="C41" s="268"/>
      <c r="D41" s="32">
        <f t="shared" si="13"/>
        <v>3</v>
      </c>
      <c r="E41" s="33">
        <f t="shared" si="0"/>
        <v>0</v>
      </c>
      <c r="F41" s="268">
        <f>IF($F$12=0,0,IF(予定価格!$G$1939=0,ROUND(予定価格!H29*(入力表!$F$12/予定価格!$H$1943),-H41),ROUND((予定価格!G29*(入力表!$F$12-予定価格!$H$1943)/予定価格!$G$1943)+予定価格!H29,-H41)))+I41</f>
        <v>0</v>
      </c>
      <c r="G41" s="268"/>
      <c r="H41" s="34">
        <f t="shared" si="14"/>
        <v>3</v>
      </c>
      <c r="I41" s="35">
        <f t="shared" si="1"/>
        <v>0</v>
      </c>
      <c r="J41" s="97">
        <f t="shared" si="2"/>
        <v>0</v>
      </c>
      <c r="K41" s="12">
        <f t="shared" si="3"/>
        <v>0</v>
      </c>
      <c r="L41" s="37"/>
      <c r="M41" s="6">
        <f>ROUND(予定価格!B29*査定表!$B$1949,-$F$14)</f>
        <v>0</v>
      </c>
      <c r="N41">
        <f>IF(M41=0,1,M41/予定価格!B29)</f>
        <v>1</v>
      </c>
      <c r="O41">
        <f t="shared" si="4"/>
        <v>11</v>
      </c>
      <c r="P41">
        <f t="shared" si="15"/>
        <v>0</v>
      </c>
      <c r="Q41">
        <f>IF(M41=0,0,M41/予定価格!B29)</f>
        <v>0</v>
      </c>
      <c r="R41">
        <f t="shared" si="5"/>
        <v>11</v>
      </c>
      <c r="S41">
        <f t="shared" si="16"/>
        <v>0</v>
      </c>
      <c r="T41" s="6">
        <f t="shared" si="17"/>
        <v>0</v>
      </c>
      <c r="U41" s="6" t="e">
        <f>IF(予定価格!$G$1939=0,ROUND(予定価格!H29*(入力表!$F$12/予定価格!$H$1943),-$F$14),ROUND((予定価格!G29*(入力表!$F$12-予定価格!$H$1943)/予定価格!$G$1943)+予定価格!H29,-$F$14))</f>
        <v>#DIV/0!</v>
      </c>
      <c r="V41" t="e">
        <f>IF(U41=0,1,IF(予定価格!O29=0,1,(U41-予定価格!P29)/予定価格!O29))</f>
        <v>#DIV/0!</v>
      </c>
      <c r="W41" t="e">
        <f t="shared" si="8"/>
        <v>#DIV/0!</v>
      </c>
      <c r="X41" t="e">
        <f t="shared" si="18"/>
        <v>#DIV/0!</v>
      </c>
      <c r="Y41" t="e">
        <f>IF(U41=0,0,IF(予定価格!G29=0,0,(U41-予定価格!H29)/予定価格!G29))</f>
        <v>#DIV/0!</v>
      </c>
      <c r="Z41" t="e">
        <f t="shared" si="10"/>
        <v>#DIV/0!</v>
      </c>
      <c r="AA41" t="e">
        <f t="shared" si="19"/>
        <v>#DIV/0!</v>
      </c>
      <c r="AB41" s="6" t="e">
        <f t="shared" si="20"/>
        <v>#DIV/0!</v>
      </c>
    </row>
    <row r="42" spans="1:28" hidden="1" x14ac:dyDescent="0.2">
      <c r="A42">
        <f>+予定価格!A30</f>
        <v>0</v>
      </c>
      <c r="B42" s="268">
        <f>ROUND(予定価格!B30*査定表!$B$1949,-D42)+E42</f>
        <v>0</v>
      </c>
      <c r="C42" s="268"/>
      <c r="D42" s="32">
        <f t="shared" si="13"/>
        <v>3</v>
      </c>
      <c r="E42" s="33">
        <f t="shared" si="0"/>
        <v>0</v>
      </c>
      <c r="F42" s="268">
        <f>IF($F$12=0,0,IF(予定価格!$G$1939=0,ROUND(予定価格!H30*(入力表!$F$12/予定価格!$H$1943),-H42),ROUND((予定価格!G30*(入力表!$F$12-予定価格!$H$1943)/予定価格!$G$1943)+予定価格!H30,-H42)))+I42</f>
        <v>0</v>
      </c>
      <c r="G42" s="268"/>
      <c r="H42" s="34">
        <f t="shared" si="14"/>
        <v>3</v>
      </c>
      <c r="I42" s="35">
        <f t="shared" si="1"/>
        <v>0</v>
      </c>
      <c r="J42" s="97">
        <f t="shared" si="2"/>
        <v>0</v>
      </c>
      <c r="K42" s="12">
        <f t="shared" si="3"/>
        <v>0</v>
      </c>
      <c r="L42" s="37"/>
      <c r="M42" s="6">
        <f>ROUND(予定価格!B30*査定表!$B$1949,-$F$14)</f>
        <v>0</v>
      </c>
      <c r="N42">
        <f>IF(M42=0,1,M42/予定価格!B30)</f>
        <v>1</v>
      </c>
      <c r="O42">
        <f t="shared" si="4"/>
        <v>11</v>
      </c>
      <c r="P42">
        <f t="shared" si="15"/>
        <v>0</v>
      </c>
      <c r="Q42">
        <f>IF(M42=0,0,M42/予定価格!B30)</f>
        <v>0</v>
      </c>
      <c r="R42">
        <f t="shared" si="5"/>
        <v>11</v>
      </c>
      <c r="S42">
        <f t="shared" si="16"/>
        <v>0</v>
      </c>
      <c r="T42" s="6">
        <f t="shared" si="17"/>
        <v>0</v>
      </c>
      <c r="U42" s="6" t="e">
        <f>IF(予定価格!$G$1939=0,ROUND(予定価格!H30*(入力表!$F$12/予定価格!$H$1943),-$F$14),ROUND((予定価格!G30*(入力表!$F$12-予定価格!$H$1943)/予定価格!$G$1943)+予定価格!H30,-$F$14))</f>
        <v>#DIV/0!</v>
      </c>
      <c r="V42" t="e">
        <f>IF(U42=0,1,IF(予定価格!O30=0,1,(U42-予定価格!P30)/予定価格!O30))</f>
        <v>#DIV/0!</v>
      </c>
      <c r="W42" t="e">
        <f t="shared" si="8"/>
        <v>#DIV/0!</v>
      </c>
      <c r="X42" t="e">
        <f t="shared" si="18"/>
        <v>#DIV/0!</v>
      </c>
      <c r="Y42" t="e">
        <f>IF(U42=0,0,IF(予定価格!G30=0,0,(U42-予定価格!H30)/予定価格!G30))</f>
        <v>#DIV/0!</v>
      </c>
      <c r="Z42" t="e">
        <f t="shared" si="10"/>
        <v>#DIV/0!</v>
      </c>
      <c r="AA42" t="e">
        <f t="shared" si="19"/>
        <v>#DIV/0!</v>
      </c>
      <c r="AB42" s="6" t="e">
        <f t="shared" si="20"/>
        <v>#DIV/0!</v>
      </c>
    </row>
    <row r="43" spans="1:28" hidden="1" x14ac:dyDescent="0.2">
      <c r="A43">
        <f>+予定価格!A31</f>
        <v>0</v>
      </c>
      <c r="B43" s="268">
        <f>ROUND(予定価格!B31*査定表!$B$1949,-D43)+E43</f>
        <v>0</v>
      </c>
      <c r="C43" s="268"/>
      <c r="D43" s="32">
        <f t="shared" si="13"/>
        <v>3</v>
      </c>
      <c r="E43" s="33">
        <f t="shared" si="0"/>
        <v>0</v>
      </c>
      <c r="F43" s="268">
        <f>IF($F$12=0,0,IF(予定価格!$G$1939=0,ROUND(予定価格!H31*(入力表!$F$12/予定価格!$H$1943),-H43),ROUND((予定価格!G31*(入力表!$F$12-予定価格!$H$1943)/予定価格!$G$1943)+予定価格!H31,-H43)))+I43</f>
        <v>0</v>
      </c>
      <c r="G43" s="268"/>
      <c r="H43" s="34">
        <f t="shared" si="14"/>
        <v>3</v>
      </c>
      <c r="I43" s="35">
        <f t="shared" si="1"/>
        <v>0</v>
      </c>
      <c r="J43" s="97">
        <f t="shared" si="2"/>
        <v>0</v>
      </c>
      <c r="K43" s="12">
        <f t="shared" si="3"/>
        <v>0</v>
      </c>
      <c r="L43" s="37"/>
      <c r="M43" s="6">
        <f>ROUND(予定価格!B31*査定表!$B$1949,-$F$14)</f>
        <v>0</v>
      </c>
      <c r="N43">
        <f>IF(M43=0,1,M43/予定価格!B31)</f>
        <v>1</v>
      </c>
      <c r="O43">
        <f t="shared" si="4"/>
        <v>11</v>
      </c>
      <c r="P43">
        <f t="shared" si="15"/>
        <v>0</v>
      </c>
      <c r="Q43">
        <f>IF(M43=0,0,M43/予定価格!B31)</f>
        <v>0</v>
      </c>
      <c r="R43">
        <f t="shared" si="5"/>
        <v>11</v>
      </c>
      <c r="S43">
        <f t="shared" si="16"/>
        <v>0</v>
      </c>
      <c r="T43" s="6">
        <f t="shared" si="17"/>
        <v>0</v>
      </c>
      <c r="U43" s="6" t="e">
        <f>IF(予定価格!$G$1939=0,ROUND(予定価格!H31*(入力表!$F$12/予定価格!$H$1943),-$F$14),ROUND((予定価格!G31*(入力表!$F$12-予定価格!$H$1943)/予定価格!$G$1943)+予定価格!H31,-$F$14))</f>
        <v>#DIV/0!</v>
      </c>
      <c r="V43" t="e">
        <f>IF(U43=0,1,IF(予定価格!O31=0,1,(U43-予定価格!P31)/予定価格!O31))</f>
        <v>#DIV/0!</v>
      </c>
      <c r="W43" t="e">
        <f t="shared" si="8"/>
        <v>#DIV/0!</v>
      </c>
      <c r="X43" t="e">
        <f t="shared" si="18"/>
        <v>#DIV/0!</v>
      </c>
      <c r="Y43" t="e">
        <f>IF(U43=0,0,IF(予定価格!G31=0,0,(U43-予定価格!H31)/予定価格!G31))</f>
        <v>#DIV/0!</v>
      </c>
      <c r="Z43" t="e">
        <f t="shared" si="10"/>
        <v>#DIV/0!</v>
      </c>
      <c r="AA43" t="e">
        <f t="shared" si="19"/>
        <v>#DIV/0!</v>
      </c>
      <c r="AB43" s="6" t="e">
        <f t="shared" si="20"/>
        <v>#DIV/0!</v>
      </c>
    </row>
    <row r="44" spans="1:28" hidden="1" x14ac:dyDescent="0.2">
      <c r="A44">
        <f>+予定価格!A32</f>
        <v>0</v>
      </c>
      <c r="B44" s="268">
        <f>ROUND(予定価格!B32*査定表!$B$1949,-D44)+E44</f>
        <v>0</v>
      </c>
      <c r="C44" s="268"/>
      <c r="D44" s="32">
        <f t="shared" si="13"/>
        <v>3</v>
      </c>
      <c r="E44" s="33">
        <f t="shared" si="0"/>
        <v>0</v>
      </c>
      <c r="F44" s="268">
        <f>IF($F$12=0,0,IF(予定価格!$G$1939=0,ROUND(予定価格!H32*(入力表!$F$12/予定価格!$H$1943),-H44),ROUND((予定価格!G32*(入力表!$F$12-予定価格!$H$1943)/予定価格!$G$1943)+予定価格!H32,-H44)))+I44</f>
        <v>0</v>
      </c>
      <c r="G44" s="268"/>
      <c r="H44" s="34">
        <f t="shared" si="14"/>
        <v>3</v>
      </c>
      <c r="I44" s="35">
        <f t="shared" si="1"/>
        <v>0</v>
      </c>
      <c r="J44" s="97">
        <f t="shared" si="2"/>
        <v>0</v>
      </c>
      <c r="K44" s="12">
        <f t="shared" si="3"/>
        <v>0</v>
      </c>
      <c r="L44" s="37"/>
      <c r="M44" s="6">
        <f>ROUND(予定価格!B32*査定表!$B$1949,-$F$14)</f>
        <v>0</v>
      </c>
      <c r="N44">
        <f>IF(M44=0,1,M44/予定価格!B32)</f>
        <v>1</v>
      </c>
      <c r="O44">
        <f t="shared" si="4"/>
        <v>11</v>
      </c>
      <c r="P44">
        <f t="shared" si="15"/>
        <v>0</v>
      </c>
      <c r="Q44">
        <f>IF(M44=0,0,M44/予定価格!B32)</f>
        <v>0</v>
      </c>
      <c r="R44">
        <f t="shared" si="5"/>
        <v>11</v>
      </c>
      <c r="S44">
        <f t="shared" si="16"/>
        <v>0</v>
      </c>
      <c r="T44" s="6">
        <f t="shared" si="17"/>
        <v>0</v>
      </c>
      <c r="U44" s="6" t="e">
        <f>IF(予定価格!$G$1939=0,ROUND(予定価格!H32*(入力表!$F$12/予定価格!$H$1943),-$F$14),ROUND((予定価格!G32*(入力表!$F$12-予定価格!$H$1943)/予定価格!$G$1943)+予定価格!H32,-$F$14))</f>
        <v>#DIV/0!</v>
      </c>
      <c r="V44" t="e">
        <f>IF(U44=0,1,IF(予定価格!O32=0,1,(U44-予定価格!P32)/予定価格!O32))</f>
        <v>#DIV/0!</v>
      </c>
      <c r="W44" t="e">
        <f t="shared" si="8"/>
        <v>#DIV/0!</v>
      </c>
      <c r="X44" t="e">
        <f t="shared" si="18"/>
        <v>#DIV/0!</v>
      </c>
      <c r="Y44" t="e">
        <f>IF(U44=0,0,IF(予定価格!G32=0,0,(U44-予定価格!H32)/予定価格!G32))</f>
        <v>#DIV/0!</v>
      </c>
      <c r="Z44" t="e">
        <f t="shared" si="10"/>
        <v>#DIV/0!</v>
      </c>
      <c r="AA44" t="e">
        <f t="shared" si="19"/>
        <v>#DIV/0!</v>
      </c>
      <c r="AB44" s="6" t="e">
        <f t="shared" si="20"/>
        <v>#DIV/0!</v>
      </c>
    </row>
    <row r="45" spans="1:28" hidden="1" x14ac:dyDescent="0.2">
      <c r="A45">
        <f>+予定価格!A33</f>
        <v>0</v>
      </c>
      <c r="B45" s="268">
        <f>ROUND(予定価格!B33*査定表!$B$1949,-D45)+E45</f>
        <v>0</v>
      </c>
      <c r="C45" s="268"/>
      <c r="D45" s="32">
        <f t="shared" si="13"/>
        <v>3</v>
      </c>
      <c r="E45" s="33">
        <f t="shared" si="0"/>
        <v>0</v>
      </c>
      <c r="F45" s="268">
        <f>IF($F$12=0,0,IF(予定価格!$G$1939=0,ROUND(予定価格!H33*(入力表!$F$12/予定価格!$H$1943),-H45),ROUND((予定価格!G33*(入力表!$F$12-予定価格!$H$1943)/予定価格!$G$1943)+予定価格!H33,-H45)))+I45</f>
        <v>0</v>
      </c>
      <c r="G45" s="268"/>
      <c r="H45" s="34">
        <f t="shared" si="14"/>
        <v>3</v>
      </c>
      <c r="I45" s="35">
        <f t="shared" si="1"/>
        <v>0</v>
      </c>
      <c r="J45" s="97">
        <f t="shared" si="2"/>
        <v>0</v>
      </c>
      <c r="K45" s="12">
        <f t="shared" si="3"/>
        <v>0</v>
      </c>
      <c r="L45" s="37"/>
      <c r="M45" s="6">
        <f>ROUND(予定価格!B33*査定表!$B$1949,-$F$14)</f>
        <v>0</v>
      </c>
      <c r="N45">
        <f>IF(M45=0,1,M45/予定価格!B33)</f>
        <v>1</v>
      </c>
      <c r="O45">
        <f t="shared" si="4"/>
        <v>11</v>
      </c>
      <c r="P45">
        <f t="shared" si="15"/>
        <v>0</v>
      </c>
      <c r="Q45">
        <f>IF(M45=0,0,M45/予定価格!B33)</f>
        <v>0</v>
      </c>
      <c r="R45">
        <f t="shared" si="5"/>
        <v>11</v>
      </c>
      <c r="S45">
        <f t="shared" si="16"/>
        <v>0</v>
      </c>
      <c r="T45" s="6">
        <f t="shared" si="17"/>
        <v>0</v>
      </c>
      <c r="U45" s="6" t="e">
        <f>IF(予定価格!$G$1939=0,ROUND(予定価格!H33*(入力表!$F$12/予定価格!$H$1943),-$F$14),ROUND((予定価格!G33*(入力表!$F$12-予定価格!$H$1943)/予定価格!$G$1943)+予定価格!H33,-$F$14))</f>
        <v>#DIV/0!</v>
      </c>
      <c r="V45" t="e">
        <f>IF(U45=0,1,IF(予定価格!O33=0,1,(U45-予定価格!P33)/予定価格!O33))</f>
        <v>#DIV/0!</v>
      </c>
      <c r="W45" t="e">
        <f t="shared" si="8"/>
        <v>#DIV/0!</v>
      </c>
      <c r="X45" t="e">
        <f t="shared" si="18"/>
        <v>#DIV/0!</v>
      </c>
      <c r="Y45" t="e">
        <f>IF(U45=0,0,IF(予定価格!G33=0,0,(U45-予定価格!H33)/予定価格!G33))</f>
        <v>#DIV/0!</v>
      </c>
      <c r="Z45" t="e">
        <f t="shared" si="10"/>
        <v>#DIV/0!</v>
      </c>
      <c r="AA45" t="e">
        <f t="shared" si="19"/>
        <v>#DIV/0!</v>
      </c>
      <c r="AB45" s="6" t="e">
        <f t="shared" si="20"/>
        <v>#DIV/0!</v>
      </c>
    </row>
    <row r="46" spans="1:28" hidden="1" x14ac:dyDescent="0.2">
      <c r="A46">
        <f>+予定価格!A34</f>
        <v>0</v>
      </c>
      <c r="B46" s="268">
        <f>ROUND(予定価格!B34*査定表!$B$1949,-D46)+E46</f>
        <v>0</v>
      </c>
      <c r="C46" s="268"/>
      <c r="D46" s="32">
        <f t="shared" si="13"/>
        <v>3</v>
      </c>
      <c r="E46" s="33">
        <f t="shared" si="0"/>
        <v>0</v>
      </c>
      <c r="F46" s="268">
        <f>IF($F$12=0,0,IF(予定価格!$G$1939=0,ROUND(予定価格!H34*(入力表!$F$12/予定価格!$H$1943),-H46),ROUND((予定価格!G34*(入力表!$F$12-予定価格!$H$1943)/予定価格!$G$1943)+予定価格!H34,-H46)))+I46</f>
        <v>0</v>
      </c>
      <c r="G46" s="268"/>
      <c r="H46" s="34">
        <f t="shared" si="14"/>
        <v>3</v>
      </c>
      <c r="I46" s="35">
        <f t="shared" si="1"/>
        <v>0</v>
      </c>
      <c r="J46" s="97">
        <f t="shared" si="2"/>
        <v>0</v>
      </c>
      <c r="K46" s="12">
        <f t="shared" si="3"/>
        <v>0</v>
      </c>
      <c r="L46" s="37"/>
      <c r="M46" s="6">
        <f>ROUND(予定価格!B34*査定表!$B$1949,-$F$14)</f>
        <v>0</v>
      </c>
      <c r="N46">
        <f>IF(M46=0,1,M46/予定価格!B34)</f>
        <v>1</v>
      </c>
      <c r="O46">
        <f t="shared" si="4"/>
        <v>11</v>
      </c>
      <c r="P46">
        <f t="shared" si="15"/>
        <v>0</v>
      </c>
      <c r="Q46">
        <f>IF(M46=0,0,M46/予定価格!B34)</f>
        <v>0</v>
      </c>
      <c r="R46">
        <f t="shared" si="5"/>
        <v>11</v>
      </c>
      <c r="S46">
        <f t="shared" si="16"/>
        <v>0</v>
      </c>
      <c r="T46" s="6">
        <f t="shared" si="17"/>
        <v>0</v>
      </c>
      <c r="U46" s="6" t="e">
        <f>IF(予定価格!$G$1939=0,ROUND(予定価格!H34*(入力表!$F$12/予定価格!$H$1943),-$F$14),ROUND((予定価格!G34*(入力表!$F$12-予定価格!$H$1943)/予定価格!$G$1943)+予定価格!H34,-$F$14))</f>
        <v>#DIV/0!</v>
      </c>
      <c r="V46" t="e">
        <f>IF(U46=0,1,IF(予定価格!O34=0,1,(U46-予定価格!P34)/予定価格!O34))</f>
        <v>#DIV/0!</v>
      </c>
      <c r="W46" t="e">
        <f t="shared" si="8"/>
        <v>#DIV/0!</v>
      </c>
      <c r="X46" t="e">
        <f t="shared" si="18"/>
        <v>#DIV/0!</v>
      </c>
      <c r="Y46" t="e">
        <f>IF(U46=0,0,IF(予定価格!G34=0,0,(U46-予定価格!H34)/予定価格!G34))</f>
        <v>#DIV/0!</v>
      </c>
      <c r="Z46" t="e">
        <f t="shared" si="10"/>
        <v>#DIV/0!</v>
      </c>
      <c r="AA46" t="e">
        <f t="shared" si="19"/>
        <v>#DIV/0!</v>
      </c>
      <c r="AB46" s="6" t="e">
        <f t="shared" si="20"/>
        <v>#DIV/0!</v>
      </c>
    </row>
    <row r="47" spans="1:28" hidden="1" x14ac:dyDescent="0.2">
      <c r="A47">
        <f>+予定価格!A35</f>
        <v>0</v>
      </c>
      <c r="B47" s="268">
        <f>ROUND(予定価格!B35*査定表!$B$1949,-D47)+E47</f>
        <v>0</v>
      </c>
      <c r="C47" s="268"/>
      <c r="D47" s="32">
        <f t="shared" si="13"/>
        <v>3</v>
      </c>
      <c r="E47" s="33">
        <f t="shared" si="0"/>
        <v>0</v>
      </c>
      <c r="F47" s="268">
        <f>IF($F$12=0,0,IF(予定価格!$G$1939=0,ROUND(予定価格!H35*(入力表!$F$12/予定価格!$H$1943),-H47),ROUND((予定価格!G35*(入力表!$F$12-予定価格!$H$1943)/予定価格!$G$1943)+予定価格!H35,-H47)))+I47</f>
        <v>0</v>
      </c>
      <c r="G47" s="268"/>
      <c r="H47" s="34">
        <f t="shared" si="14"/>
        <v>3</v>
      </c>
      <c r="I47" s="35">
        <f t="shared" si="1"/>
        <v>0</v>
      </c>
      <c r="J47" s="97">
        <f t="shared" si="2"/>
        <v>0</v>
      </c>
      <c r="K47" s="12">
        <f t="shared" si="3"/>
        <v>0</v>
      </c>
      <c r="L47" s="37"/>
      <c r="M47" s="6">
        <f>ROUND(予定価格!B35*査定表!$B$1949,-$F$14)</f>
        <v>0</v>
      </c>
      <c r="N47">
        <f>IF(M47=0,1,M47/予定価格!B35)</f>
        <v>1</v>
      </c>
      <c r="O47">
        <f t="shared" si="4"/>
        <v>11</v>
      </c>
      <c r="P47">
        <f t="shared" si="15"/>
        <v>0</v>
      </c>
      <c r="Q47">
        <f>IF(M47=0,0,M47/予定価格!B35)</f>
        <v>0</v>
      </c>
      <c r="R47">
        <f t="shared" si="5"/>
        <v>11</v>
      </c>
      <c r="S47">
        <f t="shared" si="16"/>
        <v>0</v>
      </c>
      <c r="T47" s="6">
        <f t="shared" si="17"/>
        <v>0</v>
      </c>
      <c r="U47" s="6" t="e">
        <f>IF(予定価格!$G$1939=0,ROUND(予定価格!H35*(入力表!$F$12/予定価格!$H$1943),-$F$14),ROUND((予定価格!G35*(入力表!$F$12-予定価格!$H$1943)/予定価格!$G$1943)+予定価格!H35,-$F$14))</f>
        <v>#DIV/0!</v>
      </c>
      <c r="V47" t="e">
        <f>IF(U47=0,1,IF(予定価格!O35=0,1,(U47-予定価格!P35)/予定価格!O35))</f>
        <v>#DIV/0!</v>
      </c>
      <c r="W47" t="e">
        <f t="shared" si="8"/>
        <v>#DIV/0!</v>
      </c>
      <c r="X47" t="e">
        <f t="shared" si="18"/>
        <v>#DIV/0!</v>
      </c>
      <c r="Y47" t="e">
        <f>IF(U47=0,0,IF(予定価格!G35=0,0,(U47-予定価格!H35)/予定価格!G35))</f>
        <v>#DIV/0!</v>
      </c>
      <c r="Z47" t="e">
        <f t="shared" si="10"/>
        <v>#DIV/0!</v>
      </c>
      <c r="AA47" t="e">
        <f t="shared" si="19"/>
        <v>#DIV/0!</v>
      </c>
      <c r="AB47" s="6" t="e">
        <f t="shared" si="20"/>
        <v>#DIV/0!</v>
      </c>
    </row>
    <row r="48" spans="1:28" hidden="1" x14ac:dyDescent="0.2">
      <c r="A48">
        <f>+予定価格!A36</f>
        <v>0</v>
      </c>
      <c r="B48" s="268">
        <f>ROUND(予定価格!B36*査定表!$B$1949,-D48)+E48</f>
        <v>0</v>
      </c>
      <c r="C48" s="268"/>
      <c r="D48" s="32">
        <f t="shared" si="13"/>
        <v>3</v>
      </c>
      <c r="E48" s="33">
        <f t="shared" si="0"/>
        <v>0</v>
      </c>
      <c r="F48" s="268">
        <f>IF($F$12=0,0,IF(予定価格!$G$1939=0,ROUND(予定価格!H36*(入力表!$F$12/予定価格!$H$1943),-H48),ROUND((予定価格!G36*(入力表!$F$12-予定価格!$H$1943)/予定価格!$G$1943)+予定価格!H36,-H48)))+I48</f>
        <v>0</v>
      </c>
      <c r="G48" s="268"/>
      <c r="H48" s="34">
        <f t="shared" si="14"/>
        <v>3</v>
      </c>
      <c r="I48" s="35">
        <f t="shared" si="1"/>
        <v>0</v>
      </c>
      <c r="J48" s="97">
        <f t="shared" si="2"/>
        <v>0</v>
      </c>
      <c r="K48" s="12">
        <f t="shared" si="3"/>
        <v>0</v>
      </c>
      <c r="L48" s="37"/>
      <c r="M48" s="6">
        <f>ROUND(予定価格!B36*査定表!$B$1949,-$F$14)</f>
        <v>0</v>
      </c>
      <c r="N48">
        <f>IF(M48=0,1,M48/予定価格!B36)</f>
        <v>1</v>
      </c>
      <c r="O48">
        <f t="shared" si="4"/>
        <v>11</v>
      </c>
      <c r="P48">
        <f t="shared" si="15"/>
        <v>0</v>
      </c>
      <c r="Q48">
        <f>IF(M48=0,0,M48/予定価格!B36)</f>
        <v>0</v>
      </c>
      <c r="R48">
        <f t="shared" si="5"/>
        <v>11</v>
      </c>
      <c r="S48">
        <f t="shared" si="16"/>
        <v>0</v>
      </c>
      <c r="T48" s="6">
        <f t="shared" si="17"/>
        <v>0</v>
      </c>
      <c r="U48" s="6" t="e">
        <f>IF(予定価格!$G$1939=0,ROUND(予定価格!H36*(入力表!$F$12/予定価格!$H$1943),-$F$14),ROUND((予定価格!G36*(入力表!$F$12-予定価格!$H$1943)/予定価格!$G$1943)+予定価格!H36,-$F$14))</f>
        <v>#DIV/0!</v>
      </c>
      <c r="V48" t="e">
        <f>IF(U48=0,1,IF(予定価格!O36=0,1,(U48-予定価格!P36)/予定価格!O36))</f>
        <v>#DIV/0!</v>
      </c>
      <c r="W48" t="e">
        <f t="shared" si="8"/>
        <v>#DIV/0!</v>
      </c>
      <c r="X48" t="e">
        <f t="shared" si="18"/>
        <v>#DIV/0!</v>
      </c>
      <c r="Y48" t="e">
        <f>IF(U48=0,0,IF(予定価格!G36=0,0,(U48-予定価格!H36)/予定価格!G36))</f>
        <v>#DIV/0!</v>
      </c>
      <c r="Z48" t="e">
        <f t="shared" si="10"/>
        <v>#DIV/0!</v>
      </c>
      <c r="AA48" t="e">
        <f t="shared" si="19"/>
        <v>#DIV/0!</v>
      </c>
      <c r="AB48" s="6" t="e">
        <f t="shared" si="20"/>
        <v>#DIV/0!</v>
      </c>
    </row>
    <row r="49" spans="1:28" hidden="1" x14ac:dyDescent="0.2">
      <c r="A49">
        <f>+予定価格!A37</f>
        <v>0</v>
      </c>
      <c r="B49" s="268">
        <f>ROUND(予定価格!B37*査定表!$B$1949,-D49)+E49</f>
        <v>0</v>
      </c>
      <c r="C49" s="268"/>
      <c r="D49" s="32">
        <f t="shared" si="13"/>
        <v>3</v>
      </c>
      <c r="E49" s="33">
        <f t="shared" si="0"/>
        <v>0</v>
      </c>
      <c r="F49" s="268">
        <f>IF($F$12=0,0,IF(予定価格!$G$1939=0,ROUND(予定価格!H37*(入力表!$F$12/予定価格!$H$1943),-H49),ROUND((予定価格!G37*(入力表!$F$12-予定価格!$H$1943)/予定価格!$G$1943)+予定価格!H37,-H49)))+I49</f>
        <v>0</v>
      </c>
      <c r="G49" s="268"/>
      <c r="H49" s="34">
        <f t="shared" si="14"/>
        <v>3</v>
      </c>
      <c r="I49" s="35">
        <f t="shared" si="1"/>
        <v>0</v>
      </c>
      <c r="J49" s="97">
        <f t="shared" si="2"/>
        <v>0</v>
      </c>
      <c r="K49" s="12">
        <f t="shared" si="3"/>
        <v>0</v>
      </c>
      <c r="L49" s="37"/>
      <c r="M49" s="6">
        <f>ROUND(予定価格!B37*査定表!$B$1949,-$F$14)</f>
        <v>0</v>
      </c>
      <c r="N49">
        <f>IF(M49=0,1,M49/予定価格!B37)</f>
        <v>1</v>
      </c>
      <c r="O49">
        <f t="shared" si="4"/>
        <v>11</v>
      </c>
      <c r="P49">
        <f t="shared" si="15"/>
        <v>0</v>
      </c>
      <c r="Q49">
        <f>IF(M49=0,0,M49/予定価格!B37)</f>
        <v>0</v>
      </c>
      <c r="R49">
        <f t="shared" si="5"/>
        <v>11</v>
      </c>
      <c r="S49">
        <f t="shared" si="16"/>
        <v>0</v>
      </c>
      <c r="T49" s="6">
        <f t="shared" si="17"/>
        <v>0</v>
      </c>
      <c r="U49" s="6" t="e">
        <f>IF(予定価格!$G$1939=0,ROUND(予定価格!H37*(入力表!$F$12/予定価格!$H$1943),-$F$14),ROUND((予定価格!G37*(入力表!$F$12-予定価格!$H$1943)/予定価格!$G$1943)+予定価格!H37,-$F$14))</f>
        <v>#DIV/0!</v>
      </c>
      <c r="V49" t="e">
        <f>IF(U49=0,1,IF(予定価格!O37=0,1,(U49-予定価格!P37)/予定価格!O37))</f>
        <v>#DIV/0!</v>
      </c>
      <c r="W49" t="e">
        <f t="shared" si="8"/>
        <v>#DIV/0!</v>
      </c>
      <c r="X49" t="e">
        <f t="shared" si="18"/>
        <v>#DIV/0!</v>
      </c>
      <c r="Y49" t="e">
        <f>IF(U49=0,0,IF(予定価格!G37=0,0,(U49-予定価格!H37)/予定価格!G37))</f>
        <v>#DIV/0!</v>
      </c>
      <c r="Z49" t="e">
        <f t="shared" si="10"/>
        <v>#DIV/0!</v>
      </c>
      <c r="AA49" t="e">
        <f t="shared" si="19"/>
        <v>#DIV/0!</v>
      </c>
      <c r="AB49" s="6" t="e">
        <f t="shared" si="20"/>
        <v>#DIV/0!</v>
      </c>
    </row>
    <row r="50" spans="1:28" hidden="1" x14ac:dyDescent="0.2">
      <c r="A50">
        <f>+予定価格!A38</f>
        <v>0</v>
      </c>
      <c r="B50" s="268">
        <f>ROUND(予定価格!B38*査定表!$B$1949,-D50)+E50</f>
        <v>0</v>
      </c>
      <c r="C50" s="268"/>
      <c r="D50" s="32">
        <f t="shared" si="13"/>
        <v>3</v>
      </c>
      <c r="E50" s="33">
        <f t="shared" si="0"/>
        <v>0</v>
      </c>
      <c r="F50" s="268">
        <f>IF($F$12=0,0,IF(予定価格!$G$1939=0,ROUND(予定価格!H38*(入力表!$F$12/予定価格!$H$1943),-H50),ROUND((予定価格!G38*(入力表!$F$12-予定価格!$H$1943)/予定価格!$G$1943)+予定価格!H38,-H50)))+I50</f>
        <v>0</v>
      </c>
      <c r="G50" s="268"/>
      <c r="H50" s="34">
        <f t="shared" si="14"/>
        <v>3</v>
      </c>
      <c r="I50" s="35">
        <f t="shared" si="1"/>
        <v>0</v>
      </c>
      <c r="J50" s="97">
        <f t="shared" si="2"/>
        <v>0</v>
      </c>
      <c r="K50" s="12">
        <f t="shared" si="3"/>
        <v>0</v>
      </c>
      <c r="L50" s="37"/>
      <c r="M50" s="6">
        <f>ROUND(予定価格!B38*査定表!$B$1949,-$F$14)</f>
        <v>0</v>
      </c>
      <c r="N50">
        <f>IF(M50=0,1,M50/予定価格!B38)</f>
        <v>1</v>
      </c>
      <c r="O50">
        <f t="shared" si="4"/>
        <v>11</v>
      </c>
      <c r="P50">
        <f t="shared" si="15"/>
        <v>0</v>
      </c>
      <c r="Q50">
        <f>IF(M50=0,0,M50/予定価格!B38)</f>
        <v>0</v>
      </c>
      <c r="R50">
        <f t="shared" si="5"/>
        <v>11</v>
      </c>
      <c r="S50">
        <f t="shared" si="16"/>
        <v>0</v>
      </c>
      <c r="T50" s="6">
        <f t="shared" si="17"/>
        <v>0</v>
      </c>
      <c r="U50" s="6" t="e">
        <f>IF(予定価格!$G$1939=0,ROUND(予定価格!H38*(入力表!$F$12/予定価格!$H$1943),-$F$14),ROUND((予定価格!G38*(入力表!$F$12-予定価格!$H$1943)/予定価格!$G$1943)+予定価格!H38,-$F$14))</f>
        <v>#DIV/0!</v>
      </c>
      <c r="V50" t="e">
        <f>IF(U50=0,1,IF(予定価格!O38=0,1,(U50-予定価格!P38)/予定価格!O38))</f>
        <v>#DIV/0!</v>
      </c>
      <c r="W50" t="e">
        <f t="shared" si="8"/>
        <v>#DIV/0!</v>
      </c>
      <c r="X50" t="e">
        <f t="shared" si="18"/>
        <v>#DIV/0!</v>
      </c>
      <c r="Y50" t="e">
        <f>IF(U50=0,0,IF(予定価格!G38=0,0,(U50-予定価格!H38)/予定価格!G38))</f>
        <v>#DIV/0!</v>
      </c>
      <c r="Z50" t="e">
        <f t="shared" si="10"/>
        <v>#DIV/0!</v>
      </c>
      <c r="AA50" t="e">
        <f t="shared" si="19"/>
        <v>#DIV/0!</v>
      </c>
      <c r="AB50" s="6" t="e">
        <f t="shared" si="20"/>
        <v>#DIV/0!</v>
      </c>
    </row>
    <row r="51" spans="1:28" hidden="1" x14ac:dyDescent="0.2">
      <c r="A51">
        <f>+予定価格!A39</f>
        <v>0</v>
      </c>
      <c r="B51" s="268">
        <f>ROUND(予定価格!B39*査定表!$B$1949,-D51)+E51</f>
        <v>0</v>
      </c>
      <c r="C51" s="268"/>
      <c r="D51" s="32">
        <f t="shared" si="13"/>
        <v>3</v>
      </c>
      <c r="E51" s="33">
        <f t="shared" si="0"/>
        <v>0</v>
      </c>
      <c r="F51" s="268">
        <f>IF($F$12=0,0,IF(予定価格!$G$1939=0,ROUND(予定価格!H39*(入力表!$F$12/予定価格!$H$1943),-H51),ROUND((予定価格!G39*(入力表!$F$12-予定価格!$H$1943)/予定価格!$G$1943)+予定価格!H39,-H51)))+I51</f>
        <v>0</v>
      </c>
      <c r="G51" s="268"/>
      <c r="H51" s="34">
        <f t="shared" si="14"/>
        <v>3</v>
      </c>
      <c r="I51" s="35">
        <f t="shared" si="1"/>
        <v>0</v>
      </c>
      <c r="J51" s="97">
        <f t="shared" si="2"/>
        <v>0</v>
      </c>
      <c r="K51" s="12">
        <f t="shared" si="3"/>
        <v>0</v>
      </c>
      <c r="L51" s="37"/>
      <c r="M51" s="6">
        <f>ROUND(予定価格!B39*査定表!$B$1949,-$F$14)</f>
        <v>0</v>
      </c>
      <c r="N51">
        <f>IF(M51=0,1,M51/予定価格!B39)</f>
        <v>1</v>
      </c>
      <c r="O51">
        <f t="shared" si="4"/>
        <v>11</v>
      </c>
      <c r="P51">
        <f t="shared" si="15"/>
        <v>0</v>
      </c>
      <c r="Q51">
        <f>IF(M51=0,0,M51/予定価格!B39)</f>
        <v>0</v>
      </c>
      <c r="R51">
        <f t="shared" si="5"/>
        <v>11</v>
      </c>
      <c r="S51">
        <f t="shared" si="16"/>
        <v>0</v>
      </c>
      <c r="T51" s="6">
        <f t="shared" si="17"/>
        <v>0</v>
      </c>
      <c r="U51" s="6" t="e">
        <f>IF(予定価格!$G$1939=0,ROUND(予定価格!H39*(入力表!$F$12/予定価格!$H$1943),-$F$14),ROUND((予定価格!G39*(入力表!$F$12-予定価格!$H$1943)/予定価格!$G$1943)+予定価格!H39,-$F$14))</f>
        <v>#DIV/0!</v>
      </c>
      <c r="V51" t="e">
        <f>IF(U51=0,1,IF(予定価格!O39=0,1,(U51-予定価格!P39)/予定価格!O39))</f>
        <v>#DIV/0!</v>
      </c>
      <c r="W51" t="e">
        <f t="shared" si="8"/>
        <v>#DIV/0!</v>
      </c>
      <c r="X51" t="e">
        <f t="shared" si="18"/>
        <v>#DIV/0!</v>
      </c>
      <c r="Y51" t="e">
        <f>IF(U51=0,0,IF(予定価格!G39=0,0,(U51-予定価格!H39)/予定価格!G39))</f>
        <v>#DIV/0!</v>
      </c>
      <c r="Z51" t="e">
        <f t="shared" si="10"/>
        <v>#DIV/0!</v>
      </c>
      <c r="AA51" t="e">
        <f t="shared" si="19"/>
        <v>#DIV/0!</v>
      </c>
      <c r="AB51" s="6" t="e">
        <f t="shared" si="20"/>
        <v>#DIV/0!</v>
      </c>
    </row>
    <row r="52" spans="1:28" hidden="1" x14ac:dyDescent="0.2">
      <c r="A52">
        <f>+予定価格!A40</f>
        <v>0</v>
      </c>
      <c r="B52" s="268">
        <f>ROUND(予定価格!B40*査定表!$B$1949,-D52)+E52</f>
        <v>0</v>
      </c>
      <c r="C52" s="268"/>
      <c r="D52" s="32">
        <f t="shared" si="13"/>
        <v>3</v>
      </c>
      <c r="E52" s="33">
        <f t="shared" si="0"/>
        <v>0</v>
      </c>
      <c r="F52" s="268">
        <f>IF($F$12=0,0,IF(予定価格!$G$1939=0,ROUND(予定価格!H40*(入力表!$F$12/予定価格!$H$1943),-H52),ROUND((予定価格!G40*(入力表!$F$12-予定価格!$H$1943)/予定価格!$G$1943)+予定価格!H40,-H52)))+I52</f>
        <v>0</v>
      </c>
      <c r="G52" s="268"/>
      <c r="H52" s="34">
        <f t="shared" si="14"/>
        <v>3</v>
      </c>
      <c r="I52" s="35">
        <f t="shared" si="1"/>
        <v>0</v>
      </c>
      <c r="J52" s="97">
        <f t="shared" si="2"/>
        <v>0</v>
      </c>
      <c r="K52" s="12">
        <f t="shared" si="3"/>
        <v>0</v>
      </c>
      <c r="L52" s="37"/>
      <c r="M52" s="6">
        <f>ROUND(予定価格!B40*査定表!$B$1949,-$F$14)</f>
        <v>0</v>
      </c>
      <c r="N52">
        <f>IF(M52=0,1,M52/予定価格!B40)</f>
        <v>1</v>
      </c>
      <c r="O52">
        <f t="shared" si="4"/>
        <v>11</v>
      </c>
      <c r="P52">
        <f t="shared" si="15"/>
        <v>0</v>
      </c>
      <c r="Q52">
        <f>IF(M52=0,0,M52/予定価格!B40)</f>
        <v>0</v>
      </c>
      <c r="R52">
        <f t="shared" si="5"/>
        <v>11</v>
      </c>
      <c r="S52">
        <f t="shared" si="16"/>
        <v>0</v>
      </c>
      <c r="T52" s="6">
        <f t="shared" si="17"/>
        <v>0</v>
      </c>
      <c r="U52" s="6" t="e">
        <f>IF(予定価格!$G$1939=0,ROUND(予定価格!H40*(入力表!$F$12/予定価格!$H$1943),-$F$14),ROUND((予定価格!G40*(入力表!$F$12-予定価格!$H$1943)/予定価格!$G$1943)+予定価格!H40,-$F$14))</f>
        <v>#DIV/0!</v>
      </c>
      <c r="V52" t="e">
        <f>IF(U52=0,1,IF(予定価格!O40=0,1,(U52-予定価格!P40)/予定価格!O40))</f>
        <v>#DIV/0!</v>
      </c>
      <c r="W52" t="e">
        <f t="shared" si="8"/>
        <v>#DIV/0!</v>
      </c>
      <c r="X52" t="e">
        <f t="shared" si="18"/>
        <v>#DIV/0!</v>
      </c>
      <c r="Y52" t="e">
        <f>IF(U52=0,0,IF(予定価格!G40=0,0,(U52-予定価格!H40)/予定価格!G40))</f>
        <v>#DIV/0!</v>
      </c>
      <c r="Z52" t="e">
        <f t="shared" si="10"/>
        <v>#DIV/0!</v>
      </c>
      <c r="AA52" t="e">
        <f t="shared" si="19"/>
        <v>#DIV/0!</v>
      </c>
      <c r="AB52" s="6" t="e">
        <f t="shared" si="20"/>
        <v>#DIV/0!</v>
      </c>
    </row>
    <row r="53" spans="1:28" hidden="1" x14ac:dyDescent="0.2">
      <c r="A53">
        <f>+予定価格!A41</f>
        <v>0</v>
      </c>
      <c r="B53" s="268">
        <f>ROUND(予定価格!B41*査定表!$B$1949,-D53)+E53</f>
        <v>0</v>
      </c>
      <c r="C53" s="268"/>
      <c r="D53" s="32">
        <f t="shared" si="13"/>
        <v>3</v>
      </c>
      <c r="E53" s="33">
        <f t="shared" si="0"/>
        <v>0</v>
      </c>
      <c r="F53" s="268">
        <f>IF($F$12=0,0,IF(予定価格!$G$1939=0,ROUND(予定価格!H41*(入力表!$F$12/予定価格!$H$1943),-H53),ROUND((予定価格!G41*(入力表!$F$12-予定価格!$H$1943)/予定価格!$G$1943)+予定価格!H41,-H53)))+I53</f>
        <v>0</v>
      </c>
      <c r="G53" s="268"/>
      <c r="H53" s="34">
        <f t="shared" si="14"/>
        <v>3</v>
      </c>
      <c r="I53" s="35">
        <f t="shared" si="1"/>
        <v>0</v>
      </c>
      <c r="J53" s="97">
        <f t="shared" si="2"/>
        <v>0</v>
      </c>
      <c r="K53" s="12">
        <f t="shared" si="3"/>
        <v>0</v>
      </c>
      <c r="L53" s="37"/>
      <c r="M53" s="6">
        <f>ROUND(予定価格!B41*査定表!$B$1949,-$F$14)</f>
        <v>0</v>
      </c>
      <c r="N53">
        <f>IF(M53=0,1,M53/予定価格!B41)</f>
        <v>1</v>
      </c>
      <c r="O53">
        <f t="shared" si="4"/>
        <v>11</v>
      </c>
      <c r="P53">
        <f t="shared" si="15"/>
        <v>0</v>
      </c>
      <c r="Q53">
        <f>IF(M53=0,0,M53/予定価格!B41)</f>
        <v>0</v>
      </c>
      <c r="R53">
        <f t="shared" si="5"/>
        <v>11</v>
      </c>
      <c r="S53">
        <f t="shared" si="16"/>
        <v>0</v>
      </c>
      <c r="T53" s="6">
        <f t="shared" si="17"/>
        <v>0</v>
      </c>
      <c r="U53" s="6" t="e">
        <f>IF(予定価格!$G$1939=0,ROUND(予定価格!H41*(入力表!$F$12/予定価格!$H$1943),-$F$14),ROUND((予定価格!G41*(入力表!$F$12-予定価格!$H$1943)/予定価格!$G$1943)+予定価格!H41,-$F$14))</f>
        <v>#DIV/0!</v>
      </c>
      <c r="V53" t="e">
        <f>IF(U53=0,1,IF(予定価格!O41=0,1,(U53-予定価格!P41)/予定価格!O41))</f>
        <v>#DIV/0!</v>
      </c>
      <c r="W53" t="e">
        <f t="shared" si="8"/>
        <v>#DIV/0!</v>
      </c>
      <c r="X53" t="e">
        <f t="shared" si="18"/>
        <v>#DIV/0!</v>
      </c>
      <c r="Y53" t="e">
        <f>IF(U53=0,0,IF(予定価格!G41=0,0,(U53-予定価格!H41)/予定価格!G41))</f>
        <v>#DIV/0!</v>
      </c>
      <c r="Z53" t="e">
        <f t="shared" si="10"/>
        <v>#DIV/0!</v>
      </c>
      <c r="AA53" t="e">
        <f t="shared" si="19"/>
        <v>#DIV/0!</v>
      </c>
      <c r="AB53" s="6" t="e">
        <f t="shared" si="20"/>
        <v>#DIV/0!</v>
      </c>
    </row>
    <row r="54" spans="1:28" hidden="1" x14ac:dyDescent="0.2">
      <c r="A54">
        <f>+予定価格!A42</f>
        <v>0</v>
      </c>
      <c r="B54" s="268">
        <f>ROUND(予定価格!B42*査定表!$B$1949,-D54)+E54</f>
        <v>0</v>
      </c>
      <c r="C54" s="268"/>
      <c r="D54" s="32">
        <f t="shared" si="13"/>
        <v>3</v>
      </c>
      <c r="E54" s="33">
        <f t="shared" si="0"/>
        <v>0</v>
      </c>
      <c r="F54" s="268">
        <f>IF($F$12=0,0,IF(予定価格!$G$1939=0,ROUND(予定価格!H42*(入力表!$F$12/予定価格!$H$1943),-H54),ROUND((予定価格!G42*(入力表!$F$12-予定価格!$H$1943)/予定価格!$G$1943)+予定価格!H42,-H54)))+I54</f>
        <v>0</v>
      </c>
      <c r="G54" s="268"/>
      <c r="H54" s="34">
        <f t="shared" si="14"/>
        <v>3</v>
      </c>
      <c r="I54" s="35">
        <f t="shared" si="1"/>
        <v>0</v>
      </c>
      <c r="J54" s="97">
        <f t="shared" si="2"/>
        <v>0</v>
      </c>
      <c r="K54" s="12">
        <f t="shared" si="3"/>
        <v>0</v>
      </c>
      <c r="L54" s="37"/>
      <c r="M54" s="6">
        <f>ROUND(予定価格!B42*査定表!$B$1949,-$F$14)</f>
        <v>0</v>
      </c>
      <c r="N54">
        <f>IF(M54=0,1,M54/予定価格!B42)</f>
        <v>1</v>
      </c>
      <c r="O54">
        <f t="shared" si="4"/>
        <v>11</v>
      </c>
      <c r="P54">
        <f t="shared" si="15"/>
        <v>0</v>
      </c>
      <c r="Q54">
        <f>IF(M54=0,0,M54/予定価格!B42)</f>
        <v>0</v>
      </c>
      <c r="R54">
        <f t="shared" si="5"/>
        <v>11</v>
      </c>
      <c r="S54">
        <f t="shared" si="16"/>
        <v>0</v>
      </c>
      <c r="T54" s="6">
        <f t="shared" si="17"/>
        <v>0</v>
      </c>
      <c r="U54" s="6" t="e">
        <f>IF(予定価格!$G$1939=0,ROUND(予定価格!H42*(入力表!$F$12/予定価格!$H$1943),-$F$14),ROUND((予定価格!G42*(入力表!$F$12-予定価格!$H$1943)/予定価格!$G$1943)+予定価格!H42,-$F$14))</f>
        <v>#DIV/0!</v>
      </c>
      <c r="V54" t="e">
        <f>IF(U54=0,1,IF(予定価格!O42=0,1,(U54-予定価格!P42)/予定価格!O42))</f>
        <v>#DIV/0!</v>
      </c>
      <c r="W54" t="e">
        <f t="shared" si="8"/>
        <v>#DIV/0!</v>
      </c>
      <c r="X54" t="e">
        <f t="shared" si="18"/>
        <v>#DIV/0!</v>
      </c>
      <c r="Y54" t="e">
        <f>IF(U54=0,0,IF(予定価格!G42=0,0,(U54-予定価格!H42)/予定価格!G42))</f>
        <v>#DIV/0!</v>
      </c>
      <c r="Z54" t="e">
        <f t="shared" si="10"/>
        <v>#DIV/0!</v>
      </c>
      <c r="AA54" t="e">
        <f t="shared" si="19"/>
        <v>#DIV/0!</v>
      </c>
      <c r="AB54" s="6" t="e">
        <f t="shared" si="20"/>
        <v>#DIV/0!</v>
      </c>
    </row>
    <row r="55" spans="1:28" hidden="1" x14ac:dyDescent="0.2">
      <c r="A55">
        <f>+予定価格!A43</f>
        <v>0</v>
      </c>
      <c r="B55" s="268">
        <f>ROUND(予定価格!B43*査定表!$B$1949,-D55)+E55</f>
        <v>0</v>
      </c>
      <c r="C55" s="268"/>
      <c r="D55" s="32">
        <f t="shared" si="13"/>
        <v>3</v>
      </c>
      <c r="E55" s="33">
        <f t="shared" si="0"/>
        <v>0</v>
      </c>
      <c r="F55" s="268">
        <f>IF($F$12=0,0,IF(予定価格!$G$1939=0,ROUND(予定価格!H43*(入力表!$F$12/予定価格!$H$1943),-H55),ROUND((予定価格!G43*(入力表!$F$12-予定価格!$H$1943)/予定価格!$G$1943)+予定価格!H43,-H55)))+I55</f>
        <v>0</v>
      </c>
      <c r="G55" s="268"/>
      <c r="H55" s="34">
        <f t="shared" si="14"/>
        <v>3</v>
      </c>
      <c r="I55" s="35">
        <f t="shared" si="1"/>
        <v>0</v>
      </c>
      <c r="J55" s="97">
        <f t="shared" si="2"/>
        <v>0</v>
      </c>
      <c r="K55" s="12">
        <f t="shared" si="3"/>
        <v>0</v>
      </c>
      <c r="L55" s="37"/>
      <c r="M55" s="6">
        <f>ROUND(予定価格!B43*査定表!$B$1949,-$F$14)</f>
        <v>0</v>
      </c>
      <c r="N55">
        <f>IF(M55=0,1,M55/予定価格!B43)</f>
        <v>1</v>
      </c>
      <c r="O55">
        <f t="shared" si="4"/>
        <v>11</v>
      </c>
      <c r="P55">
        <f t="shared" si="15"/>
        <v>0</v>
      </c>
      <c r="Q55">
        <f>IF(M55=0,0,M55/予定価格!B43)</f>
        <v>0</v>
      </c>
      <c r="R55">
        <f t="shared" si="5"/>
        <v>11</v>
      </c>
      <c r="S55">
        <f t="shared" si="16"/>
        <v>0</v>
      </c>
      <c r="T55" s="6">
        <f t="shared" si="17"/>
        <v>0</v>
      </c>
      <c r="U55" s="6" t="e">
        <f>IF(予定価格!$G$1939=0,ROUND(予定価格!H43*(入力表!$F$12/予定価格!$H$1943),-$F$14),ROUND((予定価格!G43*(入力表!$F$12-予定価格!$H$1943)/予定価格!$G$1943)+予定価格!H43,-$F$14))</f>
        <v>#DIV/0!</v>
      </c>
      <c r="V55" t="e">
        <f>IF(U55=0,1,IF(予定価格!O43=0,1,(U55-予定価格!P43)/予定価格!O43))</f>
        <v>#DIV/0!</v>
      </c>
      <c r="W55" t="e">
        <f t="shared" si="8"/>
        <v>#DIV/0!</v>
      </c>
      <c r="X55" t="e">
        <f t="shared" si="18"/>
        <v>#DIV/0!</v>
      </c>
      <c r="Y55" t="e">
        <f>IF(U55=0,0,IF(予定価格!G43=0,0,(U55-予定価格!H43)/予定価格!G43))</f>
        <v>#DIV/0!</v>
      </c>
      <c r="Z55" t="e">
        <f t="shared" si="10"/>
        <v>#DIV/0!</v>
      </c>
      <c r="AA55" t="e">
        <f t="shared" si="19"/>
        <v>#DIV/0!</v>
      </c>
      <c r="AB55" s="6" t="e">
        <f t="shared" si="20"/>
        <v>#DIV/0!</v>
      </c>
    </row>
    <row r="56" spans="1:28" hidden="1" x14ac:dyDescent="0.2">
      <c r="A56">
        <f>+予定価格!A44</f>
        <v>0</v>
      </c>
      <c r="B56" s="268">
        <f>ROUND(予定価格!B44*査定表!$B$1949,-D56)+E56</f>
        <v>0</v>
      </c>
      <c r="C56" s="268"/>
      <c r="D56" s="32">
        <f t="shared" si="13"/>
        <v>3</v>
      </c>
      <c r="E56" s="33">
        <f t="shared" si="0"/>
        <v>0</v>
      </c>
      <c r="F56" s="268">
        <f>IF($F$12=0,0,IF(予定価格!$G$1939=0,ROUND(予定価格!H44*(入力表!$F$12/予定価格!$H$1943),-H56),ROUND((予定価格!G44*(入力表!$F$12-予定価格!$H$1943)/予定価格!$G$1943)+予定価格!H44,-H56)))+I56</f>
        <v>0</v>
      </c>
      <c r="G56" s="268"/>
      <c r="H56" s="34">
        <f t="shared" si="14"/>
        <v>3</v>
      </c>
      <c r="I56" s="35">
        <f t="shared" si="1"/>
        <v>0</v>
      </c>
      <c r="J56" s="97">
        <f t="shared" si="2"/>
        <v>0</v>
      </c>
      <c r="K56" s="12">
        <f t="shared" si="3"/>
        <v>0</v>
      </c>
      <c r="L56" s="37"/>
      <c r="M56" s="6">
        <f>ROUND(予定価格!B44*査定表!$B$1949,-$F$14)</f>
        <v>0</v>
      </c>
      <c r="N56">
        <f>IF(M56=0,1,M56/予定価格!B44)</f>
        <v>1</v>
      </c>
      <c r="O56">
        <f t="shared" si="4"/>
        <v>11</v>
      </c>
      <c r="P56">
        <f t="shared" si="15"/>
        <v>0</v>
      </c>
      <c r="Q56">
        <f>IF(M56=0,0,M56/予定価格!B44)</f>
        <v>0</v>
      </c>
      <c r="R56">
        <f t="shared" si="5"/>
        <v>11</v>
      </c>
      <c r="S56">
        <f t="shared" si="16"/>
        <v>0</v>
      </c>
      <c r="T56" s="6">
        <f t="shared" si="17"/>
        <v>0</v>
      </c>
      <c r="U56" s="6" t="e">
        <f>IF(予定価格!$G$1939=0,ROUND(予定価格!H44*(入力表!$F$12/予定価格!$H$1943),-$F$14),ROUND((予定価格!G44*(入力表!$F$12-予定価格!$H$1943)/予定価格!$G$1943)+予定価格!H44,-$F$14))</f>
        <v>#DIV/0!</v>
      </c>
      <c r="V56" t="e">
        <f>IF(U56=0,1,IF(予定価格!O44=0,1,(U56-予定価格!P44)/予定価格!O44))</f>
        <v>#DIV/0!</v>
      </c>
      <c r="W56" t="e">
        <f t="shared" si="8"/>
        <v>#DIV/0!</v>
      </c>
      <c r="X56" t="e">
        <f t="shared" si="18"/>
        <v>#DIV/0!</v>
      </c>
      <c r="Y56" t="e">
        <f>IF(U56=0,0,IF(予定価格!G44=0,0,(U56-予定価格!H44)/予定価格!G44))</f>
        <v>#DIV/0!</v>
      </c>
      <c r="Z56" t="e">
        <f t="shared" si="10"/>
        <v>#DIV/0!</v>
      </c>
      <c r="AA56" t="e">
        <f t="shared" si="19"/>
        <v>#DIV/0!</v>
      </c>
      <c r="AB56" s="6" t="e">
        <f t="shared" si="20"/>
        <v>#DIV/0!</v>
      </c>
    </row>
    <row r="57" spans="1:28" hidden="1" x14ac:dyDescent="0.2">
      <c r="A57">
        <f>+予定価格!A45</f>
        <v>0</v>
      </c>
      <c r="B57" s="268">
        <f>ROUND(予定価格!B45*査定表!$B$1949,-D57)+E57</f>
        <v>0</v>
      </c>
      <c r="C57" s="268"/>
      <c r="D57" s="32">
        <f t="shared" si="13"/>
        <v>3</v>
      </c>
      <c r="E57" s="33">
        <f t="shared" si="0"/>
        <v>0</v>
      </c>
      <c r="F57" s="268">
        <f>IF($F$12=0,0,IF(予定価格!$G$1939=0,ROUND(予定価格!H45*(入力表!$F$12/予定価格!$H$1943),-H57),ROUND((予定価格!G45*(入力表!$F$12-予定価格!$H$1943)/予定価格!$G$1943)+予定価格!H45,-H57)))+I57</f>
        <v>0</v>
      </c>
      <c r="G57" s="268"/>
      <c r="H57" s="34">
        <f t="shared" si="14"/>
        <v>3</v>
      </c>
      <c r="I57" s="35">
        <f t="shared" si="1"/>
        <v>0</v>
      </c>
      <c r="J57" s="97">
        <f t="shared" si="2"/>
        <v>0</v>
      </c>
      <c r="K57" s="12">
        <f t="shared" si="3"/>
        <v>0</v>
      </c>
      <c r="L57" s="37"/>
      <c r="M57" s="6">
        <f>ROUND(予定価格!B45*査定表!$B$1949,-$F$14)</f>
        <v>0</v>
      </c>
      <c r="N57">
        <f>IF(M57=0,1,M57/予定価格!B45)</f>
        <v>1</v>
      </c>
      <c r="O57">
        <f t="shared" si="4"/>
        <v>11</v>
      </c>
      <c r="P57">
        <f t="shared" si="15"/>
        <v>0</v>
      </c>
      <c r="Q57">
        <f>IF(M57=0,0,M57/予定価格!B45)</f>
        <v>0</v>
      </c>
      <c r="R57">
        <f t="shared" si="5"/>
        <v>11</v>
      </c>
      <c r="S57">
        <f t="shared" si="16"/>
        <v>0</v>
      </c>
      <c r="T57" s="6">
        <f t="shared" si="17"/>
        <v>0</v>
      </c>
      <c r="U57" s="6" t="e">
        <f>IF(予定価格!$G$1939=0,ROUND(予定価格!H45*(入力表!$F$12/予定価格!$H$1943),-$F$14),ROUND((予定価格!G45*(入力表!$F$12-予定価格!$H$1943)/予定価格!$G$1943)+予定価格!H45,-$F$14))</f>
        <v>#DIV/0!</v>
      </c>
      <c r="V57" t="e">
        <f>IF(U57=0,1,IF(予定価格!O45=0,1,(U57-予定価格!P45)/予定価格!O45))</f>
        <v>#DIV/0!</v>
      </c>
      <c r="W57" t="e">
        <f t="shared" si="8"/>
        <v>#DIV/0!</v>
      </c>
      <c r="X57" t="e">
        <f t="shared" si="18"/>
        <v>#DIV/0!</v>
      </c>
      <c r="Y57" t="e">
        <f>IF(U57=0,0,IF(予定価格!G45=0,0,(U57-予定価格!H45)/予定価格!G45))</f>
        <v>#DIV/0!</v>
      </c>
      <c r="Z57" t="e">
        <f t="shared" si="10"/>
        <v>#DIV/0!</v>
      </c>
      <c r="AA57" t="e">
        <f t="shared" si="19"/>
        <v>#DIV/0!</v>
      </c>
      <c r="AB57" s="6" t="e">
        <f t="shared" si="20"/>
        <v>#DIV/0!</v>
      </c>
    </row>
    <row r="58" spans="1:28" hidden="1" x14ac:dyDescent="0.2">
      <c r="A58">
        <f>+予定価格!A46</f>
        <v>0</v>
      </c>
      <c r="B58" s="268">
        <f>ROUND(予定価格!B46*査定表!$B$1949,-D58)+E58</f>
        <v>0</v>
      </c>
      <c r="C58" s="268"/>
      <c r="D58" s="32">
        <f t="shared" si="13"/>
        <v>3</v>
      </c>
      <c r="E58" s="33">
        <f t="shared" si="0"/>
        <v>0</v>
      </c>
      <c r="F58" s="268">
        <f>IF($F$12=0,0,IF(予定価格!$G$1939=0,ROUND(予定価格!H46*(入力表!$F$12/予定価格!$H$1943),-H58),ROUND((予定価格!G46*(入力表!$F$12-予定価格!$H$1943)/予定価格!$G$1943)+予定価格!H46,-H58)))+I58</f>
        <v>0</v>
      </c>
      <c r="G58" s="268"/>
      <c r="H58" s="34">
        <f t="shared" si="14"/>
        <v>3</v>
      </c>
      <c r="I58" s="35">
        <f t="shared" si="1"/>
        <v>0</v>
      </c>
      <c r="J58" s="97">
        <f t="shared" si="2"/>
        <v>0</v>
      </c>
      <c r="K58" s="12">
        <f t="shared" si="3"/>
        <v>0</v>
      </c>
      <c r="L58" s="37"/>
      <c r="M58" s="6">
        <f>ROUND(予定価格!B46*査定表!$B$1949,-$F$14)</f>
        <v>0</v>
      </c>
      <c r="N58">
        <f>IF(M58=0,1,M58/予定価格!B46)</f>
        <v>1</v>
      </c>
      <c r="O58">
        <f t="shared" si="4"/>
        <v>11</v>
      </c>
      <c r="P58">
        <f t="shared" si="15"/>
        <v>0</v>
      </c>
      <c r="Q58">
        <f>IF(M58=0,0,M58/予定価格!B46)</f>
        <v>0</v>
      </c>
      <c r="R58">
        <f t="shared" si="5"/>
        <v>11</v>
      </c>
      <c r="S58">
        <f t="shared" si="16"/>
        <v>0</v>
      </c>
      <c r="T58" s="6">
        <f t="shared" si="17"/>
        <v>0</v>
      </c>
      <c r="U58" s="6" t="e">
        <f>IF(予定価格!$G$1939=0,ROUND(予定価格!H46*(入力表!$F$12/予定価格!$H$1943),-$F$14),ROUND((予定価格!G46*(入力表!$F$12-予定価格!$H$1943)/予定価格!$G$1943)+予定価格!H46,-$F$14))</f>
        <v>#DIV/0!</v>
      </c>
      <c r="V58" t="e">
        <f>IF(U58=0,1,IF(予定価格!O46=0,1,(U58-予定価格!P46)/予定価格!O46))</f>
        <v>#DIV/0!</v>
      </c>
      <c r="W58" t="e">
        <f t="shared" si="8"/>
        <v>#DIV/0!</v>
      </c>
      <c r="X58" t="e">
        <f t="shared" si="18"/>
        <v>#DIV/0!</v>
      </c>
      <c r="Y58" t="e">
        <f>IF(U58=0,0,IF(予定価格!G46=0,0,(U58-予定価格!H46)/予定価格!G46))</f>
        <v>#DIV/0!</v>
      </c>
      <c r="Z58" t="e">
        <f t="shared" si="10"/>
        <v>#DIV/0!</v>
      </c>
      <c r="AA58" t="e">
        <f t="shared" si="19"/>
        <v>#DIV/0!</v>
      </c>
      <c r="AB58" s="6" t="e">
        <f t="shared" si="20"/>
        <v>#DIV/0!</v>
      </c>
    </row>
    <row r="59" spans="1:28" hidden="1" x14ac:dyDescent="0.2">
      <c r="A59">
        <f>+予定価格!A47</f>
        <v>0</v>
      </c>
      <c r="B59" s="268">
        <f>ROUND(予定価格!B47*査定表!$B$1949,-D59)+E59</f>
        <v>0</v>
      </c>
      <c r="C59" s="268"/>
      <c r="D59" s="32">
        <f t="shared" si="13"/>
        <v>3</v>
      </c>
      <c r="E59" s="33">
        <f t="shared" si="0"/>
        <v>0</v>
      </c>
      <c r="F59" s="268">
        <f>IF($F$12=0,0,IF(予定価格!$G$1939=0,ROUND(予定価格!H47*(入力表!$F$12/予定価格!$H$1943),-H59),ROUND((予定価格!G47*(入力表!$F$12-予定価格!$H$1943)/予定価格!$G$1943)+予定価格!H47,-H59)))+I59</f>
        <v>0</v>
      </c>
      <c r="G59" s="268"/>
      <c r="H59" s="34">
        <f t="shared" si="14"/>
        <v>3</v>
      </c>
      <c r="I59" s="35">
        <f t="shared" si="1"/>
        <v>0</v>
      </c>
      <c r="J59" s="97">
        <f t="shared" si="2"/>
        <v>0</v>
      </c>
      <c r="K59" s="12">
        <f t="shared" si="3"/>
        <v>0</v>
      </c>
      <c r="L59" s="37"/>
      <c r="M59" s="6">
        <f>ROUND(予定価格!B47*査定表!$B$1949,-$F$14)</f>
        <v>0</v>
      </c>
      <c r="N59">
        <f>IF(M59=0,1,M59/予定価格!B47)</f>
        <v>1</v>
      </c>
      <c r="O59">
        <f t="shared" si="4"/>
        <v>11</v>
      </c>
      <c r="P59">
        <f t="shared" si="15"/>
        <v>0</v>
      </c>
      <c r="Q59">
        <f>IF(M59=0,0,M59/予定価格!B47)</f>
        <v>0</v>
      </c>
      <c r="R59">
        <f t="shared" si="5"/>
        <v>11</v>
      </c>
      <c r="S59">
        <f t="shared" si="16"/>
        <v>0</v>
      </c>
      <c r="T59" s="6">
        <f t="shared" si="17"/>
        <v>0</v>
      </c>
      <c r="U59" s="6" t="e">
        <f>IF(予定価格!$G$1939=0,ROUND(予定価格!H47*(入力表!$F$12/予定価格!$H$1943),-$F$14),ROUND((予定価格!G47*(入力表!$F$12-予定価格!$H$1943)/予定価格!$G$1943)+予定価格!H47,-$F$14))</f>
        <v>#DIV/0!</v>
      </c>
      <c r="V59" t="e">
        <f>IF(U59=0,1,IF(予定価格!O47=0,1,(U59-予定価格!P47)/予定価格!O47))</f>
        <v>#DIV/0!</v>
      </c>
      <c r="W59" t="e">
        <f t="shared" si="8"/>
        <v>#DIV/0!</v>
      </c>
      <c r="X59" t="e">
        <f t="shared" si="18"/>
        <v>#DIV/0!</v>
      </c>
      <c r="Y59" t="e">
        <f>IF(U59=0,0,IF(予定価格!G47=0,0,(U59-予定価格!H47)/予定価格!G47))</f>
        <v>#DIV/0!</v>
      </c>
      <c r="Z59" t="e">
        <f t="shared" si="10"/>
        <v>#DIV/0!</v>
      </c>
      <c r="AA59" t="e">
        <f t="shared" si="19"/>
        <v>#DIV/0!</v>
      </c>
      <c r="AB59" s="6" t="e">
        <f t="shared" si="20"/>
        <v>#DIV/0!</v>
      </c>
    </row>
    <row r="60" spans="1:28" x14ac:dyDescent="0.2">
      <c r="A60">
        <f>+予定価格!A48</f>
        <v>0</v>
      </c>
      <c r="B60" s="268">
        <f>ROUND(予定価格!B48*査定表!$B$1949,-D60)+E60</f>
        <v>0</v>
      </c>
      <c r="C60" s="268"/>
      <c r="D60" s="32">
        <f t="shared" si="13"/>
        <v>3</v>
      </c>
      <c r="E60" s="33">
        <f t="shared" si="0"/>
        <v>0</v>
      </c>
      <c r="F60" s="268">
        <f>IF($F$12=0,0,IF(予定価格!$G$1939=0,ROUND(予定価格!H48*(入力表!$F$12/予定価格!$H$1943),-H60),ROUND((予定価格!G48*(入力表!$F$12-予定価格!$H$1943)/予定価格!$G$1943)+予定価格!H48,-H60)))+I60</f>
        <v>0</v>
      </c>
      <c r="G60" s="268"/>
      <c r="H60" s="34">
        <f t="shared" si="14"/>
        <v>3</v>
      </c>
      <c r="I60" s="35">
        <f t="shared" si="1"/>
        <v>0</v>
      </c>
      <c r="J60" s="97">
        <f t="shared" si="2"/>
        <v>0</v>
      </c>
      <c r="K60" s="12">
        <f t="shared" si="3"/>
        <v>0</v>
      </c>
      <c r="L60" s="37"/>
      <c r="M60" s="6">
        <f>ROUND(予定価格!B48*査定表!$B$1949,-$F$14)</f>
        <v>0</v>
      </c>
      <c r="N60">
        <f>IF(M60=0,1,M60/予定価格!B48)</f>
        <v>1</v>
      </c>
      <c r="O60">
        <f t="shared" si="4"/>
        <v>11</v>
      </c>
      <c r="P60">
        <f t="shared" si="15"/>
        <v>0</v>
      </c>
      <c r="Q60">
        <f>IF(M60=0,0,M60/予定価格!B48)</f>
        <v>0</v>
      </c>
      <c r="R60">
        <f t="shared" si="5"/>
        <v>11</v>
      </c>
      <c r="S60">
        <f t="shared" si="16"/>
        <v>0</v>
      </c>
      <c r="T60" s="6">
        <f t="shared" si="17"/>
        <v>0</v>
      </c>
      <c r="U60" s="6" t="e">
        <f>IF(予定価格!$G$1939=0,ROUND(予定価格!H48*(入力表!$F$12/予定価格!$H$1943),-$F$14),ROUND((予定価格!G48*(入力表!$F$12-予定価格!$H$1943)/予定価格!$G$1943)+予定価格!H48,-$F$14))</f>
        <v>#DIV/0!</v>
      </c>
      <c r="V60" t="e">
        <f>IF(U60=0,1,IF(予定価格!O48=0,1,(U60-予定価格!P48)/予定価格!O48))</f>
        <v>#DIV/0!</v>
      </c>
      <c r="W60" t="e">
        <f t="shared" si="8"/>
        <v>#DIV/0!</v>
      </c>
      <c r="X60" t="e">
        <f t="shared" si="18"/>
        <v>#DIV/0!</v>
      </c>
      <c r="Y60" t="e">
        <f>IF(U60=0,0,IF(予定価格!G48=0,0,(U60-予定価格!H48)/予定価格!G48))</f>
        <v>#DIV/0!</v>
      </c>
      <c r="Z60" t="e">
        <f t="shared" si="10"/>
        <v>#DIV/0!</v>
      </c>
      <c r="AA60" t="e">
        <f t="shared" si="19"/>
        <v>#DIV/0!</v>
      </c>
      <c r="AB60" s="6" t="e">
        <f t="shared" si="20"/>
        <v>#DIV/0!</v>
      </c>
    </row>
    <row r="61" spans="1:28" x14ac:dyDescent="0.2">
      <c r="A61" t="str">
        <f>+予定価格!A49</f>
        <v>設計企画の部</v>
      </c>
      <c r="B61" s="268">
        <f>ROUND(予定価格!B49*査定表!$B$1949,-D61)+E61</f>
        <v>0</v>
      </c>
      <c r="C61" s="268"/>
      <c r="D61" s="32">
        <f t="shared" si="13"/>
        <v>3</v>
      </c>
      <c r="E61" s="33">
        <f t="shared" si="0"/>
        <v>0</v>
      </c>
      <c r="F61" s="268">
        <f>IF($F$12=0,0,IF(予定価格!$G$1939=0,ROUND(予定価格!H49*(入力表!$F$12/予定価格!$H$1943),-H61),ROUND((予定価格!G49*(入力表!$F$12-予定価格!$H$1943)/予定価格!$G$1943)+予定価格!H49,-H61)))+I61</f>
        <v>0</v>
      </c>
      <c r="G61" s="268"/>
      <c r="H61" s="34">
        <f t="shared" si="14"/>
        <v>3</v>
      </c>
      <c r="I61" s="35">
        <f t="shared" si="1"/>
        <v>0</v>
      </c>
      <c r="J61" s="97">
        <f t="shared" si="2"/>
        <v>0</v>
      </c>
      <c r="K61" s="12">
        <f t="shared" si="3"/>
        <v>0</v>
      </c>
      <c r="L61" s="37"/>
      <c r="M61" s="6">
        <f>ROUND(予定価格!B49*査定表!$B$1949,-$F$14)</f>
        <v>0</v>
      </c>
      <c r="N61">
        <f>IF(M61=0,1,M61/予定価格!B49)</f>
        <v>1</v>
      </c>
      <c r="O61">
        <f t="shared" si="4"/>
        <v>11</v>
      </c>
      <c r="P61">
        <f t="shared" si="15"/>
        <v>0</v>
      </c>
      <c r="Q61">
        <f>IF(M61=0,0,M61/予定価格!B49)</f>
        <v>0</v>
      </c>
      <c r="R61">
        <f t="shared" si="5"/>
        <v>11</v>
      </c>
      <c r="S61">
        <f t="shared" si="16"/>
        <v>0</v>
      </c>
      <c r="T61" s="6">
        <f t="shared" si="17"/>
        <v>0</v>
      </c>
      <c r="U61" s="6" t="e">
        <f>IF(予定価格!$G$1939=0,ROUND(予定価格!H49*(入力表!$F$12/予定価格!$H$1943),-$F$14),ROUND((予定価格!G49*(入力表!$F$12-予定価格!$H$1943)/予定価格!$G$1943)+予定価格!H49,-$F$14))</f>
        <v>#DIV/0!</v>
      </c>
      <c r="V61" t="e">
        <f>IF(U61=0,1,IF(予定価格!O49=0,1,(U61-予定価格!P49)/予定価格!O49))</f>
        <v>#DIV/0!</v>
      </c>
      <c r="W61" t="e">
        <f t="shared" si="8"/>
        <v>#DIV/0!</v>
      </c>
      <c r="X61" t="e">
        <f t="shared" si="18"/>
        <v>#DIV/0!</v>
      </c>
      <c r="Y61" t="e">
        <f>IF(U61=0,0,IF(予定価格!G49=0,0,(U61-予定価格!H49)/予定価格!G49))</f>
        <v>#DIV/0!</v>
      </c>
      <c r="Z61" t="e">
        <f t="shared" si="10"/>
        <v>#DIV/0!</v>
      </c>
      <c r="AA61" t="e">
        <f t="shared" si="19"/>
        <v>#DIV/0!</v>
      </c>
      <c r="AB61" s="6" t="e">
        <f t="shared" si="20"/>
        <v>#DIV/0!</v>
      </c>
    </row>
    <row r="62" spans="1:28" x14ac:dyDescent="0.2">
      <c r="A62" t="str">
        <f>+予定価格!A50</f>
        <v>1号線本町駅</v>
      </c>
      <c r="B62" s="268">
        <f>ROUND(予定価格!B50*査定表!$B$1949,-D62)+E62</f>
        <v>4000000</v>
      </c>
      <c r="C62" s="268"/>
      <c r="D62" s="32">
        <f t="shared" si="13"/>
        <v>3</v>
      </c>
      <c r="E62" s="33">
        <f t="shared" si="0"/>
        <v>0</v>
      </c>
      <c r="F62" s="268">
        <f>IF($F$12=0,0,IF(予定価格!$G$1939=0,ROUND(予定価格!H50*(入力表!$F$12/予定価格!$H$1943),-H62),ROUND((予定価格!G50*(入力表!$F$12-予定価格!$H$1943)/予定価格!$G$1943)+予定価格!H50,-H62)))+I62</f>
        <v>0</v>
      </c>
      <c r="G62" s="268"/>
      <c r="H62" s="34">
        <f t="shared" si="14"/>
        <v>3</v>
      </c>
      <c r="I62" s="35">
        <f t="shared" si="1"/>
        <v>0</v>
      </c>
      <c r="J62" s="97">
        <f t="shared" si="2"/>
        <v>4000000</v>
      </c>
      <c r="K62" s="12">
        <f t="shared" si="3"/>
        <v>4000000</v>
      </c>
      <c r="L62" s="37"/>
      <c r="M62" s="6">
        <f>ROUND(予定価格!B50*査定表!$B$1949,-$F$14)</f>
        <v>4000000</v>
      </c>
      <c r="N62">
        <f>IF(M62=0,1,M62/予定価格!B50)</f>
        <v>0.88888888888888884</v>
      </c>
      <c r="O62">
        <f t="shared" si="4"/>
        <v>9</v>
      </c>
      <c r="P62">
        <f t="shared" si="15"/>
        <v>0</v>
      </c>
      <c r="Q62">
        <f>IF(M62=0,0,M62/予定価格!B50)</f>
        <v>0.88888888888888884</v>
      </c>
      <c r="R62">
        <f t="shared" si="5"/>
        <v>1</v>
      </c>
      <c r="S62">
        <f t="shared" si="16"/>
        <v>0</v>
      </c>
      <c r="T62" s="6">
        <f t="shared" si="17"/>
        <v>4000000</v>
      </c>
      <c r="U62" s="6" t="e">
        <f>IF(予定価格!$G$1939=0,ROUND(予定価格!H50*(入力表!$F$12/予定価格!$H$1943),-$F$14),ROUND((予定価格!G50*(入力表!$F$12-予定価格!$H$1943)/予定価格!$G$1943)+予定価格!H50,-$F$14))</f>
        <v>#DIV/0!</v>
      </c>
      <c r="V62" t="e">
        <f>IF(U62=0,1,IF(予定価格!O50=0,1,(U62-予定価格!P50)/予定価格!O50))</f>
        <v>#DIV/0!</v>
      </c>
      <c r="W62" t="e">
        <f t="shared" si="8"/>
        <v>#DIV/0!</v>
      </c>
      <c r="X62" t="e">
        <f t="shared" si="18"/>
        <v>#DIV/0!</v>
      </c>
      <c r="Y62" t="e">
        <f>IF(U62=0,0,IF(予定価格!G50=0,0,(U62-予定価格!H50)/予定価格!G50))</f>
        <v>#DIV/0!</v>
      </c>
      <c r="Z62" t="e">
        <f t="shared" si="10"/>
        <v>#DIV/0!</v>
      </c>
      <c r="AA62" t="e">
        <f t="shared" si="19"/>
        <v>#DIV/0!</v>
      </c>
      <c r="AB62" s="6" t="e">
        <f t="shared" si="20"/>
        <v>#DIV/0!</v>
      </c>
    </row>
    <row r="63" spans="1:28" x14ac:dyDescent="0.2">
      <c r="A63" t="str">
        <f>+予定価格!A51</f>
        <v>4号線本町駅</v>
      </c>
      <c r="B63" s="268">
        <f>ROUND(予定価格!B51*査定表!$B$1949,-D63)+E63</f>
        <v>4000000</v>
      </c>
      <c r="C63" s="268"/>
      <c r="D63" s="32">
        <f t="shared" si="13"/>
        <v>3</v>
      </c>
      <c r="E63" s="33">
        <f t="shared" si="0"/>
        <v>0</v>
      </c>
      <c r="F63" s="268">
        <f>IF($F$12=0,0,IF(予定価格!$G$1939=0,ROUND(予定価格!H51*(入力表!$F$12/予定価格!$H$1943),-H63),ROUND((予定価格!G51*(入力表!$F$12-予定価格!$H$1943)/予定価格!$G$1943)+予定価格!H51,-H63)))+I63</f>
        <v>0</v>
      </c>
      <c r="G63" s="268"/>
      <c r="H63" s="34">
        <f t="shared" si="14"/>
        <v>3</v>
      </c>
      <c r="I63" s="35">
        <f t="shared" si="1"/>
        <v>0</v>
      </c>
      <c r="J63" s="97">
        <f t="shared" si="2"/>
        <v>4000000</v>
      </c>
      <c r="K63" s="12">
        <f t="shared" si="3"/>
        <v>4000000</v>
      </c>
      <c r="L63" s="37"/>
      <c r="M63" s="6">
        <f>ROUND(予定価格!B51*査定表!$B$1949,-$F$14)</f>
        <v>4000000</v>
      </c>
      <c r="N63">
        <f>IF(M63=0,1,M63/予定価格!B51)</f>
        <v>0.88888888888888884</v>
      </c>
      <c r="O63">
        <f t="shared" si="4"/>
        <v>9</v>
      </c>
      <c r="P63">
        <f t="shared" si="15"/>
        <v>0</v>
      </c>
      <c r="Q63">
        <f>IF(M63=0,0,M63/予定価格!B51)</f>
        <v>0.88888888888888884</v>
      </c>
      <c r="R63">
        <f t="shared" si="5"/>
        <v>1</v>
      </c>
      <c r="S63">
        <f t="shared" si="16"/>
        <v>0</v>
      </c>
      <c r="T63" s="6">
        <f t="shared" si="17"/>
        <v>4000000</v>
      </c>
      <c r="U63" s="6" t="e">
        <f>IF(予定価格!$G$1939=0,ROUND(予定価格!H51*(入力表!$F$12/予定価格!$H$1943),-$F$14),ROUND((予定価格!G51*(入力表!$F$12-予定価格!$H$1943)/予定価格!$G$1943)+予定価格!H51,-$F$14))</f>
        <v>#DIV/0!</v>
      </c>
      <c r="V63" t="e">
        <f>IF(U63=0,1,IF(予定価格!O51=0,1,(U63-予定価格!P51)/予定価格!O51))</f>
        <v>#DIV/0!</v>
      </c>
      <c r="W63" t="e">
        <f t="shared" si="8"/>
        <v>#DIV/0!</v>
      </c>
      <c r="X63" t="e">
        <f t="shared" si="18"/>
        <v>#DIV/0!</v>
      </c>
      <c r="Y63" t="e">
        <f>IF(U63=0,0,IF(予定価格!G51=0,0,(U63-予定価格!H51)/予定価格!G51))</f>
        <v>#DIV/0!</v>
      </c>
      <c r="Z63" t="e">
        <f t="shared" si="10"/>
        <v>#DIV/0!</v>
      </c>
      <c r="AA63" t="e">
        <f t="shared" si="19"/>
        <v>#DIV/0!</v>
      </c>
      <c r="AB63" s="6" t="e">
        <f t="shared" si="20"/>
        <v>#DIV/0!</v>
      </c>
    </row>
    <row r="64" spans="1:28" x14ac:dyDescent="0.2">
      <c r="A64">
        <f>+予定価格!A52</f>
        <v>0</v>
      </c>
      <c r="B64" s="268">
        <f>ROUND(予定価格!B52*査定表!$B$1949,-D64)+E64</f>
        <v>0</v>
      </c>
      <c r="C64" s="268"/>
      <c r="D64" s="32">
        <f t="shared" si="13"/>
        <v>3</v>
      </c>
      <c r="E64" s="33">
        <f t="shared" si="0"/>
        <v>0</v>
      </c>
      <c r="F64" s="268">
        <f>IF($F$12=0,0,IF(予定価格!$G$1939=0,ROUND(予定価格!H52*(入力表!$F$12/予定価格!$H$1943),-H64),ROUND((予定価格!G52*(入力表!$F$12-予定価格!$H$1943)/予定価格!$G$1943)+予定価格!H52,-H64)))+I64</f>
        <v>0</v>
      </c>
      <c r="G64" s="268"/>
      <c r="H64" s="34">
        <f t="shared" si="14"/>
        <v>3</v>
      </c>
      <c r="I64" s="35">
        <f t="shared" si="1"/>
        <v>0</v>
      </c>
      <c r="J64" s="97">
        <f t="shared" si="2"/>
        <v>0</v>
      </c>
      <c r="K64" s="12">
        <f t="shared" si="3"/>
        <v>0</v>
      </c>
      <c r="L64" s="37"/>
      <c r="M64" s="6">
        <f>ROUND(予定価格!B52*査定表!$B$1949,-$F$14)</f>
        <v>0</v>
      </c>
      <c r="N64">
        <f>IF(M64=0,1,M64/予定価格!B52)</f>
        <v>1</v>
      </c>
      <c r="O64">
        <f t="shared" si="4"/>
        <v>11</v>
      </c>
      <c r="P64">
        <f t="shared" si="15"/>
        <v>0</v>
      </c>
      <c r="Q64">
        <f>IF(M64=0,0,M64/予定価格!B52)</f>
        <v>0</v>
      </c>
      <c r="R64">
        <f t="shared" si="5"/>
        <v>11</v>
      </c>
      <c r="S64">
        <f t="shared" si="16"/>
        <v>0</v>
      </c>
      <c r="T64" s="6">
        <f t="shared" si="17"/>
        <v>0</v>
      </c>
      <c r="U64" s="6" t="e">
        <f>IF(予定価格!$G$1939=0,ROUND(予定価格!H52*(入力表!$F$12/予定価格!$H$1943),-$F$14),ROUND((予定価格!G52*(入力表!$F$12-予定価格!$H$1943)/予定価格!$G$1943)+予定価格!H52,-$F$14))</f>
        <v>#DIV/0!</v>
      </c>
      <c r="V64" t="e">
        <f>IF(U64=0,1,IF(予定価格!O52=0,1,(U64-予定価格!P52)/予定価格!O52))</f>
        <v>#DIV/0!</v>
      </c>
      <c r="W64" t="e">
        <f t="shared" si="8"/>
        <v>#DIV/0!</v>
      </c>
      <c r="X64" t="e">
        <f t="shared" si="18"/>
        <v>#DIV/0!</v>
      </c>
      <c r="Y64" t="e">
        <f>IF(U64=0,0,IF(予定価格!G52=0,0,(U64-予定価格!H52)/予定価格!G52))</f>
        <v>#DIV/0!</v>
      </c>
      <c r="Z64" t="e">
        <f t="shared" si="10"/>
        <v>#DIV/0!</v>
      </c>
      <c r="AA64" t="e">
        <f t="shared" si="19"/>
        <v>#DIV/0!</v>
      </c>
      <c r="AB64" s="6" t="e">
        <f t="shared" si="20"/>
        <v>#DIV/0!</v>
      </c>
    </row>
    <row r="65" spans="1:28" hidden="1" x14ac:dyDescent="0.2">
      <c r="A65">
        <f>+予定価格!A53</f>
        <v>0</v>
      </c>
      <c r="B65" s="268">
        <f>ROUND(予定価格!B53*査定表!$B$1949,-D65)+E65</f>
        <v>0</v>
      </c>
      <c r="C65" s="268"/>
      <c r="D65" s="32">
        <f t="shared" si="13"/>
        <v>3</v>
      </c>
      <c r="E65" s="33">
        <f t="shared" si="0"/>
        <v>0</v>
      </c>
      <c r="F65" s="268">
        <f>IF($F$12=0,0,IF(予定価格!$G$1939=0,ROUND(予定価格!H53*(入力表!$F$12/予定価格!$H$1943),-H65),ROUND((予定価格!G53*(入力表!$F$12-予定価格!$H$1943)/予定価格!$G$1943)+予定価格!H53,-H65)))+I65</f>
        <v>0</v>
      </c>
      <c r="G65" s="268"/>
      <c r="H65" s="34">
        <f t="shared" si="14"/>
        <v>3</v>
      </c>
      <c r="I65" s="35">
        <f t="shared" si="1"/>
        <v>0</v>
      </c>
      <c r="J65" s="97">
        <f t="shared" si="2"/>
        <v>0</v>
      </c>
      <c r="K65" s="12">
        <f t="shared" si="3"/>
        <v>0</v>
      </c>
      <c r="L65" s="37"/>
      <c r="M65" s="6">
        <f>ROUND(予定価格!B53*査定表!$B$1949,-$F$14)</f>
        <v>0</v>
      </c>
      <c r="N65">
        <f>IF(M65=0,1,M65/予定価格!B53)</f>
        <v>1</v>
      </c>
      <c r="O65">
        <f t="shared" si="4"/>
        <v>11</v>
      </c>
      <c r="P65">
        <f t="shared" si="15"/>
        <v>0</v>
      </c>
      <c r="Q65">
        <f>IF(M65=0,0,M65/予定価格!B53)</f>
        <v>0</v>
      </c>
      <c r="R65">
        <f t="shared" si="5"/>
        <v>11</v>
      </c>
      <c r="S65">
        <f t="shared" si="16"/>
        <v>0</v>
      </c>
      <c r="T65" s="6">
        <f t="shared" si="17"/>
        <v>0</v>
      </c>
      <c r="U65" s="6" t="e">
        <f>IF(予定価格!$G$1939=0,ROUND(予定価格!H53*(入力表!$F$12/予定価格!$H$1943),-$F$14),ROUND((予定価格!G53*(入力表!$F$12-予定価格!$H$1943)/予定価格!$G$1943)+予定価格!H53,-$F$14))</f>
        <v>#DIV/0!</v>
      </c>
      <c r="V65" t="e">
        <f>IF(U65=0,1,IF(予定価格!O53=0,1,(U65-予定価格!P53)/予定価格!O53))</f>
        <v>#DIV/0!</v>
      </c>
      <c r="W65" t="e">
        <f t="shared" si="8"/>
        <v>#DIV/0!</v>
      </c>
      <c r="X65" t="e">
        <f t="shared" si="18"/>
        <v>#DIV/0!</v>
      </c>
      <c r="Y65" t="e">
        <f>IF(U65=0,0,IF(予定価格!G53=0,0,(U65-予定価格!H53)/予定価格!G53))</f>
        <v>#DIV/0!</v>
      </c>
      <c r="Z65" t="e">
        <f t="shared" si="10"/>
        <v>#DIV/0!</v>
      </c>
      <c r="AA65" t="e">
        <f t="shared" si="19"/>
        <v>#DIV/0!</v>
      </c>
      <c r="AB65" s="6" t="e">
        <f t="shared" si="20"/>
        <v>#DIV/0!</v>
      </c>
    </row>
    <row r="66" spans="1:28" hidden="1" x14ac:dyDescent="0.2">
      <c r="A66">
        <f>+予定価格!A54</f>
        <v>0</v>
      </c>
      <c r="B66" s="268">
        <f>ROUND(予定価格!B54*査定表!$B$1949,-D66)+E66</f>
        <v>0</v>
      </c>
      <c r="C66" s="268"/>
      <c r="D66" s="32">
        <f t="shared" si="13"/>
        <v>3</v>
      </c>
      <c r="E66" s="33">
        <f t="shared" si="0"/>
        <v>0</v>
      </c>
      <c r="F66" s="268">
        <f>IF($F$12=0,0,IF(予定価格!$G$1939=0,ROUND(予定価格!H54*(入力表!$F$12/予定価格!$H$1943),-H66),ROUND((予定価格!G54*(入力表!$F$12-予定価格!$H$1943)/予定価格!$G$1943)+予定価格!H54,-H66)))+I66</f>
        <v>0</v>
      </c>
      <c r="G66" s="268"/>
      <c r="H66" s="34">
        <f t="shared" si="14"/>
        <v>3</v>
      </c>
      <c r="I66" s="35">
        <f t="shared" si="1"/>
        <v>0</v>
      </c>
      <c r="J66" s="97">
        <f t="shared" si="2"/>
        <v>0</v>
      </c>
      <c r="K66" s="12">
        <f t="shared" si="3"/>
        <v>0</v>
      </c>
      <c r="L66" s="37"/>
      <c r="M66" s="6">
        <f>ROUND(予定価格!B54*査定表!$B$1949,-$F$14)</f>
        <v>0</v>
      </c>
      <c r="N66">
        <f>IF(M66=0,1,M66/予定価格!B54)</f>
        <v>1</v>
      </c>
      <c r="O66">
        <f t="shared" si="4"/>
        <v>11</v>
      </c>
      <c r="P66">
        <f t="shared" si="15"/>
        <v>0</v>
      </c>
      <c r="Q66">
        <f>IF(M66=0,0,M66/予定価格!B54)</f>
        <v>0</v>
      </c>
      <c r="R66">
        <f t="shared" si="5"/>
        <v>11</v>
      </c>
      <c r="S66">
        <f t="shared" si="16"/>
        <v>0</v>
      </c>
      <c r="T66" s="6">
        <f t="shared" si="17"/>
        <v>0</v>
      </c>
      <c r="U66" s="6" t="e">
        <f>IF(予定価格!$G$1939=0,ROUND(予定価格!H54*(入力表!$F$12/予定価格!$H$1943),-$F$14),ROUND((予定価格!G54*(入力表!$F$12-予定価格!$H$1943)/予定価格!$G$1943)+予定価格!H54,-$F$14))</f>
        <v>#DIV/0!</v>
      </c>
      <c r="V66" t="e">
        <f>IF(U66=0,1,IF(予定価格!O54=0,1,(U66-予定価格!P54)/予定価格!O54))</f>
        <v>#DIV/0!</v>
      </c>
      <c r="W66" t="e">
        <f t="shared" si="8"/>
        <v>#DIV/0!</v>
      </c>
      <c r="X66" t="e">
        <f t="shared" si="18"/>
        <v>#DIV/0!</v>
      </c>
      <c r="Y66" t="e">
        <f>IF(U66=0,0,IF(予定価格!G54=0,0,(U66-予定価格!H54)/予定価格!G54))</f>
        <v>#DIV/0!</v>
      </c>
      <c r="Z66" t="e">
        <f t="shared" si="10"/>
        <v>#DIV/0!</v>
      </c>
      <c r="AA66" t="e">
        <f t="shared" si="19"/>
        <v>#DIV/0!</v>
      </c>
      <c r="AB66" s="6" t="e">
        <f t="shared" si="20"/>
        <v>#DIV/0!</v>
      </c>
    </row>
    <row r="67" spans="1:28" hidden="1" x14ac:dyDescent="0.2">
      <c r="A67">
        <f>+予定価格!A55</f>
        <v>0</v>
      </c>
      <c r="B67" s="268">
        <f>ROUND(予定価格!B55*査定表!$B$1949,-D67)+E67</f>
        <v>0</v>
      </c>
      <c r="C67" s="268"/>
      <c r="D67" s="32">
        <f t="shared" si="13"/>
        <v>3</v>
      </c>
      <c r="E67" s="33">
        <f t="shared" si="0"/>
        <v>0</v>
      </c>
      <c r="F67" s="268">
        <f>IF($F$12=0,0,IF(予定価格!$G$1939=0,ROUND(予定価格!H55*(入力表!$F$12/予定価格!$H$1943),-H67),ROUND((予定価格!G55*(入力表!$F$12-予定価格!$H$1943)/予定価格!$G$1943)+予定価格!H55,-H67)))+I67</f>
        <v>0</v>
      </c>
      <c r="G67" s="268"/>
      <c r="H67" s="34">
        <f t="shared" si="14"/>
        <v>3</v>
      </c>
      <c r="I67" s="35">
        <f t="shared" si="1"/>
        <v>0</v>
      </c>
      <c r="J67" s="97">
        <f t="shared" si="2"/>
        <v>0</v>
      </c>
      <c r="K67" s="12">
        <f t="shared" si="3"/>
        <v>0</v>
      </c>
      <c r="L67" s="37"/>
      <c r="M67" s="6">
        <f>ROUND(予定価格!B55*査定表!$B$1949,-$F$14)</f>
        <v>0</v>
      </c>
      <c r="N67">
        <f>IF(M67=0,1,M67/予定価格!B55)</f>
        <v>1</v>
      </c>
      <c r="O67">
        <f t="shared" si="4"/>
        <v>11</v>
      </c>
      <c r="P67">
        <f t="shared" si="15"/>
        <v>0</v>
      </c>
      <c r="Q67">
        <f>IF(M67=0,0,M67/予定価格!B55)</f>
        <v>0</v>
      </c>
      <c r="R67">
        <f t="shared" si="5"/>
        <v>11</v>
      </c>
      <c r="S67">
        <f t="shared" si="16"/>
        <v>0</v>
      </c>
      <c r="T67" s="6">
        <f t="shared" si="17"/>
        <v>0</v>
      </c>
      <c r="U67" s="6" t="e">
        <f>IF(予定価格!$G$1939=0,ROUND(予定価格!H55*(入力表!$F$12/予定価格!$H$1943),-$F$14),ROUND((予定価格!G55*(入力表!$F$12-予定価格!$H$1943)/予定価格!$G$1943)+予定価格!H55,-$F$14))</f>
        <v>#DIV/0!</v>
      </c>
      <c r="V67" t="e">
        <f>IF(U67=0,1,IF(予定価格!O55=0,1,(U67-予定価格!P55)/予定価格!O55))</f>
        <v>#DIV/0!</v>
      </c>
      <c r="W67" t="e">
        <f t="shared" si="8"/>
        <v>#DIV/0!</v>
      </c>
      <c r="X67" t="e">
        <f t="shared" si="18"/>
        <v>#DIV/0!</v>
      </c>
      <c r="Y67" t="e">
        <f>IF(U67=0,0,IF(予定価格!G55=0,0,(U67-予定価格!H55)/予定価格!G55))</f>
        <v>#DIV/0!</v>
      </c>
      <c r="Z67" t="e">
        <f t="shared" si="10"/>
        <v>#DIV/0!</v>
      </c>
      <c r="AA67" t="e">
        <f t="shared" si="19"/>
        <v>#DIV/0!</v>
      </c>
      <c r="AB67" s="6" t="e">
        <f t="shared" si="20"/>
        <v>#DIV/0!</v>
      </c>
    </row>
    <row r="68" spans="1:28" hidden="1" x14ac:dyDescent="0.2">
      <c r="A68">
        <f>+予定価格!A56</f>
        <v>0</v>
      </c>
      <c r="B68" s="268">
        <f>ROUND(予定価格!B56*査定表!$B$1949,-D68)+E68</f>
        <v>0</v>
      </c>
      <c r="C68" s="268"/>
      <c r="D68" s="32">
        <f t="shared" si="13"/>
        <v>3</v>
      </c>
      <c r="E68" s="33">
        <f t="shared" si="0"/>
        <v>0</v>
      </c>
      <c r="F68" s="268">
        <f>IF($F$12=0,0,IF(予定価格!$G$1939=0,ROUND(予定価格!H56*(入力表!$F$12/予定価格!$H$1943),-H68),ROUND((予定価格!G56*(入力表!$F$12-予定価格!$H$1943)/予定価格!$G$1943)+予定価格!H56,-H68)))+I68</f>
        <v>0</v>
      </c>
      <c r="G68" s="268"/>
      <c r="H68" s="34">
        <f t="shared" si="14"/>
        <v>3</v>
      </c>
      <c r="I68" s="35">
        <f t="shared" si="1"/>
        <v>0</v>
      </c>
      <c r="J68" s="97">
        <f t="shared" si="2"/>
        <v>0</v>
      </c>
      <c r="K68" s="12">
        <f t="shared" si="3"/>
        <v>0</v>
      </c>
      <c r="L68" s="37"/>
      <c r="M68" s="6">
        <f>ROUND(予定価格!B56*査定表!$B$1949,-$F$14)</f>
        <v>0</v>
      </c>
      <c r="N68">
        <f>IF(M68=0,1,M68/予定価格!B56)</f>
        <v>1</v>
      </c>
      <c r="O68">
        <f t="shared" si="4"/>
        <v>11</v>
      </c>
      <c r="P68">
        <f t="shared" si="15"/>
        <v>0</v>
      </c>
      <c r="Q68">
        <f>IF(M68=0,0,M68/予定価格!B56)</f>
        <v>0</v>
      </c>
      <c r="R68">
        <f t="shared" si="5"/>
        <v>11</v>
      </c>
      <c r="S68">
        <f t="shared" si="16"/>
        <v>0</v>
      </c>
      <c r="T68" s="6">
        <f t="shared" si="17"/>
        <v>0</v>
      </c>
      <c r="U68" s="6" t="e">
        <f>IF(予定価格!$G$1939=0,ROUND(予定価格!H56*(入力表!$F$12/予定価格!$H$1943),-$F$14),ROUND((予定価格!G56*(入力表!$F$12-予定価格!$H$1943)/予定価格!$G$1943)+予定価格!H56,-$F$14))</f>
        <v>#DIV/0!</v>
      </c>
      <c r="V68" t="e">
        <f>IF(U68=0,1,IF(予定価格!O56=0,1,(U68-予定価格!P56)/予定価格!O56))</f>
        <v>#DIV/0!</v>
      </c>
      <c r="W68" t="e">
        <f t="shared" si="8"/>
        <v>#DIV/0!</v>
      </c>
      <c r="X68" t="e">
        <f t="shared" si="18"/>
        <v>#DIV/0!</v>
      </c>
      <c r="Y68" t="e">
        <f>IF(U68=0,0,IF(予定価格!G56=0,0,(U68-予定価格!H56)/予定価格!G56))</f>
        <v>#DIV/0!</v>
      </c>
      <c r="Z68" t="e">
        <f t="shared" si="10"/>
        <v>#DIV/0!</v>
      </c>
      <c r="AA68" t="e">
        <f t="shared" si="19"/>
        <v>#DIV/0!</v>
      </c>
      <c r="AB68" s="6" t="e">
        <f t="shared" si="20"/>
        <v>#DIV/0!</v>
      </c>
    </row>
    <row r="69" spans="1:28" hidden="1" x14ac:dyDescent="0.2">
      <c r="A69">
        <f>+予定価格!A57</f>
        <v>0</v>
      </c>
      <c r="B69" s="268">
        <f>ROUND(予定価格!B57*査定表!$B$1949,-D69)+E69</f>
        <v>0</v>
      </c>
      <c r="C69" s="268"/>
      <c r="D69" s="32">
        <f t="shared" si="13"/>
        <v>3</v>
      </c>
      <c r="E69" s="33">
        <f t="shared" si="0"/>
        <v>0</v>
      </c>
      <c r="F69" s="268">
        <f>IF($F$12=0,0,IF(予定価格!$G$1939=0,ROUND(予定価格!H57*(入力表!$F$12/予定価格!$H$1943),-H69),ROUND((予定価格!G57*(入力表!$F$12-予定価格!$H$1943)/予定価格!$G$1943)+予定価格!H57,-H69)))+I69</f>
        <v>0</v>
      </c>
      <c r="G69" s="268"/>
      <c r="H69" s="34">
        <f t="shared" si="14"/>
        <v>3</v>
      </c>
      <c r="I69" s="35">
        <f t="shared" si="1"/>
        <v>0</v>
      </c>
      <c r="J69" s="97">
        <f t="shared" si="2"/>
        <v>0</v>
      </c>
      <c r="K69" s="12">
        <f t="shared" si="3"/>
        <v>0</v>
      </c>
      <c r="L69" s="37"/>
      <c r="M69" s="6">
        <f>ROUND(予定価格!B57*査定表!$B$1949,-$F$14)</f>
        <v>0</v>
      </c>
      <c r="N69">
        <f>IF(M69=0,1,M69/予定価格!B57)</f>
        <v>1</v>
      </c>
      <c r="O69">
        <f t="shared" si="4"/>
        <v>11</v>
      </c>
      <c r="P69">
        <f t="shared" si="15"/>
        <v>0</v>
      </c>
      <c r="Q69">
        <f>IF(M69=0,0,M69/予定価格!B57)</f>
        <v>0</v>
      </c>
      <c r="R69">
        <f t="shared" si="5"/>
        <v>11</v>
      </c>
      <c r="S69">
        <f t="shared" si="16"/>
        <v>0</v>
      </c>
      <c r="T69" s="6">
        <f t="shared" si="17"/>
        <v>0</v>
      </c>
      <c r="U69" s="6" t="e">
        <f>IF(予定価格!$G$1939=0,ROUND(予定価格!H57*(入力表!$F$12/予定価格!$H$1943),-$F$14),ROUND((予定価格!G57*(入力表!$F$12-予定価格!$H$1943)/予定価格!$G$1943)+予定価格!H57,-$F$14))</f>
        <v>#DIV/0!</v>
      </c>
      <c r="V69" t="e">
        <f>IF(U69=0,1,IF(予定価格!O57=0,1,(U69-予定価格!P57)/予定価格!O57))</f>
        <v>#DIV/0!</v>
      </c>
      <c r="W69" t="e">
        <f t="shared" si="8"/>
        <v>#DIV/0!</v>
      </c>
      <c r="X69" t="e">
        <f t="shared" si="18"/>
        <v>#DIV/0!</v>
      </c>
      <c r="Y69" t="e">
        <f>IF(U69=0,0,IF(予定価格!G57=0,0,(U69-予定価格!H57)/予定価格!G57))</f>
        <v>#DIV/0!</v>
      </c>
      <c r="Z69" t="e">
        <f t="shared" si="10"/>
        <v>#DIV/0!</v>
      </c>
      <c r="AA69" t="e">
        <f t="shared" si="19"/>
        <v>#DIV/0!</v>
      </c>
      <c r="AB69" s="6" t="e">
        <f t="shared" si="20"/>
        <v>#DIV/0!</v>
      </c>
    </row>
    <row r="70" spans="1:28" hidden="1" x14ac:dyDescent="0.2">
      <c r="A70">
        <f>+予定価格!A58</f>
        <v>0</v>
      </c>
      <c r="B70" s="268">
        <f>ROUND(予定価格!B58*査定表!$B$1949,-D70)+E70</f>
        <v>0</v>
      </c>
      <c r="C70" s="268"/>
      <c r="D70" s="32">
        <f t="shared" si="13"/>
        <v>3</v>
      </c>
      <c r="E70" s="33">
        <f t="shared" si="0"/>
        <v>0</v>
      </c>
      <c r="F70" s="268">
        <f>IF($F$12=0,0,IF(予定価格!$G$1939=0,ROUND(予定価格!H58*(入力表!$F$12/予定価格!$H$1943),-H70),ROUND((予定価格!G58*(入力表!$F$12-予定価格!$H$1943)/予定価格!$G$1943)+予定価格!H58,-H70)))+I70</f>
        <v>0</v>
      </c>
      <c r="G70" s="268"/>
      <c r="H70" s="34">
        <f t="shared" si="14"/>
        <v>3</v>
      </c>
      <c r="I70" s="35">
        <f t="shared" si="1"/>
        <v>0</v>
      </c>
      <c r="J70" s="97">
        <f t="shared" si="2"/>
        <v>0</v>
      </c>
      <c r="K70" s="12">
        <f t="shared" si="3"/>
        <v>0</v>
      </c>
      <c r="L70" s="37"/>
      <c r="M70" s="6">
        <f>ROUND(予定価格!B58*査定表!$B$1949,-$F$14)</f>
        <v>0</v>
      </c>
      <c r="N70">
        <f>IF(M70=0,1,M70/予定価格!B58)</f>
        <v>1</v>
      </c>
      <c r="O70">
        <f t="shared" si="4"/>
        <v>11</v>
      </c>
      <c r="P70">
        <f t="shared" si="15"/>
        <v>0</v>
      </c>
      <c r="Q70">
        <f>IF(M70=0,0,M70/予定価格!B58)</f>
        <v>0</v>
      </c>
      <c r="R70">
        <f t="shared" si="5"/>
        <v>11</v>
      </c>
      <c r="S70">
        <f t="shared" si="16"/>
        <v>0</v>
      </c>
      <c r="T70" s="6">
        <f t="shared" si="17"/>
        <v>0</v>
      </c>
      <c r="U70" s="6" t="e">
        <f>IF(予定価格!$G$1939=0,ROUND(予定価格!H58*(入力表!$F$12/予定価格!$H$1943),-$F$14),ROUND((予定価格!G58*(入力表!$F$12-予定価格!$H$1943)/予定価格!$G$1943)+予定価格!H58,-$F$14))</f>
        <v>#DIV/0!</v>
      </c>
      <c r="V70" t="e">
        <f>IF(U70=0,1,IF(予定価格!O58=0,1,(U70-予定価格!P58)/予定価格!O58))</f>
        <v>#DIV/0!</v>
      </c>
      <c r="W70" t="e">
        <f t="shared" si="8"/>
        <v>#DIV/0!</v>
      </c>
      <c r="X70" t="e">
        <f t="shared" si="18"/>
        <v>#DIV/0!</v>
      </c>
      <c r="Y70" t="e">
        <f>IF(U70=0,0,IF(予定価格!G58=0,0,(U70-予定価格!H58)/予定価格!G58))</f>
        <v>#DIV/0!</v>
      </c>
      <c r="Z70" t="e">
        <f t="shared" si="10"/>
        <v>#DIV/0!</v>
      </c>
      <c r="AA70" t="e">
        <f t="shared" si="19"/>
        <v>#DIV/0!</v>
      </c>
      <c r="AB70" s="6" t="e">
        <f t="shared" si="20"/>
        <v>#DIV/0!</v>
      </c>
    </row>
    <row r="71" spans="1:28" hidden="1" x14ac:dyDescent="0.2">
      <c r="A71">
        <f>+予定価格!A59</f>
        <v>0</v>
      </c>
      <c r="B71" s="268">
        <f>ROUND(予定価格!B59*査定表!$B$1949,-D71)+E71</f>
        <v>0</v>
      </c>
      <c r="C71" s="268"/>
      <c r="D71" s="32">
        <f t="shared" si="13"/>
        <v>3</v>
      </c>
      <c r="E71" s="33">
        <f t="shared" si="0"/>
        <v>0</v>
      </c>
      <c r="F71" s="268">
        <f>IF($F$12=0,0,IF(予定価格!$G$1939=0,ROUND(予定価格!H59*(入力表!$F$12/予定価格!$H$1943),-H71),ROUND((予定価格!G59*(入力表!$F$12-予定価格!$H$1943)/予定価格!$G$1943)+予定価格!H59,-H71)))+I71</f>
        <v>0</v>
      </c>
      <c r="G71" s="268"/>
      <c r="H71" s="34">
        <f t="shared" si="14"/>
        <v>3</v>
      </c>
      <c r="I71" s="35">
        <f t="shared" si="1"/>
        <v>0</v>
      </c>
      <c r="J71" s="97">
        <f t="shared" si="2"/>
        <v>0</v>
      </c>
      <c r="K71" s="12">
        <f t="shared" si="3"/>
        <v>0</v>
      </c>
      <c r="L71" s="37"/>
      <c r="M71" s="6">
        <f>ROUND(予定価格!B59*査定表!$B$1949,-$F$14)</f>
        <v>0</v>
      </c>
      <c r="N71">
        <f>IF(M71=0,1,M71/予定価格!B59)</f>
        <v>1</v>
      </c>
      <c r="O71">
        <f t="shared" si="4"/>
        <v>11</v>
      </c>
      <c r="P71">
        <f t="shared" si="15"/>
        <v>0</v>
      </c>
      <c r="Q71">
        <f>IF(M71=0,0,M71/予定価格!B59)</f>
        <v>0</v>
      </c>
      <c r="R71">
        <f t="shared" si="5"/>
        <v>11</v>
      </c>
      <c r="S71">
        <f t="shared" si="16"/>
        <v>0</v>
      </c>
      <c r="T71" s="6">
        <f t="shared" si="17"/>
        <v>0</v>
      </c>
      <c r="U71" s="6" t="e">
        <f>IF(予定価格!$G$1939=0,ROUND(予定価格!H59*(入力表!$F$12/予定価格!$H$1943),-$F$14),ROUND((予定価格!G59*(入力表!$F$12-予定価格!$H$1943)/予定価格!$G$1943)+予定価格!H59,-$F$14))</f>
        <v>#DIV/0!</v>
      </c>
      <c r="V71" t="e">
        <f>IF(U71=0,1,IF(予定価格!O59=0,1,(U71-予定価格!P59)/予定価格!O59))</f>
        <v>#DIV/0!</v>
      </c>
      <c r="W71" t="e">
        <f t="shared" si="8"/>
        <v>#DIV/0!</v>
      </c>
      <c r="X71" t="e">
        <f t="shared" si="18"/>
        <v>#DIV/0!</v>
      </c>
      <c r="Y71" t="e">
        <f>IF(U71=0,0,IF(予定価格!G59=0,0,(U71-予定価格!H59)/予定価格!G59))</f>
        <v>#DIV/0!</v>
      </c>
      <c r="Z71" t="e">
        <f t="shared" si="10"/>
        <v>#DIV/0!</v>
      </c>
      <c r="AA71" t="e">
        <f t="shared" si="19"/>
        <v>#DIV/0!</v>
      </c>
      <c r="AB71" s="6" t="e">
        <f t="shared" si="20"/>
        <v>#DIV/0!</v>
      </c>
    </row>
    <row r="72" spans="1:28" hidden="1" x14ac:dyDescent="0.2">
      <c r="A72">
        <f>+予定価格!A60</f>
        <v>0</v>
      </c>
      <c r="B72" s="268">
        <f>ROUND(予定価格!B60*査定表!$B$1949,-D72)+E72</f>
        <v>0</v>
      </c>
      <c r="C72" s="268"/>
      <c r="D72" s="32">
        <f t="shared" si="13"/>
        <v>3</v>
      </c>
      <c r="E72" s="33">
        <f t="shared" si="0"/>
        <v>0</v>
      </c>
      <c r="F72" s="268">
        <f>IF($F$12=0,0,IF(予定価格!$G$1939=0,ROUND(予定価格!H60*(入力表!$F$12/予定価格!$H$1943),-H72),ROUND((予定価格!G60*(入力表!$F$12-予定価格!$H$1943)/予定価格!$G$1943)+予定価格!H60,-H72)))+I72</f>
        <v>0</v>
      </c>
      <c r="G72" s="268"/>
      <c r="H72" s="34">
        <f t="shared" si="14"/>
        <v>3</v>
      </c>
      <c r="I72" s="35">
        <f t="shared" si="1"/>
        <v>0</v>
      </c>
      <c r="J72" s="97">
        <f t="shared" si="2"/>
        <v>0</v>
      </c>
      <c r="K72" s="12">
        <f t="shared" si="3"/>
        <v>0</v>
      </c>
      <c r="L72" s="37"/>
      <c r="M72" s="6">
        <f>ROUND(予定価格!B60*査定表!$B$1949,-$F$14)</f>
        <v>0</v>
      </c>
      <c r="N72">
        <f>IF(M72=0,1,M72/予定価格!B60)</f>
        <v>1</v>
      </c>
      <c r="O72">
        <f t="shared" si="4"/>
        <v>11</v>
      </c>
      <c r="P72">
        <f t="shared" si="15"/>
        <v>0</v>
      </c>
      <c r="Q72">
        <f>IF(M72=0,0,M72/予定価格!B60)</f>
        <v>0</v>
      </c>
      <c r="R72">
        <f t="shared" si="5"/>
        <v>11</v>
      </c>
      <c r="S72">
        <f t="shared" si="16"/>
        <v>0</v>
      </c>
      <c r="T72" s="6">
        <f t="shared" si="17"/>
        <v>0</v>
      </c>
      <c r="U72" s="6" t="e">
        <f>IF(予定価格!$G$1939=0,ROUND(予定価格!H60*(入力表!$F$12/予定価格!$H$1943),-$F$14),ROUND((予定価格!G60*(入力表!$F$12-予定価格!$H$1943)/予定価格!$G$1943)+予定価格!H60,-$F$14))</f>
        <v>#DIV/0!</v>
      </c>
      <c r="V72" t="e">
        <f>IF(U72=0,1,IF(予定価格!O60=0,1,(U72-予定価格!P60)/予定価格!O60))</f>
        <v>#DIV/0!</v>
      </c>
      <c r="W72" t="e">
        <f t="shared" si="8"/>
        <v>#DIV/0!</v>
      </c>
      <c r="X72" t="e">
        <f t="shared" si="18"/>
        <v>#DIV/0!</v>
      </c>
      <c r="Y72" t="e">
        <f>IF(U72=0,0,IF(予定価格!G60=0,0,(U72-予定価格!H60)/予定価格!G60))</f>
        <v>#DIV/0!</v>
      </c>
      <c r="Z72" t="e">
        <f t="shared" si="10"/>
        <v>#DIV/0!</v>
      </c>
      <c r="AA72" t="e">
        <f t="shared" si="19"/>
        <v>#DIV/0!</v>
      </c>
      <c r="AB72" s="6" t="e">
        <f t="shared" si="20"/>
        <v>#DIV/0!</v>
      </c>
    </row>
    <row r="73" spans="1:28" hidden="1" x14ac:dyDescent="0.2">
      <c r="A73">
        <f>+予定価格!A61</f>
        <v>0</v>
      </c>
      <c r="B73" s="268">
        <f>ROUND(予定価格!B61*査定表!$B$1949,-D73)+E73</f>
        <v>0</v>
      </c>
      <c r="C73" s="268"/>
      <c r="D73" s="32">
        <f t="shared" si="13"/>
        <v>3</v>
      </c>
      <c r="E73" s="33">
        <f t="shared" si="0"/>
        <v>0</v>
      </c>
      <c r="F73" s="268">
        <f>IF($F$12=0,0,IF(予定価格!$G$1939=0,ROUND(予定価格!H61*(入力表!$F$12/予定価格!$H$1943),-H73),ROUND((予定価格!G61*(入力表!$F$12-予定価格!$H$1943)/予定価格!$G$1943)+予定価格!H61,-H73)))+I73</f>
        <v>0</v>
      </c>
      <c r="G73" s="268"/>
      <c r="H73" s="34">
        <f t="shared" si="14"/>
        <v>3</v>
      </c>
      <c r="I73" s="35">
        <f t="shared" si="1"/>
        <v>0</v>
      </c>
      <c r="J73" s="97">
        <f t="shared" si="2"/>
        <v>0</v>
      </c>
      <c r="K73" s="12">
        <f t="shared" si="3"/>
        <v>0</v>
      </c>
      <c r="L73" s="37"/>
      <c r="M73" s="6">
        <f>ROUND(予定価格!B61*査定表!$B$1949,-$F$14)</f>
        <v>0</v>
      </c>
      <c r="N73">
        <f>IF(M73=0,1,M73/予定価格!B61)</f>
        <v>1</v>
      </c>
      <c r="O73">
        <f t="shared" si="4"/>
        <v>11</v>
      </c>
      <c r="P73">
        <f t="shared" si="15"/>
        <v>0</v>
      </c>
      <c r="Q73">
        <f>IF(M73=0,0,M73/予定価格!B61)</f>
        <v>0</v>
      </c>
      <c r="R73">
        <f t="shared" si="5"/>
        <v>11</v>
      </c>
      <c r="S73">
        <f t="shared" si="16"/>
        <v>0</v>
      </c>
      <c r="T73" s="6">
        <f t="shared" si="17"/>
        <v>0</v>
      </c>
      <c r="U73" s="6" t="e">
        <f>IF(予定価格!$G$1939=0,ROUND(予定価格!H61*(入力表!$F$12/予定価格!$H$1943),-$F$14),ROUND((予定価格!G61*(入力表!$F$12-予定価格!$H$1943)/予定価格!$G$1943)+予定価格!H61,-$F$14))</f>
        <v>#DIV/0!</v>
      </c>
      <c r="V73" t="e">
        <f>IF(U73=0,1,IF(予定価格!O61=0,1,(U73-予定価格!P61)/予定価格!O61))</f>
        <v>#DIV/0!</v>
      </c>
      <c r="W73" t="e">
        <f t="shared" si="8"/>
        <v>#DIV/0!</v>
      </c>
      <c r="X73" t="e">
        <f t="shared" si="18"/>
        <v>#DIV/0!</v>
      </c>
      <c r="Y73" t="e">
        <f>IF(U73=0,0,IF(予定価格!G61=0,0,(U73-予定価格!H61)/予定価格!G61))</f>
        <v>#DIV/0!</v>
      </c>
      <c r="Z73" t="e">
        <f t="shared" si="10"/>
        <v>#DIV/0!</v>
      </c>
      <c r="AA73" t="e">
        <f t="shared" si="19"/>
        <v>#DIV/0!</v>
      </c>
      <c r="AB73" s="6" t="e">
        <f t="shared" si="20"/>
        <v>#DIV/0!</v>
      </c>
    </row>
    <row r="74" spans="1:28" hidden="1" x14ac:dyDescent="0.2">
      <c r="A74">
        <f>+予定価格!A62</f>
        <v>0</v>
      </c>
      <c r="B74" s="268">
        <f>ROUND(予定価格!B62*査定表!$B$1949,-D74)+E74</f>
        <v>0</v>
      </c>
      <c r="C74" s="268"/>
      <c r="D74" s="32">
        <f t="shared" si="13"/>
        <v>3</v>
      </c>
      <c r="E74" s="33">
        <f t="shared" si="0"/>
        <v>0</v>
      </c>
      <c r="F74" s="268">
        <f>IF($F$12=0,0,IF(予定価格!$G$1939=0,ROUND(予定価格!H62*(入力表!$F$12/予定価格!$H$1943),-H74),ROUND((予定価格!G62*(入力表!$F$12-予定価格!$H$1943)/予定価格!$G$1943)+予定価格!H62,-H74)))+I74</f>
        <v>0</v>
      </c>
      <c r="G74" s="268"/>
      <c r="H74" s="34">
        <f t="shared" si="14"/>
        <v>3</v>
      </c>
      <c r="I74" s="35">
        <f t="shared" si="1"/>
        <v>0</v>
      </c>
      <c r="J74" s="97">
        <f t="shared" si="2"/>
        <v>0</v>
      </c>
      <c r="K74" s="12">
        <f t="shared" si="3"/>
        <v>0</v>
      </c>
      <c r="L74" s="37"/>
      <c r="M74" s="6">
        <f>ROUND(予定価格!B62*査定表!$B$1949,-$F$14)</f>
        <v>0</v>
      </c>
      <c r="N74">
        <f>IF(M74=0,1,M74/予定価格!B62)</f>
        <v>1</v>
      </c>
      <c r="O74">
        <f t="shared" si="4"/>
        <v>11</v>
      </c>
      <c r="P74">
        <f t="shared" si="15"/>
        <v>0</v>
      </c>
      <c r="Q74">
        <f>IF(M74=0,0,M74/予定価格!B62)</f>
        <v>0</v>
      </c>
      <c r="R74">
        <f t="shared" si="5"/>
        <v>11</v>
      </c>
      <c r="S74">
        <f t="shared" si="16"/>
        <v>0</v>
      </c>
      <c r="T74" s="6">
        <f t="shared" si="17"/>
        <v>0</v>
      </c>
      <c r="U74" s="6" t="e">
        <f>IF(予定価格!$G$1939=0,ROUND(予定価格!H62*(入力表!$F$12/予定価格!$H$1943),-$F$14),ROUND((予定価格!G62*(入力表!$F$12-予定価格!$H$1943)/予定価格!$G$1943)+予定価格!H62,-$F$14))</f>
        <v>#DIV/0!</v>
      </c>
      <c r="V74" t="e">
        <f>IF(U74=0,1,IF(予定価格!O62=0,1,(U74-予定価格!P62)/予定価格!O62))</f>
        <v>#DIV/0!</v>
      </c>
      <c r="W74" t="e">
        <f t="shared" si="8"/>
        <v>#DIV/0!</v>
      </c>
      <c r="X74" t="e">
        <f t="shared" si="18"/>
        <v>#DIV/0!</v>
      </c>
      <c r="Y74" t="e">
        <f>IF(U74=0,0,IF(予定価格!G62=0,0,(U74-予定価格!H62)/予定価格!G62))</f>
        <v>#DIV/0!</v>
      </c>
      <c r="Z74" t="e">
        <f t="shared" si="10"/>
        <v>#DIV/0!</v>
      </c>
      <c r="AA74" t="e">
        <f t="shared" si="19"/>
        <v>#DIV/0!</v>
      </c>
      <c r="AB74" s="6" t="e">
        <f t="shared" si="20"/>
        <v>#DIV/0!</v>
      </c>
    </row>
    <row r="75" spans="1:28" hidden="1" x14ac:dyDescent="0.2">
      <c r="A75">
        <f>+予定価格!A63</f>
        <v>0</v>
      </c>
      <c r="B75" s="268">
        <f>ROUND(予定価格!B63*査定表!$B$1949,-D75)+E75</f>
        <v>0</v>
      </c>
      <c r="C75" s="268"/>
      <c r="D75" s="32">
        <f t="shared" si="13"/>
        <v>3</v>
      </c>
      <c r="E75" s="33">
        <f t="shared" si="0"/>
        <v>0</v>
      </c>
      <c r="F75" s="268">
        <f>IF($F$12=0,0,IF(予定価格!$G$1939=0,ROUND(予定価格!H63*(入力表!$F$12/予定価格!$H$1943),-H75),ROUND((予定価格!G63*(入力表!$F$12-予定価格!$H$1943)/予定価格!$G$1943)+予定価格!H63,-H75)))+I75</f>
        <v>0</v>
      </c>
      <c r="G75" s="268"/>
      <c r="H75" s="34">
        <f t="shared" si="14"/>
        <v>3</v>
      </c>
      <c r="I75" s="35">
        <f t="shared" si="1"/>
        <v>0</v>
      </c>
      <c r="J75" s="97">
        <f t="shared" si="2"/>
        <v>0</v>
      </c>
      <c r="K75" s="12">
        <f t="shared" si="3"/>
        <v>0</v>
      </c>
      <c r="L75" s="37"/>
      <c r="M75" s="6">
        <f>ROUND(予定価格!B63*査定表!$B$1949,-$F$14)</f>
        <v>0</v>
      </c>
      <c r="N75">
        <f>IF(M75=0,1,M75/予定価格!B63)</f>
        <v>1</v>
      </c>
      <c r="O75">
        <f t="shared" si="4"/>
        <v>11</v>
      </c>
      <c r="P75">
        <f t="shared" si="15"/>
        <v>0</v>
      </c>
      <c r="Q75">
        <f>IF(M75=0,0,M75/予定価格!B63)</f>
        <v>0</v>
      </c>
      <c r="R75">
        <f t="shared" si="5"/>
        <v>11</v>
      </c>
      <c r="S75">
        <f t="shared" si="16"/>
        <v>0</v>
      </c>
      <c r="T75" s="6">
        <f t="shared" si="17"/>
        <v>0</v>
      </c>
      <c r="U75" s="6" t="e">
        <f>IF(予定価格!$G$1939=0,ROUND(予定価格!H63*(入力表!$F$12/予定価格!$H$1943),-$F$14),ROUND((予定価格!G63*(入力表!$F$12-予定価格!$H$1943)/予定価格!$G$1943)+予定価格!H63,-$F$14))</f>
        <v>#DIV/0!</v>
      </c>
      <c r="V75" t="e">
        <f>IF(U75=0,1,IF(予定価格!O63=0,1,(U75-予定価格!P63)/予定価格!O63))</f>
        <v>#DIV/0!</v>
      </c>
      <c r="W75" t="e">
        <f t="shared" si="8"/>
        <v>#DIV/0!</v>
      </c>
      <c r="X75" t="e">
        <f t="shared" si="18"/>
        <v>#DIV/0!</v>
      </c>
      <c r="Y75" t="e">
        <f>IF(U75=0,0,IF(予定価格!G63=0,0,(U75-予定価格!H63)/予定価格!G63))</f>
        <v>#DIV/0!</v>
      </c>
      <c r="Z75" t="e">
        <f t="shared" si="10"/>
        <v>#DIV/0!</v>
      </c>
      <c r="AA75" t="e">
        <f t="shared" si="19"/>
        <v>#DIV/0!</v>
      </c>
      <c r="AB75" s="6" t="e">
        <f t="shared" si="20"/>
        <v>#DIV/0!</v>
      </c>
    </row>
    <row r="76" spans="1:28" hidden="1" x14ac:dyDescent="0.2">
      <c r="A76">
        <f>+予定価格!A64</f>
        <v>0</v>
      </c>
      <c r="B76" s="268">
        <f>ROUND(予定価格!B64*査定表!$B$1949,-D76)+E76</f>
        <v>0</v>
      </c>
      <c r="C76" s="268"/>
      <c r="D76" s="32">
        <f t="shared" si="13"/>
        <v>3</v>
      </c>
      <c r="E76" s="33">
        <f t="shared" si="0"/>
        <v>0</v>
      </c>
      <c r="F76" s="268">
        <f>IF($F$12=0,0,IF(予定価格!$G$1939=0,ROUND(予定価格!H64*(入力表!$F$12/予定価格!$H$1943),-H76),ROUND((予定価格!G64*(入力表!$F$12-予定価格!$H$1943)/予定価格!$G$1943)+予定価格!H64,-H76)))+I76</f>
        <v>0</v>
      </c>
      <c r="G76" s="268"/>
      <c r="H76" s="34">
        <f t="shared" si="14"/>
        <v>3</v>
      </c>
      <c r="I76" s="35">
        <f t="shared" si="1"/>
        <v>0</v>
      </c>
      <c r="J76" s="97">
        <f t="shared" si="2"/>
        <v>0</v>
      </c>
      <c r="K76" s="12">
        <f t="shared" si="3"/>
        <v>0</v>
      </c>
      <c r="L76" s="37"/>
      <c r="M76" s="6">
        <f>ROUND(予定価格!B64*査定表!$B$1949,-$F$14)</f>
        <v>0</v>
      </c>
      <c r="N76">
        <f>IF(M76=0,1,M76/予定価格!B64)</f>
        <v>1</v>
      </c>
      <c r="O76">
        <f t="shared" si="4"/>
        <v>11</v>
      </c>
      <c r="P76">
        <f t="shared" si="15"/>
        <v>0</v>
      </c>
      <c r="Q76">
        <f>IF(M76=0,0,M76/予定価格!B64)</f>
        <v>0</v>
      </c>
      <c r="R76">
        <f t="shared" si="5"/>
        <v>11</v>
      </c>
      <c r="S76">
        <f t="shared" si="16"/>
        <v>0</v>
      </c>
      <c r="T76" s="6">
        <f t="shared" si="17"/>
        <v>0</v>
      </c>
      <c r="U76" s="6" t="e">
        <f>IF(予定価格!$G$1939=0,ROUND(予定価格!H64*(入力表!$F$12/予定価格!$H$1943),-$F$14),ROUND((予定価格!G64*(入力表!$F$12-予定価格!$H$1943)/予定価格!$G$1943)+予定価格!H64,-$F$14))</f>
        <v>#DIV/0!</v>
      </c>
      <c r="V76" t="e">
        <f>IF(U76=0,1,IF(予定価格!O64=0,1,(U76-予定価格!P64)/予定価格!O64))</f>
        <v>#DIV/0!</v>
      </c>
      <c r="W76" t="e">
        <f t="shared" si="8"/>
        <v>#DIV/0!</v>
      </c>
      <c r="X76" t="e">
        <f t="shared" si="18"/>
        <v>#DIV/0!</v>
      </c>
      <c r="Y76" t="e">
        <f>IF(U76=0,0,IF(予定価格!G64=0,0,(U76-予定価格!H64)/予定価格!G64))</f>
        <v>#DIV/0!</v>
      </c>
      <c r="Z76" t="e">
        <f t="shared" si="10"/>
        <v>#DIV/0!</v>
      </c>
      <c r="AA76" t="e">
        <f t="shared" si="19"/>
        <v>#DIV/0!</v>
      </c>
      <c r="AB76" s="6" t="e">
        <f t="shared" si="20"/>
        <v>#DIV/0!</v>
      </c>
    </row>
    <row r="77" spans="1:28" hidden="1" x14ac:dyDescent="0.2">
      <c r="A77">
        <f>+予定価格!A65</f>
        <v>0</v>
      </c>
      <c r="B77" s="268">
        <f>ROUND(予定価格!B65*査定表!$B$1949,-D77)+E77</f>
        <v>0</v>
      </c>
      <c r="C77" s="268"/>
      <c r="D77" s="32">
        <f t="shared" si="13"/>
        <v>3</v>
      </c>
      <c r="E77" s="33">
        <f t="shared" si="0"/>
        <v>0</v>
      </c>
      <c r="F77" s="268">
        <f>IF($F$12=0,0,IF(予定価格!$G$1939=0,ROUND(予定価格!H65*(入力表!$F$12/予定価格!$H$1943),-H77),ROUND((予定価格!G65*(入力表!$F$12-予定価格!$H$1943)/予定価格!$G$1943)+予定価格!H65,-H77)))+I77</f>
        <v>0</v>
      </c>
      <c r="G77" s="268"/>
      <c r="H77" s="34">
        <f t="shared" si="14"/>
        <v>3</v>
      </c>
      <c r="I77" s="35">
        <f t="shared" si="1"/>
        <v>0</v>
      </c>
      <c r="J77" s="97">
        <f t="shared" si="2"/>
        <v>0</v>
      </c>
      <c r="K77" s="12">
        <f t="shared" si="3"/>
        <v>0</v>
      </c>
      <c r="L77" s="37"/>
      <c r="M77" s="6">
        <f>ROUND(予定価格!B65*査定表!$B$1949,-$F$14)</f>
        <v>0</v>
      </c>
      <c r="N77">
        <f>IF(M77=0,1,M77/予定価格!B65)</f>
        <v>1</v>
      </c>
      <c r="O77">
        <f t="shared" si="4"/>
        <v>11</v>
      </c>
      <c r="P77">
        <f t="shared" si="15"/>
        <v>0</v>
      </c>
      <c r="Q77">
        <f>IF(M77=0,0,M77/予定価格!B65)</f>
        <v>0</v>
      </c>
      <c r="R77">
        <f t="shared" si="5"/>
        <v>11</v>
      </c>
      <c r="S77">
        <f t="shared" si="16"/>
        <v>0</v>
      </c>
      <c r="T77" s="6">
        <f t="shared" si="17"/>
        <v>0</v>
      </c>
      <c r="U77" s="6" t="e">
        <f>IF(予定価格!$G$1939=0,ROUND(予定価格!H65*(入力表!$F$12/予定価格!$H$1943),-$F$14),ROUND((予定価格!G65*(入力表!$F$12-予定価格!$H$1943)/予定価格!$G$1943)+予定価格!H65,-$F$14))</f>
        <v>#DIV/0!</v>
      </c>
      <c r="V77" t="e">
        <f>IF(U77=0,1,IF(予定価格!O65=0,1,(U77-予定価格!P65)/予定価格!O65))</f>
        <v>#DIV/0!</v>
      </c>
      <c r="W77" t="e">
        <f t="shared" si="8"/>
        <v>#DIV/0!</v>
      </c>
      <c r="X77" t="e">
        <f t="shared" si="18"/>
        <v>#DIV/0!</v>
      </c>
      <c r="Y77" t="e">
        <f>IF(U77=0,0,IF(予定価格!G65=0,0,(U77-予定価格!H65)/予定価格!G65))</f>
        <v>#DIV/0!</v>
      </c>
      <c r="Z77" t="e">
        <f t="shared" si="10"/>
        <v>#DIV/0!</v>
      </c>
      <c r="AA77" t="e">
        <f t="shared" si="19"/>
        <v>#DIV/0!</v>
      </c>
      <c r="AB77" s="6" t="e">
        <f t="shared" si="20"/>
        <v>#DIV/0!</v>
      </c>
    </row>
    <row r="78" spans="1:28" hidden="1" x14ac:dyDescent="0.2">
      <c r="A78">
        <f>+予定価格!A66</f>
        <v>0</v>
      </c>
      <c r="B78" s="268">
        <f>ROUND(予定価格!B66*査定表!$B$1949,-D78)+E78</f>
        <v>0</v>
      </c>
      <c r="C78" s="268"/>
      <c r="D78" s="32">
        <f t="shared" si="13"/>
        <v>3</v>
      </c>
      <c r="E78" s="33">
        <f t="shared" si="0"/>
        <v>0</v>
      </c>
      <c r="F78" s="268">
        <f>IF($F$12=0,0,IF(予定価格!$G$1939=0,ROUND(予定価格!H66*(入力表!$F$12/予定価格!$H$1943),-H78),ROUND((予定価格!G66*(入力表!$F$12-予定価格!$H$1943)/予定価格!$G$1943)+予定価格!H66,-H78)))+I78</f>
        <v>0</v>
      </c>
      <c r="G78" s="268"/>
      <c r="H78" s="34">
        <f t="shared" si="14"/>
        <v>3</v>
      </c>
      <c r="I78" s="35">
        <f t="shared" si="1"/>
        <v>0</v>
      </c>
      <c r="J78" s="97">
        <f t="shared" si="2"/>
        <v>0</v>
      </c>
      <c r="K78" s="12">
        <f t="shared" si="3"/>
        <v>0</v>
      </c>
      <c r="L78" s="37"/>
      <c r="M78" s="6">
        <f>ROUND(予定価格!B66*査定表!$B$1949,-$F$14)</f>
        <v>0</v>
      </c>
      <c r="N78">
        <f>IF(M78=0,1,M78/予定価格!B66)</f>
        <v>1</v>
      </c>
      <c r="O78">
        <f t="shared" si="4"/>
        <v>11</v>
      </c>
      <c r="P78">
        <f t="shared" si="15"/>
        <v>0</v>
      </c>
      <c r="Q78">
        <f>IF(M78=0,0,M78/予定価格!B66)</f>
        <v>0</v>
      </c>
      <c r="R78">
        <f t="shared" si="5"/>
        <v>11</v>
      </c>
      <c r="S78">
        <f t="shared" si="16"/>
        <v>0</v>
      </c>
      <c r="T78" s="6">
        <f t="shared" si="17"/>
        <v>0</v>
      </c>
      <c r="U78" s="6" t="e">
        <f>IF(予定価格!$G$1939=0,ROUND(予定価格!H66*(入力表!$F$12/予定価格!$H$1943),-$F$14),ROUND((予定価格!G66*(入力表!$F$12-予定価格!$H$1943)/予定価格!$G$1943)+予定価格!H66,-$F$14))</f>
        <v>#DIV/0!</v>
      </c>
      <c r="V78" t="e">
        <f>IF(U78=0,1,IF(予定価格!O66=0,1,(U78-予定価格!P66)/予定価格!O66))</f>
        <v>#DIV/0!</v>
      </c>
      <c r="W78" t="e">
        <f t="shared" si="8"/>
        <v>#DIV/0!</v>
      </c>
      <c r="X78" t="e">
        <f t="shared" si="18"/>
        <v>#DIV/0!</v>
      </c>
      <c r="Y78" t="e">
        <f>IF(U78=0,0,IF(予定価格!G66=0,0,(U78-予定価格!H66)/予定価格!G66))</f>
        <v>#DIV/0!</v>
      </c>
      <c r="Z78" t="e">
        <f t="shared" si="10"/>
        <v>#DIV/0!</v>
      </c>
      <c r="AA78" t="e">
        <f t="shared" si="19"/>
        <v>#DIV/0!</v>
      </c>
      <c r="AB78" s="6" t="e">
        <f t="shared" si="20"/>
        <v>#DIV/0!</v>
      </c>
    </row>
    <row r="79" spans="1:28" hidden="1" x14ac:dyDescent="0.2">
      <c r="A79">
        <f>+予定価格!A67</f>
        <v>0</v>
      </c>
      <c r="B79" s="268">
        <f>ROUND(予定価格!B67*査定表!$B$1949,-D79)+E79</f>
        <v>0</v>
      </c>
      <c r="C79" s="268"/>
      <c r="D79" s="32">
        <f t="shared" si="13"/>
        <v>3</v>
      </c>
      <c r="E79" s="33">
        <f t="shared" si="0"/>
        <v>0</v>
      </c>
      <c r="F79" s="268">
        <f>IF($F$12=0,0,IF(予定価格!$G$1939=0,ROUND(予定価格!H67*(入力表!$F$12/予定価格!$H$1943),-H79),ROUND((予定価格!G67*(入力表!$F$12-予定価格!$H$1943)/予定価格!$G$1943)+予定価格!H67,-H79)))+I79</f>
        <v>0</v>
      </c>
      <c r="G79" s="268"/>
      <c r="H79" s="34">
        <f t="shared" si="14"/>
        <v>3</v>
      </c>
      <c r="I79" s="35">
        <f t="shared" si="1"/>
        <v>0</v>
      </c>
      <c r="J79" s="97">
        <f t="shared" si="2"/>
        <v>0</v>
      </c>
      <c r="K79" s="12">
        <f t="shared" si="3"/>
        <v>0</v>
      </c>
      <c r="L79" s="37"/>
      <c r="M79" s="6">
        <f>ROUND(予定価格!B67*査定表!$B$1949,-$F$14)</f>
        <v>0</v>
      </c>
      <c r="N79">
        <f>IF(M79=0,1,M79/予定価格!B67)</f>
        <v>1</v>
      </c>
      <c r="O79">
        <f t="shared" si="4"/>
        <v>11</v>
      </c>
      <c r="P79">
        <f t="shared" si="15"/>
        <v>0</v>
      </c>
      <c r="Q79">
        <f>IF(M79=0,0,M79/予定価格!B67)</f>
        <v>0</v>
      </c>
      <c r="R79">
        <f t="shared" si="5"/>
        <v>11</v>
      </c>
      <c r="S79">
        <f t="shared" si="16"/>
        <v>0</v>
      </c>
      <c r="T79" s="6">
        <f t="shared" si="17"/>
        <v>0</v>
      </c>
      <c r="U79" s="6" t="e">
        <f>IF(予定価格!$G$1939=0,ROUND(予定価格!H67*(入力表!$F$12/予定価格!$H$1943),-$F$14),ROUND((予定価格!G67*(入力表!$F$12-予定価格!$H$1943)/予定価格!$G$1943)+予定価格!H67,-$F$14))</f>
        <v>#DIV/0!</v>
      </c>
      <c r="V79" t="e">
        <f>IF(U79=0,1,IF(予定価格!O67=0,1,(U79-予定価格!P67)/予定価格!O67))</f>
        <v>#DIV/0!</v>
      </c>
      <c r="W79" t="e">
        <f t="shared" si="8"/>
        <v>#DIV/0!</v>
      </c>
      <c r="X79" t="e">
        <f t="shared" si="18"/>
        <v>#DIV/0!</v>
      </c>
      <c r="Y79" t="e">
        <f>IF(U79=0,0,IF(予定価格!G67=0,0,(U79-予定価格!H67)/予定価格!G67))</f>
        <v>#DIV/0!</v>
      </c>
      <c r="Z79" t="e">
        <f t="shared" si="10"/>
        <v>#DIV/0!</v>
      </c>
      <c r="AA79" t="e">
        <f t="shared" si="19"/>
        <v>#DIV/0!</v>
      </c>
      <c r="AB79" s="6" t="e">
        <f t="shared" si="20"/>
        <v>#DIV/0!</v>
      </c>
    </row>
    <row r="80" spans="1:28" hidden="1" x14ac:dyDescent="0.2">
      <c r="A80">
        <f>+予定価格!A68</f>
        <v>0</v>
      </c>
      <c r="B80" s="268">
        <f>ROUND(予定価格!B68*査定表!$B$1949,-D80)+E80</f>
        <v>0</v>
      </c>
      <c r="C80" s="268"/>
      <c r="D80" s="32">
        <f t="shared" si="13"/>
        <v>3</v>
      </c>
      <c r="E80" s="33">
        <f t="shared" si="0"/>
        <v>0</v>
      </c>
      <c r="F80" s="268">
        <f>IF($F$12=0,0,IF(予定価格!$G$1939=0,ROUND(予定価格!H68*(入力表!$F$12/予定価格!$H$1943),-H80),ROUND((予定価格!G68*(入力表!$F$12-予定価格!$H$1943)/予定価格!$G$1943)+予定価格!H68,-H80)))+I80</f>
        <v>0</v>
      </c>
      <c r="G80" s="268"/>
      <c r="H80" s="34">
        <f t="shared" si="14"/>
        <v>3</v>
      </c>
      <c r="I80" s="35">
        <f t="shared" si="1"/>
        <v>0</v>
      </c>
      <c r="J80" s="97">
        <f t="shared" si="2"/>
        <v>0</v>
      </c>
      <c r="K80" s="12">
        <f t="shared" si="3"/>
        <v>0</v>
      </c>
      <c r="L80" s="37"/>
      <c r="M80" s="6">
        <f>ROUND(予定価格!B68*査定表!$B$1949,-$F$14)</f>
        <v>0</v>
      </c>
      <c r="N80">
        <f>IF(M80=0,1,M80/予定価格!B68)</f>
        <v>1</v>
      </c>
      <c r="O80">
        <f t="shared" si="4"/>
        <v>11</v>
      </c>
      <c r="P80">
        <f t="shared" si="15"/>
        <v>0</v>
      </c>
      <c r="Q80">
        <f>IF(M80=0,0,M80/予定価格!B68)</f>
        <v>0</v>
      </c>
      <c r="R80">
        <f t="shared" si="5"/>
        <v>11</v>
      </c>
      <c r="S80">
        <f t="shared" si="16"/>
        <v>0</v>
      </c>
      <c r="T80" s="6">
        <f t="shared" si="17"/>
        <v>0</v>
      </c>
      <c r="U80" s="6" t="e">
        <f>IF(予定価格!$G$1939=0,ROUND(予定価格!H68*(入力表!$F$12/予定価格!$H$1943),-$F$14),ROUND((予定価格!G68*(入力表!$F$12-予定価格!$H$1943)/予定価格!$G$1943)+予定価格!H68,-$F$14))</f>
        <v>#DIV/0!</v>
      </c>
      <c r="V80" t="e">
        <f>IF(U80=0,1,IF(予定価格!O68=0,1,(U80-予定価格!P68)/予定価格!O68))</f>
        <v>#DIV/0!</v>
      </c>
      <c r="W80" t="e">
        <f t="shared" si="8"/>
        <v>#DIV/0!</v>
      </c>
      <c r="X80" t="e">
        <f t="shared" si="18"/>
        <v>#DIV/0!</v>
      </c>
      <c r="Y80" t="e">
        <f>IF(U80=0,0,IF(予定価格!G68=0,0,(U80-予定価格!H68)/予定価格!G68))</f>
        <v>#DIV/0!</v>
      </c>
      <c r="Z80" t="e">
        <f t="shared" si="10"/>
        <v>#DIV/0!</v>
      </c>
      <c r="AA80" t="e">
        <f t="shared" si="19"/>
        <v>#DIV/0!</v>
      </c>
      <c r="AB80" s="6" t="e">
        <f t="shared" si="20"/>
        <v>#DIV/0!</v>
      </c>
    </row>
    <row r="81" spans="1:28" hidden="1" x14ac:dyDescent="0.2">
      <c r="A81">
        <f>+予定価格!A69</f>
        <v>0</v>
      </c>
      <c r="B81" s="268">
        <f>ROUND(予定価格!B69*査定表!$B$1949,-D81)+E81</f>
        <v>0</v>
      </c>
      <c r="C81" s="268"/>
      <c r="D81" s="32">
        <f t="shared" si="13"/>
        <v>3</v>
      </c>
      <c r="E81" s="33">
        <f t="shared" ref="E81:E144" si="21">IF(F$12=0,+P81+S81,0)</f>
        <v>0</v>
      </c>
      <c r="F81" s="268">
        <f>IF($F$12=0,0,IF(予定価格!$G$1939=0,ROUND(予定価格!H69*(入力表!$F$12/予定価格!$H$1943),-H81),ROUND((予定価格!G69*(入力表!$F$12-予定価格!$H$1943)/予定価格!$G$1943)+予定価格!H69,-H81)))+I81</f>
        <v>0</v>
      </c>
      <c r="G81" s="268"/>
      <c r="H81" s="34">
        <f t="shared" si="14"/>
        <v>3</v>
      </c>
      <c r="I81" s="35">
        <f t="shared" ref="I81:I144" si="22">IF(F$12=0,0,+X81+AA81)</f>
        <v>0</v>
      </c>
      <c r="J81" s="97">
        <f t="shared" ref="J81:J144" si="23">+F81+K81</f>
        <v>0</v>
      </c>
      <c r="K81" s="12">
        <f t="shared" ref="K81:K144" si="24">+B81</f>
        <v>0</v>
      </c>
      <c r="L81" s="37"/>
      <c r="M81" s="6">
        <f>ROUND(予定価格!B69*査定表!$B$1949,-$F$14)</f>
        <v>0</v>
      </c>
      <c r="N81">
        <f>IF(M81=0,1,M81/予定価格!B69)</f>
        <v>1</v>
      </c>
      <c r="O81">
        <f t="shared" ref="O81:O144" si="25">RANK(N81,N$17:N$1984,1)</f>
        <v>11</v>
      </c>
      <c r="P81">
        <f t="shared" si="15"/>
        <v>0</v>
      </c>
      <c r="Q81">
        <f>IF(M81=0,0,M81/予定価格!B69)</f>
        <v>0</v>
      </c>
      <c r="R81">
        <f t="shared" ref="R81:R144" si="26">RANK(Q81,Q$17:Q$1984,0)</f>
        <v>11</v>
      </c>
      <c r="S81">
        <f t="shared" si="16"/>
        <v>0</v>
      </c>
      <c r="T81" s="6">
        <f t="shared" si="17"/>
        <v>0</v>
      </c>
      <c r="U81" s="6" t="e">
        <f>IF(予定価格!$G$1939=0,ROUND(予定価格!H69*(入力表!$F$12/予定価格!$H$1943),-$F$14),ROUND((予定価格!G69*(入力表!$F$12-予定価格!$H$1943)/予定価格!$G$1943)+予定価格!H69,-$F$14))</f>
        <v>#DIV/0!</v>
      </c>
      <c r="V81" t="e">
        <f>IF(U81=0,1,IF(予定価格!O69=0,1,(U81-予定価格!P69)/予定価格!O69))</f>
        <v>#DIV/0!</v>
      </c>
      <c r="W81" t="e">
        <f t="shared" ref="W81:W144" si="27">RANK(V81,V$17:V$1984,1)</f>
        <v>#DIV/0!</v>
      </c>
      <c r="X81" t="e">
        <f t="shared" si="18"/>
        <v>#DIV/0!</v>
      </c>
      <c r="Y81" t="e">
        <f>IF(U81=0,0,IF(予定価格!G69=0,0,(U81-予定価格!H69)/予定価格!G69))</f>
        <v>#DIV/0!</v>
      </c>
      <c r="Z81" t="e">
        <f t="shared" ref="Z81:Z144" si="28">RANK(Y81,Y$17:Y$1984,0)</f>
        <v>#DIV/0!</v>
      </c>
      <c r="AA81" t="e">
        <f t="shared" si="19"/>
        <v>#DIV/0!</v>
      </c>
      <c r="AB81" s="6" t="e">
        <f t="shared" si="20"/>
        <v>#DIV/0!</v>
      </c>
    </row>
    <row r="82" spans="1:28" hidden="1" x14ac:dyDescent="0.2">
      <c r="A82">
        <f>+予定価格!A70</f>
        <v>0</v>
      </c>
      <c r="B82" s="268">
        <f>ROUND(予定価格!B70*査定表!$B$1949,-D82)+E82</f>
        <v>0</v>
      </c>
      <c r="C82" s="268"/>
      <c r="D82" s="32">
        <f t="shared" ref="D82:D145" si="29">+$F$14</f>
        <v>3</v>
      </c>
      <c r="E82" s="33">
        <f t="shared" si="21"/>
        <v>0</v>
      </c>
      <c r="F82" s="268">
        <f>IF($F$12=0,0,IF(予定価格!$G$1939=0,ROUND(予定価格!H70*(入力表!$F$12/予定価格!$H$1943),-H82),ROUND((予定価格!G70*(入力表!$F$12-予定価格!$H$1943)/予定価格!$G$1943)+予定価格!H70,-H82)))+I82</f>
        <v>0</v>
      </c>
      <c r="G82" s="268"/>
      <c r="H82" s="34">
        <f t="shared" ref="H82:H145" si="30">+$F$14</f>
        <v>3</v>
      </c>
      <c r="I82" s="35">
        <f t="shared" si="22"/>
        <v>0</v>
      </c>
      <c r="J82" s="97">
        <f t="shared" si="23"/>
        <v>0</v>
      </c>
      <c r="K82" s="12">
        <f t="shared" si="24"/>
        <v>0</v>
      </c>
      <c r="L82" s="37"/>
      <c r="M82" s="6">
        <f>ROUND(予定価格!B70*査定表!$B$1949,-$F$14)</f>
        <v>0</v>
      </c>
      <c r="N82">
        <f>IF(M82=0,1,M82/予定価格!B70)</f>
        <v>1</v>
      </c>
      <c r="O82">
        <f t="shared" si="25"/>
        <v>11</v>
      </c>
      <c r="P82">
        <f t="shared" ref="P82:P145" si="31">IF(M$15&gt;0,IF(O82*10^$F$14&lt;=M$15,10^$F$14,0),0)</f>
        <v>0</v>
      </c>
      <c r="Q82">
        <f>IF(M82=0,0,M82/予定価格!B70)</f>
        <v>0</v>
      </c>
      <c r="R82">
        <f t="shared" si="26"/>
        <v>11</v>
      </c>
      <c r="S82">
        <f t="shared" ref="S82:S145" si="32">IF(M$15&lt;0,IF(R82*10^$F$14&lt;=-M$15,-(10^$F$14),0),0)</f>
        <v>0</v>
      </c>
      <c r="T82" s="6">
        <f t="shared" ref="T82:T145" si="33">+M82+P82+S82</f>
        <v>0</v>
      </c>
      <c r="U82" s="6" t="e">
        <f>IF(予定価格!$G$1939=0,ROUND(予定価格!H70*(入力表!$F$12/予定価格!$H$1943),-$F$14),ROUND((予定価格!G70*(入力表!$F$12-予定価格!$H$1943)/予定価格!$G$1943)+予定価格!H70,-$F$14))</f>
        <v>#DIV/0!</v>
      </c>
      <c r="V82" t="e">
        <f>IF(U82=0,1,IF(予定価格!O70=0,1,(U82-予定価格!P70)/予定価格!O70))</f>
        <v>#DIV/0!</v>
      </c>
      <c r="W82" t="e">
        <f t="shared" si="27"/>
        <v>#DIV/0!</v>
      </c>
      <c r="X82" t="e">
        <f t="shared" ref="X82:X145" si="34">IF(U$15&gt;0,IF(W82*10^$F$14&lt;=U$15,10^$F$14,0),0)</f>
        <v>#DIV/0!</v>
      </c>
      <c r="Y82" t="e">
        <f>IF(U82=0,0,IF(予定価格!G70=0,0,(U82-予定価格!H70)/予定価格!G70))</f>
        <v>#DIV/0!</v>
      </c>
      <c r="Z82" t="e">
        <f t="shared" si="28"/>
        <v>#DIV/0!</v>
      </c>
      <c r="AA82" t="e">
        <f t="shared" ref="AA82:AA145" si="35">IF(U$15&lt;0,IF(Z82*10^$F$14&lt;=-U$15,-(10^$F$14),0),0)</f>
        <v>#DIV/0!</v>
      </c>
      <c r="AB82" s="6" t="e">
        <f t="shared" ref="AB82:AB145" si="36">+U82+X82+AA82</f>
        <v>#DIV/0!</v>
      </c>
    </row>
    <row r="83" spans="1:28" hidden="1" x14ac:dyDescent="0.2">
      <c r="A83">
        <f>+予定価格!A71</f>
        <v>0</v>
      </c>
      <c r="B83" s="268">
        <f>ROUND(予定価格!B71*査定表!$B$1949,-D83)+E83</f>
        <v>0</v>
      </c>
      <c r="C83" s="268"/>
      <c r="D83" s="32">
        <f t="shared" si="29"/>
        <v>3</v>
      </c>
      <c r="E83" s="33">
        <f t="shared" si="21"/>
        <v>0</v>
      </c>
      <c r="F83" s="268">
        <f>IF($F$12=0,0,IF(予定価格!$G$1939=0,ROUND(予定価格!H71*(入力表!$F$12/予定価格!$H$1943),-H83),ROUND((予定価格!G71*(入力表!$F$12-予定価格!$H$1943)/予定価格!$G$1943)+予定価格!H71,-H83)))+I83</f>
        <v>0</v>
      </c>
      <c r="G83" s="268"/>
      <c r="H83" s="34">
        <f t="shared" si="30"/>
        <v>3</v>
      </c>
      <c r="I83" s="35">
        <f t="shared" si="22"/>
        <v>0</v>
      </c>
      <c r="J83" s="97">
        <f t="shared" si="23"/>
        <v>0</v>
      </c>
      <c r="K83" s="12">
        <f t="shared" si="24"/>
        <v>0</v>
      </c>
      <c r="L83" s="37"/>
      <c r="M83" s="6">
        <f>ROUND(予定価格!B71*査定表!$B$1949,-$F$14)</f>
        <v>0</v>
      </c>
      <c r="N83">
        <f>IF(M83=0,1,M83/予定価格!B71)</f>
        <v>1</v>
      </c>
      <c r="O83">
        <f t="shared" si="25"/>
        <v>11</v>
      </c>
      <c r="P83">
        <f t="shared" si="31"/>
        <v>0</v>
      </c>
      <c r="Q83">
        <f>IF(M83=0,0,M83/予定価格!B71)</f>
        <v>0</v>
      </c>
      <c r="R83">
        <f t="shared" si="26"/>
        <v>11</v>
      </c>
      <c r="S83">
        <f t="shared" si="32"/>
        <v>0</v>
      </c>
      <c r="T83" s="6">
        <f t="shared" si="33"/>
        <v>0</v>
      </c>
      <c r="U83" s="6" t="e">
        <f>IF(予定価格!$G$1939=0,ROUND(予定価格!H71*(入力表!$F$12/予定価格!$H$1943),-$F$14),ROUND((予定価格!G71*(入力表!$F$12-予定価格!$H$1943)/予定価格!$G$1943)+予定価格!H71,-$F$14))</f>
        <v>#DIV/0!</v>
      </c>
      <c r="V83" t="e">
        <f>IF(U83=0,1,IF(予定価格!O71=0,1,(U83-予定価格!P71)/予定価格!O71))</f>
        <v>#DIV/0!</v>
      </c>
      <c r="W83" t="e">
        <f t="shared" si="27"/>
        <v>#DIV/0!</v>
      </c>
      <c r="X83" t="e">
        <f t="shared" si="34"/>
        <v>#DIV/0!</v>
      </c>
      <c r="Y83" t="e">
        <f>IF(U83=0,0,IF(予定価格!G71=0,0,(U83-予定価格!H71)/予定価格!G71))</f>
        <v>#DIV/0!</v>
      </c>
      <c r="Z83" t="e">
        <f t="shared" si="28"/>
        <v>#DIV/0!</v>
      </c>
      <c r="AA83" t="e">
        <f t="shared" si="35"/>
        <v>#DIV/0!</v>
      </c>
      <c r="AB83" s="6" t="e">
        <f t="shared" si="36"/>
        <v>#DIV/0!</v>
      </c>
    </row>
    <row r="84" spans="1:28" hidden="1" x14ac:dyDescent="0.2">
      <c r="A84">
        <f>+予定価格!A72</f>
        <v>0</v>
      </c>
      <c r="B84" s="268">
        <f>ROUND(予定価格!B72*査定表!$B$1949,-D84)+E84</f>
        <v>0</v>
      </c>
      <c r="C84" s="268"/>
      <c r="D84" s="32">
        <f t="shared" si="29"/>
        <v>3</v>
      </c>
      <c r="E84" s="33">
        <f t="shared" si="21"/>
        <v>0</v>
      </c>
      <c r="F84" s="268">
        <f>IF($F$12=0,0,IF(予定価格!$G$1939=0,ROUND(予定価格!H72*(入力表!$F$12/予定価格!$H$1943),-H84),ROUND((予定価格!G72*(入力表!$F$12-予定価格!$H$1943)/予定価格!$G$1943)+予定価格!H72,-H84)))+I84</f>
        <v>0</v>
      </c>
      <c r="G84" s="268"/>
      <c r="H84" s="34">
        <f t="shared" si="30"/>
        <v>3</v>
      </c>
      <c r="I84" s="35">
        <f t="shared" si="22"/>
        <v>0</v>
      </c>
      <c r="J84" s="97">
        <f t="shared" si="23"/>
        <v>0</v>
      </c>
      <c r="K84" s="12">
        <f t="shared" si="24"/>
        <v>0</v>
      </c>
      <c r="L84" s="37"/>
      <c r="M84" s="6">
        <f>ROUND(予定価格!B72*査定表!$B$1949,-$F$14)</f>
        <v>0</v>
      </c>
      <c r="N84">
        <f>IF(M84=0,1,M84/予定価格!B72)</f>
        <v>1</v>
      </c>
      <c r="O84">
        <f t="shared" si="25"/>
        <v>11</v>
      </c>
      <c r="P84">
        <f t="shared" si="31"/>
        <v>0</v>
      </c>
      <c r="Q84">
        <f>IF(M84=0,0,M84/予定価格!B72)</f>
        <v>0</v>
      </c>
      <c r="R84">
        <f t="shared" si="26"/>
        <v>11</v>
      </c>
      <c r="S84">
        <f t="shared" si="32"/>
        <v>0</v>
      </c>
      <c r="T84" s="6">
        <f t="shared" si="33"/>
        <v>0</v>
      </c>
      <c r="U84" s="6" t="e">
        <f>IF(予定価格!$G$1939=0,ROUND(予定価格!H72*(入力表!$F$12/予定価格!$H$1943),-$F$14),ROUND((予定価格!G72*(入力表!$F$12-予定価格!$H$1943)/予定価格!$G$1943)+予定価格!H72,-$F$14))</f>
        <v>#DIV/0!</v>
      </c>
      <c r="V84" t="e">
        <f>IF(U84=0,1,IF(予定価格!O72=0,1,(U84-予定価格!P72)/予定価格!O72))</f>
        <v>#DIV/0!</v>
      </c>
      <c r="W84" t="e">
        <f t="shared" si="27"/>
        <v>#DIV/0!</v>
      </c>
      <c r="X84" t="e">
        <f t="shared" si="34"/>
        <v>#DIV/0!</v>
      </c>
      <c r="Y84" t="e">
        <f>IF(U84=0,0,IF(予定価格!G72=0,0,(U84-予定価格!H72)/予定価格!G72))</f>
        <v>#DIV/0!</v>
      </c>
      <c r="Z84" t="e">
        <f t="shared" si="28"/>
        <v>#DIV/0!</v>
      </c>
      <c r="AA84" t="e">
        <f t="shared" si="35"/>
        <v>#DIV/0!</v>
      </c>
      <c r="AB84" s="6" t="e">
        <f t="shared" si="36"/>
        <v>#DIV/0!</v>
      </c>
    </row>
    <row r="85" spans="1:28" hidden="1" x14ac:dyDescent="0.2">
      <c r="A85">
        <f>+予定価格!A73</f>
        <v>0</v>
      </c>
      <c r="B85" s="268">
        <f>ROUND(予定価格!B73*査定表!$B$1949,-D85)+E85</f>
        <v>0</v>
      </c>
      <c r="C85" s="268"/>
      <c r="D85" s="32">
        <f t="shared" si="29"/>
        <v>3</v>
      </c>
      <c r="E85" s="33">
        <f t="shared" si="21"/>
        <v>0</v>
      </c>
      <c r="F85" s="268">
        <f>IF($F$12=0,0,IF(予定価格!$G$1939=0,ROUND(予定価格!H73*(入力表!$F$12/予定価格!$H$1943),-H85),ROUND((予定価格!G73*(入力表!$F$12-予定価格!$H$1943)/予定価格!$G$1943)+予定価格!H73,-H85)))+I85</f>
        <v>0</v>
      </c>
      <c r="G85" s="268"/>
      <c r="H85" s="34">
        <f t="shared" si="30"/>
        <v>3</v>
      </c>
      <c r="I85" s="35">
        <f t="shared" si="22"/>
        <v>0</v>
      </c>
      <c r="J85" s="97">
        <f t="shared" si="23"/>
        <v>0</v>
      </c>
      <c r="K85" s="12">
        <f t="shared" si="24"/>
        <v>0</v>
      </c>
      <c r="L85" s="37"/>
      <c r="M85" s="6">
        <f>ROUND(予定価格!B73*査定表!$B$1949,-$F$14)</f>
        <v>0</v>
      </c>
      <c r="N85">
        <f>IF(M85=0,1,M85/予定価格!B73)</f>
        <v>1</v>
      </c>
      <c r="O85">
        <f t="shared" si="25"/>
        <v>11</v>
      </c>
      <c r="P85">
        <f t="shared" si="31"/>
        <v>0</v>
      </c>
      <c r="Q85">
        <f>IF(M85=0,0,M85/予定価格!B73)</f>
        <v>0</v>
      </c>
      <c r="R85">
        <f t="shared" si="26"/>
        <v>11</v>
      </c>
      <c r="S85">
        <f t="shared" si="32"/>
        <v>0</v>
      </c>
      <c r="T85" s="6">
        <f t="shared" si="33"/>
        <v>0</v>
      </c>
      <c r="U85" s="6" t="e">
        <f>IF(予定価格!$G$1939=0,ROUND(予定価格!H73*(入力表!$F$12/予定価格!$H$1943),-$F$14),ROUND((予定価格!G73*(入力表!$F$12-予定価格!$H$1943)/予定価格!$G$1943)+予定価格!H73,-$F$14))</f>
        <v>#DIV/0!</v>
      </c>
      <c r="V85" t="e">
        <f>IF(U85=0,1,IF(予定価格!O73=0,1,(U85-予定価格!P73)/予定価格!O73))</f>
        <v>#DIV/0!</v>
      </c>
      <c r="W85" t="e">
        <f t="shared" si="27"/>
        <v>#DIV/0!</v>
      </c>
      <c r="X85" t="e">
        <f t="shared" si="34"/>
        <v>#DIV/0!</v>
      </c>
      <c r="Y85" t="e">
        <f>IF(U85=0,0,IF(予定価格!G73=0,0,(U85-予定価格!H73)/予定価格!G73))</f>
        <v>#DIV/0!</v>
      </c>
      <c r="Z85" t="e">
        <f t="shared" si="28"/>
        <v>#DIV/0!</v>
      </c>
      <c r="AA85" t="e">
        <f t="shared" si="35"/>
        <v>#DIV/0!</v>
      </c>
      <c r="AB85" s="6" t="e">
        <f t="shared" si="36"/>
        <v>#DIV/0!</v>
      </c>
    </row>
    <row r="86" spans="1:28" hidden="1" x14ac:dyDescent="0.2">
      <c r="A86">
        <f>+予定価格!A74</f>
        <v>0</v>
      </c>
      <c r="B86" s="268">
        <f>ROUND(予定価格!B74*査定表!$B$1949,-D86)+E86</f>
        <v>0</v>
      </c>
      <c r="C86" s="268"/>
      <c r="D86" s="32">
        <f t="shared" si="29"/>
        <v>3</v>
      </c>
      <c r="E86" s="33">
        <f t="shared" si="21"/>
        <v>0</v>
      </c>
      <c r="F86" s="268">
        <f>IF($F$12=0,0,IF(予定価格!$G$1939=0,ROUND(予定価格!H74*(入力表!$F$12/予定価格!$H$1943),-H86),ROUND((予定価格!G74*(入力表!$F$12-予定価格!$H$1943)/予定価格!$G$1943)+予定価格!H74,-H86)))+I86</f>
        <v>0</v>
      </c>
      <c r="G86" s="268"/>
      <c r="H86" s="34">
        <f t="shared" si="30"/>
        <v>3</v>
      </c>
      <c r="I86" s="35">
        <f t="shared" si="22"/>
        <v>0</v>
      </c>
      <c r="J86" s="97">
        <f t="shared" si="23"/>
        <v>0</v>
      </c>
      <c r="K86" s="12">
        <f t="shared" si="24"/>
        <v>0</v>
      </c>
      <c r="L86" s="37"/>
      <c r="M86" s="6">
        <f>ROUND(予定価格!B74*査定表!$B$1949,-$F$14)</f>
        <v>0</v>
      </c>
      <c r="N86">
        <f>IF(M86=0,1,M86/予定価格!B74)</f>
        <v>1</v>
      </c>
      <c r="O86">
        <f t="shared" si="25"/>
        <v>11</v>
      </c>
      <c r="P86">
        <f t="shared" si="31"/>
        <v>0</v>
      </c>
      <c r="Q86">
        <f>IF(M86=0,0,M86/予定価格!B74)</f>
        <v>0</v>
      </c>
      <c r="R86">
        <f t="shared" si="26"/>
        <v>11</v>
      </c>
      <c r="S86">
        <f t="shared" si="32"/>
        <v>0</v>
      </c>
      <c r="T86" s="6">
        <f t="shared" si="33"/>
        <v>0</v>
      </c>
      <c r="U86" s="6" t="e">
        <f>IF(予定価格!$G$1939=0,ROUND(予定価格!H74*(入力表!$F$12/予定価格!$H$1943),-$F$14),ROUND((予定価格!G74*(入力表!$F$12-予定価格!$H$1943)/予定価格!$G$1943)+予定価格!H74,-$F$14))</f>
        <v>#DIV/0!</v>
      </c>
      <c r="V86" t="e">
        <f>IF(U86=0,1,IF(予定価格!O74=0,1,(U86-予定価格!P74)/予定価格!O74))</f>
        <v>#DIV/0!</v>
      </c>
      <c r="W86" t="e">
        <f t="shared" si="27"/>
        <v>#DIV/0!</v>
      </c>
      <c r="X86" t="e">
        <f t="shared" si="34"/>
        <v>#DIV/0!</v>
      </c>
      <c r="Y86" t="e">
        <f>IF(U86=0,0,IF(予定価格!G74=0,0,(U86-予定価格!H74)/予定価格!G74))</f>
        <v>#DIV/0!</v>
      </c>
      <c r="Z86" t="e">
        <f t="shared" si="28"/>
        <v>#DIV/0!</v>
      </c>
      <c r="AA86" t="e">
        <f t="shared" si="35"/>
        <v>#DIV/0!</v>
      </c>
      <c r="AB86" s="6" t="e">
        <f t="shared" si="36"/>
        <v>#DIV/0!</v>
      </c>
    </row>
    <row r="87" spans="1:28" hidden="1" x14ac:dyDescent="0.2">
      <c r="A87">
        <f>+予定価格!A75</f>
        <v>0</v>
      </c>
      <c r="B87" s="268">
        <f>ROUND(予定価格!B75*査定表!$B$1949,-D87)+E87</f>
        <v>0</v>
      </c>
      <c r="C87" s="268"/>
      <c r="D87" s="32">
        <f t="shared" si="29"/>
        <v>3</v>
      </c>
      <c r="E87" s="33">
        <f t="shared" si="21"/>
        <v>0</v>
      </c>
      <c r="F87" s="268">
        <f>IF($F$12=0,0,IF(予定価格!$G$1939=0,ROUND(予定価格!H75*(入力表!$F$12/予定価格!$H$1943),-H87),ROUND((予定価格!G75*(入力表!$F$12-予定価格!$H$1943)/予定価格!$G$1943)+予定価格!H75,-H87)))+I87</f>
        <v>0</v>
      </c>
      <c r="G87" s="268"/>
      <c r="H87" s="34">
        <f t="shared" si="30"/>
        <v>3</v>
      </c>
      <c r="I87" s="35">
        <f t="shared" si="22"/>
        <v>0</v>
      </c>
      <c r="J87" s="97">
        <f t="shared" si="23"/>
        <v>0</v>
      </c>
      <c r="K87" s="12">
        <f t="shared" si="24"/>
        <v>0</v>
      </c>
      <c r="L87" s="37"/>
      <c r="M87" s="6">
        <f>ROUND(予定価格!B75*査定表!$B$1949,-$F$14)</f>
        <v>0</v>
      </c>
      <c r="N87">
        <f>IF(M87=0,1,M87/予定価格!B75)</f>
        <v>1</v>
      </c>
      <c r="O87">
        <f t="shared" si="25"/>
        <v>11</v>
      </c>
      <c r="P87">
        <f t="shared" si="31"/>
        <v>0</v>
      </c>
      <c r="Q87">
        <f>IF(M87=0,0,M87/予定価格!B75)</f>
        <v>0</v>
      </c>
      <c r="R87">
        <f t="shared" si="26"/>
        <v>11</v>
      </c>
      <c r="S87">
        <f t="shared" si="32"/>
        <v>0</v>
      </c>
      <c r="T87" s="6">
        <f t="shared" si="33"/>
        <v>0</v>
      </c>
      <c r="U87" s="6" t="e">
        <f>IF(予定価格!$G$1939=0,ROUND(予定価格!H75*(入力表!$F$12/予定価格!$H$1943),-$F$14),ROUND((予定価格!G75*(入力表!$F$12-予定価格!$H$1943)/予定価格!$G$1943)+予定価格!H75,-$F$14))</f>
        <v>#DIV/0!</v>
      </c>
      <c r="V87" t="e">
        <f>IF(U87=0,1,IF(予定価格!O75=0,1,(U87-予定価格!P75)/予定価格!O75))</f>
        <v>#DIV/0!</v>
      </c>
      <c r="W87" t="e">
        <f t="shared" si="27"/>
        <v>#DIV/0!</v>
      </c>
      <c r="X87" t="e">
        <f t="shared" si="34"/>
        <v>#DIV/0!</v>
      </c>
      <c r="Y87" t="e">
        <f>IF(U87=0,0,IF(予定価格!G75=0,0,(U87-予定価格!H75)/予定価格!G75))</f>
        <v>#DIV/0!</v>
      </c>
      <c r="Z87" t="e">
        <f t="shared" si="28"/>
        <v>#DIV/0!</v>
      </c>
      <c r="AA87" t="e">
        <f t="shared" si="35"/>
        <v>#DIV/0!</v>
      </c>
      <c r="AB87" s="6" t="e">
        <f t="shared" si="36"/>
        <v>#DIV/0!</v>
      </c>
    </row>
    <row r="88" spans="1:28" hidden="1" x14ac:dyDescent="0.2">
      <c r="A88">
        <f>+予定価格!A76</f>
        <v>0</v>
      </c>
      <c r="B88" s="268">
        <f>ROUND(予定価格!B76*査定表!$B$1949,-D88)+E88</f>
        <v>0</v>
      </c>
      <c r="C88" s="268"/>
      <c r="D88" s="32">
        <f t="shared" si="29"/>
        <v>3</v>
      </c>
      <c r="E88" s="33">
        <f t="shared" si="21"/>
        <v>0</v>
      </c>
      <c r="F88" s="268">
        <f>IF($F$12=0,0,IF(予定価格!$G$1939=0,ROUND(予定価格!H76*(入力表!$F$12/予定価格!$H$1943),-H88),ROUND((予定価格!G76*(入力表!$F$12-予定価格!$H$1943)/予定価格!$G$1943)+予定価格!H76,-H88)))+I88</f>
        <v>0</v>
      </c>
      <c r="G88" s="268"/>
      <c r="H88" s="34">
        <f t="shared" si="30"/>
        <v>3</v>
      </c>
      <c r="I88" s="35">
        <f t="shared" si="22"/>
        <v>0</v>
      </c>
      <c r="J88" s="97">
        <f t="shared" si="23"/>
        <v>0</v>
      </c>
      <c r="K88" s="12">
        <f t="shared" si="24"/>
        <v>0</v>
      </c>
      <c r="L88" s="37"/>
      <c r="M88" s="6">
        <f>ROUND(予定価格!B76*査定表!$B$1949,-$F$14)</f>
        <v>0</v>
      </c>
      <c r="N88">
        <f>IF(M88=0,1,M88/予定価格!B76)</f>
        <v>1</v>
      </c>
      <c r="O88">
        <f t="shared" si="25"/>
        <v>11</v>
      </c>
      <c r="P88">
        <f t="shared" si="31"/>
        <v>0</v>
      </c>
      <c r="Q88">
        <f>IF(M88=0,0,M88/予定価格!B76)</f>
        <v>0</v>
      </c>
      <c r="R88">
        <f t="shared" si="26"/>
        <v>11</v>
      </c>
      <c r="S88">
        <f t="shared" si="32"/>
        <v>0</v>
      </c>
      <c r="T88" s="6">
        <f t="shared" si="33"/>
        <v>0</v>
      </c>
      <c r="U88" s="6" t="e">
        <f>IF(予定価格!$G$1939=0,ROUND(予定価格!H76*(入力表!$F$12/予定価格!$H$1943),-$F$14),ROUND((予定価格!G76*(入力表!$F$12-予定価格!$H$1943)/予定価格!$G$1943)+予定価格!H76,-$F$14))</f>
        <v>#DIV/0!</v>
      </c>
      <c r="V88" t="e">
        <f>IF(U88=0,1,IF(予定価格!O76=0,1,(U88-予定価格!P76)/予定価格!O76))</f>
        <v>#DIV/0!</v>
      </c>
      <c r="W88" t="e">
        <f t="shared" si="27"/>
        <v>#DIV/0!</v>
      </c>
      <c r="X88" t="e">
        <f t="shared" si="34"/>
        <v>#DIV/0!</v>
      </c>
      <c r="Y88" t="e">
        <f>IF(U88=0,0,IF(予定価格!G76=0,0,(U88-予定価格!H76)/予定価格!G76))</f>
        <v>#DIV/0!</v>
      </c>
      <c r="Z88" t="e">
        <f t="shared" si="28"/>
        <v>#DIV/0!</v>
      </c>
      <c r="AA88" t="e">
        <f t="shared" si="35"/>
        <v>#DIV/0!</v>
      </c>
      <c r="AB88" s="6" t="e">
        <f t="shared" si="36"/>
        <v>#DIV/0!</v>
      </c>
    </row>
    <row r="89" spans="1:28" hidden="1" x14ac:dyDescent="0.2">
      <c r="A89">
        <f>+予定価格!A77</f>
        <v>0</v>
      </c>
      <c r="B89" s="268">
        <f>ROUND(予定価格!B77*査定表!$B$1949,-D89)+E89</f>
        <v>0</v>
      </c>
      <c r="C89" s="268"/>
      <c r="D89" s="32">
        <f t="shared" si="29"/>
        <v>3</v>
      </c>
      <c r="E89" s="33">
        <f t="shared" si="21"/>
        <v>0</v>
      </c>
      <c r="F89" s="268">
        <f>IF($F$12=0,0,IF(予定価格!$G$1939=0,ROUND(予定価格!H77*(入力表!$F$12/予定価格!$H$1943),-H89),ROUND((予定価格!G77*(入力表!$F$12-予定価格!$H$1943)/予定価格!$G$1943)+予定価格!H77,-H89)))+I89</f>
        <v>0</v>
      </c>
      <c r="G89" s="268"/>
      <c r="H89" s="34">
        <f t="shared" si="30"/>
        <v>3</v>
      </c>
      <c r="I89" s="35">
        <f t="shared" si="22"/>
        <v>0</v>
      </c>
      <c r="J89" s="97">
        <f t="shared" si="23"/>
        <v>0</v>
      </c>
      <c r="K89" s="12">
        <f t="shared" si="24"/>
        <v>0</v>
      </c>
      <c r="L89" s="37"/>
      <c r="M89" s="6">
        <f>ROUND(予定価格!B77*査定表!$B$1949,-$F$14)</f>
        <v>0</v>
      </c>
      <c r="N89">
        <f>IF(M89=0,1,M89/予定価格!B77)</f>
        <v>1</v>
      </c>
      <c r="O89">
        <f t="shared" si="25"/>
        <v>11</v>
      </c>
      <c r="P89">
        <f t="shared" si="31"/>
        <v>0</v>
      </c>
      <c r="Q89">
        <f>IF(M89=0,0,M89/予定価格!B77)</f>
        <v>0</v>
      </c>
      <c r="R89">
        <f t="shared" si="26"/>
        <v>11</v>
      </c>
      <c r="S89">
        <f t="shared" si="32"/>
        <v>0</v>
      </c>
      <c r="T89" s="6">
        <f t="shared" si="33"/>
        <v>0</v>
      </c>
      <c r="U89" s="6" t="e">
        <f>IF(予定価格!$G$1939=0,ROUND(予定価格!H77*(入力表!$F$12/予定価格!$H$1943),-$F$14),ROUND((予定価格!G77*(入力表!$F$12-予定価格!$H$1943)/予定価格!$G$1943)+予定価格!H77,-$F$14))</f>
        <v>#DIV/0!</v>
      </c>
      <c r="V89" t="e">
        <f>IF(U89=0,1,IF(予定価格!O77=0,1,(U89-予定価格!P77)/予定価格!O77))</f>
        <v>#DIV/0!</v>
      </c>
      <c r="W89" t="e">
        <f t="shared" si="27"/>
        <v>#DIV/0!</v>
      </c>
      <c r="X89" t="e">
        <f t="shared" si="34"/>
        <v>#DIV/0!</v>
      </c>
      <c r="Y89" t="e">
        <f>IF(U89=0,0,IF(予定価格!G77=0,0,(U89-予定価格!H77)/予定価格!G77))</f>
        <v>#DIV/0!</v>
      </c>
      <c r="Z89" t="e">
        <f t="shared" si="28"/>
        <v>#DIV/0!</v>
      </c>
      <c r="AA89" t="e">
        <f t="shared" si="35"/>
        <v>#DIV/0!</v>
      </c>
      <c r="AB89" s="6" t="e">
        <f t="shared" si="36"/>
        <v>#DIV/0!</v>
      </c>
    </row>
    <row r="90" spans="1:28" hidden="1" x14ac:dyDescent="0.2">
      <c r="A90">
        <f>+予定価格!A78</f>
        <v>0</v>
      </c>
      <c r="B90" s="268">
        <f>ROUND(予定価格!B78*査定表!$B$1949,-D90)+E90</f>
        <v>0</v>
      </c>
      <c r="C90" s="268"/>
      <c r="D90" s="32">
        <f t="shared" si="29"/>
        <v>3</v>
      </c>
      <c r="E90" s="33">
        <f t="shared" si="21"/>
        <v>0</v>
      </c>
      <c r="F90" s="268">
        <f>IF($F$12=0,0,IF(予定価格!$G$1939=0,ROUND(予定価格!H78*(入力表!$F$12/予定価格!$H$1943),-H90),ROUND((予定価格!G78*(入力表!$F$12-予定価格!$H$1943)/予定価格!$G$1943)+予定価格!H78,-H90)))+I90</f>
        <v>0</v>
      </c>
      <c r="G90" s="268"/>
      <c r="H90" s="34">
        <f t="shared" si="30"/>
        <v>3</v>
      </c>
      <c r="I90" s="35">
        <f t="shared" si="22"/>
        <v>0</v>
      </c>
      <c r="J90" s="97">
        <f t="shared" si="23"/>
        <v>0</v>
      </c>
      <c r="K90" s="12">
        <f t="shared" si="24"/>
        <v>0</v>
      </c>
      <c r="L90" s="37"/>
      <c r="M90" s="6">
        <f>ROUND(予定価格!B78*査定表!$B$1949,-$F$14)</f>
        <v>0</v>
      </c>
      <c r="N90">
        <f>IF(M90=0,1,M90/予定価格!B78)</f>
        <v>1</v>
      </c>
      <c r="O90">
        <f t="shared" si="25"/>
        <v>11</v>
      </c>
      <c r="P90">
        <f t="shared" si="31"/>
        <v>0</v>
      </c>
      <c r="Q90">
        <f>IF(M90=0,0,M90/予定価格!B78)</f>
        <v>0</v>
      </c>
      <c r="R90">
        <f t="shared" si="26"/>
        <v>11</v>
      </c>
      <c r="S90">
        <f t="shared" si="32"/>
        <v>0</v>
      </c>
      <c r="T90" s="6">
        <f t="shared" si="33"/>
        <v>0</v>
      </c>
      <c r="U90" s="6" t="e">
        <f>IF(予定価格!$G$1939=0,ROUND(予定価格!H78*(入力表!$F$12/予定価格!$H$1943),-$F$14),ROUND((予定価格!G78*(入力表!$F$12-予定価格!$H$1943)/予定価格!$G$1943)+予定価格!H78,-$F$14))</f>
        <v>#DIV/0!</v>
      </c>
      <c r="V90" t="e">
        <f>IF(U90=0,1,IF(予定価格!O78=0,1,(U90-予定価格!P78)/予定価格!O78))</f>
        <v>#DIV/0!</v>
      </c>
      <c r="W90" t="e">
        <f t="shared" si="27"/>
        <v>#DIV/0!</v>
      </c>
      <c r="X90" t="e">
        <f t="shared" si="34"/>
        <v>#DIV/0!</v>
      </c>
      <c r="Y90" t="e">
        <f>IF(U90=0,0,IF(予定価格!G78=0,0,(U90-予定価格!H78)/予定価格!G78))</f>
        <v>#DIV/0!</v>
      </c>
      <c r="Z90" t="e">
        <f t="shared" si="28"/>
        <v>#DIV/0!</v>
      </c>
      <c r="AA90" t="e">
        <f t="shared" si="35"/>
        <v>#DIV/0!</v>
      </c>
      <c r="AB90" s="6" t="e">
        <f t="shared" si="36"/>
        <v>#DIV/0!</v>
      </c>
    </row>
    <row r="91" spans="1:28" hidden="1" x14ac:dyDescent="0.2">
      <c r="A91">
        <f>+予定価格!A79</f>
        <v>0</v>
      </c>
      <c r="B91" s="268">
        <f>ROUND(予定価格!B79*査定表!$B$1949,-D91)+E91</f>
        <v>0</v>
      </c>
      <c r="C91" s="268"/>
      <c r="D91" s="32">
        <f t="shared" si="29"/>
        <v>3</v>
      </c>
      <c r="E91" s="33">
        <f t="shared" si="21"/>
        <v>0</v>
      </c>
      <c r="F91" s="268">
        <f>IF($F$12=0,0,IF(予定価格!$G$1939=0,ROUND(予定価格!H79*(入力表!$F$12/予定価格!$H$1943),-H91),ROUND((予定価格!G79*(入力表!$F$12-予定価格!$H$1943)/予定価格!$G$1943)+予定価格!H79,-H91)))+I91</f>
        <v>0</v>
      </c>
      <c r="G91" s="268"/>
      <c r="H91" s="34">
        <f t="shared" si="30"/>
        <v>3</v>
      </c>
      <c r="I91" s="35">
        <f t="shared" si="22"/>
        <v>0</v>
      </c>
      <c r="J91" s="97">
        <f t="shared" si="23"/>
        <v>0</v>
      </c>
      <c r="K91" s="12">
        <f t="shared" si="24"/>
        <v>0</v>
      </c>
      <c r="L91" s="37"/>
      <c r="M91" s="6">
        <f>ROUND(予定価格!B79*査定表!$B$1949,-$F$14)</f>
        <v>0</v>
      </c>
      <c r="N91">
        <f>IF(M91=0,1,M91/予定価格!B79)</f>
        <v>1</v>
      </c>
      <c r="O91">
        <f t="shared" si="25"/>
        <v>11</v>
      </c>
      <c r="P91">
        <f t="shared" si="31"/>
        <v>0</v>
      </c>
      <c r="Q91">
        <f>IF(M91=0,0,M91/予定価格!B79)</f>
        <v>0</v>
      </c>
      <c r="R91">
        <f t="shared" si="26"/>
        <v>11</v>
      </c>
      <c r="S91">
        <f t="shared" si="32"/>
        <v>0</v>
      </c>
      <c r="T91" s="6">
        <f t="shared" si="33"/>
        <v>0</v>
      </c>
      <c r="U91" s="6" t="e">
        <f>IF(予定価格!$G$1939=0,ROUND(予定価格!H79*(入力表!$F$12/予定価格!$H$1943),-$F$14),ROUND((予定価格!G79*(入力表!$F$12-予定価格!$H$1943)/予定価格!$G$1943)+予定価格!H79,-$F$14))</f>
        <v>#DIV/0!</v>
      </c>
      <c r="V91" t="e">
        <f>IF(U91=0,1,IF(予定価格!O79=0,1,(U91-予定価格!P79)/予定価格!O79))</f>
        <v>#DIV/0!</v>
      </c>
      <c r="W91" t="e">
        <f t="shared" si="27"/>
        <v>#DIV/0!</v>
      </c>
      <c r="X91" t="e">
        <f t="shared" si="34"/>
        <v>#DIV/0!</v>
      </c>
      <c r="Y91" t="e">
        <f>IF(U91=0,0,IF(予定価格!G79=0,0,(U91-予定価格!H79)/予定価格!G79))</f>
        <v>#DIV/0!</v>
      </c>
      <c r="Z91" t="e">
        <f t="shared" si="28"/>
        <v>#DIV/0!</v>
      </c>
      <c r="AA91" t="e">
        <f t="shared" si="35"/>
        <v>#DIV/0!</v>
      </c>
      <c r="AB91" s="6" t="e">
        <f t="shared" si="36"/>
        <v>#DIV/0!</v>
      </c>
    </row>
    <row r="92" spans="1:28" hidden="1" x14ac:dyDescent="0.2">
      <c r="A92">
        <f>+予定価格!A80</f>
        <v>0</v>
      </c>
      <c r="B92" s="268">
        <f>ROUND(予定価格!B80*査定表!$B$1949,-D92)+E92</f>
        <v>0</v>
      </c>
      <c r="C92" s="268"/>
      <c r="D92" s="32">
        <f t="shared" si="29"/>
        <v>3</v>
      </c>
      <c r="E92" s="33">
        <f t="shared" si="21"/>
        <v>0</v>
      </c>
      <c r="F92" s="268">
        <f>IF($F$12=0,0,IF(予定価格!$G$1939=0,ROUND(予定価格!H80*(入力表!$F$12/予定価格!$H$1943),-H92),ROUND((予定価格!G80*(入力表!$F$12-予定価格!$H$1943)/予定価格!$G$1943)+予定価格!H80,-H92)))+I92</f>
        <v>0</v>
      </c>
      <c r="G92" s="268"/>
      <c r="H92" s="34">
        <f t="shared" si="30"/>
        <v>3</v>
      </c>
      <c r="I92" s="35">
        <f t="shared" si="22"/>
        <v>0</v>
      </c>
      <c r="J92" s="97">
        <f t="shared" si="23"/>
        <v>0</v>
      </c>
      <c r="K92" s="12">
        <f t="shared" si="24"/>
        <v>0</v>
      </c>
      <c r="L92" s="37"/>
      <c r="M92" s="6">
        <f>ROUND(予定価格!B80*査定表!$B$1949,-$F$14)</f>
        <v>0</v>
      </c>
      <c r="N92">
        <f>IF(M92=0,1,M92/予定価格!B80)</f>
        <v>1</v>
      </c>
      <c r="O92">
        <f t="shared" si="25"/>
        <v>11</v>
      </c>
      <c r="P92">
        <f t="shared" si="31"/>
        <v>0</v>
      </c>
      <c r="Q92">
        <f>IF(M92=0,0,M92/予定価格!B80)</f>
        <v>0</v>
      </c>
      <c r="R92">
        <f t="shared" si="26"/>
        <v>11</v>
      </c>
      <c r="S92">
        <f t="shared" si="32"/>
        <v>0</v>
      </c>
      <c r="T92" s="6">
        <f t="shared" si="33"/>
        <v>0</v>
      </c>
      <c r="U92" s="6" t="e">
        <f>IF(予定価格!$G$1939=0,ROUND(予定価格!H80*(入力表!$F$12/予定価格!$H$1943),-$F$14),ROUND((予定価格!G80*(入力表!$F$12-予定価格!$H$1943)/予定価格!$G$1943)+予定価格!H80,-$F$14))</f>
        <v>#DIV/0!</v>
      </c>
      <c r="V92" t="e">
        <f>IF(U92=0,1,IF(予定価格!O80=0,1,(U92-予定価格!P80)/予定価格!O80))</f>
        <v>#DIV/0!</v>
      </c>
      <c r="W92" t="e">
        <f t="shared" si="27"/>
        <v>#DIV/0!</v>
      </c>
      <c r="X92" t="e">
        <f t="shared" si="34"/>
        <v>#DIV/0!</v>
      </c>
      <c r="Y92" t="e">
        <f>IF(U92=0,0,IF(予定価格!G80=0,0,(U92-予定価格!H80)/予定価格!G80))</f>
        <v>#DIV/0!</v>
      </c>
      <c r="Z92" t="e">
        <f t="shared" si="28"/>
        <v>#DIV/0!</v>
      </c>
      <c r="AA92" t="e">
        <f t="shared" si="35"/>
        <v>#DIV/0!</v>
      </c>
      <c r="AB92" s="6" t="e">
        <f t="shared" si="36"/>
        <v>#DIV/0!</v>
      </c>
    </row>
    <row r="93" spans="1:28" hidden="1" x14ac:dyDescent="0.2">
      <c r="A93">
        <f>+予定価格!A81</f>
        <v>0</v>
      </c>
      <c r="B93" s="268">
        <f>ROUND(予定価格!B81*査定表!$B$1949,-D93)+E93</f>
        <v>0</v>
      </c>
      <c r="C93" s="268"/>
      <c r="D93" s="32">
        <f t="shared" si="29"/>
        <v>3</v>
      </c>
      <c r="E93" s="33">
        <f t="shared" si="21"/>
        <v>0</v>
      </c>
      <c r="F93" s="268">
        <f>IF($F$12=0,0,IF(予定価格!$G$1939=0,ROUND(予定価格!H81*(入力表!$F$12/予定価格!$H$1943),-H93),ROUND((予定価格!G81*(入力表!$F$12-予定価格!$H$1943)/予定価格!$G$1943)+予定価格!H81,-H93)))+I93</f>
        <v>0</v>
      </c>
      <c r="G93" s="268"/>
      <c r="H93" s="34">
        <f t="shared" si="30"/>
        <v>3</v>
      </c>
      <c r="I93" s="35">
        <f t="shared" si="22"/>
        <v>0</v>
      </c>
      <c r="J93" s="97">
        <f t="shared" si="23"/>
        <v>0</v>
      </c>
      <c r="K93" s="12">
        <f t="shared" si="24"/>
        <v>0</v>
      </c>
      <c r="L93" s="37"/>
      <c r="M93" s="6">
        <f>ROUND(予定価格!B81*査定表!$B$1949,-$F$14)</f>
        <v>0</v>
      </c>
      <c r="N93">
        <f>IF(M93=0,1,M93/予定価格!B81)</f>
        <v>1</v>
      </c>
      <c r="O93">
        <f t="shared" si="25"/>
        <v>11</v>
      </c>
      <c r="P93">
        <f t="shared" si="31"/>
        <v>0</v>
      </c>
      <c r="Q93">
        <f>IF(M93=0,0,M93/予定価格!B81)</f>
        <v>0</v>
      </c>
      <c r="R93">
        <f t="shared" si="26"/>
        <v>11</v>
      </c>
      <c r="S93">
        <f t="shared" si="32"/>
        <v>0</v>
      </c>
      <c r="T93" s="6">
        <f t="shared" si="33"/>
        <v>0</v>
      </c>
      <c r="U93" s="6" t="e">
        <f>IF(予定価格!$G$1939=0,ROUND(予定価格!H81*(入力表!$F$12/予定価格!$H$1943),-$F$14),ROUND((予定価格!G81*(入力表!$F$12-予定価格!$H$1943)/予定価格!$G$1943)+予定価格!H81,-$F$14))</f>
        <v>#DIV/0!</v>
      </c>
      <c r="V93" t="e">
        <f>IF(U93=0,1,IF(予定価格!O81=0,1,(U93-予定価格!P81)/予定価格!O81))</f>
        <v>#DIV/0!</v>
      </c>
      <c r="W93" t="e">
        <f t="shared" si="27"/>
        <v>#DIV/0!</v>
      </c>
      <c r="X93" t="e">
        <f t="shared" si="34"/>
        <v>#DIV/0!</v>
      </c>
      <c r="Y93" t="e">
        <f>IF(U93=0,0,IF(予定価格!G81=0,0,(U93-予定価格!H81)/予定価格!G81))</f>
        <v>#DIV/0!</v>
      </c>
      <c r="Z93" t="e">
        <f t="shared" si="28"/>
        <v>#DIV/0!</v>
      </c>
      <c r="AA93" t="e">
        <f t="shared" si="35"/>
        <v>#DIV/0!</v>
      </c>
      <c r="AB93" s="6" t="e">
        <f t="shared" si="36"/>
        <v>#DIV/0!</v>
      </c>
    </row>
    <row r="94" spans="1:28" hidden="1" x14ac:dyDescent="0.2">
      <c r="A94">
        <f>+予定価格!A82</f>
        <v>0</v>
      </c>
      <c r="B94" s="268">
        <f>ROUND(予定価格!B82*査定表!$B$1949,-D94)+E94</f>
        <v>0</v>
      </c>
      <c r="C94" s="268"/>
      <c r="D94" s="32">
        <f t="shared" si="29"/>
        <v>3</v>
      </c>
      <c r="E94" s="33">
        <f t="shared" si="21"/>
        <v>0</v>
      </c>
      <c r="F94" s="268">
        <f>IF($F$12=0,0,IF(予定価格!$G$1939=0,ROUND(予定価格!H82*(入力表!$F$12/予定価格!$H$1943),-H94),ROUND((予定価格!G82*(入力表!$F$12-予定価格!$H$1943)/予定価格!$G$1943)+予定価格!H82,-H94)))+I94</f>
        <v>0</v>
      </c>
      <c r="G94" s="268"/>
      <c r="H94" s="34">
        <f t="shared" si="30"/>
        <v>3</v>
      </c>
      <c r="I94" s="35">
        <f t="shared" si="22"/>
        <v>0</v>
      </c>
      <c r="J94" s="97">
        <f t="shared" si="23"/>
        <v>0</v>
      </c>
      <c r="K94" s="12">
        <f t="shared" si="24"/>
        <v>0</v>
      </c>
      <c r="L94" s="37"/>
      <c r="M94" s="6">
        <f>ROUND(予定価格!B82*査定表!$B$1949,-$F$14)</f>
        <v>0</v>
      </c>
      <c r="N94">
        <f>IF(M94=0,1,M94/予定価格!B82)</f>
        <v>1</v>
      </c>
      <c r="O94">
        <f t="shared" si="25"/>
        <v>11</v>
      </c>
      <c r="P94">
        <f t="shared" si="31"/>
        <v>0</v>
      </c>
      <c r="Q94">
        <f>IF(M94=0,0,M94/予定価格!B82)</f>
        <v>0</v>
      </c>
      <c r="R94">
        <f t="shared" si="26"/>
        <v>11</v>
      </c>
      <c r="S94">
        <f t="shared" si="32"/>
        <v>0</v>
      </c>
      <c r="T94" s="6">
        <f t="shared" si="33"/>
        <v>0</v>
      </c>
      <c r="U94" s="6" t="e">
        <f>IF(予定価格!$G$1939=0,ROUND(予定価格!H82*(入力表!$F$12/予定価格!$H$1943),-$F$14),ROUND((予定価格!G82*(入力表!$F$12-予定価格!$H$1943)/予定価格!$G$1943)+予定価格!H82,-$F$14))</f>
        <v>#DIV/0!</v>
      </c>
      <c r="V94" t="e">
        <f>IF(U94=0,1,IF(予定価格!O82=0,1,(U94-予定価格!P82)/予定価格!O82))</f>
        <v>#DIV/0!</v>
      </c>
      <c r="W94" t="e">
        <f t="shared" si="27"/>
        <v>#DIV/0!</v>
      </c>
      <c r="X94" t="e">
        <f t="shared" si="34"/>
        <v>#DIV/0!</v>
      </c>
      <c r="Y94" t="e">
        <f>IF(U94=0,0,IF(予定価格!G82=0,0,(U94-予定価格!H82)/予定価格!G82))</f>
        <v>#DIV/0!</v>
      </c>
      <c r="Z94" t="e">
        <f t="shared" si="28"/>
        <v>#DIV/0!</v>
      </c>
      <c r="AA94" t="e">
        <f t="shared" si="35"/>
        <v>#DIV/0!</v>
      </c>
      <c r="AB94" s="6" t="e">
        <f t="shared" si="36"/>
        <v>#DIV/0!</v>
      </c>
    </row>
    <row r="95" spans="1:28" hidden="1" x14ac:dyDescent="0.2">
      <c r="A95">
        <f>+予定価格!A83</f>
        <v>0</v>
      </c>
      <c r="B95" s="268">
        <f>ROUND(予定価格!B83*査定表!$B$1949,-D95)+E95</f>
        <v>0</v>
      </c>
      <c r="C95" s="268"/>
      <c r="D95" s="32">
        <f t="shared" si="29"/>
        <v>3</v>
      </c>
      <c r="E95" s="33">
        <f t="shared" si="21"/>
        <v>0</v>
      </c>
      <c r="F95" s="268">
        <f>IF($F$12=0,0,IF(予定価格!$G$1939=0,ROUND(予定価格!H83*(入力表!$F$12/予定価格!$H$1943),-H95),ROUND((予定価格!G83*(入力表!$F$12-予定価格!$H$1943)/予定価格!$G$1943)+予定価格!H83,-H95)))+I95</f>
        <v>0</v>
      </c>
      <c r="G95" s="268"/>
      <c r="H95" s="34">
        <f t="shared" si="30"/>
        <v>3</v>
      </c>
      <c r="I95" s="35">
        <f t="shared" si="22"/>
        <v>0</v>
      </c>
      <c r="J95" s="97">
        <f t="shared" si="23"/>
        <v>0</v>
      </c>
      <c r="K95" s="12">
        <f t="shared" si="24"/>
        <v>0</v>
      </c>
      <c r="L95" s="37"/>
      <c r="M95" s="6">
        <f>ROUND(予定価格!B83*査定表!$B$1949,-$F$14)</f>
        <v>0</v>
      </c>
      <c r="N95">
        <f>IF(M95=0,1,M95/予定価格!B83)</f>
        <v>1</v>
      </c>
      <c r="O95">
        <f t="shared" si="25"/>
        <v>11</v>
      </c>
      <c r="P95">
        <f t="shared" si="31"/>
        <v>0</v>
      </c>
      <c r="Q95">
        <f>IF(M95=0,0,M95/予定価格!B83)</f>
        <v>0</v>
      </c>
      <c r="R95">
        <f t="shared" si="26"/>
        <v>11</v>
      </c>
      <c r="S95">
        <f t="shared" si="32"/>
        <v>0</v>
      </c>
      <c r="T95" s="6">
        <f t="shared" si="33"/>
        <v>0</v>
      </c>
      <c r="U95" s="6" t="e">
        <f>IF(予定価格!$G$1939=0,ROUND(予定価格!H83*(入力表!$F$12/予定価格!$H$1943),-$F$14),ROUND((予定価格!G83*(入力表!$F$12-予定価格!$H$1943)/予定価格!$G$1943)+予定価格!H83,-$F$14))</f>
        <v>#DIV/0!</v>
      </c>
      <c r="V95" t="e">
        <f>IF(U95=0,1,IF(予定価格!O83=0,1,(U95-予定価格!P83)/予定価格!O83))</f>
        <v>#DIV/0!</v>
      </c>
      <c r="W95" t="e">
        <f t="shared" si="27"/>
        <v>#DIV/0!</v>
      </c>
      <c r="X95" t="e">
        <f t="shared" si="34"/>
        <v>#DIV/0!</v>
      </c>
      <c r="Y95" t="e">
        <f>IF(U95=0,0,IF(予定価格!G83=0,0,(U95-予定価格!H83)/予定価格!G83))</f>
        <v>#DIV/0!</v>
      </c>
      <c r="Z95" t="e">
        <f t="shared" si="28"/>
        <v>#DIV/0!</v>
      </c>
      <c r="AA95" t="e">
        <f t="shared" si="35"/>
        <v>#DIV/0!</v>
      </c>
      <c r="AB95" s="6" t="e">
        <f t="shared" si="36"/>
        <v>#DIV/0!</v>
      </c>
    </row>
    <row r="96" spans="1:28" hidden="1" x14ac:dyDescent="0.2">
      <c r="A96">
        <f>+予定価格!A84</f>
        <v>0</v>
      </c>
      <c r="B96" s="268">
        <f>ROUND(予定価格!B84*査定表!$B$1949,-D96)+E96</f>
        <v>0</v>
      </c>
      <c r="C96" s="268"/>
      <c r="D96" s="32">
        <f t="shared" si="29"/>
        <v>3</v>
      </c>
      <c r="E96" s="33">
        <f t="shared" si="21"/>
        <v>0</v>
      </c>
      <c r="F96" s="268">
        <f>IF($F$12=0,0,IF(予定価格!$G$1939=0,ROUND(予定価格!H84*(入力表!$F$12/予定価格!$H$1943),-H96),ROUND((予定価格!G84*(入力表!$F$12-予定価格!$H$1943)/予定価格!$G$1943)+予定価格!H84,-H96)))+I96</f>
        <v>0</v>
      </c>
      <c r="G96" s="268"/>
      <c r="H96" s="34">
        <f t="shared" si="30"/>
        <v>3</v>
      </c>
      <c r="I96" s="35">
        <f t="shared" si="22"/>
        <v>0</v>
      </c>
      <c r="J96" s="97">
        <f t="shared" si="23"/>
        <v>0</v>
      </c>
      <c r="K96" s="12">
        <f t="shared" si="24"/>
        <v>0</v>
      </c>
      <c r="L96" s="37"/>
      <c r="M96" s="6">
        <f>ROUND(予定価格!B84*査定表!$B$1949,-$F$14)</f>
        <v>0</v>
      </c>
      <c r="N96">
        <f>IF(M96=0,1,M96/予定価格!B84)</f>
        <v>1</v>
      </c>
      <c r="O96">
        <f t="shared" si="25"/>
        <v>11</v>
      </c>
      <c r="P96">
        <f t="shared" si="31"/>
        <v>0</v>
      </c>
      <c r="Q96">
        <f>IF(M96=0,0,M96/予定価格!B84)</f>
        <v>0</v>
      </c>
      <c r="R96">
        <f t="shared" si="26"/>
        <v>11</v>
      </c>
      <c r="S96">
        <f t="shared" si="32"/>
        <v>0</v>
      </c>
      <c r="T96" s="6">
        <f t="shared" si="33"/>
        <v>0</v>
      </c>
      <c r="U96" s="6" t="e">
        <f>IF(予定価格!$G$1939=0,ROUND(予定価格!H84*(入力表!$F$12/予定価格!$H$1943),-$F$14),ROUND((予定価格!G84*(入力表!$F$12-予定価格!$H$1943)/予定価格!$G$1943)+予定価格!H84,-$F$14))</f>
        <v>#DIV/0!</v>
      </c>
      <c r="V96" t="e">
        <f>IF(U96=0,1,IF(予定価格!O84=0,1,(U96-予定価格!P84)/予定価格!O84))</f>
        <v>#DIV/0!</v>
      </c>
      <c r="W96" t="e">
        <f t="shared" si="27"/>
        <v>#DIV/0!</v>
      </c>
      <c r="X96" t="e">
        <f t="shared" si="34"/>
        <v>#DIV/0!</v>
      </c>
      <c r="Y96" t="e">
        <f>IF(U96=0,0,IF(予定価格!G84=0,0,(U96-予定価格!H84)/予定価格!G84))</f>
        <v>#DIV/0!</v>
      </c>
      <c r="Z96" t="e">
        <f t="shared" si="28"/>
        <v>#DIV/0!</v>
      </c>
      <c r="AA96" t="e">
        <f t="shared" si="35"/>
        <v>#DIV/0!</v>
      </c>
      <c r="AB96" s="6" t="e">
        <f t="shared" si="36"/>
        <v>#DIV/0!</v>
      </c>
    </row>
    <row r="97" spans="1:28" hidden="1" x14ac:dyDescent="0.2">
      <c r="A97">
        <f>+予定価格!A85</f>
        <v>0</v>
      </c>
      <c r="B97" s="268">
        <f>ROUND(予定価格!B85*査定表!$B$1949,-D97)+E97</f>
        <v>0</v>
      </c>
      <c r="C97" s="268"/>
      <c r="D97" s="32">
        <f t="shared" si="29"/>
        <v>3</v>
      </c>
      <c r="E97" s="33">
        <f t="shared" si="21"/>
        <v>0</v>
      </c>
      <c r="F97" s="268">
        <f>IF($F$12=0,0,IF(予定価格!$G$1939=0,ROUND(予定価格!H85*(入力表!$F$12/予定価格!$H$1943),-H97),ROUND((予定価格!G85*(入力表!$F$12-予定価格!$H$1943)/予定価格!$G$1943)+予定価格!H85,-H97)))+I97</f>
        <v>0</v>
      </c>
      <c r="G97" s="268"/>
      <c r="H97" s="34">
        <f t="shared" si="30"/>
        <v>3</v>
      </c>
      <c r="I97" s="35">
        <f t="shared" si="22"/>
        <v>0</v>
      </c>
      <c r="J97" s="97">
        <f t="shared" si="23"/>
        <v>0</v>
      </c>
      <c r="K97" s="12">
        <f t="shared" si="24"/>
        <v>0</v>
      </c>
      <c r="L97" s="37"/>
      <c r="M97" s="6">
        <f>ROUND(予定価格!B85*査定表!$B$1949,-$F$14)</f>
        <v>0</v>
      </c>
      <c r="N97">
        <f>IF(M97=0,1,M97/予定価格!B85)</f>
        <v>1</v>
      </c>
      <c r="O97">
        <f t="shared" si="25"/>
        <v>11</v>
      </c>
      <c r="P97">
        <f t="shared" si="31"/>
        <v>0</v>
      </c>
      <c r="Q97">
        <f>IF(M97=0,0,M97/予定価格!B85)</f>
        <v>0</v>
      </c>
      <c r="R97">
        <f t="shared" si="26"/>
        <v>11</v>
      </c>
      <c r="S97">
        <f t="shared" si="32"/>
        <v>0</v>
      </c>
      <c r="T97" s="6">
        <f t="shared" si="33"/>
        <v>0</v>
      </c>
      <c r="U97" s="6" t="e">
        <f>IF(予定価格!$G$1939=0,ROUND(予定価格!H85*(入力表!$F$12/予定価格!$H$1943),-$F$14),ROUND((予定価格!G85*(入力表!$F$12-予定価格!$H$1943)/予定価格!$G$1943)+予定価格!H85,-$F$14))</f>
        <v>#DIV/0!</v>
      </c>
      <c r="V97" t="e">
        <f>IF(U97=0,1,IF(予定価格!O85=0,1,(U97-予定価格!P85)/予定価格!O85))</f>
        <v>#DIV/0!</v>
      </c>
      <c r="W97" t="e">
        <f t="shared" si="27"/>
        <v>#DIV/0!</v>
      </c>
      <c r="X97" t="e">
        <f t="shared" si="34"/>
        <v>#DIV/0!</v>
      </c>
      <c r="Y97" t="e">
        <f>IF(U97=0,0,IF(予定価格!G85=0,0,(U97-予定価格!H85)/予定価格!G85))</f>
        <v>#DIV/0!</v>
      </c>
      <c r="Z97" t="e">
        <f t="shared" si="28"/>
        <v>#DIV/0!</v>
      </c>
      <c r="AA97" t="e">
        <f t="shared" si="35"/>
        <v>#DIV/0!</v>
      </c>
      <c r="AB97" s="6" t="e">
        <f t="shared" si="36"/>
        <v>#DIV/0!</v>
      </c>
    </row>
    <row r="98" spans="1:28" hidden="1" x14ac:dyDescent="0.2">
      <c r="A98">
        <f>+予定価格!A86</f>
        <v>0</v>
      </c>
      <c r="B98" s="268">
        <f>ROUND(予定価格!B86*査定表!$B$1949,-D98)+E98</f>
        <v>0</v>
      </c>
      <c r="C98" s="268"/>
      <c r="D98" s="32">
        <f t="shared" si="29"/>
        <v>3</v>
      </c>
      <c r="E98" s="33">
        <f t="shared" si="21"/>
        <v>0</v>
      </c>
      <c r="F98" s="268">
        <f>IF($F$12=0,0,IF(予定価格!$G$1939=0,ROUND(予定価格!H86*(入力表!$F$12/予定価格!$H$1943),-H98),ROUND((予定価格!G86*(入力表!$F$12-予定価格!$H$1943)/予定価格!$G$1943)+予定価格!H86,-H98)))+I98</f>
        <v>0</v>
      </c>
      <c r="G98" s="268"/>
      <c r="H98" s="34">
        <f t="shared" si="30"/>
        <v>3</v>
      </c>
      <c r="I98" s="35">
        <f t="shared" si="22"/>
        <v>0</v>
      </c>
      <c r="J98" s="97">
        <f t="shared" si="23"/>
        <v>0</v>
      </c>
      <c r="K98" s="12">
        <f t="shared" si="24"/>
        <v>0</v>
      </c>
      <c r="L98" s="37"/>
      <c r="M98" s="6">
        <f>ROUND(予定価格!B86*査定表!$B$1949,-$F$14)</f>
        <v>0</v>
      </c>
      <c r="N98">
        <f>IF(M98=0,1,M98/予定価格!B86)</f>
        <v>1</v>
      </c>
      <c r="O98">
        <f t="shared" si="25"/>
        <v>11</v>
      </c>
      <c r="P98">
        <f t="shared" si="31"/>
        <v>0</v>
      </c>
      <c r="Q98">
        <f>IF(M98=0,0,M98/予定価格!B86)</f>
        <v>0</v>
      </c>
      <c r="R98">
        <f t="shared" si="26"/>
        <v>11</v>
      </c>
      <c r="S98">
        <f t="shared" si="32"/>
        <v>0</v>
      </c>
      <c r="T98" s="6">
        <f t="shared" si="33"/>
        <v>0</v>
      </c>
      <c r="U98" s="6" t="e">
        <f>IF(予定価格!$G$1939=0,ROUND(予定価格!H86*(入力表!$F$12/予定価格!$H$1943),-$F$14),ROUND((予定価格!G86*(入力表!$F$12-予定価格!$H$1943)/予定価格!$G$1943)+予定価格!H86,-$F$14))</f>
        <v>#DIV/0!</v>
      </c>
      <c r="V98" t="e">
        <f>IF(U98=0,1,IF(予定価格!O86=0,1,(U98-予定価格!P86)/予定価格!O86))</f>
        <v>#DIV/0!</v>
      </c>
      <c r="W98" t="e">
        <f t="shared" si="27"/>
        <v>#DIV/0!</v>
      </c>
      <c r="X98" t="e">
        <f t="shared" si="34"/>
        <v>#DIV/0!</v>
      </c>
      <c r="Y98" t="e">
        <f>IF(U98=0,0,IF(予定価格!G86=0,0,(U98-予定価格!H86)/予定価格!G86))</f>
        <v>#DIV/0!</v>
      </c>
      <c r="Z98" t="e">
        <f t="shared" si="28"/>
        <v>#DIV/0!</v>
      </c>
      <c r="AA98" t="e">
        <f t="shared" si="35"/>
        <v>#DIV/0!</v>
      </c>
      <c r="AB98" s="6" t="e">
        <f t="shared" si="36"/>
        <v>#DIV/0!</v>
      </c>
    </row>
    <row r="99" spans="1:28" hidden="1" x14ac:dyDescent="0.2">
      <c r="A99">
        <f>+予定価格!A87</f>
        <v>0</v>
      </c>
      <c r="B99" s="268">
        <f>ROUND(予定価格!B87*査定表!$B$1949,-D99)+E99</f>
        <v>0</v>
      </c>
      <c r="C99" s="268"/>
      <c r="D99" s="32">
        <f t="shared" si="29"/>
        <v>3</v>
      </c>
      <c r="E99" s="33">
        <f t="shared" si="21"/>
        <v>0</v>
      </c>
      <c r="F99" s="268">
        <f>IF($F$12=0,0,IF(予定価格!$G$1939=0,ROUND(予定価格!H87*(入力表!$F$12/予定価格!$H$1943),-H99),ROUND((予定価格!G87*(入力表!$F$12-予定価格!$H$1943)/予定価格!$G$1943)+予定価格!H87,-H99)))+I99</f>
        <v>0</v>
      </c>
      <c r="G99" s="268"/>
      <c r="H99" s="34">
        <f t="shared" si="30"/>
        <v>3</v>
      </c>
      <c r="I99" s="35">
        <f t="shared" si="22"/>
        <v>0</v>
      </c>
      <c r="J99" s="97">
        <f t="shared" si="23"/>
        <v>0</v>
      </c>
      <c r="K99" s="12">
        <f t="shared" si="24"/>
        <v>0</v>
      </c>
      <c r="L99" s="37"/>
      <c r="M99" s="6">
        <f>ROUND(予定価格!B87*査定表!$B$1949,-$F$14)</f>
        <v>0</v>
      </c>
      <c r="N99">
        <f>IF(M99=0,1,M99/予定価格!B87)</f>
        <v>1</v>
      </c>
      <c r="O99">
        <f t="shared" si="25"/>
        <v>11</v>
      </c>
      <c r="P99">
        <f t="shared" si="31"/>
        <v>0</v>
      </c>
      <c r="Q99">
        <f>IF(M99=0,0,M99/予定価格!B87)</f>
        <v>0</v>
      </c>
      <c r="R99">
        <f t="shared" si="26"/>
        <v>11</v>
      </c>
      <c r="S99">
        <f t="shared" si="32"/>
        <v>0</v>
      </c>
      <c r="T99" s="6">
        <f t="shared" si="33"/>
        <v>0</v>
      </c>
      <c r="U99" s="6" t="e">
        <f>IF(予定価格!$G$1939=0,ROUND(予定価格!H87*(入力表!$F$12/予定価格!$H$1943),-$F$14),ROUND((予定価格!G87*(入力表!$F$12-予定価格!$H$1943)/予定価格!$G$1943)+予定価格!H87,-$F$14))</f>
        <v>#DIV/0!</v>
      </c>
      <c r="V99" t="e">
        <f>IF(U99=0,1,IF(予定価格!O87=0,1,(U99-予定価格!P87)/予定価格!O87))</f>
        <v>#DIV/0!</v>
      </c>
      <c r="W99" t="e">
        <f t="shared" si="27"/>
        <v>#DIV/0!</v>
      </c>
      <c r="X99" t="e">
        <f t="shared" si="34"/>
        <v>#DIV/0!</v>
      </c>
      <c r="Y99" t="e">
        <f>IF(U99=0,0,IF(予定価格!G87=0,0,(U99-予定価格!H87)/予定価格!G87))</f>
        <v>#DIV/0!</v>
      </c>
      <c r="Z99" t="e">
        <f t="shared" si="28"/>
        <v>#DIV/0!</v>
      </c>
      <c r="AA99" t="e">
        <f t="shared" si="35"/>
        <v>#DIV/0!</v>
      </c>
      <c r="AB99" s="6" t="e">
        <f t="shared" si="36"/>
        <v>#DIV/0!</v>
      </c>
    </row>
    <row r="100" spans="1:28" hidden="1" x14ac:dyDescent="0.2">
      <c r="A100">
        <f>+予定価格!A88</f>
        <v>0</v>
      </c>
      <c r="B100" s="268">
        <f>ROUND(予定価格!B88*査定表!$B$1949,-D100)+E100</f>
        <v>0</v>
      </c>
      <c r="C100" s="268"/>
      <c r="D100" s="32">
        <f t="shared" si="29"/>
        <v>3</v>
      </c>
      <c r="E100" s="33">
        <f t="shared" si="21"/>
        <v>0</v>
      </c>
      <c r="F100" s="268">
        <f>IF($F$12=0,0,IF(予定価格!$G$1939=0,ROUND(予定価格!H88*(入力表!$F$12/予定価格!$H$1943),-H100),ROUND((予定価格!G88*(入力表!$F$12-予定価格!$H$1943)/予定価格!$G$1943)+予定価格!H88,-H100)))+I100</f>
        <v>0</v>
      </c>
      <c r="G100" s="268"/>
      <c r="H100" s="34">
        <f t="shared" si="30"/>
        <v>3</v>
      </c>
      <c r="I100" s="35">
        <f t="shared" si="22"/>
        <v>0</v>
      </c>
      <c r="J100" s="97">
        <f t="shared" si="23"/>
        <v>0</v>
      </c>
      <c r="K100" s="12">
        <f t="shared" si="24"/>
        <v>0</v>
      </c>
      <c r="L100" s="37"/>
      <c r="M100" s="6">
        <f>ROUND(予定価格!B88*査定表!$B$1949,-$F$14)</f>
        <v>0</v>
      </c>
      <c r="N100">
        <f>IF(M100=0,1,M100/予定価格!B88)</f>
        <v>1</v>
      </c>
      <c r="O100">
        <f t="shared" si="25"/>
        <v>11</v>
      </c>
      <c r="P100">
        <f t="shared" si="31"/>
        <v>0</v>
      </c>
      <c r="Q100">
        <f>IF(M100=0,0,M100/予定価格!B88)</f>
        <v>0</v>
      </c>
      <c r="R100">
        <f t="shared" si="26"/>
        <v>11</v>
      </c>
      <c r="S100">
        <f t="shared" si="32"/>
        <v>0</v>
      </c>
      <c r="T100" s="6">
        <f t="shared" si="33"/>
        <v>0</v>
      </c>
      <c r="U100" s="6" t="e">
        <f>IF(予定価格!$G$1939=0,ROUND(予定価格!H88*(入力表!$F$12/予定価格!$H$1943),-$F$14),ROUND((予定価格!G88*(入力表!$F$12-予定価格!$H$1943)/予定価格!$G$1943)+予定価格!H88,-$F$14))</f>
        <v>#DIV/0!</v>
      </c>
      <c r="V100" t="e">
        <f>IF(U100=0,1,IF(予定価格!O88=0,1,(U100-予定価格!P88)/予定価格!O88))</f>
        <v>#DIV/0!</v>
      </c>
      <c r="W100" t="e">
        <f t="shared" si="27"/>
        <v>#DIV/0!</v>
      </c>
      <c r="X100" t="e">
        <f t="shared" si="34"/>
        <v>#DIV/0!</v>
      </c>
      <c r="Y100" t="e">
        <f>IF(U100=0,0,IF(予定価格!G88=0,0,(U100-予定価格!H88)/予定価格!G88))</f>
        <v>#DIV/0!</v>
      </c>
      <c r="Z100" t="e">
        <f t="shared" si="28"/>
        <v>#DIV/0!</v>
      </c>
      <c r="AA100" t="e">
        <f t="shared" si="35"/>
        <v>#DIV/0!</v>
      </c>
      <c r="AB100" s="6" t="e">
        <f t="shared" si="36"/>
        <v>#DIV/0!</v>
      </c>
    </row>
    <row r="101" spans="1:28" hidden="1" x14ac:dyDescent="0.2">
      <c r="A101">
        <f>+予定価格!A89</f>
        <v>0</v>
      </c>
      <c r="B101" s="268">
        <f>ROUND(予定価格!B89*査定表!$B$1949,-D101)+E101</f>
        <v>0</v>
      </c>
      <c r="C101" s="268"/>
      <c r="D101" s="32">
        <f t="shared" si="29"/>
        <v>3</v>
      </c>
      <c r="E101" s="33">
        <f t="shared" si="21"/>
        <v>0</v>
      </c>
      <c r="F101" s="268">
        <f>IF($F$12=0,0,IF(予定価格!$G$1939=0,ROUND(予定価格!H89*(入力表!$F$12/予定価格!$H$1943),-H101),ROUND((予定価格!G89*(入力表!$F$12-予定価格!$H$1943)/予定価格!$G$1943)+予定価格!H89,-H101)))+I101</f>
        <v>0</v>
      </c>
      <c r="G101" s="268"/>
      <c r="H101" s="34">
        <f t="shared" si="30"/>
        <v>3</v>
      </c>
      <c r="I101" s="35">
        <f t="shared" si="22"/>
        <v>0</v>
      </c>
      <c r="J101" s="97">
        <f t="shared" si="23"/>
        <v>0</v>
      </c>
      <c r="K101" s="12">
        <f t="shared" si="24"/>
        <v>0</v>
      </c>
      <c r="L101" s="37"/>
      <c r="M101" s="6">
        <f>ROUND(予定価格!B89*査定表!$B$1949,-$F$14)</f>
        <v>0</v>
      </c>
      <c r="N101">
        <f>IF(M101=0,1,M101/予定価格!B89)</f>
        <v>1</v>
      </c>
      <c r="O101">
        <f t="shared" si="25"/>
        <v>11</v>
      </c>
      <c r="P101">
        <f t="shared" si="31"/>
        <v>0</v>
      </c>
      <c r="Q101">
        <f>IF(M101=0,0,M101/予定価格!B89)</f>
        <v>0</v>
      </c>
      <c r="R101">
        <f t="shared" si="26"/>
        <v>11</v>
      </c>
      <c r="S101">
        <f t="shared" si="32"/>
        <v>0</v>
      </c>
      <c r="T101" s="6">
        <f t="shared" si="33"/>
        <v>0</v>
      </c>
      <c r="U101" s="6" t="e">
        <f>IF(予定価格!$G$1939=0,ROUND(予定価格!H89*(入力表!$F$12/予定価格!$H$1943),-$F$14),ROUND((予定価格!G89*(入力表!$F$12-予定価格!$H$1943)/予定価格!$G$1943)+予定価格!H89,-$F$14))</f>
        <v>#DIV/0!</v>
      </c>
      <c r="V101" t="e">
        <f>IF(U101=0,1,IF(予定価格!O89=0,1,(U101-予定価格!P89)/予定価格!O89))</f>
        <v>#DIV/0!</v>
      </c>
      <c r="W101" t="e">
        <f t="shared" si="27"/>
        <v>#DIV/0!</v>
      </c>
      <c r="X101" t="e">
        <f t="shared" si="34"/>
        <v>#DIV/0!</v>
      </c>
      <c r="Y101" t="e">
        <f>IF(U101=0,0,IF(予定価格!G89=0,0,(U101-予定価格!H89)/予定価格!G89))</f>
        <v>#DIV/0!</v>
      </c>
      <c r="Z101" t="e">
        <f t="shared" si="28"/>
        <v>#DIV/0!</v>
      </c>
      <c r="AA101" t="e">
        <f t="shared" si="35"/>
        <v>#DIV/0!</v>
      </c>
      <c r="AB101" s="6" t="e">
        <f t="shared" si="36"/>
        <v>#DIV/0!</v>
      </c>
    </row>
    <row r="102" spans="1:28" hidden="1" x14ac:dyDescent="0.2">
      <c r="A102">
        <f>+予定価格!A90</f>
        <v>0</v>
      </c>
      <c r="B102" s="268">
        <f>ROUND(予定価格!B90*査定表!$B$1949,-D102)+E102</f>
        <v>0</v>
      </c>
      <c r="C102" s="268"/>
      <c r="D102" s="32">
        <f t="shared" si="29"/>
        <v>3</v>
      </c>
      <c r="E102" s="33">
        <f t="shared" si="21"/>
        <v>0</v>
      </c>
      <c r="F102" s="268">
        <f>IF($F$12=0,0,IF(予定価格!$G$1939=0,ROUND(予定価格!H90*(入力表!$F$12/予定価格!$H$1943),-H102),ROUND((予定価格!G90*(入力表!$F$12-予定価格!$H$1943)/予定価格!$G$1943)+予定価格!H90,-H102)))+I102</f>
        <v>0</v>
      </c>
      <c r="G102" s="268"/>
      <c r="H102" s="34">
        <f t="shared" si="30"/>
        <v>3</v>
      </c>
      <c r="I102" s="35">
        <f t="shared" si="22"/>
        <v>0</v>
      </c>
      <c r="J102" s="97">
        <f t="shared" si="23"/>
        <v>0</v>
      </c>
      <c r="K102" s="12">
        <f t="shared" si="24"/>
        <v>0</v>
      </c>
      <c r="L102" s="37"/>
      <c r="M102" s="6">
        <f>ROUND(予定価格!B90*査定表!$B$1949,-$F$14)</f>
        <v>0</v>
      </c>
      <c r="N102">
        <f>IF(M102=0,1,M102/予定価格!B90)</f>
        <v>1</v>
      </c>
      <c r="O102">
        <f t="shared" si="25"/>
        <v>11</v>
      </c>
      <c r="P102">
        <f t="shared" si="31"/>
        <v>0</v>
      </c>
      <c r="Q102">
        <f>IF(M102=0,0,M102/予定価格!B90)</f>
        <v>0</v>
      </c>
      <c r="R102">
        <f t="shared" si="26"/>
        <v>11</v>
      </c>
      <c r="S102">
        <f t="shared" si="32"/>
        <v>0</v>
      </c>
      <c r="T102" s="6">
        <f t="shared" si="33"/>
        <v>0</v>
      </c>
      <c r="U102" s="6" t="e">
        <f>IF(予定価格!$G$1939=0,ROUND(予定価格!H90*(入力表!$F$12/予定価格!$H$1943),-$F$14),ROUND((予定価格!G90*(入力表!$F$12-予定価格!$H$1943)/予定価格!$G$1943)+予定価格!H90,-$F$14))</f>
        <v>#DIV/0!</v>
      </c>
      <c r="V102" t="e">
        <f>IF(U102=0,1,IF(予定価格!O90=0,1,(U102-予定価格!P90)/予定価格!O90))</f>
        <v>#DIV/0!</v>
      </c>
      <c r="W102" t="e">
        <f t="shared" si="27"/>
        <v>#DIV/0!</v>
      </c>
      <c r="X102" t="e">
        <f t="shared" si="34"/>
        <v>#DIV/0!</v>
      </c>
      <c r="Y102" t="e">
        <f>IF(U102=0,0,IF(予定価格!G90=0,0,(U102-予定価格!H90)/予定価格!G90))</f>
        <v>#DIV/0!</v>
      </c>
      <c r="Z102" t="e">
        <f t="shared" si="28"/>
        <v>#DIV/0!</v>
      </c>
      <c r="AA102" t="e">
        <f t="shared" si="35"/>
        <v>#DIV/0!</v>
      </c>
      <c r="AB102" s="6" t="e">
        <f t="shared" si="36"/>
        <v>#DIV/0!</v>
      </c>
    </row>
    <row r="103" spans="1:28" x14ac:dyDescent="0.2">
      <c r="A103" t="str">
        <f>+予定価格!A91</f>
        <v>設計監修の部(その1)</v>
      </c>
      <c r="B103" s="268">
        <f>ROUND(予定価格!B91*査定表!$B$1949,-D103)+E103</f>
        <v>0</v>
      </c>
      <c r="C103" s="268"/>
      <c r="D103" s="32">
        <f t="shared" si="29"/>
        <v>3</v>
      </c>
      <c r="E103" s="33">
        <f t="shared" si="21"/>
        <v>0</v>
      </c>
      <c r="F103" s="268">
        <f>IF($F$12=0,0,IF(予定価格!$G$1939=0,ROUND(予定価格!H91*(入力表!$F$12/予定価格!$H$1943),-H103),ROUND((予定価格!G91*(入力表!$F$12-予定価格!$H$1943)/予定価格!$G$1943)+予定価格!H91,-H103)))+I103</f>
        <v>0</v>
      </c>
      <c r="G103" s="268"/>
      <c r="H103" s="34">
        <f t="shared" si="30"/>
        <v>3</v>
      </c>
      <c r="I103" s="35">
        <f t="shared" si="22"/>
        <v>0</v>
      </c>
      <c r="J103" s="97">
        <f t="shared" si="23"/>
        <v>0</v>
      </c>
      <c r="K103" s="12">
        <f t="shared" si="24"/>
        <v>0</v>
      </c>
      <c r="L103" s="37"/>
      <c r="M103" s="6">
        <f>ROUND(予定価格!B91*査定表!$B$1949,-$F$14)</f>
        <v>0</v>
      </c>
      <c r="N103">
        <f>IF(M103=0,1,M103/予定価格!B91)</f>
        <v>1</v>
      </c>
      <c r="O103">
        <f t="shared" si="25"/>
        <v>11</v>
      </c>
      <c r="P103">
        <f t="shared" si="31"/>
        <v>0</v>
      </c>
      <c r="Q103">
        <f>IF(M103=0,0,M103/予定価格!B91)</f>
        <v>0</v>
      </c>
      <c r="R103">
        <f t="shared" si="26"/>
        <v>11</v>
      </c>
      <c r="S103">
        <f t="shared" si="32"/>
        <v>0</v>
      </c>
      <c r="T103" s="6">
        <f t="shared" si="33"/>
        <v>0</v>
      </c>
      <c r="U103" s="6" t="e">
        <f>IF(予定価格!$G$1939=0,ROUND(予定価格!H91*(入力表!$F$12/予定価格!$H$1943),-$F$14),ROUND((予定価格!G91*(入力表!$F$12-予定価格!$H$1943)/予定価格!$G$1943)+予定価格!H91,-$F$14))</f>
        <v>#DIV/0!</v>
      </c>
      <c r="V103" t="e">
        <f>IF(U103=0,1,IF(予定価格!O91=0,1,(U103-予定価格!P91)/予定価格!O91))</f>
        <v>#DIV/0!</v>
      </c>
      <c r="W103" t="e">
        <f t="shared" si="27"/>
        <v>#DIV/0!</v>
      </c>
      <c r="X103" t="e">
        <f t="shared" si="34"/>
        <v>#DIV/0!</v>
      </c>
      <c r="Y103" t="e">
        <f>IF(U103=0,0,IF(予定価格!G91=0,0,(U103-予定価格!H91)/予定価格!G91))</f>
        <v>#DIV/0!</v>
      </c>
      <c r="Z103" t="e">
        <f t="shared" si="28"/>
        <v>#DIV/0!</v>
      </c>
      <c r="AA103" t="e">
        <f t="shared" si="35"/>
        <v>#DIV/0!</v>
      </c>
      <c r="AB103" s="6" t="e">
        <f t="shared" si="36"/>
        <v>#DIV/0!</v>
      </c>
    </row>
    <row r="104" spans="1:28" x14ac:dyDescent="0.2">
      <c r="A104" t="str">
        <f>+予定価格!A92</f>
        <v>淀屋橋駅</v>
      </c>
      <c r="B104" s="268">
        <f>ROUND(予定価格!B92*査定表!$B$1949,-D104)+E104</f>
        <v>2222000</v>
      </c>
      <c r="C104" s="268"/>
      <c r="D104" s="32">
        <f t="shared" si="29"/>
        <v>3</v>
      </c>
      <c r="E104" s="33">
        <f t="shared" si="21"/>
        <v>0</v>
      </c>
      <c r="F104" s="268">
        <f>IF($F$12=0,0,IF(予定価格!$G$1939=0,ROUND(予定価格!H92*(入力表!$F$12/予定価格!$H$1943),-H104),ROUND((予定価格!G92*(入力表!$F$12-予定価格!$H$1943)/予定価格!$G$1943)+予定価格!H92,-H104)))+I104</f>
        <v>0</v>
      </c>
      <c r="G104" s="268"/>
      <c r="H104" s="34">
        <f t="shared" si="30"/>
        <v>3</v>
      </c>
      <c r="I104" s="35">
        <f t="shared" si="22"/>
        <v>0</v>
      </c>
      <c r="J104" s="97">
        <f t="shared" si="23"/>
        <v>2222000</v>
      </c>
      <c r="K104" s="12">
        <f t="shared" si="24"/>
        <v>2222000</v>
      </c>
      <c r="L104" s="37"/>
      <c r="M104" s="6">
        <f>ROUND(予定価格!B92*査定表!$B$1949,-$F$14)</f>
        <v>2222000</v>
      </c>
      <c r="N104">
        <f>IF(M104=0,1,M104/予定価格!B92)</f>
        <v>0.88880000000000003</v>
      </c>
      <c r="O104">
        <f t="shared" si="25"/>
        <v>5</v>
      </c>
      <c r="P104">
        <f t="shared" si="31"/>
        <v>0</v>
      </c>
      <c r="Q104">
        <f>IF(M104=0,0,M104/予定価格!B92)</f>
        <v>0.88880000000000003</v>
      </c>
      <c r="R104">
        <f t="shared" si="26"/>
        <v>3</v>
      </c>
      <c r="S104">
        <f t="shared" si="32"/>
        <v>0</v>
      </c>
      <c r="T104" s="6">
        <f t="shared" si="33"/>
        <v>2222000</v>
      </c>
      <c r="U104" s="6" t="e">
        <f>IF(予定価格!$G$1939=0,ROUND(予定価格!H92*(入力表!$F$12/予定価格!$H$1943),-$F$14),ROUND((予定価格!G92*(入力表!$F$12-予定価格!$H$1943)/予定価格!$G$1943)+予定価格!H92,-$F$14))</f>
        <v>#DIV/0!</v>
      </c>
      <c r="V104" t="e">
        <f>IF(U104=0,1,IF(予定価格!O92=0,1,(U104-予定価格!P92)/予定価格!O92))</f>
        <v>#DIV/0!</v>
      </c>
      <c r="W104" t="e">
        <f t="shared" si="27"/>
        <v>#DIV/0!</v>
      </c>
      <c r="X104" t="e">
        <f t="shared" si="34"/>
        <v>#DIV/0!</v>
      </c>
      <c r="Y104" t="e">
        <f>IF(U104=0,0,IF(予定価格!G92=0,0,(U104-予定価格!H92)/予定価格!G92))</f>
        <v>#DIV/0!</v>
      </c>
      <c r="Z104" t="e">
        <f t="shared" si="28"/>
        <v>#DIV/0!</v>
      </c>
      <c r="AA104" t="e">
        <f t="shared" si="35"/>
        <v>#DIV/0!</v>
      </c>
      <c r="AB104" s="6" t="e">
        <f t="shared" si="36"/>
        <v>#DIV/0!</v>
      </c>
    </row>
    <row r="105" spans="1:28" x14ac:dyDescent="0.2">
      <c r="A105" t="str">
        <f>+予定価格!A93</f>
        <v>1号線天王寺駅</v>
      </c>
      <c r="B105" s="268">
        <f>ROUND(予定価格!B93*査定表!$B$1949,-D105)+E105</f>
        <v>2222000</v>
      </c>
      <c r="C105" s="268"/>
      <c r="D105" s="32">
        <f t="shared" si="29"/>
        <v>3</v>
      </c>
      <c r="E105" s="33">
        <f t="shared" si="21"/>
        <v>0</v>
      </c>
      <c r="F105" s="268">
        <f>IF($F$12=0,0,IF(予定価格!$G$1939=0,ROUND(予定価格!H93*(入力表!$F$12/予定価格!$H$1943),-H105),ROUND((予定価格!G93*(入力表!$F$12-予定価格!$H$1943)/予定価格!$G$1943)+予定価格!H93,-H105)))+I105</f>
        <v>0</v>
      </c>
      <c r="G105" s="268"/>
      <c r="H105" s="34">
        <f t="shared" si="30"/>
        <v>3</v>
      </c>
      <c r="I105" s="35">
        <f t="shared" si="22"/>
        <v>0</v>
      </c>
      <c r="J105" s="97">
        <f t="shared" si="23"/>
        <v>2222000</v>
      </c>
      <c r="K105" s="12">
        <f t="shared" si="24"/>
        <v>2222000</v>
      </c>
      <c r="L105" s="37"/>
      <c r="M105" s="6">
        <f>ROUND(予定価格!B93*査定表!$B$1949,-$F$14)</f>
        <v>2222000</v>
      </c>
      <c r="N105">
        <f>IF(M105=0,1,M105/予定価格!B93)</f>
        <v>0.88880000000000003</v>
      </c>
      <c r="O105">
        <f t="shared" si="25"/>
        <v>5</v>
      </c>
      <c r="P105">
        <f t="shared" si="31"/>
        <v>0</v>
      </c>
      <c r="Q105">
        <f>IF(M105=0,0,M105/予定価格!B93)</f>
        <v>0.88880000000000003</v>
      </c>
      <c r="R105">
        <f t="shared" si="26"/>
        <v>3</v>
      </c>
      <c r="S105">
        <f t="shared" si="32"/>
        <v>0</v>
      </c>
      <c r="T105" s="6">
        <f t="shared" si="33"/>
        <v>2222000</v>
      </c>
      <c r="U105" s="6" t="e">
        <f>IF(予定価格!$G$1939=0,ROUND(予定価格!H93*(入力表!$F$12/予定価格!$H$1943),-$F$14),ROUND((予定価格!G93*(入力表!$F$12-予定価格!$H$1943)/予定価格!$G$1943)+予定価格!H93,-$F$14))</f>
        <v>#DIV/0!</v>
      </c>
      <c r="V105" t="e">
        <f>IF(U105=0,1,IF(予定価格!O93=0,1,(U105-予定価格!P93)/予定価格!O93))</f>
        <v>#DIV/0!</v>
      </c>
      <c r="W105" t="e">
        <f t="shared" si="27"/>
        <v>#DIV/0!</v>
      </c>
      <c r="X105" t="e">
        <f t="shared" si="34"/>
        <v>#DIV/0!</v>
      </c>
      <c r="Y105" t="e">
        <f>IF(U105=0,0,IF(予定価格!G93=0,0,(U105-予定価格!H93)/予定価格!G93))</f>
        <v>#DIV/0!</v>
      </c>
      <c r="Z105" t="e">
        <f t="shared" si="28"/>
        <v>#DIV/0!</v>
      </c>
      <c r="AA105" t="e">
        <f t="shared" si="35"/>
        <v>#DIV/0!</v>
      </c>
      <c r="AB105" s="6" t="e">
        <f t="shared" si="36"/>
        <v>#DIV/0!</v>
      </c>
    </row>
    <row r="106" spans="1:28" x14ac:dyDescent="0.2">
      <c r="A106">
        <f>+予定価格!A94</f>
        <v>0</v>
      </c>
      <c r="B106" s="268">
        <f>ROUND(予定価格!B94*査定表!$B$1949,-D106)+E106</f>
        <v>0</v>
      </c>
      <c r="C106" s="268"/>
      <c r="D106" s="32">
        <f t="shared" si="29"/>
        <v>3</v>
      </c>
      <c r="E106" s="33">
        <f t="shared" si="21"/>
        <v>0</v>
      </c>
      <c r="F106" s="268">
        <f>IF($F$12=0,0,IF(予定価格!$G$1939=0,ROUND(予定価格!H94*(入力表!$F$12/予定価格!$H$1943),-H106),ROUND((予定価格!G94*(入力表!$F$12-予定価格!$H$1943)/予定価格!$G$1943)+予定価格!H94,-H106)))+I106</f>
        <v>0</v>
      </c>
      <c r="G106" s="268"/>
      <c r="H106" s="34">
        <f t="shared" si="30"/>
        <v>3</v>
      </c>
      <c r="I106" s="35">
        <f t="shared" si="22"/>
        <v>0</v>
      </c>
      <c r="J106" s="97">
        <f t="shared" si="23"/>
        <v>0</v>
      </c>
      <c r="K106" s="12">
        <f t="shared" si="24"/>
        <v>0</v>
      </c>
      <c r="L106" s="37"/>
      <c r="M106" s="6">
        <f>ROUND(予定価格!B94*査定表!$B$1949,-$F$14)</f>
        <v>0</v>
      </c>
      <c r="N106">
        <f>IF(M106=0,1,M106/予定価格!B94)</f>
        <v>1</v>
      </c>
      <c r="O106">
        <f t="shared" si="25"/>
        <v>11</v>
      </c>
      <c r="P106">
        <f t="shared" si="31"/>
        <v>0</v>
      </c>
      <c r="Q106">
        <f>IF(M106=0,0,M106/予定価格!B94)</f>
        <v>0</v>
      </c>
      <c r="R106">
        <f t="shared" si="26"/>
        <v>11</v>
      </c>
      <c r="S106">
        <f t="shared" si="32"/>
        <v>0</v>
      </c>
      <c r="T106" s="6">
        <f t="shared" si="33"/>
        <v>0</v>
      </c>
      <c r="U106" s="6" t="e">
        <f>IF(予定価格!$G$1939=0,ROUND(予定価格!H94*(入力表!$F$12/予定価格!$H$1943),-$F$14),ROUND((予定価格!G94*(入力表!$F$12-予定価格!$H$1943)/予定価格!$G$1943)+予定価格!H94,-$F$14))</f>
        <v>#DIV/0!</v>
      </c>
      <c r="V106" t="e">
        <f>IF(U106=0,1,IF(予定価格!O94=0,1,(U106-予定価格!P94)/予定価格!O94))</f>
        <v>#DIV/0!</v>
      </c>
      <c r="W106" t="e">
        <f t="shared" si="27"/>
        <v>#DIV/0!</v>
      </c>
      <c r="X106" t="e">
        <f t="shared" si="34"/>
        <v>#DIV/0!</v>
      </c>
      <c r="Y106" t="e">
        <f>IF(U106=0,0,IF(予定価格!G94=0,0,(U106-予定価格!H94)/予定価格!G94))</f>
        <v>#DIV/0!</v>
      </c>
      <c r="Z106" t="e">
        <f t="shared" si="28"/>
        <v>#DIV/0!</v>
      </c>
      <c r="AA106" t="e">
        <f t="shared" si="35"/>
        <v>#DIV/0!</v>
      </c>
      <c r="AB106" s="6" t="e">
        <f t="shared" si="36"/>
        <v>#DIV/0!</v>
      </c>
    </row>
    <row r="107" spans="1:28" hidden="1" x14ac:dyDescent="0.2">
      <c r="A107">
        <f>+予定価格!A95</f>
        <v>0</v>
      </c>
      <c r="B107" s="268">
        <f>ROUND(予定価格!B95*査定表!$B$1949,-D107)+E107</f>
        <v>0</v>
      </c>
      <c r="C107" s="268"/>
      <c r="D107" s="32">
        <f t="shared" si="29"/>
        <v>3</v>
      </c>
      <c r="E107" s="33">
        <f t="shared" si="21"/>
        <v>0</v>
      </c>
      <c r="F107" s="268">
        <f>IF($F$12=0,0,IF(予定価格!$G$1939=0,ROUND(予定価格!H95*(入力表!$F$12/予定価格!$H$1943),-H107),ROUND((予定価格!G95*(入力表!$F$12-予定価格!$H$1943)/予定価格!$G$1943)+予定価格!H95,-H107)))+I107</f>
        <v>0</v>
      </c>
      <c r="G107" s="268"/>
      <c r="H107" s="34">
        <f t="shared" si="30"/>
        <v>3</v>
      </c>
      <c r="I107" s="35">
        <f t="shared" si="22"/>
        <v>0</v>
      </c>
      <c r="J107" s="97">
        <f t="shared" si="23"/>
        <v>0</v>
      </c>
      <c r="K107" s="12">
        <f t="shared" si="24"/>
        <v>0</v>
      </c>
      <c r="L107" s="37"/>
      <c r="M107" s="6">
        <f>ROUND(予定価格!B95*査定表!$B$1949,-$F$14)</f>
        <v>0</v>
      </c>
      <c r="N107">
        <f>IF(M107=0,1,M107/予定価格!B95)</f>
        <v>1</v>
      </c>
      <c r="O107">
        <f t="shared" si="25"/>
        <v>11</v>
      </c>
      <c r="P107">
        <f t="shared" si="31"/>
        <v>0</v>
      </c>
      <c r="Q107">
        <f>IF(M107=0,0,M107/予定価格!B95)</f>
        <v>0</v>
      </c>
      <c r="R107">
        <f t="shared" si="26"/>
        <v>11</v>
      </c>
      <c r="S107">
        <f t="shared" si="32"/>
        <v>0</v>
      </c>
      <c r="T107" s="6">
        <f t="shared" si="33"/>
        <v>0</v>
      </c>
      <c r="U107" s="6" t="e">
        <f>IF(予定価格!$G$1939=0,ROUND(予定価格!H95*(入力表!$F$12/予定価格!$H$1943),-$F$14),ROUND((予定価格!G95*(入力表!$F$12-予定価格!$H$1943)/予定価格!$G$1943)+予定価格!H95,-$F$14))</f>
        <v>#DIV/0!</v>
      </c>
      <c r="V107" t="e">
        <f>IF(U107=0,1,IF(予定価格!O95=0,1,(U107-予定価格!P95)/予定価格!O95))</f>
        <v>#DIV/0!</v>
      </c>
      <c r="W107" t="e">
        <f t="shared" si="27"/>
        <v>#DIV/0!</v>
      </c>
      <c r="X107" t="e">
        <f t="shared" si="34"/>
        <v>#DIV/0!</v>
      </c>
      <c r="Y107" t="e">
        <f>IF(U107=0,0,IF(予定価格!G95=0,0,(U107-予定価格!H95)/予定価格!G95))</f>
        <v>#DIV/0!</v>
      </c>
      <c r="Z107" t="e">
        <f t="shared" si="28"/>
        <v>#DIV/0!</v>
      </c>
      <c r="AA107" t="e">
        <f t="shared" si="35"/>
        <v>#DIV/0!</v>
      </c>
      <c r="AB107" s="6" t="e">
        <f t="shared" si="36"/>
        <v>#DIV/0!</v>
      </c>
    </row>
    <row r="108" spans="1:28" hidden="1" x14ac:dyDescent="0.2">
      <c r="A108">
        <f>+予定価格!A96</f>
        <v>0</v>
      </c>
      <c r="B108" s="268">
        <f>ROUND(予定価格!B96*査定表!$B$1949,-D108)+E108</f>
        <v>0</v>
      </c>
      <c r="C108" s="268"/>
      <c r="D108" s="32">
        <f t="shared" si="29"/>
        <v>3</v>
      </c>
      <c r="E108" s="33">
        <f t="shared" si="21"/>
        <v>0</v>
      </c>
      <c r="F108" s="268">
        <f>IF($F$12=0,0,IF(予定価格!$G$1939=0,ROUND(予定価格!H96*(入力表!$F$12/予定価格!$H$1943),-H108),ROUND((予定価格!G96*(入力表!$F$12-予定価格!$H$1943)/予定価格!$G$1943)+予定価格!H96,-H108)))+I108</f>
        <v>0</v>
      </c>
      <c r="G108" s="268"/>
      <c r="H108" s="34">
        <f t="shared" si="30"/>
        <v>3</v>
      </c>
      <c r="I108" s="35">
        <f t="shared" si="22"/>
        <v>0</v>
      </c>
      <c r="J108" s="97">
        <f t="shared" si="23"/>
        <v>0</v>
      </c>
      <c r="K108" s="12">
        <f t="shared" si="24"/>
        <v>0</v>
      </c>
      <c r="L108" s="37"/>
      <c r="M108" s="6">
        <f>ROUND(予定価格!B96*査定表!$B$1949,-$F$14)</f>
        <v>0</v>
      </c>
      <c r="N108">
        <f>IF(M108=0,1,M108/予定価格!B96)</f>
        <v>1</v>
      </c>
      <c r="O108">
        <f t="shared" si="25"/>
        <v>11</v>
      </c>
      <c r="P108">
        <f t="shared" si="31"/>
        <v>0</v>
      </c>
      <c r="Q108">
        <f>IF(M108=0,0,M108/予定価格!B96)</f>
        <v>0</v>
      </c>
      <c r="R108">
        <f t="shared" si="26"/>
        <v>11</v>
      </c>
      <c r="S108">
        <f t="shared" si="32"/>
        <v>0</v>
      </c>
      <c r="T108" s="6">
        <f t="shared" si="33"/>
        <v>0</v>
      </c>
      <c r="U108" s="6" t="e">
        <f>IF(予定価格!$G$1939=0,ROUND(予定価格!H96*(入力表!$F$12/予定価格!$H$1943),-$F$14),ROUND((予定価格!G96*(入力表!$F$12-予定価格!$H$1943)/予定価格!$G$1943)+予定価格!H96,-$F$14))</f>
        <v>#DIV/0!</v>
      </c>
      <c r="V108" t="e">
        <f>IF(U108=0,1,IF(予定価格!O96=0,1,(U108-予定価格!P96)/予定価格!O96))</f>
        <v>#DIV/0!</v>
      </c>
      <c r="W108" t="e">
        <f t="shared" si="27"/>
        <v>#DIV/0!</v>
      </c>
      <c r="X108" t="e">
        <f t="shared" si="34"/>
        <v>#DIV/0!</v>
      </c>
      <c r="Y108" t="e">
        <f>IF(U108=0,0,IF(予定価格!G96=0,0,(U108-予定価格!H96)/予定価格!G96))</f>
        <v>#DIV/0!</v>
      </c>
      <c r="Z108" t="e">
        <f t="shared" si="28"/>
        <v>#DIV/0!</v>
      </c>
      <c r="AA108" t="e">
        <f t="shared" si="35"/>
        <v>#DIV/0!</v>
      </c>
      <c r="AB108" s="6" t="e">
        <f t="shared" si="36"/>
        <v>#DIV/0!</v>
      </c>
    </row>
    <row r="109" spans="1:28" hidden="1" x14ac:dyDescent="0.2">
      <c r="A109">
        <f>+予定価格!A97</f>
        <v>0</v>
      </c>
      <c r="B109" s="268">
        <f>ROUND(予定価格!B97*査定表!$B$1949,-D109)+E109</f>
        <v>0</v>
      </c>
      <c r="C109" s="268"/>
      <c r="D109" s="32">
        <f t="shared" si="29"/>
        <v>3</v>
      </c>
      <c r="E109" s="33">
        <f t="shared" si="21"/>
        <v>0</v>
      </c>
      <c r="F109" s="268">
        <f>IF($F$12=0,0,IF(予定価格!$G$1939=0,ROUND(予定価格!H97*(入力表!$F$12/予定価格!$H$1943),-H109),ROUND((予定価格!G97*(入力表!$F$12-予定価格!$H$1943)/予定価格!$G$1943)+予定価格!H97,-H109)))+I109</f>
        <v>0</v>
      </c>
      <c r="G109" s="268"/>
      <c r="H109" s="34">
        <f t="shared" si="30"/>
        <v>3</v>
      </c>
      <c r="I109" s="35">
        <f t="shared" si="22"/>
        <v>0</v>
      </c>
      <c r="J109" s="97">
        <f t="shared" si="23"/>
        <v>0</v>
      </c>
      <c r="K109" s="12">
        <f t="shared" si="24"/>
        <v>0</v>
      </c>
      <c r="L109" s="37"/>
      <c r="M109" s="6">
        <f>ROUND(予定価格!B97*査定表!$B$1949,-$F$14)</f>
        <v>0</v>
      </c>
      <c r="N109">
        <f>IF(M109=0,1,M109/予定価格!B97)</f>
        <v>1</v>
      </c>
      <c r="O109">
        <f t="shared" si="25"/>
        <v>11</v>
      </c>
      <c r="P109">
        <f t="shared" si="31"/>
        <v>0</v>
      </c>
      <c r="Q109">
        <f>IF(M109=0,0,M109/予定価格!B97)</f>
        <v>0</v>
      </c>
      <c r="R109">
        <f t="shared" si="26"/>
        <v>11</v>
      </c>
      <c r="S109">
        <f t="shared" si="32"/>
        <v>0</v>
      </c>
      <c r="T109" s="6">
        <f t="shared" si="33"/>
        <v>0</v>
      </c>
      <c r="U109" s="6" t="e">
        <f>IF(予定価格!$G$1939=0,ROUND(予定価格!H97*(入力表!$F$12/予定価格!$H$1943),-$F$14),ROUND((予定価格!G97*(入力表!$F$12-予定価格!$H$1943)/予定価格!$G$1943)+予定価格!H97,-$F$14))</f>
        <v>#DIV/0!</v>
      </c>
      <c r="V109" t="e">
        <f>IF(U109=0,1,IF(予定価格!O97=0,1,(U109-予定価格!P97)/予定価格!O97))</f>
        <v>#DIV/0!</v>
      </c>
      <c r="W109" t="e">
        <f t="shared" si="27"/>
        <v>#DIV/0!</v>
      </c>
      <c r="X109" t="e">
        <f t="shared" si="34"/>
        <v>#DIV/0!</v>
      </c>
      <c r="Y109" t="e">
        <f>IF(U109=0,0,IF(予定価格!G97=0,0,(U109-予定価格!H97)/予定価格!G97))</f>
        <v>#DIV/0!</v>
      </c>
      <c r="Z109" t="e">
        <f t="shared" si="28"/>
        <v>#DIV/0!</v>
      </c>
      <c r="AA109" t="e">
        <f t="shared" si="35"/>
        <v>#DIV/0!</v>
      </c>
      <c r="AB109" s="6" t="e">
        <f t="shared" si="36"/>
        <v>#DIV/0!</v>
      </c>
    </row>
    <row r="110" spans="1:28" hidden="1" x14ac:dyDescent="0.2">
      <c r="A110">
        <f>+予定価格!A98</f>
        <v>0</v>
      </c>
      <c r="B110" s="268">
        <f>ROUND(予定価格!B98*査定表!$B$1949,-D110)+E110</f>
        <v>0</v>
      </c>
      <c r="C110" s="268"/>
      <c r="D110" s="32">
        <f t="shared" si="29"/>
        <v>3</v>
      </c>
      <c r="E110" s="33">
        <f t="shared" si="21"/>
        <v>0</v>
      </c>
      <c r="F110" s="268">
        <f>IF($F$12=0,0,IF(予定価格!$G$1939=0,ROUND(予定価格!H98*(入力表!$F$12/予定価格!$H$1943),-H110),ROUND((予定価格!G98*(入力表!$F$12-予定価格!$H$1943)/予定価格!$G$1943)+予定価格!H98,-H110)))+I110</f>
        <v>0</v>
      </c>
      <c r="G110" s="268"/>
      <c r="H110" s="34">
        <f t="shared" si="30"/>
        <v>3</v>
      </c>
      <c r="I110" s="35">
        <f t="shared" si="22"/>
        <v>0</v>
      </c>
      <c r="J110" s="97">
        <f t="shared" si="23"/>
        <v>0</v>
      </c>
      <c r="K110" s="12">
        <f t="shared" si="24"/>
        <v>0</v>
      </c>
      <c r="L110" s="37"/>
      <c r="M110" s="6">
        <f>ROUND(予定価格!B98*査定表!$B$1949,-$F$14)</f>
        <v>0</v>
      </c>
      <c r="N110">
        <f>IF(M110=0,1,M110/予定価格!B98)</f>
        <v>1</v>
      </c>
      <c r="O110">
        <f t="shared" si="25"/>
        <v>11</v>
      </c>
      <c r="P110">
        <f t="shared" si="31"/>
        <v>0</v>
      </c>
      <c r="Q110">
        <f>IF(M110=0,0,M110/予定価格!B98)</f>
        <v>0</v>
      </c>
      <c r="R110">
        <f t="shared" si="26"/>
        <v>11</v>
      </c>
      <c r="S110">
        <f t="shared" si="32"/>
        <v>0</v>
      </c>
      <c r="T110" s="6">
        <f t="shared" si="33"/>
        <v>0</v>
      </c>
      <c r="U110" s="6" t="e">
        <f>IF(予定価格!$G$1939=0,ROUND(予定価格!H98*(入力表!$F$12/予定価格!$H$1943),-$F$14),ROUND((予定価格!G98*(入力表!$F$12-予定価格!$H$1943)/予定価格!$G$1943)+予定価格!H98,-$F$14))</f>
        <v>#DIV/0!</v>
      </c>
      <c r="V110" t="e">
        <f>IF(U110=0,1,IF(予定価格!O98=0,1,(U110-予定価格!P98)/予定価格!O98))</f>
        <v>#DIV/0!</v>
      </c>
      <c r="W110" t="e">
        <f t="shared" si="27"/>
        <v>#DIV/0!</v>
      </c>
      <c r="X110" t="e">
        <f t="shared" si="34"/>
        <v>#DIV/0!</v>
      </c>
      <c r="Y110" t="e">
        <f>IF(U110=0,0,IF(予定価格!G98=0,0,(U110-予定価格!H98)/予定価格!G98))</f>
        <v>#DIV/0!</v>
      </c>
      <c r="Z110" t="e">
        <f t="shared" si="28"/>
        <v>#DIV/0!</v>
      </c>
      <c r="AA110" t="e">
        <f t="shared" si="35"/>
        <v>#DIV/0!</v>
      </c>
      <c r="AB110" s="6" t="e">
        <f t="shared" si="36"/>
        <v>#DIV/0!</v>
      </c>
    </row>
    <row r="111" spans="1:28" hidden="1" x14ac:dyDescent="0.2">
      <c r="A111">
        <f>+予定価格!A99</f>
        <v>0</v>
      </c>
      <c r="B111" s="268">
        <f>ROUND(予定価格!B99*査定表!$B$1949,-D111)+E111</f>
        <v>0</v>
      </c>
      <c r="C111" s="268"/>
      <c r="D111" s="32">
        <f t="shared" si="29"/>
        <v>3</v>
      </c>
      <c r="E111" s="33">
        <f t="shared" si="21"/>
        <v>0</v>
      </c>
      <c r="F111" s="268">
        <f>IF($F$12=0,0,IF(予定価格!$G$1939=0,ROUND(予定価格!H99*(入力表!$F$12/予定価格!$H$1943),-H111),ROUND((予定価格!G99*(入力表!$F$12-予定価格!$H$1943)/予定価格!$G$1943)+予定価格!H99,-H111)))+I111</f>
        <v>0</v>
      </c>
      <c r="G111" s="268"/>
      <c r="H111" s="34">
        <f t="shared" si="30"/>
        <v>3</v>
      </c>
      <c r="I111" s="35">
        <f t="shared" si="22"/>
        <v>0</v>
      </c>
      <c r="J111" s="97">
        <f t="shared" si="23"/>
        <v>0</v>
      </c>
      <c r="K111" s="12">
        <f t="shared" si="24"/>
        <v>0</v>
      </c>
      <c r="L111" s="37"/>
      <c r="M111" s="6">
        <f>ROUND(予定価格!B99*査定表!$B$1949,-$F$14)</f>
        <v>0</v>
      </c>
      <c r="N111">
        <f>IF(M111=0,1,M111/予定価格!B99)</f>
        <v>1</v>
      </c>
      <c r="O111">
        <f t="shared" si="25"/>
        <v>11</v>
      </c>
      <c r="P111">
        <f t="shared" si="31"/>
        <v>0</v>
      </c>
      <c r="Q111">
        <f>IF(M111=0,0,M111/予定価格!B99)</f>
        <v>0</v>
      </c>
      <c r="R111">
        <f t="shared" si="26"/>
        <v>11</v>
      </c>
      <c r="S111">
        <f t="shared" si="32"/>
        <v>0</v>
      </c>
      <c r="T111" s="6">
        <f t="shared" si="33"/>
        <v>0</v>
      </c>
      <c r="U111" s="6" t="e">
        <f>IF(予定価格!$G$1939=0,ROUND(予定価格!H99*(入力表!$F$12/予定価格!$H$1943),-$F$14),ROUND((予定価格!G99*(入力表!$F$12-予定価格!$H$1943)/予定価格!$G$1943)+予定価格!H99,-$F$14))</f>
        <v>#DIV/0!</v>
      </c>
      <c r="V111" t="e">
        <f>IF(U111=0,1,IF(予定価格!O99=0,1,(U111-予定価格!P99)/予定価格!O99))</f>
        <v>#DIV/0!</v>
      </c>
      <c r="W111" t="e">
        <f t="shared" si="27"/>
        <v>#DIV/0!</v>
      </c>
      <c r="X111" t="e">
        <f t="shared" si="34"/>
        <v>#DIV/0!</v>
      </c>
      <c r="Y111" t="e">
        <f>IF(U111=0,0,IF(予定価格!G99=0,0,(U111-予定価格!H99)/予定価格!G99))</f>
        <v>#DIV/0!</v>
      </c>
      <c r="Z111" t="e">
        <f t="shared" si="28"/>
        <v>#DIV/0!</v>
      </c>
      <c r="AA111" t="e">
        <f t="shared" si="35"/>
        <v>#DIV/0!</v>
      </c>
      <c r="AB111" s="6" t="e">
        <f t="shared" si="36"/>
        <v>#DIV/0!</v>
      </c>
    </row>
    <row r="112" spans="1:28" hidden="1" x14ac:dyDescent="0.2">
      <c r="A112">
        <f>+予定価格!A100</f>
        <v>0</v>
      </c>
      <c r="B112" s="268">
        <f>ROUND(予定価格!B100*査定表!$B$1949,-D112)+E112</f>
        <v>0</v>
      </c>
      <c r="C112" s="268"/>
      <c r="D112" s="32">
        <f t="shared" si="29"/>
        <v>3</v>
      </c>
      <c r="E112" s="33">
        <f t="shared" si="21"/>
        <v>0</v>
      </c>
      <c r="F112" s="268">
        <f>IF($F$12=0,0,IF(予定価格!$G$1939=0,ROUND(予定価格!H100*(入力表!$F$12/予定価格!$H$1943),-H112),ROUND((予定価格!G100*(入力表!$F$12-予定価格!$H$1943)/予定価格!$G$1943)+予定価格!H100,-H112)))+I112</f>
        <v>0</v>
      </c>
      <c r="G112" s="268"/>
      <c r="H112" s="34">
        <f t="shared" si="30"/>
        <v>3</v>
      </c>
      <c r="I112" s="35">
        <f t="shared" si="22"/>
        <v>0</v>
      </c>
      <c r="J112" s="97">
        <f t="shared" si="23"/>
        <v>0</v>
      </c>
      <c r="K112" s="12">
        <f t="shared" si="24"/>
        <v>0</v>
      </c>
      <c r="L112" s="37"/>
      <c r="M112" s="6">
        <f>ROUND(予定価格!B100*査定表!$B$1949,-$F$14)</f>
        <v>0</v>
      </c>
      <c r="N112">
        <f>IF(M112=0,1,M112/予定価格!B100)</f>
        <v>1</v>
      </c>
      <c r="O112">
        <f t="shared" si="25"/>
        <v>11</v>
      </c>
      <c r="P112">
        <f t="shared" si="31"/>
        <v>0</v>
      </c>
      <c r="Q112">
        <f>IF(M112=0,0,M112/予定価格!B100)</f>
        <v>0</v>
      </c>
      <c r="R112">
        <f t="shared" si="26"/>
        <v>11</v>
      </c>
      <c r="S112">
        <f t="shared" si="32"/>
        <v>0</v>
      </c>
      <c r="T112" s="6">
        <f t="shared" si="33"/>
        <v>0</v>
      </c>
      <c r="U112" s="6" t="e">
        <f>IF(予定価格!$G$1939=0,ROUND(予定価格!H100*(入力表!$F$12/予定価格!$H$1943),-$F$14),ROUND((予定価格!G100*(入力表!$F$12-予定価格!$H$1943)/予定価格!$G$1943)+予定価格!H100,-$F$14))</f>
        <v>#DIV/0!</v>
      </c>
      <c r="V112" t="e">
        <f>IF(U112=0,1,IF(予定価格!O100=0,1,(U112-予定価格!P100)/予定価格!O100))</f>
        <v>#DIV/0!</v>
      </c>
      <c r="W112" t="e">
        <f t="shared" si="27"/>
        <v>#DIV/0!</v>
      </c>
      <c r="X112" t="e">
        <f t="shared" si="34"/>
        <v>#DIV/0!</v>
      </c>
      <c r="Y112" t="e">
        <f>IF(U112=0,0,IF(予定価格!G100=0,0,(U112-予定価格!H100)/予定価格!G100))</f>
        <v>#DIV/0!</v>
      </c>
      <c r="Z112" t="e">
        <f t="shared" si="28"/>
        <v>#DIV/0!</v>
      </c>
      <c r="AA112" t="e">
        <f t="shared" si="35"/>
        <v>#DIV/0!</v>
      </c>
      <c r="AB112" s="6" t="e">
        <f t="shared" si="36"/>
        <v>#DIV/0!</v>
      </c>
    </row>
    <row r="113" spans="1:28" hidden="1" x14ac:dyDescent="0.2">
      <c r="A113">
        <f>+予定価格!A101</f>
        <v>0</v>
      </c>
      <c r="B113" s="268">
        <f>ROUND(予定価格!B101*査定表!$B$1949,-D113)+E113</f>
        <v>0</v>
      </c>
      <c r="C113" s="268"/>
      <c r="D113" s="32">
        <f t="shared" si="29"/>
        <v>3</v>
      </c>
      <c r="E113" s="33">
        <f t="shared" si="21"/>
        <v>0</v>
      </c>
      <c r="F113" s="268">
        <f>IF($F$12=0,0,IF(予定価格!$G$1939=0,ROUND(予定価格!H101*(入力表!$F$12/予定価格!$H$1943),-H113),ROUND((予定価格!G101*(入力表!$F$12-予定価格!$H$1943)/予定価格!$G$1943)+予定価格!H101,-H113)))+I113</f>
        <v>0</v>
      </c>
      <c r="G113" s="268"/>
      <c r="H113" s="34">
        <f t="shared" si="30"/>
        <v>3</v>
      </c>
      <c r="I113" s="35">
        <f t="shared" si="22"/>
        <v>0</v>
      </c>
      <c r="J113" s="97">
        <f t="shared" si="23"/>
        <v>0</v>
      </c>
      <c r="K113" s="12">
        <f t="shared" si="24"/>
        <v>0</v>
      </c>
      <c r="L113" s="37"/>
      <c r="M113" s="6">
        <f>ROUND(予定価格!B101*査定表!$B$1949,-$F$14)</f>
        <v>0</v>
      </c>
      <c r="N113">
        <f>IF(M113=0,1,M113/予定価格!B101)</f>
        <v>1</v>
      </c>
      <c r="O113">
        <f t="shared" si="25"/>
        <v>11</v>
      </c>
      <c r="P113">
        <f t="shared" si="31"/>
        <v>0</v>
      </c>
      <c r="Q113">
        <f>IF(M113=0,0,M113/予定価格!B101)</f>
        <v>0</v>
      </c>
      <c r="R113">
        <f t="shared" si="26"/>
        <v>11</v>
      </c>
      <c r="S113">
        <f t="shared" si="32"/>
        <v>0</v>
      </c>
      <c r="T113" s="6">
        <f t="shared" si="33"/>
        <v>0</v>
      </c>
      <c r="U113" s="6" t="e">
        <f>IF(予定価格!$G$1939=0,ROUND(予定価格!H101*(入力表!$F$12/予定価格!$H$1943),-$F$14),ROUND((予定価格!G101*(入力表!$F$12-予定価格!$H$1943)/予定価格!$G$1943)+予定価格!H101,-$F$14))</f>
        <v>#DIV/0!</v>
      </c>
      <c r="V113" t="e">
        <f>IF(U113=0,1,IF(予定価格!O101=0,1,(U113-予定価格!P101)/予定価格!O101))</f>
        <v>#DIV/0!</v>
      </c>
      <c r="W113" t="e">
        <f t="shared" si="27"/>
        <v>#DIV/0!</v>
      </c>
      <c r="X113" t="e">
        <f t="shared" si="34"/>
        <v>#DIV/0!</v>
      </c>
      <c r="Y113" t="e">
        <f>IF(U113=0,0,IF(予定価格!G101=0,0,(U113-予定価格!H101)/予定価格!G101))</f>
        <v>#DIV/0!</v>
      </c>
      <c r="Z113" t="e">
        <f t="shared" si="28"/>
        <v>#DIV/0!</v>
      </c>
      <c r="AA113" t="e">
        <f t="shared" si="35"/>
        <v>#DIV/0!</v>
      </c>
      <c r="AB113" s="6" t="e">
        <f t="shared" si="36"/>
        <v>#DIV/0!</v>
      </c>
    </row>
    <row r="114" spans="1:28" hidden="1" x14ac:dyDescent="0.2">
      <c r="A114">
        <f>+予定価格!A102</f>
        <v>0</v>
      </c>
      <c r="B114" s="268">
        <f>ROUND(予定価格!B102*査定表!$B$1949,-D114)+E114</f>
        <v>0</v>
      </c>
      <c r="C114" s="268"/>
      <c r="D114" s="32">
        <f t="shared" si="29"/>
        <v>3</v>
      </c>
      <c r="E114" s="33">
        <f t="shared" si="21"/>
        <v>0</v>
      </c>
      <c r="F114" s="268">
        <f>IF($F$12=0,0,IF(予定価格!$G$1939=0,ROUND(予定価格!H102*(入力表!$F$12/予定価格!$H$1943),-H114),ROUND((予定価格!G102*(入力表!$F$12-予定価格!$H$1943)/予定価格!$G$1943)+予定価格!H102,-H114)))+I114</f>
        <v>0</v>
      </c>
      <c r="G114" s="268"/>
      <c r="H114" s="34">
        <f t="shared" si="30"/>
        <v>3</v>
      </c>
      <c r="I114" s="35">
        <f t="shared" si="22"/>
        <v>0</v>
      </c>
      <c r="J114" s="97">
        <f t="shared" si="23"/>
        <v>0</v>
      </c>
      <c r="K114" s="12">
        <f t="shared" si="24"/>
        <v>0</v>
      </c>
      <c r="L114" s="37"/>
      <c r="M114" s="6">
        <f>ROUND(予定価格!B102*査定表!$B$1949,-$F$14)</f>
        <v>0</v>
      </c>
      <c r="N114">
        <f>IF(M114=0,1,M114/予定価格!B102)</f>
        <v>1</v>
      </c>
      <c r="O114">
        <f t="shared" si="25"/>
        <v>11</v>
      </c>
      <c r="P114">
        <f t="shared" si="31"/>
        <v>0</v>
      </c>
      <c r="Q114">
        <f>IF(M114=0,0,M114/予定価格!B102)</f>
        <v>0</v>
      </c>
      <c r="R114">
        <f t="shared" si="26"/>
        <v>11</v>
      </c>
      <c r="S114">
        <f t="shared" si="32"/>
        <v>0</v>
      </c>
      <c r="T114" s="6">
        <f t="shared" si="33"/>
        <v>0</v>
      </c>
      <c r="U114" s="6" t="e">
        <f>IF(予定価格!$G$1939=0,ROUND(予定価格!H102*(入力表!$F$12/予定価格!$H$1943),-$F$14),ROUND((予定価格!G102*(入力表!$F$12-予定価格!$H$1943)/予定価格!$G$1943)+予定価格!H102,-$F$14))</f>
        <v>#DIV/0!</v>
      </c>
      <c r="V114" t="e">
        <f>IF(U114=0,1,IF(予定価格!O102=0,1,(U114-予定価格!P102)/予定価格!O102))</f>
        <v>#DIV/0!</v>
      </c>
      <c r="W114" t="e">
        <f t="shared" si="27"/>
        <v>#DIV/0!</v>
      </c>
      <c r="X114" t="e">
        <f t="shared" si="34"/>
        <v>#DIV/0!</v>
      </c>
      <c r="Y114" t="e">
        <f>IF(U114=0,0,IF(予定価格!G102=0,0,(U114-予定価格!H102)/予定価格!G102))</f>
        <v>#DIV/0!</v>
      </c>
      <c r="Z114" t="e">
        <f t="shared" si="28"/>
        <v>#DIV/0!</v>
      </c>
      <c r="AA114" t="e">
        <f t="shared" si="35"/>
        <v>#DIV/0!</v>
      </c>
      <c r="AB114" s="6" t="e">
        <f t="shared" si="36"/>
        <v>#DIV/0!</v>
      </c>
    </row>
    <row r="115" spans="1:28" hidden="1" x14ac:dyDescent="0.2">
      <c r="A115">
        <f>+予定価格!A103</f>
        <v>0</v>
      </c>
      <c r="B115" s="268">
        <f>ROUND(予定価格!B103*査定表!$B$1949,-D115)+E115</f>
        <v>0</v>
      </c>
      <c r="C115" s="268"/>
      <c r="D115" s="32">
        <f t="shared" si="29"/>
        <v>3</v>
      </c>
      <c r="E115" s="33">
        <f t="shared" si="21"/>
        <v>0</v>
      </c>
      <c r="F115" s="268">
        <f>IF($F$12=0,0,IF(予定価格!$G$1939=0,ROUND(予定価格!H103*(入力表!$F$12/予定価格!$H$1943),-H115),ROUND((予定価格!G103*(入力表!$F$12-予定価格!$H$1943)/予定価格!$G$1943)+予定価格!H103,-H115)))+I115</f>
        <v>0</v>
      </c>
      <c r="G115" s="268"/>
      <c r="H115" s="34">
        <f t="shared" si="30"/>
        <v>3</v>
      </c>
      <c r="I115" s="35">
        <f t="shared" si="22"/>
        <v>0</v>
      </c>
      <c r="J115" s="97">
        <f t="shared" si="23"/>
        <v>0</v>
      </c>
      <c r="K115" s="12">
        <f t="shared" si="24"/>
        <v>0</v>
      </c>
      <c r="L115" s="37"/>
      <c r="M115" s="6">
        <f>ROUND(予定価格!B103*査定表!$B$1949,-$F$14)</f>
        <v>0</v>
      </c>
      <c r="N115">
        <f>IF(M115=0,1,M115/予定価格!B103)</f>
        <v>1</v>
      </c>
      <c r="O115">
        <f t="shared" si="25"/>
        <v>11</v>
      </c>
      <c r="P115">
        <f t="shared" si="31"/>
        <v>0</v>
      </c>
      <c r="Q115">
        <f>IF(M115=0,0,M115/予定価格!B103)</f>
        <v>0</v>
      </c>
      <c r="R115">
        <f t="shared" si="26"/>
        <v>11</v>
      </c>
      <c r="S115">
        <f t="shared" si="32"/>
        <v>0</v>
      </c>
      <c r="T115" s="6">
        <f t="shared" si="33"/>
        <v>0</v>
      </c>
      <c r="U115" s="6" t="e">
        <f>IF(予定価格!$G$1939=0,ROUND(予定価格!H103*(入力表!$F$12/予定価格!$H$1943),-$F$14),ROUND((予定価格!G103*(入力表!$F$12-予定価格!$H$1943)/予定価格!$G$1943)+予定価格!H103,-$F$14))</f>
        <v>#DIV/0!</v>
      </c>
      <c r="V115" t="e">
        <f>IF(U115=0,1,IF(予定価格!O103=0,1,(U115-予定価格!P103)/予定価格!O103))</f>
        <v>#DIV/0!</v>
      </c>
      <c r="W115" t="e">
        <f t="shared" si="27"/>
        <v>#DIV/0!</v>
      </c>
      <c r="X115" t="e">
        <f t="shared" si="34"/>
        <v>#DIV/0!</v>
      </c>
      <c r="Y115" t="e">
        <f>IF(U115=0,0,IF(予定価格!G103=0,0,(U115-予定価格!H103)/予定価格!G103))</f>
        <v>#DIV/0!</v>
      </c>
      <c r="Z115" t="e">
        <f t="shared" si="28"/>
        <v>#DIV/0!</v>
      </c>
      <c r="AA115" t="e">
        <f t="shared" si="35"/>
        <v>#DIV/0!</v>
      </c>
      <c r="AB115" s="6" t="e">
        <f t="shared" si="36"/>
        <v>#DIV/0!</v>
      </c>
    </row>
    <row r="116" spans="1:28" hidden="1" x14ac:dyDescent="0.2">
      <c r="A116">
        <f>+予定価格!A104</f>
        <v>0</v>
      </c>
      <c r="B116" s="268">
        <f>ROUND(予定価格!B104*査定表!$B$1949,-D116)+E116</f>
        <v>0</v>
      </c>
      <c r="C116" s="268"/>
      <c r="D116" s="32">
        <f t="shared" si="29"/>
        <v>3</v>
      </c>
      <c r="E116" s="33">
        <f t="shared" si="21"/>
        <v>0</v>
      </c>
      <c r="F116" s="268">
        <f>IF($F$12=0,0,IF(予定価格!$G$1939=0,ROUND(予定価格!H104*(入力表!$F$12/予定価格!$H$1943),-H116),ROUND((予定価格!G104*(入力表!$F$12-予定価格!$H$1943)/予定価格!$G$1943)+予定価格!H104,-H116)))+I116</f>
        <v>0</v>
      </c>
      <c r="G116" s="268"/>
      <c r="H116" s="34">
        <f t="shared" si="30"/>
        <v>3</v>
      </c>
      <c r="I116" s="35">
        <f t="shared" si="22"/>
        <v>0</v>
      </c>
      <c r="J116" s="97">
        <f t="shared" si="23"/>
        <v>0</v>
      </c>
      <c r="K116" s="12">
        <f t="shared" si="24"/>
        <v>0</v>
      </c>
      <c r="L116" s="37"/>
      <c r="M116" s="6">
        <f>ROUND(予定価格!B104*査定表!$B$1949,-$F$14)</f>
        <v>0</v>
      </c>
      <c r="N116">
        <f>IF(M116=0,1,M116/予定価格!B104)</f>
        <v>1</v>
      </c>
      <c r="O116">
        <f t="shared" si="25"/>
        <v>11</v>
      </c>
      <c r="P116">
        <f t="shared" si="31"/>
        <v>0</v>
      </c>
      <c r="Q116">
        <f>IF(M116=0,0,M116/予定価格!B104)</f>
        <v>0</v>
      </c>
      <c r="R116">
        <f t="shared" si="26"/>
        <v>11</v>
      </c>
      <c r="S116">
        <f t="shared" si="32"/>
        <v>0</v>
      </c>
      <c r="T116" s="6">
        <f t="shared" si="33"/>
        <v>0</v>
      </c>
      <c r="U116" s="6" t="e">
        <f>IF(予定価格!$G$1939=0,ROUND(予定価格!H104*(入力表!$F$12/予定価格!$H$1943),-$F$14),ROUND((予定価格!G104*(入力表!$F$12-予定価格!$H$1943)/予定価格!$G$1943)+予定価格!H104,-$F$14))</f>
        <v>#DIV/0!</v>
      </c>
      <c r="V116" t="e">
        <f>IF(U116=0,1,IF(予定価格!O104=0,1,(U116-予定価格!P104)/予定価格!O104))</f>
        <v>#DIV/0!</v>
      </c>
      <c r="W116" t="e">
        <f t="shared" si="27"/>
        <v>#DIV/0!</v>
      </c>
      <c r="X116" t="e">
        <f t="shared" si="34"/>
        <v>#DIV/0!</v>
      </c>
      <c r="Y116" t="e">
        <f>IF(U116=0,0,IF(予定価格!G104=0,0,(U116-予定価格!H104)/予定価格!G104))</f>
        <v>#DIV/0!</v>
      </c>
      <c r="Z116" t="e">
        <f t="shared" si="28"/>
        <v>#DIV/0!</v>
      </c>
      <c r="AA116" t="e">
        <f t="shared" si="35"/>
        <v>#DIV/0!</v>
      </c>
      <c r="AB116" s="6" t="e">
        <f t="shared" si="36"/>
        <v>#DIV/0!</v>
      </c>
    </row>
    <row r="117" spans="1:28" hidden="1" x14ac:dyDescent="0.2">
      <c r="A117">
        <f>+予定価格!A105</f>
        <v>0</v>
      </c>
      <c r="B117" s="268">
        <f>ROUND(予定価格!B105*査定表!$B$1949,-D117)+E117</f>
        <v>0</v>
      </c>
      <c r="C117" s="268"/>
      <c r="D117" s="32">
        <f t="shared" si="29"/>
        <v>3</v>
      </c>
      <c r="E117" s="33">
        <f t="shared" si="21"/>
        <v>0</v>
      </c>
      <c r="F117" s="268">
        <f>IF($F$12=0,0,IF(予定価格!$G$1939=0,ROUND(予定価格!H105*(入力表!$F$12/予定価格!$H$1943),-H117),ROUND((予定価格!G105*(入力表!$F$12-予定価格!$H$1943)/予定価格!$G$1943)+予定価格!H105,-H117)))+I117</f>
        <v>0</v>
      </c>
      <c r="G117" s="268"/>
      <c r="H117" s="34">
        <f t="shared" si="30"/>
        <v>3</v>
      </c>
      <c r="I117" s="35">
        <f t="shared" si="22"/>
        <v>0</v>
      </c>
      <c r="J117" s="97">
        <f t="shared" si="23"/>
        <v>0</v>
      </c>
      <c r="K117" s="12">
        <f t="shared" si="24"/>
        <v>0</v>
      </c>
      <c r="L117" s="37"/>
      <c r="M117" s="6">
        <f>ROUND(予定価格!B105*査定表!$B$1949,-$F$14)</f>
        <v>0</v>
      </c>
      <c r="N117">
        <f>IF(M117=0,1,M117/予定価格!B105)</f>
        <v>1</v>
      </c>
      <c r="O117">
        <f t="shared" si="25"/>
        <v>11</v>
      </c>
      <c r="P117">
        <f t="shared" si="31"/>
        <v>0</v>
      </c>
      <c r="Q117">
        <f>IF(M117=0,0,M117/予定価格!B105)</f>
        <v>0</v>
      </c>
      <c r="R117">
        <f t="shared" si="26"/>
        <v>11</v>
      </c>
      <c r="S117">
        <f t="shared" si="32"/>
        <v>0</v>
      </c>
      <c r="T117" s="6">
        <f t="shared" si="33"/>
        <v>0</v>
      </c>
      <c r="U117" s="6" t="e">
        <f>IF(予定価格!$G$1939=0,ROUND(予定価格!H105*(入力表!$F$12/予定価格!$H$1943),-$F$14),ROUND((予定価格!G105*(入力表!$F$12-予定価格!$H$1943)/予定価格!$G$1943)+予定価格!H105,-$F$14))</f>
        <v>#DIV/0!</v>
      </c>
      <c r="V117" t="e">
        <f>IF(U117=0,1,IF(予定価格!O105=0,1,(U117-予定価格!P105)/予定価格!O105))</f>
        <v>#DIV/0!</v>
      </c>
      <c r="W117" t="e">
        <f t="shared" si="27"/>
        <v>#DIV/0!</v>
      </c>
      <c r="X117" t="e">
        <f t="shared" si="34"/>
        <v>#DIV/0!</v>
      </c>
      <c r="Y117" t="e">
        <f>IF(U117=0,0,IF(予定価格!G105=0,0,(U117-予定価格!H105)/予定価格!G105))</f>
        <v>#DIV/0!</v>
      </c>
      <c r="Z117" t="e">
        <f t="shared" si="28"/>
        <v>#DIV/0!</v>
      </c>
      <c r="AA117" t="e">
        <f t="shared" si="35"/>
        <v>#DIV/0!</v>
      </c>
      <c r="AB117" s="6" t="e">
        <f t="shared" si="36"/>
        <v>#DIV/0!</v>
      </c>
    </row>
    <row r="118" spans="1:28" hidden="1" x14ac:dyDescent="0.2">
      <c r="A118">
        <f>+予定価格!A106</f>
        <v>0</v>
      </c>
      <c r="B118" s="268">
        <f>ROUND(予定価格!B106*査定表!$B$1949,-D118)+E118</f>
        <v>0</v>
      </c>
      <c r="C118" s="268"/>
      <c r="D118" s="32">
        <f t="shared" si="29"/>
        <v>3</v>
      </c>
      <c r="E118" s="33">
        <f t="shared" si="21"/>
        <v>0</v>
      </c>
      <c r="F118" s="268">
        <f>IF($F$12=0,0,IF(予定価格!$G$1939=0,ROUND(予定価格!H106*(入力表!$F$12/予定価格!$H$1943),-H118),ROUND((予定価格!G106*(入力表!$F$12-予定価格!$H$1943)/予定価格!$G$1943)+予定価格!H106,-H118)))+I118</f>
        <v>0</v>
      </c>
      <c r="G118" s="268"/>
      <c r="H118" s="34">
        <f t="shared" si="30"/>
        <v>3</v>
      </c>
      <c r="I118" s="35">
        <f t="shared" si="22"/>
        <v>0</v>
      </c>
      <c r="J118" s="97">
        <f t="shared" si="23"/>
        <v>0</v>
      </c>
      <c r="K118" s="12">
        <f t="shared" si="24"/>
        <v>0</v>
      </c>
      <c r="L118" s="37"/>
      <c r="M118" s="6">
        <f>ROUND(予定価格!B106*査定表!$B$1949,-$F$14)</f>
        <v>0</v>
      </c>
      <c r="N118">
        <f>IF(M118=0,1,M118/予定価格!B106)</f>
        <v>1</v>
      </c>
      <c r="O118">
        <f t="shared" si="25"/>
        <v>11</v>
      </c>
      <c r="P118">
        <f t="shared" si="31"/>
        <v>0</v>
      </c>
      <c r="Q118">
        <f>IF(M118=0,0,M118/予定価格!B106)</f>
        <v>0</v>
      </c>
      <c r="R118">
        <f t="shared" si="26"/>
        <v>11</v>
      </c>
      <c r="S118">
        <f t="shared" si="32"/>
        <v>0</v>
      </c>
      <c r="T118" s="6">
        <f t="shared" si="33"/>
        <v>0</v>
      </c>
      <c r="U118" s="6" t="e">
        <f>IF(予定価格!$G$1939=0,ROUND(予定価格!H106*(入力表!$F$12/予定価格!$H$1943),-$F$14),ROUND((予定価格!G106*(入力表!$F$12-予定価格!$H$1943)/予定価格!$G$1943)+予定価格!H106,-$F$14))</f>
        <v>#DIV/0!</v>
      </c>
      <c r="V118" t="e">
        <f>IF(U118=0,1,IF(予定価格!O106=0,1,(U118-予定価格!P106)/予定価格!O106))</f>
        <v>#DIV/0!</v>
      </c>
      <c r="W118" t="e">
        <f t="shared" si="27"/>
        <v>#DIV/0!</v>
      </c>
      <c r="X118" t="e">
        <f t="shared" si="34"/>
        <v>#DIV/0!</v>
      </c>
      <c r="Y118" t="e">
        <f>IF(U118=0,0,IF(予定価格!G106=0,0,(U118-予定価格!H106)/予定価格!G106))</f>
        <v>#DIV/0!</v>
      </c>
      <c r="Z118" t="e">
        <f t="shared" si="28"/>
        <v>#DIV/0!</v>
      </c>
      <c r="AA118" t="e">
        <f t="shared" si="35"/>
        <v>#DIV/0!</v>
      </c>
      <c r="AB118" s="6" t="e">
        <f t="shared" si="36"/>
        <v>#DIV/0!</v>
      </c>
    </row>
    <row r="119" spans="1:28" hidden="1" x14ac:dyDescent="0.2">
      <c r="A119">
        <f>+予定価格!A107</f>
        <v>0</v>
      </c>
      <c r="B119" s="268">
        <f>ROUND(予定価格!B107*査定表!$B$1949,-D119)+E119</f>
        <v>0</v>
      </c>
      <c r="C119" s="268"/>
      <c r="D119" s="32">
        <f t="shared" si="29"/>
        <v>3</v>
      </c>
      <c r="E119" s="33">
        <f t="shared" si="21"/>
        <v>0</v>
      </c>
      <c r="F119" s="268">
        <f>IF($F$12=0,0,IF(予定価格!$G$1939=0,ROUND(予定価格!H107*(入力表!$F$12/予定価格!$H$1943),-H119),ROUND((予定価格!G107*(入力表!$F$12-予定価格!$H$1943)/予定価格!$G$1943)+予定価格!H107,-H119)))+I119</f>
        <v>0</v>
      </c>
      <c r="G119" s="268"/>
      <c r="H119" s="34">
        <f t="shared" si="30"/>
        <v>3</v>
      </c>
      <c r="I119" s="35">
        <f t="shared" si="22"/>
        <v>0</v>
      </c>
      <c r="J119" s="97">
        <f t="shared" si="23"/>
        <v>0</v>
      </c>
      <c r="K119" s="12">
        <f t="shared" si="24"/>
        <v>0</v>
      </c>
      <c r="L119" s="37"/>
      <c r="M119" s="6">
        <f>ROUND(予定価格!B107*査定表!$B$1949,-$F$14)</f>
        <v>0</v>
      </c>
      <c r="N119">
        <f>IF(M119=0,1,M119/予定価格!B107)</f>
        <v>1</v>
      </c>
      <c r="O119">
        <f t="shared" si="25"/>
        <v>11</v>
      </c>
      <c r="P119">
        <f t="shared" si="31"/>
        <v>0</v>
      </c>
      <c r="Q119">
        <f>IF(M119=0,0,M119/予定価格!B107)</f>
        <v>0</v>
      </c>
      <c r="R119">
        <f t="shared" si="26"/>
        <v>11</v>
      </c>
      <c r="S119">
        <f t="shared" si="32"/>
        <v>0</v>
      </c>
      <c r="T119" s="6">
        <f t="shared" si="33"/>
        <v>0</v>
      </c>
      <c r="U119" s="6" t="e">
        <f>IF(予定価格!$G$1939=0,ROUND(予定価格!H107*(入力表!$F$12/予定価格!$H$1943),-$F$14),ROUND((予定価格!G107*(入力表!$F$12-予定価格!$H$1943)/予定価格!$G$1943)+予定価格!H107,-$F$14))</f>
        <v>#DIV/0!</v>
      </c>
      <c r="V119" t="e">
        <f>IF(U119=0,1,IF(予定価格!O107=0,1,(U119-予定価格!P107)/予定価格!O107))</f>
        <v>#DIV/0!</v>
      </c>
      <c r="W119" t="e">
        <f t="shared" si="27"/>
        <v>#DIV/0!</v>
      </c>
      <c r="X119" t="e">
        <f t="shared" si="34"/>
        <v>#DIV/0!</v>
      </c>
      <c r="Y119" t="e">
        <f>IF(U119=0,0,IF(予定価格!G107=0,0,(U119-予定価格!H107)/予定価格!G107))</f>
        <v>#DIV/0!</v>
      </c>
      <c r="Z119" t="e">
        <f t="shared" si="28"/>
        <v>#DIV/0!</v>
      </c>
      <c r="AA119" t="e">
        <f t="shared" si="35"/>
        <v>#DIV/0!</v>
      </c>
      <c r="AB119" s="6" t="e">
        <f t="shared" si="36"/>
        <v>#DIV/0!</v>
      </c>
    </row>
    <row r="120" spans="1:28" hidden="1" x14ac:dyDescent="0.2">
      <c r="A120">
        <f>+予定価格!A108</f>
        <v>0</v>
      </c>
      <c r="B120" s="268">
        <f>ROUND(予定価格!B108*査定表!$B$1949,-D120)+E120</f>
        <v>0</v>
      </c>
      <c r="C120" s="268"/>
      <c r="D120" s="32">
        <f t="shared" si="29"/>
        <v>3</v>
      </c>
      <c r="E120" s="33">
        <f t="shared" si="21"/>
        <v>0</v>
      </c>
      <c r="F120" s="268">
        <f>IF($F$12=0,0,IF(予定価格!$G$1939=0,ROUND(予定価格!H108*(入力表!$F$12/予定価格!$H$1943),-H120),ROUND((予定価格!G108*(入力表!$F$12-予定価格!$H$1943)/予定価格!$G$1943)+予定価格!H108,-H120)))+I120</f>
        <v>0</v>
      </c>
      <c r="G120" s="268"/>
      <c r="H120" s="34">
        <f t="shared" si="30"/>
        <v>3</v>
      </c>
      <c r="I120" s="35">
        <f t="shared" si="22"/>
        <v>0</v>
      </c>
      <c r="J120" s="97">
        <f t="shared" si="23"/>
        <v>0</v>
      </c>
      <c r="K120" s="12">
        <f t="shared" si="24"/>
        <v>0</v>
      </c>
      <c r="L120" s="37"/>
      <c r="M120" s="6">
        <f>ROUND(予定価格!B108*査定表!$B$1949,-$F$14)</f>
        <v>0</v>
      </c>
      <c r="N120">
        <f>IF(M120=0,1,M120/予定価格!B108)</f>
        <v>1</v>
      </c>
      <c r="O120">
        <f t="shared" si="25"/>
        <v>11</v>
      </c>
      <c r="P120">
        <f t="shared" si="31"/>
        <v>0</v>
      </c>
      <c r="Q120">
        <f>IF(M120=0,0,M120/予定価格!B108)</f>
        <v>0</v>
      </c>
      <c r="R120">
        <f t="shared" si="26"/>
        <v>11</v>
      </c>
      <c r="S120">
        <f t="shared" si="32"/>
        <v>0</v>
      </c>
      <c r="T120" s="6">
        <f t="shared" si="33"/>
        <v>0</v>
      </c>
      <c r="U120" s="6" t="e">
        <f>IF(予定価格!$G$1939=0,ROUND(予定価格!H108*(入力表!$F$12/予定価格!$H$1943),-$F$14),ROUND((予定価格!G108*(入力表!$F$12-予定価格!$H$1943)/予定価格!$G$1943)+予定価格!H108,-$F$14))</f>
        <v>#DIV/0!</v>
      </c>
      <c r="V120" t="e">
        <f>IF(U120=0,1,IF(予定価格!O108=0,1,(U120-予定価格!P108)/予定価格!O108))</f>
        <v>#DIV/0!</v>
      </c>
      <c r="W120" t="e">
        <f t="shared" si="27"/>
        <v>#DIV/0!</v>
      </c>
      <c r="X120" t="e">
        <f t="shared" si="34"/>
        <v>#DIV/0!</v>
      </c>
      <c r="Y120" t="e">
        <f>IF(U120=0,0,IF(予定価格!G108=0,0,(U120-予定価格!H108)/予定価格!G108))</f>
        <v>#DIV/0!</v>
      </c>
      <c r="Z120" t="e">
        <f t="shared" si="28"/>
        <v>#DIV/0!</v>
      </c>
      <c r="AA120" t="e">
        <f t="shared" si="35"/>
        <v>#DIV/0!</v>
      </c>
      <c r="AB120" s="6" t="e">
        <f t="shared" si="36"/>
        <v>#DIV/0!</v>
      </c>
    </row>
    <row r="121" spans="1:28" hidden="1" x14ac:dyDescent="0.2">
      <c r="A121">
        <f>+予定価格!A109</f>
        <v>0</v>
      </c>
      <c r="B121" s="268">
        <f>ROUND(予定価格!B109*査定表!$B$1949,-D121)+E121</f>
        <v>0</v>
      </c>
      <c r="C121" s="268"/>
      <c r="D121" s="32">
        <f t="shared" si="29"/>
        <v>3</v>
      </c>
      <c r="E121" s="33">
        <f t="shared" si="21"/>
        <v>0</v>
      </c>
      <c r="F121" s="268">
        <f>IF($F$12=0,0,IF(予定価格!$G$1939=0,ROUND(予定価格!H109*(入力表!$F$12/予定価格!$H$1943),-H121),ROUND((予定価格!G109*(入力表!$F$12-予定価格!$H$1943)/予定価格!$G$1943)+予定価格!H109,-H121)))+I121</f>
        <v>0</v>
      </c>
      <c r="G121" s="268"/>
      <c r="H121" s="34">
        <f t="shared" si="30"/>
        <v>3</v>
      </c>
      <c r="I121" s="35">
        <f t="shared" si="22"/>
        <v>0</v>
      </c>
      <c r="J121" s="97">
        <f t="shared" si="23"/>
        <v>0</v>
      </c>
      <c r="K121" s="12">
        <f t="shared" si="24"/>
        <v>0</v>
      </c>
      <c r="L121" s="37"/>
      <c r="M121" s="6">
        <f>ROUND(予定価格!B109*査定表!$B$1949,-$F$14)</f>
        <v>0</v>
      </c>
      <c r="N121">
        <f>IF(M121=0,1,M121/予定価格!B109)</f>
        <v>1</v>
      </c>
      <c r="O121">
        <f t="shared" si="25"/>
        <v>11</v>
      </c>
      <c r="P121">
        <f t="shared" si="31"/>
        <v>0</v>
      </c>
      <c r="Q121">
        <f>IF(M121=0,0,M121/予定価格!B109)</f>
        <v>0</v>
      </c>
      <c r="R121">
        <f t="shared" si="26"/>
        <v>11</v>
      </c>
      <c r="S121">
        <f t="shared" si="32"/>
        <v>0</v>
      </c>
      <c r="T121" s="6">
        <f t="shared" si="33"/>
        <v>0</v>
      </c>
      <c r="U121" s="6" t="e">
        <f>IF(予定価格!$G$1939=0,ROUND(予定価格!H109*(入力表!$F$12/予定価格!$H$1943),-$F$14),ROUND((予定価格!G109*(入力表!$F$12-予定価格!$H$1943)/予定価格!$G$1943)+予定価格!H109,-$F$14))</f>
        <v>#DIV/0!</v>
      </c>
      <c r="V121" t="e">
        <f>IF(U121=0,1,IF(予定価格!O109=0,1,(U121-予定価格!P109)/予定価格!O109))</f>
        <v>#DIV/0!</v>
      </c>
      <c r="W121" t="e">
        <f t="shared" si="27"/>
        <v>#DIV/0!</v>
      </c>
      <c r="X121" t="e">
        <f t="shared" si="34"/>
        <v>#DIV/0!</v>
      </c>
      <c r="Y121" t="e">
        <f>IF(U121=0,0,IF(予定価格!G109=0,0,(U121-予定価格!H109)/予定価格!G109))</f>
        <v>#DIV/0!</v>
      </c>
      <c r="Z121" t="e">
        <f t="shared" si="28"/>
        <v>#DIV/0!</v>
      </c>
      <c r="AA121" t="e">
        <f t="shared" si="35"/>
        <v>#DIV/0!</v>
      </c>
      <c r="AB121" s="6" t="e">
        <f t="shared" si="36"/>
        <v>#DIV/0!</v>
      </c>
    </row>
    <row r="122" spans="1:28" hidden="1" x14ac:dyDescent="0.2">
      <c r="A122">
        <f>+予定価格!A110</f>
        <v>0</v>
      </c>
      <c r="B122" s="268">
        <f>ROUND(予定価格!B110*査定表!$B$1949,-D122)+E122</f>
        <v>0</v>
      </c>
      <c r="C122" s="268"/>
      <c r="D122" s="32">
        <f t="shared" si="29"/>
        <v>3</v>
      </c>
      <c r="E122" s="33">
        <f t="shared" si="21"/>
        <v>0</v>
      </c>
      <c r="F122" s="268">
        <f>IF($F$12=0,0,IF(予定価格!$G$1939=0,ROUND(予定価格!H110*(入力表!$F$12/予定価格!$H$1943),-H122),ROUND((予定価格!G110*(入力表!$F$12-予定価格!$H$1943)/予定価格!$G$1943)+予定価格!H110,-H122)))+I122</f>
        <v>0</v>
      </c>
      <c r="G122" s="268"/>
      <c r="H122" s="34">
        <f t="shared" si="30"/>
        <v>3</v>
      </c>
      <c r="I122" s="35">
        <f t="shared" si="22"/>
        <v>0</v>
      </c>
      <c r="J122" s="97">
        <f t="shared" si="23"/>
        <v>0</v>
      </c>
      <c r="K122" s="12">
        <f t="shared" si="24"/>
        <v>0</v>
      </c>
      <c r="L122" s="37"/>
      <c r="M122" s="6">
        <f>ROUND(予定価格!B110*査定表!$B$1949,-$F$14)</f>
        <v>0</v>
      </c>
      <c r="N122">
        <f>IF(M122=0,1,M122/予定価格!B110)</f>
        <v>1</v>
      </c>
      <c r="O122">
        <f t="shared" si="25"/>
        <v>11</v>
      </c>
      <c r="P122">
        <f t="shared" si="31"/>
        <v>0</v>
      </c>
      <c r="Q122">
        <f>IF(M122=0,0,M122/予定価格!B110)</f>
        <v>0</v>
      </c>
      <c r="R122">
        <f t="shared" si="26"/>
        <v>11</v>
      </c>
      <c r="S122">
        <f t="shared" si="32"/>
        <v>0</v>
      </c>
      <c r="T122" s="6">
        <f t="shared" si="33"/>
        <v>0</v>
      </c>
      <c r="U122" s="6" t="e">
        <f>IF(予定価格!$G$1939=0,ROUND(予定価格!H110*(入力表!$F$12/予定価格!$H$1943),-$F$14),ROUND((予定価格!G110*(入力表!$F$12-予定価格!$H$1943)/予定価格!$G$1943)+予定価格!H110,-$F$14))</f>
        <v>#DIV/0!</v>
      </c>
      <c r="V122" t="e">
        <f>IF(U122=0,1,IF(予定価格!O110=0,1,(U122-予定価格!P110)/予定価格!O110))</f>
        <v>#DIV/0!</v>
      </c>
      <c r="W122" t="e">
        <f t="shared" si="27"/>
        <v>#DIV/0!</v>
      </c>
      <c r="X122" t="e">
        <f t="shared" si="34"/>
        <v>#DIV/0!</v>
      </c>
      <c r="Y122" t="e">
        <f>IF(U122=0,0,IF(予定価格!G110=0,0,(U122-予定価格!H110)/予定価格!G110))</f>
        <v>#DIV/0!</v>
      </c>
      <c r="Z122" t="e">
        <f t="shared" si="28"/>
        <v>#DIV/0!</v>
      </c>
      <c r="AA122" t="e">
        <f t="shared" si="35"/>
        <v>#DIV/0!</v>
      </c>
      <c r="AB122" s="6" t="e">
        <f t="shared" si="36"/>
        <v>#DIV/0!</v>
      </c>
    </row>
    <row r="123" spans="1:28" hidden="1" x14ac:dyDescent="0.2">
      <c r="A123">
        <f>+予定価格!A111</f>
        <v>0</v>
      </c>
      <c r="B123" s="268">
        <f>ROUND(予定価格!B111*査定表!$B$1949,-D123)+E123</f>
        <v>0</v>
      </c>
      <c r="C123" s="268"/>
      <c r="D123" s="32">
        <f t="shared" si="29"/>
        <v>3</v>
      </c>
      <c r="E123" s="33">
        <f t="shared" si="21"/>
        <v>0</v>
      </c>
      <c r="F123" s="268">
        <f>IF($F$12=0,0,IF(予定価格!$G$1939=0,ROUND(予定価格!H111*(入力表!$F$12/予定価格!$H$1943),-H123),ROUND((予定価格!G111*(入力表!$F$12-予定価格!$H$1943)/予定価格!$G$1943)+予定価格!H111,-H123)))+I123</f>
        <v>0</v>
      </c>
      <c r="G123" s="268"/>
      <c r="H123" s="34">
        <f t="shared" si="30"/>
        <v>3</v>
      </c>
      <c r="I123" s="35">
        <f t="shared" si="22"/>
        <v>0</v>
      </c>
      <c r="J123" s="97">
        <f t="shared" si="23"/>
        <v>0</v>
      </c>
      <c r="K123" s="12">
        <f t="shared" si="24"/>
        <v>0</v>
      </c>
      <c r="L123" s="37"/>
      <c r="M123" s="6">
        <f>ROUND(予定価格!B111*査定表!$B$1949,-$F$14)</f>
        <v>0</v>
      </c>
      <c r="N123">
        <f>IF(M123=0,1,M123/予定価格!B111)</f>
        <v>1</v>
      </c>
      <c r="O123">
        <f t="shared" si="25"/>
        <v>11</v>
      </c>
      <c r="P123">
        <f t="shared" si="31"/>
        <v>0</v>
      </c>
      <c r="Q123">
        <f>IF(M123=0,0,M123/予定価格!B111)</f>
        <v>0</v>
      </c>
      <c r="R123">
        <f t="shared" si="26"/>
        <v>11</v>
      </c>
      <c r="S123">
        <f t="shared" si="32"/>
        <v>0</v>
      </c>
      <c r="T123" s="6">
        <f t="shared" si="33"/>
        <v>0</v>
      </c>
      <c r="U123" s="6" t="e">
        <f>IF(予定価格!$G$1939=0,ROUND(予定価格!H111*(入力表!$F$12/予定価格!$H$1943),-$F$14),ROUND((予定価格!G111*(入力表!$F$12-予定価格!$H$1943)/予定価格!$G$1943)+予定価格!H111,-$F$14))</f>
        <v>#DIV/0!</v>
      </c>
      <c r="V123" t="e">
        <f>IF(U123=0,1,IF(予定価格!O111=0,1,(U123-予定価格!P111)/予定価格!O111))</f>
        <v>#DIV/0!</v>
      </c>
      <c r="W123" t="e">
        <f t="shared" si="27"/>
        <v>#DIV/0!</v>
      </c>
      <c r="X123" t="e">
        <f t="shared" si="34"/>
        <v>#DIV/0!</v>
      </c>
      <c r="Y123" t="e">
        <f>IF(U123=0,0,IF(予定価格!G111=0,0,(U123-予定価格!H111)/予定価格!G111))</f>
        <v>#DIV/0!</v>
      </c>
      <c r="Z123" t="e">
        <f t="shared" si="28"/>
        <v>#DIV/0!</v>
      </c>
      <c r="AA123" t="e">
        <f t="shared" si="35"/>
        <v>#DIV/0!</v>
      </c>
      <c r="AB123" s="6" t="e">
        <f t="shared" si="36"/>
        <v>#DIV/0!</v>
      </c>
    </row>
    <row r="124" spans="1:28" hidden="1" x14ac:dyDescent="0.2">
      <c r="A124">
        <f>+予定価格!A112</f>
        <v>0</v>
      </c>
      <c r="B124" s="268">
        <f>ROUND(予定価格!B112*査定表!$B$1949,-D124)+E124</f>
        <v>0</v>
      </c>
      <c r="C124" s="268"/>
      <c r="D124" s="32">
        <f t="shared" si="29"/>
        <v>3</v>
      </c>
      <c r="E124" s="33">
        <f t="shared" si="21"/>
        <v>0</v>
      </c>
      <c r="F124" s="268">
        <f>IF($F$12=0,0,IF(予定価格!$G$1939=0,ROUND(予定価格!H112*(入力表!$F$12/予定価格!$H$1943),-H124),ROUND((予定価格!G112*(入力表!$F$12-予定価格!$H$1943)/予定価格!$G$1943)+予定価格!H112,-H124)))+I124</f>
        <v>0</v>
      </c>
      <c r="G124" s="268"/>
      <c r="H124" s="34">
        <f t="shared" si="30"/>
        <v>3</v>
      </c>
      <c r="I124" s="35">
        <f t="shared" si="22"/>
        <v>0</v>
      </c>
      <c r="J124" s="97">
        <f t="shared" si="23"/>
        <v>0</v>
      </c>
      <c r="K124" s="12">
        <f t="shared" si="24"/>
        <v>0</v>
      </c>
      <c r="L124" s="37"/>
      <c r="M124" s="6">
        <f>ROUND(予定価格!B112*査定表!$B$1949,-$F$14)</f>
        <v>0</v>
      </c>
      <c r="N124">
        <f>IF(M124=0,1,M124/予定価格!B112)</f>
        <v>1</v>
      </c>
      <c r="O124">
        <f t="shared" si="25"/>
        <v>11</v>
      </c>
      <c r="P124">
        <f t="shared" si="31"/>
        <v>0</v>
      </c>
      <c r="Q124">
        <f>IF(M124=0,0,M124/予定価格!B112)</f>
        <v>0</v>
      </c>
      <c r="R124">
        <f t="shared" si="26"/>
        <v>11</v>
      </c>
      <c r="S124">
        <f t="shared" si="32"/>
        <v>0</v>
      </c>
      <c r="T124" s="6">
        <f t="shared" si="33"/>
        <v>0</v>
      </c>
      <c r="U124" s="6" t="e">
        <f>IF(予定価格!$G$1939=0,ROUND(予定価格!H112*(入力表!$F$12/予定価格!$H$1943),-$F$14),ROUND((予定価格!G112*(入力表!$F$12-予定価格!$H$1943)/予定価格!$G$1943)+予定価格!H112,-$F$14))</f>
        <v>#DIV/0!</v>
      </c>
      <c r="V124" t="e">
        <f>IF(U124=0,1,IF(予定価格!O112=0,1,(U124-予定価格!P112)/予定価格!O112))</f>
        <v>#DIV/0!</v>
      </c>
      <c r="W124" t="e">
        <f t="shared" si="27"/>
        <v>#DIV/0!</v>
      </c>
      <c r="X124" t="e">
        <f t="shared" si="34"/>
        <v>#DIV/0!</v>
      </c>
      <c r="Y124" t="e">
        <f>IF(U124=0,0,IF(予定価格!G112=0,0,(U124-予定価格!H112)/予定価格!G112))</f>
        <v>#DIV/0!</v>
      </c>
      <c r="Z124" t="e">
        <f t="shared" si="28"/>
        <v>#DIV/0!</v>
      </c>
      <c r="AA124" t="e">
        <f t="shared" si="35"/>
        <v>#DIV/0!</v>
      </c>
      <c r="AB124" s="6" t="e">
        <f t="shared" si="36"/>
        <v>#DIV/0!</v>
      </c>
    </row>
    <row r="125" spans="1:28" hidden="1" x14ac:dyDescent="0.2">
      <c r="A125">
        <f>+予定価格!A113</f>
        <v>0</v>
      </c>
      <c r="B125" s="268">
        <f>ROUND(予定価格!B113*査定表!$B$1949,-D125)+E125</f>
        <v>0</v>
      </c>
      <c r="C125" s="268"/>
      <c r="D125" s="32">
        <f t="shared" si="29"/>
        <v>3</v>
      </c>
      <c r="E125" s="33">
        <f t="shared" si="21"/>
        <v>0</v>
      </c>
      <c r="F125" s="268">
        <f>IF($F$12=0,0,IF(予定価格!$G$1939=0,ROUND(予定価格!H113*(入力表!$F$12/予定価格!$H$1943),-H125),ROUND((予定価格!G113*(入力表!$F$12-予定価格!$H$1943)/予定価格!$G$1943)+予定価格!H113,-H125)))+I125</f>
        <v>0</v>
      </c>
      <c r="G125" s="268"/>
      <c r="H125" s="34">
        <f t="shared" si="30"/>
        <v>3</v>
      </c>
      <c r="I125" s="35">
        <f t="shared" si="22"/>
        <v>0</v>
      </c>
      <c r="J125" s="97">
        <f t="shared" si="23"/>
        <v>0</v>
      </c>
      <c r="K125" s="12">
        <f t="shared" si="24"/>
        <v>0</v>
      </c>
      <c r="L125" s="37"/>
      <c r="M125" s="6">
        <f>ROUND(予定価格!B113*査定表!$B$1949,-$F$14)</f>
        <v>0</v>
      </c>
      <c r="N125">
        <f>IF(M125=0,1,M125/予定価格!B113)</f>
        <v>1</v>
      </c>
      <c r="O125">
        <f t="shared" si="25"/>
        <v>11</v>
      </c>
      <c r="P125">
        <f t="shared" si="31"/>
        <v>0</v>
      </c>
      <c r="Q125">
        <f>IF(M125=0,0,M125/予定価格!B113)</f>
        <v>0</v>
      </c>
      <c r="R125">
        <f t="shared" si="26"/>
        <v>11</v>
      </c>
      <c r="S125">
        <f t="shared" si="32"/>
        <v>0</v>
      </c>
      <c r="T125" s="6">
        <f t="shared" si="33"/>
        <v>0</v>
      </c>
      <c r="U125" s="6" t="e">
        <f>IF(予定価格!$G$1939=0,ROUND(予定価格!H113*(入力表!$F$12/予定価格!$H$1943),-$F$14),ROUND((予定価格!G113*(入力表!$F$12-予定価格!$H$1943)/予定価格!$G$1943)+予定価格!H113,-$F$14))</f>
        <v>#DIV/0!</v>
      </c>
      <c r="V125" t="e">
        <f>IF(U125=0,1,IF(予定価格!O113=0,1,(U125-予定価格!P113)/予定価格!O113))</f>
        <v>#DIV/0!</v>
      </c>
      <c r="W125" t="e">
        <f t="shared" si="27"/>
        <v>#DIV/0!</v>
      </c>
      <c r="X125" t="e">
        <f t="shared" si="34"/>
        <v>#DIV/0!</v>
      </c>
      <c r="Y125" t="e">
        <f>IF(U125=0,0,IF(予定価格!G113=0,0,(U125-予定価格!H113)/予定価格!G113))</f>
        <v>#DIV/0!</v>
      </c>
      <c r="Z125" t="e">
        <f t="shared" si="28"/>
        <v>#DIV/0!</v>
      </c>
      <c r="AA125" t="e">
        <f t="shared" si="35"/>
        <v>#DIV/0!</v>
      </c>
      <c r="AB125" s="6" t="e">
        <f t="shared" si="36"/>
        <v>#DIV/0!</v>
      </c>
    </row>
    <row r="126" spans="1:28" hidden="1" x14ac:dyDescent="0.2">
      <c r="A126">
        <f>+予定価格!A114</f>
        <v>0</v>
      </c>
      <c r="B126" s="268">
        <f>ROUND(予定価格!B114*査定表!$B$1949,-D126)+E126</f>
        <v>0</v>
      </c>
      <c r="C126" s="268"/>
      <c r="D126" s="32">
        <f t="shared" si="29"/>
        <v>3</v>
      </c>
      <c r="E126" s="33">
        <f t="shared" si="21"/>
        <v>0</v>
      </c>
      <c r="F126" s="268">
        <f>IF($F$12=0,0,IF(予定価格!$G$1939=0,ROUND(予定価格!H114*(入力表!$F$12/予定価格!$H$1943),-H126),ROUND((予定価格!G114*(入力表!$F$12-予定価格!$H$1943)/予定価格!$G$1943)+予定価格!H114,-H126)))+I126</f>
        <v>0</v>
      </c>
      <c r="G126" s="268"/>
      <c r="H126" s="34">
        <f t="shared" si="30"/>
        <v>3</v>
      </c>
      <c r="I126" s="35">
        <f t="shared" si="22"/>
        <v>0</v>
      </c>
      <c r="J126" s="97">
        <f t="shared" si="23"/>
        <v>0</v>
      </c>
      <c r="K126" s="12">
        <f t="shared" si="24"/>
        <v>0</v>
      </c>
      <c r="L126" s="37"/>
      <c r="M126" s="6">
        <f>ROUND(予定価格!B114*査定表!$B$1949,-$F$14)</f>
        <v>0</v>
      </c>
      <c r="N126">
        <f>IF(M126=0,1,M126/予定価格!B114)</f>
        <v>1</v>
      </c>
      <c r="O126">
        <f t="shared" si="25"/>
        <v>11</v>
      </c>
      <c r="P126">
        <f t="shared" si="31"/>
        <v>0</v>
      </c>
      <c r="Q126">
        <f>IF(M126=0,0,M126/予定価格!B114)</f>
        <v>0</v>
      </c>
      <c r="R126">
        <f t="shared" si="26"/>
        <v>11</v>
      </c>
      <c r="S126">
        <f t="shared" si="32"/>
        <v>0</v>
      </c>
      <c r="T126" s="6">
        <f t="shared" si="33"/>
        <v>0</v>
      </c>
      <c r="U126" s="6" t="e">
        <f>IF(予定価格!$G$1939=0,ROUND(予定価格!H114*(入力表!$F$12/予定価格!$H$1943),-$F$14),ROUND((予定価格!G114*(入力表!$F$12-予定価格!$H$1943)/予定価格!$G$1943)+予定価格!H114,-$F$14))</f>
        <v>#DIV/0!</v>
      </c>
      <c r="V126" t="e">
        <f>IF(U126=0,1,IF(予定価格!O114=0,1,(U126-予定価格!P114)/予定価格!O114))</f>
        <v>#DIV/0!</v>
      </c>
      <c r="W126" t="e">
        <f t="shared" si="27"/>
        <v>#DIV/0!</v>
      </c>
      <c r="X126" t="e">
        <f t="shared" si="34"/>
        <v>#DIV/0!</v>
      </c>
      <c r="Y126" t="e">
        <f>IF(U126=0,0,IF(予定価格!G114=0,0,(U126-予定価格!H114)/予定価格!G114))</f>
        <v>#DIV/0!</v>
      </c>
      <c r="Z126" t="e">
        <f t="shared" si="28"/>
        <v>#DIV/0!</v>
      </c>
      <c r="AA126" t="e">
        <f t="shared" si="35"/>
        <v>#DIV/0!</v>
      </c>
      <c r="AB126" s="6" t="e">
        <f t="shared" si="36"/>
        <v>#DIV/0!</v>
      </c>
    </row>
    <row r="127" spans="1:28" hidden="1" x14ac:dyDescent="0.2">
      <c r="A127">
        <f>+予定価格!A115</f>
        <v>0</v>
      </c>
      <c r="B127" s="268">
        <f>ROUND(予定価格!B115*査定表!$B$1949,-D127)+E127</f>
        <v>0</v>
      </c>
      <c r="C127" s="268"/>
      <c r="D127" s="32">
        <f t="shared" si="29"/>
        <v>3</v>
      </c>
      <c r="E127" s="33">
        <f t="shared" si="21"/>
        <v>0</v>
      </c>
      <c r="F127" s="268">
        <f>IF($F$12=0,0,IF(予定価格!$G$1939=0,ROUND(予定価格!H115*(入力表!$F$12/予定価格!$H$1943),-H127),ROUND((予定価格!G115*(入力表!$F$12-予定価格!$H$1943)/予定価格!$G$1943)+予定価格!H115,-H127)))+I127</f>
        <v>0</v>
      </c>
      <c r="G127" s="268"/>
      <c r="H127" s="34">
        <f t="shared" si="30"/>
        <v>3</v>
      </c>
      <c r="I127" s="35">
        <f t="shared" si="22"/>
        <v>0</v>
      </c>
      <c r="J127" s="97">
        <f t="shared" si="23"/>
        <v>0</v>
      </c>
      <c r="K127" s="12">
        <f t="shared" si="24"/>
        <v>0</v>
      </c>
      <c r="L127" s="37"/>
      <c r="M127" s="6">
        <f>ROUND(予定価格!B115*査定表!$B$1949,-$F$14)</f>
        <v>0</v>
      </c>
      <c r="N127">
        <f>IF(M127=0,1,M127/予定価格!B115)</f>
        <v>1</v>
      </c>
      <c r="O127">
        <f t="shared" si="25"/>
        <v>11</v>
      </c>
      <c r="P127">
        <f t="shared" si="31"/>
        <v>0</v>
      </c>
      <c r="Q127">
        <f>IF(M127=0,0,M127/予定価格!B115)</f>
        <v>0</v>
      </c>
      <c r="R127">
        <f t="shared" si="26"/>
        <v>11</v>
      </c>
      <c r="S127">
        <f t="shared" si="32"/>
        <v>0</v>
      </c>
      <c r="T127" s="6">
        <f t="shared" si="33"/>
        <v>0</v>
      </c>
      <c r="U127" s="6" t="e">
        <f>IF(予定価格!$G$1939=0,ROUND(予定価格!H115*(入力表!$F$12/予定価格!$H$1943),-$F$14),ROUND((予定価格!G115*(入力表!$F$12-予定価格!$H$1943)/予定価格!$G$1943)+予定価格!H115,-$F$14))</f>
        <v>#DIV/0!</v>
      </c>
      <c r="V127" t="e">
        <f>IF(U127=0,1,IF(予定価格!O115=0,1,(U127-予定価格!P115)/予定価格!O115))</f>
        <v>#DIV/0!</v>
      </c>
      <c r="W127" t="e">
        <f t="shared" si="27"/>
        <v>#DIV/0!</v>
      </c>
      <c r="X127" t="e">
        <f t="shared" si="34"/>
        <v>#DIV/0!</v>
      </c>
      <c r="Y127" t="e">
        <f>IF(U127=0,0,IF(予定価格!G115=0,0,(U127-予定価格!H115)/予定価格!G115))</f>
        <v>#DIV/0!</v>
      </c>
      <c r="Z127" t="e">
        <f t="shared" si="28"/>
        <v>#DIV/0!</v>
      </c>
      <c r="AA127" t="e">
        <f t="shared" si="35"/>
        <v>#DIV/0!</v>
      </c>
      <c r="AB127" s="6" t="e">
        <f t="shared" si="36"/>
        <v>#DIV/0!</v>
      </c>
    </row>
    <row r="128" spans="1:28" hidden="1" x14ac:dyDescent="0.2">
      <c r="A128">
        <f>+予定価格!A116</f>
        <v>0</v>
      </c>
      <c r="B128" s="268">
        <f>ROUND(予定価格!B116*査定表!$B$1949,-D128)+E128</f>
        <v>0</v>
      </c>
      <c r="C128" s="268"/>
      <c r="D128" s="32">
        <f t="shared" si="29"/>
        <v>3</v>
      </c>
      <c r="E128" s="33">
        <f t="shared" si="21"/>
        <v>0</v>
      </c>
      <c r="F128" s="268">
        <f>IF($F$12=0,0,IF(予定価格!$G$1939=0,ROUND(予定価格!H116*(入力表!$F$12/予定価格!$H$1943),-H128),ROUND((予定価格!G116*(入力表!$F$12-予定価格!$H$1943)/予定価格!$G$1943)+予定価格!H116,-H128)))+I128</f>
        <v>0</v>
      </c>
      <c r="G128" s="268"/>
      <c r="H128" s="34">
        <f t="shared" si="30"/>
        <v>3</v>
      </c>
      <c r="I128" s="35">
        <f t="shared" si="22"/>
        <v>0</v>
      </c>
      <c r="J128" s="97">
        <f t="shared" si="23"/>
        <v>0</v>
      </c>
      <c r="K128" s="12">
        <f t="shared" si="24"/>
        <v>0</v>
      </c>
      <c r="L128" s="37"/>
      <c r="M128" s="6">
        <f>ROUND(予定価格!B116*査定表!$B$1949,-$F$14)</f>
        <v>0</v>
      </c>
      <c r="N128">
        <f>IF(M128=0,1,M128/予定価格!B116)</f>
        <v>1</v>
      </c>
      <c r="O128">
        <f t="shared" si="25"/>
        <v>11</v>
      </c>
      <c r="P128">
        <f t="shared" si="31"/>
        <v>0</v>
      </c>
      <c r="Q128">
        <f>IF(M128=0,0,M128/予定価格!B116)</f>
        <v>0</v>
      </c>
      <c r="R128">
        <f t="shared" si="26"/>
        <v>11</v>
      </c>
      <c r="S128">
        <f t="shared" si="32"/>
        <v>0</v>
      </c>
      <c r="T128" s="6">
        <f t="shared" si="33"/>
        <v>0</v>
      </c>
      <c r="U128" s="6" t="e">
        <f>IF(予定価格!$G$1939=0,ROUND(予定価格!H116*(入力表!$F$12/予定価格!$H$1943),-$F$14),ROUND((予定価格!G116*(入力表!$F$12-予定価格!$H$1943)/予定価格!$G$1943)+予定価格!H116,-$F$14))</f>
        <v>#DIV/0!</v>
      </c>
      <c r="V128" t="e">
        <f>IF(U128=0,1,IF(予定価格!O116=0,1,(U128-予定価格!P116)/予定価格!O116))</f>
        <v>#DIV/0!</v>
      </c>
      <c r="W128" t="e">
        <f t="shared" si="27"/>
        <v>#DIV/0!</v>
      </c>
      <c r="X128" t="e">
        <f t="shared" si="34"/>
        <v>#DIV/0!</v>
      </c>
      <c r="Y128" t="e">
        <f>IF(U128=0,0,IF(予定価格!G116=0,0,(U128-予定価格!H116)/予定価格!G116))</f>
        <v>#DIV/0!</v>
      </c>
      <c r="Z128" t="e">
        <f t="shared" si="28"/>
        <v>#DIV/0!</v>
      </c>
      <c r="AA128" t="e">
        <f t="shared" si="35"/>
        <v>#DIV/0!</v>
      </c>
      <c r="AB128" s="6" t="e">
        <f t="shared" si="36"/>
        <v>#DIV/0!</v>
      </c>
    </row>
    <row r="129" spans="1:28" hidden="1" x14ac:dyDescent="0.2">
      <c r="A129">
        <f>+予定価格!A117</f>
        <v>0</v>
      </c>
      <c r="B129" s="268">
        <f>ROUND(予定価格!B117*査定表!$B$1949,-D129)+E129</f>
        <v>0</v>
      </c>
      <c r="C129" s="268"/>
      <c r="D129" s="32">
        <f t="shared" si="29"/>
        <v>3</v>
      </c>
      <c r="E129" s="33">
        <f t="shared" si="21"/>
        <v>0</v>
      </c>
      <c r="F129" s="268">
        <f>IF($F$12=0,0,IF(予定価格!$G$1939=0,ROUND(予定価格!H117*(入力表!$F$12/予定価格!$H$1943),-H129),ROUND((予定価格!G117*(入力表!$F$12-予定価格!$H$1943)/予定価格!$G$1943)+予定価格!H117,-H129)))+I129</f>
        <v>0</v>
      </c>
      <c r="G129" s="268"/>
      <c r="H129" s="34">
        <f t="shared" si="30"/>
        <v>3</v>
      </c>
      <c r="I129" s="35">
        <f t="shared" si="22"/>
        <v>0</v>
      </c>
      <c r="J129" s="97">
        <f t="shared" si="23"/>
        <v>0</v>
      </c>
      <c r="K129" s="12">
        <f t="shared" si="24"/>
        <v>0</v>
      </c>
      <c r="L129" s="37"/>
      <c r="M129" s="6">
        <f>ROUND(予定価格!B117*査定表!$B$1949,-$F$14)</f>
        <v>0</v>
      </c>
      <c r="N129">
        <f>IF(M129=0,1,M129/予定価格!B117)</f>
        <v>1</v>
      </c>
      <c r="O129">
        <f t="shared" si="25"/>
        <v>11</v>
      </c>
      <c r="P129">
        <f t="shared" si="31"/>
        <v>0</v>
      </c>
      <c r="Q129">
        <f>IF(M129=0,0,M129/予定価格!B117)</f>
        <v>0</v>
      </c>
      <c r="R129">
        <f t="shared" si="26"/>
        <v>11</v>
      </c>
      <c r="S129">
        <f t="shared" si="32"/>
        <v>0</v>
      </c>
      <c r="T129" s="6">
        <f t="shared" si="33"/>
        <v>0</v>
      </c>
      <c r="U129" s="6" t="e">
        <f>IF(予定価格!$G$1939=0,ROUND(予定価格!H117*(入力表!$F$12/予定価格!$H$1943),-$F$14),ROUND((予定価格!G117*(入力表!$F$12-予定価格!$H$1943)/予定価格!$G$1943)+予定価格!H117,-$F$14))</f>
        <v>#DIV/0!</v>
      </c>
      <c r="V129" t="e">
        <f>IF(U129=0,1,IF(予定価格!O117=0,1,(U129-予定価格!P117)/予定価格!O117))</f>
        <v>#DIV/0!</v>
      </c>
      <c r="W129" t="e">
        <f t="shared" si="27"/>
        <v>#DIV/0!</v>
      </c>
      <c r="X129" t="e">
        <f t="shared" si="34"/>
        <v>#DIV/0!</v>
      </c>
      <c r="Y129" t="e">
        <f>IF(U129=0,0,IF(予定価格!G117=0,0,(U129-予定価格!H117)/予定価格!G117))</f>
        <v>#DIV/0!</v>
      </c>
      <c r="Z129" t="e">
        <f t="shared" si="28"/>
        <v>#DIV/0!</v>
      </c>
      <c r="AA129" t="e">
        <f t="shared" si="35"/>
        <v>#DIV/0!</v>
      </c>
      <c r="AB129" s="6" t="e">
        <f t="shared" si="36"/>
        <v>#DIV/0!</v>
      </c>
    </row>
    <row r="130" spans="1:28" hidden="1" x14ac:dyDescent="0.2">
      <c r="A130">
        <f>+予定価格!A118</f>
        <v>0</v>
      </c>
      <c r="B130" s="268">
        <f>ROUND(予定価格!B118*査定表!$B$1949,-D130)+E130</f>
        <v>0</v>
      </c>
      <c r="C130" s="268"/>
      <c r="D130" s="32">
        <f t="shared" si="29"/>
        <v>3</v>
      </c>
      <c r="E130" s="33">
        <f t="shared" si="21"/>
        <v>0</v>
      </c>
      <c r="F130" s="268">
        <f>IF($F$12=0,0,IF(予定価格!$G$1939=0,ROUND(予定価格!H118*(入力表!$F$12/予定価格!$H$1943),-H130),ROUND((予定価格!G118*(入力表!$F$12-予定価格!$H$1943)/予定価格!$G$1943)+予定価格!H118,-H130)))+I130</f>
        <v>0</v>
      </c>
      <c r="G130" s="268"/>
      <c r="H130" s="34">
        <f t="shared" si="30"/>
        <v>3</v>
      </c>
      <c r="I130" s="35">
        <f t="shared" si="22"/>
        <v>0</v>
      </c>
      <c r="J130" s="97">
        <f t="shared" si="23"/>
        <v>0</v>
      </c>
      <c r="K130" s="12">
        <f t="shared" si="24"/>
        <v>0</v>
      </c>
      <c r="L130" s="37"/>
      <c r="M130" s="6">
        <f>ROUND(予定価格!B118*査定表!$B$1949,-$F$14)</f>
        <v>0</v>
      </c>
      <c r="N130">
        <f>IF(M130=0,1,M130/予定価格!B118)</f>
        <v>1</v>
      </c>
      <c r="O130">
        <f t="shared" si="25"/>
        <v>11</v>
      </c>
      <c r="P130">
        <f t="shared" si="31"/>
        <v>0</v>
      </c>
      <c r="Q130">
        <f>IF(M130=0,0,M130/予定価格!B118)</f>
        <v>0</v>
      </c>
      <c r="R130">
        <f t="shared" si="26"/>
        <v>11</v>
      </c>
      <c r="S130">
        <f t="shared" si="32"/>
        <v>0</v>
      </c>
      <c r="T130" s="6">
        <f t="shared" si="33"/>
        <v>0</v>
      </c>
      <c r="U130" s="6" t="e">
        <f>IF(予定価格!$G$1939=0,ROUND(予定価格!H118*(入力表!$F$12/予定価格!$H$1943),-$F$14),ROUND((予定価格!G118*(入力表!$F$12-予定価格!$H$1943)/予定価格!$G$1943)+予定価格!H118,-$F$14))</f>
        <v>#DIV/0!</v>
      </c>
      <c r="V130" t="e">
        <f>IF(U130=0,1,IF(予定価格!O118=0,1,(U130-予定価格!P118)/予定価格!O118))</f>
        <v>#DIV/0!</v>
      </c>
      <c r="W130" t="e">
        <f t="shared" si="27"/>
        <v>#DIV/0!</v>
      </c>
      <c r="X130" t="e">
        <f t="shared" si="34"/>
        <v>#DIV/0!</v>
      </c>
      <c r="Y130" t="e">
        <f>IF(U130=0,0,IF(予定価格!G118=0,0,(U130-予定価格!H118)/予定価格!G118))</f>
        <v>#DIV/0!</v>
      </c>
      <c r="Z130" t="e">
        <f t="shared" si="28"/>
        <v>#DIV/0!</v>
      </c>
      <c r="AA130" t="e">
        <f t="shared" si="35"/>
        <v>#DIV/0!</v>
      </c>
      <c r="AB130" s="6" t="e">
        <f t="shared" si="36"/>
        <v>#DIV/0!</v>
      </c>
    </row>
    <row r="131" spans="1:28" hidden="1" x14ac:dyDescent="0.2">
      <c r="A131">
        <f>+予定価格!A119</f>
        <v>0</v>
      </c>
      <c r="B131" s="268">
        <f>ROUND(予定価格!B119*査定表!$B$1949,-D131)+E131</f>
        <v>0</v>
      </c>
      <c r="C131" s="268"/>
      <c r="D131" s="32">
        <f t="shared" si="29"/>
        <v>3</v>
      </c>
      <c r="E131" s="33">
        <f t="shared" si="21"/>
        <v>0</v>
      </c>
      <c r="F131" s="268">
        <f>IF($F$12=0,0,IF(予定価格!$G$1939=0,ROUND(予定価格!H119*(入力表!$F$12/予定価格!$H$1943),-H131),ROUND((予定価格!G119*(入力表!$F$12-予定価格!$H$1943)/予定価格!$G$1943)+予定価格!H119,-H131)))+I131</f>
        <v>0</v>
      </c>
      <c r="G131" s="268"/>
      <c r="H131" s="34">
        <f t="shared" si="30"/>
        <v>3</v>
      </c>
      <c r="I131" s="35">
        <f t="shared" si="22"/>
        <v>0</v>
      </c>
      <c r="J131" s="97">
        <f t="shared" si="23"/>
        <v>0</v>
      </c>
      <c r="K131" s="12">
        <f t="shared" si="24"/>
        <v>0</v>
      </c>
      <c r="L131" s="37"/>
      <c r="M131" s="6">
        <f>ROUND(予定価格!B119*査定表!$B$1949,-$F$14)</f>
        <v>0</v>
      </c>
      <c r="N131">
        <f>IF(M131=0,1,M131/予定価格!B119)</f>
        <v>1</v>
      </c>
      <c r="O131">
        <f t="shared" si="25"/>
        <v>11</v>
      </c>
      <c r="P131">
        <f t="shared" si="31"/>
        <v>0</v>
      </c>
      <c r="Q131">
        <f>IF(M131=0,0,M131/予定価格!B119)</f>
        <v>0</v>
      </c>
      <c r="R131">
        <f t="shared" si="26"/>
        <v>11</v>
      </c>
      <c r="S131">
        <f t="shared" si="32"/>
        <v>0</v>
      </c>
      <c r="T131" s="6">
        <f t="shared" si="33"/>
        <v>0</v>
      </c>
      <c r="U131" s="6" t="e">
        <f>IF(予定価格!$G$1939=0,ROUND(予定価格!H119*(入力表!$F$12/予定価格!$H$1943),-$F$14),ROUND((予定価格!G119*(入力表!$F$12-予定価格!$H$1943)/予定価格!$G$1943)+予定価格!H119,-$F$14))</f>
        <v>#DIV/0!</v>
      </c>
      <c r="V131" t="e">
        <f>IF(U131=0,1,IF(予定価格!O119=0,1,(U131-予定価格!P119)/予定価格!O119))</f>
        <v>#DIV/0!</v>
      </c>
      <c r="W131" t="e">
        <f t="shared" si="27"/>
        <v>#DIV/0!</v>
      </c>
      <c r="X131" t="e">
        <f t="shared" si="34"/>
        <v>#DIV/0!</v>
      </c>
      <c r="Y131" t="e">
        <f>IF(U131=0,0,IF(予定価格!G119=0,0,(U131-予定価格!H119)/予定価格!G119))</f>
        <v>#DIV/0!</v>
      </c>
      <c r="Z131" t="e">
        <f t="shared" si="28"/>
        <v>#DIV/0!</v>
      </c>
      <c r="AA131" t="e">
        <f t="shared" si="35"/>
        <v>#DIV/0!</v>
      </c>
      <c r="AB131" s="6" t="e">
        <f t="shared" si="36"/>
        <v>#DIV/0!</v>
      </c>
    </row>
    <row r="132" spans="1:28" hidden="1" x14ac:dyDescent="0.2">
      <c r="A132">
        <f>+予定価格!A120</f>
        <v>0</v>
      </c>
      <c r="B132" s="268">
        <f>ROUND(予定価格!B120*査定表!$B$1949,-D132)+E132</f>
        <v>0</v>
      </c>
      <c r="C132" s="268"/>
      <c r="D132" s="32">
        <f t="shared" si="29"/>
        <v>3</v>
      </c>
      <c r="E132" s="33">
        <f t="shared" si="21"/>
        <v>0</v>
      </c>
      <c r="F132" s="268">
        <f>IF($F$12=0,0,IF(予定価格!$G$1939=0,ROUND(予定価格!H120*(入力表!$F$12/予定価格!$H$1943),-H132),ROUND((予定価格!G120*(入力表!$F$12-予定価格!$H$1943)/予定価格!$G$1943)+予定価格!H120,-H132)))+I132</f>
        <v>0</v>
      </c>
      <c r="G132" s="268"/>
      <c r="H132" s="34">
        <f t="shared" si="30"/>
        <v>3</v>
      </c>
      <c r="I132" s="35">
        <f t="shared" si="22"/>
        <v>0</v>
      </c>
      <c r="J132" s="97">
        <f t="shared" si="23"/>
        <v>0</v>
      </c>
      <c r="K132" s="12">
        <f t="shared" si="24"/>
        <v>0</v>
      </c>
      <c r="L132" s="37"/>
      <c r="M132" s="6">
        <f>ROUND(予定価格!B120*査定表!$B$1949,-$F$14)</f>
        <v>0</v>
      </c>
      <c r="N132">
        <f>IF(M132=0,1,M132/予定価格!B120)</f>
        <v>1</v>
      </c>
      <c r="O132">
        <f t="shared" si="25"/>
        <v>11</v>
      </c>
      <c r="P132">
        <f t="shared" si="31"/>
        <v>0</v>
      </c>
      <c r="Q132">
        <f>IF(M132=0,0,M132/予定価格!B120)</f>
        <v>0</v>
      </c>
      <c r="R132">
        <f t="shared" si="26"/>
        <v>11</v>
      </c>
      <c r="S132">
        <f t="shared" si="32"/>
        <v>0</v>
      </c>
      <c r="T132" s="6">
        <f t="shared" si="33"/>
        <v>0</v>
      </c>
      <c r="U132" s="6" t="e">
        <f>IF(予定価格!$G$1939=0,ROUND(予定価格!H120*(入力表!$F$12/予定価格!$H$1943),-$F$14),ROUND((予定価格!G120*(入力表!$F$12-予定価格!$H$1943)/予定価格!$G$1943)+予定価格!H120,-$F$14))</f>
        <v>#DIV/0!</v>
      </c>
      <c r="V132" t="e">
        <f>IF(U132=0,1,IF(予定価格!O120=0,1,(U132-予定価格!P120)/予定価格!O120))</f>
        <v>#DIV/0!</v>
      </c>
      <c r="W132" t="e">
        <f t="shared" si="27"/>
        <v>#DIV/0!</v>
      </c>
      <c r="X132" t="e">
        <f t="shared" si="34"/>
        <v>#DIV/0!</v>
      </c>
      <c r="Y132" t="e">
        <f>IF(U132=0,0,IF(予定価格!G120=0,0,(U132-予定価格!H120)/予定価格!G120))</f>
        <v>#DIV/0!</v>
      </c>
      <c r="Z132" t="e">
        <f t="shared" si="28"/>
        <v>#DIV/0!</v>
      </c>
      <c r="AA132" t="e">
        <f t="shared" si="35"/>
        <v>#DIV/0!</v>
      </c>
      <c r="AB132" s="6" t="e">
        <f t="shared" si="36"/>
        <v>#DIV/0!</v>
      </c>
    </row>
    <row r="133" spans="1:28" hidden="1" x14ac:dyDescent="0.2">
      <c r="A133">
        <f>+予定価格!A121</f>
        <v>0</v>
      </c>
      <c r="B133" s="268">
        <f>ROUND(予定価格!B121*査定表!$B$1949,-D133)+E133</f>
        <v>0</v>
      </c>
      <c r="C133" s="268"/>
      <c r="D133" s="32">
        <f t="shared" si="29"/>
        <v>3</v>
      </c>
      <c r="E133" s="33">
        <f t="shared" si="21"/>
        <v>0</v>
      </c>
      <c r="F133" s="268">
        <f>IF($F$12=0,0,IF(予定価格!$G$1939=0,ROUND(予定価格!H121*(入力表!$F$12/予定価格!$H$1943),-H133),ROUND((予定価格!G121*(入力表!$F$12-予定価格!$H$1943)/予定価格!$G$1943)+予定価格!H121,-H133)))+I133</f>
        <v>0</v>
      </c>
      <c r="G133" s="268"/>
      <c r="H133" s="34">
        <f t="shared" si="30"/>
        <v>3</v>
      </c>
      <c r="I133" s="35">
        <f t="shared" si="22"/>
        <v>0</v>
      </c>
      <c r="J133" s="97">
        <f t="shared" si="23"/>
        <v>0</v>
      </c>
      <c r="K133" s="12">
        <f t="shared" si="24"/>
        <v>0</v>
      </c>
      <c r="L133" s="37"/>
      <c r="M133" s="6">
        <f>ROUND(予定価格!B121*査定表!$B$1949,-$F$14)</f>
        <v>0</v>
      </c>
      <c r="N133">
        <f>IF(M133=0,1,M133/予定価格!B121)</f>
        <v>1</v>
      </c>
      <c r="O133">
        <f t="shared" si="25"/>
        <v>11</v>
      </c>
      <c r="P133">
        <f t="shared" si="31"/>
        <v>0</v>
      </c>
      <c r="Q133">
        <f>IF(M133=0,0,M133/予定価格!B121)</f>
        <v>0</v>
      </c>
      <c r="R133">
        <f t="shared" si="26"/>
        <v>11</v>
      </c>
      <c r="S133">
        <f t="shared" si="32"/>
        <v>0</v>
      </c>
      <c r="T133" s="6">
        <f t="shared" si="33"/>
        <v>0</v>
      </c>
      <c r="U133" s="6" t="e">
        <f>IF(予定価格!$G$1939=0,ROUND(予定価格!H121*(入力表!$F$12/予定価格!$H$1943),-$F$14),ROUND((予定価格!G121*(入力表!$F$12-予定価格!$H$1943)/予定価格!$G$1943)+予定価格!H121,-$F$14))</f>
        <v>#DIV/0!</v>
      </c>
      <c r="V133" t="e">
        <f>IF(U133=0,1,IF(予定価格!O121=0,1,(U133-予定価格!P121)/予定価格!O121))</f>
        <v>#DIV/0!</v>
      </c>
      <c r="W133" t="e">
        <f t="shared" si="27"/>
        <v>#DIV/0!</v>
      </c>
      <c r="X133" t="e">
        <f t="shared" si="34"/>
        <v>#DIV/0!</v>
      </c>
      <c r="Y133" t="e">
        <f>IF(U133=0,0,IF(予定価格!G121=0,0,(U133-予定価格!H121)/予定価格!G121))</f>
        <v>#DIV/0!</v>
      </c>
      <c r="Z133" t="e">
        <f t="shared" si="28"/>
        <v>#DIV/0!</v>
      </c>
      <c r="AA133" t="e">
        <f t="shared" si="35"/>
        <v>#DIV/0!</v>
      </c>
      <c r="AB133" s="6" t="e">
        <f t="shared" si="36"/>
        <v>#DIV/0!</v>
      </c>
    </row>
    <row r="134" spans="1:28" hidden="1" x14ac:dyDescent="0.2">
      <c r="A134">
        <f>+予定価格!A122</f>
        <v>0</v>
      </c>
      <c r="B134" s="268">
        <f>ROUND(予定価格!B122*査定表!$B$1949,-D134)+E134</f>
        <v>0</v>
      </c>
      <c r="C134" s="268"/>
      <c r="D134" s="32">
        <f t="shared" si="29"/>
        <v>3</v>
      </c>
      <c r="E134" s="33">
        <f t="shared" si="21"/>
        <v>0</v>
      </c>
      <c r="F134" s="268">
        <f>IF($F$12=0,0,IF(予定価格!$G$1939=0,ROUND(予定価格!H122*(入力表!$F$12/予定価格!$H$1943),-H134),ROUND((予定価格!G122*(入力表!$F$12-予定価格!$H$1943)/予定価格!$G$1943)+予定価格!H122,-H134)))+I134</f>
        <v>0</v>
      </c>
      <c r="G134" s="268"/>
      <c r="H134" s="34">
        <f t="shared" si="30"/>
        <v>3</v>
      </c>
      <c r="I134" s="35">
        <f t="shared" si="22"/>
        <v>0</v>
      </c>
      <c r="J134" s="97">
        <f t="shared" si="23"/>
        <v>0</v>
      </c>
      <c r="K134" s="12">
        <f t="shared" si="24"/>
        <v>0</v>
      </c>
      <c r="L134" s="37"/>
      <c r="M134" s="6">
        <f>ROUND(予定価格!B122*査定表!$B$1949,-$F$14)</f>
        <v>0</v>
      </c>
      <c r="N134">
        <f>IF(M134=0,1,M134/予定価格!B122)</f>
        <v>1</v>
      </c>
      <c r="O134">
        <f t="shared" si="25"/>
        <v>11</v>
      </c>
      <c r="P134">
        <f t="shared" si="31"/>
        <v>0</v>
      </c>
      <c r="Q134">
        <f>IF(M134=0,0,M134/予定価格!B122)</f>
        <v>0</v>
      </c>
      <c r="R134">
        <f t="shared" si="26"/>
        <v>11</v>
      </c>
      <c r="S134">
        <f t="shared" si="32"/>
        <v>0</v>
      </c>
      <c r="T134" s="6">
        <f t="shared" si="33"/>
        <v>0</v>
      </c>
      <c r="U134" s="6" t="e">
        <f>IF(予定価格!$G$1939=0,ROUND(予定価格!H122*(入力表!$F$12/予定価格!$H$1943),-$F$14),ROUND((予定価格!G122*(入力表!$F$12-予定価格!$H$1943)/予定価格!$G$1943)+予定価格!H122,-$F$14))</f>
        <v>#DIV/0!</v>
      </c>
      <c r="V134" t="e">
        <f>IF(U134=0,1,IF(予定価格!O122=0,1,(U134-予定価格!P122)/予定価格!O122))</f>
        <v>#DIV/0!</v>
      </c>
      <c r="W134" t="e">
        <f t="shared" si="27"/>
        <v>#DIV/0!</v>
      </c>
      <c r="X134" t="e">
        <f t="shared" si="34"/>
        <v>#DIV/0!</v>
      </c>
      <c r="Y134" t="e">
        <f>IF(U134=0,0,IF(予定価格!G122=0,0,(U134-予定価格!H122)/予定価格!G122))</f>
        <v>#DIV/0!</v>
      </c>
      <c r="Z134" t="e">
        <f t="shared" si="28"/>
        <v>#DIV/0!</v>
      </c>
      <c r="AA134" t="e">
        <f t="shared" si="35"/>
        <v>#DIV/0!</v>
      </c>
      <c r="AB134" s="6" t="e">
        <f t="shared" si="36"/>
        <v>#DIV/0!</v>
      </c>
    </row>
    <row r="135" spans="1:28" hidden="1" x14ac:dyDescent="0.2">
      <c r="A135">
        <f>+予定価格!A123</f>
        <v>0</v>
      </c>
      <c r="B135" s="268">
        <f>ROUND(予定価格!B123*査定表!$B$1949,-D135)+E135</f>
        <v>0</v>
      </c>
      <c r="C135" s="268"/>
      <c r="D135" s="32">
        <f t="shared" si="29"/>
        <v>3</v>
      </c>
      <c r="E135" s="33">
        <f t="shared" si="21"/>
        <v>0</v>
      </c>
      <c r="F135" s="268">
        <f>IF($F$12=0,0,IF(予定価格!$G$1939=0,ROUND(予定価格!H123*(入力表!$F$12/予定価格!$H$1943),-H135),ROUND((予定価格!G123*(入力表!$F$12-予定価格!$H$1943)/予定価格!$G$1943)+予定価格!H123,-H135)))+I135</f>
        <v>0</v>
      </c>
      <c r="G135" s="268"/>
      <c r="H135" s="34">
        <f t="shared" si="30"/>
        <v>3</v>
      </c>
      <c r="I135" s="35">
        <f t="shared" si="22"/>
        <v>0</v>
      </c>
      <c r="J135" s="97">
        <f t="shared" si="23"/>
        <v>0</v>
      </c>
      <c r="K135" s="12">
        <f t="shared" si="24"/>
        <v>0</v>
      </c>
      <c r="L135" s="37"/>
      <c r="M135" s="6">
        <f>ROUND(予定価格!B123*査定表!$B$1949,-$F$14)</f>
        <v>0</v>
      </c>
      <c r="N135">
        <f>IF(M135=0,1,M135/予定価格!B123)</f>
        <v>1</v>
      </c>
      <c r="O135">
        <f t="shared" si="25"/>
        <v>11</v>
      </c>
      <c r="P135">
        <f t="shared" si="31"/>
        <v>0</v>
      </c>
      <c r="Q135">
        <f>IF(M135=0,0,M135/予定価格!B123)</f>
        <v>0</v>
      </c>
      <c r="R135">
        <f t="shared" si="26"/>
        <v>11</v>
      </c>
      <c r="S135">
        <f t="shared" si="32"/>
        <v>0</v>
      </c>
      <c r="T135" s="6">
        <f t="shared" si="33"/>
        <v>0</v>
      </c>
      <c r="U135" s="6" t="e">
        <f>IF(予定価格!$G$1939=0,ROUND(予定価格!H123*(入力表!$F$12/予定価格!$H$1943),-$F$14),ROUND((予定価格!G123*(入力表!$F$12-予定価格!$H$1943)/予定価格!$G$1943)+予定価格!H123,-$F$14))</f>
        <v>#DIV/0!</v>
      </c>
      <c r="V135" t="e">
        <f>IF(U135=0,1,IF(予定価格!O123=0,1,(U135-予定価格!P123)/予定価格!O123))</f>
        <v>#DIV/0!</v>
      </c>
      <c r="W135" t="e">
        <f t="shared" si="27"/>
        <v>#DIV/0!</v>
      </c>
      <c r="X135" t="e">
        <f t="shared" si="34"/>
        <v>#DIV/0!</v>
      </c>
      <c r="Y135" t="e">
        <f>IF(U135=0,0,IF(予定価格!G123=0,0,(U135-予定価格!H123)/予定価格!G123))</f>
        <v>#DIV/0!</v>
      </c>
      <c r="Z135" t="e">
        <f t="shared" si="28"/>
        <v>#DIV/0!</v>
      </c>
      <c r="AA135" t="e">
        <f t="shared" si="35"/>
        <v>#DIV/0!</v>
      </c>
      <c r="AB135" s="6" t="e">
        <f t="shared" si="36"/>
        <v>#DIV/0!</v>
      </c>
    </row>
    <row r="136" spans="1:28" hidden="1" x14ac:dyDescent="0.2">
      <c r="A136">
        <f>+予定価格!A124</f>
        <v>0</v>
      </c>
      <c r="B136" s="268">
        <f>ROUND(予定価格!B124*査定表!$B$1949,-D136)+E136</f>
        <v>0</v>
      </c>
      <c r="C136" s="268"/>
      <c r="D136" s="32">
        <f t="shared" si="29"/>
        <v>3</v>
      </c>
      <c r="E136" s="33">
        <f t="shared" si="21"/>
        <v>0</v>
      </c>
      <c r="F136" s="268">
        <f>IF($F$12=0,0,IF(予定価格!$G$1939=0,ROUND(予定価格!H124*(入力表!$F$12/予定価格!$H$1943),-H136),ROUND((予定価格!G124*(入力表!$F$12-予定価格!$H$1943)/予定価格!$G$1943)+予定価格!H124,-H136)))+I136</f>
        <v>0</v>
      </c>
      <c r="G136" s="268"/>
      <c r="H136" s="34">
        <f t="shared" si="30"/>
        <v>3</v>
      </c>
      <c r="I136" s="35">
        <f t="shared" si="22"/>
        <v>0</v>
      </c>
      <c r="J136" s="97">
        <f t="shared" si="23"/>
        <v>0</v>
      </c>
      <c r="K136" s="12">
        <f t="shared" si="24"/>
        <v>0</v>
      </c>
      <c r="L136" s="37"/>
      <c r="M136" s="6">
        <f>ROUND(予定価格!B124*査定表!$B$1949,-$F$14)</f>
        <v>0</v>
      </c>
      <c r="N136">
        <f>IF(M136=0,1,M136/予定価格!B124)</f>
        <v>1</v>
      </c>
      <c r="O136">
        <f t="shared" si="25"/>
        <v>11</v>
      </c>
      <c r="P136">
        <f t="shared" si="31"/>
        <v>0</v>
      </c>
      <c r="Q136">
        <f>IF(M136=0,0,M136/予定価格!B124)</f>
        <v>0</v>
      </c>
      <c r="R136">
        <f t="shared" si="26"/>
        <v>11</v>
      </c>
      <c r="S136">
        <f t="shared" si="32"/>
        <v>0</v>
      </c>
      <c r="T136" s="6">
        <f t="shared" si="33"/>
        <v>0</v>
      </c>
      <c r="U136" s="6" t="e">
        <f>IF(予定価格!$G$1939=0,ROUND(予定価格!H124*(入力表!$F$12/予定価格!$H$1943),-$F$14),ROUND((予定価格!G124*(入力表!$F$12-予定価格!$H$1943)/予定価格!$G$1943)+予定価格!H124,-$F$14))</f>
        <v>#DIV/0!</v>
      </c>
      <c r="V136" t="e">
        <f>IF(U136=0,1,IF(予定価格!O124=0,1,(U136-予定価格!P124)/予定価格!O124))</f>
        <v>#DIV/0!</v>
      </c>
      <c r="W136" t="e">
        <f t="shared" si="27"/>
        <v>#DIV/0!</v>
      </c>
      <c r="X136" t="e">
        <f t="shared" si="34"/>
        <v>#DIV/0!</v>
      </c>
      <c r="Y136" t="e">
        <f>IF(U136=0,0,IF(予定価格!G124=0,0,(U136-予定価格!H124)/予定価格!G124))</f>
        <v>#DIV/0!</v>
      </c>
      <c r="Z136" t="e">
        <f t="shared" si="28"/>
        <v>#DIV/0!</v>
      </c>
      <c r="AA136" t="e">
        <f t="shared" si="35"/>
        <v>#DIV/0!</v>
      </c>
      <c r="AB136" s="6" t="e">
        <f t="shared" si="36"/>
        <v>#DIV/0!</v>
      </c>
    </row>
    <row r="137" spans="1:28" hidden="1" x14ac:dyDescent="0.2">
      <c r="A137">
        <f>+予定価格!A125</f>
        <v>0</v>
      </c>
      <c r="B137" s="268">
        <f>ROUND(予定価格!B125*査定表!$B$1949,-D137)+E137</f>
        <v>0</v>
      </c>
      <c r="C137" s="268"/>
      <c r="D137" s="32">
        <f t="shared" si="29"/>
        <v>3</v>
      </c>
      <c r="E137" s="33">
        <f t="shared" si="21"/>
        <v>0</v>
      </c>
      <c r="F137" s="268">
        <f>IF($F$12=0,0,IF(予定価格!$G$1939=0,ROUND(予定価格!H125*(入力表!$F$12/予定価格!$H$1943),-H137),ROUND((予定価格!G125*(入力表!$F$12-予定価格!$H$1943)/予定価格!$G$1943)+予定価格!H125,-H137)))+I137</f>
        <v>0</v>
      </c>
      <c r="G137" s="268"/>
      <c r="H137" s="34">
        <f t="shared" si="30"/>
        <v>3</v>
      </c>
      <c r="I137" s="35">
        <f t="shared" si="22"/>
        <v>0</v>
      </c>
      <c r="J137" s="97">
        <f t="shared" si="23"/>
        <v>0</v>
      </c>
      <c r="K137" s="12">
        <f t="shared" si="24"/>
        <v>0</v>
      </c>
      <c r="L137" s="37"/>
      <c r="M137" s="6">
        <f>ROUND(予定価格!B125*査定表!$B$1949,-$F$14)</f>
        <v>0</v>
      </c>
      <c r="N137">
        <f>IF(M137=0,1,M137/予定価格!B125)</f>
        <v>1</v>
      </c>
      <c r="O137">
        <f t="shared" si="25"/>
        <v>11</v>
      </c>
      <c r="P137">
        <f t="shared" si="31"/>
        <v>0</v>
      </c>
      <c r="Q137">
        <f>IF(M137=0,0,M137/予定価格!B125)</f>
        <v>0</v>
      </c>
      <c r="R137">
        <f t="shared" si="26"/>
        <v>11</v>
      </c>
      <c r="S137">
        <f t="shared" si="32"/>
        <v>0</v>
      </c>
      <c r="T137" s="6">
        <f t="shared" si="33"/>
        <v>0</v>
      </c>
      <c r="U137" s="6" t="e">
        <f>IF(予定価格!$G$1939=0,ROUND(予定価格!H125*(入力表!$F$12/予定価格!$H$1943),-$F$14),ROUND((予定価格!G125*(入力表!$F$12-予定価格!$H$1943)/予定価格!$G$1943)+予定価格!H125,-$F$14))</f>
        <v>#DIV/0!</v>
      </c>
      <c r="V137" t="e">
        <f>IF(U137=0,1,IF(予定価格!O125=0,1,(U137-予定価格!P125)/予定価格!O125))</f>
        <v>#DIV/0!</v>
      </c>
      <c r="W137" t="e">
        <f t="shared" si="27"/>
        <v>#DIV/0!</v>
      </c>
      <c r="X137" t="e">
        <f t="shared" si="34"/>
        <v>#DIV/0!</v>
      </c>
      <c r="Y137" t="e">
        <f>IF(U137=0,0,IF(予定価格!G125=0,0,(U137-予定価格!H125)/予定価格!G125))</f>
        <v>#DIV/0!</v>
      </c>
      <c r="Z137" t="e">
        <f t="shared" si="28"/>
        <v>#DIV/0!</v>
      </c>
      <c r="AA137" t="e">
        <f t="shared" si="35"/>
        <v>#DIV/0!</v>
      </c>
      <c r="AB137" s="6" t="e">
        <f t="shared" si="36"/>
        <v>#DIV/0!</v>
      </c>
    </row>
    <row r="138" spans="1:28" hidden="1" x14ac:dyDescent="0.2">
      <c r="A138">
        <f>+予定価格!A126</f>
        <v>0</v>
      </c>
      <c r="B138" s="268">
        <f>ROUND(予定価格!B126*査定表!$B$1949,-D138)+E138</f>
        <v>0</v>
      </c>
      <c r="C138" s="268"/>
      <c r="D138" s="32">
        <f t="shared" si="29"/>
        <v>3</v>
      </c>
      <c r="E138" s="33">
        <f t="shared" si="21"/>
        <v>0</v>
      </c>
      <c r="F138" s="268">
        <f>IF($F$12=0,0,IF(予定価格!$G$1939=0,ROUND(予定価格!H126*(入力表!$F$12/予定価格!$H$1943),-H138),ROUND((予定価格!G126*(入力表!$F$12-予定価格!$H$1943)/予定価格!$G$1943)+予定価格!H126,-H138)))+I138</f>
        <v>0</v>
      </c>
      <c r="G138" s="268"/>
      <c r="H138" s="34">
        <f t="shared" si="30"/>
        <v>3</v>
      </c>
      <c r="I138" s="35">
        <f t="shared" si="22"/>
        <v>0</v>
      </c>
      <c r="J138" s="97">
        <f t="shared" si="23"/>
        <v>0</v>
      </c>
      <c r="K138" s="12">
        <f t="shared" si="24"/>
        <v>0</v>
      </c>
      <c r="L138" s="37"/>
      <c r="M138" s="6">
        <f>ROUND(予定価格!B126*査定表!$B$1949,-$F$14)</f>
        <v>0</v>
      </c>
      <c r="N138">
        <f>IF(M138=0,1,M138/予定価格!B126)</f>
        <v>1</v>
      </c>
      <c r="O138">
        <f t="shared" si="25"/>
        <v>11</v>
      </c>
      <c r="P138">
        <f t="shared" si="31"/>
        <v>0</v>
      </c>
      <c r="Q138">
        <f>IF(M138=0,0,M138/予定価格!B126)</f>
        <v>0</v>
      </c>
      <c r="R138">
        <f t="shared" si="26"/>
        <v>11</v>
      </c>
      <c r="S138">
        <f t="shared" si="32"/>
        <v>0</v>
      </c>
      <c r="T138" s="6">
        <f t="shared" si="33"/>
        <v>0</v>
      </c>
      <c r="U138" s="6" t="e">
        <f>IF(予定価格!$G$1939=0,ROUND(予定価格!H126*(入力表!$F$12/予定価格!$H$1943),-$F$14),ROUND((予定価格!G126*(入力表!$F$12-予定価格!$H$1943)/予定価格!$G$1943)+予定価格!H126,-$F$14))</f>
        <v>#DIV/0!</v>
      </c>
      <c r="V138" t="e">
        <f>IF(U138=0,1,IF(予定価格!O126=0,1,(U138-予定価格!P126)/予定価格!O126))</f>
        <v>#DIV/0!</v>
      </c>
      <c r="W138" t="e">
        <f t="shared" si="27"/>
        <v>#DIV/0!</v>
      </c>
      <c r="X138" t="e">
        <f t="shared" si="34"/>
        <v>#DIV/0!</v>
      </c>
      <c r="Y138" t="e">
        <f>IF(U138=0,0,IF(予定価格!G126=0,0,(U138-予定価格!H126)/予定価格!G126))</f>
        <v>#DIV/0!</v>
      </c>
      <c r="Z138" t="e">
        <f t="shared" si="28"/>
        <v>#DIV/0!</v>
      </c>
      <c r="AA138" t="e">
        <f t="shared" si="35"/>
        <v>#DIV/0!</v>
      </c>
      <c r="AB138" s="6" t="e">
        <f t="shared" si="36"/>
        <v>#DIV/0!</v>
      </c>
    </row>
    <row r="139" spans="1:28" hidden="1" x14ac:dyDescent="0.2">
      <c r="A139">
        <f>+予定価格!A127</f>
        <v>0</v>
      </c>
      <c r="B139" s="268">
        <f>ROUND(予定価格!B127*査定表!$B$1949,-D139)+E139</f>
        <v>0</v>
      </c>
      <c r="C139" s="268"/>
      <c r="D139" s="32">
        <f t="shared" si="29"/>
        <v>3</v>
      </c>
      <c r="E139" s="33">
        <f t="shared" si="21"/>
        <v>0</v>
      </c>
      <c r="F139" s="268">
        <f>IF($F$12=0,0,IF(予定価格!$G$1939=0,ROUND(予定価格!H127*(入力表!$F$12/予定価格!$H$1943),-H139),ROUND((予定価格!G127*(入力表!$F$12-予定価格!$H$1943)/予定価格!$G$1943)+予定価格!H127,-H139)))+I139</f>
        <v>0</v>
      </c>
      <c r="G139" s="268"/>
      <c r="H139" s="34">
        <f t="shared" si="30"/>
        <v>3</v>
      </c>
      <c r="I139" s="35">
        <f t="shared" si="22"/>
        <v>0</v>
      </c>
      <c r="J139" s="97">
        <f t="shared" si="23"/>
        <v>0</v>
      </c>
      <c r="K139" s="12">
        <f t="shared" si="24"/>
        <v>0</v>
      </c>
      <c r="L139" s="37"/>
      <c r="M139" s="6">
        <f>ROUND(予定価格!B127*査定表!$B$1949,-$F$14)</f>
        <v>0</v>
      </c>
      <c r="N139">
        <f>IF(M139=0,1,M139/予定価格!B127)</f>
        <v>1</v>
      </c>
      <c r="O139">
        <f t="shared" si="25"/>
        <v>11</v>
      </c>
      <c r="P139">
        <f t="shared" si="31"/>
        <v>0</v>
      </c>
      <c r="Q139">
        <f>IF(M139=0,0,M139/予定価格!B127)</f>
        <v>0</v>
      </c>
      <c r="R139">
        <f t="shared" si="26"/>
        <v>11</v>
      </c>
      <c r="S139">
        <f t="shared" si="32"/>
        <v>0</v>
      </c>
      <c r="T139" s="6">
        <f t="shared" si="33"/>
        <v>0</v>
      </c>
      <c r="U139" s="6" t="e">
        <f>IF(予定価格!$G$1939=0,ROUND(予定価格!H127*(入力表!$F$12/予定価格!$H$1943),-$F$14),ROUND((予定価格!G127*(入力表!$F$12-予定価格!$H$1943)/予定価格!$G$1943)+予定価格!H127,-$F$14))</f>
        <v>#DIV/0!</v>
      </c>
      <c r="V139" t="e">
        <f>IF(U139=0,1,IF(予定価格!O127=0,1,(U139-予定価格!P127)/予定価格!O127))</f>
        <v>#DIV/0!</v>
      </c>
      <c r="W139" t="e">
        <f t="shared" si="27"/>
        <v>#DIV/0!</v>
      </c>
      <c r="X139" t="e">
        <f t="shared" si="34"/>
        <v>#DIV/0!</v>
      </c>
      <c r="Y139" t="e">
        <f>IF(U139=0,0,IF(予定価格!G127=0,0,(U139-予定価格!H127)/予定価格!G127))</f>
        <v>#DIV/0!</v>
      </c>
      <c r="Z139" t="e">
        <f t="shared" si="28"/>
        <v>#DIV/0!</v>
      </c>
      <c r="AA139" t="e">
        <f t="shared" si="35"/>
        <v>#DIV/0!</v>
      </c>
      <c r="AB139" s="6" t="e">
        <f t="shared" si="36"/>
        <v>#DIV/0!</v>
      </c>
    </row>
    <row r="140" spans="1:28" hidden="1" x14ac:dyDescent="0.2">
      <c r="A140">
        <f>+予定価格!A128</f>
        <v>0</v>
      </c>
      <c r="B140" s="268">
        <f>ROUND(予定価格!B128*査定表!$B$1949,-D140)+E140</f>
        <v>0</v>
      </c>
      <c r="C140" s="268"/>
      <c r="D140" s="32">
        <f t="shared" si="29"/>
        <v>3</v>
      </c>
      <c r="E140" s="33">
        <f t="shared" si="21"/>
        <v>0</v>
      </c>
      <c r="F140" s="268">
        <f>IF($F$12=0,0,IF(予定価格!$G$1939=0,ROUND(予定価格!H128*(入力表!$F$12/予定価格!$H$1943),-H140),ROUND((予定価格!G128*(入力表!$F$12-予定価格!$H$1943)/予定価格!$G$1943)+予定価格!H128,-H140)))+I140</f>
        <v>0</v>
      </c>
      <c r="G140" s="268"/>
      <c r="H140" s="34">
        <f t="shared" si="30"/>
        <v>3</v>
      </c>
      <c r="I140" s="35">
        <f t="shared" si="22"/>
        <v>0</v>
      </c>
      <c r="J140" s="97">
        <f t="shared" si="23"/>
        <v>0</v>
      </c>
      <c r="K140" s="12">
        <f t="shared" si="24"/>
        <v>0</v>
      </c>
      <c r="L140" s="37"/>
      <c r="M140" s="6">
        <f>ROUND(予定価格!B128*査定表!$B$1949,-$F$14)</f>
        <v>0</v>
      </c>
      <c r="N140">
        <f>IF(M140=0,1,M140/予定価格!B128)</f>
        <v>1</v>
      </c>
      <c r="O140">
        <f t="shared" si="25"/>
        <v>11</v>
      </c>
      <c r="P140">
        <f t="shared" si="31"/>
        <v>0</v>
      </c>
      <c r="Q140">
        <f>IF(M140=0,0,M140/予定価格!B128)</f>
        <v>0</v>
      </c>
      <c r="R140">
        <f t="shared" si="26"/>
        <v>11</v>
      </c>
      <c r="S140">
        <f t="shared" si="32"/>
        <v>0</v>
      </c>
      <c r="T140" s="6">
        <f t="shared" si="33"/>
        <v>0</v>
      </c>
      <c r="U140" s="6" t="e">
        <f>IF(予定価格!$G$1939=0,ROUND(予定価格!H128*(入力表!$F$12/予定価格!$H$1943),-$F$14),ROUND((予定価格!G128*(入力表!$F$12-予定価格!$H$1943)/予定価格!$G$1943)+予定価格!H128,-$F$14))</f>
        <v>#DIV/0!</v>
      </c>
      <c r="V140" t="e">
        <f>IF(U140=0,1,IF(予定価格!O128=0,1,(U140-予定価格!P128)/予定価格!O128))</f>
        <v>#DIV/0!</v>
      </c>
      <c r="W140" t="e">
        <f t="shared" si="27"/>
        <v>#DIV/0!</v>
      </c>
      <c r="X140" t="e">
        <f t="shared" si="34"/>
        <v>#DIV/0!</v>
      </c>
      <c r="Y140" t="e">
        <f>IF(U140=0,0,IF(予定価格!G128=0,0,(U140-予定価格!H128)/予定価格!G128))</f>
        <v>#DIV/0!</v>
      </c>
      <c r="Z140" t="e">
        <f t="shared" si="28"/>
        <v>#DIV/0!</v>
      </c>
      <c r="AA140" t="e">
        <f t="shared" si="35"/>
        <v>#DIV/0!</v>
      </c>
      <c r="AB140" s="6" t="e">
        <f t="shared" si="36"/>
        <v>#DIV/0!</v>
      </c>
    </row>
    <row r="141" spans="1:28" hidden="1" x14ac:dyDescent="0.2">
      <c r="A141">
        <f>+予定価格!A129</f>
        <v>0</v>
      </c>
      <c r="B141" s="268">
        <f>ROUND(予定価格!B129*査定表!$B$1949,-D141)+E141</f>
        <v>0</v>
      </c>
      <c r="C141" s="268"/>
      <c r="D141" s="32">
        <f t="shared" si="29"/>
        <v>3</v>
      </c>
      <c r="E141" s="33">
        <f t="shared" si="21"/>
        <v>0</v>
      </c>
      <c r="F141" s="268">
        <f>IF($F$12=0,0,IF(予定価格!$G$1939=0,ROUND(予定価格!H129*(入力表!$F$12/予定価格!$H$1943),-H141),ROUND((予定価格!G129*(入力表!$F$12-予定価格!$H$1943)/予定価格!$G$1943)+予定価格!H129,-H141)))+I141</f>
        <v>0</v>
      </c>
      <c r="G141" s="268"/>
      <c r="H141" s="34">
        <f t="shared" si="30"/>
        <v>3</v>
      </c>
      <c r="I141" s="35">
        <f t="shared" si="22"/>
        <v>0</v>
      </c>
      <c r="J141" s="97">
        <f t="shared" si="23"/>
        <v>0</v>
      </c>
      <c r="K141" s="12">
        <f t="shared" si="24"/>
        <v>0</v>
      </c>
      <c r="L141" s="37"/>
      <c r="M141" s="6">
        <f>ROUND(予定価格!B129*査定表!$B$1949,-$F$14)</f>
        <v>0</v>
      </c>
      <c r="N141">
        <f>IF(M141=0,1,M141/予定価格!B129)</f>
        <v>1</v>
      </c>
      <c r="O141">
        <f t="shared" si="25"/>
        <v>11</v>
      </c>
      <c r="P141">
        <f t="shared" si="31"/>
        <v>0</v>
      </c>
      <c r="Q141">
        <f>IF(M141=0,0,M141/予定価格!B129)</f>
        <v>0</v>
      </c>
      <c r="R141">
        <f t="shared" si="26"/>
        <v>11</v>
      </c>
      <c r="S141">
        <f t="shared" si="32"/>
        <v>0</v>
      </c>
      <c r="T141" s="6">
        <f t="shared" si="33"/>
        <v>0</v>
      </c>
      <c r="U141" s="6" t="e">
        <f>IF(予定価格!$G$1939=0,ROUND(予定価格!H129*(入力表!$F$12/予定価格!$H$1943),-$F$14),ROUND((予定価格!G129*(入力表!$F$12-予定価格!$H$1943)/予定価格!$G$1943)+予定価格!H129,-$F$14))</f>
        <v>#DIV/0!</v>
      </c>
      <c r="V141" t="e">
        <f>IF(U141=0,1,IF(予定価格!O129=0,1,(U141-予定価格!P129)/予定価格!O129))</f>
        <v>#DIV/0!</v>
      </c>
      <c r="W141" t="e">
        <f t="shared" si="27"/>
        <v>#DIV/0!</v>
      </c>
      <c r="X141" t="e">
        <f t="shared" si="34"/>
        <v>#DIV/0!</v>
      </c>
      <c r="Y141" t="e">
        <f>IF(U141=0,0,IF(予定価格!G129=0,0,(U141-予定価格!H129)/予定価格!G129))</f>
        <v>#DIV/0!</v>
      </c>
      <c r="Z141" t="e">
        <f t="shared" si="28"/>
        <v>#DIV/0!</v>
      </c>
      <c r="AA141" t="e">
        <f t="shared" si="35"/>
        <v>#DIV/0!</v>
      </c>
      <c r="AB141" s="6" t="e">
        <f t="shared" si="36"/>
        <v>#DIV/0!</v>
      </c>
    </row>
    <row r="142" spans="1:28" hidden="1" x14ac:dyDescent="0.2">
      <c r="A142">
        <f>+予定価格!A130</f>
        <v>0</v>
      </c>
      <c r="B142" s="268">
        <f>ROUND(予定価格!B130*査定表!$B$1949,-D142)+E142</f>
        <v>0</v>
      </c>
      <c r="C142" s="268"/>
      <c r="D142" s="32">
        <f t="shared" si="29"/>
        <v>3</v>
      </c>
      <c r="E142" s="33">
        <f t="shared" si="21"/>
        <v>0</v>
      </c>
      <c r="F142" s="268">
        <f>IF($F$12=0,0,IF(予定価格!$G$1939=0,ROUND(予定価格!H130*(入力表!$F$12/予定価格!$H$1943),-H142),ROUND((予定価格!G130*(入力表!$F$12-予定価格!$H$1943)/予定価格!$G$1943)+予定価格!H130,-H142)))+I142</f>
        <v>0</v>
      </c>
      <c r="G142" s="268"/>
      <c r="H142" s="34">
        <f t="shared" si="30"/>
        <v>3</v>
      </c>
      <c r="I142" s="35">
        <f t="shared" si="22"/>
        <v>0</v>
      </c>
      <c r="J142" s="97">
        <f t="shared" si="23"/>
        <v>0</v>
      </c>
      <c r="K142" s="12">
        <f t="shared" si="24"/>
        <v>0</v>
      </c>
      <c r="L142" s="37"/>
      <c r="M142" s="6">
        <f>ROUND(予定価格!B130*査定表!$B$1949,-$F$14)</f>
        <v>0</v>
      </c>
      <c r="N142">
        <f>IF(M142=0,1,M142/予定価格!B130)</f>
        <v>1</v>
      </c>
      <c r="O142">
        <f t="shared" si="25"/>
        <v>11</v>
      </c>
      <c r="P142">
        <f t="shared" si="31"/>
        <v>0</v>
      </c>
      <c r="Q142">
        <f>IF(M142=0,0,M142/予定価格!B130)</f>
        <v>0</v>
      </c>
      <c r="R142">
        <f t="shared" si="26"/>
        <v>11</v>
      </c>
      <c r="S142">
        <f t="shared" si="32"/>
        <v>0</v>
      </c>
      <c r="T142" s="6">
        <f t="shared" si="33"/>
        <v>0</v>
      </c>
      <c r="U142" s="6" t="e">
        <f>IF(予定価格!$G$1939=0,ROUND(予定価格!H130*(入力表!$F$12/予定価格!$H$1943),-$F$14),ROUND((予定価格!G130*(入力表!$F$12-予定価格!$H$1943)/予定価格!$G$1943)+予定価格!H130,-$F$14))</f>
        <v>#DIV/0!</v>
      </c>
      <c r="V142" t="e">
        <f>IF(U142=0,1,IF(予定価格!O130=0,1,(U142-予定価格!P130)/予定価格!O130))</f>
        <v>#DIV/0!</v>
      </c>
      <c r="W142" t="e">
        <f t="shared" si="27"/>
        <v>#DIV/0!</v>
      </c>
      <c r="X142" t="e">
        <f t="shared" si="34"/>
        <v>#DIV/0!</v>
      </c>
      <c r="Y142" t="e">
        <f>IF(U142=0,0,IF(予定価格!G130=0,0,(U142-予定価格!H130)/予定価格!G130))</f>
        <v>#DIV/0!</v>
      </c>
      <c r="Z142" t="e">
        <f t="shared" si="28"/>
        <v>#DIV/0!</v>
      </c>
      <c r="AA142" t="e">
        <f t="shared" si="35"/>
        <v>#DIV/0!</v>
      </c>
      <c r="AB142" s="6" t="e">
        <f t="shared" si="36"/>
        <v>#DIV/0!</v>
      </c>
    </row>
    <row r="143" spans="1:28" hidden="1" x14ac:dyDescent="0.2">
      <c r="A143">
        <f>+予定価格!A131</f>
        <v>0</v>
      </c>
      <c r="B143" s="268">
        <f>ROUND(予定価格!B131*査定表!$B$1949,-D143)+E143</f>
        <v>0</v>
      </c>
      <c r="C143" s="268"/>
      <c r="D143" s="32">
        <f t="shared" si="29"/>
        <v>3</v>
      </c>
      <c r="E143" s="33">
        <f t="shared" si="21"/>
        <v>0</v>
      </c>
      <c r="F143" s="268">
        <f>IF($F$12=0,0,IF(予定価格!$G$1939=0,ROUND(予定価格!H131*(入力表!$F$12/予定価格!$H$1943),-H143),ROUND((予定価格!G131*(入力表!$F$12-予定価格!$H$1943)/予定価格!$G$1943)+予定価格!H131,-H143)))+I143</f>
        <v>0</v>
      </c>
      <c r="G143" s="268"/>
      <c r="H143" s="34">
        <f t="shared" si="30"/>
        <v>3</v>
      </c>
      <c r="I143" s="35">
        <f t="shared" si="22"/>
        <v>0</v>
      </c>
      <c r="J143" s="97">
        <f t="shared" si="23"/>
        <v>0</v>
      </c>
      <c r="K143" s="12">
        <f t="shared" si="24"/>
        <v>0</v>
      </c>
      <c r="L143" s="37"/>
      <c r="M143" s="6">
        <f>ROUND(予定価格!B131*査定表!$B$1949,-$F$14)</f>
        <v>0</v>
      </c>
      <c r="N143">
        <f>IF(M143=0,1,M143/予定価格!B131)</f>
        <v>1</v>
      </c>
      <c r="O143">
        <f t="shared" si="25"/>
        <v>11</v>
      </c>
      <c r="P143">
        <f t="shared" si="31"/>
        <v>0</v>
      </c>
      <c r="Q143">
        <f>IF(M143=0,0,M143/予定価格!B131)</f>
        <v>0</v>
      </c>
      <c r="R143">
        <f t="shared" si="26"/>
        <v>11</v>
      </c>
      <c r="S143">
        <f t="shared" si="32"/>
        <v>0</v>
      </c>
      <c r="T143" s="6">
        <f t="shared" si="33"/>
        <v>0</v>
      </c>
      <c r="U143" s="6" t="e">
        <f>IF(予定価格!$G$1939=0,ROUND(予定価格!H131*(入力表!$F$12/予定価格!$H$1943),-$F$14),ROUND((予定価格!G131*(入力表!$F$12-予定価格!$H$1943)/予定価格!$G$1943)+予定価格!H131,-$F$14))</f>
        <v>#DIV/0!</v>
      </c>
      <c r="V143" t="e">
        <f>IF(U143=0,1,IF(予定価格!O131=0,1,(U143-予定価格!P131)/予定価格!O131))</f>
        <v>#DIV/0!</v>
      </c>
      <c r="W143" t="e">
        <f t="shared" si="27"/>
        <v>#DIV/0!</v>
      </c>
      <c r="X143" t="e">
        <f t="shared" si="34"/>
        <v>#DIV/0!</v>
      </c>
      <c r="Y143" t="e">
        <f>IF(U143=0,0,IF(予定価格!G131=0,0,(U143-予定価格!H131)/予定価格!G131))</f>
        <v>#DIV/0!</v>
      </c>
      <c r="Z143" t="e">
        <f t="shared" si="28"/>
        <v>#DIV/0!</v>
      </c>
      <c r="AA143" t="e">
        <f t="shared" si="35"/>
        <v>#DIV/0!</v>
      </c>
      <c r="AB143" s="6" t="e">
        <f t="shared" si="36"/>
        <v>#DIV/0!</v>
      </c>
    </row>
    <row r="144" spans="1:28" hidden="1" x14ac:dyDescent="0.2">
      <c r="A144">
        <f>+予定価格!A132</f>
        <v>0</v>
      </c>
      <c r="B144" s="268">
        <f>ROUND(予定価格!B132*査定表!$B$1949,-D144)+E144</f>
        <v>0</v>
      </c>
      <c r="C144" s="268"/>
      <c r="D144" s="32">
        <f t="shared" si="29"/>
        <v>3</v>
      </c>
      <c r="E144" s="33">
        <f t="shared" si="21"/>
        <v>0</v>
      </c>
      <c r="F144" s="268">
        <f>IF($F$12=0,0,IF(予定価格!$G$1939=0,ROUND(予定価格!H132*(入力表!$F$12/予定価格!$H$1943),-H144),ROUND((予定価格!G132*(入力表!$F$12-予定価格!$H$1943)/予定価格!$G$1943)+予定価格!H132,-H144)))+I144</f>
        <v>0</v>
      </c>
      <c r="G144" s="268"/>
      <c r="H144" s="34">
        <f t="shared" si="30"/>
        <v>3</v>
      </c>
      <c r="I144" s="35">
        <f t="shared" si="22"/>
        <v>0</v>
      </c>
      <c r="J144" s="97">
        <f t="shared" si="23"/>
        <v>0</v>
      </c>
      <c r="K144" s="12">
        <f t="shared" si="24"/>
        <v>0</v>
      </c>
      <c r="L144" s="37"/>
      <c r="M144" s="6">
        <f>ROUND(予定価格!B132*査定表!$B$1949,-$F$14)</f>
        <v>0</v>
      </c>
      <c r="N144">
        <f>IF(M144=0,1,M144/予定価格!B132)</f>
        <v>1</v>
      </c>
      <c r="O144">
        <f t="shared" si="25"/>
        <v>11</v>
      </c>
      <c r="P144">
        <f t="shared" si="31"/>
        <v>0</v>
      </c>
      <c r="Q144">
        <f>IF(M144=0,0,M144/予定価格!B132)</f>
        <v>0</v>
      </c>
      <c r="R144">
        <f t="shared" si="26"/>
        <v>11</v>
      </c>
      <c r="S144">
        <f t="shared" si="32"/>
        <v>0</v>
      </c>
      <c r="T144" s="6">
        <f t="shared" si="33"/>
        <v>0</v>
      </c>
      <c r="U144" s="6" t="e">
        <f>IF(予定価格!$G$1939=0,ROUND(予定価格!H132*(入力表!$F$12/予定価格!$H$1943),-$F$14),ROUND((予定価格!G132*(入力表!$F$12-予定価格!$H$1943)/予定価格!$G$1943)+予定価格!H132,-$F$14))</f>
        <v>#DIV/0!</v>
      </c>
      <c r="V144" t="e">
        <f>IF(U144=0,1,IF(予定価格!O132=0,1,(U144-予定価格!P132)/予定価格!O132))</f>
        <v>#DIV/0!</v>
      </c>
      <c r="W144" t="e">
        <f t="shared" si="27"/>
        <v>#DIV/0!</v>
      </c>
      <c r="X144" t="e">
        <f t="shared" si="34"/>
        <v>#DIV/0!</v>
      </c>
      <c r="Y144" t="e">
        <f>IF(U144=0,0,IF(予定価格!G132=0,0,(U144-予定価格!H132)/予定価格!G132))</f>
        <v>#DIV/0!</v>
      </c>
      <c r="Z144" t="e">
        <f t="shared" si="28"/>
        <v>#DIV/0!</v>
      </c>
      <c r="AA144" t="e">
        <f t="shared" si="35"/>
        <v>#DIV/0!</v>
      </c>
      <c r="AB144" s="6" t="e">
        <f t="shared" si="36"/>
        <v>#DIV/0!</v>
      </c>
    </row>
    <row r="145" spans="1:28" x14ac:dyDescent="0.2">
      <c r="A145" t="str">
        <f>+予定価格!A133</f>
        <v>設計監修の部(その2)</v>
      </c>
      <c r="B145" s="268">
        <f>ROUND(予定価格!B133*査定表!$B$1949,-D145)+E145</f>
        <v>0</v>
      </c>
      <c r="C145" s="268"/>
      <c r="D145" s="32">
        <f t="shared" si="29"/>
        <v>3</v>
      </c>
      <c r="E145" s="33">
        <f t="shared" ref="E145:E208" si="37">IF(F$12=0,+P145+S145,0)</f>
        <v>0</v>
      </c>
      <c r="F145" s="268">
        <f>IF($F$12=0,0,IF(予定価格!$G$1939=0,ROUND(予定価格!H133*(入力表!$F$12/予定価格!$H$1943),-H145),ROUND((予定価格!G133*(入力表!$F$12-予定価格!$H$1943)/予定価格!$G$1943)+予定価格!H133,-H145)))+I145</f>
        <v>0</v>
      </c>
      <c r="G145" s="268"/>
      <c r="H145" s="34">
        <f t="shared" si="30"/>
        <v>3</v>
      </c>
      <c r="I145" s="35">
        <f t="shared" ref="I145:I208" si="38">IF(F$12=0,0,+X145+AA145)</f>
        <v>0</v>
      </c>
      <c r="J145" s="97">
        <f t="shared" ref="J145:J208" si="39">+F145+K145</f>
        <v>0</v>
      </c>
      <c r="K145" s="12">
        <f t="shared" ref="K145:K208" si="40">+B145</f>
        <v>0</v>
      </c>
      <c r="L145" s="37"/>
      <c r="M145" s="6">
        <f>ROUND(予定価格!B133*査定表!$B$1949,-$F$14)</f>
        <v>0</v>
      </c>
      <c r="N145">
        <f>IF(M145=0,1,M145/予定価格!B133)</f>
        <v>1</v>
      </c>
      <c r="O145">
        <f t="shared" ref="O145:O208" si="41">RANK(N145,N$17:N$1984,1)</f>
        <v>11</v>
      </c>
      <c r="P145">
        <f t="shared" si="31"/>
        <v>0</v>
      </c>
      <c r="Q145">
        <f>IF(M145=0,0,M145/予定価格!B133)</f>
        <v>0</v>
      </c>
      <c r="R145">
        <f t="shared" ref="R145:R208" si="42">RANK(Q145,Q$17:Q$1984,0)</f>
        <v>11</v>
      </c>
      <c r="S145">
        <f t="shared" si="32"/>
        <v>0</v>
      </c>
      <c r="T145" s="6">
        <f t="shared" si="33"/>
        <v>0</v>
      </c>
      <c r="U145" s="6" t="e">
        <f>IF(予定価格!$G$1939=0,ROUND(予定価格!H133*(入力表!$F$12/予定価格!$H$1943),-$F$14),ROUND((予定価格!G133*(入力表!$F$12-予定価格!$H$1943)/予定価格!$G$1943)+予定価格!H133,-$F$14))</f>
        <v>#DIV/0!</v>
      </c>
      <c r="V145" t="e">
        <f>IF(U145=0,1,IF(予定価格!O133=0,1,(U145-予定価格!P133)/予定価格!O133))</f>
        <v>#DIV/0!</v>
      </c>
      <c r="W145" t="e">
        <f t="shared" ref="W145:W208" si="43">RANK(V145,V$17:V$1984,1)</f>
        <v>#DIV/0!</v>
      </c>
      <c r="X145" t="e">
        <f t="shared" si="34"/>
        <v>#DIV/0!</v>
      </c>
      <c r="Y145" t="e">
        <f>IF(U145=0,0,IF(予定価格!G133=0,0,(U145-予定価格!H133)/予定価格!G133))</f>
        <v>#DIV/0!</v>
      </c>
      <c r="Z145" t="e">
        <f t="shared" ref="Z145:Z208" si="44">RANK(Y145,Y$17:Y$1984,0)</f>
        <v>#DIV/0!</v>
      </c>
      <c r="AA145" t="e">
        <f t="shared" si="35"/>
        <v>#DIV/0!</v>
      </c>
      <c r="AB145" s="6" t="e">
        <f t="shared" si="36"/>
        <v>#DIV/0!</v>
      </c>
    </row>
    <row r="146" spans="1:28" x14ac:dyDescent="0.2">
      <c r="A146" t="str">
        <f>+予定価格!A134</f>
        <v>4号線谷町四丁目駅</v>
      </c>
      <c r="B146" s="268">
        <f>ROUND(予定価格!B134*査定表!$B$1949,-D146)+E146</f>
        <v>2222000</v>
      </c>
      <c r="C146" s="268"/>
      <c r="D146" s="32">
        <f t="shared" ref="D146:D209" si="45">+$F$14</f>
        <v>3</v>
      </c>
      <c r="E146" s="33">
        <f t="shared" si="37"/>
        <v>0</v>
      </c>
      <c r="F146" s="268">
        <f>IF($F$12=0,0,IF(予定価格!$G$1939=0,ROUND(予定価格!H134*(入力表!$F$12/予定価格!$H$1943),-H146),ROUND((予定価格!G134*(入力表!$F$12-予定価格!$H$1943)/予定価格!$G$1943)+予定価格!H134,-H146)))+I146</f>
        <v>0</v>
      </c>
      <c r="G146" s="268"/>
      <c r="H146" s="34">
        <f t="shared" ref="H146:H209" si="46">+$F$14</f>
        <v>3</v>
      </c>
      <c r="I146" s="35">
        <f t="shared" si="38"/>
        <v>0</v>
      </c>
      <c r="J146" s="97">
        <f t="shared" si="39"/>
        <v>2222000</v>
      </c>
      <c r="K146" s="12">
        <f t="shared" si="40"/>
        <v>2222000</v>
      </c>
      <c r="L146" s="37"/>
      <c r="M146" s="6">
        <f>ROUND(予定価格!B134*査定表!$B$1949,-$F$14)</f>
        <v>2222000</v>
      </c>
      <c r="N146">
        <f>IF(M146=0,1,M146/予定価格!B134)</f>
        <v>0.88880000000000003</v>
      </c>
      <c r="O146">
        <f t="shared" si="41"/>
        <v>5</v>
      </c>
      <c r="P146">
        <f t="shared" ref="P146:P209" si="47">IF(M$15&gt;0,IF(O146*10^$F$14&lt;=M$15,10^$F$14,0),0)</f>
        <v>0</v>
      </c>
      <c r="Q146">
        <f>IF(M146=0,0,M146/予定価格!B134)</f>
        <v>0.88880000000000003</v>
      </c>
      <c r="R146">
        <f t="shared" si="42"/>
        <v>3</v>
      </c>
      <c r="S146">
        <f t="shared" ref="S146:S209" si="48">IF(M$15&lt;0,IF(R146*10^$F$14&lt;=-M$15,-(10^$F$14),0),0)</f>
        <v>0</v>
      </c>
      <c r="T146" s="6">
        <f t="shared" ref="T146:T209" si="49">+M146+P146+S146</f>
        <v>2222000</v>
      </c>
      <c r="U146" s="6" t="e">
        <f>IF(予定価格!$G$1939=0,ROUND(予定価格!H134*(入力表!$F$12/予定価格!$H$1943),-$F$14),ROUND((予定価格!G134*(入力表!$F$12-予定価格!$H$1943)/予定価格!$G$1943)+予定価格!H134,-$F$14))</f>
        <v>#DIV/0!</v>
      </c>
      <c r="V146" t="e">
        <f>IF(U146=0,1,IF(予定価格!O134=0,1,(U146-予定価格!P134)/予定価格!O134))</f>
        <v>#DIV/0!</v>
      </c>
      <c r="W146" t="e">
        <f t="shared" si="43"/>
        <v>#DIV/0!</v>
      </c>
      <c r="X146" t="e">
        <f t="shared" ref="X146:X209" si="50">IF(U$15&gt;0,IF(W146*10^$F$14&lt;=U$15,10^$F$14,0),0)</f>
        <v>#DIV/0!</v>
      </c>
      <c r="Y146" t="e">
        <f>IF(U146=0,0,IF(予定価格!G134=0,0,(U146-予定価格!H134)/予定価格!G134))</f>
        <v>#DIV/0!</v>
      </c>
      <c r="Z146" t="e">
        <f t="shared" si="44"/>
        <v>#DIV/0!</v>
      </c>
      <c r="AA146" t="e">
        <f t="shared" ref="AA146:AA209" si="51">IF(U$15&lt;0,IF(Z146*10^$F$14&lt;=-U$15,-(10^$F$14),0),0)</f>
        <v>#DIV/0!</v>
      </c>
      <c r="AB146" s="6" t="e">
        <f t="shared" ref="AB146:AB209" si="52">+U146+X146+AA146</f>
        <v>#DIV/0!</v>
      </c>
    </row>
    <row r="147" spans="1:28" x14ac:dyDescent="0.2">
      <c r="A147" t="str">
        <f>+予定価格!A135</f>
        <v>4号線森ノ宮駅</v>
      </c>
      <c r="B147" s="268">
        <f>ROUND(予定価格!B135*査定表!$B$1949,-D147)+E147</f>
        <v>2222000</v>
      </c>
      <c r="C147" s="268"/>
      <c r="D147" s="32">
        <f t="shared" si="45"/>
        <v>3</v>
      </c>
      <c r="E147" s="33">
        <f t="shared" si="37"/>
        <v>0</v>
      </c>
      <c r="F147" s="268">
        <f>IF($F$12=0,0,IF(予定価格!$G$1939=0,ROUND(予定価格!H135*(入力表!$F$12/予定価格!$H$1943),-H147),ROUND((予定価格!G135*(入力表!$F$12-予定価格!$H$1943)/予定価格!$G$1943)+予定価格!H135,-H147)))+I147</f>
        <v>0</v>
      </c>
      <c r="G147" s="268"/>
      <c r="H147" s="34">
        <f t="shared" si="46"/>
        <v>3</v>
      </c>
      <c r="I147" s="35">
        <f t="shared" si="38"/>
        <v>0</v>
      </c>
      <c r="J147" s="97">
        <f t="shared" si="39"/>
        <v>2222000</v>
      </c>
      <c r="K147" s="12">
        <f t="shared" si="40"/>
        <v>2222000</v>
      </c>
      <c r="L147" s="37"/>
      <c r="M147" s="6">
        <f>ROUND(予定価格!B135*査定表!$B$1949,-$F$14)</f>
        <v>2222000</v>
      </c>
      <c r="N147">
        <f>IF(M147=0,1,M147/予定価格!B135)</f>
        <v>0.88880000000000003</v>
      </c>
      <c r="O147">
        <f t="shared" si="41"/>
        <v>5</v>
      </c>
      <c r="P147">
        <f t="shared" si="47"/>
        <v>0</v>
      </c>
      <c r="Q147">
        <f>IF(M147=0,0,M147/予定価格!B135)</f>
        <v>0.88880000000000003</v>
      </c>
      <c r="R147">
        <f t="shared" si="42"/>
        <v>3</v>
      </c>
      <c r="S147">
        <f t="shared" si="48"/>
        <v>0</v>
      </c>
      <c r="T147" s="6">
        <f t="shared" si="49"/>
        <v>2222000</v>
      </c>
      <c r="U147" s="6" t="e">
        <f>IF(予定価格!$G$1939=0,ROUND(予定価格!H135*(入力表!$F$12/予定価格!$H$1943),-$F$14),ROUND((予定価格!G135*(入力表!$F$12-予定価格!$H$1943)/予定価格!$G$1943)+予定価格!H135,-$F$14))</f>
        <v>#DIV/0!</v>
      </c>
      <c r="V147" t="e">
        <f>IF(U147=0,1,IF(予定価格!O135=0,1,(U147-予定価格!P135)/予定価格!O135))</f>
        <v>#DIV/0!</v>
      </c>
      <c r="W147" t="e">
        <f t="shared" si="43"/>
        <v>#DIV/0!</v>
      </c>
      <c r="X147" t="e">
        <f t="shared" si="50"/>
        <v>#DIV/0!</v>
      </c>
      <c r="Y147" t="e">
        <f>IF(U147=0,0,IF(予定価格!G135=0,0,(U147-予定価格!H135)/予定価格!G135))</f>
        <v>#DIV/0!</v>
      </c>
      <c r="Z147" t="e">
        <f t="shared" si="44"/>
        <v>#DIV/0!</v>
      </c>
      <c r="AA147" t="e">
        <f t="shared" si="51"/>
        <v>#DIV/0!</v>
      </c>
      <c r="AB147" s="6" t="e">
        <f t="shared" si="52"/>
        <v>#DIV/0!</v>
      </c>
    </row>
    <row r="148" spans="1:28" x14ac:dyDescent="0.2">
      <c r="A148">
        <f>+予定価格!A136</f>
        <v>0</v>
      </c>
      <c r="B148" s="268">
        <f>ROUND(予定価格!B136*査定表!$B$1949,-D148)+E148</f>
        <v>0</v>
      </c>
      <c r="C148" s="268"/>
      <c r="D148" s="32">
        <f t="shared" si="45"/>
        <v>3</v>
      </c>
      <c r="E148" s="33">
        <f t="shared" si="37"/>
        <v>0</v>
      </c>
      <c r="F148" s="268">
        <f>IF($F$12=0,0,IF(予定価格!$G$1939=0,ROUND(予定価格!H136*(入力表!$F$12/予定価格!$H$1943),-H148),ROUND((予定価格!G136*(入力表!$F$12-予定価格!$H$1943)/予定価格!$G$1943)+予定価格!H136,-H148)))+I148</f>
        <v>0</v>
      </c>
      <c r="G148" s="268"/>
      <c r="H148" s="34">
        <f t="shared" si="46"/>
        <v>3</v>
      </c>
      <c r="I148" s="35">
        <f t="shared" si="38"/>
        <v>0</v>
      </c>
      <c r="J148" s="97">
        <f t="shared" si="39"/>
        <v>0</v>
      </c>
      <c r="K148" s="12">
        <f t="shared" si="40"/>
        <v>0</v>
      </c>
      <c r="L148" s="37"/>
      <c r="M148" s="6">
        <f>ROUND(予定価格!B136*査定表!$B$1949,-$F$14)</f>
        <v>0</v>
      </c>
      <c r="N148">
        <f>IF(M148=0,1,M148/予定価格!B136)</f>
        <v>1</v>
      </c>
      <c r="O148">
        <f t="shared" si="41"/>
        <v>11</v>
      </c>
      <c r="P148">
        <f t="shared" si="47"/>
        <v>0</v>
      </c>
      <c r="Q148">
        <f>IF(M148=0,0,M148/予定価格!B136)</f>
        <v>0</v>
      </c>
      <c r="R148">
        <f t="shared" si="42"/>
        <v>11</v>
      </c>
      <c r="S148">
        <f t="shared" si="48"/>
        <v>0</v>
      </c>
      <c r="T148" s="6">
        <f t="shared" si="49"/>
        <v>0</v>
      </c>
      <c r="U148" s="6" t="e">
        <f>IF(予定価格!$G$1939=0,ROUND(予定価格!H136*(入力表!$F$12/予定価格!$H$1943),-$F$14),ROUND((予定価格!G136*(入力表!$F$12-予定価格!$H$1943)/予定価格!$G$1943)+予定価格!H136,-$F$14))</f>
        <v>#DIV/0!</v>
      </c>
      <c r="V148" t="e">
        <f>IF(U148=0,1,IF(予定価格!O136=0,1,(U148-予定価格!P136)/予定価格!O136))</f>
        <v>#DIV/0!</v>
      </c>
      <c r="W148" t="e">
        <f t="shared" si="43"/>
        <v>#DIV/0!</v>
      </c>
      <c r="X148" t="e">
        <f t="shared" si="50"/>
        <v>#DIV/0!</v>
      </c>
      <c r="Y148" t="e">
        <f>IF(U148=0,0,IF(予定価格!G136=0,0,(U148-予定価格!H136)/予定価格!G136))</f>
        <v>#DIV/0!</v>
      </c>
      <c r="Z148" t="e">
        <f t="shared" si="44"/>
        <v>#DIV/0!</v>
      </c>
      <c r="AA148" t="e">
        <f t="shared" si="51"/>
        <v>#DIV/0!</v>
      </c>
      <c r="AB148" s="6" t="e">
        <f t="shared" si="52"/>
        <v>#DIV/0!</v>
      </c>
    </row>
    <row r="149" spans="1:28" hidden="1" x14ac:dyDescent="0.2">
      <c r="A149">
        <f>+予定価格!A137</f>
        <v>0</v>
      </c>
      <c r="B149" s="268">
        <f>ROUND(予定価格!B137*査定表!$B$1949,-D149)+E149</f>
        <v>0</v>
      </c>
      <c r="C149" s="268"/>
      <c r="D149" s="32">
        <f t="shared" si="45"/>
        <v>3</v>
      </c>
      <c r="E149" s="33">
        <f t="shared" si="37"/>
        <v>0</v>
      </c>
      <c r="F149" s="268">
        <f>IF($F$12=0,0,IF(予定価格!$G$1939=0,ROUND(予定価格!H137*(入力表!$F$12/予定価格!$H$1943),-H149),ROUND((予定価格!G137*(入力表!$F$12-予定価格!$H$1943)/予定価格!$G$1943)+予定価格!H137,-H149)))+I149</f>
        <v>0</v>
      </c>
      <c r="G149" s="268"/>
      <c r="H149" s="34">
        <f t="shared" si="46"/>
        <v>3</v>
      </c>
      <c r="I149" s="35">
        <f t="shared" si="38"/>
        <v>0</v>
      </c>
      <c r="J149" s="97">
        <f t="shared" si="39"/>
        <v>0</v>
      </c>
      <c r="K149" s="12">
        <f t="shared" si="40"/>
        <v>0</v>
      </c>
      <c r="L149" s="37"/>
      <c r="M149" s="6">
        <f>ROUND(予定価格!B137*査定表!$B$1949,-$F$14)</f>
        <v>0</v>
      </c>
      <c r="N149">
        <f>IF(M149=0,1,M149/予定価格!B137)</f>
        <v>1</v>
      </c>
      <c r="O149">
        <f t="shared" si="41"/>
        <v>11</v>
      </c>
      <c r="P149">
        <f t="shared" si="47"/>
        <v>0</v>
      </c>
      <c r="Q149">
        <f>IF(M149=0,0,M149/予定価格!B137)</f>
        <v>0</v>
      </c>
      <c r="R149">
        <f t="shared" si="42"/>
        <v>11</v>
      </c>
      <c r="S149">
        <f t="shared" si="48"/>
        <v>0</v>
      </c>
      <c r="T149" s="6">
        <f t="shared" si="49"/>
        <v>0</v>
      </c>
      <c r="U149" s="6" t="e">
        <f>IF(予定価格!$G$1939=0,ROUND(予定価格!H137*(入力表!$F$12/予定価格!$H$1943),-$F$14),ROUND((予定価格!G137*(入力表!$F$12-予定価格!$H$1943)/予定価格!$G$1943)+予定価格!H137,-$F$14))</f>
        <v>#DIV/0!</v>
      </c>
      <c r="V149" t="e">
        <f>IF(U149=0,1,IF(予定価格!O137=0,1,(U149-予定価格!P137)/予定価格!O137))</f>
        <v>#DIV/0!</v>
      </c>
      <c r="W149" t="e">
        <f t="shared" si="43"/>
        <v>#DIV/0!</v>
      </c>
      <c r="X149" t="e">
        <f t="shared" si="50"/>
        <v>#DIV/0!</v>
      </c>
      <c r="Y149" t="e">
        <f>IF(U149=0,0,IF(予定価格!G137=0,0,(U149-予定価格!H137)/予定価格!G137))</f>
        <v>#DIV/0!</v>
      </c>
      <c r="Z149" t="e">
        <f t="shared" si="44"/>
        <v>#DIV/0!</v>
      </c>
      <c r="AA149" t="e">
        <f t="shared" si="51"/>
        <v>#DIV/0!</v>
      </c>
      <c r="AB149" s="6" t="e">
        <f t="shared" si="52"/>
        <v>#DIV/0!</v>
      </c>
    </row>
    <row r="150" spans="1:28" hidden="1" x14ac:dyDescent="0.2">
      <c r="A150">
        <f>+予定価格!A138</f>
        <v>0</v>
      </c>
      <c r="B150" s="268">
        <f>ROUND(予定価格!B138*査定表!$B$1949,-D150)+E150</f>
        <v>0</v>
      </c>
      <c r="C150" s="268"/>
      <c r="D150" s="32">
        <f t="shared" si="45"/>
        <v>3</v>
      </c>
      <c r="E150" s="33">
        <f t="shared" si="37"/>
        <v>0</v>
      </c>
      <c r="F150" s="268">
        <f>IF($F$12=0,0,IF(予定価格!$G$1939=0,ROUND(予定価格!H138*(入力表!$F$12/予定価格!$H$1943),-H150),ROUND((予定価格!G138*(入力表!$F$12-予定価格!$H$1943)/予定価格!$G$1943)+予定価格!H138,-H150)))+I150</f>
        <v>0</v>
      </c>
      <c r="G150" s="268"/>
      <c r="H150" s="34">
        <f t="shared" si="46"/>
        <v>3</v>
      </c>
      <c r="I150" s="35">
        <f t="shared" si="38"/>
        <v>0</v>
      </c>
      <c r="J150" s="97">
        <f t="shared" si="39"/>
        <v>0</v>
      </c>
      <c r="K150" s="12">
        <f t="shared" si="40"/>
        <v>0</v>
      </c>
      <c r="L150" s="37"/>
      <c r="M150" s="6">
        <f>ROUND(予定価格!B138*査定表!$B$1949,-$F$14)</f>
        <v>0</v>
      </c>
      <c r="N150">
        <f>IF(M150=0,1,M150/予定価格!B138)</f>
        <v>1</v>
      </c>
      <c r="O150">
        <f t="shared" si="41"/>
        <v>11</v>
      </c>
      <c r="P150">
        <f t="shared" si="47"/>
        <v>0</v>
      </c>
      <c r="Q150">
        <f>IF(M150=0,0,M150/予定価格!B138)</f>
        <v>0</v>
      </c>
      <c r="R150">
        <f t="shared" si="42"/>
        <v>11</v>
      </c>
      <c r="S150">
        <f t="shared" si="48"/>
        <v>0</v>
      </c>
      <c r="T150" s="6">
        <f t="shared" si="49"/>
        <v>0</v>
      </c>
      <c r="U150" s="6" t="e">
        <f>IF(予定価格!$G$1939=0,ROUND(予定価格!H138*(入力表!$F$12/予定価格!$H$1943),-$F$14),ROUND((予定価格!G138*(入力表!$F$12-予定価格!$H$1943)/予定価格!$G$1943)+予定価格!H138,-$F$14))</f>
        <v>#DIV/0!</v>
      </c>
      <c r="V150" t="e">
        <f>IF(U150=0,1,IF(予定価格!O138=0,1,(U150-予定価格!P138)/予定価格!O138))</f>
        <v>#DIV/0!</v>
      </c>
      <c r="W150" t="e">
        <f t="shared" si="43"/>
        <v>#DIV/0!</v>
      </c>
      <c r="X150" t="e">
        <f t="shared" si="50"/>
        <v>#DIV/0!</v>
      </c>
      <c r="Y150" t="e">
        <f>IF(U150=0,0,IF(予定価格!G138=0,0,(U150-予定価格!H138)/予定価格!G138))</f>
        <v>#DIV/0!</v>
      </c>
      <c r="Z150" t="e">
        <f t="shared" si="44"/>
        <v>#DIV/0!</v>
      </c>
      <c r="AA150" t="e">
        <f t="shared" si="51"/>
        <v>#DIV/0!</v>
      </c>
      <c r="AB150" s="6" t="e">
        <f t="shared" si="52"/>
        <v>#DIV/0!</v>
      </c>
    </row>
    <row r="151" spans="1:28" hidden="1" x14ac:dyDescent="0.2">
      <c r="A151">
        <f>+予定価格!A139</f>
        <v>0</v>
      </c>
      <c r="B151" s="268">
        <f>ROUND(予定価格!B139*査定表!$B$1949,-D151)+E151</f>
        <v>0</v>
      </c>
      <c r="C151" s="268"/>
      <c r="D151" s="32">
        <f t="shared" si="45"/>
        <v>3</v>
      </c>
      <c r="E151" s="33">
        <f t="shared" si="37"/>
        <v>0</v>
      </c>
      <c r="F151" s="268">
        <f>IF($F$12=0,0,IF(予定価格!$G$1939=0,ROUND(予定価格!H139*(入力表!$F$12/予定価格!$H$1943),-H151),ROUND((予定価格!G139*(入力表!$F$12-予定価格!$H$1943)/予定価格!$G$1943)+予定価格!H139,-H151)))+I151</f>
        <v>0</v>
      </c>
      <c r="G151" s="268"/>
      <c r="H151" s="34">
        <f t="shared" si="46"/>
        <v>3</v>
      </c>
      <c r="I151" s="35">
        <f t="shared" si="38"/>
        <v>0</v>
      </c>
      <c r="J151" s="97">
        <f t="shared" si="39"/>
        <v>0</v>
      </c>
      <c r="K151" s="12">
        <f t="shared" si="40"/>
        <v>0</v>
      </c>
      <c r="L151" s="37"/>
      <c r="M151" s="6">
        <f>ROUND(予定価格!B139*査定表!$B$1949,-$F$14)</f>
        <v>0</v>
      </c>
      <c r="N151">
        <f>IF(M151=0,1,M151/予定価格!B139)</f>
        <v>1</v>
      </c>
      <c r="O151">
        <f t="shared" si="41"/>
        <v>11</v>
      </c>
      <c r="P151">
        <f t="shared" si="47"/>
        <v>0</v>
      </c>
      <c r="Q151">
        <f>IF(M151=0,0,M151/予定価格!B139)</f>
        <v>0</v>
      </c>
      <c r="R151">
        <f t="shared" si="42"/>
        <v>11</v>
      </c>
      <c r="S151">
        <f t="shared" si="48"/>
        <v>0</v>
      </c>
      <c r="T151" s="6">
        <f t="shared" si="49"/>
        <v>0</v>
      </c>
      <c r="U151" s="6" t="e">
        <f>IF(予定価格!$G$1939=0,ROUND(予定価格!H139*(入力表!$F$12/予定価格!$H$1943),-$F$14),ROUND((予定価格!G139*(入力表!$F$12-予定価格!$H$1943)/予定価格!$G$1943)+予定価格!H139,-$F$14))</f>
        <v>#DIV/0!</v>
      </c>
      <c r="V151" t="e">
        <f>IF(U151=0,1,IF(予定価格!O139=0,1,(U151-予定価格!P139)/予定価格!O139))</f>
        <v>#DIV/0!</v>
      </c>
      <c r="W151" t="e">
        <f t="shared" si="43"/>
        <v>#DIV/0!</v>
      </c>
      <c r="X151" t="e">
        <f t="shared" si="50"/>
        <v>#DIV/0!</v>
      </c>
      <c r="Y151" t="e">
        <f>IF(U151=0,0,IF(予定価格!G139=0,0,(U151-予定価格!H139)/予定価格!G139))</f>
        <v>#DIV/0!</v>
      </c>
      <c r="Z151" t="e">
        <f t="shared" si="44"/>
        <v>#DIV/0!</v>
      </c>
      <c r="AA151" t="e">
        <f t="shared" si="51"/>
        <v>#DIV/0!</v>
      </c>
      <c r="AB151" s="6" t="e">
        <f t="shared" si="52"/>
        <v>#DIV/0!</v>
      </c>
    </row>
    <row r="152" spans="1:28" hidden="1" x14ac:dyDescent="0.2">
      <c r="A152">
        <f>+予定価格!A140</f>
        <v>0</v>
      </c>
      <c r="B152" s="268">
        <f>ROUND(予定価格!B140*査定表!$B$1949,-D152)+E152</f>
        <v>0</v>
      </c>
      <c r="C152" s="268"/>
      <c r="D152" s="32">
        <f t="shared" si="45"/>
        <v>3</v>
      </c>
      <c r="E152" s="33">
        <f t="shared" si="37"/>
        <v>0</v>
      </c>
      <c r="F152" s="268">
        <f>IF($F$12=0,0,IF(予定価格!$G$1939=0,ROUND(予定価格!H140*(入力表!$F$12/予定価格!$H$1943),-H152),ROUND((予定価格!G140*(入力表!$F$12-予定価格!$H$1943)/予定価格!$G$1943)+予定価格!H140,-H152)))+I152</f>
        <v>0</v>
      </c>
      <c r="G152" s="268"/>
      <c r="H152" s="34">
        <f t="shared" si="46"/>
        <v>3</v>
      </c>
      <c r="I152" s="35">
        <f t="shared" si="38"/>
        <v>0</v>
      </c>
      <c r="J152" s="97">
        <f t="shared" si="39"/>
        <v>0</v>
      </c>
      <c r="K152" s="12">
        <f t="shared" si="40"/>
        <v>0</v>
      </c>
      <c r="L152" s="37"/>
      <c r="M152" s="6">
        <f>ROUND(予定価格!B140*査定表!$B$1949,-$F$14)</f>
        <v>0</v>
      </c>
      <c r="N152">
        <f>IF(M152=0,1,M152/予定価格!B140)</f>
        <v>1</v>
      </c>
      <c r="O152">
        <f t="shared" si="41"/>
        <v>11</v>
      </c>
      <c r="P152">
        <f t="shared" si="47"/>
        <v>0</v>
      </c>
      <c r="Q152">
        <f>IF(M152=0,0,M152/予定価格!B140)</f>
        <v>0</v>
      </c>
      <c r="R152">
        <f t="shared" si="42"/>
        <v>11</v>
      </c>
      <c r="S152">
        <f t="shared" si="48"/>
        <v>0</v>
      </c>
      <c r="T152" s="6">
        <f t="shared" si="49"/>
        <v>0</v>
      </c>
      <c r="U152" s="6" t="e">
        <f>IF(予定価格!$G$1939=0,ROUND(予定価格!H140*(入力表!$F$12/予定価格!$H$1943),-$F$14),ROUND((予定価格!G140*(入力表!$F$12-予定価格!$H$1943)/予定価格!$G$1943)+予定価格!H140,-$F$14))</f>
        <v>#DIV/0!</v>
      </c>
      <c r="V152" t="e">
        <f>IF(U152=0,1,IF(予定価格!O140=0,1,(U152-予定価格!P140)/予定価格!O140))</f>
        <v>#DIV/0!</v>
      </c>
      <c r="W152" t="e">
        <f t="shared" si="43"/>
        <v>#DIV/0!</v>
      </c>
      <c r="X152" t="e">
        <f t="shared" si="50"/>
        <v>#DIV/0!</v>
      </c>
      <c r="Y152" t="e">
        <f>IF(U152=0,0,IF(予定価格!G140=0,0,(U152-予定価格!H140)/予定価格!G140))</f>
        <v>#DIV/0!</v>
      </c>
      <c r="Z152" t="e">
        <f t="shared" si="44"/>
        <v>#DIV/0!</v>
      </c>
      <c r="AA152" t="e">
        <f t="shared" si="51"/>
        <v>#DIV/0!</v>
      </c>
      <c r="AB152" s="6" t="e">
        <f t="shared" si="52"/>
        <v>#DIV/0!</v>
      </c>
    </row>
    <row r="153" spans="1:28" hidden="1" x14ac:dyDescent="0.2">
      <c r="A153">
        <f>+予定価格!A141</f>
        <v>0</v>
      </c>
      <c r="B153" s="268">
        <f>ROUND(予定価格!B141*査定表!$B$1949,-D153)+E153</f>
        <v>0</v>
      </c>
      <c r="C153" s="268"/>
      <c r="D153" s="32">
        <f t="shared" si="45"/>
        <v>3</v>
      </c>
      <c r="E153" s="33">
        <f t="shared" si="37"/>
        <v>0</v>
      </c>
      <c r="F153" s="268">
        <f>IF($F$12=0,0,IF(予定価格!$G$1939=0,ROUND(予定価格!H141*(入力表!$F$12/予定価格!$H$1943),-H153),ROUND((予定価格!G141*(入力表!$F$12-予定価格!$H$1943)/予定価格!$G$1943)+予定価格!H141,-H153)))+I153</f>
        <v>0</v>
      </c>
      <c r="G153" s="268"/>
      <c r="H153" s="34">
        <f t="shared" si="46"/>
        <v>3</v>
      </c>
      <c r="I153" s="35">
        <f t="shared" si="38"/>
        <v>0</v>
      </c>
      <c r="J153" s="97">
        <f t="shared" si="39"/>
        <v>0</v>
      </c>
      <c r="K153" s="12">
        <f t="shared" si="40"/>
        <v>0</v>
      </c>
      <c r="L153" s="37"/>
      <c r="M153" s="6">
        <f>ROUND(予定価格!B141*査定表!$B$1949,-$F$14)</f>
        <v>0</v>
      </c>
      <c r="N153">
        <f>IF(M153=0,1,M153/予定価格!B141)</f>
        <v>1</v>
      </c>
      <c r="O153">
        <f t="shared" si="41"/>
        <v>11</v>
      </c>
      <c r="P153">
        <f t="shared" si="47"/>
        <v>0</v>
      </c>
      <c r="Q153">
        <f>IF(M153=0,0,M153/予定価格!B141)</f>
        <v>0</v>
      </c>
      <c r="R153">
        <f t="shared" si="42"/>
        <v>11</v>
      </c>
      <c r="S153">
        <f t="shared" si="48"/>
        <v>0</v>
      </c>
      <c r="T153" s="6">
        <f t="shared" si="49"/>
        <v>0</v>
      </c>
      <c r="U153" s="6" t="e">
        <f>IF(予定価格!$G$1939=0,ROUND(予定価格!H141*(入力表!$F$12/予定価格!$H$1943),-$F$14),ROUND((予定価格!G141*(入力表!$F$12-予定価格!$H$1943)/予定価格!$G$1943)+予定価格!H141,-$F$14))</f>
        <v>#DIV/0!</v>
      </c>
      <c r="V153" t="e">
        <f>IF(U153=0,1,IF(予定価格!O141=0,1,(U153-予定価格!P141)/予定価格!O141))</f>
        <v>#DIV/0!</v>
      </c>
      <c r="W153" t="e">
        <f t="shared" si="43"/>
        <v>#DIV/0!</v>
      </c>
      <c r="X153" t="e">
        <f t="shared" si="50"/>
        <v>#DIV/0!</v>
      </c>
      <c r="Y153" t="e">
        <f>IF(U153=0,0,IF(予定価格!G141=0,0,(U153-予定価格!H141)/予定価格!G141))</f>
        <v>#DIV/0!</v>
      </c>
      <c r="Z153" t="e">
        <f t="shared" si="44"/>
        <v>#DIV/0!</v>
      </c>
      <c r="AA153" t="e">
        <f t="shared" si="51"/>
        <v>#DIV/0!</v>
      </c>
      <c r="AB153" s="6" t="e">
        <f t="shared" si="52"/>
        <v>#DIV/0!</v>
      </c>
    </row>
    <row r="154" spans="1:28" hidden="1" x14ac:dyDescent="0.2">
      <c r="A154">
        <f>+予定価格!A142</f>
        <v>0</v>
      </c>
      <c r="B154" s="268">
        <f>ROUND(予定価格!B142*査定表!$B$1949,-D154)+E154</f>
        <v>0</v>
      </c>
      <c r="C154" s="268"/>
      <c r="D154" s="32">
        <f t="shared" si="45"/>
        <v>3</v>
      </c>
      <c r="E154" s="33">
        <f t="shared" si="37"/>
        <v>0</v>
      </c>
      <c r="F154" s="268">
        <f>IF($F$12=0,0,IF(予定価格!$G$1939=0,ROUND(予定価格!H142*(入力表!$F$12/予定価格!$H$1943),-H154),ROUND((予定価格!G142*(入力表!$F$12-予定価格!$H$1943)/予定価格!$G$1943)+予定価格!H142,-H154)))+I154</f>
        <v>0</v>
      </c>
      <c r="G154" s="268"/>
      <c r="H154" s="34">
        <f t="shared" si="46"/>
        <v>3</v>
      </c>
      <c r="I154" s="35">
        <f t="shared" si="38"/>
        <v>0</v>
      </c>
      <c r="J154" s="97">
        <f t="shared" si="39"/>
        <v>0</v>
      </c>
      <c r="K154" s="12">
        <f t="shared" si="40"/>
        <v>0</v>
      </c>
      <c r="L154" s="37"/>
      <c r="M154" s="6">
        <f>ROUND(予定価格!B142*査定表!$B$1949,-$F$14)</f>
        <v>0</v>
      </c>
      <c r="N154">
        <f>IF(M154=0,1,M154/予定価格!B142)</f>
        <v>1</v>
      </c>
      <c r="O154">
        <f t="shared" si="41"/>
        <v>11</v>
      </c>
      <c r="P154">
        <f t="shared" si="47"/>
        <v>0</v>
      </c>
      <c r="Q154">
        <f>IF(M154=0,0,M154/予定価格!B142)</f>
        <v>0</v>
      </c>
      <c r="R154">
        <f t="shared" si="42"/>
        <v>11</v>
      </c>
      <c r="S154">
        <f t="shared" si="48"/>
        <v>0</v>
      </c>
      <c r="T154" s="6">
        <f t="shared" si="49"/>
        <v>0</v>
      </c>
      <c r="U154" s="6" t="e">
        <f>IF(予定価格!$G$1939=0,ROUND(予定価格!H142*(入力表!$F$12/予定価格!$H$1943),-$F$14),ROUND((予定価格!G142*(入力表!$F$12-予定価格!$H$1943)/予定価格!$G$1943)+予定価格!H142,-$F$14))</f>
        <v>#DIV/0!</v>
      </c>
      <c r="V154" t="e">
        <f>IF(U154=0,1,IF(予定価格!O142=0,1,(U154-予定価格!P142)/予定価格!O142))</f>
        <v>#DIV/0!</v>
      </c>
      <c r="W154" t="e">
        <f t="shared" si="43"/>
        <v>#DIV/0!</v>
      </c>
      <c r="X154" t="e">
        <f t="shared" si="50"/>
        <v>#DIV/0!</v>
      </c>
      <c r="Y154" t="e">
        <f>IF(U154=0,0,IF(予定価格!G142=0,0,(U154-予定価格!H142)/予定価格!G142))</f>
        <v>#DIV/0!</v>
      </c>
      <c r="Z154" t="e">
        <f t="shared" si="44"/>
        <v>#DIV/0!</v>
      </c>
      <c r="AA154" t="e">
        <f t="shared" si="51"/>
        <v>#DIV/0!</v>
      </c>
      <c r="AB154" s="6" t="e">
        <f t="shared" si="52"/>
        <v>#DIV/0!</v>
      </c>
    </row>
    <row r="155" spans="1:28" hidden="1" x14ac:dyDescent="0.2">
      <c r="A155">
        <f>+予定価格!A143</f>
        <v>0</v>
      </c>
      <c r="B155" s="268">
        <f>ROUND(予定価格!B143*査定表!$B$1949,-D155)+E155</f>
        <v>0</v>
      </c>
      <c r="C155" s="268"/>
      <c r="D155" s="32">
        <f t="shared" si="45"/>
        <v>3</v>
      </c>
      <c r="E155" s="33">
        <f t="shared" si="37"/>
        <v>0</v>
      </c>
      <c r="F155" s="268">
        <f>IF($F$12=0,0,IF(予定価格!$G$1939=0,ROUND(予定価格!H143*(入力表!$F$12/予定価格!$H$1943),-H155),ROUND((予定価格!G143*(入力表!$F$12-予定価格!$H$1943)/予定価格!$G$1943)+予定価格!H143,-H155)))+I155</f>
        <v>0</v>
      </c>
      <c r="G155" s="268"/>
      <c r="H155" s="34">
        <f t="shared" si="46"/>
        <v>3</v>
      </c>
      <c r="I155" s="35">
        <f t="shared" si="38"/>
        <v>0</v>
      </c>
      <c r="J155" s="97">
        <f t="shared" si="39"/>
        <v>0</v>
      </c>
      <c r="K155" s="12">
        <f t="shared" si="40"/>
        <v>0</v>
      </c>
      <c r="L155" s="37"/>
      <c r="M155" s="6">
        <f>ROUND(予定価格!B143*査定表!$B$1949,-$F$14)</f>
        <v>0</v>
      </c>
      <c r="N155">
        <f>IF(M155=0,1,M155/予定価格!B143)</f>
        <v>1</v>
      </c>
      <c r="O155">
        <f t="shared" si="41"/>
        <v>11</v>
      </c>
      <c r="P155">
        <f t="shared" si="47"/>
        <v>0</v>
      </c>
      <c r="Q155">
        <f>IF(M155=0,0,M155/予定価格!B143)</f>
        <v>0</v>
      </c>
      <c r="R155">
        <f t="shared" si="42"/>
        <v>11</v>
      </c>
      <c r="S155">
        <f t="shared" si="48"/>
        <v>0</v>
      </c>
      <c r="T155" s="6">
        <f t="shared" si="49"/>
        <v>0</v>
      </c>
      <c r="U155" s="6" t="e">
        <f>IF(予定価格!$G$1939=0,ROUND(予定価格!H143*(入力表!$F$12/予定価格!$H$1943),-$F$14),ROUND((予定価格!G143*(入力表!$F$12-予定価格!$H$1943)/予定価格!$G$1943)+予定価格!H143,-$F$14))</f>
        <v>#DIV/0!</v>
      </c>
      <c r="V155" t="e">
        <f>IF(U155=0,1,IF(予定価格!O143=0,1,(U155-予定価格!P143)/予定価格!O143))</f>
        <v>#DIV/0!</v>
      </c>
      <c r="W155" t="e">
        <f t="shared" si="43"/>
        <v>#DIV/0!</v>
      </c>
      <c r="X155" t="e">
        <f t="shared" si="50"/>
        <v>#DIV/0!</v>
      </c>
      <c r="Y155" t="e">
        <f>IF(U155=0,0,IF(予定価格!G143=0,0,(U155-予定価格!H143)/予定価格!G143))</f>
        <v>#DIV/0!</v>
      </c>
      <c r="Z155" t="e">
        <f t="shared" si="44"/>
        <v>#DIV/0!</v>
      </c>
      <c r="AA155" t="e">
        <f t="shared" si="51"/>
        <v>#DIV/0!</v>
      </c>
      <c r="AB155" s="6" t="e">
        <f t="shared" si="52"/>
        <v>#DIV/0!</v>
      </c>
    </row>
    <row r="156" spans="1:28" hidden="1" x14ac:dyDescent="0.2">
      <c r="A156">
        <f>+予定価格!A144</f>
        <v>0</v>
      </c>
      <c r="B156" s="268">
        <f>ROUND(予定価格!B144*査定表!$B$1949,-D156)+E156</f>
        <v>0</v>
      </c>
      <c r="C156" s="268"/>
      <c r="D156" s="32">
        <f t="shared" si="45"/>
        <v>3</v>
      </c>
      <c r="E156" s="33">
        <f t="shared" si="37"/>
        <v>0</v>
      </c>
      <c r="F156" s="268">
        <f>IF($F$12=0,0,IF(予定価格!$G$1939=0,ROUND(予定価格!H144*(入力表!$F$12/予定価格!$H$1943),-H156),ROUND((予定価格!G144*(入力表!$F$12-予定価格!$H$1943)/予定価格!$G$1943)+予定価格!H144,-H156)))+I156</f>
        <v>0</v>
      </c>
      <c r="G156" s="268"/>
      <c r="H156" s="34">
        <f t="shared" si="46"/>
        <v>3</v>
      </c>
      <c r="I156" s="35">
        <f t="shared" si="38"/>
        <v>0</v>
      </c>
      <c r="J156" s="97">
        <f t="shared" si="39"/>
        <v>0</v>
      </c>
      <c r="K156" s="12">
        <f t="shared" si="40"/>
        <v>0</v>
      </c>
      <c r="L156" s="37"/>
      <c r="M156" s="6">
        <f>ROUND(予定価格!B144*査定表!$B$1949,-$F$14)</f>
        <v>0</v>
      </c>
      <c r="N156">
        <f>IF(M156=0,1,M156/予定価格!B144)</f>
        <v>1</v>
      </c>
      <c r="O156">
        <f t="shared" si="41"/>
        <v>11</v>
      </c>
      <c r="P156">
        <f t="shared" si="47"/>
        <v>0</v>
      </c>
      <c r="Q156">
        <f>IF(M156=0,0,M156/予定価格!B144)</f>
        <v>0</v>
      </c>
      <c r="R156">
        <f t="shared" si="42"/>
        <v>11</v>
      </c>
      <c r="S156">
        <f t="shared" si="48"/>
        <v>0</v>
      </c>
      <c r="T156" s="6">
        <f t="shared" si="49"/>
        <v>0</v>
      </c>
      <c r="U156" s="6" t="e">
        <f>IF(予定価格!$G$1939=0,ROUND(予定価格!H144*(入力表!$F$12/予定価格!$H$1943),-$F$14),ROUND((予定価格!G144*(入力表!$F$12-予定価格!$H$1943)/予定価格!$G$1943)+予定価格!H144,-$F$14))</f>
        <v>#DIV/0!</v>
      </c>
      <c r="V156" t="e">
        <f>IF(U156=0,1,IF(予定価格!O144=0,1,(U156-予定価格!P144)/予定価格!O144))</f>
        <v>#DIV/0!</v>
      </c>
      <c r="W156" t="e">
        <f t="shared" si="43"/>
        <v>#DIV/0!</v>
      </c>
      <c r="X156" t="e">
        <f t="shared" si="50"/>
        <v>#DIV/0!</v>
      </c>
      <c r="Y156" t="e">
        <f>IF(U156=0,0,IF(予定価格!G144=0,0,(U156-予定価格!H144)/予定価格!G144))</f>
        <v>#DIV/0!</v>
      </c>
      <c r="Z156" t="e">
        <f t="shared" si="44"/>
        <v>#DIV/0!</v>
      </c>
      <c r="AA156" t="e">
        <f t="shared" si="51"/>
        <v>#DIV/0!</v>
      </c>
      <c r="AB156" s="6" t="e">
        <f t="shared" si="52"/>
        <v>#DIV/0!</v>
      </c>
    </row>
    <row r="157" spans="1:28" hidden="1" x14ac:dyDescent="0.2">
      <c r="A157">
        <f>+予定価格!A145</f>
        <v>0</v>
      </c>
      <c r="B157" s="268">
        <f>ROUND(予定価格!B145*査定表!$B$1949,-D157)+E157</f>
        <v>0</v>
      </c>
      <c r="C157" s="268"/>
      <c r="D157" s="32">
        <f t="shared" si="45"/>
        <v>3</v>
      </c>
      <c r="E157" s="33">
        <f t="shared" si="37"/>
        <v>0</v>
      </c>
      <c r="F157" s="268">
        <f>IF($F$12=0,0,IF(予定価格!$G$1939=0,ROUND(予定価格!H145*(入力表!$F$12/予定価格!$H$1943),-H157),ROUND((予定価格!G145*(入力表!$F$12-予定価格!$H$1943)/予定価格!$G$1943)+予定価格!H145,-H157)))+I157</f>
        <v>0</v>
      </c>
      <c r="G157" s="268"/>
      <c r="H157" s="34">
        <f t="shared" si="46"/>
        <v>3</v>
      </c>
      <c r="I157" s="35">
        <f t="shared" si="38"/>
        <v>0</v>
      </c>
      <c r="J157" s="97">
        <f t="shared" si="39"/>
        <v>0</v>
      </c>
      <c r="K157" s="12">
        <f t="shared" si="40"/>
        <v>0</v>
      </c>
      <c r="L157" s="37"/>
      <c r="M157" s="6">
        <f>ROUND(予定価格!B145*査定表!$B$1949,-$F$14)</f>
        <v>0</v>
      </c>
      <c r="N157">
        <f>IF(M157=0,1,M157/予定価格!B145)</f>
        <v>1</v>
      </c>
      <c r="O157">
        <f t="shared" si="41"/>
        <v>11</v>
      </c>
      <c r="P157">
        <f t="shared" si="47"/>
        <v>0</v>
      </c>
      <c r="Q157">
        <f>IF(M157=0,0,M157/予定価格!B145)</f>
        <v>0</v>
      </c>
      <c r="R157">
        <f t="shared" si="42"/>
        <v>11</v>
      </c>
      <c r="S157">
        <f t="shared" si="48"/>
        <v>0</v>
      </c>
      <c r="T157" s="6">
        <f t="shared" si="49"/>
        <v>0</v>
      </c>
      <c r="U157" s="6" t="e">
        <f>IF(予定価格!$G$1939=0,ROUND(予定価格!H145*(入力表!$F$12/予定価格!$H$1943),-$F$14),ROUND((予定価格!G145*(入力表!$F$12-予定価格!$H$1943)/予定価格!$G$1943)+予定価格!H145,-$F$14))</f>
        <v>#DIV/0!</v>
      </c>
      <c r="V157" t="e">
        <f>IF(U157=0,1,IF(予定価格!O145=0,1,(U157-予定価格!P145)/予定価格!O145))</f>
        <v>#DIV/0!</v>
      </c>
      <c r="W157" t="e">
        <f t="shared" si="43"/>
        <v>#DIV/0!</v>
      </c>
      <c r="X157" t="e">
        <f t="shared" si="50"/>
        <v>#DIV/0!</v>
      </c>
      <c r="Y157" t="e">
        <f>IF(U157=0,0,IF(予定価格!G145=0,0,(U157-予定価格!H145)/予定価格!G145))</f>
        <v>#DIV/0!</v>
      </c>
      <c r="Z157" t="e">
        <f t="shared" si="44"/>
        <v>#DIV/0!</v>
      </c>
      <c r="AA157" t="e">
        <f t="shared" si="51"/>
        <v>#DIV/0!</v>
      </c>
      <c r="AB157" s="6" t="e">
        <f t="shared" si="52"/>
        <v>#DIV/0!</v>
      </c>
    </row>
    <row r="158" spans="1:28" hidden="1" x14ac:dyDescent="0.2">
      <c r="A158">
        <f>+予定価格!A146</f>
        <v>0</v>
      </c>
      <c r="B158" s="268">
        <f>ROUND(予定価格!B146*査定表!$B$1949,-D158)+E158</f>
        <v>0</v>
      </c>
      <c r="C158" s="268"/>
      <c r="D158" s="32">
        <f t="shared" si="45"/>
        <v>3</v>
      </c>
      <c r="E158" s="33">
        <f t="shared" si="37"/>
        <v>0</v>
      </c>
      <c r="F158" s="268">
        <f>IF($F$12=0,0,IF(予定価格!$G$1939=0,ROUND(予定価格!H146*(入力表!$F$12/予定価格!$H$1943),-H158),ROUND((予定価格!G146*(入力表!$F$12-予定価格!$H$1943)/予定価格!$G$1943)+予定価格!H146,-H158)))+I158</f>
        <v>0</v>
      </c>
      <c r="G158" s="268"/>
      <c r="H158" s="34">
        <f t="shared" si="46"/>
        <v>3</v>
      </c>
      <c r="I158" s="35">
        <f t="shared" si="38"/>
        <v>0</v>
      </c>
      <c r="J158" s="97">
        <f t="shared" si="39"/>
        <v>0</v>
      </c>
      <c r="K158" s="12">
        <f t="shared" si="40"/>
        <v>0</v>
      </c>
      <c r="L158" s="37"/>
      <c r="M158" s="6">
        <f>ROUND(予定価格!B146*査定表!$B$1949,-$F$14)</f>
        <v>0</v>
      </c>
      <c r="N158">
        <f>IF(M158=0,1,M158/予定価格!B146)</f>
        <v>1</v>
      </c>
      <c r="O158">
        <f t="shared" si="41"/>
        <v>11</v>
      </c>
      <c r="P158">
        <f t="shared" si="47"/>
        <v>0</v>
      </c>
      <c r="Q158">
        <f>IF(M158=0,0,M158/予定価格!B146)</f>
        <v>0</v>
      </c>
      <c r="R158">
        <f t="shared" si="42"/>
        <v>11</v>
      </c>
      <c r="S158">
        <f t="shared" si="48"/>
        <v>0</v>
      </c>
      <c r="T158" s="6">
        <f t="shared" si="49"/>
        <v>0</v>
      </c>
      <c r="U158" s="6" t="e">
        <f>IF(予定価格!$G$1939=0,ROUND(予定価格!H146*(入力表!$F$12/予定価格!$H$1943),-$F$14),ROUND((予定価格!G146*(入力表!$F$12-予定価格!$H$1943)/予定価格!$G$1943)+予定価格!H146,-$F$14))</f>
        <v>#DIV/0!</v>
      </c>
      <c r="V158" t="e">
        <f>IF(U158=0,1,IF(予定価格!O146=0,1,(U158-予定価格!P146)/予定価格!O146))</f>
        <v>#DIV/0!</v>
      </c>
      <c r="W158" t="e">
        <f t="shared" si="43"/>
        <v>#DIV/0!</v>
      </c>
      <c r="X158" t="e">
        <f t="shared" si="50"/>
        <v>#DIV/0!</v>
      </c>
      <c r="Y158" t="e">
        <f>IF(U158=0,0,IF(予定価格!G146=0,0,(U158-予定価格!H146)/予定価格!G146))</f>
        <v>#DIV/0!</v>
      </c>
      <c r="Z158" t="e">
        <f t="shared" si="44"/>
        <v>#DIV/0!</v>
      </c>
      <c r="AA158" t="e">
        <f t="shared" si="51"/>
        <v>#DIV/0!</v>
      </c>
      <c r="AB158" s="6" t="e">
        <f t="shared" si="52"/>
        <v>#DIV/0!</v>
      </c>
    </row>
    <row r="159" spans="1:28" hidden="1" x14ac:dyDescent="0.2">
      <c r="A159">
        <f>+予定価格!A147</f>
        <v>0</v>
      </c>
      <c r="B159" s="268">
        <f>ROUND(予定価格!B147*査定表!$B$1949,-D159)+E159</f>
        <v>0</v>
      </c>
      <c r="C159" s="268"/>
      <c r="D159" s="32">
        <f t="shared" si="45"/>
        <v>3</v>
      </c>
      <c r="E159" s="33">
        <f t="shared" si="37"/>
        <v>0</v>
      </c>
      <c r="F159" s="268">
        <f>IF($F$12=0,0,IF(予定価格!$G$1939=0,ROUND(予定価格!H147*(入力表!$F$12/予定価格!$H$1943),-H159),ROUND((予定価格!G147*(入力表!$F$12-予定価格!$H$1943)/予定価格!$G$1943)+予定価格!H147,-H159)))+I159</f>
        <v>0</v>
      </c>
      <c r="G159" s="268"/>
      <c r="H159" s="34">
        <f t="shared" si="46"/>
        <v>3</v>
      </c>
      <c r="I159" s="35">
        <f t="shared" si="38"/>
        <v>0</v>
      </c>
      <c r="J159" s="97">
        <f t="shared" si="39"/>
        <v>0</v>
      </c>
      <c r="K159" s="12">
        <f t="shared" si="40"/>
        <v>0</v>
      </c>
      <c r="L159" s="37"/>
      <c r="M159" s="6">
        <f>ROUND(予定価格!B147*査定表!$B$1949,-$F$14)</f>
        <v>0</v>
      </c>
      <c r="N159">
        <f>IF(M159=0,1,M159/予定価格!B147)</f>
        <v>1</v>
      </c>
      <c r="O159">
        <f t="shared" si="41"/>
        <v>11</v>
      </c>
      <c r="P159">
        <f t="shared" si="47"/>
        <v>0</v>
      </c>
      <c r="Q159">
        <f>IF(M159=0,0,M159/予定価格!B147)</f>
        <v>0</v>
      </c>
      <c r="R159">
        <f t="shared" si="42"/>
        <v>11</v>
      </c>
      <c r="S159">
        <f t="shared" si="48"/>
        <v>0</v>
      </c>
      <c r="T159" s="6">
        <f t="shared" si="49"/>
        <v>0</v>
      </c>
      <c r="U159" s="6" t="e">
        <f>IF(予定価格!$G$1939=0,ROUND(予定価格!H147*(入力表!$F$12/予定価格!$H$1943),-$F$14),ROUND((予定価格!G147*(入力表!$F$12-予定価格!$H$1943)/予定価格!$G$1943)+予定価格!H147,-$F$14))</f>
        <v>#DIV/0!</v>
      </c>
      <c r="V159" t="e">
        <f>IF(U159=0,1,IF(予定価格!O147=0,1,(U159-予定価格!P147)/予定価格!O147))</f>
        <v>#DIV/0!</v>
      </c>
      <c r="W159" t="e">
        <f t="shared" si="43"/>
        <v>#DIV/0!</v>
      </c>
      <c r="X159" t="e">
        <f t="shared" si="50"/>
        <v>#DIV/0!</v>
      </c>
      <c r="Y159" t="e">
        <f>IF(U159=0,0,IF(予定価格!G147=0,0,(U159-予定価格!H147)/予定価格!G147))</f>
        <v>#DIV/0!</v>
      </c>
      <c r="Z159" t="e">
        <f t="shared" si="44"/>
        <v>#DIV/0!</v>
      </c>
      <c r="AA159" t="e">
        <f t="shared" si="51"/>
        <v>#DIV/0!</v>
      </c>
      <c r="AB159" s="6" t="e">
        <f t="shared" si="52"/>
        <v>#DIV/0!</v>
      </c>
    </row>
    <row r="160" spans="1:28" hidden="1" x14ac:dyDescent="0.2">
      <c r="A160">
        <f>+予定価格!A148</f>
        <v>0</v>
      </c>
      <c r="B160" s="268">
        <f>ROUND(予定価格!B148*査定表!$B$1949,-D160)+E160</f>
        <v>0</v>
      </c>
      <c r="C160" s="268"/>
      <c r="D160" s="32">
        <f t="shared" si="45"/>
        <v>3</v>
      </c>
      <c r="E160" s="33">
        <f t="shared" si="37"/>
        <v>0</v>
      </c>
      <c r="F160" s="268">
        <f>IF($F$12=0,0,IF(予定価格!$G$1939=0,ROUND(予定価格!H148*(入力表!$F$12/予定価格!$H$1943),-H160),ROUND((予定価格!G148*(入力表!$F$12-予定価格!$H$1943)/予定価格!$G$1943)+予定価格!H148,-H160)))+I160</f>
        <v>0</v>
      </c>
      <c r="G160" s="268"/>
      <c r="H160" s="34">
        <f t="shared" si="46"/>
        <v>3</v>
      </c>
      <c r="I160" s="35">
        <f t="shared" si="38"/>
        <v>0</v>
      </c>
      <c r="J160" s="97">
        <f t="shared" si="39"/>
        <v>0</v>
      </c>
      <c r="K160" s="12">
        <f t="shared" si="40"/>
        <v>0</v>
      </c>
      <c r="L160" s="37"/>
      <c r="M160" s="6">
        <f>ROUND(予定価格!B148*査定表!$B$1949,-$F$14)</f>
        <v>0</v>
      </c>
      <c r="N160">
        <f>IF(M160=0,1,M160/予定価格!B148)</f>
        <v>1</v>
      </c>
      <c r="O160">
        <f t="shared" si="41"/>
        <v>11</v>
      </c>
      <c r="P160">
        <f t="shared" si="47"/>
        <v>0</v>
      </c>
      <c r="Q160">
        <f>IF(M160=0,0,M160/予定価格!B148)</f>
        <v>0</v>
      </c>
      <c r="R160">
        <f t="shared" si="42"/>
        <v>11</v>
      </c>
      <c r="S160">
        <f t="shared" si="48"/>
        <v>0</v>
      </c>
      <c r="T160" s="6">
        <f t="shared" si="49"/>
        <v>0</v>
      </c>
      <c r="U160" s="6" t="e">
        <f>IF(予定価格!$G$1939=0,ROUND(予定価格!H148*(入力表!$F$12/予定価格!$H$1943),-$F$14),ROUND((予定価格!G148*(入力表!$F$12-予定価格!$H$1943)/予定価格!$G$1943)+予定価格!H148,-$F$14))</f>
        <v>#DIV/0!</v>
      </c>
      <c r="V160" t="e">
        <f>IF(U160=0,1,IF(予定価格!O148=0,1,(U160-予定価格!P148)/予定価格!O148))</f>
        <v>#DIV/0!</v>
      </c>
      <c r="W160" t="e">
        <f t="shared" si="43"/>
        <v>#DIV/0!</v>
      </c>
      <c r="X160" t="e">
        <f t="shared" si="50"/>
        <v>#DIV/0!</v>
      </c>
      <c r="Y160" t="e">
        <f>IF(U160=0,0,IF(予定価格!G148=0,0,(U160-予定価格!H148)/予定価格!G148))</f>
        <v>#DIV/0!</v>
      </c>
      <c r="Z160" t="e">
        <f t="shared" si="44"/>
        <v>#DIV/0!</v>
      </c>
      <c r="AA160" t="e">
        <f t="shared" si="51"/>
        <v>#DIV/0!</v>
      </c>
      <c r="AB160" s="6" t="e">
        <f t="shared" si="52"/>
        <v>#DIV/0!</v>
      </c>
    </row>
    <row r="161" spans="1:28" hidden="1" x14ac:dyDescent="0.2">
      <c r="A161">
        <f>+予定価格!A149</f>
        <v>0</v>
      </c>
      <c r="B161" s="268">
        <f>ROUND(予定価格!B149*査定表!$B$1949,-D161)+E161</f>
        <v>0</v>
      </c>
      <c r="C161" s="268"/>
      <c r="D161" s="32">
        <f t="shared" si="45"/>
        <v>3</v>
      </c>
      <c r="E161" s="33">
        <f t="shared" si="37"/>
        <v>0</v>
      </c>
      <c r="F161" s="268">
        <f>IF($F$12=0,0,IF(予定価格!$G$1939=0,ROUND(予定価格!H149*(入力表!$F$12/予定価格!$H$1943),-H161),ROUND((予定価格!G149*(入力表!$F$12-予定価格!$H$1943)/予定価格!$G$1943)+予定価格!H149,-H161)))+I161</f>
        <v>0</v>
      </c>
      <c r="G161" s="268"/>
      <c r="H161" s="34">
        <f t="shared" si="46"/>
        <v>3</v>
      </c>
      <c r="I161" s="35">
        <f t="shared" si="38"/>
        <v>0</v>
      </c>
      <c r="J161" s="97">
        <f t="shared" si="39"/>
        <v>0</v>
      </c>
      <c r="K161" s="12">
        <f t="shared" si="40"/>
        <v>0</v>
      </c>
      <c r="L161" s="37"/>
      <c r="M161" s="6">
        <f>ROUND(予定価格!B149*査定表!$B$1949,-$F$14)</f>
        <v>0</v>
      </c>
      <c r="N161">
        <f>IF(M161=0,1,M161/予定価格!B149)</f>
        <v>1</v>
      </c>
      <c r="O161">
        <f t="shared" si="41"/>
        <v>11</v>
      </c>
      <c r="P161">
        <f t="shared" si="47"/>
        <v>0</v>
      </c>
      <c r="Q161">
        <f>IF(M161=0,0,M161/予定価格!B149)</f>
        <v>0</v>
      </c>
      <c r="R161">
        <f t="shared" si="42"/>
        <v>11</v>
      </c>
      <c r="S161">
        <f t="shared" si="48"/>
        <v>0</v>
      </c>
      <c r="T161" s="6">
        <f t="shared" si="49"/>
        <v>0</v>
      </c>
      <c r="U161" s="6" t="e">
        <f>IF(予定価格!$G$1939=0,ROUND(予定価格!H149*(入力表!$F$12/予定価格!$H$1943),-$F$14),ROUND((予定価格!G149*(入力表!$F$12-予定価格!$H$1943)/予定価格!$G$1943)+予定価格!H149,-$F$14))</f>
        <v>#DIV/0!</v>
      </c>
      <c r="V161" t="e">
        <f>IF(U161=0,1,IF(予定価格!O149=0,1,(U161-予定価格!P149)/予定価格!O149))</f>
        <v>#DIV/0!</v>
      </c>
      <c r="W161" t="e">
        <f t="shared" si="43"/>
        <v>#DIV/0!</v>
      </c>
      <c r="X161" t="e">
        <f t="shared" si="50"/>
        <v>#DIV/0!</v>
      </c>
      <c r="Y161" t="e">
        <f>IF(U161=0,0,IF(予定価格!G149=0,0,(U161-予定価格!H149)/予定価格!G149))</f>
        <v>#DIV/0!</v>
      </c>
      <c r="Z161" t="e">
        <f t="shared" si="44"/>
        <v>#DIV/0!</v>
      </c>
      <c r="AA161" t="e">
        <f t="shared" si="51"/>
        <v>#DIV/0!</v>
      </c>
      <c r="AB161" s="6" t="e">
        <f t="shared" si="52"/>
        <v>#DIV/0!</v>
      </c>
    </row>
    <row r="162" spans="1:28" hidden="1" x14ac:dyDescent="0.2">
      <c r="A162">
        <f>+予定価格!A150</f>
        <v>0</v>
      </c>
      <c r="B162" s="268">
        <f>ROUND(予定価格!B150*査定表!$B$1949,-D162)+E162</f>
        <v>0</v>
      </c>
      <c r="C162" s="268"/>
      <c r="D162" s="32">
        <f t="shared" si="45"/>
        <v>3</v>
      </c>
      <c r="E162" s="33">
        <f t="shared" si="37"/>
        <v>0</v>
      </c>
      <c r="F162" s="268">
        <f>IF($F$12=0,0,IF(予定価格!$G$1939=0,ROUND(予定価格!H150*(入力表!$F$12/予定価格!$H$1943),-H162),ROUND((予定価格!G150*(入力表!$F$12-予定価格!$H$1943)/予定価格!$G$1943)+予定価格!H150,-H162)))+I162</f>
        <v>0</v>
      </c>
      <c r="G162" s="268"/>
      <c r="H162" s="34">
        <f t="shared" si="46"/>
        <v>3</v>
      </c>
      <c r="I162" s="35">
        <f t="shared" si="38"/>
        <v>0</v>
      </c>
      <c r="J162" s="97">
        <f t="shared" si="39"/>
        <v>0</v>
      </c>
      <c r="K162" s="12">
        <f t="shared" si="40"/>
        <v>0</v>
      </c>
      <c r="L162" s="37"/>
      <c r="M162" s="6">
        <f>ROUND(予定価格!B150*査定表!$B$1949,-$F$14)</f>
        <v>0</v>
      </c>
      <c r="N162">
        <f>IF(M162=0,1,M162/予定価格!B150)</f>
        <v>1</v>
      </c>
      <c r="O162">
        <f t="shared" si="41"/>
        <v>11</v>
      </c>
      <c r="P162">
        <f t="shared" si="47"/>
        <v>0</v>
      </c>
      <c r="Q162">
        <f>IF(M162=0,0,M162/予定価格!B150)</f>
        <v>0</v>
      </c>
      <c r="R162">
        <f t="shared" si="42"/>
        <v>11</v>
      </c>
      <c r="S162">
        <f t="shared" si="48"/>
        <v>0</v>
      </c>
      <c r="T162" s="6">
        <f t="shared" si="49"/>
        <v>0</v>
      </c>
      <c r="U162" s="6" t="e">
        <f>IF(予定価格!$G$1939=0,ROUND(予定価格!H150*(入力表!$F$12/予定価格!$H$1943),-$F$14),ROUND((予定価格!G150*(入力表!$F$12-予定価格!$H$1943)/予定価格!$G$1943)+予定価格!H150,-$F$14))</f>
        <v>#DIV/0!</v>
      </c>
      <c r="V162" t="e">
        <f>IF(U162=0,1,IF(予定価格!O150=0,1,(U162-予定価格!P150)/予定価格!O150))</f>
        <v>#DIV/0!</v>
      </c>
      <c r="W162" t="e">
        <f t="shared" si="43"/>
        <v>#DIV/0!</v>
      </c>
      <c r="X162" t="e">
        <f t="shared" si="50"/>
        <v>#DIV/0!</v>
      </c>
      <c r="Y162" t="e">
        <f>IF(U162=0,0,IF(予定価格!G150=0,0,(U162-予定価格!H150)/予定価格!G150))</f>
        <v>#DIV/0!</v>
      </c>
      <c r="Z162" t="e">
        <f t="shared" si="44"/>
        <v>#DIV/0!</v>
      </c>
      <c r="AA162" t="e">
        <f t="shared" si="51"/>
        <v>#DIV/0!</v>
      </c>
      <c r="AB162" s="6" t="e">
        <f t="shared" si="52"/>
        <v>#DIV/0!</v>
      </c>
    </row>
    <row r="163" spans="1:28" hidden="1" x14ac:dyDescent="0.2">
      <c r="A163">
        <f>+予定価格!A151</f>
        <v>0</v>
      </c>
      <c r="B163" s="268">
        <f>ROUND(予定価格!B151*査定表!$B$1949,-D163)+E163</f>
        <v>0</v>
      </c>
      <c r="C163" s="268"/>
      <c r="D163" s="32">
        <f t="shared" si="45"/>
        <v>3</v>
      </c>
      <c r="E163" s="33">
        <f t="shared" si="37"/>
        <v>0</v>
      </c>
      <c r="F163" s="268">
        <f>IF($F$12=0,0,IF(予定価格!$G$1939=0,ROUND(予定価格!H151*(入力表!$F$12/予定価格!$H$1943),-H163),ROUND((予定価格!G151*(入力表!$F$12-予定価格!$H$1943)/予定価格!$G$1943)+予定価格!H151,-H163)))+I163</f>
        <v>0</v>
      </c>
      <c r="G163" s="268"/>
      <c r="H163" s="34">
        <f t="shared" si="46"/>
        <v>3</v>
      </c>
      <c r="I163" s="35">
        <f t="shared" si="38"/>
        <v>0</v>
      </c>
      <c r="J163" s="97">
        <f t="shared" si="39"/>
        <v>0</v>
      </c>
      <c r="K163" s="12">
        <f t="shared" si="40"/>
        <v>0</v>
      </c>
      <c r="L163" s="37"/>
      <c r="M163" s="6">
        <f>ROUND(予定価格!B151*査定表!$B$1949,-$F$14)</f>
        <v>0</v>
      </c>
      <c r="N163">
        <f>IF(M163=0,1,M163/予定価格!B151)</f>
        <v>1</v>
      </c>
      <c r="O163">
        <f t="shared" si="41"/>
        <v>11</v>
      </c>
      <c r="P163">
        <f t="shared" si="47"/>
        <v>0</v>
      </c>
      <c r="Q163">
        <f>IF(M163=0,0,M163/予定価格!B151)</f>
        <v>0</v>
      </c>
      <c r="R163">
        <f t="shared" si="42"/>
        <v>11</v>
      </c>
      <c r="S163">
        <f t="shared" si="48"/>
        <v>0</v>
      </c>
      <c r="T163" s="6">
        <f t="shared" si="49"/>
        <v>0</v>
      </c>
      <c r="U163" s="6" t="e">
        <f>IF(予定価格!$G$1939=0,ROUND(予定価格!H151*(入力表!$F$12/予定価格!$H$1943),-$F$14),ROUND((予定価格!G151*(入力表!$F$12-予定価格!$H$1943)/予定価格!$G$1943)+予定価格!H151,-$F$14))</f>
        <v>#DIV/0!</v>
      </c>
      <c r="V163" t="e">
        <f>IF(U163=0,1,IF(予定価格!O151=0,1,(U163-予定価格!P151)/予定価格!O151))</f>
        <v>#DIV/0!</v>
      </c>
      <c r="W163" t="e">
        <f t="shared" si="43"/>
        <v>#DIV/0!</v>
      </c>
      <c r="X163" t="e">
        <f t="shared" si="50"/>
        <v>#DIV/0!</v>
      </c>
      <c r="Y163" t="e">
        <f>IF(U163=0,0,IF(予定価格!G151=0,0,(U163-予定価格!H151)/予定価格!G151))</f>
        <v>#DIV/0!</v>
      </c>
      <c r="Z163" t="e">
        <f t="shared" si="44"/>
        <v>#DIV/0!</v>
      </c>
      <c r="AA163" t="e">
        <f t="shared" si="51"/>
        <v>#DIV/0!</v>
      </c>
      <c r="AB163" s="6" t="e">
        <f t="shared" si="52"/>
        <v>#DIV/0!</v>
      </c>
    </row>
    <row r="164" spans="1:28" hidden="1" x14ac:dyDescent="0.2">
      <c r="A164">
        <f>+予定価格!A152</f>
        <v>0</v>
      </c>
      <c r="B164" s="268">
        <f>ROUND(予定価格!B152*査定表!$B$1949,-D164)+E164</f>
        <v>0</v>
      </c>
      <c r="C164" s="268"/>
      <c r="D164" s="32">
        <f t="shared" si="45"/>
        <v>3</v>
      </c>
      <c r="E164" s="33">
        <f t="shared" si="37"/>
        <v>0</v>
      </c>
      <c r="F164" s="268">
        <f>IF($F$12=0,0,IF(予定価格!$G$1939=0,ROUND(予定価格!H152*(入力表!$F$12/予定価格!$H$1943),-H164),ROUND((予定価格!G152*(入力表!$F$12-予定価格!$H$1943)/予定価格!$G$1943)+予定価格!H152,-H164)))+I164</f>
        <v>0</v>
      </c>
      <c r="G164" s="268"/>
      <c r="H164" s="34">
        <f t="shared" si="46"/>
        <v>3</v>
      </c>
      <c r="I164" s="35">
        <f t="shared" si="38"/>
        <v>0</v>
      </c>
      <c r="J164" s="97">
        <f t="shared" si="39"/>
        <v>0</v>
      </c>
      <c r="K164" s="12">
        <f t="shared" si="40"/>
        <v>0</v>
      </c>
      <c r="L164" s="37"/>
      <c r="M164" s="6">
        <f>ROUND(予定価格!B152*査定表!$B$1949,-$F$14)</f>
        <v>0</v>
      </c>
      <c r="N164">
        <f>IF(M164=0,1,M164/予定価格!B152)</f>
        <v>1</v>
      </c>
      <c r="O164">
        <f t="shared" si="41"/>
        <v>11</v>
      </c>
      <c r="P164">
        <f t="shared" si="47"/>
        <v>0</v>
      </c>
      <c r="Q164">
        <f>IF(M164=0,0,M164/予定価格!B152)</f>
        <v>0</v>
      </c>
      <c r="R164">
        <f t="shared" si="42"/>
        <v>11</v>
      </c>
      <c r="S164">
        <f t="shared" si="48"/>
        <v>0</v>
      </c>
      <c r="T164" s="6">
        <f t="shared" si="49"/>
        <v>0</v>
      </c>
      <c r="U164" s="6" t="e">
        <f>IF(予定価格!$G$1939=0,ROUND(予定価格!H152*(入力表!$F$12/予定価格!$H$1943),-$F$14),ROUND((予定価格!G152*(入力表!$F$12-予定価格!$H$1943)/予定価格!$G$1943)+予定価格!H152,-$F$14))</f>
        <v>#DIV/0!</v>
      </c>
      <c r="V164" t="e">
        <f>IF(U164=0,1,IF(予定価格!O152=0,1,(U164-予定価格!P152)/予定価格!O152))</f>
        <v>#DIV/0!</v>
      </c>
      <c r="W164" t="e">
        <f t="shared" si="43"/>
        <v>#DIV/0!</v>
      </c>
      <c r="X164" t="e">
        <f t="shared" si="50"/>
        <v>#DIV/0!</v>
      </c>
      <c r="Y164" t="e">
        <f>IF(U164=0,0,IF(予定価格!G152=0,0,(U164-予定価格!H152)/予定価格!G152))</f>
        <v>#DIV/0!</v>
      </c>
      <c r="Z164" t="e">
        <f t="shared" si="44"/>
        <v>#DIV/0!</v>
      </c>
      <c r="AA164" t="e">
        <f t="shared" si="51"/>
        <v>#DIV/0!</v>
      </c>
      <c r="AB164" s="6" t="e">
        <f t="shared" si="52"/>
        <v>#DIV/0!</v>
      </c>
    </row>
    <row r="165" spans="1:28" hidden="1" x14ac:dyDescent="0.2">
      <c r="A165">
        <f>+予定価格!A153</f>
        <v>0</v>
      </c>
      <c r="B165" s="268">
        <f>ROUND(予定価格!B153*査定表!$B$1949,-D165)+E165</f>
        <v>0</v>
      </c>
      <c r="C165" s="268"/>
      <c r="D165" s="32">
        <f t="shared" si="45"/>
        <v>3</v>
      </c>
      <c r="E165" s="33">
        <f t="shared" si="37"/>
        <v>0</v>
      </c>
      <c r="F165" s="268">
        <f>IF($F$12=0,0,IF(予定価格!$G$1939=0,ROUND(予定価格!H153*(入力表!$F$12/予定価格!$H$1943),-H165),ROUND((予定価格!G153*(入力表!$F$12-予定価格!$H$1943)/予定価格!$G$1943)+予定価格!H153,-H165)))+I165</f>
        <v>0</v>
      </c>
      <c r="G165" s="268"/>
      <c r="H165" s="34">
        <f t="shared" si="46"/>
        <v>3</v>
      </c>
      <c r="I165" s="35">
        <f t="shared" si="38"/>
        <v>0</v>
      </c>
      <c r="J165" s="97">
        <f t="shared" si="39"/>
        <v>0</v>
      </c>
      <c r="K165" s="12">
        <f t="shared" si="40"/>
        <v>0</v>
      </c>
      <c r="L165" s="37"/>
      <c r="M165" s="6">
        <f>ROUND(予定価格!B153*査定表!$B$1949,-$F$14)</f>
        <v>0</v>
      </c>
      <c r="N165">
        <f>IF(M165=0,1,M165/予定価格!B153)</f>
        <v>1</v>
      </c>
      <c r="O165">
        <f t="shared" si="41"/>
        <v>11</v>
      </c>
      <c r="P165">
        <f t="shared" si="47"/>
        <v>0</v>
      </c>
      <c r="Q165">
        <f>IF(M165=0,0,M165/予定価格!B153)</f>
        <v>0</v>
      </c>
      <c r="R165">
        <f t="shared" si="42"/>
        <v>11</v>
      </c>
      <c r="S165">
        <f t="shared" si="48"/>
        <v>0</v>
      </c>
      <c r="T165" s="6">
        <f t="shared" si="49"/>
        <v>0</v>
      </c>
      <c r="U165" s="6" t="e">
        <f>IF(予定価格!$G$1939=0,ROUND(予定価格!H153*(入力表!$F$12/予定価格!$H$1943),-$F$14),ROUND((予定価格!G153*(入力表!$F$12-予定価格!$H$1943)/予定価格!$G$1943)+予定価格!H153,-$F$14))</f>
        <v>#DIV/0!</v>
      </c>
      <c r="V165" t="e">
        <f>IF(U165=0,1,IF(予定価格!O153=0,1,(U165-予定価格!P153)/予定価格!O153))</f>
        <v>#DIV/0!</v>
      </c>
      <c r="W165" t="e">
        <f t="shared" si="43"/>
        <v>#DIV/0!</v>
      </c>
      <c r="X165" t="e">
        <f t="shared" si="50"/>
        <v>#DIV/0!</v>
      </c>
      <c r="Y165" t="e">
        <f>IF(U165=0,0,IF(予定価格!G153=0,0,(U165-予定価格!H153)/予定価格!G153))</f>
        <v>#DIV/0!</v>
      </c>
      <c r="Z165" t="e">
        <f t="shared" si="44"/>
        <v>#DIV/0!</v>
      </c>
      <c r="AA165" t="e">
        <f t="shared" si="51"/>
        <v>#DIV/0!</v>
      </c>
      <c r="AB165" s="6" t="e">
        <f t="shared" si="52"/>
        <v>#DIV/0!</v>
      </c>
    </row>
    <row r="166" spans="1:28" hidden="1" x14ac:dyDescent="0.2">
      <c r="A166">
        <f>+予定価格!A154</f>
        <v>0</v>
      </c>
      <c r="B166" s="268">
        <f>ROUND(予定価格!B154*査定表!$B$1949,-D166)+E166</f>
        <v>0</v>
      </c>
      <c r="C166" s="268"/>
      <c r="D166" s="32">
        <f t="shared" si="45"/>
        <v>3</v>
      </c>
      <c r="E166" s="33">
        <f t="shared" si="37"/>
        <v>0</v>
      </c>
      <c r="F166" s="268">
        <f>IF($F$12=0,0,IF(予定価格!$G$1939=0,ROUND(予定価格!H154*(入力表!$F$12/予定価格!$H$1943),-H166),ROUND((予定価格!G154*(入力表!$F$12-予定価格!$H$1943)/予定価格!$G$1943)+予定価格!H154,-H166)))+I166</f>
        <v>0</v>
      </c>
      <c r="G166" s="268"/>
      <c r="H166" s="34">
        <f t="shared" si="46"/>
        <v>3</v>
      </c>
      <c r="I166" s="35">
        <f t="shared" si="38"/>
        <v>0</v>
      </c>
      <c r="J166" s="97">
        <f t="shared" si="39"/>
        <v>0</v>
      </c>
      <c r="K166" s="12">
        <f t="shared" si="40"/>
        <v>0</v>
      </c>
      <c r="L166" s="37"/>
      <c r="M166" s="6">
        <f>ROUND(予定価格!B154*査定表!$B$1949,-$F$14)</f>
        <v>0</v>
      </c>
      <c r="N166">
        <f>IF(M166=0,1,M166/予定価格!B154)</f>
        <v>1</v>
      </c>
      <c r="O166">
        <f t="shared" si="41"/>
        <v>11</v>
      </c>
      <c r="P166">
        <f t="shared" si="47"/>
        <v>0</v>
      </c>
      <c r="Q166">
        <f>IF(M166=0,0,M166/予定価格!B154)</f>
        <v>0</v>
      </c>
      <c r="R166">
        <f t="shared" si="42"/>
        <v>11</v>
      </c>
      <c r="S166">
        <f t="shared" si="48"/>
        <v>0</v>
      </c>
      <c r="T166" s="6">
        <f t="shared" si="49"/>
        <v>0</v>
      </c>
      <c r="U166" s="6" t="e">
        <f>IF(予定価格!$G$1939=0,ROUND(予定価格!H154*(入力表!$F$12/予定価格!$H$1943),-$F$14),ROUND((予定価格!G154*(入力表!$F$12-予定価格!$H$1943)/予定価格!$G$1943)+予定価格!H154,-$F$14))</f>
        <v>#DIV/0!</v>
      </c>
      <c r="V166" t="e">
        <f>IF(U166=0,1,IF(予定価格!O154=0,1,(U166-予定価格!P154)/予定価格!O154))</f>
        <v>#DIV/0!</v>
      </c>
      <c r="W166" t="e">
        <f t="shared" si="43"/>
        <v>#DIV/0!</v>
      </c>
      <c r="X166" t="e">
        <f t="shared" si="50"/>
        <v>#DIV/0!</v>
      </c>
      <c r="Y166" t="e">
        <f>IF(U166=0,0,IF(予定価格!G154=0,0,(U166-予定価格!H154)/予定価格!G154))</f>
        <v>#DIV/0!</v>
      </c>
      <c r="Z166" t="e">
        <f t="shared" si="44"/>
        <v>#DIV/0!</v>
      </c>
      <c r="AA166" t="e">
        <f t="shared" si="51"/>
        <v>#DIV/0!</v>
      </c>
      <c r="AB166" s="6" t="e">
        <f t="shared" si="52"/>
        <v>#DIV/0!</v>
      </c>
    </row>
    <row r="167" spans="1:28" hidden="1" x14ac:dyDescent="0.2">
      <c r="A167">
        <f>+予定価格!A155</f>
        <v>0</v>
      </c>
      <c r="B167" s="268">
        <f>ROUND(予定価格!B155*査定表!$B$1949,-D167)+E167</f>
        <v>0</v>
      </c>
      <c r="C167" s="268"/>
      <c r="D167" s="32">
        <f t="shared" si="45"/>
        <v>3</v>
      </c>
      <c r="E167" s="33">
        <f t="shared" si="37"/>
        <v>0</v>
      </c>
      <c r="F167" s="268">
        <f>IF($F$12=0,0,IF(予定価格!$G$1939=0,ROUND(予定価格!H155*(入力表!$F$12/予定価格!$H$1943),-H167),ROUND((予定価格!G155*(入力表!$F$12-予定価格!$H$1943)/予定価格!$G$1943)+予定価格!H155,-H167)))+I167</f>
        <v>0</v>
      </c>
      <c r="G167" s="268"/>
      <c r="H167" s="34">
        <f t="shared" si="46"/>
        <v>3</v>
      </c>
      <c r="I167" s="35">
        <f t="shared" si="38"/>
        <v>0</v>
      </c>
      <c r="J167" s="97">
        <f t="shared" si="39"/>
        <v>0</v>
      </c>
      <c r="K167" s="12">
        <f t="shared" si="40"/>
        <v>0</v>
      </c>
      <c r="L167" s="37"/>
      <c r="M167" s="6">
        <f>ROUND(予定価格!B155*査定表!$B$1949,-$F$14)</f>
        <v>0</v>
      </c>
      <c r="N167">
        <f>IF(M167=0,1,M167/予定価格!B155)</f>
        <v>1</v>
      </c>
      <c r="O167">
        <f t="shared" si="41"/>
        <v>11</v>
      </c>
      <c r="P167">
        <f t="shared" si="47"/>
        <v>0</v>
      </c>
      <c r="Q167">
        <f>IF(M167=0,0,M167/予定価格!B155)</f>
        <v>0</v>
      </c>
      <c r="R167">
        <f t="shared" si="42"/>
        <v>11</v>
      </c>
      <c r="S167">
        <f t="shared" si="48"/>
        <v>0</v>
      </c>
      <c r="T167" s="6">
        <f t="shared" si="49"/>
        <v>0</v>
      </c>
      <c r="U167" s="6" t="e">
        <f>IF(予定価格!$G$1939=0,ROUND(予定価格!H155*(入力表!$F$12/予定価格!$H$1943),-$F$14),ROUND((予定価格!G155*(入力表!$F$12-予定価格!$H$1943)/予定価格!$G$1943)+予定価格!H155,-$F$14))</f>
        <v>#DIV/0!</v>
      </c>
      <c r="V167" t="e">
        <f>IF(U167=0,1,IF(予定価格!O155=0,1,(U167-予定価格!P155)/予定価格!O155))</f>
        <v>#DIV/0!</v>
      </c>
      <c r="W167" t="e">
        <f t="shared" si="43"/>
        <v>#DIV/0!</v>
      </c>
      <c r="X167" t="e">
        <f t="shared" si="50"/>
        <v>#DIV/0!</v>
      </c>
      <c r="Y167" t="e">
        <f>IF(U167=0,0,IF(予定価格!G155=0,0,(U167-予定価格!H155)/予定価格!G155))</f>
        <v>#DIV/0!</v>
      </c>
      <c r="Z167" t="e">
        <f t="shared" si="44"/>
        <v>#DIV/0!</v>
      </c>
      <c r="AA167" t="e">
        <f t="shared" si="51"/>
        <v>#DIV/0!</v>
      </c>
      <c r="AB167" s="6" t="e">
        <f t="shared" si="52"/>
        <v>#DIV/0!</v>
      </c>
    </row>
    <row r="168" spans="1:28" hidden="1" x14ac:dyDescent="0.2">
      <c r="A168">
        <f>+予定価格!A156</f>
        <v>0</v>
      </c>
      <c r="B168" s="268">
        <f>ROUND(予定価格!B156*査定表!$B$1949,-D168)+E168</f>
        <v>0</v>
      </c>
      <c r="C168" s="268"/>
      <c r="D168" s="32">
        <f t="shared" si="45"/>
        <v>3</v>
      </c>
      <c r="E168" s="33">
        <f t="shared" si="37"/>
        <v>0</v>
      </c>
      <c r="F168" s="268">
        <f>IF($F$12=0,0,IF(予定価格!$G$1939=0,ROUND(予定価格!H156*(入力表!$F$12/予定価格!$H$1943),-H168),ROUND((予定価格!G156*(入力表!$F$12-予定価格!$H$1943)/予定価格!$G$1943)+予定価格!H156,-H168)))+I168</f>
        <v>0</v>
      </c>
      <c r="G168" s="268"/>
      <c r="H168" s="34">
        <f t="shared" si="46"/>
        <v>3</v>
      </c>
      <c r="I168" s="35">
        <f t="shared" si="38"/>
        <v>0</v>
      </c>
      <c r="J168" s="97">
        <f t="shared" si="39"/>
        <v>0</v>
      </c>
      <c r="K168" s="12">
        <f t="shared" si="40"/>
        <v>0</v>
      </c>
      <c r="L168" s="37"/>
      <c r="M168" s="6">
        <f>ROUND(予定価格!B156*査定表!$B$1949,-$F$14)</f>
        <v>0</v>
      </c>
      <c r="N168">
        <f>IF(M168=0,1,M168/予定価格!B156)</f>
        <v>1</v>
      </c>
      <c r="O168">
        <f t="shared" si="41"/>
        <v>11</v>
      </c>
      <c r="P168">
        <f t="shared" si="47"/>
        <v>0</v>
      </c>
      <c r="Q168">
        <f>IF(M168=0,0,M168/予定価格!B156)</f>
        <v>0</v>
      </c>
      <c r="R168">
        <f t="shared" si="42"/>
        <v>11</v>
      </c>
      <c r="S168">
        <f t="shared" si="48"/>
        <v>0</v>
      </c>
      <c r="T168" s="6">
        <f t="shared" si="49"/>
        <v>0</v>
      </c>
      <c r="U168" s="6" t="e">
        <f>IF(予定価格!$G$1939=0,ROUND(予定価格!H156*(入力表!$F$12/予定価格!$H$1943),-$F$14),ROUND((予定価格!G156*(入力表!$F$12-予定価格!$H$1943)/予定価格!$G$1943)+予定価格!H156,-$F$14))</f>
        <v>#DIV/0!</v>
      </c>
      <c r="V168" t="e">
        <f>IF(U168=0,1,IF(予定価格!O156=0,1,(U168-予定価格!P156)/予定価格!O156))</f>
        <v>#DIV/0!</v>
      </c>
      <c r="W168" t="e">
        <f t="shared" si="43"/>
        <v>#DIV/0!</v>
      </c>
      <c r="X168" t="e">
        <f t="shared" si="50"/>
        <v>#DIV/0!</v>
      </c>
      <c r="Y168" t="e">
        <f>IF(U168=0,0,IF(予定価格!G156=0,0,(U168-予定価格!H156)/予定価格!G156))</f>
        <v>#DIV/0!</v>
      </c>
      <c r="Z168" t="e">
        <f t="shared" si="44"/>
        <v>#DIV/0!</v>
      </c>
      <c r="AA168" t="e">
        <f t="shared" si="51"/>
        <v>#DIV/0!</v>
      </c>
      <c r="AB168" s="6" t="e">
        <f t="shared" si="52"/>
        <v>#DIV/0!</v>
      </c>
    </row>
    <row r="169" spans="1:28" hidden="1" x14ac:dyDescent="0.2">
      <c r="A169">
        <f>+予定価格!A157</f>
        <v>0</v>
      </c>
      <c r="B169" s="268">
        <f>ROUND(予定価格!B157*査定表!$B$1949,-D169)+E169</f>
        <v>0</v>
      </c>
      <c r="C169" s="268"/>
      <c r="D169" s="32">
        <f t="shared" si="45"/>
        <v>3</v>
      </c>
      <c r="E169" s="33">
        <f t="shared" si="37"/>
        <v>0</v>
      </c>
      <c r="F169" s="268">
        <f>IF($F$12=0,0,IF(予定価格!$G$1939=0,ROUND(予定価格!H157*(入力表!$F$12/予定価格!$H$1943),-H169),ROUND((予定価格!G157*(入力表!$F$12-予定価格!$H$1943)/予定価格!$G$1943)+予定価格!H157,-H169)))+I169</f>
        <v>0</v>
      </c>
      <c r="G169" s="268"/>
      <c r="H169" s="34">
        <f t="shared" si="46"/>
        <v>3</v>
      </c>
      <c r="I169" s="35">
        <f t="shared" si="38"/>
        <v>0</v>
      </c>
      <c r="J169" s="97">
        <f t="shared" si="39"/>
        <v>0</v>
      </c>
      <c r="K169" s="12">
        <f t="shared" si="40"/>
        <v>0</v>
      </c>
      <c r="L169" s="37"/>
      <c r="M169" s="6">
        <f>ROUND(予定価格!B157*査定表!$B$1949,-$F$14)</f>
        <v>0</v>
      </c>
      <c r="N169">
        <f>IF(M169=0,1,M169/予定価格!B157)</f>
        <v>1</v>
      </c>
      <c r="O169">
        <f t="shared" si="41"/>
        <v>11</v>
      </c>
      <c r="P169">
        <f t="shared" si="47"/>
        <v>0</v>
      </c>
      <c r="Q169">
        <f>IF(M169=0,0,M169/予定価格!B157)</f>
        <v>0</v>
      </c>
      <c r="R169">
        <f t="shared" si="42"/>
        <v>11</v>
      </c>
      <c r="S169">
        <f t="shared" si="48"/>
        <v>0</v>
      </c>
      <c r="T169" s="6">
        <f t="shared" si="49"/>
        <v>0</v>
      </c>
      <c r="U169" s="6" t="e">
        <f>IF(予定価格!$G$1939=0,ROUND(予定価格!H157*(入力表!$F$12/予定価格!$H$1943),-$F$14),ROUND((予定価格!G157*(入力表!$F$12-予定価格!$H$1943)/予定価格!$G$1943)+予定価格!H157,-$F$14))</f>
        <v>#DIV/0!</v>
      </c>
      <c r="V169" t="e">
        <f>IF(U169=0,1,IF(予定価格!O157=0,1,(U169-予定価格!P157)/予定価格!O157))</f>
        <v>#DIV/0!</v>
      </c>
      <c r="W169" t="e">
        <f t="shared" si="43"/>
        <v>#DIV/0!</v>
      </c>
      <c r="X169" t="e">
        <f t="shared" si="50"/>
        <v>#DIV/0!</v>
      </c>
      <c r="Y169" t="e">
        <f>IF(U169=0,0,IF(予定価格!G157=0,0,(U169-予定価格!H157)/予定価格!G157))</f>
        <v>#DIV/0!</v>
      </c>
      <c r="Z169" t="e">
        <f t="shared" si="44"/>
        <v>#DIV/0!</v>
      </c>
      <c r="AA169" t="e">
        <f t="shared" si="51"/>
        <v>#DIV/0!</v>
      </c>
      <c r="AB169" s="6" t="e">
        <f t="shared" si="52"/>
        <v>#DIV/0!</v>
      </c>
    </row>
    <row r="170" spans="1:28" hidden="1" x14ac:dyDescent="0.2">
      <c r="A170">
        <f>+予定価格!A158</f>
        <v>0</v>
      </c>
      <c r="B170" s="268">
        <f>ROUND(予定価格!B158*査定表!$B$1949,-D170)+E170</f>
        <v>0</v>
      </c>
      <c r="C170" s="268"/>
      <c r="D170" s="32">
        <f t="shared" si="45"/>
        <v>3</v>
      </c>
      <c r="E170" s="33">
        <f t="shared" si="37"/>
        <v>0</v>
      </c>
      <c r="F170" s="268">
        <f>IF($F$12=0,0,IF(予定価格!$G$1939=0,ROUND(予定価格!H158*(入力表!$F$12/予定価格!$H$1943),-H170),ROUND((予定価格!G158*(入力表!$F$12-予定価格!$H$1943)/予定価格!$G$1943)+予定価格!H158,-H170)))+I170</f>
        <v>0</v>
      </c>
      <c r="G170" s="268"/>
      <c r="H170" s="34">
        <f t="shared" si="46"/>
        <v>3</v>
      </c>
      <c r="I170" s="35">
        <f t="shared" si="38"/>
        <v>0</v>
      </c>
      <c r="J170" s="97">
        <f t="shared" si="39"/>
        <v>0</v>
      </c>
      <c r="K170" s="12">
        <f t="shared" si="40"/>
        <v>0</v>
      </c>
      <c r="L170" s="37"/>
      <c r="M170" s="6">
        <f>ROUND(予定価格!B158*査定表!$B$1949,-$F$14)</f>
        <v>0</v>
      </c>
      <c r="N170">
        <f>IF(M170=0,1,M170/予定価格!B158)</f>
        <v>1</v>
      </c>
      <c r="O170">
        <f t="shared" si="41"/>
        <v>11</v>
      </c>
      <c r="P170">
        <f t="shared" si="47"/>
        <v>0</v>
      </c>
      <c r="Q170">
        <f>IF(M170=0,0,M170/予定価格!B158)</f>
        <v>0</v>
      </c>
      <c r="R170">
        <f t="shared" si="42"/>
        <v>11</v>
      </c>
      <c r="S170">
        <f t="shared" si="48"/>
        <v>0</v>
      </c>
      <c r="T170" s="6">
        <f t="shared" si="49"/>
        <v>0</v>
      </c>
      <c r="U170" s="6" t="e">
        <f>IF(予定価格!$G$1939=0,ROUND(予定価格!H158*(入力表!$F$12/予定価格!$H$1943),-$F$14),ROUND((予定価格!G158*(入力表!$F$12-予定価格!$H$1943)/予定価格!$G$1943)+予定価格!H158,-$F$14))</f>
        <v>#DIV/0!</v>
      </c>
      <c r="V170" t="e">
        <f>IF(U170=0,1,IF(予定価格!O158=0,1,(U170-予定価格!P158)/予定価格!O158))</f>
        <v>#DIV/0!</v>
      </c>
      <c r="W170" t="e">
        <f t="shared" si="43"/>
        <v>#DIV/0!</v>
      </c>
      <c r="X170" t="e">
        <f t="shared" si="50"/>
        <v>#DIV/0!</v>
      </c>
      <c r="Y170" t="e">
        <f>IF(U170=0,0,IF(予定価格!G158=0,0,(U170-予定価格!H158)/予定価格!G158))</f>
        <v>#DIV/0!</v>
      </c>
      <c r="Z170" t="e">
        <f t="shared" si="44"/>
        <v>#DIV/0!</v>
      </c>
      <c r="AA170" t="e">
        <f t="shared" si="51"/>
        <v>#DIV/0!</v>
      </c>
      <c r="AB170" s="6" t="e">
        <f t="shared" si="52"/>
        <v>#DIV/0!</v>
      </c>
    </row>
    <row r="171" spans="1:28" hidden="1" x14ac:dyDescent="0.2">
      <c r="A171">
        <f>+予定価格!A159</f>
        <v>0</v>
      </c>
      <c r="B171" s="268">
        <f>ROUND(予定価格!B159*査定表!$B$1949,-D171)+E171</f>
        <v>0</v>
      </c>
      <c r="C171" s="268"/>
      <c r="D171" s="32">
        <f t="shared" si="45"/>
        <v>3</v>
      </c>
      <c r="E171" s="33">
        <f t="shared" si="37"/>
        <v>0</v>
      </c>
      <c r="F171" s="268">
        <f>IF($F$12=0,0,IF(予定価格!$G$1939=0,ROUND(予定価格!H159*(入力表!$F$12/予定価格!$H$1943),-H171),ROUND((予定価格!G159*(入力表!$F$12-予定価格!$H$1943)/予定価格!$G$1943)+予定価格!H159,-H171)))+I171</f>
        <v>0</v>
      </c>
      <c r="G171" s="268"/>
      <c r="H171" s="34">
        <f t="shared" si="46"/>
        <v>3</v>
      </c>
      <c r="I171" s="35">
        <f t="shared" si="38"/>
        <v>0</v>
      </c>
      <c r="J171" s="97">
        <f t="shared" si="39"/>
        <v>0</v>
      </c>
      <c r="K171" s="12">
        <f t="shared" si="40"/>
        <v>0</v>
      </c>
      <c r="L171" s="37"/>
      <c r="M171" s="6">
        <f>ROUND(予定価格!B159*査定表!$B$1949,-$F$14)</f>
        <v>0</v>
      </c>
      <c r="N171">
        <f>IF(M171=0,1,M171/予定価格!B159)</f>
        <v>1</v>
      </c>
      <c r="O171">
        <f t="shared" si="41"/>
        <v>11</v>
      </c>
      <c r="P171">
        <f t="shared" si="47"/>
        <v>0</v>
      </c>
      <c r="Q171">
        <f>IF(M171=0,0,M171/予定価格!B159)</f>
        <v>0</v>
      </c>
      <c r="R171">
        <f t="shared" si="42"/>
        <v>11</v>
      </c>
      <c r="S171">
        <f t="shared" si="48"/>
        <v>0</v>
      </c>
      <c r="T171" s="6">
        <f t="shared" si="49"/>
        <v>0</v>
      </c>
      <c r="U171" s="6" t="e">
        <f>IF(予定価格!$G$1939=0,ROUND(予定価格!H159*(入力表!$F$12/予定価格!$H$1943),-$F$14),ROUND((予定価格!G159*(入力表!$F$12-予定価格!$H$1943)/予定価格!$G$1943)+予定価格!H159,-$F$14))</f>
        <v>#DIV/0!</v>
      </c>
      <c r="V171" t="e">
        <f>IF(U171=0,1,IF(予定価格!O159=0,1,(U171-予定価格!P159)/予定価格!O159))</f>
        <v>#DIV/0!</v>
      </c>
      <c r="W171" t="e">
        <f t="shared" si="43"/>
        <v>#DIV/0!</v>
      </c>
      <c r="X171" t="e">
        <f t="shared" si="50"/>
        <v>#DIV/0!</v>
      </c>
      <c r="Y171" t="e">
        <f>IF(U171=0,0,IF(予定価格!G159=0,0,(U171-予定価格!H159)/予定価格!G159))</f>
        <v>#DIV/0!</v>
      </c>
      <c r="Z171" t="e">
        <f t="shared" si="44"/>
        <v>#DIV/0!</v>
      </c>
      <c r="AA171" t="e">
        <f t="shared" si="51"/>
        <v>#DIV/0!</v>
      </c>
      <c r="AB171" s="6" t="e">
        <f t="shared" si="52"/>
        <v>#DIV/0!</v>
      </c>
    </row>
    <row r="172" spans="1:28" hidden="1" x14ac:dyDescent="0.2">
      <c r="A172">
        <f>+予定価格!A160</f>
        <v>0</v>
      </c>
      <c r="B172" s="268">
        <f>ROUND(予定価格!B160*査定表!$B$1949,-D172)+E172</f>
        <v>0</v>
      </c>
      <c r="C172" s="268"/>
      <c r="D172" s="32">
        <f t="shared" si="45"/>
        <v>3</v>
      </c>
      <c r="E172" s="33">
        <f t="shared" si="37"/>
        <v>0</v>
      </c>
      <c r="F172" s="268">
        <f>IF($F$12=0,0,IF(予定価格!$G$1939=0,ROUND(予定価格!H160*(入力表!$F$12/予定価格!$H$1943),-H172),ROUND((予定価格!G160*(入力表!$F$12-予定価格!$H$1943)/予定価格!$G$1943)+予定価格!H160,-H172)))+I172</f>
        <v>0</v>
      </c>
      <c r="G172" s="268"/>
      <c r="H172" s="34">
        <f t="shared" si="46"/>
        <v>3</v>
      </c>
      <c r="I172" s="35">
        <f t="shared" si="38"/>
        <v>0</v>
      </c>
      <c r="J172" s="97">
        <f t="shared" si="39"/>
        <v>0</v>
      </c>
      <c r="K172" s="12">
        <f t="shared" si="40"/>
        <v>0</v>
      </c>
      <c r="L172" s="37"/>
      <c r="M172" s="6">
        <f>ROUND(予定価格!B160*査定表!$B$1949,-$F$14)</f>
        <v>0</v>
      </c>
      <c r="N172">
        <f>IF(M172=0,1,M172/予定価格!B160)</f>
        <v>1</v>
      </c>
      <c r="O172">
        <f t="shared" si="41"/>
        <v>11</v>
      </c>
      <c r="P172">
        <f t="shared" si="47"/>
        <v>0</v>
      </c>
      <c r="Q172">
        <f>IF(M172=0,0,M172/予定価格!B160)</f>
        <v>0</v>
      </c>
      <c r="R172">
        <f t="shared" si="42"/>
        <v>11</v>
      </c>
      <c r="S172">
        <f t="shared" si="48"/>
        <v>0</v>
      </c>
      <c r="T172" s="6">
        <f t="shared" si="49"/>
        <v>0</v>
      </c>
      <c r="U172" s="6" t="e">
        <f>IF(予定価格!$G$1939=0,ROUND(予定価格!H160*(入力表!$F$12/予定価格!$H$1943),-$F$14),ROUND((予定価格!G160*(入力表!$F$12-予定価格!$H$1943)/予定価格!$G$1943)+予定価格!H160,-$F$14))</f>
        <v>#DIV/0!</v>
      </c>
      <c r="V172" t="e">
        <f>IF(U172=0,1,IF(予定価格!O160=0,1,(U172-予定価格!P160)/予定価格!O160))</f>
        <v>#DIV/0!</v>
      </c>
      <c r="W172" t="e">
        <f t="shared" si="43"/>
        <v>#DIV/0!</v>
      </c>
      <c r="X172" t="e">
        <f t="shared" si="50"/>
        <v>#DIV/0!</v>
      </c>
      <c r="Y172" t="e">
        <f>IF(U172=0,0,IF(予定価格!G160=0,0,(U172-予定価格!H160)/予定価格!G160))</f>
        <v>#DIV/0!</v>
      </c>
      <c r="Z172" t="e">
        <f t="shared" si="44"/>
        <v>#DIV/0!</v>
      </c>
      <c r="AA172" t="e">
        <f t="shared" si="51"/>
        <v>#DIV/0!</v>
      </c>
      <c r="AB172" s="6" t="e">
        <f t="shared" si="52"/>
        <v>#DIV/0!</v>
      </c>
    </row>
    <row r="173" spans="1:28" hidden="1" x14ac:dyDescent="0.2">
      <c r="A173">
        <f>+予定価格!A161</f>
        <v>0</v>
      </c>
      <c r="B173" s="268">
        <f>ROUND(予定価格!B161*査定表!$B$1949,-D173)+E173</f>
        <v>0</v>
      </c>
      <c r="C173" s="268"/>
      <c r="D173" s="32">
        <f t="shared" si="45"/>
        <v>3</v>
      </c>
      <c r="E173" s="33">
        <f t="shared" si="37"/>
        <v>0</v>
      </c>
      <c r="F173" s="268">
        <f>IF($F$12=0,0,IF(予定価格!$G$1939=0,ROUND(予定価格!H161*(入力表!$F$12/予定価格!$H$1943),-H173),ROUND((予定価格!G161*(入力表!$F$12-予定価格!$H$1943)/予定価格!$G$1943)+予定価格!H161,-H173)))+I173</f>
        <v>0</v>
      </c>
      <c r="G173" s="268"/>
      <c r="H173" s="34">
        <f t="shared" si="46"/>
        <v>3</v>
      </c>
      <c r="I173" s="35">
        <f t="shared" si="38"/>
        <v>0</v>
      </c>
      <c r="J173" s="97">
        <f t="shared" si="39"/>
        <v>0</v>
      </c>
      <c r="K173" s="12">
        <f t="shared" si="40"/>
        <v>0</v>
      </c>
      <c r="L173" s="37"/>
      <c r="M173" s="6">
        <f>ROUND(予定価格!B161*査定表!$B$1949,-$F$14)</f>
        <v>0</v>
      </c>
      <c r="N173">
        <f>IF(M173=0,1,M173/予定価格!B161)</f>
        <v>1</v>
      </c>
      <c r="O173">
        <f t="shared" si="41"/>
        <v>11</v>
      </c>
      <c r="P173">
        <f t="shared" si="47"/>
        <v>0</v>
      </c>
      <c r="Q173">
        <f>IF(M173=0,0,M173/予定価格!B161)</f>
        <v>0</v>
      </c>
      <c r="R173">
        <f t="shared" si="42"/>
        <v>11</v>
      </c>
      <c r="S173">
        <f t="shared" si="48"/>
        <v>0</v>
      </c>
      <c r="T173" s="6">
        <f t="shared" si="49"/>
        <v>0</v>
      </c>
      <c r="U173" s="6" t="e">
        <f>IF(予定価格!$G$1939=0,ROUND(予定価格!H161*(入力表!$F$12/予定価格!$H$1943),-$F$14),ROUND((予定価格!G161*(入力表!$F$12-予定価格!$H$1943)/予定価格!$G$1943)+予定価格!H161,-$F$14))</f>
        <v>#DIV/0!</v>
      </c>
      <c r="V173" t="e">
        <f>IF(U173=0,1,IF(予定価格!O161=0,1,(U173-予定価格!P161)/予定価格!O161))</f>
        <v>#DIV/0!</v>
      </c>
      <c r="W173" t="e">
        <f t="shared" si="43"/>
        <v>#DIV/0!</v>
      </c>
      <c r="X173" t="e">
        <f t="shared" si="50"/>
        <v>#DIV/0!</v>
      </c>
      <c r="Y173" t="e">
        <f>IF(U173=0,0,IF(予定価格!G161=0,0,(U173-予定価格!H161)/予定価格!G161))</f>
        <v>#DIV/0!</v>
      </c>
      <c r="Z173" t="e">
        <f t="shared" si="44"/>
        <v>#DIV/0!</v>
      </c>
      <c r="AA173" t="e">
        <f t="shared" si="51"/>
        <v>#DIV/0!</v>
      </c>
      <c r="AB173" s="6" t="e">
        <f t="shared" si="52"/>
        <v>#DIV/0!</v>
      </c>
    </row>
    <row r="174" spans="1:28" hidden="1" x14ac:dyDescent="0.2">
      <c r="A174">
        <f>+予定価格!A162</f>
        <v>0</v>
      </c>
      <c r="B174" s="268">
        <f>ROUND(予定価格!B162*査定表!$B$1949,-D174)+E174</f>
        <v>0</v>
      </c>
      <c r="C174" s="268"/>
      <c r="D174" s="32">
        <f t="shared" si="45"/>
        <v>3</v>
      </c>
      <c r="E174" s="33">
        <f t="shared" si="37"/>
        <v>0</v>
      </c>
      <c r="F174" s="268">
        <f>IF($F$12=0,0,IF(予定価格!$G$1939=0,ROUND(予定価格!H162*(入力表!$F$12/予定価格!$H$1943),-H174),ROUND((予定価格!G162*(入力表!$F$12-予定価格!$H$1943)/予定価格!$G$1943)+予定価格!H162,-H174)))+I174</f>
        <v>0</v>
      </c>
      <c r="G174" s="268"/>
      <c r="H174" s="34">
        <f t="shared" si="46"/>
        <v>3</v>
      </c>
      <c r="I174" s="35">
        <f t="shared" si="38"/>
        <v>0</v>
      </c>
      <c r="J174" s="97">
        <f t="shared" si="39"/>
        <v>0</v>
      </c>
      <c r="K174" s="12">
        <f t="shared" si="40"/>
        <v>0</v>
      </c>
      <c r="L174" s="37"/>
      <c r="M174" s="6">
        <f>ROUND(予定価格!B162*査定表!$B$1949,-$F$14)</f>
        <v>0</v>
      </c>
      <c r="N174">
        <f>IF(M174=0,1,M174/予定価格!B162)</f>
        <v>1</v>
      </c>
      <c r="O174">
        <f t="shared" si="41"/>
        <v>11</v>
      </c>
      <c r="P174">
        <f t="shared" si="47"/>
        <v>0</v>
      </c>
      <c r="Q174">
        <f>IF(M174=0,0,M174/予定価格!B162)</f>
        <v>0</v>
      </c>
      <c r="R174">
        <f t="shared" si="42"/>
        <v>11</v>
      </c>
      <c r="S174">
        <f t="shared" si="48"/>
        <v>0</v>
      </c>
      <c r="T174" s="6">
        <f t="shared" si="49"/>
        <v>0</v>
      </c>
      <c r="U174" s="6" t="e">
        <f>IF(予定価格!$G$1939=0,ROUND(予定価格!H162*(入力表!$F$12/予定価格!$H$1943),-$F$14),ROUND((予定価格!G162*(入力表!$F$12-予定価格!$H$1943)/予定価格!$G$1943)+予定価格!H162,-$F$14))</f>
        <v>#DIV/0!</v>
      </c>
      <c r="V174" t="e">
        <f>IF(U174=0,1,IF(予定価格!O162=0,1,(U174-予定価格!P162)/予定価格!O162))</f>
        <v>#DIV/0!</v>
      </c>
      <c r="W174" t="e">
        <f t="shared" si="43"/>
        <v>#DIV/0!</v>
      </c>
      <c r="X174" t="e">
        <f t="shared" si="50"/>
        <v>#DIV/0!</v>
      </c>
      <c r="Y174" t="e">
        <f>IF(U174=0,0,IF(予定価格!G162=0,0,(U174-予定価格!H162)/予定価格!G162))</f>
        <v>#DIV/0!</v>
      </c>
      <c r="Z174" t="e">
        <f t="shared" si="44"/>
        <v>#DIV/0!</v>
      </c>
      <c r="AA174" t="e">
        <f t="shared" si="51"/>
        <v>#DIV/0!</v>
      </c>
      <c r="AB174" s="6" t="e">
        <f t="shared" si="52"/>
        <v>#DIV/0!</v>
      </c>
    </row>
    <row r="175" spans="1:28" hidden="1" x14ac:dyDescent="0.2">
      <c r="A175">
        <f>+予定価格!A163</f>
        <v>0</v>
      </c>
      <c r="B175" s="268">
        <f>ROUND(予定価格!B163*査定表!$B$1949,-D175)+E175</f>
        <v>0</v>
      </c>
      <c r="C175" s="268"/>
      <c r="D175" s="32">
        <f t="shared" si="45"/>
        <v>3</v>
      </c>
      <c r="E175" s="33">
        <f t="shared" si="37"/>
        <v>0</v>
      </c>
      <c r="F175" s="268">
        <f>IF($F$12=0,0,IF(予定価格!$G$1939=0,ROUND(予定価格!H163*(入力表!$F$12/予定価格!$H$1943),-H175),ROUND((予定価格!G163*(入力表!$F$12-予定価格!$H$1943)/予定価格!$G$1943)+予定価格!H163,-H175)))+I175</f>
        <v>0</v>
      </c>
      <c r="G175" s="268"/>
      <c r="H175" s="34">
        <f t="shared" si="46"/>
        <v>3</v>
      </c>
      <c r="I175" s="35">
        <f t="shared" si="38"/>
        <v>0</v>
      </c>
      <c r="J175" s="97">
        <f t="shared" si="39"/>
        <v>0</v>
      </c>
      <c r="K175" s="12">
        <f t="shared" si="40"/>
        <v>0</v>
      </c>
      <c r="L175" s="37"/>
      <c r="M175" s="6">
        <f>ROUND(予定価格!B163*査定表!$B$1949,-$F$14)</f>
        <v>0</v>
      </c>
      <c r="N175">
        <f>IF(M175=0,1,M175/予定価格!B163)</f>
        <v>1</v>
      </c>
      <c r="O175">
        <f t="shared" si="41"/>
        <v>11</v>
      </c>
      <c r="P175">
        <f t="shared" si="47"/>
        <v>0</v>
      </c>
      <c r="Q175">
        <f>IF(M175=0,0,M175/予定価格!B163)</f>
        <v>0</v>
      </c>
      <c r="R175">
        <f t="shared" si="42"/>
        <v>11</v>
      </c>
      <c r="S175">
        <f t="shared" si="48"/>
        <v>0</v>
      </c>
      <c r="T175" s="6">
        <f t="shared" si="49"/>
        <v>0</v>
      </c>
      <c r="U175" s="6" t="e">
        <f>IF(予定価格!$G$1939=0,ROUND(予定価格!H163*(入力表!$F$12/予定価格!$H$1943),-$F$14),ROUND((予定価格!G163*(入力表!$F$12-予定価格!$H$1943)/予定価格!$G$1943)+予定価格!H163,-$F$14))</f>
        <v>#DIV/0!</v>
      </c>
      <c r="V175" t="e">
        <f>IF(U175=0,1,IF(予定価格!O163=0,1,(U175-予定価格!P163)/予定価格!O163))</f>
        <v>#DIV/0!</v>
      </c>
      <c r="W175" t="e">
        <f t="shared" si="43"/>
        <v>#DIV/0!</v>
      </c>
      <c r="X175" t="e">
        <f t="shared" si="50"/>
        <v>#DIV/0!</v>
      </c>
      <c r="Y175" t="e">
        <f>IF(U175=0,0,IF(予定価格!G163=0,0,(U175-予定価格!H163)/予定価格!G163))</f>
        <v>#DIV/0!</v>
      </c>
      <c r="Z175" t="e">
        <f t="shared" si="44"/>
        <v>#DIV/0!</v>
      </c>
      <c r="AA175" t="e">
        <f t="shared" si="51"/>
        <v>#DIV/0!</v>
      </c>
      <c r="AB175" s="6" t="e">
        <f t="shared" si="52"/>
        <v>#DIV/0!</v>
      </c>
    </row>
    <row r="176" spans="1:28" hidden="1" x14ac:dyDescent="0.2">
      <c r="A176">
        <f>+予定価格!A164</f>
        <v>0</v>
      </c>
      <c r="B176" s="268">
        <f>ROUND(予定価格!B164*査定表!$B$1949,-D176)+E176</f>
        <v>0</v>
      </c>
      <c r="C176" s="268"/>
      <c r="D176" s="32">
        <f t="shared" si="45"/>
        <v>3</v>
      </c>
      <c r="E176" s="33">
        <f t="shared" si="37"/>
        <v>0</v>
      </c>
      <c r="F176" s="268">
        <f>IF($F$12=0,0,IF(予定価格!$G$1939=0,ROUND(予定価格!H164*(入力表!$F$12/予定価格!$H$1943),-H176),ROUND((予定価格!G164*(入力表!$F$12-予定価格!$H$1943)/予定価格!$G$1943)+予定価格!H164,-H176)))+I176</f>
        <v>0</v>
      </c>
      <c r="G176" s="268"/>
      <c r="H176" s="34">
        <f t="shared" si="46"/>
        <v>3</v>
      </c>
      <c r="I176" s="35">
        <f t="shared" si="38"/>
        <v>0</v>
      </c>
      <c r="J176" s="97">
        <f t="shared" si="39"/>
        <v>0</v>
      </c>
      <c r="K176" s="12">
        <f t="shared" si="40"/>
        <v>0</v>
      </c>
      <c r="L176" s="37"/>
      <c r="M176" s="6">
        <f>ROUND(予定価格!B164*査定表!$B$1949,-$F$14)</f>
        <v>0</v>
      </c>
      <c r="N176">
        <f>IF(M176=0,1,M176/予定価格!B164)</f>
        <v>1</v>
      </c>
      <c r="O176">
        <f t="shared" si="41"/>
        <v>11</v>
      </c>
      <c r="P176">
        <f t="shared" si="47"/>
        <v>0</v>
      </c>
      <c r="Q176">
        <f>IF(M176=0,0,M176/予定価格!B164)</f>
        <v>0</v>
      </c>
      <c r="R176">
        <f t="shared" si="42"/>
        <v>11</v>
      </c>
      <c r="S176">
        <f t="shared" si="48"/>
        <v>0</v>
      </c>
      <c r="T176" s="6">
        <f t="shared" si="49"/>
        <v>0</v>
      </c>
      <c r="U176" s="6" t="e">
        <f>IF(予定価格!$G$1939=0,ROUND(予定価格!H164*(入力表!$F$12/予定価格!$H$1943),-$F$14),ROUND((予定価格!G164*(入力表!$F$12-予定価格!$H$1943)/予定価格!$G$1943)+予定価格!H164,-$F$14))</f>
        <v>#DIV/0!</v>
      </c>
      <c r="V176" t="e">
        <f>IF(U176=0,1,IF(予定価格!O164=0,1,(U176-予定価格!P164)/予定価格!O164))</f>
        <v>#DIV/0!</v>
      </c>
      <c r="W176" t="e">
        <f t="shared" si="43"/>
        <v>#DIV/0!</v>
      </c>
      <c r="X176" t="e">
        <f t="shared" si="50"/>
        <v>#DIV/0!</v>
      </c>
      <c r="Y176" t="e">
        <f>IF(U176=0,0,IF(予定価格!G164=0,0,(U176-予定価格!H164)/予定価格!G164))</f>
        <v>#DIV/0!</v>
      </c>
      <c r="Z176" t="e">
        <f t="shared" si="44"/>
        <v>#DIV/0!</v>
      </c>
      <c r="AA176" t="e">
        <f t="shared" si="51"/>
        <v>#DIV/0!</v>
      </c>
      <c r="AB176" s="6" t="e">
        <f t="shared" si="52"/>
        <v>#DIV/0!</v>
      </c>
    </row>
    <row r="177" spans="1:28" hidden="1" x14ac:dyDescent="0.2">
      <c r="A177">
        <f>+予定価格!A165</f>
        <v>0</v>
      </c>
      <c r="B177" s="268">
        <f>ROUND(予定価格!B165*査定表!$B$1949,-D177)+E177</f>
        <v>0</v>
      </c>
      <c r="C177" s="268"/>
      <c r="D177" s="32">
        <f t="shared" si="45"/>
        <v>3</v>
      </c>
      <c r="E177" s="33">
        <f t="shared" si="37"/>
        <v>0</v>
      </c>
      <c r="F177" s="268">
        <f>IF($F$12=0,0,IF(予定価格!$G$1939=0,ROUND(予定価格!H165*(入力表!$F$12/予定価格!$H$1943),-H177),ROUND((予定価格!G165*(入力表!$F$12-予定価格!$H$1943)/予定価格!$G$1943)+予定価格!H165,-H177)))+I177</f>
        <v>0</v>
      </c>
      <c r="G177" s="268"/>
      <c r="H177" s="34">
        <f t="shared" si="46"/>
        <v>3</v>
      </c>
      <c r="I177" s="35">
        <f t="shared" si="38"/>
        <v>0</v>
      </c>
      <c r="J177" s="97">
        <f t="shared" si="39"/>
        <v>0</v>
      </c>
      <c r="K177" s="12">
        <f t="shared" si="40"/>
        <v>0</v>
      </c>
      <c r="L177" s="37"/>
      <c r="M177" s="6">
        <f>ROUND(予定価格!B165*査定表!$B$1949,-$F$14)</f>
        <v>0</v>
      </c>
      <c r="N177">
        <f>IF(M177=0,1,M177/予定価格!B165)</f>
        <v>1</v>
      </c>
      <c r="O177">
        <f t="shared" si="41"/>
        <v>11</v>
      </c>
      <c r="P177">
        <f t="shared" si="47"/>
        <v>0</v>
      </c>
      <c r="Q177">
        <f>IF(M177=0,0,M177/予定価格!B165)</f>
        <v>0</v>
      </c>
      <c r="R177">
        <f t="shared" si="42"/>
        <v>11</v>
      </c>
      <c r="S177">
        <f t="shared" si="48"/>
        <v>0</v>
      </c>
      <c r="T177" s="6">
        <f t="shared" si="49"/>
        <v>0</v>
      </c>
      <c r="U177" s="6" t="e">
        <f>IF(予定価格!$G$1939=0,ROUND(予定価格!H165*(入力表!$F$12/予定価格!$H$1943),-$F$14),ROUND((予定価格!G165*(入力表!$F$12-予定価格!$H$1943)/予定価格!$G$1943)+予定価格!H165,-$F$14))</f>
        <v>#DIV/0!</v>
      </c>
      <c r="V177" t="e">
        <f>IF(U177=0,1,IF(予定価格!O165=0,1,(U177-予定価格!P165)/予定価格!O165))</f>
        <v>#DIV/0!</v>
      </c>
      <c r="W177" t="e">
        <f t="shared" si="43"/>
        <v>#DIV/0!</v>
      </c>
      <c r="X177" t="e">
        <f t="shared" si="50"/>
        <v>#DIV/0!</v>
      </c>
      <c r="Y177" t="e">
        <f>IF(U177=0,0,IF(予定価格!G165=0,0,(U177-予定価格!H165)/予定価格!G165))</f>
        <v>#DIV/0!</v>
      </c>
      <c r="Z177" t="e">
        <f t="shared" si="44"/>
        <v>#DIV/0!</v>
      </c>
      <c r="AA177" t="e">
        <f t="shared" si="51"/>
        <v>#DIV/0!</v>
      </c>
      <c r="AB177" s="6" t="e">
        <f t="shared" si="52"/>
        <v>#DIV/0!</v>
      </c>
    </row>
    <row r="178" spans="1:28" hidden="1" x14ac:dyDescent="0.2">
      <c r="A178">
        <f>+予定価格!A166</f>
        <v>0</v>
      </c>
      <c r="B178" s="268">
        <f>ROUND(予定価格!B166*査定表!$B$1949,-D178)+E178</f>
        <v>0</v>
      </c>
      <c r="C178" s="268"/>
      <c r="D178" s="32">
        <f t="shared" si="45"/>
        <v>3</v>
      </c>
      <c r="E178" s="33">
        <f t="shared" si="37"/>
        <v>0</v>
      </c>
      <c r="F178" s="268">
        <f>IF($F$12=0,0,IF(予定価格!$G$1939=0,ROUND(予定価格!H166*(入力表!$F$12/予定価格!$H$1943),-H178),ROUND((予定価格!G166*(入力表!$F$12-予定価格!$H$1943)/予定価格!$G$1943)+予定価格!H166,-H178)))+I178</f>
        <v>0</v>
      </c>
      <c r="G178" s="268"/>
      <c r="H178" s="34">
        <f t="shared" si="46"/>
        <v>3</v>
      </c>
      <c r="I178" s="35">
        <f t="shared" si="38"/>
        <v>0</v>
      </c>
      <c r="J178" s="97">
        <f t="shared" si="39"/>
        <v>0</v>
      </c>
      <c r="K178" s="12">
        <f t="shared" si="40"/>
        <v>0</v>
      </c>
      <c r="L178" s="37"/>
      <c r="M178" s="6">
        <f>ROUND(予定価格!B166*査定表!$B$1949,-$F$14)</f>
        <v>0</v>
      </c>
      <c r="N178">
        <f>IF(M178=0,1,M178/予定価格!B166)</f>
        <v>1</v>
      </c>
      <c r="O178">
        <f t="shared" si="41"/>
        <v>11</v>
      </c>
      <c r="P178">
        <f t="shared" si="47"/>
        <v>0</v>
      </c>
      <c r="Q178">
        <f>IF(M178=0,0,M178/予定価格!B166)</f>
        <v>0</v>
      </c>
      <c r="R178">
        <f t="shared" si="42"/>
        <v>11</v>
      </c>
      <c r="S178">
        <f t="shared" si="48"/>
        <v>0</v>
      </c>
      <c r="T178" s="6">
        <f t="shared" si="49"/>
        <v>0</v>
      </c>
      <c r="U178" s="6" t="e">
        <f>IF(予定価格!$G$1939=0,ROUND(予定価格!H166*(入力表!$F$12/予定価格!$H$1943),-$F$14),ROUND((予定価格!G166*(入力表!$F$12-予定価格!$H$1943)/予定価格!$G$1943)+予定価格!H166,-$F$14))</f>
        <v>#DIV/0!</v>
      </c>
      <c r="V178" t="e">
        <f>IF(U178=0,1,IF(予定価格!O166=0,1,(U178-予定価格!P166)/予定価格!O166))</f>
        <v>#DIV/0!</v>
      </c>
      <c r="W178" t="e">
        <f t="shared" si="43"/>
        <v>#DIV/0!</v>
      </c>
      <c r="X178" t="e">
        <f t="shared" si="50"/>
        <v>#DIV/0!</v>
      </c>
      <c r="Y178" t="e">
        <f>IF(U178=0,0,IF(予定価格!G166=0,0,(U178-予定価格!H166)/予定価格!G166))</f>
        <v>#DIV/0!</v>
      </c>
      <c r="Z178" t="e">
        <f t="shared" si="44"/>
        <v>#DIV/0!</v>
      </c>
      <c r="AA178" t="e">
        <f t="shared" si="51"/>
        <v>#DIV/0!</v>
      </c>
      <c r="AB178" s="6" t="e">
        <f t="shared" si="52"/>
        <v>#DIV/0!</v>
      </c>
    </row>
    <row r="179" spans="1:28" hidden="1" x14ac:dyDescent="0.2">
      <c r="A179">
        <f>+予定価格!A167</f>
        <v>0</v>
      </c>
      <c r="B179" s="268">
        <f>ROUND(予定価格!B167*査定表!$B$1949,-D179)+E179</f>
        <v>0</v>
      </c>
      <c r="C179" s="268"/>
      <c r="D179" s="32">
        <f t="shared" si="45"/>
        <v>3</v>
      </c>
      <c r="E179" s="33">
        <f t="shared" si="37"/>
        <v>0</v>
      </c>
      <c r="F179" s="268">
        <f>IF($F$12=0,0,IF(予定価格!$G$1939=0,ROUND(予定価格!H167*(入力表!$F$12/予定価格!$H$1943),-H179),ROUND((予定価格!G167*(入力表!$F$12-予定価格!$H$1943)/予定価格!$G$1943)+予定価格!H167,-H179)))+I179</f>
        <v>0</v>
      </c>
      <c r="G179" s="268"/>
      <c r="H179" s="34">
        <f t="shared" si="46"/>
        <v>3</v>
      </c>
      <c r="I179" s="35">
        <f t="shared" si="38"/>
        <v>0</v>
      </c>
      <c r="J179" s="97">
        <f t="shared" si="39"/>
        <v>0</v>
      </c>
      <c r="K179" s="12">
        <f t="shared" si="40"/>
        <v>0</v>
      </c>
      <c r="L179" s="37"/>
      <c r="M179" s="6">
        <f>ROUND(予定価格!B167*査定表!$B$1949,-$F$14)</f>
        <v>0</v>
      </c>
      <c r="N179">
        <f>IF(M179=0,1,M179/予定価格!B167)</f>
        <v>1</v>
      </c>
      <c r="O179">
        <f t="shared" si="41"/>
        <v>11</v>
      </c>
      <c r="P179">
        <f t="shared" si="47"/>
        <v>0</v>
      </c>
      <c r="Q179">
        <f>IF(M179=0,0,M179/予定価格!B167)</f>
        <v>0</v>
      </c>
      <c r="R179">
        <f t="shared" si="42"/>
        <v>11</v>
      </c>
      <c r="S179">
        <f t="shared" si="48"/>
        <v>0</v>
      </c>
      <c r="T179" s="6">
        <f t="shared" si="49"/>
        <v>0</v>
      </c>
      <c r="U179" s="6" t="e">
        <f>IF(予定価格!$G$1939=0,ROUND(予定価格!H167*(入力表!$F$12/予定価格!$H$1943),-$F$14),ROUND((予定価格!G167*(入力表!$F$12-予定価格!$H$1943)/予定価格!$G$1943)+予定価格!H167,-$F$14))</f>
        <v>#DIV/0!</v>
      </c>
      <c r="V179" t="e">
        <f>IF(U179=0,1,IF(予定価格!O167=0,1,(U179-予定価格!P167)/予定価格!O167))</f>
        <v>#DIV/0!</v>
      </c>
      <c r="W179" t="e">
        <f t="shared" si="43"/>
        <v>#DIV/0!</v>
      </c>
      <c r="X179" t="e">
        <f t="shared" si="50"/>
        <v>#DIV/0!</v>
      </c>
      <c r="Y179" t="e">
        <f>IF(U179=0,0,IF(予定価格!G167=0,0,(U179-予定価格!H167)/予定価格!G167))</f>
        <v>#DIV/0!</v>
      </c>
      <c r="Z179" t="e">
        <f t="shared" si="44"/>
        <v>#DIV/0!</v>
      </c>
      <c r="AA179" t="e">
        <f t="shared" si="51"/>
        <v>#DIV/0!</v>
      </c>
      <c r="AB179" s="6" t="e">
        <f t="shared" si="52"/>
        <v>#DIV/0!</v>
      </c>
    </row>
    <row r="180" spans="1:28" hidden="1" x14ac:dyDescent="0.2">
      <c r="A180">
        <f>+予定価格!A168</f>
        <v>0</v>
      </c>
      <c r="B180" s="268">
        <f>ROUND(予定価格!B168*査定表!$B$1949,-D180)+E180</f>
        <v>0</v>
      </c>
      <c r="C180" s="268"/>
      <c r="D180" s="32">
        <f t="shared" si="45"/>
        <v>3</v>
      </c>
      <c r="E180" s="33">
        <f t="shared" si="37"/>
        <v>0</v>
      </c>
      <c r="F180" s="268">
        <f>IF($F$12=0,0,IF(予定価格!$G$1939=0,ROUND(予定価格!H168*(入力表!$F$12/予定価格!$H$1943),-H180),ROUND((予定価格!G168*(入力表!$F$12-予定価格!$H$1943)/予定価格!$G$1943)+予定価格!H168,-H180)))+I180</f>
        <v>0</v>
      </c>
      <c r="G180" s="268"/>
      <c r="H180" s="34">
        <f t="shared" si="46"/>
        <v>3</v>
      </c>
      <c r="I180" s="35">
        <f t="shared" si="38"/>
        <v>0</v>
      </c>
      <c r="J180" s="97">
        <f t="shared" si="39"/>
        <v>0</v>
      </c>
      <c r="K180" s="12">
        <f t="shared" si="40"/>
        <v>0</v>
      </c>
      <c r="L180" s="37"/>
      <c r="M180" s="6">
        <f>ROUND(予定価格!B168*査定表!$B$1949,-$F$14)</f>
        <v>0</v>
      </c>
      <c r="N180">
        <f>IF(M180=0,1,M180/予定価格!B168)</f>
        <v>1</v>
      </c>
      <c r="O180">
        <f t="shared" si="41"/>
        <v>11</v>
      </c>
      <c r="P180">
        <f t="shared" si="47"/>
        <v>0</v>
      </c>
      <c r="Q180">
        <f>IF(M180=0,0,M180/予定価格!B168)</f>
        <v>0</v>
      </c>
      <c r="R180">
        <f t="shared" si="42"/>
        <v>11</v>
      </c>
      <c r="S180">
        <f t="shared" si="48"/>
        <v>0</v>
      </c>
      <c r="T180" s="6">
        <f t="shared" si="49"/>
        <v>0</v>
      </c>
      <c r="U180" s="6" t="e">
        <f>IF(予定価格!$G$1939=0,ROUND(予定価格!H168*(入力表!$F$12/予定価格!$H$1943),-$F$14),ROUND((予定価格!G168*(入力表!$F$12-予定価格!$H$1943)/予定価格!$G$1943)+予定価格!H168,-$F$14))</f>
        <v>#DIV/0!</v>
      </c>
      <c r="V180" t="e">
        <f>IF(U180=0,1,IF(予定価格!O168=0,1,(U180-予定価格!P168)/予定価格!O168))</f>
        <v>#DIV/0!</v>
      </c>
      <c r="W180" t="e">
        <f t="shared" si="43"/>
        <v>#DIV/0!</v>
      </c>
      <c r="X180" t="e">
        <f t="shared" si="50"/>
        <v>#DIV/0!</v>
      </c>
      <c r="Y180" t="e">
        <f>IF(U180=0,0,IF(予定価格!G168=0,0,(U180-予定価格!H168)/予定価格!G168))</f>
        <v>#DIV/0!</v>
      </c>
      <c r="Z180" t="e">
        <f t="shared" si="44"/>
        <v>#DIV/0!</v>
      </c>
      <c r="AA180" t="e">
        <f t="shared" si="51"/>
        <v>#DIV/0!</v>
      </c>
      <c r="AB180" s="6" t="e">
        <f t="shared" si="52"/>
        <v>#DIV/0!</v>
      </c>
    </row>
    <row r="181" spans="1:28" hidden="1" x14ac:dyDescent="0.2">
      <c r="A181">
        <f>+予定価格!A169</f>
        <v>0</v>
      </c>
      <c r="B181" s="268">
        <f>ROUND(予定価格!B169*査定表!$B$1949,-D181)+E181</f>
        <v>0</v>
      </c>
      <c r="C181" s="268"/>
      <c r="D181" s="32">
        <f t="shared" si="45"/>
        <v>3</v>
      </c>
      <c r="E181" s="33">
        <f t="shared" si="37"/>
        <v>0</v>
      </c>
      <c r="F181" s="268">
        <f>IF($F$12=0,0,IF(予定価格!$G$1939=0,ROUND(予定価格!H169*(入力表!$F$12/予定価格!$H$1943),-H181),ROUND((予定価格!G169*(入力表!$F$12-予定価格!$H$1943)/予定価格!$G$1943)+予定価格!H169,-H181)))+I181</f>
        <v>0</v>
      </c>
      <c r="G181" s="268"/>
      <c r="H181" s="34">
        <f t="shared" si="46"/>
        <v>3</v>
      </c>
      <c r="I181" s="35">
        <f t="shared" si="38"/>
        <v>0</v>
      </c>
      <c r="J181" s="97">
        <f t="shared" si="39"/>
        <v>0</v>
      </c>
      <c r="K181" s="12">
        <f t="shared" si="40"/>
        <v>0</v>
      </c>
      <c r="L181" s="37"/>
      <c r="M181" s="6">
        <f>ROUND(予定価格!B169*査定表!$B$1949,-$F$14)</f>
        <v>0</v>
      </c>
      <c r="N181">
        <f>IF(M181=0,1,M181/予定価格!B169)</f>
        <v>1</v>
      </c>
      <c r="O181">
        <f t="shared" si="41"/>
        <v>11</v>
      </c>
      <c r="P181">
        <f t="shared" si="47"/>
        <v>0</v>
      </c>
      <c r="Q181">
        <f>IF(M181=0,0,M181/予定価格!B169)</f>
        <v>0</v>
      </c>
      <c r="R181">
        <f t="shared" si="42"/>
        <v>11</v>
      </c>
      <c r="S181">
        <f t="shared" si="48"/>
        <v>0</v>
      </c>
      <c r="T181" s="6">
        <f t="shared" si="49"/>
        <v>0</v>
      </c>
      <c r="U181" s="6" t="e">
        <f>IF(予定価格!$G$1939=0,ROUND(予定価格!H169*(入力表!$F$12/予定価格!$H$1943),-$F$14),ROUND((予定価格!G169*(入力表!$F$12-予定価格!$H$1943)/予定価格!$G$1943)+予定価格!H169,-$F$14))</f>
        <v>#DIV/0!</v>
      </c>
      <c r="V181" t="e">
        <f>IF(U181=0,1,IF(予定価格!O169=0,1,(U181-予定価格!P169)/予定価格!O169))</f>
        <v>#DIV/0!</v>
      </c>
      <c r="W181" t="e">
        <f t="shared" si="43"/>
        <v>#DIV/0!</v>
      </c>
      <c r="X181" t="e">
        <f t="shared" si="50"/>
        <v>#DIV/0!</v>
      </c>
      <c r="Y181" t="e">
        <f>IF(U181=0,0,IF(予定価格!G169=0,0,(U181-予定価格!H169)/予定価格!G169))</f>
        <v>#DIV/0!</v>
      </c>
      <c r="Z181" t="e">
        <f t="shared" si="44"/>
        <v>#DIV/0!</v>
      </c>
      <c r="AA181" t="e">
        <f t="shared" si="51"/>
        <v>#DIV/0!</v>
      </c>
      <c r="AB181" s="6" t="e">
        <f t="shared" si="52"/>
        <v>#DIV/0!</v>
      </c>
    </row>
    <row r="182" spans="1:28" hidden="1" x14ac:dyDescent="0.2">
      <c r="A182">
        <f>+予定価格!A170</f>
        <v>0</v>
      </c>
      <c r="B182" s="268">
        <f>ROUND(予定価格!B170*査定表!$B$1949,-D182)+E182</f>
        <v>0</v>
      </c>
      <c r="C182" s="268"/>
      <c r="D182" s="32">
        <f t="shared" si="45"/>
        <v>3</v>
      </c>
      <c r="E182" s="33">
        <f t="shared" si="37"/>
        <v>0</v>
      </c>
      <c r="F182" s="268">
        <f>IF($F$12=0,0,IF(予定価格!$G$1939=0,ROUND(予定価格!H170*(入力表!$F$12/予定価格!$H$1943),-H182),ROUND((予定価格!G170*(入力表!$F$12-予定価格!$H$1943)/予定価格!$G$1943)+予定価格!H170,-H182)))+I182</f>
        <v>0</v>
      </c>
      <c r="G182" s="268"/>
      <c r="H182" s="34">
        <f t="shared" si="46"/>
        <v>3</v>
      </c>
      <c r="I182" s="35">
        <f t="shared" si="38"/>
        <v>0</v>
      </c>
      <c r="J182" s="97">
        <f t="shared" si="39"/>
        <v>0</v>
      </c>
      <c r="K182" s="12">
        <f t="shared" si="40"/>
        <v>0</v>
      </c>
      <c r="L182" s="37"/>
      <c r="M182" s="6">
        <f>ROUND(予定価格!B170*査定表!$B$1949,-$F$14)</f>
        <v>0</v>
      </c>
      <c r="N182">
        <f>IF(M182=0,1,M182/予定価格!B170)</f>
        <v>1</v>
      </c>
      <c r="O182">
        <f t="shared" si="41"/>
        <v>11</v>
      </c>
      <c r="P182">
        <f t="shared" si="47"/>
        <v>0</v>
      </c>
      <c r="Q182">
        <f>IF(M182=0,0,M182/予定価格!B170)</f>
        <v>0</v>
      </c>
      <c r="R182">
        <f t="shared" si="42"/>
        <v>11</v>
      </c>
      <c r="S182">
        <f t="shared" si="48"/>
        <v>0</v>
      </c>
      <c r="T182" s="6">
        <f t="shared" si="49"/>
        <v>0</v>
      </c>
      <c r="U182" s="6" t="e">
        <f>IF(予定価格!$G$1939=0,ROUND(予定価格!H170*(入力表!$F$12/予定価格!$H$1943),-$F$14),ROUND((予定価格!G170*(入力表!$F$12-予定価格!$H$1943)/予定価格!$G$1943)+予定価格!H170,-$F$14))</f>
        <v>#DIV/0!</v>
      </c>
      <c r="V182" t="e">
        <f>IF(U182=0,1,IF(予定価格!O170=0,1,(U182-予定価格!P170)/予定価格!O170))</f>
        <v>#DIV/0!</v>
      </c>
      <c r="W182" t="e">
        <f t="shared" si="43"/>
        <v>#DIV/0!</v>
      </c>
      <c r="X182" t="e">
        <f t="shared" si="50"/>
        <v>#DIV/0!</v>
      </c>
      <c r="Y182" t="e">
        <f>IF(U182=0,0,IF(予定価格!G170=0,0,(U182-予定価格!H170)/予定価格!G170))</f>
        <v>#DIV/0!</v>
      </c>
      <c r="Z182" t="e">
        <f t="shared" si="44"/>
        <v>#DIV/0!</v>
      </c>
      <c r="AA182" t="e">
        <f t="shared" si="51"/>
        <v>#DIV/0!</v>
      </c>
      <c r="AB182" s="6" t="e">
        <f t="shared" si="52"/>
        <v>#DIV/0!</v>
      </c>
    </row>
    <row r="183" spans="1:28" hidden="1" x14ac:dyDescent="0.2">
      <c r="A183">
        <f>+予定価格!A171</f>
        <v>0</v>
      </c>
      <c r="B183" s="268">
        <f>ROUND(予定価格!B171*査定表!$B$1949,-D183)+E183</f>
        <v>0</v>
      </c>
      <c r="C183" s="268"/>
      <c r="D183" s="32">
        <f t="shared" si="45"/>
        <v>3</v>
      </c>
      <c r="E183" s="33">
        <f t="shared" si="37"/>
        <v>0</v>
      </c>
      <c r="F183" s="268">
        <f>IF($F$12=0,0,IF(予定価格!$G$1939=0,ROUND(予定価格!H171*(入力表!$F$12/予定価格!$H$1943),-H183),ROUND((予定価格!G171*(入力表!$F$12-予定価格!$H$1943)/予定価格!$G$1943)+予定価格!H171,-H183)))+I183</f>
        <v>0</v>
      </c>
      <c r="G183" s="268"/>
      <c r="H183" s="34">
        <f t="shared" si="46"/>
        <v>3</v>
      </c>
      <c r="I183" s="35">
        <f t="shared" si="38"/>
        <v>0</v>
      </c>
      <c r="J183" s="97">
        <f t="shared" si="39"/>
        <v>0</v>
      </c>
      <c r="K183" s="12">
        <f t="shared" si="40"/>
        <v>0</v>
      </c>
      <c r="L183" s="37"/>
      <c r="M183" s="6">
        <f>ROUND(予定価格!B171*査定表!$B$1949,-$F$14)</f>
        <v>0</v>
      </c>
      <c r="N183">
        <f>IF(M183=0,1,M183/予定価格!B171)</f>
        <v>1</v>
      </c>
      <c r="O183">
        <f t="shared" si="41"/>
        <v>11</v>
      </c>
      <c r="P183">
        <f t="shared" si="47"/>
        <v>0</v>
      </c>
      <c r="Q183">
        <f>IF(M183=0,0,M183/予定価格!B171)</f>
        <v>0</v>
      </c>
      <c r="R183">
        <f t="shared" si="42"/>
        <v>11</v>
      </c>
      <c r="S183">
        <f t="shared" si="48"/>
        <v>0</v>
      </c>
      <c r="T183" s="6">
        <f t="shared" si="49"/>
        <v>0</v>
      </c>
      <c r="U183" s="6" t="e">
        <f>IF(予定価格!$G$1939=0,ROUND(予定価格!H171*(入力表!$F$12/予定価格!$H$1943),-$F$14),ROUND((予定価格!G171*(入力表!$F$12-予定価格!$H$1943)/予定価格!$G$1943)+予定価格!H171,-$F$14))</f>
        <v>#DIV/0!</v>
      </c>
      <c r="V183" t="e">
        <f>IF(U183=0,1,IF(予定価格!O171=0,1,(U183-予定価格!P171)/予定価格!O171))</f>
        <v>#DIV/0!</v>
      </c>
      <c r="W183" t="e">
        <f t="shared" si="43"/>
        <v>#DIV/0!</v>
      </c>
      <c r="X183" t="e">
        <f t="shared" si="50"/>
        <v>#DIV/0!</v>
      </c>
      <c r="Y183" t="e">
        <f>IF(U183=0,0,IF(予定価格!G171=0,0,(U183-予定価格!H171)/予定価格!G171))</f>
        <v>#DIV/0!</v>
      </c>
      <c r="Z183" t="e">
        <f t="shared" si="44"/>
        <v>#DIV/0!</v>
      </c>
      <c r="AA183" t="e">
        <f t="shared" si="51"/>
        <v>#DIV/0!</v>
      </c>
      <c r="AB183" s="6" t="e">
        <f t="shared" si="52"/>
        <v>#DIV/0!</v>
      </c>
    </row>
    <row r="184" spans="1:28" hidden="1" x14ac:dyDescent="0.2">
      <c r="A184">
        <f>+予定価格!A172</f>
        <v>0</v>
      </c>
      <c r="B184" s="268">
        <f>ROUND(予定価格!B172*査定表!$B$1949,-D184)+E184</f>
        <v>0</v>
      </c>
      <c r="C184" s="268"/>
      <c r="D184" s="32">
        <f t="shared" si="45"/>
        <v>3</v>
      </c>
      <c r="E184" s="33">
        <f t="shared" si="37"/>
        <v>0</v>
      </c>
      <c r="F184" s="268">
        <f>IF($F$12=0,0,IF(予定価格!$G$1939=0,ROUND(予定価格!H172*(入力表!$F$12/予定価格!$H$1943),-H184),ROUND((予定価格!G172*(入力表!$F$12-予定価格!$H$1943)/予定価格!$G$1943)+予定価格!H172,-H184)))+I184</f>
        <v>0</v>
      </c>
      <c r="G184" s="268"/>
      <c r="H184" s="34">
        <f t="shared" si="46"/>
        <v>3</v>
      </c>
      <c r="I184" s="35">
        <f t="shared" si="38"/>
        <v>0</v>
      </c>
      <c r="J184" s="97">
        <f t="shared" si="39"/>
        <v>0</v>
      </c>
      <c r="K184" s="12">
        <f t="shared" si="40"/>
        <v>0</v>
      </c>
      <c r="L184" s="37"/>
      <c r="M184" s="6">
        <f>ROUND(予定価格!B172*査定表!$B$1949,-$F$14)</f>
        <v>0</v>
      </c>
      <c r="N184">
        <f>IF(M184=0,1,M184/予定価格!B172)</f>
        <v>1</v>
      </c>
      <c r="O184">
        <f t="shared" si="41"/>
        <v>11</v>
      </c>
      <c r="P184">
        <f t="shared" si="47"/>
        <v>0</v>
      </c>
      <c r="Q184">
        <f>IF(M184=0,0,M184/予定価格!B172)</f>
        <v>0</v>
      </c>
      <c r="R184">
        <f t="shared" si="42"/>
        <v>11</v>
      </c>
      <c r="S184">
        <f t="shared" si="48"/>
        <v>0</v>
      </c>
      <c r="T184" s="6">
        <f t="shared" si="49"/>
        <v>0</v>
      </c>
      <c r="U184" s="6" t="e">
        <f>IF(予定価格!$G$1939=0,ROUND(予定価格!H172*(入力表!$F$12/予定価格!$H$1943),-$F$14),ROUND((予定価格!G172*(入力表!$F$12-予定価格!$H$1943)/予定価格!$G$1943)+予定価格!H172,-$F$14))</f>
        <v>#DIV/0!</v>
      </c>
      <c r="V184" t="e">
        <f>IF(U184=0,1,IF(予定価格!O172=0,1,(U184-予定価格!P172)/予定価格!O172))</f>
        <v>#DIV/0!</v>
      </c>
      <c r="W184" t="e">
        <f t="shared" si="43"/>
        <v>#DIV/0!</v>
      </c>
      <c r="X184" t="e">
        <f t="shared" si="50"/>
        <v>#DIV/0!</v>
      </c>
      <c r="Y184" t="e">
        <f>IF(U184=0,0,IF(予定価格!G172=0,0,(U184-予定価格!H172)/予定価格!G172))</f>
        <v>#DIV/0!</v>
      </c>
      <c r="Z184" t="e">
        <f t="shared" si="44"/>
        <v>#DIV/0!</v>
      </c>
      <c r="AA184" t="e">
        <f t="shared" si="51"/>
        <v>#DIV/0!</v>
      </c>
      <c r="AB184" s="6" t="e">
        <f t="shared" si="52"/>
        <v>#DIV/0!</v>
      </c>
    </row>
    <row r="185" spans="1:28" hidden="1" x14ac:dyDescent="0.2">
      <c r="A185">
        <f>+予定価格!A173</f>
        <v>0</v>
      </c>
      <c r="B185" s="268">
        <f>ROUND(予定価格!B173*査定表!$B$1949,-D185)+E185</f>
        <v>0</v>
      </c>
      <c r="C185" s="268"/>
      <c r="D185" s="32">
        <f t="shared" si="45"/>
        <v>3</v>
      </c>
      <c r="E185" s="33">
        <f t="shared" si="37"/>
        <v>0</v>
      </c>
      <c r="F185" s="268">
        <f>IF($F$12=0,0,IF(予定価格!$G$1939=0,ROUND(予定価格!H173*(入力表!$F$12/予定価格!$H$1943),-H185),ROUND((予定価格!G173*(入力表!$F$12-予定価格!$H$1943)/予定価格!$G$1943)+予定価格!H173,-H185)))+I185</f>
        <v>0</v>
      </c>
      <c r="G185" s="268"/>
      <c r="H185" s="34">
        <f t="shared" si="46"/>
        <v>3</v>
      </c>
      <c r="I185" s="35">
        <f t="shared" si="38"/>
        <v>0</v>
      </c>
      <c r="J185" s="97">
        <f t="shared" si="39"/>
        <v>0</v>
      </c>
      <c r="K185" s="12">
        <f t="shared" si="40"/>
        <v>0</v>
      </c>
      <c r="L185" s="37"/>
      <c r="M185" s="6">
        <f>ROUND(予定価格!B173*査定表!$B$1949,-$F$14)</f>
        <v>0</v>
      </c>
      <c r="N185">
        <f>IF(M185=0,1,M185/予定価格!B173)</f>
        <v>1</v>
      </c>
      <c r="O185">
        <f t="shared" si="41"/>
        <v>11</v>
      </c>
      <c r="P185">
        <f t="shared" si="47"/>
        <v>0</v>
      </c>
      <c r="Q185">
        <f>IF(M185=0,0,M185/予定価格!B173)</f>
        <v>0</v>
      </c>
      <c r="R185">
        <f t="shared" si="42"/>
        <v>11</v>
      </c>
      <c r="S185">
        <f t="shared" si="48"/>
        <v>0</v>
      </c>
      <c r="T185" s="6">
        <f t="shared" si="49"/>
        <v>0</v>
      </c>
      <c r="U185" s="6" t="e">
        <f>IF(予定価格!$G$1939=0,ROUND(予定価格!H173*(入力表!$F$12/予定価格!$H$1943),-$F$14),ROUND((予定価格!G173*(入力表!$F$12-予定価格!$H$1943)/予定価格!$G$1943)+予定価格!H173,-$F$14))</f>
        <v>#DIV/0!</v>
      </c>
      <c r="V185" t="e">
        <f>IF(U185=0,1,IF(予定価格!O173=0,1,(U185-予定価格!P173)/予定価格!O173))</f>
        <v>#DIV/0!</v>
      </c>
      <c r="W185" t="e">
        <f t="shared" si="43"/>
        <v>#DIV/0!</v>
      </c>
      <c r="X185" t="e">
        <f t="shared" si="50"/>
        <v>#DIV/0!</v>
      </c>
      <c r="Y185" t="e">
        <f>IF(U185=0,0,IF(予定価格!G173=0,0,(U185-予定価格!H173)/予定価格!G173))</f>
        <v>#DIV/0!</v>
      </c>
      <c r="Z185" t="e">
        <f t="shared" si="44"/>
        <v>#DIV/0!</v>
      </c>
      <c r="AA185" t="e">
        <f t="shared" si="51"/>
        <v>#DIV/0!</v>
      </c>
      <c r="AB185" s="6" t="e">
        <f t="shared" si="52"/>
        <v>#DIV/0!</v>
      </c>
    </row>
    <row r="186" spans="1:28" hidden="1" x14ac:dyDescent="0.2">
      <c r="A186">
        <f>+予定価格!A174</f>
        <v>0</v>
      </c>
      <c r="B186" s="268">
        <f>ROUND(予定価格!B174*査定表!$B$1949,-D186)+E186</f>
        <v>0</v>
      </c>
      <c r="C186" s="268"/>
      <c r="D186" s="32">
        <f t="shared" si="45"/>
        <v>3</v>
      </c>
      <c r="E186" s="33">
        <f t="shared" si="37"/>
        <v>0</v>
      </c>
      <c r="F186" s="268">
        <f>IF($F$12=0,0,IF(予定価格!$G$1939=0,ROUND(予定価格!H174*(入力表!$F$12/予定価格!$H$1943),-H186),ROUND((予定価格!G174*(入力表!$F$12-予定価格!$H$1943)/予定価格!$G$1943)+予定価格!H174,-H186)))+I186</f>
        <v>0</v>
      </c>
      <c r="G186" s="268"/>
      <c r="H186" s="34">
        <f t="shared" si="46"/>
        <v>3</v>
      </c>
      <c r="I186" s="35">
        <f t="shared" si="38"/>
        <v>0</v>
      </c>
      <c r="J186" s="97">
        <f t="shared" si="39"/>
        <v>0</v>
      </c>
      <c r="K186" s="12">
        <f t="shared" si="40"/>
        <v>0</v>
      </c>
      <c r="L186" s="37"/>
      <c r="M186" s="6">
        <f>ROUND(予定価格!B174*査定表!$B$1949,-$F$14)</f>
        <v>0</v>
      </c>
      <c r="N186">
        <f>IF(M186=0,1,M186/予定価格!B174)</f>
        <v>1</v>
      </c>
      <c r="O186">
        <f t="shared" si="41"/>
        <v>11</v>
      </c>
      <c r="P186">
        <f t="shared" si="47"/>
        <v>0</v>
      </c>
      <c r="Q186">
        <f>IF(M186=0,0,M186/予定価格!B174)</f>
        <v>0</v>
      </c>
      <c r="R186">
        <f t="shared" si="42"/>
        <v>11</v>
      </c>
      <c r="S186">
        <f t="shared" si="48"/>
        <v>0</v>
      </c>
      <c r="T186" s="6">
        <f t="shared" si="49"/>
        <v>0</v>
      </c>
      <c r="U186" s="6" t="e">
        <f>IF(予定価格!$G$1939=0,ROUND(予定価格!H174*(入力表!$F$12/予定価格!$H$1943),-$F$14),ROUND((予定価格!G174*(入力表!$F$12-予定価格!$H$1943)/予定価格!$G$1943)+予定価格!H174,-$F$14))</f>
        <v>#DIV/0!</v>
      </c>
      <c r="V186" t="e">
        <f>IF(U186=0,1,IF(予定価格!O174=0,1,(U186-予定価格!P174)/予定価格!O174))</f>
        <v>#DIV/0!</v>
      </c>
      <c r="W186" t="e">
        <f t="shared" si="43"/>
        <v>#DIV/0!</v>
      </c>
      <c r="X186" t="e">
        <f t="shared" si="50"/>
        <v>#DIV/0!</v>
      </c>
      <c r="Y186" t="e">
        <f>IF(U186=0,0,IF(予定価格!G174=0,0,(U186-予定価格!H174)/予定価格!G174))</f>
        <v>#DIV/0!</v>
      </c>
      <c r="Z186" t="e">
        <f t="shared" si="44"/>
        <v>#DIV/0!</v>
      </c>
      <c r="AA186" t="e">
        <f t="shared" si="51"/>
        <v>#DIV/0!</v>
      </c>
      <c r="AB186" s="6" t="e">
        <f t="shared" si="52"/>
        <v>#DIV/0!</v>
      </c>
    </row>
    <row r="187" spans="1:28" x14ac:dyDescent="0.2">
      <c r="A187" t="str">
        <f>+予定価格!A175</f>
        <v>設計監修の部(その3)</v>
      </c>
      <c r="B187" s="268">
        <f>ROUND(予定価格!B175*査定表!$B$1949,-D187)+E187</f>
        <v>0</v>
      </c>
      <c r="C187" s="268"/>
      <c r="D187" s="32">
        <f t="shared" si="45"/>
        <v>3</v>
      </c>
      <c r="E187" s="33">
        <f t="shared" si="37"/>
        <v>0</v>
      </c>
      <c r="F187" s="268">
        <f>IF($F$12=0,0,IF(予定価格!$G$1939=0,ROUND(予定価格!H175*(入力表!$F$12/予定価格!$H$1943),-H187),ROUND((予定価格!G175*(入力表!$F$12-予定価格!$H$1943)/予定価格!$G$1943)+予定価格!H175,-H187)))+I187</f>
        <v>0</v>
      </c>
      <c r="G187" s="268"/>
      <c r="H187" s="34">
        <f t="shared" si="46"/>
        <v>3</v>
      </c>
      <c r="I187" s="35">
        <f t="shared" si="38"/>
        <v>0</v>
      </c>
      <c r="J187" s="97">
        <f t="shared" si="39"/>
        <v>0</v>
      </c>
      <c r="K187" s="12">
        <f t="shared" si="40"/>
        <v>0</v>
      </c>
      <c r="L187" s="37"/>
      <c r="M187" s="6">
        <f>ROUND(予定価格!B175*査定表!$B$1949,-$F$14)</f>
        <v>0</v>
      </c>
      <c r="N187">
        <f>IF(M187=0,1,M187/予定価格!B175)</f>
        <v>1</v>
      </c>
      <c r="O187">
        <f t="shared" si="41"/>
        <v>11</v>
      </c>
      <c r="P187">
        <f t="shared" si="47"/>
        <v>0</v>
      </c>
      <c r="Q187">
        <f>IF(M187=0,0,M187/予定価格!B175)</f>
        <v>0</v>
      </c>
      <c r="R187">
        <f t="shared" si="42"/>
        <v>11</v>
      </c>
      <c r="S187">
        <f t="shared" si="48"/>
        <v>0</v>
      </c>
      <c r="T187" s="6">
        <f t="shared" si="49"/>
        <v>0</v>
      </c>
      <c r="U187" s="6" t="e">
        <f>IF(予定価格!$G$1939=0,ROUND(予定価格!H175*(入力表!$F$12/予定価格!$H$1943),-$F$14),ROUND((予定価格!G175*(入力表!$F$12-予定価格!$H$1943)/予定価格!$G$1943)+予定価格!H175,-$F$14))</f>
        <v>#DIV/0!</v>
      </c>
      <c r="V187" t="e">
        <f>IF(U187=0,1,IF(予定価格!O175=0,1,(U187-予定価格!P175)/予定価格!O175))</f>
        <v>#DIV/0!</v>
      </c>
      <c r="W187" t="e">
        <f t="shared" si="43"/>
        <v>#DIV/0!</v>
      </c>
      <c r="X187" t="e">
        <f t="shared" si="50"/>
        <v>#DIV/0!</v>
      </c>
      <c r="Y187" t="e">
        <f>IF(U187=0,0,IF(予定価格!G175=0,0,(U187-予定価格!H175)/予定価格!G175))</f>
        <v>#DIV/0!</v>
      </c>
      <c r="Z187" t="e">
        <f t="shared" si="44"/>
        <v>#DIV/0!</v>
      </c>
      <c r="AA187" t="e">
        <f t="shared" si="51"/>
        <v>#DIV/0!</v>
      </c>
      <c r="AB187" s="6" t="e">
        <f t="shared" si="52"/>
        <v>#DIV/0!</v>
      </c>
    </row>
    <row r="188" spans="1:28" x14ac:dyDescent="0.2">
      <c r="A188" t="str">
        <f>+予定価格!A176</f>
        <v>1号線本町駅</v>
      </c>
      <c r="B188" s="268">
        <f>ROUND(予定価格!B176*査定表!$B$1949,-D188)+E188</f>
        <v>3556000</v>
      </c>
      <c r="C188" s="268"/>
      <c r="D188" s="32">
        <f t="shared" si="45"/>
        <v>3</v>
      </c>
      <c r="E188" s="33">
        <f t="shared" si="37"/>
        <v>1000</v>
      </c>
      <c r="F188" s="268">
        <f>IF($F$12=0,0,IF(予定価格!$G$1939=0,ROUND(予定価格!H176*(入力表!$F$12/予定価格!$H$1943),-H188),ROUND((予定価格!G176*(入力表!$F$12-予定価格!$H$1943)/予定価格!$G$1943)+予定価格!H176,-H188)))+I188</f>
        <v>0</v>
      </c>
      <c r="G188" s="268"/>
      <c r="H188" s="34">
        <f t="shared" si="46"/>
        <v>3</v>
      </c>
      <c r="I188" s="35">
        <f t="shared" si="38"/>
        <v>0</v>
      </c>
      <c r="J188" s="97">
        <f t="shared" si="39"/>
        <v>3556000</v>
      </c>
      <c r="K188" s="12">
        <f t="shared" si="40"/>
        <v>3556000</v>
      </c>
      <c r="L188" s="37"/>
      <c r="M188" s="6">
        <f>ROUND(予定価格!B176*査定表!$B$1949,-$F$14)</f>
        <v>3555000</v>
      </c>
      <c r="N188">
        <f>IF(M188=0,1,M188/予定価格!B176)</f>
        <v>0.88875000000000004</v>
      </c>
      <c r="O188">
        <f t="shared" si="41"/>
        <v>1</v>
      </c>
      <c r="P188">
        <f t="shared" si="47"/>
        <v>1000</v>
      </c>
      <c r="Q188">
        <f>IF(M188=0,0,M188/予定価格!B176)</f>
        <v>0.88875000000000004</v>
      </c>
      <c r="R188">
        <f t="shared" si="42"/>
        <v>9</v>
      </c>
      <c r="S188">
        <f t="shared" si="48"/>
        <v>0</v>
      </c>
      <c r="T188" s="6">
        <f t="shared" si="49"/>
        <v>3556000</v>
      </c>
      <c r="U188" s="6" t="e">
        <f>IF(予定価格!$G$1939=0,ROUND(予定価格!H176*(入力表!$F$12/予定価格!$H$1943),-$F$14),ROUND((予定価格!G176*(入力表!$F$12-予定価格!$H$1943)/予定価格!$G$1943)+予定価格!H176,-$F$14))</f>
        <v>#DIV/0!</v>
      </c>
      <c r="V188" t="e">
        <f>IF(U188=0,1,IF(予定価格!O176=0,1,(U188-予定価格!P176)/予定価格!O176))</f>
        <v>#DIV/0!</v>
      </c>
      <c r="W188" t="e">
        <f t="shared" si="43"/>
        <v>#DIV/0!</v>
      </c>
      <c r="X188" t="e">
        <f t="shared" si="50"/>
        <v>#DIV/0!</v>
      </c>
      <c r="Y188" t="e">
        <f>IF(U188=0,0,IF(予定価格!G176=0,0,(U188-予定価格!H176)/予定価格!G176))</f>
        <v>#DIV/0!</v>
      </c>
      <c r="Z188" t="e">
        <f t="shared" si="44"/>
        <v>#DIV/0!</v>
      </c>
      <c r="AA188" t="e">
        <f t="shared" si="51"/>
        <v>#DIV/0!</v>
      </c>
      <c r="AB188" s="6" t="e">
        <f t="shared" si="52"/>
        <v>#DIV/0!</v>
      </c>
    </row>
    <row r="189" spans="1:28" x14ac:dyDescent="0.2">
      <c r="A189" t="str">
        <f>+予定価格!A177</f>
        <v>4号線本町駅</v>
      </c>
      <c r="B189" s="268">
        <f>ROUND(予定価格!B177*査定表!$B$1949,-D189)+E189</f>
        <v>3556000</v>
      </c>
      <c r="C189" s="268"/>
      <c r="D189" s="32">
        <f t="shared" si="45"/>
        <v>3</v>
      </c>
      <c r="E189" s="33">
        <f t="shared" si="37"/>
        <v>1000</v>
      </c>
      <c r="F189" s="268">
        <f>IF($F$12=0,0,IF(予定価格!$G$1939=0,ROUND(予定価格!H177*(入力表!$F$12/予定価格!$H$1943),-H189),ROUND((予定価格!G177*(入力表!$F$12-予定価格!$H$1943)/予定価格!$G$1943)+予定価格!H177,-H189)))+I189</f>
        <v>0</v>
      </c>
      <c r="G189" s="268"/>
      <c r="H189" s="34">
        <f t="shared" si="46"/>
        <v>3</v>
      </c>
      <c r="I189" s="35">
        <f t="shared" si="38"/>
        <v>0</v>
      </c>
      <c r="J189" s="97">
        <f t="shared" si="39"/>
        <v>3556000</v>
      </c>
      <c r="K189" s="12">
        <f t="shared" si="40"/>
        <v>3556000</v>
      </c>
      <c r="L189" s="37"/>
      <c r="M189" s="6">
        <f>ROUND(予定価格!B177*査定表!$B$1949,-$F$14)</f>
        <v>3555000</v>
      </c>
      <c r="N189">
        <f>IF(M189=0,1,M189/予定価格!B177)</f>
        <v>0.88875000000000004</v>
      </c>
      <c r="O189">
        <f t="shared" si="41"/>
        <v>1</v>
      </c>
      <c r="P189">
        <f t="shared" si="47"/>
        <v>1000</v>
      </c>
      <c r="Q189">
        <f>IF(M189=0,0,M189/予定価格!B177)</f>
        <v>0.88875000000000004</v>
      </c>
      <c r="R189">
        <f t="shared" si="42"/>
        <v>9</v>
      </c>
      <c r="S189">
        <f t="shared" si="48"/>
        <v>0</v>
      </c>
      <c r="T189" s="6">
        <f t="shared" si="49"/>
        <v>3556000</v>
      </c>
      <c r="U189" s="6" t="e">
        <f>IF(予定価格!$G$1939=0,ROUND(予定価格!H177*(入力表!$F$12/予定価格!$H$1943),-$F$14),ROUND((予定価格!G177*(入力表!$F$12-予定価格!$H$1943)/予定価格!$G$1943)+予定価格!H177,-$F$14))</f>
        <v>#DIV/0!</v>
      </c>
      <c r="V189" t="e">
        <f>IF(U189=0,1,IF(予定価格!O177=0,1,(U189-予定価格!P177)/予定価格!O177))</f>
        <v>#DIV/0!</v>
      </c>
      <c r="W189" t="e">
        <f t="shared" si="43"/>
        <v>#DIV/0!</v>
      </c>
      <c r="X189" t="e">
        <f t="shared" si="50"/>
        <v>#DIV/0!</v>
      </c>
      <c r="Y189" t="e">
        <f>IF(U189=0,0,IF(予定価格!G177=0,0,(U189-予定価格!H177)/予定価格!G177))</f>
        <v>#DIV/0!</v>
      </c>
      <c r="Z189" t="e">
        <f t="shared" si="44"/>
        <v>#DIV/0!</v>
      </c>
      <c r="AA189" t="e">
        <f t="shared" si="51"/>
        <v>#DIV/0!</v>
      </c>
      <c r="AB189" s="6" t="e">
        <f t="shared" si="52"/>
        <v>#DIV/0!</v>
      </c>
    </row>
    <row r="190" spans="1:28" x14ac:dyDescent="0.2">
      <c r="A190">
        <f>+予定価格!A178</f>
        <v>0</v>
      </c>
      <c r="B190" s="268">
        <f>ROUND(予定価格!B178*査定表!$B$1949,-D190)+E190</f>
        <v>0</v>
      </c>
      <c r="C190" s="268"/>
      <c r="D190" s="32">
        <f t="shared" si="45"/>
        <v>3</v>
      </c>
      <c r="E190" s="33">
        <f t="shared" si="37"/>
        <v>0</v>
      </c>
      <c r="F190" s="268">
        <f>IF($F$12=0,0,IF(予定価格!$G$1939=0,ROUND(予定価格!H178*(入力表!$F$12/予定価格!$H$1943),-H190),ROUND((予定価格!G178*(入力表!$F$12-予定価格!$H$1943)/予定価格!$G$1943)+予定価格!H178,-H190)))+I190</f>
        <v>0</v>
      </c>
      <c r="G190" s="268"/>
      <c r="H190" s="34">
        <f t="shared" si="46"/>
        <v>3</v>
      </c>
      <c r="I190" s="35">
        <f t="shared" si="38"/>
        <v>0</v>
      </c>
      <c r="J190" s="97">
        <f t="shared" si="39"/>
        <v>0</v>
      </c>
      <c r="K190" s="12">
        <f t="shared" si="40"/>
        <v>0</v>
      </c>
      <c r="L190" s="37"/>
      <c r="M190" s="6">
        <f>ROUND(予定価格!B178*査定表!$B$1949,-$F$14)</f>
        <v>0</v>
      </c>
      <c r="N190">
        <f>IF(M190=0,1,M190/予定価格!B178)</f>
        <v>1</v>
      </c>
      <c r="O190">
        <f t="shared" si="41"/>
        <v>11</v>
      </c>
      <c r="P190">
        <f t="shared" si="47"/>
        <v>0</v>
      </c>
      <c r="Q190">
        <f>IF(M190=0,0,M190/予定価格!B178)</f>
        <v>0</v>
      </c>
      <c r="R190">
        <f t="shared" si="42"/>
        <v>11</v>
      </c>
      <c r="S190">
        <f t="shared" si="48"/>
        <v>0</v>
      </c>
      <c r="T190" s="6">
        <f t="shared" si="49"/>
        <v>0</v>
      </c>
      <c r="U190" s="6" t="e">
        <f>IF(予定価格!$G$1939=0,ROUND(予定価格!H178*(入力表!$F$12/予定価格!$H$1943),-$F$14),ROUND((予定価格!G178*(入力表!$F$12-予定価格!$H$1943)/予定価格!$G$1943)+予定価格!H178,-$F$14))</f>
        <v>#DIV/0!</v>
      </c>
      <c r="V190" t="e">
        <f>IF(U190=0,1,IF(予定価格!O178=0,1,(U190-予定価格!P178)/予定価格!O178))</f>
        <v>#DIV/0!</v>
      </c>
      <c r="W190" t="e">
        <f t="shared" si="43"/>
        <v>#DIV/0!</v>
      </c>
      <c r="X190" t="e">
        <f t="shared" si="50"/>
        <v>#DIV/0!</v>
      </c>
      <c r="Y190" t="e">
        <f>IF(U190=0,0,IF(予定価格!G178=0,0,(U190-予定価格!H178)/予定価格!G178))</f>
        <v>#DIV/0!</v>
      </c>
      <c r="Z190" t="e">
        <f t="shared" si="44"/>
        <v>#DIV/0!</v>
      </c>
      <c r="AA190" t="e">
        <f t="shared" si="51"/>
        <v>#DIV/0!</v>
      </c>
      <c r="AB190" s="6" t="e">
        <f t="shared" si="52"/>
        <v>#DIV/0!</v>
      </c>
    </row>
    <row r="191" spans="1:28" hidden="1" x14ac:dyDescent="0.2">
      <c r="A191">
        <f>+予定価格!A179</f>
        <v>0</v>
      </c>
      <c r="B191" s="268">
        <f>ROUND(予定価格!B179*査定表!$B$1949,-D191)+E191</f>
        <v>0</v>
      </c>
      <c r="C191" s="268"/>
      <c r="D191" s="32">
        <f t="shared" si="45"/>
        <v>3</v>
      </c>
      <c r="E191" s="33">
        <f t="shared" si="37"/>
        <v>0</v>
      </c>
      <c r="F191" s="268">
        <f>IF($F$12=0,0,IF(予定価格!$G$1939=0,ROUND(予定価格!H179*(入力表!$F$12/予定価格!$H$1943),-H191),ROUND((予定価格!G179*(入力表!$F$12-予定価格!$H$1943)/予定価格!$G$1943)+予定価格!H179,-H191)))+I191</f>
        <v>0</v>
      </c>
      <c r="G191" s="268"/>
      <c r="H191" s="34">
        <f t="shared" si="46"/>
        <v>3</v>
      </c>
      <c r="I191" s="35">
        <f t="shared" si="38"/>
        <v>0</v>
      </c>
      <c r="J191" s="97">
        <f t="shared" si="39"/>
        <v>0</v>
      </c>
      <c r="K191" s="12">
        <f t="shared" si="40"/>
        <v>0</v>
      </c>
      <c r="L191" s="37"/>
      <c r="M191" s="6">
        <f>ROUND(予定価格!B179*査定表!$B$1949,-$F$14)</f>
        <v>0</v>
      </c>
      <c r="N191">
        <f>IF(M191=0,1,M191/予定価格!B179)</f>
        <v>1</v>
      </c>
      <c r="O191">
        <f t="shared" si="41"/>
        <v>11</v>
      </c>
      <c r="P191">
        <f t="shared" si="47"/>
        <v>0</v>
      </c>
      <c r="Q191">
        <f>IF(M191=0,0,M191/予定価格!B179)</f>
        <v>0</v>
      </c>
      <c r="R191">
        <f t="shared" si="42"/>
        <v>11</v>
      </c>
      <c r="S191">
        <f t="shared" si="48"/>
        <v>0</v>
      </c>
      <c r="T191" s="6">
        <f t="shared" si="49"/>
        <v>0</v>
      </c>
      <c r="U191" s="6" t="e">
        <f>IF(予定価格!$G$1939=0,ROUND(予定価格!H179*(入力表!$F$12/予定価格!$H$1943),-$F$14),ROUND((予定価格!G179*(入力表!$F$12-予定価格!$H$1943)/予定価格!$G$1943)+予定価格!H179,-$F$14))</f>
        <v>#DIV/0!</v>
      </c>
      <c r="V191" t="e">
        <f>IF(U191=0,1,IF(予定価格!O179=0,1,(U191-予定価格!P179)/予定価格!O179))</f>
        <v>#DIV/0!</v>
      </c>
      <c r="W191" t="e">
        <f t="shared" si="43"/>
        <v>#DIV/0!</v>
      </c>
      <c r="X191" t="e">
        <f t="shared" si="50"/>
        <v>#DIV/0!</v>
      </c>
      <c r="Y191" t="e">
        <f>IF(U191=0,0,IF(予定価格!G179=0,0,(U191-予定価格!H179)/予定価格!G179))</f>
        <v>#DIV/0!</v>
      </c>
      <c r="Z191" t="e">
        <f t="shared" si="44"/>
        <v>#DIV/0!</v>
      </c>
      <c r="AA191" t="e">
        <f t="shared" si="51"/>
        <v>#DIV/0!</v>
      </c>
      <c r="AB191" s="6" t="e">
        <f t="shared" si="52"/>
        <v>#DIV/0!</v>
      </c>
    </row>
    <row r="192" spans="1:28" hidden="1" x14ac:dyDescent="0.2">
      <c r="A192">
        <f>+予定価格!A180</f>
        <v>0</v>
      </c>
      <c r="B192" s="268">
        <f>ROUND(予定価格!B180*査定表!$B$1949,-D192)+E192</f>
        <v>0</v>
      </c>
      <c r="C192" s="268"/>
      <c r="D192" s="32">
        <f t="shared" si="45"/>
        <v>3</v>
      </c>
      <c r="E192" s="33">
        <f t="shared" si="37"/>
        <v>0</v>
      </c>
      <c r="F192" s="268">
        <f>IF($F$12=0,0,IF(予定価格!$G$1939=0,ROUND(予定価格!H180*(入力表!$F$12/予定価格!$H$1943),-H192),ROUND((予定価格!G180*(入力表!$F$12-予定価格!$H$1943)/予定価格!$G$1943)+予定価格!H180,-H192)))+I192</f>
        <v>0</v>
      </c>
      <c r="G192" s="268"/>
      <c r="H192" s="34">
        <f t="shared" si="46"/>
        <v>3</v>
      </c>
      <c r="I192" s="35">
        <f t="shared" si="38"/>
        <v>0</v>
      </c>
      <c r="J192" s="97">
        <f t="shared" si="39"/>
        <v>0</v>
      </c>
      <c r="K192" s="12">
        <f t="shared" si="40"/>
        <v>0</v>
      </c>
      <c r="L192" s="37"/>
      <c r="M192" s="6">
        <f>ROUND(予定価格!B180*査定表!$B$1949,-$F$14)</f>
        <v>0</v>
      </c>
      <c r="N192">
        <f>IF(M192=0,1,M192/予定価格!B180)</f>
        <v>1</v>
      </c>
      <c r="O192">
        <f t="shared" si="41"/>
        <v>11</v>
      </c>
      <c r="P192">
        <f t="shared" si="47"/>
        <v>0</v>
      </c>
      <c r="Q192">
        <f>IF(M192=0,0,M192/予定価格!B180)</f>
        <v>0</v>
      </c>
      <c r="R192">
        <f t="shared" si="42"/>
        <v>11</v>
      </c>
      <c r="S192">
        <f t="shared" si="48"/>
        <v>0</v>
      </c>
      <c r="T192" s="6">
        <f t="shared" si="49"/>
        <v>0</v>
      </c>
      <c r="U192" s="6" t="e">
        <f>IF(予定価格!$G$1939=0,ROUND(予定価格!H180*(入力表!$F$12/予定価格!$H$1943),-$F$14),ROUND((予定価格!G180*(入力表!$F$12-予定価格!$H$1943)/予定価格!$G$1943)+予定価格!H180,-$F$14))</f>
        <v>#DIV/0!</v>
      </c>
      <c r="V192" t="e">
        <f>IF(U192=0,1,IF(予定価格!O180=0,1,(U192-予定価格!P180)/予定価格!O180))</f>
        <v>#DIV/0!</v>
      </c>
      <c r="W192" t="e">
        <f t="shared" si="43"/>
        <v>#DIV/0!</v>
      </c>
      <c r="X192" t="e">
        <f t="shared" si="50"/>
        <v>#DIV/0!</v>
      </c>
      <c r="Y192" t="e">
        <f>IF(U192=0,0,IF(予定価格!G180=0,0,(U192-予定価格!H180)/予定価格!G180))</f>
        <v>#DIV/0!</v>
      </c>
      <c r="Z192" t="e">
        <f t="shared" si="44"/>
        <v>#DIV/0!</v>
      </c>
      <c r="AA192" t="e">
        <f t="shared" si="51"/>
        <v>#DIV/0!</v>
      </c>
      <c r="AB192" s="6" t="e">
        <f t="shared" si="52"/>
        <v>#DIV/0!</v>
      </c>
    </row>
    <row r="193" spans="1:28" hidden="1" x14ac:dyDescent="0.2">
      <c r="A193">
        <f>+予定価格!A181</f>
        <v>0</v>
      </c>
      <c r="B193" s="268">
        <f>ROUND(予定価格!B181*査定表!$B$1949,-D193)+E193</f>
        <v>0</v>
      </c>
      <c r="C193" s="268"/>
      <c r="D193" s="32">
        <f t="shared" si="45"/>
        <v>3</v>
      </c>
      <c r="E193" s="33">
        <f t="shared" si="37"/>
        <v>0</v>
      </c>
      <c r="F193" s="268">
        <f>IF($F$12=0,0,IF(予定価格!$G$1939=0,ROUND(予定価格!H181*(入力表!$F$12/予定価格!$H$1943),-H193),ROUND((予定価格!G181*(入力表!$F$12-予定価格!$H$1943)/予定価格!$G$1943)+予定価格!H181,-H193)))+I193</f>
        <v>0</v>
      </c>
      <c r="G193" s="268"/>
      <c r="H193" s="34">
        <f t="shared" si="46"/>
        <v>3</v>
      </c>
      <c r="I193" s="35">
        <f t="shared" si="38"/>
        <v>0</v>
      </c>
      <c r="J193" s="97">
        <f t="shared" si="39"/>
        <v>0</v>
      </c>
      <c r="K193" s="12">
        <f t="shared" si="40"/>
        <v>0</v>
      </c>
      <c r="L193" s="37"/>
      <c r="M193" s="6">
        <f>ROUND(予定価格!B181*査定表!$B$1949,-$F$14)</f>
        <v>0</v>
      </c>
      <c r="N193">
        <f>IF(M193=0,1,M193/予定価格!B181)</f>
        <v>1</v>
      </c>
      <c r="O193">
        <f t="shared" si="41"/>
        <v>11</v>
      </c>
      <c r="P193">
        <f t="shared" si="47"/>
        <v>0</v>
      </c>
      <c r="Q193">
        <f>IF(M193=0,0,M193/予定価格!B181)</f>
        <v>0</v>
      </c>
      <c r="R193">
        <f t="shared" si="42"/>
        <v>11</v>
      </c>
      <c r="S193">
        <f t="shared" si="48"/>
        <v>0</v>
      </c>
      <c r="T193" s="6">
        <f t="shared" si="49"/>
        <v>0</v>
      </c>
      <c r="U193" s="6" t="e">
        <f>IF(予定価格!$G$1939=0,ROUND(予定価格!H181*(入力表!$F$12/予定価格!$H$1943),-$F$14),ROUND((予定価格!G181*(入力表!$F$12-予定価格!$H$1943)/予定価格!$G$1943)+予定価格!H181,-$F$14))</f>
        <v>#DIV/0!</v>
      </c>
      <c r="V193" t="e">
        <f>IF(U193=0,1,IF(予定価格!O181=0,1,(U193-予定価格!P181)/予定価格!O181))</f>
        <v>#DIV/0!</v>
      </c>
      <c r="W193" t="e">
        <f t="shared" si="43"/>
        <v>#DIV/0!</v>
      </c>
      <c r="X193" t="e">
        <f t="shared" si="50"/>
        <v>#DIV/0!</v>
      </c>
      <c r="Y193" t="e">
        <f>IF(U193=0,0,IF(予定価格!G181=0,0,(U193-予定価格!H181)/予定価格!G181))</f>
        <v>#DIV/0!</v>
      </c>
      <c r="Z193" t="e">
        <f t="shared" si="44"/>
        <v>#DIV/0!</v>
      </c>
      <c r="AA193" t="e">
        <f t="shared" si="51"/>
        <v>#DIV/0!</v>
      </c>
      <c r="AB193" s="6" t="e">
        <f t="shared" si="52"/>
        <v>#DIV/0!</v>
      </c>
    </row>
    <row r="194" spans="1:28" hidden="1" x14ac:dyDescent="0.2">
      <c r="A194">
        <f>+予定価格!A182</f>
        <v>0</v>
      </c>
      <c r="B194" s="268">
        <f>ROUND(予定価格!B182*査定表!$B$1949,-D194)+E194</f>
        <v>0</v>
      </c>
      <c r="C194" s="268"/>
      <c r="D194" s="32">
        <f t="shared" si="45"/>
        <v>3</v>
      </c>
      <c r="E194" s="33">
        <f t="shared" si="37"/>
        <v>0</v>
      </c>
      <c r="F194" s="268">
        <f>IF($F$12=0,0,IF(予定価格!$G$1939=0,ROUND(予定価格!H182*(入力表!$F$12/予定価格!$H$1943),-H194),ROUND((予定価格!G182*(入力表!$F$12-予定価格!$H$1943)/予定価格!$G$1943)+予定価格!H182,-H194)))+I194</f>
        <v>0</v>
      </c>
      <c r="G194" s="268"/>
      <c r="H194" s="34">
        <f t="shared" si="46"/>
        <v>3</v>
      </c>
      <c r="I194" s="35">
        <f t="shared" si="38"/>
        <v>0</v>
      </c>
      <c r="J194" s="97">
        <f t="shared" si="39"/>
        <v>0</v>
      </c>
      <c r="K194" s="12">
        <f t="shared" si="40"/>
        <v>0</v>
      </c>
      <c r="L194" s="37"/>
      <c r="M194" s="6">
        <f>ROUND(予定価格!B182*査定表!$B$1949,-$F$14)</f>
        <v>0</v>
      </c>
      <c r="N194">
        <f>IF(M194=0,1,M194/予定価格!B182)</f>
        <v>1</v>
      </c>
      <c r="O194">
        <f t="shared" si="41"/>
        <v>11</v>
      </c>
      <c r="P194">
        <f t="shared" si="47"/>
        <v>0</v>
      </c>
      <c r="Q194">
        <f>IF(M194=0,0,M194/予定価格!B182)</f>
        <v>0</v>
      </c>
      <c r="R194">
        <f t="shared" si="42"/>
        <v>11</v>
      </c>
      <c r="S194">
        <f t="shared" si="48"/>
        <v>0</v>
      </c>
      <c r="T194" s="6">
        <f t="shared" si="49"/>
        <v>0</v>
      </c>
      <c r="U194" s="6" t="e">
        <f>IF(予定価格!$G$1939=0,ROUND(予定価格!H182*(入力表!$F$12/予定価格!$H$1943),-$F$14),ROUND((予定価格!G182*(入力表!$F$12-予定価格!$H$1943)/予定価格!$G$1943)+予定価格!H182,-$F$14))</f>
        <v>#DIV/0!</v>
      </c>
      <c r="V194" t="e">
        <f>IF(U194=0,1,IF(予定価格!O182=0,1,(U194-予定価格!P182)/予定価格!O182))</f>
        <v>#DIV/0!</v>
      </c>
      <c r="W194" t="e">
        <f t="shared" si="43"/>
        <v>#DIV/0!</v>
      </c>
      <c r="X194" t="e">
        <f t="shared" si="50"/>
        <v>#DIV/0!</v>
      </c>
      <c r="Y194" t="e">
        <f>IF(U194=0,0,IF(予定価格!G182=0,0,(U194-予定価格!H182)/予定価格!G182))</f>
        <v>#DIV/0!</v>
      </c>
      <c r="Z194" t="e">
        <f t="shared" si="44"/>
        <v>#DIV/0!</v>
      </c>
      <c r="AA194" t="e">
        <f t="shared" si="51"/>
        <v>#DIV/0!</v>
      </c>
      <c r="AB194" s="6" t="e">
        <f t="shared" si="52"/>
        <v>#DIV/0!</v>
      </c>
    </row>
    <row r="195" spans="1:28" hidden="1" x14ac:dyDescent="0.2">
      <c r="A195">
        <f>+予定価格!A183</f>
        <v>0</v>
      </c>
      <c r="B195" s="268">
        <f>ROUND(予定価格!B183*査定表!$B$1949,-D195)+E195</f>
        <v>0</v>
      </c>
      <c r="C195" s="268"/>
      <c r="D195" s="32">
        <f t="shared" si="45"/>
        <v>3</v>
      </c>
      <c r="E195" s="33">
        <f t="shared" si="37"/>
        <v>0</v>
      </c>
      <c r="F195" s="268">
        <f>IF($F$12=0,0,IF(予定価格!$G$1939=0,ROUND(予定価格!H183*(入力表!$F$12/予定価格!$H$1943),-H195),ROUND((予定価格!G183*(入力表!$F$12-予定価格!$H$1943)/予定価格!$G$1943)+予定価格!H183,-H195)))+I195</f>
        <v>0</v>
      </c>
      <c r="G195" s="268"/>
      <c r="H195" s="34">
        <f t="shared" si="46"/>
        <v>3</v>
      </c>
      <c r="I195" s="35">
        <f t="shared" si="38"/>
        <v>0</v>
      </c>
      <c r="J195" s="97">
        <f t="shared" si="39"/>
        <v>0</v>
      </c>
      <c r="K195" s="12">
        <f t="shared" si="40"/>
        <v>0</v>
      </c>
      <c r="L195" s="37"/>
      <c r="M195" s="6">
        <f>ROUND(予定価格!B183*査定表!$B$1949,-$F$14)</f>
        <v>0</v>
      </c>
      <c r="N195">
        <f>IF(M195=0,1,M195/予定価格!B183)</f>
        <v>1</v>
      </c>
      <c r="O195">
        <f t="shared" si="41"/>
        <v>11</v>
      </c>
      <c r="P195">
        <f t="shared" si="47"/>
        <v>0</v>
      </c>
      <c r="Q195">
        <f>IF(M195=0,0,M195/予定価格!B183)</f>
        <v>0</v>
      </c>
      <c r="R195">
        <f t="shared" si="42"/>
        <v>11</v>
      </c>
      <c r="S195">
        <f t="shared" si="48"/>
        <v>0</v>
      </c>
      <c r="T195" s="6">
        <f t="shared" si="49"/>
        <v>0</v>
      </c>
      <c r="U195" s="6" t="e">
        <f>IF(予定価格!$G$1939=0,ROUND(予定価格!H183*(入力表!$F$12/予定価格!$H$1943),-$F$14),ROUND((予定価格!G183*(入力表!$F$12-予定価格!$H$1943)/予定価格!$G$1943)+予定価格!H183,-$F$14))</f>
        <v>#DIV/0!</v>
      </c>
      <c r="V195" t="e">
        <f>IF(U195=0,1,IF(予定価格!O183=0,1,(U195-予定価格!P183)/予定価格!O183))</f>
        <v>#DIV/0!</v>
      </c>
      <c r="W195" t="e">
        <f t="shared" si="43"/>
        <v>#DIV/0!</v>
      </c>
      <c r="X195" t="e">
        <f t="shared" si="50"/>
        <v>#DIV/0!</v>
      </c>
      <c r="Y195" t="e">
        <f>IF(U195=0,0,IF(予定価格!G183=0,0,(U195-予定価格!H183)/予定価格!G183))</f>
        <v>#DIV/0!</v>
      </c>
      <c r="Z195" t="e">
        <f t="shared" si="44"/>
        <v>#DIV/0!</v>
      </c>
      <c r="AA195" t="e">
        <f t="shared" si="51"/>
        <v>#DIV/0!</v>
      </c>
      <c r="AB195" s="6" t="e">
        <f t="shared" si="52"/>
        <v>#DIV/0!</v>
      </c>
    </row>
    <row r="196" spans="1:28" hidden="1" x14ac:dyDescent="0.2">
      <c r="A196">
        <f>+予定価格!A184</f>
        <v>0</v>
      </c>
      <c r="B196" s="268">
        <f>ROUND(予定価格!B184*査定表!$B$1949,-D196)+E196</f>
        <v>0</v>
      </c>
      <c r="C196" s="268"/>
      <c r="D196" s="32">
        <f t="shared" si="45"/>
        <v>3</v>
      </c>
      <c r="E196" s="33">
        <f t="shared" si="37"/>
        <v>0</v>
      </c>
      <c r="F196" s="268">
        <f>IF($F$12=0,0,IF(予定価格!$G$1939=0,ROUND(予定価格!H184*(入力表!$F$12/予定価格!$H$1943),-H196),ROUND((予定価格!G184*(入力表!$F$12-予定価格!$H$1943)/予定価格!$G$1943)+予定価格!H184,-H196)))+I196</f>
        <v>0</v>
      </c>
      <c r="G196" s="268"/>
      <c r="H196" s="34">
        <f t="shared" si="46"/>
        <v>3</v>
      </c>
      <c r="I196" s="35">
        <f t="shared" si="38"/>
        <v>0</v>
      </c>
      <c r="J196" s="97">
        <f t="shared" si="39"/>
        <v>0</v>
      </c>
      <c r="K196" s="12">
        <f t="shared" si="40"/>
        <v>0</v>
      </c>
      <c r="L196" s="37"/>
      <c r="M196" s="6">
        <f>ROUND(予定価格!B184*査定表!$B$1949,-$F$14)</f>
        <v>0</v>
      </c>
      <c r="N196">
        <f>IF(M196=0,1,M196/予定価格!B184)</f>
        <v>1</v>
      </c>
      <c r="O196">
        <f t="shared" si="41"/>
        <v>11</v>
      </c>
      <c r="P196">
        <f t="shared" si="47"/>
        <v>0</v>
      </c>
      <c r="Q196">
        <f>IF(M196=0,0,M196/予定価格!B184)</f>
        <v>0</v>
      </c>
      <c r="R196">
        <f t="shared" si="42"/>
        <v>11</v>
      </c>
      <c r="S196">
        <f t="shared" si="48"/>
        <v>0</v>
      </c>
      <c r="T196" s="6">
        <f t="shared" si="49"/>
        <v>0</v>
      </c>
      <c r="U196" s="6" t="e">
        <f>IF(予定価格!$G$1939=0,ROUND(予定価格!H184*(入力表!$F$12/予定価格!$H$1943),-$F$14),ROUND((予定価格!G184*(入力表!$F$12-予定価格!$H$1943)/予定価格!$G$1943)+予定価格!H184,-$F$14))</f>
        <v>#DIV/0!</v>
      </c>
      <c r="V196" t="e">
        <f>IF(U196=0,1,IF(予定価格!O184=0,1,(U196-予定価格!P184)/予定価格!O184))</f>
        <v>#DIV/0!</v>
      </c>
      <c r="W196" t="e">
        <f t="shared" si="43"/>
        <v>#DIV/0!</v>
      </c>
      <c r="X196" t="e">
        <f t="shared" si="50"/>
        <v>#DIV/0!</v>
      </c>
      <c r="Y196" t="e">
        <f>IF(U196=0,0,IF(予定価格!G184=0,0,(U196-予定価格!H184)/予定価格!G184))</f>
        <v>#DIV/0!</v>
      </c>
      <c r="Z196" t="e">
        <f t="shared" si="44"/>
        <v>#DIV/0!</v>
      </c>
      <c r="AA196" t="e">
        <f t="shared" si="51"/>
        <v>#DIV/0!</v>
      </c>
      <c r="AB196" s="6" t="e">
        <f t="shared" si="52"/>
        <v>#DIV/0!</v>
      </c>
    </row>
    <row r="197" spans="1:28" hidden="1" x14ac:dyDescent="0.2">
      <c r="A197">
        <f>+予定価格!A185</f>
        <v>0</v>
      </c>
      <c r="B197" s="268">
        <f>ROUND(予定価格!B185*査定表!$B$1949,-D197)+E197</f>
        <v>0</v>
      </c>
      <c r="C197" s="268"/>
      <c r="D197" s="32">
        <f t="shared" si="45"/>
        <v>3</v>
      </c>
      <c r="E197" s="33">
        <f t="shared" si="37"/>
        <v>0</v>
      </c>
      <c r="F197" s="268">
        <f>IF($F$12=0,0,IF(予定価格!$G$1939=0,ROUND(予定価格!H185*(入力表!$F$12/予定価格!$H$1943),-H197),ROUND((予定価格!G185*(入力表!$F$12-予定価格!$H$1943)/予定価格!$G$1943)+予定価格!H185,-H197)))+I197</f>
        <v>0</v>
      </c>
      <c r="G197" s="268"/>
      <c r="H197" s="34">
        <f t="shared" si="46"/>
        <v>3</v>
      </c>
      <c r="I197" s="35">
        <f t="shared" si="38"/>
        <v>0</v>
      </c>
      <c r="J197" s="97">
        <f t="shared" si="39"/>
        <v>0</v>
      </c>
      <c r="K197" s="12">
        <f t="shared" si="40"/>
        <v>0</v>
      </c>
      <c r="L197" s="37"/>
      <c r="M197" s="6">
        <f>ROUND(予定価格!B185*査定表!$B$1949,-$F$14)</f>
        <v>0</v>
      </c>
      <c r="N197">
        <f>IF(M197=0,1,M197/予定価格!B185)</f>
        <v>1</v>
      </c>
      <c r="O197">
        <f t="shared" si="41"/>
        <v>11</v>
      </c>
      <c r="P197">
        <f t="shared" si="47"/>
        <v>0</v>
      </c>
      <c r="Q197">
        <f>IF(M197=0,0,M197/予定価格!B185)</f>
        <v>0</v>
      </c>
      <c r="R197">
        <f t="shared" si="42"/>
        <v>11</v>
      </c>
      <c r="S197">
        <f t="shared" si="48"/>
        <v>0</v>
      </c>
      <c r="T197" s="6">
        <f t="shared" si="49"/>
        <v>0</v>
      </c>
      <c r="U197" s="6" t="e">
        <f>IF(予定価格!$G$1939=0,ROUND(予定価格!H185*(入力表!$F$12/予定価格!$H$1943),-$F$14),ROUND((予定価格!G185*(入力表!$F$12-予定価格!$H$1943)/予定価格!$G$1943)+予定価格!H185,-$F$14))</f>
        <v>#DIV/0!</v>
      </c>
      <c r="V197" t="e">
        <f>IF(U197=0,1,IF(予定価格!O185=0,1,(U197-予定価格!P185)/予定価格!O185))</f>
        <v>#DIV/0!</v>
      </c>
      <c r="W197" t="e">
        <f t="shared" si="43"/>
        <v>#DIV/0!</v>
      </c>
      <c r="X197" t="e">
        <f t="shared" si="50"/>
        <v>#DIV/0!</v>
      </c>
      <c r="Y197" t="e">
        <f>IF(U197=0,0,IF(予定価格!G185=0,0,(U197-予定価格!H185)/予定価格!G185))</f>
        <v>#DIV/0!</v>
      </c>
      <c r="Z197" t="e">
        <f t="shared" si="44"/>
        <v>#DIV/0!</v>
      </c>
      <c r="AA197" t="e">
        <f t="shared" si="51"/>
        <v>#DIV/0!</v>
      </c>
      <c r="AB197" s="6" t="e">
        <f t="shared" si="52"/>
        <v>#DIV/0!</v>
      </c>
    </row>
    <row r="198" spans="1:28" hidden="1" x14ac:dyDescent="0.2">
      <c r="A198">
        <f>+予定価格!A186</f>
        <v>0</v>
      </c>
      <c r="B198" s="268">
        <f>ROUND(予定価格!B186*査定表!$B$1949,-D198)+E198</f>
        <v>0</v>
      </c>
      <c r="C198" s="268"/>
      <c r="D198" s="32">
        <f t="shared" si="45"/>
        <v>3</v>
      </c>
      <c r="E198" s="33">
        <f t="shared" si="37"/>
        <v>0</v>
      </c>
      <c r="F198" s="268">
        <f>IF($F$12=0,0,IF(予定価格!$G$1939=0,ROUND(予定価格!H186*(入力表!$F$12/予定価格!$H$1943),-H198),ROUND((予定価格!G186*(入力表!$F$12-予定価格!$H$1943)/予定価格!$G$1943)+予定価格!H186,-H198)))+I198</f>
        <v>0</v>
      </c>
      <c r="G198" s="268"/>
      <c r="H198" s="34">
        <f t="shared" si="46"/>
        <v>3</v>
      </c>
      <c r="I198" s="35">
        <f t="shared" si="38"/>
        <v>0</v>
      </c>
      <c r="J198" s="97">
        <f t="shared" si="39"/>
        <v>0</v>
      </c>
      <c r="K198" s="12">
        <f t="shared" si="40"/>
        <v>0</v>
      </c>
      <c r="L198" s="37"/>
      <c r="M198" s="6">
        <f>ROUND(予定価格!B186*査定表!$B$1949,-$F$14)</f>
        <v>0</v>
      </c>
      <c r="N198">
        <f>IF(M198=0,1,M198/予定価格!B186)</f>
        <v>1</v>
      </c>
      <c r="O198">
        <f t="shared" si="41"/>
        <v>11</v>
      </c>
      <c r="P198">
        <f t="shared" si="47"/>
        <v>0</v>
      </c>
      <c r="Q198">
        <f>IF(M198=0,0,M198/予定価格!B186)</f>
        <v>0</v>
      </c>
      <c r="R198">
        <f t="shared" si="42"/>
        <v>11</v>
      </c>
      <c r="S198">
        <f t="shared" si="48"/>
        <v>0</v>
      </c>
      <c r="T198" s="6">
        <f t="shared" si="49"/>
        <v>0</v>
      </c>
      <c r="U198" s="6" t="e">
        <f>IF(予定価格!$G$1939=0,ROUND(予定価格!H186*(入力表!$F$12/予定価格!$H$1943),-$F$14),ROUND((予定価格!G186*(入力表!$F$12-予定価格!$H$1943)/予定価格!$G$1943)+予定価格!H186,-$F$14))</f>
        <v>#DIV/0!</v>
      </c>
      <c r="V198" t="e">
        <f>IF(U198=0,1,IF(予定価格!O186=0,1,(U198-予定価格!P186)/予定価格!O186))</f>
        <v>#DIV/0!</v>
      </c>
      <c r="W198" t="e">
        <f t="shared" si="43"/>
        <v>#DIV/0!</v>
      </c>
      <c r="X198" t="e">
        <f t="shared" si="50"/>
        <v>#DIV/0!</v>
      </c>
      <c r="Y198" t="e">
        <f>IF(U198=0,0,IF(予定価格!G186=0,0,(U198-予定価格!H186)/予定価格!G186))</f>
        <v>#DIV/0!</v>
      </c>
      <c r="Z198" t="e">
        <f t="shared" si="44"/>
        <v>#DIV/0!</v>
      </c>
      <c r="AA198" t="e">
        <f t="shared" si="51"/>
        <v>#DIV/0!</v>
      </c>
      <c r="AB198" s="6" t="e">
        <f t="shared" si="52"/>
        <v>#DIV/0!</v>
      </c>
    </row>
    <row r="199" spans="1:28" hidden="1" x14ac:dyDescent="0.2">
      <c r="A199">
        <f>+予定価格!A187</f>
        <v>0</v>
      </c>
      <c r="B199" s="268">
        <f>ROUND(予定価格!B187*査定表!$B$1949,-D199)+E199</f>
        <v>0</v>
      </c>
      <c r="C199" s="268"/>
      <c r="D199" s="32">
        <f t="shared" si="45"/>
        <v>3</v>
      </c>
      <c r="E199" s="33">
        <f t="shared" si="37"/>
        <v>0</v>
      </c>
      <c r="F199" s="268">
        <f>IF($F$12=0,0,IF(予定価格!$G$1939=0,ROUND(予定価格!H187*(入力表!$F$12/予定価格!$H$1943),-H199),ROUND((予定価格!G187*(入力表!$F$12-予定価格!$H$1943)/予定価格!$G$1943)+予定価格!H187,-H199)))+I199</f>
        <v>0</v>
      </c>
      <c r="G199" s="268"/>
      <c r="H199" s="34">
        <f t="shared" si="46"/>
        <v>3</v>
      </c>
      <c r="I199" s="35">
        <f t="shared" si="38"/>
        <v>0</v>
      </c>
      <c r="J199" s="97">
        <f t="shared" si="39"/>
        <v>0</v>
      </c>
      <c r="K199" s="12">
        <f t="shared" si="40"/>
        <v>0</v>
      </c>
      <c r="L199" s="37"/>
      <c r="M199" s="6">
        <f>ROUND(予定価格!B187*査定表!$B$1949,-$F$14)</f>
        <v>0</v>
      </c>
      <c r="N199">
        <f>IF(M199=0,1,M199/予定価格!B187)</f>
        <v>1</v>
      </c>
      <c r="O199">
        <f t="shared" si="41"/>
        <v>11</v>
      </c>
      <c r="P199">
        <f t="shared" si="47"/>
        <v>0</v>
      </c>
      <c r="Q199">
        <f>IF(M199=0,0,M199/予定価格!B187)</f>
        <v>0</v>
      </c>
      <c r="R199">
        <f t="shared" si="42"/>
        <v>11</v>
      </c>
      <c r="S199">
        <f t="shared" si="48"/>
        <v>0</v>
      </c>
      <c r="T199" s="6">
        <f t="shared" si="49"/>
        <v>0</v>
      </c>
      <c r="U199" s="6" t="e">
        <f>IF(予定価格!$G$1939=0,ROUND(予定価格!H187*(入力表!$F$12/予定価格!$H$1943),-$F$14),ROUND((予定価格!G187*(入力表!$F$12-予定価格!$H$1943)/予定価格!$G$1943)+予定価格!H187,-$F$14))</f>
        <v>#DIV/0!</v>
      </c>
      <c r="V199" t="e">
        <f>IF(U199=0,1,IF(予定価格!O187=0,1,(U199-予定価格!P187)/予定価格!O187))</f>
        <v>#DIV/0!</v>
      </c>
      <c r="W199" t="e">
        <f t="shared" si="43"/>
        <v>#DIV/0!</v>
      </c>
      <c r="X199" t="e">
        <f t="shared" si="50"/>
        <v>#DIV/0!</v>
      </c>
      <c r="Y199" t="e">
        <f>IF(U199=0,0,IF(予定価格!G187=0,0,(U199-予定価格!H187)/予定価格!G187))</f>
        <v>#DIV/0!</v>
      </c>
      <c r="Z199" t="e">
        <f t="shared" si="44"/>
        <v>#DIV/0!</v>
      </c>
      <c r="AA199" t="e">
        <f t="shared" si="51"/>
        <v>#DIV/0!</v>
      </c>
      <c r="AB199" s="6" t="e">
        <f t="shared" si="52"/>
        <v>#DIV/0!</v>
      </c>
    </row>
    <row r="200" spans="1:28" hidden="1" x14ac:dyDescent="0.2">
      <c r="A200">
        <f>+予定価格!A188</f>
        <v>0</v>
      </c>
      <c r="B200" s="268">
        <f>ROUND(予定価格!B188*査定表!$B$1949,-D200)+E200</f>
        <v>0</v>
      </c>
      <c r="C200" s="268"/>
      <c r="D200" s="32">
        <f t="shared" si="45"/>
        <v>3</v>
      </c>
      <c r="E200" s="33">
        <f t="shared" si="37"/>
        <v>0</v>
      </c>
      <c r="F200" s="268">
        <f>IF($F$12=0,0,IF(予定価格!$G$1939=0,ROUND(予定価格!H188*(入力表!$F$12/予定価格!$H$1943),-H200),ROUND((予定価格!G188*(入力表!$F$12-予定価格!$H$1943)/予定価格!$G$1943)+予定価格!H188,-H200)))+I200</f>
        <v>0</v>
      </c>
      <c r="G200" s="268"/>
      <c r="H200" s="34">
        <f t="shared" si="46"/>
        <v>3</v>
      </c>
      <c r="I200" s="35">
        <f t="shared" si="38"/>
        <v>0</v>
      </c>
      <c r="J200" s="97">
        <f t="shared" si="39"/>
        <v>0</v>
      </c>
      <c r="K200" s="12">
        <f t="shared" si="40"/>
        <v>0</v>
      </c>
      <c r="L200" s="37"/>
      <c r="M200" s="6">
        <f>ROUND(予定価格!B188*査定表!$B$1949,-$F$14)</f>
        <v>0</v>
      </c>
      <c r="N200">
        <f>IF(M200=0,1,M200/予定価格!B188)</f>
        <v>1</v>
      </c>
      <c r="O200">
        <f t="shared" si="41"/>
        <v>11</v>
      </c>
      <c r="P200">
        <f t="shared" si="47"/>
        <v>0</v>
      </c>
      <c r="Q200">
        <f>IF(M200=0,0,M200/予定価格!B188)</f>
        <v>0</v>
      </c>
      <c r="R200">
        <f t="shared" si="42"/>
        <v>11</v>
      </c>
      <c r="S200">
        <f t="shared" si="48"/>
        <v>0</v>
      </c>
      <c r="T200" s="6">
        <f t="shared" si="49"/>
        <v>0</v>
      </c>
      <c r="U200" s="6" t="e">
        <f>IF(予定価格!$G$1939=0,ROUND(予定価格!H188*(入力表!$F$12/予定価格!$H$1943),-$F$14),ROUND((予定価格!G188*(入力表!$F$12-予定価格!$H$1943)/予定価格!$G$1943)+予定価格!H188,-$F$14))</f>
        <v>#DIV/0!</v>
      </c>
      <c r="V200" t="e">
        <f>IF(U200=0,1,IF(予定価格!O188=0,1,(U200-予定価格!P188)/予定価格!O188))</f>
        <v>#DIV/0!</v>
      </c>
      <c r="W200" t="e">
        <f t="shared" si="43"/>
        <v>#DIV/0!</v>
      </c>
      <c r="X200" t="e">
        <f t="shared" si="50"/>
        <v>#DIV/0!</v>
      </c>
      <c r="Y200" t="e">
        <f>IF(U200=0,0,IF(予定価格!G188=0,0,(U200-予定価格!H188)/予定価格!G188))</f>
        <v>#DIV/0!</v>
      </c>
      <c r="Z200" t="e">
        <f t="shared" si="44"/>
        <v>#DIV/0!</v>
      </c>
      <c r="AA200" t="e">
        <f t="shared" si="51"/>
        <v>#DIV/0!</v>
      </c>
      <c r="AB200" s="6" t="e">
        <f t="shared" si="52"/>
        <v>#DIV/0!</v>
      </c>
    </row>
    <row r="201" spans="1:28" hidden="1" x14ac:dyDescent="0.2">
      <c r="A201">
        <f>+予定価格!A189</f>
        <v>0</v>
      </c>
      <c r="B201" s="268">
        <f>ROUND(予定価格!B189*査定表!$B$1949,-D201)+E201</f>
        <v>0</v>
      </c>
      <c r="C201" s="268"/>
      <c r="D201" s="32">
        <f t="shared" si="45"/>
        <v>3</v>
      </c>
      <c r="E201" s="33">
        <f t="shared" si="37"/>
        <v>0</v>
      </c>
      <c r="F201" s="268">
        <f>IF($F$12=0,0,IF(予定価格!$G$1939=0,ROUND(予定価格!H189*(入力表!$F$12/予定価格!$H$1943),-H201),ROUND((予定価格!G189*(入力表!$F$12-予定価格!$H$1943)/予定価格!$G$1943)+予定価格!H189,-H201)))+I201</f>
        <v>0</v>
      </c>
      <c r="G201" s="268"/>
      <c r="H201" s="34">
        <f t="shared" si="46"/>
        <v>3</v>
      </c>
      <c r="I201" s="35">
        <f t="shared" si="38"/>
        <v>0</v>
      </c>
      <c r="J201" s="97">
        <f t="shared" si="39"/>
        <v>0</v>
      </c>
      <c r="K201" s="12">
        <f t="shared" si="40"/>
        <v>0</v>
      </c>
      <c r="L201" s="37"/>
      <c r="M201" s="6">
        <f>ROUND(予定価格!B189*査定表!$B$1949,-$F$14)</f>
        <v>0</v>
      </c>
      <c r="N201">
        <f>IF(M201=0,1,M201/予定価格!B189)</f>
        <v>1</v>
      </c>
      <c r="O201">
        <f t="shared" si="41"/>
        <v>11</v>
      </c>
      <c r="P201">
        <f t="shared" si="47"/>
        <v>0</v>
      </c>
      <c r="Q201">
        <f>IF(M201=0,0,M201/予定価格!B189)</f>
        <v>0</v>
      </c>
      <c r="R201">
        <f t="shared" si="42"/>
        <v>11</v>
      </c>
      <c r="S201">
        <f t="shared" si="48"/>
        <v>0</v>
      </c>
      <c r="T201" s="6">
        <f t="shared" si="49"/>
        <v>0</v>
      </c>
      <c r="U201" s="6" t="e">
        <f>IF(予定価格!$G$1939=0,ROUND(予定価格!H189*(入力表!$F$12/予定価格!$H$1943),-$F$14),ROUND((予定価格!G189*(入力表!$F$12-予定価格!$H$1943)/予定価格!$G$1943)+予定価格!H189,-$F$14))</f>
        <v>#DIV/0!</v>
      </c>
      <c r="V201" t="e">
        <f>IF(U201=0,1,IF(予定価格!O189=0,1,(U201-予定価格!P189)/予定価格!O189))</f>
        <v>#DIV/0!</v>
      </c>
      <c r="W201" t="e">
        <f t="shared" si="43"/>
        <v>#DIV/0!</v>
      </c>
      <c r="X201" t="e">
        <f t="shared" si="50"/>
        <v>#DIV/0!</v>
      </c>
      <c r="Y201" t="e">
        <f>IF(U201=0,0,IF(予定価格!G189=0,0,(U201-予定価格!H189)/予定価格!G189))</f>
        <v>#DIV/0!</v>
      </c>
      <c r="Z201" t="e">
        <f t="shared" si="44"/>
        <v>#DIV/0!</v>
      </c>
      <c r="AA201" t="e">
        <f t="shared" si="51"/>
        <v>#DIV/0!</v>
      </c>
      <c r="AB201" s="6" t="e">
        <f t="shared" si="52"/>
        <v>#DIV/0!</v>
      </c>
    </row>
    <row r="202" spans="1:28" hidden="1" x14ac:dyDescent="0.2">
      <c r="A202">
        <f>+予定価格!A190</f>
        <v>0</v>
      </c>
      <c r="B202" s="268">
        <f>ROUND(予定価格!B190*査定表!$B$1949,-D202)+E202</f>
        <v>0</v>
      </c>
      <c r="C202" s="268"/>
      <c r="D202" s="32">
        <f t="shared" si="45"/>
        <v>3</v>
      </c>
      <c r="E202" s="33">
        <f t="shared" si="37"/>
        <v>0</v>
      </c>
      <c r="F202" s="268">
        <f>IF($F$12=0,0,IF(予定価格!$G$1939=0,ROUND(予定価格!H190*(入力表!$F$12/予定価格!$H$1943),-H202),ROUND((予定価格!G190*(入力表!$F$12-予定価格!$H$1943)/予定価格!$G$1943)+予定価格!H190,-H202)))+I202</f>
        <v>0</v>
      </c>
      <c r="G202" s="268"/>
      <c r="H202" s="34">
        <f t="shared" si="46"/>
        <v>3</v>
      </c>
      <c r="I202" s="35">
        <f t="shared" si="38"/>
        <v>0</v>
      </c>
      <c r="J202" s="97">
        <f t="shared" si="39"/>
        <v>0</v>
      </c>
      <c r="K202" s="12">
        <f t="shared" si="40"/>
        <v>0</v>
      </c>
      <c r="L202" s="37"/>
      <c r="M202" s="6">
        <f>ROUND(予定価格!B190*査定表!$B$1949,-$F$14)</f>
        <v>0</v>
      </c>
      <c r="N202">
        <f>IF(M202=0,1,M202/予定価格!B190)</f>
        <v>1</v>
      </c>
      <c r="O202">
        <f t="shared" si="41"/>
        <v>11</v>
      </c>
      <c r="P202">
        <f t="shared" si="47"/>
        <v>0</v>
      </c>
      <c r="Q202">
        <f>IF(M202=0,0,M202/予定価格!B190)</f>
        <v>0</v>
      </c>
      <c r="R202">
        <f t="shared" si="42"/>
        <v>11</v>
      </c>
      <c r="S202">
        <f t="shared" si="48"/>
        <v>0</v>
      </c>
      <c r="T202" s="6">
        <f t="shared" si="49"/>
        <v>0</v>
      </c>
      <c r="U202" s="6" t="e">
        <f>IF(予定価格!$G$1939=0,ROUND(予定価格!H190*(入力表!$F$12/予定価格!$H$1943),-$F$14),ROUND((予定価格!G190*(入力表!$F$12-予定価格!$H$1943)/予定価格!$G$1943)+予定価格!H190,-$F$14))</f>
        <v>#DIV/0!</v>
      </c>
      <c r="V202" t="e">
        <f>IF(U202=0,1,IF(予定価格!O190=0,1,(U202-予定価格!P190)/予定価格!O190))</f>
        <v>#DIV/0!</v>
      </c>
      <c r="W202" t="e">
        <f t="shared" si="43"/>
        <v>#DIV/0!</v>
      </c>
      <c r="X202" t="e">
        <f t="shared" si="50"/>
        <v>#DIV/0!</v>
      </c>
      <c r="Y202" t="e">
        <f>IF(U202=0,0,IF(予定価格!G190=0,0,(U202-予定価格!H190)/予定価格!G190))</f>
        <v>#DIV/0!</v>
      </c>
      <c r="Z202" t="e">
        <f t="shared" si="44"/>
        <v>#DIV/0!</v>
      </c>
      <c r="AA202" t="e">
        <f t="shared" si="51"/>
        <v>#DIV/0!</v>
      </c>
      <c r="AB202" s="6" t="e">
        <f t="shared" si="52"/>
        <v>#DIV/0!</v>
      </c>
    </row>
    <row r="203" spans="1:28" hidden="1" x14ac:dyDescent="0.2">
      <c r="A203">
        <f>+予定価格!A191</f>
        <v>0</v>
      </c>
      <c r="B203" s="268">
        <f>ROUND(予定価格!B191*査定表!$B$1949,-D203)+E203</f>
        <v>0</v>
      </c>
      <c r="C203" s="268"/>
      <c r="D203" s="32">
        <f t="shared" si="45"/>
        <v>3</v>
      </c>
      <c r="E203" s="33">
        <f t="shared" si="37"/>
        <v>0</v>
      </c>
      <c r="F203" s="268">
        <f>IF($F$12=0,0,IF(予定価格!$G$1939=0,ROUND(予定価格!H191*(入力表!$F$12/予定価格!$H$1943),-H203),ROUND((予定価格!G191*(入力表!$F$12-予定価格!$H$1943)/予定価格!$G$1943)+予定価格!H191,-H203)))+I203</f>
        <v>0</v>
      </c>
      <c r="G203" s="268"/>
      <c r="H203" s="34">
        <f t="shared" si="46"/>
        <v>3</v>
      </c>
      <c r="I203" s="35">
        <f t="shared" si="38"/>
        <v>0</v>
      </c>
      <c r="J203" s="97">
        <f t="shared" si="39"/>
        <v>0</v>
      </c>
      <c r="K203" s="12">
        <f t="shared" si="40"/>
        <v>0</v>
      </c>
      <c r="L203" s="37"/>
      <c r="M203" s="6">
        <f>ROUND(予定価格!B191*査定表!$B$1949,-$F$14)</f>
        <v>0</v>
      </c>
      <c r="N203">
        <f>IF(M203=0,1,M203/予定価格!B191)</f>
        <v>1</v>
      </c>
      <c r="O203">
        <f t="shared" si="41"/>
        <v>11</v>
      </c>
      <c r="P203">
        <f t="shared" si="47"/>
        <v>0</v>
      </c>
      <c r="Q203">
        <f>IF(M203=0,0,M203/予定価格!B191)</f>
        <v>0</v>
      </c>
      <c r="R203">
        <f t="shared" si="42"/>
        <v>11</v>
      </c>
      <c r="S203">
        <f t="shared" si="48"/>
        <v>0</v>
      </c>
      <c r="T203" s="6">
        <f t="shared" si="49"/>
        <v>0</v>
      </c>
      <c r="U203" s="6" t="e">
        <f>IF(予定価格!$G$1939=0,ROUND(予定価格!H191*(入力表!$F$12/予定価格!$H$1943),-$F$14),ROUND((予定価格!G191*(入力表!$F$12-予定価格!$H$1943)/予定価格!$G$1943)+予定価格!H191,-$F$14))</f>
        <v>#DIV/0!</v>
      </c>
      <c r="V203" t="e">
        <f>IF(U203=0,1,IF(予定価格!O191=0,1,(U203-予定価格!P191)/予定価格!O191))</f>
        <v>#DIV/0!</v>
      </c>
      <c r="W203" t="e">
        <f t="shared" si="43"/>
        <v>#DIV/0!</v>
      </c>
      <c r="X203" t="e">
        <f t="shared" si="50"/>
        <v>#DIV/0!</v>
      </c>
      <c r="Y203" t="e">
        <f>IF(U203=0,0,IF(予定価格!G191=0,0,(U203-予定価格!H191)/予定価格!G191))</f>
        <v>#DIV/0!</v>
      </c>
      <c r="Z203" t="e">
        <f t="shared" si="44"/>
        <v>#DIV/0!</v>
      </c>
      <c r="AA203" t="e">
        <f t="shared" si="51"/>
        <v>#DIV/0!</v>
      </c>
      <c r="AB203" s="6" t="e">
        <f t="shared" si="52"/>
        <v>#DIV/0!</v>
      </c>
    </row>
    <row r="204" spans="1:28" hidden="1" x14ac:dyDescent="0.2">
      <c r="A204">
        <f>+予定価格!A192</f>
        <v>0</v>
      </c>
      <c r="B204" s="268">
        <f>ROUND(予定価格!B192*査定表!$B$1949,-D204)+E204</f>
        <v>0</v>
      </c>
      <c r="C204" s="268"/>
      <c r="D204" s="32">
        <f t="shared" si="45"/>
        <v>3</v>
      </c>
      <c r="E204" s="33">
        <f t="shared" si="37"/>
        <v>0</v>
      </c>
      <c r="F204" s="268">
        <f>IF($F$12=0,0,IF(予定価格!$G$1939=0,ROUND(予定価格!H192*(入力表!$F$12/予定価格!$H$1943),-H204),ROUND((予定価格!G192*(入力表!$F$12-予定価格!$H$1943)/予定価格!$G$1943)+予定価格!H192,-H204)))+I204</f>
        <v>0</v>
      </c>
      <c r="G204" s="268"/>
      <c r="H204" s="34">
        <f t="shared" si="46"/>
        <v>3</v>
      </c>
      <c r="I204" s="35">
        <f t="shared" si="38"/>
        <v>0</v>
      </c>
      <c r="J204" s="97">
        <f t="shared" si="39"/>
        <v>0</v>
      </c>
      <c r="K204" s="12">
        <f t="shared" si="40"/>
        <v>0</v>
      </c>
      <c r="L204" s="37"/>
      <c r="M204" s="6">
        <f>ROUND(予定価格!B192*査定表!$B$1949,-$F$14)</f>
        <v>0</v>
      </c>
      <c r="N204">
        <f>IF(M204=0,1,M204/予定価格!B192)</f>
        <v>1</v>
      </c>
      <c r="O204">
        <f t="shared" si="41"/>
        <v>11</v>
      </c>
      <c r="P204">
        <f t="shared" si="47"/>
        <v>0</v>
      </c>
      <c r="Q204">
        <f>IF(M204=0,0,M204/予定価格!B192)</f>
        <v>0</v>
      </c>
      <c r="R204">
        <f t="shared" si="42"/>
        <v>11</v>
      </c>
      <c r="S204">
        <f t="shared" si="48"/>
        <v>0</v>
      </c>
      <c r="T204" s="6">
        <f t="shared" si="49"/>
        <v>0</v>
      </c>
      <c r="U204" s="6" t="e">
        <f>IF(予定価格!$G$1939=0,ROUND(予定価格!H192*(入力表!$F$12/予定価格!$H$1943),-$F$14),ROUND((予定価格!G192*(入力表!$F$12-予定価格!$H$1943)/予定価格!$G$1943)+予定価格!H192,-$F$14))</f>
        <v>#DIV/0!</v>
      </c>
      <c r="V204" t="e">
        <f>IF(U204=0,1,IF(予定価格!O192=0,1,(U204-予定価格!P192)/予定価格!O192))</f>
        <v>#DIV/0!</v>
      </c>
      <c r="W204" t="e">
        <f t="shared" si="43"/>
        <v>#DIV/0!</v>
      </c>
      <c r="X204" t="e">
        <f t="shared" si="50"/>
        <v>#DIV/0!</v>
      </c>
      <c r="Y204" t="e">
        <f>IF(U204=0,0,IF(予定価格!G192=0,0,(U204-予定価格!H192)/予定価格!G192))</f>
        <v>#DIV/0!</v>
      </c>
      <c r="Z204" t="e">
        <f t="shared" si="44"/>
        <v>#DIV/0!</v>
      </c>
      <c r="AA204" t="e">
        <f t="shared" si="51"/>
        <v>#DIV/0!</v>
      </c>
      <c r="AB204" s="6" t="e">
        <f t="shared" si="52"/>
        <v>#DIV/0!</v>
      </c>
    </row>
    <row r="205" spans="1:28" hidden="1" x14ac:dyDescent="0.2">
      <c r="A205">
        <f>+予定価格!A193</f>
        <v>0</v>
      </c>
      <c r="B205" s="268">
        <f>ROUND(予定価格!B193*査定表!$B$1949,-D205)+E205</f>
        <v>0</v>
      </c>
      <c r="C205" s="268"/>
      <c r="D205" s="32">
        <f t="shared" si="45"/>
        <v>3</v>
      </c>
      <c r="E205" s="33">
        <f t="shared" si="37"/>
        <v>0</v>
      </c>
      <c r="F205" s="268">
        <f>IF($F$12=0,0,IF(予定価格!$G$1939=0,ROUND(予定価格!H193*(入力表!$F$12/予定価格!$H$1943),-H205),ROUND((予定価格!G193*(入力表!$F$12-予定価格!$H$1943)/予定価格!$G$1943)+予定価格!H193,-H205)))+I205</f>
        <v>0</v>
      </c>
      <c r="G205" s="268"/>
      <c r="H205" s="34">
        <f t="shared" si="46"/>
        <v>3</v>
      </c>
      <c r="I205" s="35">
        <f t="shared" si="38"/>
        <v>0</v>
      </c>
      <c r="J205" s="97">
        <f t="shared" si="39"/>
        <v>0</v>
      </c>
      <c r="K205" s="12">
        <f t="shared" si="40"/>
        <v>0</v>
      </c>
      <c r="L205" s="37"/>
      <c r="M205" s="6">
        <f>ROUND(予定価格!B193*査定表!$B$1949,-$F$14)</f>
        <v>0</v>
      </c>
      <c r="N205">
        <f>IF(M205=0,1,M205/予定価格!B193)</f>
        <v>1</v>
      </c>
      <c r="O205">
        <f t="shared" si="41"/>
        <v>11</v>
      </c>
      <c r="P205">
        <f t="shared" si="47"/>
        <v>0</v>
      </c>
      <c r="Q205">
        <f>IF(M205=0,0,M205/予定価格!B193)</f>
        <v>0</v>
      </c>
      <c r="R205">
        <f t="shared" si="42"/>
        <v>11</v>
      </c>
      <c r="S205">
        <f t="shared" si="48"/>
        <v>0</v>
      </c>
      <c r="T205" s="6">
        <f t="shared" si="49"/>
        <v>0</v>
      </c>
      <c r="U205" s="6" t="e">
        <f>IF(予定価格!$G$1939=0,ROUND(予定価格!H193*(入力表!$F$12/予定価格!$H$1943),-$F$14),ROUND((予定価格!G193*(入力表!$F$12-予定価格!$H$1943)/予定価格!$G$1943)+予定価格!H193,-$F$14))</f>
        <v>#DIV/0!</v>
      </c>
      <c r="V205" t="e">
        <f>IF(U205=0,1,IF(予定価格!O193=0,1,(U205-予定価格!P193)/予定価格!O193))</f>
        <v>#DIV/0!</v>
      </c>
      <c r="W205" t="e">
        <f t="shared" si="43"/>
        <v>#DIV/0!</v>
      </c>
      <c r="X205" t="e">
        <f t="shared" si="50"/>
        <v>#DIV/0!</v>
      </c>
      <c r="Y205" t="e">
        <f>IF(U205=0,0,IF(予定価格!G193=0,0,(U205-予定価格!H193)/予定価格!G193))</f>
        <v>#DIV/0!</v>
      </c>
      <c r="Z205" t="e">
        <f t="shared" si="44"/>
        <v>#DIV/0!</v>
      </c>
      <c r="AA205" t="e">
        <f t="shared" si="51"/>
        <v>#DIV/0!</v>
      </c>
      <c r="AB205" s="6" t="e">
        <f t="shared" si="52"/>
        <v>#DIV/0!</v>
      </c>
    </row>
    <row r="206" spans="1:28" hidden="1" x14ac:dyDescent="0.2">
      <c r="A206">
        <f>+予定価格!A194</f>
        <v>0</v>
      </c>
      <c r="B206" s="268">
        <f>ROUND(予定価格!B194*査定表!$B$1949,-D206)+E206</f>
        <v>0</v>
      </c>
      <c r="C206" s="268"/>
      <c r="D206" s="32">
        <f t="shared" si="45"/>
        <v>3</v>
      </c>
      <c r="E206" s="33">
        <f t="shared" si="37"/>
        <v>0</v>
      </c>
      <c r="F206" s="268">
        <f>IF($F$12=0,0,IF(予定価格!$G$1939=0,ROUND(予定価格!H194*(入力表!$F$12/予定価格!$H$1943),-H206),ROUND((予定価格!G194*(入力表!$F$12-予定価格!$H$1943)/予定価格!$G$1943)+予定価格!H194,-H206)))+I206</f>
        <v>0</v>
      </c>
      <c r="G206" s="268"/>
      <c r="H206" s="34">
        <f t="shared" si="46"/>
        <v>3</v>
      </c>
      <c r="I206" s="35">
        <f t="shared" si="38"/>
        <v>0</v>
      </c>
      <c r="J206" s="97">
        <f t="shared" si="39"/>
        <v>0</v>
      </c>
      <c r="K206" s="12">
        <f t="shared" si="40"/>
        <v>0</v>
      </c>
      <c r="L206" s="37"/>
      <c r="M206" s="6">
        <f>ROUND(予定価格!B194*査定表!$B$1949,-$F$14)</f>
        <v>0</v>
      </c>
      <c r="N206">
        <f>IF(M206=0,1,M206/予定価格!B194)</f>
        <v>1</v>
      </c>
      <c r="O206">
        <f t="shared" si="41"/>
        <v>11</v>
      </c>
      <c r="P206">
        <f t="shared" si="47"/>
        <v>0</v>
      </c>
      <c r="Q206">
        <f>IF(M206=0,0,M206/予定価格!B194)</f>
        <v>0</v>
      </c>
      <c r="R206">
        <f t="shared" si="42"/>
        <v>11</v>
      </c>
      <c r="S206">
        <f t="shared" si="48"/>
        <v>0</v>
      </c>
      <c r="T206" s="6">
        <f t="shared" si="49"/>
        <v>0</v>
      </c>
      <c r="U206" s="6" t="e">
        <f>IF(予定価格!$G$1939=0,ROUND(予定価格!H194*(入力表!$F$12/予定価格!$H$1943),-$F$14),ROUND((予定価格!G194*(入力表!$F$12-予定価格!$H$1943)/予定価格!$G$1943)+予定価格!H194,-$F$14))</f>
        <v>#DIV/0!</v>
      </c>
      <c r="V206" t="e">
        <f>IF(U206=0,1,IF(予定価格!O194=0,1,(U206-予定価格!P194)/予定価格!O194))</f>
        <v>#DIV/0!</v>
      </c>
      <c r="W206" t="e">
        <f t="shared" si="43"/>
        <v>#DIV/0!</v>
      </c>
      <c r="X206" t="e">
        <f t="shared" si="50"/>
        <v>#DIV/0!</v>
      </c>
      <c r="Y206" t="e">
        <f>IF(U206=0,0,IF(予定価格!G194=0,0,(U206-予定価格!H194)/予定価格!G194))</f>
        <v>#DIV/0!</v>
      </c>
      <c r="Z206" t="e">
        <f t="shared" si="44"/>
        <v>#DIV/0!</v>
      </c>
      <c r="AA206" t="e">
        <f t="shared" si="51"/>
        <v>#DIV/0!</v>
      </c>
      <c r="AB206" s="6" t="e">
        <f t="shared" si="52"/>
        <v>#DIV/0!</v>
      </c>
    </row>
    <row r="207" spans="1:28" hidden="1" x14ac:dyDescent="0.2">
      <c r="A207">
        <f>+予定価格!A195</f>
        <v>0</v>
      </c>
      <c r="B207" s="268">
        <f>ROUND(予定価格!B195*査定表!$B$1949,-D207)+E207</f>
        <v>0</v>
      </c>
      <c r="C207" s="268"/>
      <c r="D207" s="32">
        <f t="shared" si="45"/>
        <v>3</v>
      </c>
      <c r="E207" s="33">
        <f t="shared" si="37"/>
        <v>0</v>
      </c>
      <c r="F207" s="268">
        <f>IF($F$12=0,0,IF(予定価格!$G$1939=0,ROUND(予定価格!H195*(入力表!$F$12/予定価格!$H$1943),-H207),ROUND((予定価格!G195*(入力表!$F$12-予定価格!$H$1943)/予定価格!$G$1943)+予定価格!H195,-H207)))+I207</f>
        <v>0</v>
      </c>
      <c r="G207" s="268"/>
      <c r="H207" s="34">
        <f t="shared" si="46"/>
        <v>3</v>
      </c>
      <c r="I207" s="35">
        <f t="shared" si="38"/>
        <v>0</v>
      </c>
      <c r="J207" s="97">
        <f t="shared" si="39"/>
        <v>0</v>
      </c>
      <c r="K207" s="12">
        <f t="shared" si="40"/>
        <v>0</v>
      </c>
      <c r="L207" s="37"/>
      <c r="M207" s="6">
        <f>ROUND(予定価格!B195*査定表!$B$1949,-$F$14)</f>
        <v>0</v>
      </c>
      <c r="N207">
        <f>IF(M207=0,1,M207/予定価格!B195)</f>
        <v>1</v>
      </c>
      <c r="O207">
        <f t="shared" si="41"/>
        <v>11</v>
      </c>
      <c r="P207">
        <f t="shared" si="47"/>
        <v>0</v>
      </c>
      <c r="Q207">
        <f>IF(M207=0,0,M207/予定価格!B195)</f>
        <v>0</v>
      </c>
      <c r="R207">
        <f t="shared" si="42"/>
        <v>11</v>
      </c>
      <c r="S207">
        <f t="shared" si="48"/>
        <v>0</v>
      </c>
      <c r="T207" s="6">
        <f t="shared" si="49"/>
        <v>0</v>
      </c>
      <c r="U207" s="6" t="e">
        <f>IF(予定価格!$G$1939=0,ROUND(予定価格!H195*(入力表!$F$12/予定価格!$H$1943),-$F$14),ROUND((予定価格!G195*(入力表!$F$12-予定価格!$H$1943)/予定価格!$G$1943)+予定価格!H195,-$F$14))</f>
        <v>#DIV/0!</v>
      </c>
      <c r="V207" t="e">
        <f>IF(U207=0,1,IF(予定価格!O195=0,1,(U207-予定価格!P195)/予定価格!O195))</f>
        <v>#DIV/0!</v>
      </c>
      <c r="W207" t="e">
        <f t="shared" si="43"/>
        <v>#DIV/0!</v>
      </c>
      <c r="X207" t="e">
        <f t="shared" si="50"/>
        <v>#DIV/0!</v>
      </c>
      <c r="Y207" t="e">
        <f>IF(U207=0,0,IF(予定価格!G195=0,0,(U207-予定価格!H195)/予定価格!G195))</f>
        <v>#DIV/0!</v>
      </c>
      <c r="Z207" t="e">
        <f t="shared" si="44"/>
        <v>#DIV/0!</v>
      </c>
      <c r="AA207" t="e">
        <f t="shared" si="51"/>
        <v>#DIV/0!</v>
      </c>
      <c r="AB207" s="6" t="e">
        <f t="shared" si="52"/>
        <v>#DIV/0!</v>
      </c>
    </row>
    <row r="208" spans="1:28" hidden="1" x14ac:dyDescent="0.2">
      <c r="A208">
        <f>+予定価格!A196</f>
        <v>0</v>
      </c>
      <c r="B208" s="268">
        <f>ROUND(予定価格!B196*査定表!$B$1949,-D208)+E208</f>
        <v>0</v>
      </c>
      <c r="C208" s="268"/>
      <c r="D208" s="32">
        <f t="shared" si="45"/>
        <v>3</v>
      </c>
      <c r="E208" s="33">
        <f t="shared" si="37"/>
        <v>0</v>
      </c>
      <c r="F208" s="268">
        <f>IF($F$12=0,0,IF(予定価格!$G$1939=0,ROUND(予定価格!H196*(入力表!$F$12/予定価格!$H$1943),-H208),ROUND((予定価格!G196*(入力表!$F$12-予定価格!$H$1943)/予定価格!$G$1943)+予定価格!H196,-H208)))+I208</f>
        <v>0</v>
      </c>
      <c r="G208" s="268"/>
      <c r="H208" s="34">
        <f t="shared" si="46"/>
        <v>3</v>
      </c>
      <c r="I208" s="35">
        <f t="shared" si="38"/>
        <v>0</v>
      </c>
      <c r="J208" s="97">
        <f t="shared" si="39"/>
        <v>0</v>
      </c>
      <c r="K208" s="12">
        <f t="shared" si="40"/>
        <v>0</v>
      </c>
      <c r="L208" s="37"/>
      <c r="M208" s="6">
        <f>ROUND(予定価格!B196*査定表!$B$1949,-$F$14)</f>
        <v>0</v>
      </c>
      <c r="N208">
        <f>IF(M208=0,1,M208/予定価格!B196)</f>
        <v>1</v>
      </c>
      <c r="O208">
        <f t="shared" si="41"/>
        <v>11</v>
      </c>
      <c r="P208">
        <f t="shared" si="47"/>
        <v>0</v>
      </c>
      <c r="Q208">
        <f>IF(M208=0,0,M208/予定価格!B196)</f>
        <v>0</v>
      </c>
      <c r="R208">
        <f t="shared" si="42"/>
        <v>11</v>
      </c>
      <c r="S208">
        <f t="shared" si="48"/>
        <v>0</v>
      </c>
      <c r="T208" s="6">
        <f t="shared" si="49"/>
        <v>0</v>
      </c>
      <c r="U208" s="6" t="e">
        <f>IF(予定価格!$G$1939=0,ROUND(予定価格!H196*(入力表!$F$12/予定価格!$H$1943),-$F$14),ROUND((予定価格!G196*(入力表!$F$12-予定価格!$H$1943)/予定価格!$G$1943)+予定価格!H196,-$F$14))</f>
        <v>#DIV/0!</v>
      </c>
      <c r="V208" t="e">
        <f>IF(U208=0,1,IF(予定価格!O196=0,1,(U208-予定価格!P196)/予定価格!O196))</f>
        <v>#DIV/0!</v>
      </c>
      <c r="W208" t="e">
        <f t="shared" si="43"/>
        <v>#DIV/0!</v>
      </c>
      <c r="X208" t="e">
        <f t="shared" si="50"/>
        <v>#DIV/0!</v>
      </c>
      <c r="Y208" t="e">
        <f>IF(U208=0,0,IF(予定価格!G196=0,0,(U208-予定価格!H196)/予定価格!G196))</f>
        <v>#DIV/0!</v>
      </c>
      <c r="Z208" t="e">
        <f t="shared" si="44"/>
        <v>#DIV/0!</v>
      </c>
      <c r="AA208" t="e">
        <f t="shared" si="51"/>
        <v>#DIV/0!</v>
      </c>
      <c r="AB208" s="6" t="e">
        <f t="shared" si="52"/>
        <v>#DIV/0!</v>
      </c>
    </row>
    <row r="209" spans="1:28" hidden="1" x14ac:dyDescent="0.2">
      <c r="A209">
        <f>+予定価格!A197</f>
        <v>0</v>
      </c>
      <c r="B209" s="268">
        <f>ROUND(予定価格!B197*査定表!$B$1949,-D209)+E209</f>
        <v>0</v>
      </c>
      <c r="C209" s="268"/>
      <c r="D209" s="32">
        <f t="shared" si="45"/>
        <v>3</v>
      </c>
      <c r="E209" s="33">
        <f t="shared" ref="E209:E272" si="53">IF(F$12=0,+P209+S209,0)</f>
        <v>0</v>
      </c>
      <c r="F209" s="268">
        <f>IF($F$12=0,0,IF(予定価格!$G$1939=0,ROUND(予定価格!H197*(入力表!$F$12/予定価格!$H$1943),-H209),ROUND((予定価格!G197*(入力表!$F$12-予定価格!$H$1943)/予定価格!$G$1943)+予定価格!H197,-H209)))+I209</f>
        <v>0</v>
      </c>
      <c r="G209" s="268"/>
      <c r="H209" s="34">
        <f t="shared" si="46"/>
        <v>3</v>
      </c>
      <c r="I209" s="35">
        <f t="shared" ref="I209:I272" si="54">IF(F$12=0,0,+X209+AA209)</f>
        <v>0</v>
      </c>
      <c r="J209" s="97">
        <f t="shared" ref="J209:J272" si="55">+F209+K209</f>
        <v>0</v>
      </c>
      <c r="K209" s="12">
        <f t="shared" ref="K209:K272" si="56">+B209</f>
        <v>0</v>
      </c>
      <c r="L209" s="37"/>
      <c r="M209" s="6">
        <f>ROUND(予定価格!B197*査定表!$B$1949,-$F$14)</f>
        <v>0</v>
      </c>
      <c r="N209">
        <f>IF(M209=0,1,M209/予定価格!B197)</f>
        <v>1</v>
      </c>
      <c r="O209">
        <f t="shared" ref="O209:O272" si="57">RANK(N209,N$17:N$1984,1)</f>
        <v>11</v>
      </c>
      <c r="P209">
        <f t="shared" si="47"/>
        <v>0</v>
      </c>
      <c r="Q209">
        <f>IF(M209=0,0,M209/予定価格!B197)</f>
        <v>0</v>
      </c>
      <c r="R209">
        <f t="shared" ref="R209:R272" si="58">RANK(Q209,Q$17:Q$1984,0)</f>
        <v>11</v>
      </c>
      <c r="S209">
        <f t="shared" si="48"/>
        <v>0</v>
      </c>
      <c r="T209" s="6">
        <f t="shared" si="49"/>
        <v>0</v>
      </c>
      <c r="U209" s="6" t="e">
        <f>IF(予定価格!$G$1939=0,ROUND(予定価格!H197*(入力表!$F$12/予定価格!$H$1943),-$F$14),ROUND((予定価格!G197*(入力表!$F$12-予定価格!$H$1943)/予定価格!$G$1943)+予定価格!H197,-$F$14))</f>
        <v>#DIV/0!</v>
      </c>
      <c r="V209" t="e">
        <f>IF(U209=0,1,IF(予定価格!O197=0,1,(U209-予定価格!P197)/予定価格!O197))</f>
        <v>#DIV/0!</v>
      </c>
      <c r="W209" t="e">
        <f t="shared" ref="W209:W272" si="59">RANK(V209,V$17:V$1984,1)</f>
        <v>#DIV/0!</v>
      </c>
      <c r="X209" t="e">
        <f t="shared" si="50"/>
        <v>#DIV/0!</v>
      </c>
      <c r="Y209" t="e">
        <f>IF(U209=0,0,IF(予定価格!G197=0,0,(U209-予定価格!H197)/予定価格!G197))</f>
        <v>#DIV/0!</v>
      </c>
      <c r="Z209" t="e">
        <f t="shared" ref="Z209:Z272" si="60">RANK(Y209,Y$17:Y$1984,0)</f>
        <v>#DIV/0!</v>
      </c>
      <c r="AA209" t="e">
        <f t="shared" si="51"/>
        <v>#DIV/0!</v>
      </c>
      <c r="AB209" s="6" t="e">
        <f t="shared" si="52"/>
        <v>#DIV/0!</v>
      </c>
    </row>
    <row r="210" spans="1:28" hidden="1" x14ac:dyDescent="0.2">
      <c r="A210">
        <f>+予定価格!A198</f>
        <v>0</v>
      </c>
      <c r="B210" s="268">
        <f>ROUND(予定価格!B198*査定表!$B$1949,-D210)+E210</f>
        <v>0</v>
      </c>
      <c r="C210" s="268"/>
      <c r="D210" s="32">
        <f t="shared" ref="D210:D273" si="61">+$F$14</f>
        <v>3</v>
      </c>
      <c r="E210" s="33">
        <f t="shared" si="53"/>
        <v>0</v>
      </c>
      <c r="F210" s="268">
        <f>IF($F$12=0,0,IF(予定価格!$G$1939=0,ROUND(予定価格!H198*(入力表!$F$12/予定価格!$H$1943),-H210),ROUND((予定価格!G198*(入力表!$F$12-予定価格!$H$1943)/予定価格!$G$1943)+予定価格!H198,-H210)))+I210</f>
        <v>0</v>
      </c>
      <c r="G210" s="268"/>
      <c r="H210" s="34">
        <f t="shared" ref="H210:H273" si="62">+$F$14</f>
        <v>3</v>
      </c>
      <c r="I210" s="35">
        <f t="shared" si="54"/>
        <v>0</v>
      </c>
      <c r="J210" s="97">
        <f t="shared" si="55"/>
        <v>0</v>
      </c>
      <c r="K210" s="12">
        <f t="shared" si="56"/>
        <v>0</v>
      </c>
      <c r="L210" s="37"/>
      <c r="M210" s="6">
        <f>ROUND(予定価格!B198*査定表!$B$1949,-$F$14)</f>
        <v>0</v>
      </c>
      <c r="N210">
        <f>IF(M210=0,1,M210/予定価格!B198)</f>
        <v>1</v>
      </c>
      <c r="O210">
        <f t="shared" si="57"/>
        <v>11</v>
      </c>
      <c r="P210">
        <f t="shared" ref="P210:P273" si="63">IF(M$15&gt;0,IF(O210*10^$F$14&lt;=M$15,10^$F$14,0),0)</f>
        <v>0</v>
      </c>
      <c r="Q210">
        <f>IF(M210=0,0,M210/予定価格!B198)</f>
        <v>0</v>
      </c>
      <c r="R210">
        <f t="shared" si="58"/>
        <v>11</v>
      </c>
      <c r="S210">
        <f t="shared" ref="S210:S273" si="64">IF(M$15&lt;0,IF(R210*10^$F$14&lt;=-M$15,-(10^$F$14),0),0)</f>
        <v>0</v>
      </c>
      <c r="T210" s="6">
        <f t="shared" ref="T210:T273" si="65">+M210+P210+S210</f>
        <v>0</v>
      </c>
      <c r="U210" s="6" t="e">
        <f>IF(予定価格!$G$1939=0,ROUND(予定価格!H198*(入力表!$F$12/予定価格!$H$1943),-$F$14),ROUND((予定価格!G198*(入力表!$F$12-予定価格!$H$1943)/予定価格!$G$1943)+予定価格!H198,-$F$14))</f>
        <v>#DIV/0!</v>
      </c>
      <c r="V210" t="e">
        <f>IF(U210=0,1,IF(予定価格!O198=0,1,(U210-予定価格!P198)/予定価格!O198))</f>
        <v>#DIV/0!</v>
      </c>
      <c r="W210" t="e">
        <f t="shared" si="59"/>
        <v>#DIV/0!</v>
      </c>
      <c r="X210" t="e">
        <f t="shared" ref="X210:X273" si="66">IF(U$15&gt;0,IF(W210*10^$F$14&lt;=U$15,10^$F$14,0),0)</f>
        <v>#DIV/0!</v>
      </c>
      <c r="Y210" t="e">
        <f>IF(U210=0,0,IF(予定価格!G198=0,0,(U210-予定価格!H198)/予定価格!G198))</f>
        <v>#DIV/0!</v>
      </c>
      <c r="Z210" t="e">
        <f t="shared" si="60"/>
        <v>#DIV/0!</v>
      </c>
      <c r="AA210" t="e">
        <f t="shared" ref="AA210:AA273" si="67">IF(U$15&lt;0,IF(Z210*10^$F$14&lt;=-U$15,-(10^$F$14),0),0)</f>
        <v>#DIV/0!</v>
      </c>
      <c r="AB210" s="6" t="e">
        <f t="shared" ref="AB210:AB273" si="68">+U210+X210+AA210</f>
        <v>#DIV/0!</v>
      </c>
    </row>
    <row r="211" spans="1:28" hidden="1" x14ac:dyDescent="0.2">
      <c r="A211">
        <f>+予定価格!A199</f>
        <v>0</v>
      </c>
      <c r="B211" s="268">
        <f>ROUND(予定価格!B199*査定表!$B$1949,-D211)+E211</f>
        <v>0</v>
      </c>
      <c r="C211" s="268"/>
      <c r="D211" s="32">
        <f t="shared" si="61"/>
        <v>3</v>
      </c>
      <c r="E211" s="33">
        <f t="shared" si="53"/>
        <v>0</v>
      </c>
      <c r="F211" s="268">
        <f>IF($F$12=0,0,IF(予定価格!$G$1939=0,ROUND(予定価格!H199*(入力表!$F$12/予定価格!$H$1943),-H211),ROUND((予定価格!G199*(入力表!$F$12-予定価格!$H$1943)/予定価格!$G$1943)+予定価格!H199,-H211)))+I211</f>
        <v>0</v>
      </c>
      <c r="G211" s="268"/>
      <c r="H211" s="34">
        <f t="shared" si="62"/>
        <v>3</v>
      </c>
      <c r="I211" s="35">
        <f t="shared" si="54"/>
        <v>0</v>
      </c>
      <c r="J211" s="97">
        <f t="shared" si="55"/>
        <v>0</v>
      </c>
      <c r="K211" s="12">
        <f t="shared" si="56"/>
        <v>0</v>
      </c>
      <c r="L211" s="37"/>
      <c r="M211" s="6">
        <f>ROUND(予定価格!B199*査定表!$B$1949,-$F$14)</f>
        <v>0</v>
      </c>
      <c r="N211">
        <f>IF(M211=0,1,M211/予定価格!B199)</f>
        <v>1</v>
      </c>
      <c r="O211">
        <f t="shared" si="57"/>
        <v>11</v>
      </c>
      <c r="P211">
        <f t="shared" si="63"/>
        <v>0</v>
      </c>
      <c r="Q211">
        <f>IF(M211=0,0,M211/予定価格!B199)</f>
        <v>0</v>
      </c>
      <c r="R211">
        <f t="shared" si="58"/>
        <v>11</v>
      </c>
      <c r="S211">
        <f t="shared" si="64"/>
        <v>0</v>
      </c>
      <c r="T211" s="6">
        <f t="shared" si="65"/>
        <v>0</v>
      </c>
      <c r="U211" s="6" t="e">
        <f>IF(予定価格!$G$1939=0,ROUND(予定価格!H199*(入力表!$F$12/予定価格!$H$1943),-$F$14),ROUND((予定価格!G199*(入力表!$F$12-予定価格!$H$1943)/予定価格!$G$1943)+予定価格!H199,-$F$14))</f>
        <v>#DIV/0!</v>
      </c>
      <c r="V211" t="e">
        <f>IF(U211=0,1,IF(予定価格!O199=0,1,(U211-予定価格!P199)/予定価格!O199))</f>
        <v>#DIV/0!</v>
      </c>
      <c r="W211" t="e">
        <f t="shared" si="59"/>
        <v>#DIV/0!</v>
      </c>
      <c r="X211" t="e">
        <f t="shared" si="66"/>
        <v>#DIV/0!</v>
      </c>
      <c r="Y211" t="e">
        <f>IF(U211=0,0,IF(予定価格!G199=0,0,(U211-予定価格!H199)/予定価格!G199))</f>
        <v>#DIV/0!</v>
      </c>
      <c r="Z211" t="e">
        <f t="shared" si="60"/>
        <v>#DIV/0!</v>
      </c>
      <c r="AA211" t="e">
        <f t="shared" si="67"/>
        <v>#DIV/0!</v>
      </c>
      <c r="AB211" s="6" t="e">
        <f t="shared" si="68"/>
        <v>#DIV/0!</v>
      </c>
    </row>
    <row r="212" spans="1:28" hidden="1" x14ac:dyDescent="0.2">
      <c r="A212">
        <f>+予定価格!A200</f>
        <v>0</v>
      </c>
      <c r="B212" s="268">
        <f>ROUND(予定価格!B200*査定表!$B$1949,-D212)+E212</f>
        <v>0</v>
      </c>
      <c r="C212" s="268"/>
      <c r="D212" s="32">
        <f t="shared" si="61"/>
        <v>3</v>
      </c>
      <c r="E212" s="33">
        <f t="shared" si="53"/>
        <v>0</v>
      </c>
      <c r="F212" s="268">
        <f>IF($F$12=0,0,IF(予定価格!$G$1939=0,ROUND(予定価格!H200*(入力表!$F$12/予定価格!$H$1943),-H212),ROUND((予定価格!G200*(入力表!$F$12-予定価格!$H$1943)/予定価格!$G$1943)+予定価格!H200,-H212)))+I212</f>
        <v>0</v>
      </c>
      <c r="G212" s="268"/>
      <c r="H212" s="34">
        <f t="shared" si="62"/>
        <v>3</v>
      </c>
      <c r="I212" s="35">
        <f t="shared" si="54"/>
        <v>0</v>
      </c>
      <c r="J212" s="97">
        <f t="shared" si="55"/>
        <v>0</v>
      </c>
      <c r="K212" s="12">
        <f t="shared" si="56"/>
        <v>0</v>
      </c>
      <c r="L212" s="37"/>
      <c r="M212" s="6">
        <f>ROUND(予定価格!B200*査定表!$B$1949,-$F$14)</f>
        <v>0</v>
      </c>
      <c r="N212">
        <f>IF(M212=0,1,M212/予定価格!B200)</f>
        <v>1</v>
      </c>
      <c r="O212">
        <f t="shared" si="57"/>
        <v>11</v>
      </c>
      <c r="P212">
        <f t="shared" si="63"/>
        <v>0</v>
      </c>
      <c r="Q212">
        <f>IF(M212=0,0,M212/予定価格!B200)</f>
        <v>0</v>
      </c>
      <c r="R212">
        <f t="shared" si="58"/>
        <v>11</v>
      </c>
      <c r="S212">
        <f t="shared" si="64"/>
        <v>0</v>
      </c>
      <c r="T212" s="6">
        <f t="shared" si="65"/>
        <v>0</v>
      </c>
      <c r="U212" s="6" t="e">
        <f>IF(予定価格!$G$1939=0,ROUND(予定価格!H200*(入力表!$F$12/予定価格!$H$1943),-$F$14),ROUND((予定価格!G200*(入力表!$F$12-予定価格!$H$1943)/予定価格!$G$1943)+予定価格!H200,-$F$14))</f>
        <v>#DIV/0!</v>
      </c>
      <c r="V212" t="e">
        <f>IF(U212=0,1,IF(予定価格!O200=0,1,(U212-予定価格!P200)/予定価格!O200))</f>
        <v>#DIV/0!</v>
      </c>
      <c r="W212" t="e">
        <f t="shared" si="59"/>
        <v>#DIV/0!</v>
      </c>
      <c r="X212" t="e">
        <f t="shared" si="66"/>
        <v>#DIV/0!</v>
      </c>
      <c r="Y212" t="e">
        <f>IF(U212=0,0,IF(予定価格!G200=0,0,(U212-予定価格!H200)/予定価格!G200))</f>
        <v>#DIV/0!</v>
      </c>
      <c r="Z212" t="e">
        <f t="shared" si="60"/>
        <v>#DIV/0!</v>
      </c>
      <c r="AA212" t="e">
        <f t="shared" si="67"/>
        <v>#DIV/0!</v>
      </c>
      <c r="AB212" s="6" t="e">
        <f t="shared" si="68"/>
        <v>#DIV/0!</v>
      </c>
    </row>
    <row r="213" spans="1:28" hidden="1" x14ac:dyDescent="0.2">
      <c r="A213">
        <f>+予定価格!A201</f>
        <v>0</v>
      </c>
      <c r="B213" s="268">
        <f>ROUND(予定価格!B201*査定表!$B$1949,-D213)+E213</f>
        <v>0</v>
      </c>
      <c r="C213" s="268"/>
      <c r="D213" s="32">
        <f t="shared" si="61"/>
        <v>3</v>
      </c>
      <c r="E213" s="33">
        <f t="shared" si="53"/>
        <v>0</v>
      </c>
      <c r="F213" s="268">
        <f>IF($F$12=0,0,IF(予定価格!$G$1939=0,ROUND(予定価格!H201*(入力表!$F$12/予定価格!$H$1943),-H213),ROUND((予定価格!G201*(入力表!$F$12-予定価格!$H$1943)/予定価格!$G$1943)+予定価格!H201,-H213)))+I213</f>
        <v>0</v>
      </c>
      <c r="G213" s="268"/>
      <c r="H213" s="34">
        <f t="shared" si="62"/>
        <v>3</v>
      </c>
      <c r="I213" s="35">
        <f t="shared" si="54"/>
        <v>0</v>
      </c>
      <c r="J213" s="97">
        <f t="shared" si="55"/>
        <v>0</v>
      </c>
      <c r="K213" s="12">
        <f t="shared" si="56"/>
        <v>0</v>
      </c>
      <c r="L213" s="37"/>
      <c r="M213" s="6">
        <f>ROUND(予定価格!B201*査定表!$B$1949,-$F$14)</f>
        <v>0</v>
      </c>
      <c r="N213">
        <f>IF(M213=0,1,M213/予定価格!B201)</f>
        <v>1</v>
      </c>
      <c r="O213">
        <f t="shared" si="57"/>
        <v>11</v>
      </c>
      <c r="P213">
        <f t="shared" si="63"/>
        <v>0</v>
      </c>
      <c r="Q213">
        <f>IF(M213=0,0,M213/予定価格!B201)</f>
        <v>0</v>
      </c>
      <c r="R213">
        <f t="shared" si="58"/>
        <v>11</v>
      </c>
      <c r="S213">
        <f t="shared" si="64"/>
        <v>0</v>
      </c>
      <c r="T213" s="6">
        <f t="shared" si="65"/>
        <v>0</v>
      </c>
      <c r="U213" s="6" t="e">
        <f>IF(予定価格!$G$1939=0,ROUND(予定価格!H201*(入力表!$F$12/予定価格!$H$1943),-$F$14),ROUND((予定価格!G201*(入力表!$F$12-予定価格!$H$1943)/予定価格!$G$1943)+予定価格!H201,-$F$14))</f>
        <v>#DIV/0!</v>
      </c>
      <c r="V213" t="e">
        <f>IF(U213=0,1,IF(予定価格!O201=0,1,(U213-予定価格!P201)/予定価格!O201))</f>
        <v>#DIV/0!</v>
      </c>
      <c r="W213" t="e">
        <f t="shared" si="59"/>
        <v>#DIV/0!</v>
      </c>
      <c r="X213" t="e">
        <f t="shared" si="66"/>
        <v>#DIV/0!</v>
      </c>
      <c r="Y213" t="e">
        <f>IF(U213=0,0,IF(予定価格!G201=0,0,(U213-予定価格!H201)/予定価格!G201))</f>
        <v>#DIV/0!</v>
      </c>
      <c r="Z213" t="e">
        <f t="shared" si="60"/>
        <v>#DIV/0!</v>
      </c>
      <c r="AA213" t="e">
        <f t="shared" si="67"/>
        <v>#DIV/0!</v>
      </c>
      <c r="AB213" s="6" t="e">
        <f t="shared" si="68"/>
        <v>#DIV/0!</v>
      </c>
    </row>
    <row r="214" spans="1:28" hidden="1" x14ac:dyDescent="0.2">
      <c r="A214">
        <f>+予定価格!A202</f>
        <v>0</v>
      </c>
      <c r="B214" s="268">
        <f>ROUND(予定価格!B202*査定表!$B$1949,-D214)+E214</f>
        <v>0</v>
      </c>
      <c r="C214" s="268"/>
      <c r="D214" s="32">
        <f t="shared" si="61"/>
        <v>3</v>
      </c>
      <c r="E214" s="33">
        <f t="shared" si="53"/>
        <v>0</v>
      </c>
      <c r="F214" s="268">
        <f>IF($F$12=0,0,IF(予定価格!$G$1939=0,ROUND(予定価格!H202*(入力表!$F$12/予定価格!$H$1943),-H214),ROUND((予定価格!G202*(入力表!$F$12-予定価格!$H$1943)/予定価格!$G$1943)+予定価格!H202,-H214)))+I214</f>
        <v>0</v>
      </c>
      <c r="G214" s="268"/>
      <c r="H214" s="34">
        <f t="shared" si="62"/>
        <v>3</v>
      </c>
      <c r="I214" s="35">
        <f t="shared" si="54"/>
        <v>0</v>
      </c>
      <c r="J214" s="97">
        <f t="shared" si="55"/>
        <v>0</v>
      </c>
      <c r="K214" s="12">
        <f t="shared" si="56"/>
        <v>0</v>
      </c>
      <c r="L214" s="37"/>
      <c r="M214" s="6">
        <f>ROUND(予定価格!B202*査定表!$B$1949,-$F$14)</f>
        <v>0</v>
      </c>
      <c r="N214">
        <f>IF(M214=0,1,M214/予定価格!B202)</f>
        <v>1</v>
      </c>
      <c r="O214">
        <f t="shared" si="57"/>
        <v>11</v>
      </c>
      <c r="P214">
        <f t="shared" si="63"/>
        <v>0</v>
      </c>
      <c r="Q214">
        <f>IF(M214=0,0,M214/予定価格!B202)</f>
        <v>0</v>
      </c>
      <c r="R214">
        <f t="shared" si="58"/>
        <v>11</v>
      </c>
      <c r="S214">
        <f t="shared" si="64"/>
        <v>0</v>
      </c>
      <c r="T214" s="6">
        <f t="shared" si="65"/>
        <v>0</v>
      </c>
      <c r="U214" s="6" t="e">
        <f>IF(予定価格!$G$1939=0,ROUND(予定価格!H202*(入力表!$F$12/予定価格!$H$1943),-$F$14),ROUND((予定価格!G202*(入力表!$F$12-予定価格!$H$1943)/予定価格!$G$1943)+予定価格!H202,-$F$14))</f>
        <v>#DIV/0!</v>
      </c>
      <c r="V214" t="e">
        <f>IF(U214=0,1,IF(予定価格!O202=0,1,(U214-予定価格!P202)/予定価格!O202))</f>
        <v>#DIV/0!</v>
      </c>
      <c r="W214" t="e">
        <f t="shared" si="59"/>
        <v>#DIV/0!</v>
      </c>
      <c r="X214" t="e">
        <f t="shared" si="66"/>
        <v>#DIV/0!</v>
      </c>
      <c r="Y214" t="e">
        <f>IF(U214=0,0,IF(予定価格!G202=0,0,(U214-予定価格!H202)/予定価格!G202))</f>
        <v>#DIV/0!</v>
      </c>
      <c r="Z214" t="e">
        <f t="shared" si="60"/>
        <v>#DIV/0!</v>
      </c>
      <c r="AA214" t="e">
        <f t="shared" si="67"/>
        <v>#DIV/0!</v>
      </c>
      <c r="AB214" s="6" t="e">
        <f t="shared" si="68"/>
        <v>#DIV/0!</v>
      </c>
    </row>
    <row r="215" spans="1:28" hidden="1" x14ac:dyDescent="0.2">
      <c r="A215">
        <f>+予定価格!A203</f>
        <v>0</v>
      </c>
      <c r="B215" s="268">
        <f>ROUND(予定価格!B203*査定表!$B$1949,-D215)+E215</f>
        <v>0</v>
      </c>
      <c r="C215" s="268"/>
      <c r="D215" s="32">
        <f t="shared" si="61"/>
        <v>3</v>
      </c>
      <c r="E215" s="33">
        <f t="shared" si="53"/>
        <v>0</v>
      </c>
      <c r="F215" s="268">
        <f>IF($F$12=0,0,IF(予定価格!$G$1939=0,ROUND(予定価格!H203*(入力表!$F$12/予定価格!$H$1943),-H215),ROUND((予定価格!G203*(入力表!$F$12-予定価格!$H$1943)/予定価格!$G$1943)+予定価格!H203,-H215)))+I215</f>
        <v>0</v>
      </c>
      <c r="G215" s="268"/>
      <c r="H215" s="34">
        <f t="shared" si="62"/>
        <v>3</v>
      </c>
      <c r="I215" s="35">
        <f t="shared" si="54"/>
        <v>0</v>
      </c>
      <c r="J215" s="97">
        <f t="shared" si="55"/>
        <v>0</v>
      </c>
      <c r="K215" s="12">
        <f t="shared" si="56"/>
        <v>0</v>
      </c>
      <c r="L215" s="37"/>
      <c r="M215" s="6">
        <f>ROUND(予定価格!B203*査定表!$B$1949,-$F$14)</f>
        <v>0</v>
      </c>
      <c r="N215">
        <f>IF(M215=0,1,M215/予定価格!B203)</f>
        <v>1</v>
      </c>
      <c r="O215">
        <f t="shared" si="57"/>
        <v>11</v>
      </c>
      <c r="P215">
        <f t="shared" si="63"/>
        <v>0</v>
      </c>
      <c r="Q215">
        <f>IF(M215=0,0,M215/予定価格!B203)</f>
        <v>0</v>
      </c>
      <c r="R215">
        <f t="shared" si="58"/>
        <v>11</v>
      </c>
      <c r="S215">
        <f t="shared" si="64"/>
        <v>0</v>
      </c>
      <c r="T215" s="6">
        <f t="shared" si="65"/>
        <v>0</v>
      </c>
      <c r="U215" s="6" t="e">
        <f>IF(予定価格!$G$1939=0,ROUND(予定価格!H203*(入力表!$F$12/予定価格!$H$1943),-$F$14),ROUND((予定価格!G203*(入力表!$F$12-予定価格!$H$1943)/予定価格!$G$1943)+予定価格!H203,-$F$14))</f>
        <v>#DIV/0!</v>
      </c>
      <c r="V215" t="e">
        <f>IF(U215=0,1,IF(予定価格!O203=0,1,(U215-予定価格!P203)/予定価格!O203))</f>
        <v>#DIV/0!</v>
      </c>
      <c r="W215" t="e">
        <f t="shared" si="59"/>
        <v>#DIV/0!</v>
      </c>
      <c r="X215" t="e">
        <f t="shared" si="66"/>
        <v>#DIV/0!</v>
      </c>
      <c r="Y215" t="e">
        <f>IF(U215=0,0,IF(予定価格!G203=0,0,(U215-予定価格!H203)/予定価格!G203))</f>
        <v>#DIV/0!</v>
      </c>
      <c r="Z215" t="e">
        <f t="shared" si="60"/>
        <v>#DIV/0!</v>
      </c>
      <c r="AA215" t="e">
        <f t="shared" si="67"/>
        <v>#DIV/0!</v>
      </c>
      <c r="AB215" s="6" t="e">
        <f t="shared" si="68"/>
        <v>#DIV/0!</v>
      </c>
    </row>
    <row r="216" spans="1:28" hidden="1" x14ac:dyDescent="0.2">
      <c r="A216">
        <f>+予定価格!A204</f>
        <v>0</v>
      </c>
      <c r="B216" s="268">
        <f>ROUND(予定価格!B204*査定表!$B$1949,-D216)+E216</f>
        <v>0</v>
      </c>
      <c r="C216" s="268"/>
      <c r="D216" s="32">
        <f t="shared" si="61"/>
        <v>3</v>
      </c>
      <c r="E216" s="33">
        <f t="shared" si="53"/>
        <v>0</v>
      </c>
      <c r="F216" s="268">
        <f>IF($F$12=0,0,IF(予定価格!$G$1939=0,ROUND(予定価格!H204*(入力表!$F$12/予定価格!$H$1943),-H216),ROUND((予定価格!G204*(入力表!$F$12-予定価格!$H$1943)/予定価格!$G$1943)+予定価格!H204,-H216)))+I216</f>
        <v>0</v>
      </c>
      <c r="G216" s="268"/>
      <c r="H216" s="34">
        <f t="shared" si="62"/>
        <v>3</v>
      </c>
      <c r="I216" s="35">
        <f t="shared" si="54"/>
        <v>0</v>
      </c>
      <c r="J216" s="97">
        <f t="shared" si="55"/>
        <v>0</v>
      </c>
      <c r="K216" s="12">
        <f t="shared" si="56"/>
        <v>0</v>
      </c>
      <c r="L216" s="37"/>
      <c r="M216" s="6">
        <f>ROUND(予定価格!B204*査定表!$B$1949,-$F$14)</f>
        <v>0</v>
      </c>
      <c r="N216">
        <f>IF(M216=0,1,M216/予定価格!B204)</f>
        <v>1</v>
      </c>
      <c r="O216">
        <f t="shared" si="57"/>
        <v>11</v>
      </c>
      <c r="P216">
        <f t="shared" si="63"/>
        <v>0</v>
      </c>
      <c r="Q216">
        <f>IF(M216=0,0,M216/予定価格!B204)</f>
        <v>0</v>
      </c>
      <c r="R216">
        <f t="shared" si="58"/>
        <v>11</v>
      </c>
      <c r="S216">
        <f t="shared" si="64"/>
        <v>0</v>
      </c>
      <c r="T216" s="6">
        <f t="shared" si="65"/>
        <v>0</v>
      </c>
      <c r="U216" s="6" t="e">
        <f>IF(予定価格!$G$1939=0,ROUND(予定価格!H204*(入力表!$F$12/予定価格!$H$1943),-$F$14),ROUND((予定価格!G204*(入力表!$F$12-予定価格!$H$1943)/予定価格!$G$1943)+予定価格!H204,-$F$14))</f>
        <v>#DIV/0!</v>
      </c>
      <c r="V216" t="e">
        <f>IF(U216=0,1,IF(予定価格!O204=0,1,(U216-予定価格!P204)/予定価格!O204))</f>
        <v>#DIV/0!</v>
      </c>
      <c r="W216" t="e">
        <f t="shared" si="59"/>
        <v>#DIV/0!</v>
      </c>
      <c r="X216" t="e">
        <f t="shared" si="66"/>
        <v>#DIV/0!</v>
      </c>
      <c r="Y216" t="e">
        <f>IF(U216=0,0,IF(予定価格!G204=0,0,(U216-予定価格!H204)/予定価格!G204))</f>
        <v>#DIV/0!</v>
      </c>
      <c r="Z216" t="e">
        <f t="shared" si="60"/>
        <v>#DIV/0!</v>
      </c>
      <c r="AA216" t="e">
        <f t="shared" si="67"/>
        <v>#DIV/0!</v>
      </c>
      <c r="AB216" s="6" t="e">
        <f t="shared" si="68"/>
        <v>#DIV/0!</v>
      </c>
    </row>
    <row r="217" spans="1:28" hidden="1" x14ac:dyDescent="0.2">
      <c r="A217">
        <f>+予定価格!A205</f>
        <v>0</v>
      </c>
      <c r="B217" s="268">
        <f>ROUND(予定価格!B205*査定表!$B$1949,-D217)+E217</f>
        <v>0</v>
      </c>
      <c r="C217" s="268"/>
      <c r="D217" s="32">
        <f t="shared" si="61"/>
        <v>3</v>
      </c>
      <c r="E217" s="33">
        <f t="shared" si="53"/>
        <v>0</v>
      </c>
      <c r="F217" s="268">
        <f>IF($F$12=0,0,IF(予定価格!$G$1939=0,ROUND(予定価格!H205*(入力表!$F$12/予定価格!$H$1943),-H217),ROUND((予定価格!G205*(入力表!$F$12-予定価格!$H$1943)/予定価格!$G$1943)+予定価格!H205,-H217)))+I217</f>
        <v>0</v>
      </c>
      <c r="G217" s="268"/>
      <c r="H217" s="34">
        <f t="shared" si="62"/>
        <v>3</v>
      </c>
      <c r="I217" s="35">
        <f t="shared" si="54"/>
        <v>0</v>
      </c>
      <c r="J217" s="97">
        <f t="shared" si="55"/>
        <v>0</v>
      </c>
      <c r="K217" s="12">
        <f t="shared" si="56"/>
        <v>0</v>
      </c>
      <c r="L217" s="37"/>
      <c r="M217" s="6">
        <f>ROUND(予定価格!B205*査定表!$B$1949,-$F$14)</f>
        <v>0</v>
      </c>
      <c r="N217">
        <f>IF(M217=0,1,M217/予定価格!B205)</f>
        <v>1</v>
      </c>
      <c r="O217">
        <f t="shared" si="57"/>
        <v>11</v>
      </c>
      <c r="P217">
        <f t="shared" si="63"/>
        <v>0</v>
      </c>
      <c r="Q217">
        <f>IF(M217=0,0,M217/予定価格!B205)</f>
        <v>0</v>
      </c>
      <c r="R217">
        <f t="shared" si="58"/>
        <v>11</v>
      </c>
      <c r="S217">
        <f t="shared" si="64"/>
        <v>0</v>
      </c>
      <c r="T217" s="6">
        <f t="shared" si="65"/>
        <v>0</v>
      </c>
      <c r="U217" s="6" t="e">
        <f>IF(予定価格!$G$1939=0,ROUND(予定価格!H205*(入力表!$F$12/予定価格!$H$1943),-$F$14),ROUND((予定価格!G205*(入力表!$F$12-予定価格!$H$1943)/予定価格!$G$1943)+予定価格!H205,-$F$14))</f>
        <v>#DIV/0!</v>
      </c>
      <c r="V217" t="e">
        <f>IF(U217=0,1,IF(予定価格!O205=0,1,(U217-予定価格!P205)/予定価格!O205))</f>
        <v>#DIV/0!</v>
      </c>
      <c r="W217" t="e">
        <f t="shared" si="59"/>
        <v>#DIV/0!</v>
      </c>
      <c r="X217" t="e">
        <f t="shared" si="66"/>
        <v>#DIV/0!</v>
      </c>
      <c r="Y217" t="e">
        <f>IF(U217=0,0,IF(予定価格!G205=0,0,(U217-予定価格!H205)/予定価格!G205))</f>
        <v>#DIV/0!</v>
      </c>
      <c r="Z217" t="e">
        <f t="shared" si="60"/>
        <v>#DIV/0!</v>
      </c>
      <c r="AA217" t="e">
        <f t="shared" si="67"/>
        <v>#DIV/0!</v>
      </c>
      <c r="AB217" s="6" t="e">
        <f t="shared" si="68"/>
        <v>#DIV/0!</v>
      </c>
    </row>
    <row r="218" spans="1:28" hidden="1" x14ac:dyDescent="0.2">
      <c r="A218">
        <f>+予定価格!A206</f>
        <v>0</v>
      </c>
      <c r="B218" s="268">
        <f>ROUND(予定価格!B206*査定表!$B$1949,-D218)+E218</f>
        <v>0</v>
      </c>
      <c r="C218" s="268"/>
      <c r="D218" s="32">
        <f t="shared" si="61"/>
        <v>3</v>
      </c>
      <c r="E218" s="33">
        <f t="shared" si="53"/>
        <v>0</v>
      </c>
      <c r="F218" s="268">
        <f>IF($F$12=0,0,IF(予定価格!$G$1939=0,ROUND(予定価格!H206*(入力表!$F$12/予定価格!$H$1943),-H218),ROUND((予定価格!G206*(入力表!$F$12-予定価格!$H$1943)/予定価格!$G$1943)+予定価格!H206,-H218)))+I218</f>
        <v>0</v>
      </c>
      <c r="G218" s="268"/>
      <c r="H218" s="34">
        <f t="shared" si="62"/>
        <v>3</v>
      </c>
      <c r="I218" s="35">
        <f t="shared" si="54"/>
        <v>0</v>
      </c>
      <c r="J218" s="97">
        <f t="shared" si="55"/>
        <v>0</v>
      </c>
      <c r="K218" s="12">
        <f t="shared" si="56"/>
        <v>0</v>
      </c>
      <c r="L218" s="37"/>
      <c r="M218" s="6">
        <f>ROUND(予定価格!B206*査定表!$B$1949,-$F$14)</f>
        <v>0</v>
      </c>
      <c r="N218">
        <f>IF(M218=0,1,M218/予定価格!B206)</f>
        <v>1</v>
      </c>
      <c r="O218">
        <f t="shared" si="57"/>
        <v>11</v>
      </c>
      <c r="P218">
        <f t="shared" si="63"/>
        <v>0</v>
      </c>
      <c r="Q218">
        <f>IF(M218=0,0,M218/予定価格!B206)</f>
        <v>0</v>
      </c>
      <c r="R218">
        <f t="shared" si="58"/>
        <v>11</v>
      </c>
      <c r="S218">
        <f t="shared" si="64"/>
        <v>0</v>
      </c>
      <c r="T218" s="6">
        <f t="shared" si="65"/>
        <v>0</v>
      </c>
      <c r="U218" s="6" t="e">
        <f>IF(予定価格!$G$1939=0,ROUND(予定価格!H206*(入力表!$F$12/予定価格!$H$1943),-$F$14),ROUND((予定価格!G206*(入力表!$F$12-予定価格!$H$1943)/予定価格!$G$1943)+予定価格!H206,-$F$14))</f>
        <v>#DIV/0!</v>
      </c>
      <c r="V218" t="e">
        <f>IF(U218=0,1,IF(予定価格!O206=0,1,(U218-予定価格!P206)/予定価格!O206))</f>
        <v>#DIV/0!</v>
      </c>
      <c r="W218" t="e">
        <f t="shared" si="59"/>
        <v>#DIV/0!</v>
      </c>
      <c r="X218" t="e">
        <f t="shared" si="66"/>
        <v>#DIV/0!</v>
      </c>
      <c r="Y218" t="e">
        <f>IF(U218=0,0,IF(予定価格!G206=0,0,(U218-予定価格!H206)/予定価格!G206))</f>
        <v>#DIV/0!</v>
      </c>
      <c r="Z218" t="e">
        <f t="shared" si="60"/>
        <v>#DIV/0!</v>
      </c>
      <c r="AA218" t="e">
        <f t="shared" si="67"/>
        <v>#DIV/0!</v>
      </c>
      <c r="AB218" s="6" t="e">
        <f t="shared" si="68"/>
        <v>#DIV/0!</v>
      </c>
    </row>
    <row r="219" spans="1:28" hidden="1" x14ac:dyDescent="0.2">
      <c r="A219">
        <f>+予定価格!A207</f>
        <v>0</v>
      </c>
      <c r="B219" s="268">
        <f>ROUND(予定価格!B207*査定表!$B$1949,-D219)+E219</f>
        <v>0</v>
      </c>
      <c r="C219" s="268"/>
      <c r="D219" s="32">
        <f t="shared" si="61"/>
        <v>3</v>
      </c>
      <c r="E219" s="33">
        <f t="shared" si="53"/>
        <v>0</v>
      </c>
      <c r="F219" s="268">
        <f>IF($F$12=0,0,IF(予定価格!$G$1939=0,ROUND(予定価格!H207*(入力表!$F$12/予定価格!$H$1943),-H219),ROUND((予定価格!G207*(入力表!$F$12-予定価格!$H$1943)/予定価格!$G$1943)+予定価格!H207,-H219)))+I219</f>
        <v>0</v>
      </c>
      <c r="G219" s="268"/>
      <c r="H219" s="34">
        <f t="shared" si="62"/>
        <v>3</v>
      </c>
      <c r="I219" s="35">
        <f t="shared" si="54"/>
        <v>0</v>
      </c>
      <c r="J219" s="97">
        <f t="shared" si="55"/>
        <v>0</v>
      </c>
      <c r="K219" s="12">
        <f t="shared" si="56"/>
        <v>0</v>
      </c>
      <c r="L219" s="37"/>
      <c r="M219" s="6">
        <f>ROUND(予定価格!B207*査定表!$B$1949,-$F$14)</f>
        <v>0</v>
      </c>
      <c r="N219">
        <f>IF(M219=0,1,M219/予定価格!B207)</f>
        <v>1</v>
      </c>
      <c r="O219">
        <f t="shared" si="57"/>
        <v>11</v>
      </c>
      <c r="P219">
        <f t="shared" si="63"/>
        <v>0</v>
      </c>
      <c r="Q219">
        <f>IF(M219=0,0,M219/予定価格!B207)</f>
        <v>0</v>
      </c>
      <c r="R219">
        <f t="shared" si="58"/>
        <v>11</v>
      </c>
      <c r="S219">
        <f t="shared" si="64"/>
        <v>0</v>
      </c>
      <c r="T219" s="6">
        <f t="shared" si="65"/>
        <v>0</v>
      </c>
      <c r="U219" s="6" t="e">
        <f>IF(予定価格!$G$1939=0,ROUND(予定価格!H207*(入力表!$F$12/予定価格!$H$1943),-$F$14),ROUND((予定価格!G207*(入力表!$F$12-予定価格!$H$1943)/予定価格!$G$1943)+予定価格!H207,-$F$14))</f>
        <v>#DIV/0!</v>
      </c>
      <c r="V219" t="e">
        <f>IF(U219=0,1,IF(予定価格!O207=0,1,(U219-予定価格!P207)/予定価格!O207))</f>
        <v>#DIV/0!</v>
      </c>
      <c r="W219" t="e">
        <f t="shared" si="59"/>
        <v>#DIV/0!</v>
      </c>
      <c r="X219" t="e">
        <f t="shared" si="66"/>
        <v>#DIV/0!</v>
      </c>
      <c r="Y219" t="e">
        <f>IF(U219=0,0,IF(予定価格!G207=0,0,(U219-予定価格!H207)/予定価格!G207))</f>
        <v>#DIV/0!</v>
      </c>
      <c r="Z219" t="e">
        <f t="shared" si="60"/>
        <v>#DIV/0!</v>
      </c>
      <c r="AA219" t="e">
        <f t="shared" si="67"/>
        <v>#DIV/0!</v>
      </c>
      <c r="AB219" s="6" t="e">
        <f t="shared" si="68"/>
        <v>#DIV/0!</v>
      </c>
    </row>
    <row r="220" spans="1:28" hidden="1" x14ac:dyDescent="0.2">
      <c r="A220">
        <f>+予定価格!A208</f>
        <v>0</v>
      </c>
      <c r="B220" s="268">
        <f>ROUND(予定価格!B208*査定表!$B$1949,-D220)+E220</f>
        <v>0</v>
      </c>
      <c r="C220" s="268"/>
      <c r="D220" s="32">
        <f t="shared" si="61"/>
        <v>3</v>
      </c>
      <c r="E220" s="33">
        <f t="shared" si="53"/>
        <v>0</v>
      </c>
      <c r="F220" s="268">
        <f>IF($F$12=0,0,IF(予定価格!$G$1939=0,ROUND(予定価格!H208*(入力表!$F$12/予定価格!$H$1943),-H220),ROUND((予定価格!G208*(入力表!$F$12-予定価格!$H$1943)/予定価格!$G$1943)+予定価格!H208,-H220)))+I220</f>
        <v>0</v>
      </c>
      <c r="G220" s="268"/>
      <c r="H220" s="34">
        <f t="shared" si="62"/>
        <v>3</v>
      </c>
      <c r="I220" s="35">
        <f t="shared" si="54"/>
        <v>0</v>
      </c>
      <c r="J220" s="97">
        <f t="shared" si="55"/>
        <v>0</v>
      </c>
      <c r="K220" s="12">
        <f t="shared" si="56"/>
        <v>0</v>
      </c>
      <c r="L220" s="37"/>
      <c r="M220" s="6">
        <f>ROUND(予定価格!B208*査定表!$B$1949,-$F$14)</f>
        <v>0</v>
      </c>
      <c r="N220">
        <f>IF(M220=0,1,M220/予定価格!B208)</f>
        <v>1</v>
      </c>
      <c r="O220">
        <f t="shared" si="57"/>
        <v>11</v>
      </c>
      <c r="P220">
        <f t="shared" si="63"/>
        <v>0</v>
      </c>
      <c r="Q220">
        <f>IF(M220=0,0,M220/予定価格!B208)</f>
        <v>0</v>
      </c>
      <c r="R220">
        <f t="shared" si="58"/>
        <v>11</v>
      </c>
      <c r="S220">
        <f t="shared" si="64"/>
        <v>0</v>
      </c>
      <c r="T220" s="6">
        <f t="shared" si="65"/>
        <v>0</v>
      </c>
      <c r="U220" s="6" t="e">
        <f>IF(予定価格!$G$1939=0,ROUND(予定価格!H208*(入力表!$F$12/予定価格!$H$1943),-$F$14),ROUND((予定価格!G208*(入力表!$F$12-予定価格!$H$1943)/予定価格!$G$1943)+予定価格!H208,-$F$14))</f>
        <v>#DIV/0!</v>
      </c>
      <c r="V220" t="e">
        <f>IF(U220=0,1,IF(予定価格!O208=0,1,(U220-予定価格!P208)/予定価格!O208))</f>
        <v>#DIV/0!</v>
      </c>
      <c r="W220" t="e">
        <f t="shared" si="59"/>
        <v>#DIV/0!</v>
      </c>
      <c r="X220" t="e">
        <f t="shared" si="66"/>
        <v>#DIV/0!</v>
      </c>
      <c r="Y220" t="e">
        <f>IF(U220=0,0,IF(予定価格!G208=0,0,(U220-予定価格!H208)/予定価格!G208))</f>
        <v>#DIV/0!</v>
      </c>
      <c r="Z220" t="e">
        <f t="shared" si="60"/>
        <v>#DIV/0!</v>
      </c>
      <c r="AA220" t="e">
        <f t="shared" si="67"/>
        <v>#DIV/0!</v>
      </c>
      <c r="AB220" s="6" t="e">
        <f t="shared" si="68"/>
        <v>#DIV/0!</v>
      </c>
    </row>
    <row r="221" spans="1:28" hidden="1" x14ac:dyDescent="0.2">
      <c r="A221">
        <f>+予定価格!A209</f>
        <v>0</v>
      </c>
      <c r="B221" s="268">
        <f>ROUND(予定価格!B209*査定表!$B$1949,-D221)+E221</f>
        <v>0</v>
      </c>
      <c r="C221" s="268"/>
      <c r="D221" s="32">
        <f t="shared" si="61"/>
        <v>3</v>
      </c>
      <c r="E221" s="33">
        <f t="shared" si="53"/>
        <v>0</v>
      </c>
      <c r="F221" s="268">
        <f>IF($F$12=0,0,IF(予定価格!$G$1939=0,ROUND(予定価格!H209*(入力表!$F$12/予定価格!$H$1943),-H221),ROUND((予定価格!G209*(入力表!$F$12-予定価格!$H$1943)/予定価格!$G$1943)+予定価格!H209,-H221)))+I221</f>
        <v>0</v>
      </c>
      <c r="G221" s="268"/>
      <c r="H221" s="34">
        <f t="shared" si="62"/>
        <v>3</v>
      </c>
      <c r="I221" s="35">
        <f t="shared" si="54"/>
        <v>0</v>
      </c>
      <c r="J221" s="97">
        <f t="shared" si="55"/>
        <v>0</v>
      </c>
      <c r="K221" s="12">
        <f t="shared" si="56"/>
        <v>0</v>
      </c>
      <c r="L221" s="37"/>
      <c r="M221" s="6">
        <f>ROUND(予定価格!B209*査定表!$B$1949,-$F$14)</f>
        <v>0</v>
      </c>
      <c r="N221">
        <f>IF(M221=0,1,M221/予定価格!B209)</f>
        <v>1</v>
      </c>
      <c r="O221">
        <f t="shared" si="57"/>
        <v>11</v>
      </c>
      <c r="P221">
        <f t="shared" si="63"/>
        <v>0</v>
      </c>
      <c r="Q221">
        <f>IF(M221=0,0,M221/予定価格!B209)</f>
        <v>0</v>
      </c>
      <c r="R221">
        <f t="shared" si="58"/>
        <v>11</v>
      </c>
      <c r="S221">
        <f t="shared" si="64"/>
        <v>0</v>
      </c>
      <c r="T221" s="6">
        <f t="shared" si="65"/>
        <v>0</v>
      </c>
      <c r="U221" s="6" t="e">
        <f>IF(予定価格!$G$1939=0,ROUND(予定価格!H209*(入力表!$F$12/予定価格!$H$1943),-$F$14),ROUND((予定価格!G209*(入力表!$F$12-予定価格!$H$1943)/予定価格!$G$1943)+予定価格!H209,-$F$14))</f>
        <v>#DIV/0!</v>
      </c>
      <c r="V221" t="e">
        <f>IF(U221=0,1,IF(予定価格!O209=0,1,(U221-予定価格!P209)/予定価格!O209))</f>
        <v>#DIV/0!</v>
      </c>
      <c r="W221" t="e">
        <f t="shared" si="59"/>
        <v>#DIV/0!</v>
      </c>
      <c r="X221" t="e">
        <f t="shared" si="66"/>
        <v>#DIV/0!</v>
      </c>
      <c r="Y221" t="e">
        <f>IF(U221=0,0,IF(予定価格!G209=0,0,(U221-予定価格!H209)/予定価格!G209))</f>
        <v>#DIV/0!</v>
      </c>
      <c r="Z221" t="e">
        <f t="shared" si="60"/>
        <v>#DIV/0!</v>
      </c>
      <c r="AA221" t="e">
        <f t="shared" si="67"/>
        <v>#DIV/0!</v>
      </c>
      <c r="AB221" s="6" t="e">
        <f t="shared" si="68"/>
        <v>#DIV/0!</v>
      </c>
    </row>
    <row r="222" spans="1:28" hidden="1" x14ac:dyDescent="0.2">
      <c r="A222">
        <f>+予定価格!A210</f>
        <v>0</v>
      </c>
      <c r="B222" s="268">
        <f>ROUND(予定価格!B210*査定表!$B$1949,-D222)+E222</f>
        <v>0</v>
      </c>
      <c r="C222" s="268"/>
      <c r="D222" s="32">
        <f t="shared" si="61"/>
        <v>3</v>
      </c>
      <c r="E222" s="33">
        <f t="shared" si="53"/>
        <v>0</v>
      </c>
      <c r="F222" s="268">
        <f>IF($F$12=0,0,IF(予定価格!$G$1939=0,ROUND(予定価格!H210*(入力表!$F$12/予定価格!$H$1943),-H222),ROUND((予定価格!G210*(入力表!$F$12-予定価格!$H$1943)/予定価格!$G$1943)+予定価格!H210,-H222)))+I222</f>
        <v>0</v>
      </c>
      <c r="G222" s="268"/>
      <c r="H222" s="34">
        <f t="shared" si="62"/>
        <v>3</v>
      </c>
      <c r="I222" s="35">
        <f t="shared" si="54"/>
        <v>0</v>
      </c>
      <c r="J222" s="97">
        <f t="shared" si="55"/>
        <v>0</v>
      </c>
      <c r="K222" s="12">
        <f t="shared" si="56"/>
        <v>0</v>
      </c>
      <c r="L222" s="37"/>
      <c r="M222" s="6">
        <f>ROUND(予定価格!B210*査定表!$B$1949,-$F$14)</f>
        <v>0</v>
      </c>
      <c r="N222">
        <f>IF(M222=0,1,M222/予定価格!B210)</f>
        <v>1</v>
      </c>
      <c r="O222">
        <f t="shared" si="57"/>
        <v>11</v>
      </c>
      <c r="P222">
        <f t="shared" si="63"/>
        <v>0</v>
      </c>
      <c r="Q222">
        <f>IF(M222=0,0,M222/予定価格!B210)</f>
        <v>0</v>
      </c>
      <c r="R222">
        <f t="shared" si="58"/>
        <v>11</v>
      </c>
      <c r="S222">
        <f t="shared" si="64"/>
        <v>0</v>
      </c>
      <c r="T222" s="6">
        <f t="shared" si="65"/>
        <v>0</v>
      </c>
      <c r="U222" s="6" t="e">
        <f>IF(予定価格!$G$1939=0,ROUND(予定価格!H210*(入力表!$F$12/予定価格!$H$1943),-$F$14),ROUND((予定価格!G210*(入力表!$F$12-予定価格!$H$1943)/予定価格!$G$1943)+予定価格!H210,-$F$14))</f>
        <v>#DIV/0!</v>
      </c>
      <c r="V222" t="e">
        <f>IF(U222=0,1,IF(予定価格!O210=0,1,(U222-予定価格!P210)/予定価格!O210))</f>
        <v>#DIV/0!</v>
      </c>
      <c r="W222" t="e">
        <f t="shared" si="59"/>
        <v>#DIV/0!</v>
      </c>
      <c r="X222" t="e">
        <f t="shared" si="66"/>
        <v>#DIV/0!</v>
      </c>
      <c r="Y222" t="e">
        <f>IF(U222=0,0,IF(予定価格!G210=0,0,(U222-予定価格!H210)/予定価格!G210))</f>
        <v>#DIV/0!</v>
      </c>
      <c r="Z222" t="e">
        <f t="shared" si="60"/>
        <v>#DIV/0!</v>
      </c>
      <c r="AA222" t="e">
        <f t="shared" si="67"/>
        <v>#DIV/0!</v>
      </c>
      <c r="AB222" s="6" t="e">
        <f t="shared" si="68"/>
        <v>#DIV/0!</v>
      </c>
    </row>
    <row r="223" spans="1:28" hidden="1" x14ac:dyDescent="0.2">
      <c r="A223">
        <f>+予定価格!A211</f>
        <v>0</v>
      </c>
      <c r="B223" s="268">
        <f>ROUND(予定価格!B211*査定表!$B$1949,-D223)+E223</f>
        <v>0</v>
      </c>
      <c r="C223" s="268"/>
      <c r="D223" s="32">
        <f t="shared" si="61"/>
        <v>3</v>
      </c>
      <c r="E223" s="33">
        <f t="shared" si="53"/>
        <v>0</v>
      </c>
      <c r="F223" s="268">
        <f>IF($F$12=0,0,IF(予定価格!$G$1939=0,ROUND(予定価格!H211*(入力表!$F$12/予定価格!$H$1943),-H223),ROUND((予定価格!G211*(入力表!$F$12-予定価格!$H$1943)/予定価格!$G$1943)+予定価格!H211,-H223)))+I223</f>
        <v>0</v>
      </c>
      <c r="G223" s="268"/>
      <c r="H223" s="34">
        <f t="shared" si="62"/>
        <v>3</v>
      </c>
      <c r="I223" s="35">
        <f t="shared" si="54"/>
        <v>0</v>
      </c>
      <c r="J223" s="97">
        <f t="shared" si="55"/>
        <v>0</v>
      </c>
      <c r="K223" s="12">
        <f t="shared" si="56"/>
        <v>0</v>
      </c>
      <c r="L223" s="37"/>
      <c r="M223" s="6">
        <f>ROUND(予定価格!B211*査定表!$B$1949,-$F$14)</f>
        <v>0</v>
      </c>
      <c r="N223">
        <f>IF(M223=0,1,M223/予定価格!B211)</f>
        <v>1</v>
      </c>
      <c r="O223">
        <f t="shared" si="57"/>
        <v>11</v>
      </c>
      <c r="P223">
        <f t="shared" si="63"/>
        <v>0</v>
      </c>
      <c r="Q223">
        <f>IF(M223=0,0,M223/予定価格!B211)</f>
        <v>0</v>
      </c>
      <c r="R223">
        <f t="shared" si="58"/>
        <v>11</v>
      </c>
      <c r="S223">
        <f t="shared" si="64"/>
        <v>0</v>
      </c>
      <c r="T223" s="6">
        <f t="shared" si="65"/>
        <v>0</v>
      </c>
      <c r="U223" s="6" t="e">
        <f>IF(予定価格!$G$1939=0,ROUND(予定価格!H211*(入力表!$F$12/予定価格!$H$1943),-$F$14),ROUND((予定価格!G211*(入力表!$F$12-予定価格!$H$1943)/予定価格!$G$1943)+予定価格!H211,-$F$14))</f>
        <v>#DIV/0!</v>
      </c>
      <c r="V223" t="e">
        <f>IF(U223=0,1,IF(予定価格!O211=0,1,(U223-予定価格!P211)/予定価格!O211))</f>
        <v>#DIV/0!</v>
      </c>
      <c r="W223" t="e">
        <f t="shared" si="59"/>
        <v>#DIV/0!</v>
      </c>
      <c r="X223" t="e">
        <f t="shared" si="66"/>
        <v>#DIV/0!</v>
      </c>
      <c r="Y223" t="e">
        <f>IF(U223=0,0,IF(予定価格!G211=0,0,(U223-予定価格!H211)/予定価格!G211))</f>
        <v>#DIV/0!</v>
      </c>
      <c r="Z223" t="e">
        <f t="shared" si="60"/>
        <v>#DIV/0!</v>
      </c>
      <c r="AA223" t="e">
        <f t="shared" si="67"/>
        <v>#DIV/0!</v>
      </c>
      <c r="AB223" s="6" t="e">
        <f t="shared" si="68"/>
        <v>#DIV/0!</v>
      </c>
    </row>
    <row r="224" spans="1:28" hidden="1" x14ac:dyDescent="0.2">
      <c r="A224">
        <f>+予定価格!A212</f>
        <v>0</v>
      </c>
      <c r="B224" s="268">
        <f>ROUND(予定価格!B212*査定表!$B$1949,-D224)+E224</f>
        <v>0</v>
      </c>
      <c r="C224" s="268"/>
      <c r="D224" s="32">
        <f t="shared" si="61"/>
        <v>3</v>
      </c>
      <c r="E224" s="33">
        <f t="shared" si="53"/>
        <v>0</v>
      </c>
      <c r="F224" s="268">
        <f>IF($F$12=0,0,IF(予定価格!$G$1939=0,ROUND(予定価格!H212*(入力表!$F$12/予定価格!$H$1943),-H224),ROUND((予定価格!G212*(入力表!$F$12-予定価格!$H$1943)/予定価格!$G$1943)+予定価格!H212,-H224)))+I224</f>
        <v>0</v>
      </c>
      <c r="G224" s="268"/>
      <c r="H224" s="34">
        <f t="shared" si="62"/>
        <v>3</v>
      </c>
      <c r="I224" s="35">
        <f t="shared" si="54"/>
        <v>0</v>
      </c>
      <c r="J224" s="97">
        <f t="shared" si="55"/>
        <v>0</v>
      </c>
      <c r="K224" s="12">
        <f t="shared" si="56"/>
        <v>0</v>
      </c>
      <c r="L224" s="37"/>
      <c r="M224" s="6">
        <f>ROUND(予定価格!B212*査定表!$B$1949,-$F$14)</f>
        <v>0</v>
      </c>
      <c r="N224">
        <f>IF(M224=0,1,M224/予定価格!B212)</f>
        <v>1</v>
      </c>
      <c r="O224">
        <f t="shared" si="57"/>
        <v>11</v>
      </c>
      <c r="P224">
        <f t="shared" si="63"/>
        <v>0</v>
      </c>
      <c r="Q224">
        <f>IF(M224=0,0,M224/予定価格!B212)</f>
        <v>0</v>
      </c>
      <c r="R224">
        <f t="shared" si="58"/>
        <v>11</v>
      </c>
      <c r="S224">
        <f t="shared" si="64"/>
        <v>0</v>
      </c>
      <c r="T224" s="6">
        <f t="shared" si="65"/>
        <v>0</v>
      </c>
      <c r="U224" s="6" t="e">
        <f>IF(予定価格!$G$1939=0,ROUND(予定価格!H212*(入力表!$F$12/予定価格!$H$1943),-$F$14),ROUND((予定価格!G212*(入力表!$F$12-予定価格!$H$1943)/予定価格!$G$1943)+予定価格!H212,-$F$14))</f>
        <v>#DIV/0!</v>
      </c>
      <c r="V224" t="e">
        <f>IF(U224=0,1,IF(予定価格!O212=0,1,(U224-予定価格!P212)/予定価格!O212))</f>
        <v>#DIV/0!</v>
      </c>
      <c r="W224" t="e">
        <f t="shared" si="59"/>
        <v>#DIV/0!</v>
      </c>
      <c r="X224" t="e">
        <f t="shared" si="66"/>
        <v>#DIV/0!</v>
      </c>
      <c r="Y224" t="e">
        <f>IF(U224=0,0,IF(予定価格!G212=0,0,(U224-予定価格!H212)/予定価格!G212))</f>
        <v>#DIV/0!</v>
      </c>
      <c r="Z224" t="e">
        <f t="shared" si="60"/>
        <v>#DIV/0!</v>
      </c>
      <c r="AA224" t="e">
        <f t="shared" si="67"/>
        <v>#DIV/0!</v>
      </c>
      <c r="AB224" s="6" t="e">
        <f t="shared" si="68"/>
        <v>#DIV/0!</v>
      </c>
    </row>
    <row r="225" spans="1:28" hidden="1" x14ac:dyDescent="0.2">
      <c r="A225">
        <f>+予定価格!A213</f>
        <v>0</v>
      </c>
      <c r="B225" s="268">
        <f>ROUND(予定価格!B213*査定表!$B$1949,-D225)+E225</f>
        <v>0</v>
      </c>
      <c r="C225" s="268"/>
      <c r="D225" s="32">
        <f t="shared" si="61"/>
        <v>3</v>
      </c>
      <c r="E225" s="33">
        <f t="shared" si="53"/>
        <v>0</v>
      </c>
      <c r="F225" s="268">
        <f>IF($F$12=0,0,IF(予定価格!$G$1939=0,ROUND(予定価格!H213*(入力表!$F$12/予定価格!$H$1943),-H225),ROUND((予定価格!G213*(入力表!$F$12-予定価格!$H$1943)/予定価格!$G$1943)+予定価格!H213,-H225)))+I225</f>
        <v>0</v>
      </c>
      <c r="G225" s="268"/>
      <c r="H225" s="34">
        <f t="shared" si="62"/>
        <v>3</v>
      </c>
      <c r="I225" s="35">
        <f t="shared" si="54"/>
        <v>0</v>
      </c>
      <c r="J225" s="97">
        <f t="shared" si="55"/>
        <v>0</v>
      </c>
      <c r="K225" s="12">
        <f t="shared" si="56"/>
        <v>0</v>
      </c>
      <c r="L225" s="37"/>
      <c r="M225" s="6">
        <f>ROUND(予定価格!B213*査定表!$B$1949,-$F$14)</f>
        <v>0</v>
      </c>
      <c r="N225">
        <f>IF(M225=0,1,M225/予定価格!B213)</f>
        <v>1</v>
      </c>
      <c r="O225">
        <f t="shared" si="57"/>
        <v>11</v>
      </c>
      <c r="P225">
        <f t="shared" si="63"/>
        <v>0</v>
      </c>
      <c r="Q225">
        <f>IF(M225=0,0,M225/予定価格!B213)</f>
        <v>0</v>
      </c>
      <c r="R225">
        <f t="shared" si="58"/>
        <v>11</v>
      </c>
      <c r="S225">
        <f t="shared" si="64"/>
        <v>0</v>
      </c>
      <c r="T225" s="6">
        <f t="shared" si="65"/>
        <v>0</v>
      </c>
      <c r="U225" s="6" t="e">
        <f>IF(予定価格!$G$1939=0,ROUND(予定価格!H213*(入力表!$F$12/予定価格!$H$1943),-$F$14),ROUND((予定価格!G213*(入力表!$F$12-予定価格!$H$1943)/予定価格!$G$1943)+予定価格!H213,-$F$14))</f>
        <v>#DIV/0!</v>
      </c>
      <c r="V225" t="e">
        <f>IF(U225=0,1,IF(予定価格!O213=0,1,(U225-予定価格!P213)/予定価格!O213))</f>
        <v>#DIV/0!</v>
      </c>
      <c r="W225" t="e">
        <f t="shared" si="59"/>
        <v>#DIV/0!</v>
      </c>
      <c r="X225" t="e">
        <f t="shared" si="66"/>
        <v>#DIV/0!</v>
      </c>
      <c r="Y225" t="e">
        <f>IF(U225=0,0,IF(予定価格!G213=0,0,(U225-予定価格!H213)/予定価格!G213))</f>
        <v>#DIV/0!</v>
      </c>
      <c r="Z225" t="e">
        <f t="shared" si="60"/>
        <v>#DIV/0!</v>
      </c>
      <c r="AA225" t="e">
        <f t="shared" si="67"/>
        <v>#DIV/0!</v>
      </c>
      <c r="AB225" s="6" t="e">
        <f t="shared" si="68"/>
        <v>#DIV/0!</v>
      </c>
    </row>
    <row r="226" spans="1:28" hidden="1" x14ac:dyDescent="0.2">
      <c r="A226">
        <f>+予定価格!A214</f>
        <v>0</v>
      </c>
      <c r="B226" s="268">
        <f>ROUND(予定価格!B214*査定表!$B$1949,-D226)+E226</f>
        <v>0</v>
      </c>
      <c r="C226" s="268"/>
      <c r="D226" s="32">
        <f t="shared" si="61"/>
        <v>3</v>
      </c>
      <c r="E226" s="33">
        <f t="shared" si="53"/>
        <v>0</v>
      </c>
      <c r="F226" s="268">
        <f>IF($F$12=0,0,IF(予定価格!$G$1939=0,ROUND(予定価格!H214*(入力表!$F$12/予定価格!$H$1943),-H226),ROUND((予定価格!G214*(入力表!$F$12-予定価格!$H$1943)/予定価格!$G$1943)+予定価格!H214,-H226)))+I226</f>
        <v>0</v>
      </c>
      <c r="G226" s="268"/>
      <c r="H226" s="34">
        <f t="shared" si="62"/>
        <v>3</v>
      </c>
      <c r="I226" s="35">
        <f t="shared" si="54"/>
        <v>0</v>
      </c>
      <c r="J226" s="97">
        <f t="shared" si="55"/>
        <v>0</v>
      </c>
      <c r="K226" s="12">
        <f t="shared" si="56"/>
        <v>0</v>
      </c>
      <c r="L226" s="37"/>
      <c r="M226" s="6">
        <f>ROUND(予定価格!B214*査定表!$B$1949,-$F$14)</f>
        <v>0</v>
      </c>
      <c r="N226">
        <f>IF(M226=0,1,M226/予定価格!B214)</f>
        <v>1</v>
      </c>
      <c r="O226">
        <f t="shared" si="57"/>
        <v>11</v>
      </c>
      <c r="P226">
        <f t="shared" si="63"/>
        <v>0</v>
      </c>
      <c r="Q226">
        <f>IF(M226=0,0,M226/予定価格!B214)</f>
        <v>0</v>
      </c>
      <c r="R226">
        <f t="shared" si="58"/>
        <v>11</v>
      </c>
      <c r="S226">
        <f t="shared" si="64"/>
        <v>0</v>
      </c>
      <c r="T226" s="6">
        <f t="shared" si="65"/>
        <v>0</v>
      </c>
      <c r="U226" s="6" t="e">
        <f>IF(予定価格!$G$1939=0,ROUND(予定価格!H214*(入力表!$F$12/予定価格!$H$1943),-$F$14),ROUND((予定価格!G214*(入力表!$F$12-予定価格!$H$1943)/予定価格!$G$1943)+予定価格!H214,-$F$14))</f>
        <v>#DIV/0!</v>
      </c>
      <c r="V226" t="e">
        <f>IF(U226=0,1,IF(予定価格!O214=0,1,(U226-予定価格!P214)/予定価格!O214))</f>
        <v>#DIV/0!</v>
      </c>
      <c r="W226" t="e">
        <f t="shared" si="59"/>
        <v>#DIV/0!</v>
      </c>
      <c r="X226" t="e">
        <f t="shared" si="66"/>
        <v>#DIV/0!</v>
      </c>
      <c r="Y226" t="e">
        <f>IF(U226=0,0,IF(予定価格!G214=0,0,(U226-予定価格!H214)/予定価格!G214))</f>
        <v>#DIV/0!</v>
      </c>
      <c r="Z226" t="e">
        <f t="shared" si="60"/>
        <v>#DIV/0!</v>
      </c>
      <c r="AA226" t="e">
        <f t="shared" si="67"/>
        <v>#DIV/0!</v>
      </c>
      <c r="AB226" s="6" t="e">
        <f t="shared" si="68"/>
        <v>#DIV/0!</v>
      </c>
    </row>
    <row r="227" spans="1:28" hidden="1" x14ac:dyDescent="0.2">
      <c r="A227">
        <f>+予定価格!A215</f>
        <v>0</v>
      </c>
      <c r="B227" s="268">
        <f>ROUND(予定価格!B215*査定表!$B$1949,-D227)+E227</f>
        <v>0</v>
      </c>
      <c r="C227" s="268"/>
      <c r="D227" s="32">
        <f t="shared" si="61"/>
        <v>3</v>
      </c>
      <c r="E227" s="33">
        <f t="shared" si="53"/>
        <v>0</v>
      </c>
      <c r="F227" s="268">
        <f>IF($F$12=0,0,IF(予定価格!$G$1939=0,ROUND(予定価格!H215*(入力表!$F$12/予定価格!$H$1943),-H227),ROUND((予定価格!G215*(入力表!$F$12-予定価格!$H$1943)/予定価格!$G$1943)+予定価格!H215,-H227)))+I227</f>
        <v>0</v>
      </c>
      <c r="G227" s="268"/>
      <c r="H227" s="34">
        <f t="shared" si="62"/>
        <v>3</v>
      </c>
      <c r="I227" s="35">
        <f t="shared" si="54"/>
        <v>0</v>
      </c>
      <c r="J227" s="97">
        <f t="shared" si="55"/>
        <v>0</v>
      </c>
      <c r="K227" s="12">
        <f t="shared" si="56"/>
        <v>0</v>
      </c>
      <c r="L227" s="37"/>
      <c r="M227" s="6">
        <f>ROUND(予定価格!B215*査定表!$B$1949,-$F$14)</f>
        <v>0</v>
      </c>
      <c r="N227">
        <f>IF(M227=0,1,M227/予定価格!B215)</f>
        <v>1</v>
      </c>
      <c r="O227">
        <f t="shared" si="57"/>
        <v>11</v>
      </c>
      <c r="P227">
        <f t="shared" si="63"/>
        <v>0</v>
      </c>
      <c r="Q227">
        <f>IF(M227=0,0,M227/予定価格!B215)</f>
        <v>0</v>
      </c>
      <c r="R227">
        <f t="shared" si="58"/>
        <v>11</v>
      </c>
      <c r="S227">
        <f t="shared" si="64"/>
        <v>0</v>
      </c>
      <c r="T227" s="6">
        <f t="shared" si="65"/>
        <v>0</v>
      </c>
      <c r="U227" s="6" t="e">
        <f>IF(予定価格!$G$1939=0,ROUND(予定価格!H215*(入力表!$F$12/予定価格!$H$1943),-$F$14),ROUND((予定価格!G215*(入力表!$F$12-予定価格!$H$1943)/予定価格!$G$1943)+予定価格!H215,-$F$14))</f>
        <v>#DIV/0!</v>
      </c>
      <c r="V227" t="e">
        <f>IF(U227=0,1,IF(予定価格!O215=0,1,(U227-予定価格!P215)/予定価格!O215))</f>
        <v>#DIV/0!</v>
      </c>
      <c r="W227" t="e">
        <f t="shared" si="59"/>
        <v>#DIV/0!</v>
      </c>
      <c r="X227" t="e">
        <f t="shared" si="66"/>
        <v>#DIV/0!</v>
      </c>
      <c r="Y227" t="e">
        <f>IF(U227=0,0,IF(予定価格!G215=0,0,(U227-予定価格!H215)/予定価格!G215))</f>
        <v>#DIV/0!</v>
      </c>
      <c r="Z227" t="e">
        <f t="shared" si="60"/>
        <v>#DIV/0!</v>
      </c>
      <c r="AA227" t="e">
        <f t="shared" si="67"/>
        <v>#DIV/0!</v>
      </c>
      <c r="AB227" s="6" t="e">
        <f t="shared" si="68"/>
        <v>#DIV/0!</v>
      </c>
    </row>
    <row r="228" spans="1:28" hidden="1" x14ac:dyDescent="0.2">
      <c r="A228">
        <f>+予定価格!A216</f>
        <v>0</v>
      </c>
      <c r="B228" s="268">
        <f>ROUND(予定価格!B216*査定表!$B$1949,-D228)+E228</f>
        <v>0</v>
      </c>
      <c r="C228" s="268"/>
      <c r="D228" s="32">
        <f t="shared" si="61"/>
        <v>3</v>
      </c>
      <c r="E228" s="33">
        <f t="shared" si="53"/>
        <v>0</v>
      </c>
      <c r="F228" s="268">
        <f>IF($F$12=0,0,IF(予定価格!$G$1939=0,ROUND(予定価格!H216*(入力表!$F$12/予定価格!$H$1943),-H228),ROUND((予定価格!G216*(入力表!$F$12-予定価格!$H$1943)/予定価格!$G$1943)+予定価格!H216,-H228)))+I228</f>
        <v>0</v>
      </c>
      <c r="G228" s="268"/>
      <c r="H228" s="34">
        <f t="shared" si="62"/>
        <v>3</v>
      </c>
      <c r="I228" s="35">
        <f t="shared" si="54"/>
        <v>0</v>
      </c>
      <c r="J228" s="97">
        <f t="shared" si="55"/>
        <v>0</v>
      </c>
      <c r="K228" s="12">
        <f t="shared" si="56"/>
        <v>0</v>
      </c>
      <c r="L228" s="37"/>
      <c r="M228" s="6">
        <f>ROUND(予定価格!B216*査定表!$B$1949,-$F$14)</f>
        <v>0</v>
      </c>
      <c r="N228">
        <f>IF(M228=0,1,M228/予定価格!B216)</f>
        <v>1</v>
      </c>
      <c r="O228">
        <f t="shared" si="57"/>
        <v>11</v>
      </c>
      <c r="P228">
        <f t="shared" si="63"/>
        <v>0</v>
      </c>
      <c r="Q228">
        <f>IF(M228=0,0,M228/予定価格!B216)</f>
        <v>0</v>
      </c>
      <c r="R228">
        <f t="shared" si="58"/>
        <v>11</v>
      </c>
      <c r="S228">
        <f t="shared" si="64"/>
        <v>0</v>
      </c>
      <c r="T228" s="6">
        <f t="shared" si="65"/>
        <v>0</v>
      </c>
      <c r="U228" s="6" t="e">
        <f>IF(予定価格!$G$1939=0,ROUND(予定価格!H216*(入力表!$F$12/予定価格!$H$1943),-$F$14),ROUND((予定価格!G216*(入力表!$F$12-予定価格!$H$1943)/予定価格!$G$1943)+予定価格!H216,-$F$14))</f>
        <v>#DIV/0!</v>
      </c>
      <c r="V228" t="e">
        <f>IF(U228=0,1,IF(予定価格!O216=0,1,(U228-予定価格!P216)/予定価格!O216))</f>
        <v>#DIV/0!</v>
      </c>
      <c r="W228" t="e">
        <f t="shared" si="59"/>
        <v>#DIV/0!</v>
      </c>
      <c r="X228" t="e">
        <f t="shared" si="66"/>
        <v>#DIV/0!</v>
      </c>
      <c r="Y228" t="e">
        <f>IF(U228=0,0,IF(予定価格!G216=0,0,(U228-予定価格!H216)/予定価格!G216))</f>
        <v>#DIV/0!</v>
      </c>
      <c r="Z228" t="e">
        <f t="shared" si="60"/>
        <v>#DIV/0!</v>
      </c>
      <c r="AA228" t="e">
        <f t="shared" si="67"/>
        <v>#DIV/0!</v>
      </c>
      <c r="AB228" s="6" t="e">
        <f t="shared" si="68"/>
        <v>#DIV/0!</v>
      </c>
    </row>
    <row r="229" spans="1:28" hidden="1" x14ac:dyDescent="0.2">
      <c r="A229">
        <f>+予定価格!A217</f>
        <v>0</v>
      </c>
      <c r="B229" s="268">
        <f>ROUND(予定価格!B217*査定表!$B$1949,-D229)+E229</f>
        <v>0</v>
      </c>
      <c r="C229" s="268"/>
      <c r="D229" s="32">
        <f t="shared" si="61"/>
        <v>3</v>
      </c>
      <c r="E229" s="33">
        <f t="shared" si="53"/>
        <v>0</v>
      </c>
      <c r="F229" s="268">
        <f>IF($F$12=0,0,IF(予定価格!$G$1939=0,ROUND(予定価格!H217*(入力表!$F$12/予定価格!$H$1943),-H229),ROUND((予定価格!G217*(入力表!$F$12-予定価格!$H$1943)/予定価格!$G$1943)+予定価格!H217,-H229)))+I229</f>
        <v>0</v>
      </c>
      <c r="G229" s="268"/>
      <c r="H229" s="34">
        <f t="shared" si="62"/>
        <v>3</v>
      </c>
      <c r="I229" s="35">
        <f t="shared" si="54"/>
        <v>0</v>
      </c>
      <c r="J229" s="97">
        <f t="shared" si="55"/>
        <v>0</v>
      </c>
      <c r="K229" s="12">
        <f t="shared" si="56"/>
        <v>0</v>
      </c>
      <c r="L229" s="37"/>
      <c r="M229" s="6">
        <f>ROUND(予定価格!B217*査定表!$B$1949,-$F$14)</f>
        <v>0</v>
      </c>
      <c r="N229">
        <f>IF(M229=0,1,M229/予定価格!B217)</f>
        <v>1</v>
      </c>
      <c r="O229">
        <f t="shared" si="57"/>
        <v>11</v>
      </c>
      <c r="P229">
        <f t="shared" si="63"/>
        <v>0</v>
      </c>
      <c r="Q229">
        <f>IF(M229=0,0,M229/予定価格!B217)</f>
        <v>0</v>
      </c>
      <c r="R229">
        <f t="shared" si="58"/>
        <v>11</v>
      </c>
      <c r="S229">
        <f t="shared" si="64"/>
        <v>0</v>
      </c>
      <c r="T229" s="6">
        <f t="shared" si="65"/>
        <v>0</v>
      </c>
      <c r="U229" s="6" t="e">
        <f>IF(予定価格!$G$1939=0,ROUND(予定価格!H217*(入力表!$F$12/予定価格!$H$1943),-$F$14),ROUND((予定価格!G217*(入力表!$F$12-予定価格!$H$1943)/予定価格!$G$1943)+予定価格!H217,-$F$14))</f>
        <v>#DIV/0!</v>
      </c>
      <c r="V229" t="e">
        <f>IF(U229=0,1,IF(予定価格!O217=0,1,(U229-予定価格!P217)/予定価格!O217))</f>
        <v>#DIV/0!</v>
      </c>
      <c r="W229" t="e">
        <f t="shared" si="59"/>
        <v>#DIV/0!</v>
      </c>
      <c r="X229" t="e">
        <f t="shared" si="66"/>
        <v>#DIV/0!</v>
      </c>
      <c r="Y229" t="e">
        <f>IF(U229=0,0,IF(予定価格!G217=0,0,(U229-予定価格!H217)/予定価格!G217))</f>
        <v>#DIV/0!</v>
      </c>
      <c r="Z229" t="e">
        <f t="shared" si="60"/>
        <v>#DIV/0!</v>
      </c>
      <c r="AA229" t="e">
        <f t="shared" si="67"/>
        <v>#DIV/0!</v>
      </c>
      <c r="AB229" s="6" t="e">
        <f t="shared" si="68"/>
        <v>#DIV/0!</v>
      </c>
    </row>
    <row r="230" spans="1:28" hidden="1" x14ac:dyDescent="0.2">
      <c r="A230">
        <f>+予定価格!A218</f>
        <v>0</v>
      </c>
      <c r="B230" s="268">
        <f>ROUND(予定価格!B218*査定表!$B$1949,-D230)+E230</f>
        <v>0</v>
      </c>
      <c r="C230" s="268"/>
      <c r="D230" s="32">
        <f t="shared" si="61"/>
        <v>3</v>
      </c>
      <c r="E230" s="33">
        <f t="shared" si="53"/>
        <v>0</v>
      </c>
      <c r="F230" s="268">
        <f>IF($F$12=0,0,IF(予定価格!$G$1939=0,ROUND(予定価格!H218*(入力表!$F$12/予定価格!$H$1943),-H230),ROUND((予定価格!G218*(入力表!$F$12-予定価格!$H$1943)/予定価格!$G$1943)+予定価格!H218,-H230)))+I230</f>
        <v>0</v>
      </c>
      <c r="G230" s="268"/>
      <c r="H230" s="34">
        <f t="shared" si="62"/>
        <v>3</v>
      </c>
      <c r="I230" s="35">
        <f t="shared" si="54"/>
        <v>0</v>
      </c>
      <c r="J230" s="97">
        <f t="shared" si="55"/>
        <v>0</v>
      </c>
      <c r="K230" s="12">
        <f t="shared" si="56"/>
        <v>0</v>
      </c>
      <c r="L230" s="37"/>
      <c r="M230" s="6">
        <f>ROUND(予定価格!B218*査定表!$B$1949,-$F$14)</f>
        <v>0</v>
      </c>
      <c r="N230">
        <f>IF(M230=0,1,M230/予定価格!B218)</f>
        <v>1</v>
      </c>
      <c r="O230">
        <f t="shared" si="57"/>
        <v>11</v>
      </c>
      <c r="P230">
        <f t="shared" si="63"/>
        <v>0</v>
      </c>
      <c r="Q230">
        <f>IF(M230=0,0,M230/予定価格!B218)</f>
        <v>0</v>
      </c>
      <c r="R230">
        <f t="shared" si="58"/>
        <v>11</v>
      </c>
      <c r="S230">
        <f t="shared" si="64"/>
        <v>0</v>
      </c>
      <c r="T230" s="6">
        <f t="shared" si="65"/>
        <v>0</v>
      </c>
      <c r="U230" s="6" t="e">
        <f>IF(予定価格!$G$1939=0,ROUND(予定価格!H218*(入力表!$F$12/予定価格!$H$1943),-$F$14),ROUND((予定価格!G218*(入力表!$F$12-予定価格!$H$1943)/予定価格!$G$1943)+予定価格!H218,-$F$14))</f>
        <v>#DIV/0!</v>
      </c>
      <c r="V230" t="e">
        <f>IF(U230=0,1,IF(予定価格!O218=0,1,(U230-予定価格!P218)/予定価格!O218))</f>
        <v>#DIV/0!</v>
      </c>
      <c r="W230" t="e">
        <f t="shared" si="59"/>
        <v>#DIV/0!</v>
      </c>
      <c r="X230" t="e">
        <f t="shared" si="66"/>
        <v>#DIV/0!</v>
      </c>
      <c r="Y230" t="e">
        <f>IF(U230=0,0,IF(予定価格!G218=0,0,(U230-予定価格!H218)/予定価格!G218))</f>
        <v>#DIV/0!</v>
      </c>
      <c r="Z230" t="e">
        <f t="shared" si="60"/>
        <v>#DIV/0!</v>
      </c>
      <c r="AA230" t="e">
        <f t="shared" si="67"/>
        <v>#DIV/0!</v>
      </c>
      <c r="AB230" s="6" t="e">
        <f t="shared" si="68"/>
        <v>#DIV/0!</v>
      </c>
    </row>
    <row r="231" spans="1:28" hidden="1" x14ac:dyDescent="0.2">
      <c r="A231">
        <f>+予定価格!A219</f>
        <v>0</v>
      </c>
      <c r="B231" s="268">
        <f>ROUND(予定価格!B219*査定表!$B$1949,-D231)+E231</f>
        <v>0</v>
      </c>
      <c r="C231" s="268"/>
      <c r="D231" s="32">
        <f t="shared" si="61"/>
        <v>3</v>
      </c>
      <c r="E231" s="33">
        <f t="shared" si="53"/>
        <v>0</v>
      </c>
      <c r="F231" s="268">
        <f>IF($F$12=0,0,IF(予定価格!$G$1939=0,ROUND(予定価格!H219*(入力表!$F$12/予定価格!$H$1943),-H231),ROUND((予定価格!G219*(入力表!$F$12-予定価格!$H$1943)/予定価格!$G$1943)+予定価格!H219,-H231)))+I231</f>
        <v>0</v>
      </c>
      <c r="G231" s="268"/>
      <c r="H231" s="34">
        <f t="shared" si="62"/>
        <v>3</v>
      </c>
      <c r="I231" s="35">
        <f t="shared" si="54"/>
        <v>0</v>
      </c>
      <c r="J231" s="97">
        <f t="shared" si="55"/>
        <v>0</v>
      </c>
      <c r="K231" s="12">
        <f t="shared" si="56"/>
        <v>0</v>
      </c>
      <c r="L231" s="37"/>
      <c r="M231" s="6">
        <f>ROUND(予定価格!B219*査定表!$B$1949,-$F$14)</f>
        <v>0</v>
      </c>
      <c r="N231">
        <f>IF(M231=0,1,M231/予定価格!B219)</f>
        <v>1</v>
      </c>
      <c r="O231">
        <f t="shared" si="57"/>
        <v>11</v>
      </c>
      <c r="P231">
        <f t="shared" si="63"/>
        <v>0</v>
      </c>
      <c r="Q231">
        <f>IF(M231=0,0,M231/予定価格!B219)</f>
        <v>0</v>
      </c>
      <c r="R231">
        <f t="shared" si="58"/>
        <v>11</v>
      </c>
      <c r="S231">
        <f t="shared" si="64"/>
        <v>0</v>
      </c>
      <c r="T231" s="6">
        <f t="shared" si="65"/>
        <v>0</v>
      </c>
      <c r="U231" s="6" t="e">
        <f>IF(予定価格!$G$1939=0,ROUND(予定価格!H219*(入力表!$F$12/予定価格!$H$1943),-$F$14),ROUND((予定価格!G219*(入力表!$F$12-予定価格!$H$1943)/予定価格!$G$1943)+予定価格!H219,-$F$14))</f>
        <v>#DIV/0!</v>
      </c>
      <c r="V231" t="e">
        <f>IF(U231=0,1,IF(予定価格!O219=0,1,(U231-予定価格!P219)/予定価格!O219))</f>
        <v>#DIV/0!</v>
      </c>
      <c r="W231" t="e">
        <f t="shared" si="59"/>
        <v>#DIV/0!</v>
      </c>
      <c r="X231" t="e">
        <f t="shared" si="66"/>
        <v>#DIV/0!</v>
      </c>
      <c r="Y231" t="e">
        <f>IF(U231=0,0,IF(予定価格!G219=0,0,(U231-予定価格!H219)/予定価格!G219))</f>
        <v>#DIV/0!</v>
      </c>
      <c r="Z231" t="e">
        <f t="shared" si="60"/>
        <v>#DIV/0!</v>
      </c>
      <c r="AA231" t="e">
        <f t="shared" si="67"/>
        <v>#DIV/0!</v>
      </c>
      <c r="AB231" s="6" t="e">
        <f t="shared" si="68"/>
        <v>#DIV/0!</v>
      </c>
    </row>
    <row r="232" spans="1:28" hidden="1" x14ac:dyDescent="0.2">
      <c r="A232">
        <f>+予定価格!A220</f>
        <v>0</v>
      </c>
      <c r="B232" s="268">
        <f>ROUND(予定価格!B220*査定表!$B$1949,-D232)+E232</f>
        <v>0</v>
      </c>
      <c r="C232" s="268"/>
      <c r="D232" s="32">
        <f t="shared" si="61"/>
        <v>3</v>
      </c>
      <c r="E232" s="33">
        <f t="shared" si="53"/>
        <v>0</v>
      </c>
      <c r="F232" s="268">
        <f>IF($F$12=0,0,IF(予定価格!$G$1939=0,ROUND(予定価格!H220*(入力表!$F$12/予定価格!$H$1943),-H232),ROUND((予定価格!G220*(入力表!$F$12-予定価格!$H$1943)/予定価格!$G$1943)+予定価格!H220,-H232)))+I232</f>
        <v>0</v>
      </c>
      <c r="G232" s="268"/>
      <c r="H232" s="34">
        <f t="shared" si="62"/>
        <v>3</v>
      </c>
      <c r="I232" s="35">
        <f t="shared" si="54"/>
        <v>0</v>
      </c>
      <c r="J232" s="97">
        <f t="shared" si="55"/>
        <v>0</v>
      </c>
      <c r="K232" s="12">
        <f t="shared" si="56"/>
        <v>0</v>
      </c>
      <c r="L232" s="37"/>
      <c r="M232" s="6">
        <f>ROUND(予定価格!B220*査定表!$B$1949,-$F$14)</f>
        <v>0</v>
      </c>
      <c r="N232">
        <f>IF(M232=0,1,M232/予定価格!B220)</f>
        <v>1</v>
      </c>
      <c r="O232">
        <f t="shared" si="57"/>
        <v>11</v>
      </c>
      <c r="P232">
        <f t="shared" si="63"/>
        <v>0</v>
      </c>
      <c r="Q232">
        <f>IF(M232=0,0,M232/予定価格!B220)</f>
        <v>0</v>
      </c>
      <c r="R232">
        <f t="shared" si="58"/>
        <v>11</v>
      </c>
      <c r="S232">
        <f t="shared" si="64"/>
        <v>0</v>
      </c>
      <c r="T232" s="6">
        <f t="shared" si="65"/>
        <v>0</v>
      </c>
      <c r="U232" s="6" t="e">
        <f>IF(予定価格!$G$1939=0,ROUND(予定価格!H220*(入力表!$F$12/予定価格!$H$1943),-$F$14),ROUND((予定価格!G220*(入力表!$F$12-予定価格!$H$1943)/予定価格!$G$1943)+予定価格!H220,-$F$14))</f>
        <v>#DIV/0!</v>
      </c>
      <c r="V232" t="e">
        <f>IF(U232=0,1,IF(予定価格!O220=0,1,(U232-予定価格!P220)/予定価格!O220))</f>
        <v>#DIV/0!</v>
      </c>
      <c r="W232" t="e">
        <f t="shared" si="59"/>
        <v>#DIV/0!</v>
      </c>
      <c r="X232" t="e">
        <f t="shared" si="66"/>
        <v>#DIV/0!</v>
      </c>
      <c r="Y232" t="e">
        <f>IF(U232=0,0,IF(予定価格!G220=0,0,(U232-予定価格!H220)/予定価格!G220))</f>
        <v>#DIV/0!</v>
      </c>
      <c r="Z232" t="e">
        <f t="shared" si="60"/>
        <v>#DIV/0!</v>
      </c>
      <c r="AA232" t="e">
        <f t="shared" si="67"/>
        <v>#DIV/0!</v>
      </c>
      <c r="AB232" s="6" t="e">
        <f t="shared" si="68"/>
        <v>#DIV/0!</v>
      </c>
    </row>
    <row r="233" spans="1:28" hidden="1" x14ac:dyDescent="0.2">
      <c r="A233">
        <f>+予定価格!A221</f>
        <v>0</v>
      </c>
      <c r="B233" s="268">
        <f>ROUND(予定価格!B221*査定表!$B$1949,-D233)+E233</f>
        <v>0</v>
      </c>
      <c r="C233" s="268"/>
      <c r="D233" s="32">
        <f t="shared" si="61"/>
        <v>3</v>
      </c>
      <c r="E233" s="33">
        <f t="shared" si="53"/>
        <v>0</v>
      </c>
      <c r="F233" s="268">
        <f>IF($F$12=0,0,IF(予定価格!$G$1939=0,ROUND(予定価格!H221*(入力表!$F$12/予定価格!$H$1943),-H233),ROUND((予定価格!G221*(入力表!$F$12-予定価格!$H$1943)/予定価格!$G$1943)+予定価格!H221,-H233)))+I233</f>
        <v>0</v>
      </c>
      <c r="G233" s="268"/>
      <c r="H233" s="34">
        <f t="shared" si="62"/>
        <v>3</v>
      </c>
      <c r="I233" s="35">
        <f t="shared" si="54"/>
        <v>0</v>
      </c>
      <c r="J233" s="97">
        <f t="shared" si="55"/>
        <v>0</v>
      </c>
      <c r="K233" s="12">
        <f t="shared" si="56"/>
        <v>0</v>
      </c>
      <c r="L233" s="37"/>
      <c r="M233" s="6">
        <f>ROUND(予定価格!B221*査定表!$B$1949,-$F$14)</f>
        <v>0</v>
      </c>
      <c r="N233">
        <f>IF(M233=0,1,M233/予定価格!B221)</f>
        <v>1</v>
      </c>
      <c r="O233">
        <f t="shared" si="57"/>
        <v>11</v>
      </c>
      <c r="P233">
        <f t="shared" si="63"/>
        <v>0</v>
      </c>
      <c r="Q233">
        <f>IF(M233=0,0,M233/予定価格!B221)</f>
        <v>0</v>
      </c>
      <c r="R233">
        <f t="shared" si="58"/>
        <v>11</v>
      </c>
      <c r="S233">
        <f t="shared" si="64"/>
        <v>0</v>
      </c>
      <c r="T233" s="6">
        <f t="shared" si="65"/>
        <v>0</v>
      </c>
      <c r="U233" s="6" t="e">
        <f>IF(予定価格!$G$1939=0,ROUND(予定価格!H221*(入力表!$F$12/予定価格!$H$1943),-$F$14),ROUND((予定価格!G221*(入力表!$F$12-予定価格!$H$1943)/予定価格!$G$1943)+予定価格!H221,-$F$14))</f>
        <v>#DIV/0!</v>
      </c>
      <c r="V233" t="e">
        <f>IF(U233=0,1,IF(予定価格!O221=0,1,(U233-予定価格!P221)/予定価格!O221))</f>
        <v>#DIV/0!</v>
      </c>
      <c r="W233" t="e">
        <f t="shared" si="59"/>
        <v>#DIV/0!</v>
      </c>
      <c r="X233" t="e">
        <f t="shared" si="66"/>
        <v>#DIV/0!</v>
      </c>
      <c r="Y233" t="e">
        <f>IF(U233=0,0,IF(予定価格!G221=0,0,(U233-予定価格!H221)/予定価格!G221))</f>
        <v>#DIV/0!</v>
      </c>
      <c r="Z233" t="e">
        <f t="shared" si="60"/>
        <v>#DIV/0!</v>
      </c>
      <c r="AA233" t="e">
        <f t="shared" si="67"/>
        <v>#DIV/0!</v>
      </c>
      <c r="AB233" s="6" t="e">
        <f t="shared" si="68"/>
        <v>#DIV/0!</v>
      </c>
    </row>
    <row r="234" spans="1:28" hidden="1" x14ac:dyDescent="0.2">
      <c r="A234">
        <f>+予定価格!A222</f>
        <v>0</v>
      </c>
      <c r="B234" s="268">
        <f>ROUND(予定価格!B222*査定表!$B$1949,-D234)+E234</f>
        <v>0</v>
      </c>
      <c r="C234" s="268"/>
      <c r="D234" s="32">
        <f t="shared" si="61"/>
        <v>3</v>
      </c>
      <c r="E234" s="33">
        <f t="shared" si="53"/>
        <v>0</v>
      </c>
      <c r="F234" s="268">
        <f>IF($F$12=0,0,IF(予定価格!$G$1939=0,ROUND(予定価格!H222*(入力表!$F$12/予定価格!$H$1943),-H234),ROUND((予定価格!G222*(入力表!$F$12-予定価格!$H$1943)/予定価格!$G$1943)+予定価格!H222,-H234)))+I234</f>
        <v>0</v>
      </c>
      <c r="G234" s="268"/>
      <c r="H234" s="34">
        <f t="shared" si="62"/>
        <v>3</v>
      </c>
      <c r="I234" s="35">
        <f t="shared" si="54"/>
        <v>0</v>
      </c>
      <c r="J234" s="97">
        <f t="shared" si="55"/>
        <v>0</v>
      </c>
      <c r="K234" s="12">
        <f t="shared" si="56"/>
        <v>0</v>
      </c>
      <c r="L234" s="37"/>
      <c r="M234" s="6">
        <f>ROUND(予定価格!B222*査定表!$B$1949,-$F$14)</f>
        <v>0</v>
      </c>
      <c r="N234">
        <f>IF(M234=0,1,M234/予定価格!B222)</f>
        <v>1</v>
      </c>
      <c r="O234">
        <f t="shared" si="57"/>
        <v>11</v>
      </c>
      <c r="P234">
        <f t="shared" si="63"/>
        <v>0</v>
      </c>
      <c r="Q234">
        <f>IF(M234=0,0,M234/予定価格!B222)</f>
        <v>0</v>
      </c>
      <c r="R234">
        <f t="shared" si="58"/>
        <v>11</v>
      </c>
      <c r="S234">
        <f t="shared" si="64"/>
        <v>0</v>
      </c>
      <c r="T234" s="6">
        <f t="shared" si="65"/>
        <v>0</v>
      </c>
      <c r="U234" s="6" t="e">
        <f>IF(予定価格!$G$1939=0,ROUND(予定価格!H222*(入力表!$F$12/予定価格!$H$1943),-$F$14),ROUND((予定価格!G222*(入力表!$F$12-予定価格!$H$1943)/予定価格!$G$1943)+予定価格!H222,-$F$14))</f>
        <v>#DIV/0!</v>
      </c>
      <c r="V234" t="e">
        <f>IF(U234=0,1,IF(予定価格!O222=0,1,(U234-予定価格!P222)/予定価格!O222))</f>
        <v>#DIV/0!</v>
      </c>
      <c r="W234" t="e">
        <f t="shared" si="59"/>
        <v>#DIV/0!</v>
      </c>
      <c r="X234" t="e">
        <f t="shared" si="66"/>
        <v>#DIV/0!</v>
      </c>
      <c r="Y234" t="e">
        <f>IF(U234=0,0,IF(予定価格!G222=0,0,(U234-予定価格!H222)/予定価格!G222))</f>
        <v>#DIV/0!</v>
      </c>
      <c r="Z234" t="e">
        <f t="shared" si="60"/>
        <v>#DIV/0!</v>
      </c>
      <c r="AA234" t="e">
        <f t="shared" si="67"/>
        <v>#DIV/0!</v>
      </c>
      <c r="AB234" s="6" t="e">
        <f t="shared" si="68"/>
        <v>#DIV/0!</v>
      </c>
    </row>
    <row r="235" spans="1:28" hidden="1" x14ac:dyDescent="0.2">
      <c r="A235">
        <f>+予定価格!A223</f>
        <v>0</v>
      </c>
      <c r="B235" s="268">
        <f>ROUND(予定価格!B223*査定表!$B$1949,-D235)+E235</f>
        <v>0</v>
      </c>
      <c r="C235" s="268"/>
      <c r="D235" s="32">
        <f t="shared" si="61"/>
        <v>3</v>
      </c>
      <c r="E235" s="33">
        <f t="shared" si="53"/>
        <v>0</v>
      </c>
      <c r="F235" s="268">
        <f>IF($F$12=0,0,IF(予定価格!$G$1939=0,ROUND(予定価格!H223*(入力表!$F$12/予定価格!$H$1943),-H235),ROUND((予定価格!G223*(入力表!$F$12-予定価格!$H$1943)/予定価格!$G$1943)+予定価格!H223,-H235)))+I235</f>
        <v>0</v>
      </c>
      <c r="G235" s="268"/>
      <c r="H235" s="34">
        <f t="shared" si="62"/>
        <v>3</v>
      </c>
      <c r="I235" s="35">
        <f t="shared" si="54"/>
        <v>0</v>
      </c>
      <c r="J235" s="97">
        <f t="shared" si="55"/>
        <v>0</v>
      </c>
      <c r="K235" s="12">
        <f t="shared" si="56"/>
        <v>0</v>
      </c>
      <c r="L235" s="37"/>
      <c r="M235" s="6">
        <f>ROUND(予定価格!B223*査定表!$B$1949,-$F$14)</f>
        <v>0</v>
      </c>
      <c r="N235">
        <f>IF(M235=0,1,M235/予定価格!B223)</f>
        <v>1</v>
      </c>
      <c r="O235">
        <f t="shared" si="57"/>
        <v>11</v>
      </c>
      <c r="P235">
        <f t="shared" si="63"/>
        <v>0</v>
      </c>
      <c r="Q235">
        <f>IF(M235=0,0,M235/予定価格!B223)</f>
        <v>0</v>
      </c>
      <c r="R235">
        <f t="shared" si="58"/>
        <v>11</v>
      </c>
      <c r="S235">
        <f t="shared" si="64"/>
        <v>0</v>
      </c>
      <c r="T235" s="6">
        <f t="shared" si="65"/>
        <v>0</v>
      </c>
      <c r="U235" s="6" t="e">
        <f>IF(予定価格!$G$1939=0,ROUND(予定価格!H223*(入力表!$F$12/予定価格!$H$1943),-$F$14),ROUND((予定価格!G223*(入力表!$F$12-予定価格!$H$1943)/予定価格!$G$1943)+予定価格!H223,-$F$14))</f>
        <v>#DIV/0!</v>
      </c>
      <c r="V235" t="e">
        <f>IF(U235=0,1,IF(予定価格!O223=0,1,(U235-予定価格!P223)/予定価格!O223))</f>
        <v>#DIV/0!</v>
      </c>
      <c r="W235" t="e">
        <f t="shared" si="59"/>
        <v>#DIV/0!</v>
      </c>
      <c r="X235" t="e">
        <f t="shared" si="66"/>
        <v>#DIV/0!</v>
      </c>
      <c r="Y235" t="e">
        <f>IF(U235=0,0,IF(予定価格!G223=0,0,(U235-予定価格!H223)/予定価格!G223))</f>
        <v>#DIV/0!</v>
      </c>
      <c r="Z235" t="e">
        <f t="shared" si="60"/>
        <v>#DIV/0!</v>
      </c>
      <c r="AA235" t="e">
        <f t="shared" si="67"/>
        <v>#DIV/0!</v>
      </c>
      <c r="AB235" s="6" t="e">
        <f t="shared" si="68"/>
        <v>#DIV/0!</v>
      </c>
    </row>
    <row r="236" spans="1:28" hidden="1" x14ac:dyDescent="0.2">
      <c r="A236">
        <f>+予定価格!A224</f>
        <v>0</v>
      </c>
      <c r="B236" s="268">
        <f>ROUND(予定価格!B224*査定表!$B$1949,-D236)+E236</f>
        <v>0</v>
      </c>
      <c r="C236" s="268"/>
      <c r="D236" s="32">
        <f t="shared" si="61"/>
        <v>3</v>
      </c>
      <c r="E236" s="33">
        <f t="shared" si="53"/>
        <v>0</v>
      </c>
      <c r="F236" s="268">
        <f>IF($F$12=0,0,IF(予定価格!$G$1939=0,ROUND(予定価格!H224*(入力表!$F$12/予定価格!$H$1943),-H236),ROUND((予定価格!G224*(入力表!$F$12-予定価格!$H$1943)/予定価格!$G$1943)+予定価格!H224,-H236)))+I236</f>
        <v>0</v>
      </c>
      <c r="G236" s="268"/>
      <c r="H236" s="34">
        <f t="shared" si="62"/>
        <v>3</v>
      </c>
      <c r="I236" s="35">
        <f t="shared" si="54"/>
        <v>0</v>
      </c>
      <c r="J236" s="97">
        <f t="shared" si="55"/>
        <v>0</v>
      </c>
      <c r="K236" s="12">
        <f t="shared" si="56"/>
        <v>0</v>
      </c>
      <c r="L236" s="37"/>
      <c r="M236" s="6">
        <f>ROUND(予定価格!B224*査定表!$B$1949,-$F$14)</f>
        <v>0</v>
      </c>
      <c r="N236">
        <f>IF(M236=0,1,M236/予定価格!B224)</f>
        <v>1</v>
      </c>
      <c r="O236">
        <f t="shared" si="57"/>
        <v>11</v>
      </c>
      <c r="P236">
        <f t="shared" si="63"/>
        <v>0</v>
      </c>
      <c r="Q236">
        <f>IF(M236=0,0,M236/予定価格!B224)</f>
        <v>0</v>
      </c>
      <c r="R236">
        <f t="shared" si="58"/>
        <v>11</v>
      </c>
      <c r="S236">
        <f t="shared" si="64"/>
        <v>0</v>
      </c>
      <c r="T236" s="6">
        <f t="shared" si="65"/>
        <v>0</v>
      </c>
      <c r="U236" s="6" t="e">
        <f>IF(予定価格!$G$1939=0,ROUND(予定価格!H224*(入力表!$F$12/予定価格!$H$1943),-$F$14),ROUND((予定価格!G224*(入力表!$F$12-予定価格!$H$1943)/予定価格!$G$1943)+予定価格!H224,-$F$14))</f>
        <v>#DIV/0!</v>
      </c>
      <c r="V236" t="e">
        <f>IF(U236=0,1,IF(予定価格!O224=0,1,(U236-予定価格!P224)/予定価格!O224))</f>
        <v>#DIV/0!</v>
      </c>
      <c r="W236" t="e">
        <f t="shared" si="59"/>
        <v>#DIV/0!</v>
      </c>
      <c r="X236" t="e">
        <f t="shared" si="66"/>
        <v>#DIV/0!</v>
      </c>
      <c r="Y236" t="e">
        <f>IF(U236=0,0,IF(予定価格!G224=0,0,(U236-予定価格!H224)/予定価格!G224))</f>
        <v>#DIV/0!</v>
      </c>
      <c r="Z236" t="e">
        <f t="shared" si="60"/>
        <v>#DIV/0!</v>
      </c>
      <c r="AA236" t="e">
        <f t="shared" si="67"/>
        <v>#DIV/0!</v>
      </c>
      <c r="AB236" s="6" t="e">
        <f t="shared" si="68"/>
        <v>#DIV/0!</v>
      </c>
    </row>
    <row r="237" spans="1:28" hidden="1" x14ac:dyDescent="0.2">
      <c r="A237">
        <f>+予定価格!A225</f>
        <v>0</v>
      </c>
      <c r="B237" s="268">
        <f>ROUND(予定価格!B225*査定表!$B$1949,-D237)+E237</f>
        <v>0</v>
      </c>
      <c r="C237" s="268"/>
      <c r="D237" s="32">
        <f t="shared" si="61"/>
        <v>3</v>
      </c>
      <c r="E237" s="33">
        <f t="shared" si="53"/>
        <v>0</v>
      </c>
      <c r="F237" s="268">
        <f>IF($F$12=0,0,IF(予定価格!$G$1939=0,ROUND(予定価格!H225*(入力表!$F$12/予定価格!$H$1943),-H237),ROUND((予定価格!G225*(入力表!$F$12-予定価格!$H$1943)/予定価格!$G$1943)+予定価格!H225,-H237)))+I237</f>
        <v>0</v>
      </c>
      <c r="G237" s="268"/>
      <c r="H237" s="34">
        <f t="shared" si="62"/>
        <v>3</v>
      </c>
      <c r="I237" s="35">
        <f t="shared" si="54"/>
        <v>0</v>
      </c>
      <c r="J237" s="97">
        <f t="shared" si="55"/>
        <v>0</v>
      </c>
      <c r="K237" s="12">
        <f t="shared" si="56"/>
        <v>0</v>
      </c>
      <c r="L237" s="37"/>
      <c r="M237" s="6">
        <f>ROUND(予定価格!B225*査定表!$B$1949,-$F$14)</f>
        <v>0</v>
      </c>
      <c r="N237">
        <f>IF(M237=0,1,M237/予定価格!B225)</f>
        <v>1</v>
      </c>
      <c r="O237">
        <f t="shared" si="57"/>
        <v>11</v>
      </c>
      <c r="P237">
        <f t="shared" si="63"/>
        <v>0</v>
      </c>
      <c r="Q237">
        <f>IF(M237=0,0,M237/予定価格!B225)</f>
        <v>0</v>
      </c>
      <c r="R237">
        <f t="shared" si="58"/>
        <v>11</v>
      </c>
      <c r="S237">
        <f t="shared" si="64"/>
        <v>0</v>
      </c>
      <c r="T237" s="6">
        <f t="shared" si="65"/>
        <v>0</v>
      </c>
      <c r="U237" s="6" t="e">
        <f>IF(予定価格!$G$1939=0,ROUND(予定価格!H225*(入力表!$F$12/予定価格!$H$1943),-$F$14),ROUND((予定価格!G225*(入力表!$F$12-予定価格!$H$1943)/予定価格!$G$1943)+予定価格!H225,-$F$14))</f>
        <v>#DIV/0!</v>
      </c>
      <c r="V237" t="e">
        <f>IF(U237=0,1,IF(予定価格!O225=0,1,(U237-予定価格!P225)/予定価格!O225))</f>
        <v>#DIV/0!</v>
      </c>
      <c r="W237" t="e">
        <f t="shared" si="59"/>
        <v>#DIV/0!</v>
      </c>
      <c r="X237" t="e">
        <f t="shared" si="66"/>
        <v>#DIV/0!</v>
      </c>
      <c r="Y237" t="e">
        <f>IF(U237=0,0,IF(予定価格!G225=0,0,(U237-予定価格!H225)/予定価格!G225))</f>
        <v>#DIV/0!</v>
      </c>
      <c r="Z237" t="e">
        <f t="shared" si="60"/>
        <v>#DIV/0!</v>
      </c>
      <c r="AA237" t="e">
        <f t="shared" si="67"/>
        <v>#DIV/0!</v>
      </c>
      <c r="AB237" s="6" t="e">
        <f t="shared" si="68"/>
        <v>#DIV/0!</v>
      </c>
    </row>
    <row r="238" spans="1:28" hidden="1" x14ac:dyDescent="0.2">
      <c r="A238">
        <f>+予定価格!A226</f>
        <v>0</v>
      </c>
      <c r="B238" s="268">
        <f>ROUND(予定価格!B226*査定表!$B$1949,-D238)+E238</f>
        <v>0</v>
      </c>
      <c r="C238" s="268"/>
      <c r="D238" s="32">
        <f t="shared" si="61"/>
        <v>3</v>
      </c>
      <c r="E238" s="33">
        <f t="shared" si="53"/>
        <v>0</v>
      </c>
      <c r="F238" s="268">
        <f>IF($F$12=0,0,IF(予定価格!$G$1939=0,ROUND(予定価格!H226*(入力表!$F$12/予定価格!$H$1943),-H238),ROUND((予定価格!G226*(入力表!$F$12-予定価格!$H$1943)/予定価格!$G$1943)+予定価格!H226,-H238)))+I238</f>
        <v>0</v>
      </c>
      <c r="G238" s="268"/>
      <c r="H238" s="34">
        <f t="shared" si="62"/>
        <v>3</v>
      </c>
      <c r="I238" s="35">
        <f t="shared" si="54"/>
        <v>0</v>
      </c>
      <c r="J238" s="97">
        <f t="shared" si="55"/>
        <v>0</v>
      </c>
      <c r="K238" s="12">
        <f t="shared" si="56"/>
        <v>0</v>
      </c>
      <c r="L238" s="37"/>
      <c r="M238" s="6">
        <f>ROUND(予定価格!B226*査定表!$B$1949,-$F$14)</f>
        <v>0</v>
      </c>
      <c r="N238">
        <f>IF(M238=0,1,M238/予定価格!B226)</f>
        <v>1</v>
      </c>
      <c r="O238">
        <f t="shared" si="57"/>
        <v>11</v>
      </c>
      <c r="P238">
        <f t="shared" si="63"/>
        <v>0</v>
      </c>
      <c r="Q238">
        <f>IF(M238=0,0,M238/予定価格!B226)</f>
        <v>0</v>
      </c>
      <c r="R238">
        <f t="shared" si="58"/>
        <v>11</v>
      </c>
      <c r="S238">
        <f t="shared" si="64"/>
        <v>0</v>
      </c>
      <c r="T238" s="6">
        <f t="shared" si="65"/>
        <v>0</v>
      </c>
      <c r="U238" s="6" t="e">
        <f>IF(予定価格!$G$1939=0,ROUND(予定価格!H226*(入力表!$F$12/予定価格!$H$1943),-$F$14),ROUND((予定価格!G226*(入力表!$F$12-予定価格!$H$1943)/予定価格!$G$1943)+予定価格!H226,-$F$14))</f>
        <v>#DIV/0!</v>
      </c>
      <c r="V238" t="e">
        <f>IF(U238=0,1,IF(予定価格!O226=0,1,(U238-予定価格!P226)/予定価格!O226))</f>
        <v>#DIV/0!</v>
      </c>
      <c r="W238" t="e">
        <f t="shared" si="59"/>
        <v>#DIV/0!</v>
      </c>
      <c r="X238" t="e">
        <f t="shared" si="66"/>
        <v>#DIV/0!</v>
      </c>
      <c r="Y238" t="e">
        <f>IF(U238=0,0,IF(予定価格!G226=0,0,(U238-予定価格!H226)/予定価格!G226))</f>
        <v>#DIV/0!</v>
      </c>
      <c r="Z238" t="e">
        <f t="shared" si="60"/>
        <v>#DIV/0!</v>
      </c>
      <c r="AA238" t="e">
        <f t="shared" si="67"/>
        <v>#DIV/0!</v>
      </c>
      <c r="AB238" s="6" t="e">
        <f t="shared" si="68"/>
        <v>#DIV/0!</v>
      </c>
    </row>
    <row r="239" spans="1:28" hidden="1" x14ac:dyDescent="0.2">
      <c r="A239">
        <f>+予定価格!A227</f>
        <v>0</v>
      </c>
      <c r="B239" s="268">
        <f>ROUND(予定価格!B227*査定表!$B$1949,-D239)+E239</f>
        <v>0</v>
      </c>
      <c r="C239" s="268"/>
      <c r="D239" s="32">
        <f t="shared" si="61"/>
        <v>3</v>
      </c>
      <c r="E239" s="33">
        <f t="shared" si="53"/>
        <v>0</v>
      </c>
      <c r="F239" s="268">
        <f>IF($F$12=0,0,IF(予定価格!$G$1939=0,ROUND(予定価格!H227*(入力表!$F$12/予定価格!$H$1943),-H239),ROUND((予定価格!G227*(入力表!$F$12-予定価格!$H$1943)/予定価格!$G$1943)+予定価格!H227,-H239)))+I239</f>
        <v>0</v>
      </c>
      <c r="G239" s="268"/>
      <c r="H239" s="34">
        <f t="shared" si="62"/>
        <v>3</v>
      </c>
      <c r="I239" s="35">
        <f t="shared" si="54"/>
        <v>0</v>
      </c>
      <c r="J239" s="97">
        <f t="shared" si="55"/>
        <v>0</v>
      </c>
      <c r="K239" s="12">
        <f t="shared" si="56"/>
        <v>0</v>
      </c>
      <c r="L239" s="37"/>
      <c r="M239" s="6">
        <f>ROUND(予定価格!B227*査定表!$B$1949,-$F$14)</f>
        <v>0</v>
      </c>
      <c r="N239">
        <f>IF(M239=0,1,M239/予定価格!B227)</f>
        <v>1</v>
      </c>
      <c r="O239">
        <f t="shared" si="57"/>
        <v>11</v>
      </c>
      <c r="P239">
        <f t="shared" si="63"/>
        <v>0</v>
      </c>
      <c r="Q239">
        <f>IF(M239=0,0,M239/予定価格!B227)</f>
        <v>0</v>
      </c>
      <c r="R239">
        <f t="shared" si="58"/>
        <v>11</v>
      </c>
      <c r="S239">
        <f t="shared" si="64"/>
        <v>0</v>
      </c>
      <c r="T239" s="6">
        <f t="shared" si="65"/>
        <v>0</v>
      </c>
      <c r="U239" s="6" t="e">
        <f>IF(予定価格!$G$1939=0,ROUND(予定価格!H227*(入力表!$F$12/予定価格!$H$1943),-$F$14),ROUND((予定価格!G227*(入力表!$F$12-予定価格!$H$1943)/予定価格!$G$1943)+予定価格!H227,-$F$14))</f>
        <v>#DIV/0!</v>
      </c>
      <c r="V239" t="e">
        <f>IF(U239=0,1,IF(予定価格!O227=0,1,(U239-予定価格!P227)/予定価格!O227))</f>
        <v>#DIV/0!</v>
      </c>
      <c r="W239" t="e">
        <f t="shared" si="59"/>
        <v>#DIV/0!</v>
      </c>
      <c r="X239" t="e">
        <f t="shared" si="66"/>
        <v>#DIV/0!</v>
      </c>
      <c r="Y239" t="e">
        <f>IF(U239=0,0,IF(予定価格!G227=0,0,(U239-予定価格!H227)/予定価格!G227))</f>
        <v>#DIV/0!</v>
      </c>
      <c r="Z239" t="e">
        <f t="shared" si="60"/>
        <v>#DIV/0!</v>
      </c>
      <c r="AA239" t="e">
        <f t="shared" si="67"/>
        <v>#DIV/0!</v>
      </c>
      <c r="AB239" s="6" t="e">
        <f t="shared" si="68"/>
        <v>#DIV/0!</v>
      </c>
    </row>
    <row r="240" spans="1:28" hidden="1" x14ac:dyDescent="0.2">
      <c r="A240">
        <f>+予定価格!A228</f>
        <v>0</v>
      </c>
      <c r="B240" s="268">
        <f>ROUND(予定価格!B228*査定表!$B$1949,-D240)+E240</f>
        <v>0</v>
      </c>
      <c r="C240" s="268"/>
      <c r="D240" s="32">
        <f t="shared" si="61"/>
        <v>3</v>
      </c>
      <c r="E240" s="33">
        <f t="shared" si="53"/>
        <v>0</v>
      </c>
      <c r="F240" s="268">
        <f>IF($F$12=0,0,IF(予定価格!$G$1939=0,ROUND(予定価格!H228*(入力表!$F$12/予定価格!$H$1943),-H240),ROUND((予定価格!G228*(入力表!$F$12-予定価格!$H$1943)/予定価格!$G$1943)+予定価格!H228,-H240)))+I240</f>
        <v>0</v>
      </c>
      <c r="G240" s="268"/>
      <c r="H240" s="34">
        <f t="shared" si="62"/>
        <v>3</v>
      </c>
      <c r="I240" s="35">
        <f t="shared" si="54"/>
        <v>0</v>
      </c>
      <c r="J240" s="97">
        <f t="shared" si="55"/>
        <v>0</v>
      </c>
      <c r="K240" s="12">
        <f t="shared" si="56"/>
        <v>0</v>
      </c>
      <c r="L240" s="37"/>
      <c r="M240" s="6">
        <f>ROUND(予定価格!B228*査定表!$B$1949,-$F$14)</f>
        <v>0</v>
      </c>
      <c r="N240">
        <f>IF(M240=0,1,M240/予定価格!B228)</f>
        <v>1</v>
      </c>
      <c r="O240">
        <f t="shared" si="57"/>
        <v>11</v>
      </c>
      <c r="P240">
        <f t="shared" si="63"/>
        <v>0</v>
      </c>
      <c r="Q240">
        <f>IF(M240=0,0,M240/予定価格!B228)</f>
        <v>0</v>
      </c>
      <c r="R240">
        <f t="shared" si="58"/>
        <v>11</v>
      </c>
      <c r="S240">
        <f t="shared" si="64"/>
        <v>0</v>
      </c>
      <c r="T240" s="6">
        <f t="shared" si="65"/>
        <v>0</v>
      </c>
      <c r="U240" s="6" t="e">
        <f>IF(予定価格!$G$1939=0,ROUND(予定価格!H228*(入力表!$F$12/予定価格!$H$1943),-$F$14),ROUND((予定価格!G228*(入力表!$F$12-予定価格!$H$1943)/予定価格!$G$1943)+予定価格!H228,-$F$14))</f>
        <v>#DIV/0!</v>
      </c>
      <c r="V240" t="e">
        <f>IF(U240=0,1,IF(予定価格!O228=0,1,(U240-予定価格!P228)/予定価格!O228))</f>
        <v>#DIV/0!</v>
      </c>
      <c r="W240" t="e">
        <f t="shared" si="59"/>
        <v>#DIV/0!</v>
      </c>
      <c r="X240" t="e">
        <f t="shared" si="66"/>
        <v>#DIV/0!</v>
      </c>
      <c r="Y240" t="e">
        <f>IF(U240=0,0,IF(予定価格!G228=0,0,(U240-予定価格!H228)/予定価格!G228))</f>
        <v>#DIV/0!</v>
      </c>
      <c r="Z240" t="e">
        <f t="shared" si="60"/>
        <v>#DIV/0!</v>
      </c>
      <c r="AA240" t="e">
        <f t="shared" si="67"/>
        <v>#DIV/0!</v>
      </c>
      <c r="AB240" s="6" t="e">
        <f t="shared" si="68"/>
        <v>#DIV/0!</v>
      </c>
    </row>
    <row r="241" spans="1:28" hidden="1" x14ac:dyDescent="0.2">
      <c r="A241">
        <f>+予定価格!A229</f>
        <v>0</v>
      </c>
      <c r="B241" s="268">
        <f>ROUND(予定価格!B229*査定表!$B$1949,-D241)+E241</f>
        <v>0</v>
      </c>
      <c r="C241" s="268"/>
      <c r="D241" s="32">
        <f t="shared" si="61"/>
        <v>3</v>
      </c>
      <c r="E241" s="33">
        <f t="shared" si="53"/>
        <v>0</v>
      </c>
      <c r="F241" s="268">
        <f>IF($F$12=0,0,IF(予定価格!$G$1939=0,ROUND(予定価格!H229*(入力表!$F$12/予定価格!$H$1943),-H241),ROUND((予定価格!G229*(入力表!$F$12-予定価格!$H$1943)/予定価格!$G$1943)+予定価格!H229,-H241)))+I241</f>
        <v>0</v>
      </c>
      <c r="G241" s="268"/>
      <c r="H241" s="34">
        <f t="shared" si="62"/>
        <v>3</v>
      </c>
      <c r="I241" s="35">
        <f t="shared" si="54"/>
        <v>0</v>
      </c>
      <c r="J241" s="97">
        <f t="shared" si="55"/>
        <v>0</v>
      </c>
      <c r="K241" s="12">
        <f t="shared" si="56"/>
        <v>0</v>
      </c>
      <c r="L241" s="37"/>
      <c r="M241" s="6">
        <f>ROUND(予定価格!B229*査定表!$B$1949,-$F$14)</f>
        <v>0</v>
      </c>
      <c r="N241">
        <f>IF(M241=0,1,M241/予定価格!B229)</f>
        <v>1</v>
      </c>
      <c r="O241">
        <f t="shared" si="57"/>
        <v>11</v>
      </c>
      <c r="P241">
        <f t="shared" si="63"/>
        <v>0</v>
      </c>
      <c r="Q241">
        <f>IF(M241=0,0,M241/予定価格!B229)</f>
        <v>0</v>
      </c>
      <c r="R241">
        <f t="shared" si="58"/>
        <v>11</v>
      </c>
      <c r="S241">
        <f t="shared" si="64"/>
        <v>0</v>
      </c>
      <c r="T241" s="6">
        <f t="shared" si="65"/>
        <v>0</v>
      </c>
      <c r="U241" s="6" t="e">
        <f>IF(予定価格!$G$1939=0,ROUND(予定価格!H229*(入力表!$F$12/予定価格!$H$1943),-$F$14),ROUND((予定価格!G229*(入力表!$F$12-予定価格!$H$1943)/予定価格!$G$1943)+予定価格!H229,-$F$14))</f>
        <v>#DIV/0!</v>
      </c>
      <c r="V241" t="e">
        <f>IF(U241=0,1,IF(予定価格!O229=0,1,(U241-予定価格!P229)/予定価格!O229))</f>
        <v>#DIV/0!</v>
      </c>
      <c r="W241" t="e">
        <f t="shared" si="59"/>
        <v>#DIV/0!</v>
      </c>
      <c r="X241" t="e">
        <f t="shared" si="66"/>
        <v>#DIV/0!</v>
      </c>
      <c r="Y241" t="e">
        <f>IF(U241=0,0,IF(予定価格!G229=0,0,(U241-予定価格!H229)/予定価格!G229))</f>
        <v>#DIV/0!</v>
      </c>
      <c r="Z241" t="e">
        <f t="shared" si="60"/>
        <v>#DIV/0!</v>
      </c>
      <c r="AA241" t="e">
        <f t="shared" si="67"/>
        <v>#DIV/0!</v>
      </c>
      <c r="AB241" s="6" t="e">
        <f t="shared" si="68"/>
        <v>#DIV/0!</v>
      </c>
    </row>
    <row r="242" spans="1:28" hidden="1" x14ac:dyDescent="0.2">
      <c r="A242">
        <f>+予定価格!A230</f>
        <v>0</v>
      </c>
      <c r="B242" s="268">
        <f>ROUND(予定価格!B230*査定表!$B$1949,-D242)+E242</f>
        <v>0</v>
      </c>
      <c r="C242" s="268"/>
      <c r="D242" s="32">
        <f t="shared" si="61"/>
        <v>3</v>
      </c>
      <c r="E242" s="33">
        <f t="shared" si="53"/>
        <v>0</v>
      </c>
      <c r="F242" s="268">
        <f>IF($F$12=0,0,IF(予定価格!$G$1939=0,ROUND(予定価格!H230*(入力表!$F$12/予定価格!$H$1943),-H242),ROUND((予定価格!G230*(入力表!$F$12-予定価格!$H$1943)/予定価格!$G$1943)+予定価格!H230,-H242)))+I242</f>
        <v>0</v>
      </c>
      <c r="G242" s="268"/>
      <c r="H242" s="34">
        <f t="shared" si="62"/>
        <v>3</v>
      </c>
      <c r="I242" s="35">
        <f t="shared" si="54"/>
        <v>0</v>
      </c>
      <c r="J242" s="97">
        <f t="shared" si="55"/>
        <v>0</v>
      </c>
      <c r="K242" s="12">
        <f t="shared" si="56"/>
        <v>0</v>
      </c>
      <c r="L242" s="37"/>
      <c r="M242" s="6">
        <f>ROUND(予定価格!B230*査定表!$B$1949,-$F$14)</f>
        <v>0</v>
      </c>
      <c r="N242">
        <f>IF(M242=0,1,M242/予定価格!B230)</f>
        <v>1</v>
      </c>
      <c r="O242">
        <f t="shared" si="57"/>
        <v>11</v>
      </c>
      <c r="P242">
        <f t="shared" si="63"/>
        <v>0</v>
      </c>
      <c r="Q242">
        <f>IF(M242=0,0,M242/予定価格!B230)</f>
        <v>0</v>
      </c>
      <c r="R242">
        <f t="shared" si="58"/>
        <v>11</v>
      </c>
      <c r="S242">
        <f t="shared" si="64"/>
        <v>0</v>
      </c>
      <c r="T242" s="6">
        <f t="shared" si="65"/>
        <v>0</v>
      </c>
      <c r="U242" s="6" t="e">
        <f>IF(予定価格!$G$1939=0,ROUND(予定価格!H230*(入力表!$F$12/予定価格!$H$1943),-$F$14),ROUND((予定価格!G230*(入力表!$F$12-予定価格!$H$1943)/予定価格!$G$1943)+予定価格!H230,-$F$14))</f>
        <v>#DIV/0!</v>
      </c>
      <c r="V242" t="e">
        <f>IF(U242=0,1,IF(予定価格!O230=0,1,(U242-予定価格!P230)/予定価格!O230))</f>
        <v>#DIV/0!</v>
      </c>
      <c r="W242" t="e">
        <f t="shared" si="59"/>
        <v>#DIV/0!</v>
      </c>
      <c r="X242" t="e">
        <f t="shared" si="66"/>
        <v>#DIV/0!</v>
      </c>
      <c r="Y242" t="e">
        <f>IF(U242=0,0,IF(予定価格!G230=0,0,(U242-予定価格!H230)/予定価格!G230))</f>
        <v>#DIV/0!</v>
      </c>
      <c r="Z242" t="e">
        <f t="shared" si="60"/>
        <v>#DIV/0!</v>
      </c>
      <c r="AA242" t="e">
        <f t="shared" si="67"/>
        <v>#DIV/0!</v>
      </c>
      <c r="AB242" s="6" t="e">
        <f t="shared" si="68"/>
        <v>#DIV/0!</v>
      </c>
    </row>
    <row r="243" spans="1:28" hidden="1" x14ac:dyDescent="0.2">
      <c r="A243">
        <f>+予定価格!A231</f>
        <v>0</v>
      </c>
      <c r="B243" s="268">
        <f>ROUND(予定価格!B231*査定表!$B$1949,-D243)+E243</f>
        <v>0</v>
      </c>
      <c r="C243" s="268"/>
      <c r="D243" s="32">
        <f t="shared" si="61"/>
        <v>3</v>
      </c>
      <c r="E243" s="33">
        <f t="shared" si="53"/>
        <v>0</v>
      </c>
      <c r="F243" s="268">
        <f>IF($F$12=0,0,IF(予定価格!$G$1939=0,ROUND(予定価格!H231*(入力表!$F$12/予定価格!$H$1943),-H243),ROUND((予定価格!G231*(入力表!$F$12-予定価格!$H$1943)/予定価格!$G$1943)+予定価格!H231,-H243)))+I243</f>
        <v>0</v>
      </c>
      <c r="G243" s="268"/>
      <c r="H243" s="34">
        <f t="shared" si="62"/>
        <v>3</v>
      </c>
      <c r="I243" s="35">
        <f t="shared" si="54"/>
        <v>0</v>
      </c>
      <c r="J243" s="97">
        <f t="shared" si="55"/>
        <v>0</v>
      </c>
      <c r="K243" s="12">
        <f t="shared" si="56"/>
        <v>0</v>
      </c>
      <c r="L243" s="37"/>
      <c r="M243" s="6">
        <f>ROUND(予定価格!B231*査定表!$B$1949,-$F$14)</f>
        <v>0</v>
      </c>
      <c r="N243">
        <f>IF(M243=0,1,M243/予定価格!B231)</f>
        <v>1</v>
      </c>
      <c r="O243">
        <f t="shared" si="57"/>
        <v>11</v>
      </c>
      <c r="P243">
        <f t="shared" si="63"/>
        <v>0</v>
      </c>
      <c r="Q243">
        <f>IF(M243=0,0,M243/予定価格!B231)</f>
        <v>0</v>
      </c>
      <c r="R243">
        <f t="shared" si="58"/>
        <v>11</v>
      </c>
      <c r="S243">
        <f t="shared" si="64"/>
        <v>0</v>
      </c>
      <c r="T243" s="6">
        <f t="shared" si="65"/>
        <v>0</v>
      </c>
      <c r="U243" s="6" t="e">
        <f>IF(予定価格!$G$1939=0,ROUND(予定価格!H231*(入力表!$F$12/予定価格!$H$1943),-$F$14),ROUND((予定価格!G231*(入力表!$F$12-予定価格!$H$1943)/予定価格!$G$1943)+予定価格!H231,-$F$14))</f>
        <v>#DIV/0!</v>
      </c>
      <c r="V243" t="e">
        <f>IF(U243=0,1,IF(予定価格!O231=0,1,(U243-予定価格!P231)/予定価格!O231))</f>
        <v>#DIV/0!</v>
      </c>
      <c r="W243" t="e">
        <f t="shared" si="59"/>
        <v>#DIV/0!</v>
      </c>
      <c r="X243" t="e">
        <f t="shared" si="66"/>
        <v>#DIV/0!</v>
      </c>
      <c r="Y243" t="e">
        <f>IF(U243=0,0,IF(予定価格!G231=0,0,(U243-予定価格!H231)/予定価格!G231))</f>
        <v>#DIV/0!</v>
      </c>
      <c r="Z243" t="e">
        <f t="shared" si="60"/>
        <v>#DIV/0!</v>
      </c>
      <c r="AA243" t="e">
        <f t="shared" si="67"/>
        <v>#DIV/0!</v>
      </c>
      <c r="AB243" s="6" t="e">
        <f t="shared" si="68"/>
        <v>#DIV/0!</v>
      </c>
    </row>
    <row r="244" spans="1:28" hidden="1" x14ac:dyDescent="0.2">
      <c r="A244">
        <f>+予定価格!A232</f>
        <v>0</v>
      </c>
      <c r="B244" s="268">
        <f>ROUND(予定価格!B232*査定表!$B$1949,-D244)+E244</f>
        <v>0</v>
      </c>
      <c r="C244" s="268"/>
      <c r="D244" s="32">
        <f t="shared" si="61"/>
        <v>3</v>
      </c>
      <c r="E244" s="33">
        <f t="shared" si="53"/>
        <v>0</v>
      </c>
      <c r="F244" s="268">
        <f>IF($F$12=0,0,IF(予定価格!$G$1939=0,ROUND(予定価格!H232*(入力表!$F$12/予定価格!$H$1943),-H244),ROUND((予定価格!G232*(入力表!$F$12-予定価格!$H$1943)/予定価格!$G$1943)+予定価格!H232,-H244)))+I244</f>
        <v>0</v>
      </c>
      <c r="G244" s="268"/>
      <c r="H244" s="34">
        <f t="shared" si="62"/>
        <v>3</v>
      </c>
      <c r="I244" s="35">
        <f t="shared" si="54"/>
        <v>0</v>
      </c>
      <c r="J244" s="97">
        <f t="shared" si="55"/>
        <v>0</v>
      </c>
      <c r="K244" s="12">
        <f t="shared" si="56"/>
        <v>0</v>
      </c>
      <c r="L244" s="37"/>
      <c r="M244" s="6">
        <f>ROUND(予定価格!B232*査定表!$B$1949,-$F$14)</f>
        <v>0</v>
      </c>
      <c r="N244">
        <f>IF(M244=0,1,M244/予定価格!B232)</f>
        <v>1</v>
      </c>
      <c r="O244">
        <f t="shared" si="57"/>
        <v>11</v>
      </c>
      <c r="P244">
        <f t="shared" si="63"/>
        <v>0</v>
      </c>
      <c r="Q244">
        <f>IF(M244=0,0,M244/予定価格!B232)</f>
        <v>0</v>
      </c>
      <c r="R244">
        <f t="shared" si="58"/>
        <v>11</v>
      </c>
      <c r="S244">
        <f t="shared" si="64"/>
        <v>0</v>
      </c>
      <c r="T244" s="6">
        <f t="shared" si="65"/>
        <v>0</v>
      </c>
      <c r="U244" s="6" t="e">
        <f>IF(予定価格!$G$1939=0,ROUND(予定価格!H232*(入力表!$F$12/予定価格!$H$1943),-$F$14),ROUND((予定価格!G232*(入力表!$F$12-予定価格!$H$1943)/予定価格!$G$1943)+予定価格!H232,-$F$14))</f>
        <v>#DIV/0!</v>
      </c>
      <c r="V244" t="e">
        <f>IF(U244=0,1,IF(予定価格!O232=0,1,(U244-予定価格!P232)/予定価格!O232))</f>
        <v>#DIV/0!</v>
      </c>
      <c r="W244" t="e">
        <f t="shared" si="59"/>
        <v>#DIV/0!</v>
      </c>
      <c r="X244" t="e">
        <f t="shared" si="66"/>
        <v>#DIV/0!</v>
      </c>
      <c r="Y244" t="e">
        <f>IF(U244=0,0,IF(予定価格!G232=0,0,(U244-予定価格!H232)/予定価格!G232))</f>
        <v>#DIV/0!</v>
      </c>
      <c r="Z244" t="e">
        <f t="shared" si="60"/>
        <v>#DIV/0!</v>
      </c>
      <c r="AA244" t="e">
        <f t="shared" si="67"/>
        <v>#DIV/0!</v>
      </c>
      <c r="AB244" s="6" t="e">
        <f t="shared" si="68"/>
        <v>#DIV/0!</v>
      </c>
    </row>
    <row r="245" spans="1:28" hidden="1" x14ac:dyDescent="0.2">
      <c r="A245">
        <f>+予定価格!A233</f>
        <v>0</v>
      </c>
      <c r="B245" s="268">
        <f>ROUND(予定価格!B233*査定表!$B$1949,-D245)+E245</f>
        <v>0</v>
      </c>
      <c r="C245" s="268"/>
      <c r="D245" s="32">
        <f t="shared" si="61"/>
        <v>3</v>
      </c>
      <c r="E245" s="33">
        <f t="shared" si="53"/>
        <v>0</v>
      </c>
      <c r="F245" s="268">
        <f>IF($F$12=0,0,IF(予定価格!$G$1939=0,ROUND(予定価格!H233*(入力表!$F$12/予定価格!$H$1943),-H245),ROUND((予定価格!G233*(入力表!$F$12-予定価格!$H$1943)/予定価格!$G$1943)+予定価格!H233,-H245)))+I245</f>
        <v>0</v>
      </c>
      <c r="G245" s="268"/>
      <c r="H245" s="34">
        <f t="shared" si="62"/>
        <v>3</v>
      </c>
      <c r="I245" s="35">
        <f t="shared" si="54"/>
        <v>0</v>
      </c>
      <c r="J245" s="97">
        <f t="shared" si="55"/>
        <v>0</v>
      </c>
      <c r="K245" s="12">
        <f t="shared" si="56"/>
        <v>0</v>
      </c>
      <c r="L245" s="37"/>
      <c r="M245" s="6">
        <f>ROUND(予定価格!B233*査定表!$B$1949,-$F$14)</f>
        <v>0</v>
      </c>
      <c r="N245">
        <f>IF(M245=0,1,M245/予定価格!B233)</f>
        <v>1</v>
      </c>
      <c r="O245">
        <f t="shared" si="57"/>
        <v>11</v>
      </c>
      <c r="P245">
        <f t="shared" si="63"/>
        <v>0</v>
      </c>
      <c r="Q245">
        <f>IF(M245=0,0,M245/予定価格!B233)</f>
        <v>0</v>
      </c>
      <c r="R245">
        <f t="shared" si="58"/>
        <v>11</v>
      </c>
      <c r="S245">
        <f t="shared" si="64"/>
        <v>0</v>
      </c>
      <c r="T245" s="6">
        <f t="shared" si="65"/>
        <v>0</v>
      </c>
      <c r="U245" s="6" t="e">
        <f>IF(予定価格!$G$1939=0,ROUND(予定価格!H233*(入力表!$F$12/予定価格!$H$1943),-$F$14),ROUND((予定価格!G233*(入力表!$F$12-予定価格!$H$1943)/予定価格!$G$1943)+予定価格!H233,-$F$14))</f>
        <v>#DIV/0!</v>
      </c>
      <c r="V245" t="e">
        <f>IF(U245=0,1,IF(予定価格!O233=0,1,(U245-予定価格!P233)/予定価格!O233))</f>
        <v>#DIV/0!</v>
      </c>
      <c r="W245" t="e">
        <f t="shared" si="59"/>
        <v>#DIV/0!</v>
      </c>
      <c r="X245" t="e">
        <f t="shared" si="66"/>
        <v>#DIV/0!</v>
      </c>
      <c r="Y245" t="e">
        <f>IF(U245=0,0,IF(予定価格!G233=0,0,(U245-予定価格!H233)/予定価格!G233))</f>
        <v>#DIV/0!</v>
      </c>
      <c r="Z245" t="e">
        <f t="shared" si="60"/>
        <v>#DIV/0!</v>
      </c>
      <c r="AA245" t="e">
        <f t="shared" si="67"/>
        <v>#DIV/0!</v>
      </c>
      <c r="AB245" s="6" t="e">
        <f t="shared" si="68"/>
        <v>#DIV/0!</v>
      </c>
    </row>
    <row r="246" spans="1:28" hidden="1" x14ac:dyDescent="0.2">
      <c r="A246">
        <f>+予定価格!A234</f>
        <v>0</v>
      </c>
      <c r="B246" s="268">
        <f>ROUND(予定価格!B234*査定表!$B$1949,-D246)+E246</f>
        <v>0</v>
      </c>
      <c r="C246" s="268"/>
      <c r="D246" s="32">
        <f t="shared" si="61"/>
        <v>3</v>
      </c>
      <c r="E246" s="33">
        <f t="shared" si="53"/>
        <v>0</v>
      </c>
      <c r="F246" s="268">
        <f>IF($F$12=0,0,IF(予定価格!$G$1939=0,ROUND(予定価格!H234*(入力表!$F$12/予定価格!$H$1943),-H246),ROUND((予定価格!G234*(入力表!$F$12-予定価格!$H$1943)/予定価格!$G$1943)+予定価格!H234,-H246)))+I246</f>
        <v>0</v>
      </c>
      <c r="G246" s="268"/>
      <c r="H246" s="34">
        <f t="shared" si="62"/>
        <v>3</v>
      </c>
      <c r="I246" s="35">
        <f t="shared" si="54"/>
        <v>0</v>
      </c>
      <c r="J246" s="97">
        <f t="shared" si="55"/>
        <v>0</v>
      </c>
      <c r="K246" s="12">
        <f t="shared" si="56"/>
        <v>0</v>
      </c>
      <c r="L246" s="37"/>
      <c r="M246" s="6">
        <f>ROUND(予定価格!B234*査定表!$B$1949,-$F$14)</f>
        <v>0</v>
      </c>
      <c r="N246">
        <f>IF(M246=0,1,M246/予定価格!B234)</f>
        <v>1</v>
      </c>
      <c r="O246">
        <f t="shared" si="57"/>
        <v>11</v>
      </c>
      <c r="P246">
        <f t="shared" si="63"/>
        <v>0</v>
      </c>
      <c r="Q246">
        <f>IF(M246=0,0,M246/予定価格!B234)</f>
        <v>0</v>
      </c>
      <c r="R246">
        <f t="shared" si="58"/>
        <v>11</v>
      </c>
      <c r="S246">
        <f t="shared" si="64"/>
        <v>0</v>
      </c>
      <c r="T246" s="6">
        <f t="shared" si="65"/>
        <v>0</v>
      </c>
      <c r="U246" s="6" t="e">
        <f>IF(予定価格!$G$1939=0,ROUND(予定価格!H234*(入力表!$F$12/予定価格!$H$1943),-$F$14),ROUND((予定価格!G234*(入力表!$F$12-予定価格!$H$1943)/予定価格!$G$1943)+予定価格!H234,-$F$14))</f>
        <v>#DIV/0!</v>
      </c>
      <c r="V246" t="e">
        <f>IF(U246=0,1,IF(予定価格!O234=0,1,(U246-予定価格!P234)/予定価格!O234))</f>
        <v>#DIV/0!</v>
      </c>
      <c r="W246" t="e">
        <f t="shared" si="59"/>
        <v>#DIV/0!</v>
      </c>
      <c r="X246" t="e">
        <f t="shared" si="66"/>
        <v>#DIV/0!</v>
      </c>
      <c r="Y246" t="e">
        <f>IF(U246=0,0,IF(予定価格!G234=0,0,(U246-予定価格!H234)/予定価格!G234))</f>
        <v>#DIV/0!</v>
      </c>
      <c r="Z246" t="e">
        <f t="shared" si="60"/>
        <v>#DIV/0!</v>
      </c>
      <c r="AA246" t="e">
        <f t="shared" si="67"/>
        <v>#DIV/0!</v>
      </c>
      <c r="AB246" s="6" t="e">
        <f t="shared" si="68"/>
        <v>#DIV/0!</v>
      </c>
    </row>
    <row r="247" spans="1:28" hidden="1" x14ac:dyDescent="0.2">
      <c r="A247">
        <f>+予定価格!A235</f>
        <v>0</v>
      </c>
      <c r="B247" s="268">
        <f>ROUND(予定価格!B235*査定表!$B$1949,-D247)+E247</f>
        <v>0</v>
      </c>
      <c r="C247" s="268"/>
      <c r="D247" s="32">
        <f t="shared" si="61"/>
        <v>3</v>
      </c>
      <c r="E247" s="33">
        <f t="shared" si="53"/>
        <v>0</v>
      </c>
      <c r="F247" s="268">
        <f>IF($F$12=0,0,IF(予定価格!$G$1939=0,ROUND(予定価格!H235*(入力表!$F$12/予定価格!$H$1943),-H247),ROUND((予定価格!G235*(入力表!$F$12-予定価格!$H$1943)/予定価格!$G$1943)+予定価格!H235,-H247)))+I247</f>
        <v>0</v>
      </c>
      <c r="G247" s="268"/>
      <c r="H247" s="34">
        <f t="shared" si="62"/>
        <v>3</v>
      </c>
      <c r="I247" s="35">
        <f t="shared" si="54"/>
        <v>0</v>
      </c>
      <c r="J247" s="97">
        <f t="shared" si="55"/>
        <v>0</v>
      </c>
      <c r="K247" s="12">
        <f t="shared" si="56"/>
        <v>0</v>
      </c>
      <c r="L247" s="37"/>
      <c r="M247" s="6">
        <f>ROUND(予定価格!B235*査定表!$B$1949,-$F$14)</f>
        <v>0</v>
      </c>
      <c r="N247">
        <f>IF(M247=0,1,M247/予定価格!B235)</f>
        <v>1</v>
      </c>
      <c r="O247">
        <f t="shared" si="57"/>
        <v>11</v>
      </c>
      <c r="P247">
        <f t="shared" si="63"/>
        <v>0</v>
      </c>
      <c r="Q247">
        <f>IF(M247=0,0,M247/予定価格!B235)</f>
        <v>0</v>
      </c>
      <c r="R247">
        <f t="shared" si="58"/>
        <v>11</v>
      </c>
      <c r="S247">
        <f t="shared" si="64"/>
        <v>0</v>
      </c>
      <c r="T247" s="6">
        <f t="shared" si="65"/>
        <v>0</v>
      </c>
      <c r="U247" s="6" t="e">
        <f>IF(予定価格!$G$1939=0,ROUND(予定価格!H235*(入力表!$F$12/予定価格!$H$1943),-$F$14),ROUND((予定価格!G235*(入力表!$F$12-予定価格!$H$1943)/予定価格!$G$1943)+予定価格!H235,-$F$14))</f>
        <v>#DIV/0!</v>
      </c>
      <c r="V247" t="e">
        <f>IF(U247=0,1,IF(予定価格!O235=0,1,(U247-予定価格!P235)/予定価格!O235))</f>
        <v>#DIV/0!</v>
      </c>
      <c r="W247" t="e">
        <f t="shared" si="59"/>
        <v>#DIV/0!</v>
      </c>
      <c r="X247" t="e">
        <f t="shared" si="66"/>
        <v>#DIV/0!</v>
      </c>
      <c r="Y247" t="e">
        <f>IF(U247=0,0,IF(予定価格!G235=0,0,(U247-予定価格!H235)/予定価格!G235))</f>
        <v>#DIV/0!</v>
      </c>
      <c r="Z247" t="e">
        <f t="shared" si="60"/>
        <v>#DIV/0!</v>
      </c>
      <c r="AA247" t="e">
        <f t="shared" si="67"/>
        <v>#DIV/0!</v>
      </c>
      <c r="AB247" s="6" t="e">
        <f t="shared" si="68"/>
        <v>#DIV/0!</v>
      </c>
    </row>
    <row r="248" spans="1:28" hidden="1" x14ac:dyDescent="0.2">
      <c r="A248">
        <f>+予定価格!A236</f>
        <v>0</v>
      </c>
      <c r="B248" s="268">
        <f>ROUND(予定価格!B236*査定表!$B$1949,-D248)+E248</f>
        <v>0</v>
      </c>
      <c r="C248" s="268"/>
      <c r="D248" s="32">
        <f t="shared" si="61"/>
        <v>3</v>
      </c>
      <c r="E248" s="33">
        <f t="shared" si="53"/>
        <v>0</v>
      </c>
      <c r="F248" s="268">
        <f>IF($F$12=0,0,IF(予定価格!$G$1939=0,ROUND(予定価格!H236*(入力表!$F$12/予定価格!$H$1943),-H248),ROUND((予定価格!G236*(入力表!$F$12-予定価格!$H$1943)/予定価格!$G$1943)+予定価格!H236,-H248)))+I248</f>
        <v>0</v>
      </c>
      <c r="G248" s="268"/>
      <c r="H248" s="34">
        <f t="shared" si="62"/>
        <v>3</v>
      </c>
      <c r="I248" s="35">
        <f t="shared" si="54"/>
        <v>0</v>
      </c>
      <c r="J248" s="97">
        <f t="shared" si="55"/>
        <v>0</v>
      </c>
      <c r="K248" s="12">
        <f t="shared" si="56"/>
        <v>0</v>
      </c>
      <c r="L248" s="37"/>
      <c r="M248" s="6">
        <f>ROUND(予定価格!B236*査定表!$B$1949,-$F$14)</f>
        <v>0</v>
      </c>
      <c r="N248">
        <f>IF(M248=0,1,M248/予定価格!B236)</f>
        <v>1</v>
      </c>
      <c r="O248">
        <f t="shared" si="57"/>
        <v>11</v>
      </c>
      <c r="P248">
        <f t="shared" si="63"/>
        <v>0</v>
      </c>
      <c r="Q248">
        <f>IF(M248=0,0,M248/予定価格!B236)</f>
        <v>0</v>
      </c>
      <c r="R248">
        <f t="shared" si="58"/>
        <v>11</v>
      </c>
      <c r="S248">
        <f t="shared" si="64"/>
        <v>0</v>
      </c>
      <c r="T248" s="6">
        <f t="shared" si="65"/>
        <v>0</v>
      </c>
      <c r="U248" s="6" t="e">
        <f>IF(予定価格!$G$1939=0,ROUND(予定価格!H236*(入力表!$F$12/予定価格!$H$1943),-$F$14),ROUND((予定価格!G236*(入力表!$F$12-予定価格!$H$1943)/予定価格!$G$1943)+予定価格!H236,-$F$14))</f>
        <v>#DIV/0!</v>
      </c>
      <c r="V248" t="e">
        <f>IF(U248=0,1,IF(予定価格!O236=0,1,(U248-予定価格!P236)/予定価格!O236))</f>
        <v>#DIV/0!</v>
      </c>
      <c r="W248" t="e">
        <f t="shared" si="59"/>
        <v>#DIV/0!</v>
      </c>
      <c r="X248" t="e">
        <f t="shared" si="66"/>
        <v>#DIV/0!</v>
      </c>
      <c r="Y248" t="e">
        <f>IF(U248=0,0,IF(予定価格!G236=0,0,(U248-予定価格!H236)/予定価格!G236))</f>
        <v>#DIV/0!</v>
      </c>
      <c r="Z248" t="e">
        <f t="shared" si="60"/>
        <v>#DIV/0!</v>
      </c>
      <c r="AA248" t="e">
        <f t="shared" si="67"/>
        <v>#DIV/0!</v>
      </c>
      <c r="AB248" s="6" t="e">
        <f t="shared" si="68"/>
        <v>#DIV/0!</v>
      </c>
    </row>
    <row r="249" spans="1:28" hidden="1" x14ac:dyDescent="0.2">
      <c r="A249">
        <f>+予定価格!A237</f>
        <v>0</v>
      </c>
      <c r="B249" s="268">
        <f>ROUND(予定価格!B237*査定表!$B$1949,-D249)+E249</f>
        <v>0</v>
      </c>
      <c r="C249" s="268"/>
      <c r="D249" s="32">
        <f t="shared" si="61"/>
        <v>3</v>
      </c>
      <c r="E249" s="33">
        <f t="shared" si="53"/>
        <v>0</v>
      </c>
      <c r="F249" s="268">
        <f>IF($F$12=0,0,IF(予定価格!$G$1939=0,ROUND(予定価格!H237*(入力表!$F$12/予定価格!$H$1943),-H249),ROUND((予定価格!G237*(入力表!$F$12-予定価格!$H$1943)/予定価格!$G$1943)+予定価格!H237,-H249)))+I249</f>
        <v>0</v>
      </c>
      <c r="G249" s="268"/>
      <c r="H249" s="34">
        <f t="shared" si="62"/>
        <v>3</v>
      </c>
      <c r="I249" s="35">
        <f t="shared" si="54"/>
        <v>0</v>
      </c>
      <c r="J249" s="97">
        <f t="shared" si="55"/>
        <v>0</v>
      </c>
      <c r="K249" s="12">
        <f t="shared" si="56"/>
        <v>0</v>
      </c>
      <c r="L249" s="37"/>
      <c r="M249" s="6">
        <f>ROUND(予定価格!B237*査定表!$B$1949,-$F$14)</f>
        <v>0</v>
      </c>
      <c r="N249">
        <f>IF(M249=0,1,M249/予定価格!B237)</f>
        <v>1</v>
      </c>
      <c r="O249">
        <f t="shared" si="57"/>
        <v>11</v>
      </c>
      <c r="P249">
        <f t="shared" si="63"/>
        <v>0</v>
      </c>
      <c r="Q249">
        <f>IF(M249=0,0,M249/予定価格!B237)</f>
        <v>0</v>
      </c>
      <c r="R249">
        <f t="shared" si="58"/>
        <v>11</v>
      </c>
      <c r="S249">
        <f t="shared" si="64"/>
        <v>0</v>
      </c>
      <c r="T249" s="6">
        <f t="shared" si="65"/>
        <v>0</v>
      </c>
      <c r="U249" s="6" t="e">
        <f>IF(予定価格!$G$1939=0,ROUND(予定価格!H237*(入力表!$F$12/予定価格!$H$1943),-$F$14),ROUND((予定価格!G237*(入力表!$F$12-予定価格!$H$1943)/予定価格!$G$1943)+予定価格!H237,-$F$14))</f>
        <v>#DIV/0!</v>
      </c>
      <c r="V249" t="e">
        <f>IF(U249=0,1,IF(予定価格!O237=0,1,(U249-予定価格!P237)/予定価格!O237))</f>
        <v>#DIV/0!</v>
      </c>
      <c r="W249" t="e">
        <f t="shared" si="59"/>
        <v>#DIV/0!</v>
      </c>
      <c r="X249" t="e">
        <f t="shared" si="66"/>
        <v>#DIV/0!</v>
      </c>
      <c r="Y249" t="e">
        <f>IF(U249=0,0,IF(予定価格!G237=0,0,(U249-予定価格!H237)/予定価格!G237))</f>
        <v>#DIV/0!</v>
      </c>
      <c r="Z249" t="e">
        <f t="shared" si="60"/>
        <v>#DIV/0!</v>
      </c>
      <c r="AA249" t="e">
        <f t="shared" si="67"/>
        <v>#DIV/0!</v>
      </c>
      <c r="AB249" s="6" t="e">
        <f t="shared" si="68"/>
        <v>#DIV/0!</v>
      </c>
    </row>
    <row r="250" spans="1:28" hidden="1" x14ac:dyDescent="0.2">
      <c r="A250">
        <f>+予定価格!A238</f>
        <v>0</v>
      </c>
      <c r="B250" s="268">
        <f>ROUND(予定価格!B238*査定表!$B$1949,-D250)+E250</f>
        <v>0</v>
      </c>
      <c r="C250" s="268"/>
      <c r="D250" s="32">
        <f t="shared" si="61"/>
        <v>3</v>
      </c>
      <c r="E250" s="33">
        <f t="shared" si="53"/>
        <v>0</v>
      </c>
      <c r="F250" s="268">
        <f>IF($F$12=0,0,IF(予定価格!$G$1939=0,ROUND(予定価格!H238*(入力表!$F$12/予定価格!$H$1943),-H250),ROUND((予定価格!G238*(入力表!$F$12-予定価格!$H$1943)/予定価格!$G$1943)+予定価格!H238,-H250)))+I250</f>
        <v>0</v>
      </c>
      <c r="G250" s="268"/>
      <c r="H250" s="34">
        <f t="shared" si="62"/>
        <v>3</v>
      </c>
      <c r="I250" s="35">
        <f t="shared" si="54"/>
        <v>0</v>
      </c>
      <c r="J250" s="97">
        <f t="shared" si="55"/>
        <v>0</v>
      </c>
      <c r="K250" s="12">
        <f t="shared" si="56"/>
        <v>0</v>
      </c>
      <c r="L250" s="37"/>
      <c r="M250" s="6">
        <f>ROUND(予定価格!B238*査定表!$B$1949,-$F$14)</f>
        <v>0</v>
      </c>
      <c r="N250">
        <f>IF(M250=0,1,M250/予定価格!B238)</f>
        <v>1</v>
      </c>
      <c r="O250">
        <f t="shared" si="57"/>
        <v>11</v>
      </c>
      <c r="P250">
        <f t="shared" si="63"/>
        <v>0</v>
      </c>
      <c r="Q250">
        <f>IF(M250=0,0,M250/予定価格!B238)</f>
        <v>0</v>
      </c>
      <c r="R250">
        <f t="shared" si="58"/>
        <v>11</v>
      </c>
      <c r="S250">
        <f t="shared" si="64"/>
        <v>0</v>
      </c>
      <c r="T250" s="6">
        <f t="shared" si="65"/>
        <v>0</v>
      </c>
      <c r="U250" s="6" t="e">
        <f>IF(予定価格!$G$1939=0,ROUND(予定価格!H238*(入力表!$F$12/予定価格!$H$1943),-$F$14),ROUND((予定価格!G238*(入力表!$F$12-予定価格!$H$1943)/予定価格!$G$1943)+予定価格!H238,-$F$14))</f>
        <v>#DIV/0!</v>
      </c>
      <c r="V250" t="e">
        <f>IF(U250=0,1,IF(予定価格!O238=0,1,(U250-予定価格!P238)/予定価格!O238))</f>
        <v>#DIV/0!</v>
      </c>
      <c r="W250" t="e">
        <f t="shared" si="59"/>
        <v>#DIV/0!</v>
      </c>
      <c r="X250" t="e">
        <f t="shared" si="66"/>
        <v>#DIV/0!</v>
      </c>
      <c r="Y250" t="e">
        <f>IF(U250=0,0,IF(予定価格!G238=0,0,(U250-予定価格!H238)/予定価格!G238))</f>
        <v>#DIV/0!</v>
      </c>
      <c r="Z250" t="e">
        <f t="shared" si="60"/>
        <v>#DIV/0!</v>
      </c>
      <c r="AA250" t="e">
        <f t="shared" si="67"/>
        <v>#DIV/0!</v>
      </c>
      <c r="AB250" s="6" t="e">
        <f t="shared" si="68"/>
        <v>#DIV/0!</v>
      </c>
    </row>
    <row r="251" spans="1:28" hidden="1" x14ac:dyDescent="0.2">
      <c r="A251">
        <f>+予定価格!A239</f>
        <v>0</v>
      </c>
      <c r="B251" s="268">
        <f>ROUND(予定価格!B239*査定表!$B$1949,-D251)+E251</f>
        <v>0</v>
      </c>
      <c r="C251" s="268"/>
      <c r="D251" s="32">
        <f t="shared" si="61"/>
        <v>3</v>
      </c>
      <c r="E251" s="33">
        <f t="shared" si="53"/>
        <v>0</v>
      </c>
      <c r="F251" s="268">
        <f>IF($F$12=0,0,IF(予定価格!$G$1939=0,ROUND(予定価格!H239*(入力表!$F$12/予定価格!$H$1943),-H251),ROUND((予定価格!G239*(入力表!$F$12-予定価格!$H$1943)/予定価格!$G$1943)+予定価格!H239,-H251)))+I251</f>
        <v>0</v>
      </c>
      <c r="G251" s="268"/>
      <c r="H251" s="34">
        <f t="shared" si="62"/>
        <v>3</v>
      </c>
      <c r="I251" s="35">
        <f t="shared" si="54"/>
        <v>0</v>
      </c>
      <c r="J251" s="97">
        <f t="shared" si="55"/>
        <v>0</v>
      </c>
      <c r="K251" s="12">
        <f t="shared" si="56"/>
        <v>0</v>
      </c>
      <c r="L251" s="37"/>
      <c r="M251" s="6">
        <f>ROUND(予定価格!B239*査定表!$B$1949,-$F$14)</f>
        <v>0</v>
      </c>
      <c r="N251">
        <f>IF(M251=0,1,M251/予定価格!B239)</f>
        <v>1</v>
      </c>
      <c r="O251">
        <f t="shared" si="57"/>
        <v>11</v>
      </c>
      <c r="P251">
        <f t="shared" si="63"/>
        <v>0</v>
      </c>
      <c r="Q251">
        <f>IF(M251=0,0,M251/予定価格!B239)</f>
        <v>0</v>
      </c>
      <c r="R251">
        <f t="shared" si="58"/>
        <v>11</v>
      </c>
      <c r="S251">
        <f t="shared" si="64"/>
        <v>0</v>
      </c>
      <c r="T251" s="6">
        <f t="shared" si="65"/>
        <v>0</v>
      </c>
      <c r="U251" s="6" t="e">
        <f>IF(予定価格!$G$1939=0,ROUND(予定価格!H239*(入力表!$F$12/予定価格!$H$1943),-$F$14),ROUND((予定価格!G239*(入力表!$F$12-予定価格!$H$1943)/予定価格!$G$1943)+予定価格!H239,-$F$14))</f>
        <v>#DIV/0!</v>
      </c>
      <c r="V251" t="e">
        <f>IF(U251=0,1,IF(予定価格!O239=0,1,(U251-予定価格!P239)/予定価格!O239))</f>
        <v>#DIV/0!</v>
      </c>
      <c r="W251" t="e">
        <f t="shared" si="59"/>
        <v>#DIV/0!</v>
      </c>
      <c r="X251" t="e">
        <f t="shared" si="66"/>
        <v>#DIV/0!</v>
      </c>
      <c r="Y251" t="e">
        <f>IF(U251=0,0,IF(予定価格!G239=0,0,(U251-予定価格!H239)/予定価格!G239))</f>
        <v>#DIV/0!</v>
      </c>
      <c r="Z251" t="e">
        <f t="shared" si="60"/>
        <v>#DIV/0!</v>
      </c>
      <c r="AA251" t="e">
        <f t="shared" si="67"/>
        <v>#DIV/0!</v>
      </c>
      <c r="AB251" s="6" t="e">
        <f t="shared" si="68"/>
        <v>#DIV/0!</v>
      </c>
    </row>
    <row r="252" spans="1:28" hidden="1" x14ac:dyDescent="0.2">
      <c r="A252">
        <f>+予定価格!A240</f>
        <v>0</v>
      </c>
      <c r="B252" s="268">
        <f>ROUND(予定価格!B240*査定表!$B$1949,-D252)+E252</f>
        <v>0</v>
      </c>
      <c r="C252" s="268"/>
      <c r="D252" s="32">
        <f t="shared" si="61"/>
        <v>3</v>
      </c>
      <c r="E252" s="33">
        <f t="shared" si="53"/>
        <v>0</v>
      </c>
      <c r="F252" s="268">
        <f>IF($F$12=0,0,IF(予定価格!$G$1939=0,ROUND(予定価格!H240*(入力表!$F$12/予定価格!$H$1943),-H252),ROUND((予定価格!G240*(入力表!$F$12-予定価格!$H$1943)/予定価格!$G$1943)+予定価格!H240,-H252)))+I252</f>
        <v>0</v>
      </c>
      <c r="G252" s="268"/>
      <c r="H252" s="34">
        <f t="shared" si="62"/>
        <v>3</v>
      </c>
      <c r="I252" s="35">
        <f t="shared" si="54"/>
        <v>0</v>
      </c>
      <c r="J252" s="97">
        <f t="shared" si="55"/>
        <v>0</v>
      </c>
      <c r="K252" s="12">
        <f t="shared" si="56"/>
        <v>0</v>
      </c>
      <c r="L252" s="37"/>
      <c r="M252" s="6">
        <f>ROUND(予定価格!B240*査定表!$B$1949,-$F$14)</f>
        <v>0</v>
      </c>
      <c r="N252">
        <f>IF(M252=0,1,M252/予定価格!B240)</f>
        <v>1</v>
      </c>
      <c r="O252">
        <f t="shared" si="57"/>
        <v>11</v>
      </c>
      <c r="P252">
        <f t="shared" si="63"/>
        <v>0</v>
      </c>
      <c r="Q252">
        <f>IF(M252=0,0,M252/予定価格!B240)</f>
        <v>0</v>
      </c>
      <c r="R252">
        <f t="shared" si="58"/>
        <v>11</v>
      </c>
      <c r="S252">
        <f t="shared" si="64"/>
        <v>0</v>
      </c>
      <c r="T252" s="6">
        <f t="shared" si="65"/>
        <v>0</v>
      </c>
      <c r="U252" s="6" t="e">
        <f>IF(予定価格!$G$1939=0,ROUND(予定価格!H240*(入力表!$F$12/予定価格!$H$1943),-$F$14),ROUND((予定価格!G240*(入力表!$F$12-予定価格!$H$1943)/予定価格!$G$1943)+予定価格!H240,-$F$14))</f>
        <v>#DIV/0!</v>
      </c>
      <c r="V252" t="e">
        <f>IF(U252=0,1,IF(予定価格!O240=0,1,(U252-予定価格!P240)/予定価格!O240))</f>
        <v>#DIV/0!</v>
      </c>
      <c r="W252" t="e">
        <f t="shared" si="59"/>
        <v>#DIV/0!</v>
      </c>
      <c r="X252" t="e">
        <f t="shared" si="66"/>
        <v>#DIV/0!</v>
      </c>
      <c r="Y252" t="e">
        <f>IF(U252=0,0,IF(予定価格!G240=0,0,(U252-予定価格!H240)/予定価格!G240))</f>
        <v>#DIV/0!</v>
      </c>
      <c r="Z252" t="e">
        <f t="shared" si="60"/>
        <v>#DIV/0!</v>
      </c>
      <c r="AA252" t="e">
        <f t="shared" si="67"/>
        <v>#DIV/0!</v>
      </c>
      <c r="AB252" s="6" t="e">
        <f t="shared" si="68"/>
        <v>#DIV/0!</v>
      </c>
    </row>
    <row r="253" spans="1:28" hidden="1" x14ac:dyDescent="0.2">
      <c r="A253">
        <f>+予定価格!A241</f>
        <v>0</v>
      </c>
      <c r="B253" s="268">
        <f>ROUND(予定価格!B241*査定表!$B$1949,-D253)+E253</f>
        <v>0</v>
      </c>
      <c r="C253" s="268"/>
      <c r="D253" s="32">
        <f t="shared" si="61"/>
        <v>3</v>
      </c>
      <c r="E253" s="33">
        <f t="shared" si="53"/>
        <v>0</v>
      </c>
      <c r="F253" s="268">
        <f>IF($F$12=0,0,IF(予定価格!$G$1939=0,ROUND(予定価格!H241*(入力表!$F$12/予定価格!$H$1943),-H253),ROUND((予定価格!G241*(入力表!$F$12-予定価格!$H$1943)/予定価格!$G$1943)+予定価格!H241,-H253)))+I253</f>
        <v>0</v>
      </c>
      <c r="G253" s="268"/>
      <c r="H253" s="34">
        <f t="shared" si="62"/>
        <v>3</v>
      </c>
      <c r="I253" s="35">
        <f t="shared" si="54"/>
        <v>0</v>
      </c>
      <c r="J253" s="97">
        <f t="shared" si="55"/>
        <v>0</v>
      </c>
      <c r="K253" s="12">
        <f t="shared" si="56"/>
        <v>0</v>
      </c>
      <c r="L253" s="37"/>
      <c r="M253" s="6">
        <f>ROUND(予定価格!B241*査定表!$B$1949,-$F$14)</f>
        <v>0</v>
      </c>
      <c r="N253">
        <f>IF(M253=0,1,M253/予定価格!B241)</f>
        <v>1</v>
      </c>
      <c r="O253">
        <f t="shared" si="57"/>
        <v>11</v>
      </c>
      <c r="P253">
        <f t="shared" si="63"/>
        <v>0</v>
      </c>
      <c r="Q253">
        <f>IF(M253=0,0,M253/予定価格!B241)</f>
        <v>0</v>
      </c>
      <c r="R253">
        <f t="shared" si="58"/>
        <v>11</v>
      </c>
      <c r="S253">
        <f t="shared" si="64"/>
        <v>0</v>
      </c>
      <c r="T253" s="6">
        <f t="shared" si="65"/>
        <v>0</v>
      </c>
      <c r="U253" s="6" t="e">
        <f>IF(予定価格!$G$1939=0,ROUND(予定価格!H241*(入力表!$F$12/予定価格!$H$1943),-$F$14),ROUND((予定価格!G241*(入力表!$F$12-予定価格!$H$1943)/予定価格!$G$1943)+予定価格!H241,-$F$14))</f>
        <v>#DIV/0!</v>
      </c>
      <c r="V253" t="e">
        <f>IF(U253=0,1,IF(予定価格!O241=0,1,(U253-予定価格!P241)/予定価格!O241))</f>
        <v>#DIV/0!</v>
      </c>
      <c r="W253" t="e">
        <f t="shared" si="59"/>
        <v>#DIV/0!</v>
      </c>
      <c r="X253" t="e">
        <f t="shared" si="66"/>
        <v>#DIV/0!</v>
      </c>
      <c r="Y253" t="e">
        <f>IF(U253=0,0,IF(予定価格!G241=0,0,(U253-予定価格!H241)/予定価格!G241))</f>
        <v>#DIV/0!</v>
      </c>
      <c r="Z253" t="e">
        <f t="shared" si="60"/>
        <v>#DIV/0!</v>
      </c>
      <c r="AA253" t="e">
        <f t="shared" si="67"/>
        <v>#DIV/0!</v>
      </c>
      <c r="AB253" s="6" t="e">
        <f t="shared" si="68"/>
        <v>#DIV/0!</v>
      </c>
    </row>
    <row r="254" spans="1:28" hidden="1" x14ac:dyDescent="0.2">
      <c r="A254">
        <f>+予定価格!A242</f>
        <v>0</v>
      </c>
      <c r="B254" s="268">
        <f>ROUND(予定価格!B242*査定表!$B$1949,-D254)+E254</f>
        <v>0</v>
      </c>
      <c r="C254" s="268"/>
      <c r="D254" s="32">
        <f t="shared" si="61"/>
        <v>3</v>
      </c>
      <c r="E254" s="33">
        <f t="shared" si="53"/>
        <v>0</v>
      </c>
      <c r="F254" s="268">
        <f>IF($F$12=0,0,IF(予定価格!$G$1939=0,ROUND(予定価格!H242*(入力表!$F$12/予定価格!$H$1943),-H254),ROUND((予定価格!G242*(入力表!$F$12-予定価格!$H$1943)/予定価格!$G$1943)+予定価格!H242,-H254)))+I254</f>
        <v>0</v>
      </c>
      <c r="G254" s="268"/>
      <c r="H254" s="34">
        <f t="shared" si="62"/>
        <v>3</v>
      </c>
      <c r="I254" s="35">
        <f t="shared" si="54"/>
        <v>0</v>
      </c>
      <c r="J254" s="97">
        <f t="shared" si="55"/>
        <v>0</v>
      </c>
      <c r="K254" s="12">
        <f t="shared" si="56"/>
        <v>0</v>
      </c>
      <c r="L254" s="37"/>
      <c r="M254" s="6">
        <f>ROUND(予定価格!B242*査定表!$B$1949,-$F$14)</f>
        <v>0</v>
      </c>
      <c r="N254">
        <f>IF(M254=0,1,M254/予定価格!B242)</f>
        <v>1</v>
      </c>
      <c r="O254">
        <f t="shared" si="57"/>
        <v>11</v>
      </c>
      <c r="P254">
        <f t="shared" si="63"/>
        <v>0</v>
      </c>
      <c r="Q254">
        <f>IF(M254=0,0,M254/予定価格!B242)</f>
        <v>0</v>
      </c>
      <c r="R254">
        <f t="shared" si="58"/>
        <v>11</v>
      </c>
      <c r="S254">
        <f t="shared" si="64"/>
        <v>0</v>
      </c>
      <c r="T254" s="6">
        <f t="shared" si="65"/>
        <v>0</v>
      </c>
      <c r="U254" s="6" t="e">
        <f>IF(予定価格!$G$1939=0,ROUND(予定価格!H242*(入力表!$F$12/予定価格!$H$1943),-$F$14),ROUND((予定価格!G242*(入力表!$F$12-予定価格!$H$1943)/予定価格!$G$1943)+予定価格!H242,-$F$14))</f>
        <v>#DIV/0!</v>
      </c>
      <c r="V254" t="e">
        <f>IF(U254=0,1,IF(予定価格!O242=0,1,(U254-予定価格!P242)/予定価格!O242))</f>
        <v>#DIV/0!</v>
      </c>
      <c r="W254" t="e">
        <f t="shared" si="59"/>
        <v>#DIV/0!</v>
      </c>
      <c r="X254" t="e">
        <f t="shared" si="66"/>
        <v>#DIV/0!</v>
      </c>
      <c r="Y254" t="e">
        <f>IF(U254=0,0,IF(予定価格!G242=0,0,(U254-予定価格!H242)/予定価格!G242))</f>
        <v>#DIV/0!</v>
      </c>
      <c r="Z254" t="e">
        <f t="shared" si="60"/>
        <v>#DIV/0!</v>
      </c>
      <c r="AA254" t="e">
        <f t="shared" si="67"/>
        <v>#DIV/0!</v>
      </c>
      <c r="AB254" s="6" t="e">
        <f t="shared" si="68"/>
        <v>#DIV/0!</v>
      </c>
    </row>
    <row r="255" spans="1:28" hidden="1" x14ac:dyDescent="0.2">
      <c r="A255">
        <f>+予定価格!A243</f>
        <v>0</v>
      </c>
      <c r="B255" s="268">
        <f>ROUND(予定価格!B243*査定表!$B$1949,-D255)+E255</f>
        <v>0</v>
      </c>
      <c r="C255" s="268"/>
      <c r="D255" s="32">
        <f t="shared" si="61"/>
        <v>3</v>
      </c>
      <c r="E255" s="33">
        <f t="shared" si="53"/>
        <v>0</v>
      </c>
      <c r="F255" s="268">
        <f>IF($F$12=0,0,IF(予定価格!$G$1939=0,ROUND(予定価格!H243*(入力表!$F$12/予定価格!$H$1943),-H255),ROUND((予定価格!G243*(入力表!$F$12-予定価格!$H$1943)/予定価格!$G$1943)+予定価格!H243,-H255)))+I255</f>
        <v>0</v>
      </c>
      <c r="G255" s="268"/>
      <c r="H255" s="34">
        <f t="shared" si="62"/>
        <v>3</v>
      </c>
      <c r="I255" s="35">
        <f t="shared" si="54"/>
        <v>0</v>
      </c>
      <c r="J255" s="97">
        <f t="shared" si="55"/>
        <v>0</v>
      </c>
      <c r="K255" s="12">
        <f t="shared" si="56"/>
        <v>0</v>
      </c>
      <c r="L255" s="37"/>
      <c r="M255" s="6">
        <f>ROUND(予定価格!B243*査定表!$B$1949,-$F$14)</f>
        <v>0</v>
      </c>
      <c r="N255">
        <f>IF(M255=0,1,M255/予定価格!B243)</f>
        <v>1</v>
      </c>
      <c r="O255">
        <f t="shared" si="57"/>
        <v>11</v>
      </c>
      <c r="P255">
        <f t="shared" si="63"/>
        <v>0</v>
      </c>
      <c r="Q255">
        <f>IF(M255=0,0,M255/予定価格!B243)</f>
        <v>0</v>
      </c>
      <c r="R255">
        <f t="shared" si="58"/>
        <v>11</v>
      </c>
      <c r="S255">
        <f t="shared" si="64"/>
        <v>0</v>
      </c>
      <c r="T255" s="6">
        <f t="shared" si="65"/>
        <v>0</v>
      </c>
      <c r="U255" s="6" t="e">
        <f>IF(予定価格!$G$1939=0,ROUND(予定価格!H243*(入力表!$F$12/予定価格!$H$1943),-$F$14),ROUND((予定価格!G243*(入力表!$F$12-予定価格!$H$1943)/予定価格!$G$1943)+予定価格!H243,-$F$14))</f>
        <v>#DIV/0!</v>
      </c>
      <c r="V255" t="e">
        <f>IF(U255=0,1,IF(予定価格!O243=0,1,(U255-予定価格!P243)/予定価格!O243))</f>
        <v>#DIV/0!</v>
      </c>
      <c r="W255" t="e">
        <f t="shared" si="59"/>
        <v>#DIV/0!</v>
      </c>
      <c r="X255" t="e">
        <f t="shared" si="66"/>
        <v>#DIV/0!</v>
      </c>
      <c r="Y255" t="e">
        <f>IF(U255=0,0,IF(予定価格!G243=0,0,(U255-予定価格!H243)/予定価格!G243))</f>
        <v>#DIV/0!</v>
      </c>
      <c r="Z255" t="e">
        <f t="shared" si="60"/>
        <v>#DIV/0!</v>
      </c>
      <c r="AA255" t="e">
        <f t="shared" si="67"/>
        <v>#DIV/0!</v>
      </c>
      <c r="AB255" s="6" t="e">
        <f t="shared" si="68"/>
        <v>#DIV/0!</v>
      </c>
    </row>
    <row r="256" spans="1:28" hidden="1" x14ac:dyDescent="0.2">
      <c r="A256">
        <f>+予定価格!A244</f>
        <v>0</v>
      </c>
      <c r="B256" s="268">
        <f>ROUND(予定価格!B244*査定表!$B$1949,-D256)+E256</f>
        <v>0</v>
      </c>
      <c r="C256" s="268"/>
      <c r="D256" s="32">
        <f t="shared" si="61"/>
        <v>3</v>
      </c>
      <c r="E256" s="33">
        <f t="shared" si="53"/>
        <v>0</v>
      </c>
      <c r="F256" s="268">
        <f>IF($F$12=0,0,IF(予定価格!$G$1939=0,ROUND(予定価格!H244*(入力表!$F$12/予定価格!$H$1943),-H256),ROUND((予定価格!G244*(入力表!$F$12-予定価格!$H$1943)/予定価格!$G$1943)+予定価格!H244,-H256)))+I256</f>
        <v>0</v>
      </c>
      <c r="G256" s="268"/>
      <c r="H256" s="34">
        <f t="shared" si="62"/>
        <v>3</v>
      </c>
      <c r="I256" s="35">
        <f t="shared" si="54"/>
        <v>0</v>
      </c>
      <c r="J256" s="97">
        <f t="shared" si="55"/>
        <v>0</v>
      </c>
      <c r="K256" s="12">
        <f t="shared" si="56"/>
        <v>0</v>
      </c>
      <c r="L256" s="37"/>
      <c r="M256" s="6">
        <f>ROUND(予定価格!B244*査定表!$B$1949,-$F$14)</f>
        <v>0</v>
      </c>
      <c r="N256">
        <f>IF(M256=0,1,M256/予定価格!B244)</f>
        <v>1</v>
      </c>
      <c r="O256">
        <f t="shared" si="57"/>
        <v>11</v>
      </c>
      <c r="P256">
        <f t="shared" si="63"/>
        <v>0</v>
      </c>
      <c r="Q256">
        <f>IF(M256=0,0,M256/予定価格!B244)</f>
        <v>0</v>
      </c>
      <c r="R256">
        <f t="shared" si="58"/>
        <v>11</v>
      </c>
      <c r="S256">
        <f t="shared" si="64"/>
        <v>0</v>
      </c>
      <c r="T256" s="6">
        <f t="shared" si="65"/>
        <v>0</v>
      </c>
      <c r="U256" s="6" t="e">
        <f>IF(予定価格!$G$1939=0,ROUND(予定価格!H244*(入力表!$F$12/予定価格!$H$1943),-$F$14),ROUND((予定価格!G244*(入力表!$F$12-予定価格!$H$1943)/予定価格!$G$1943)+予定価格!H244,-$F$14))</f>
        <v>#DIV/0!</v>
      </c>
      <c r="V256" t="e">
        <f>IF(U256=0,1,IF(予定価格!O244=0,1,(U256-予定価格!P244)/予定価格!O244))</f>
        <v>#DIV/0!</v>
      </c>
      <c r="W256" t="e">
        <f t="shared" si="59"/>
        <v>#DIV/0!</v>
      </c>
      <c r="X256" t="e">
        <f t="shared" si="66"/>
        <v>#DIV/0!</v>
      </c>
      <c r="Y256" t="e">
        <f>IF(U256=0,0,IF(予定価格!G244=0,0,(U256-予定価格!H244)/予定価格!G244))</f>
        <v>#DIV/0!</v>
      </c>
      <c r="Z256" t="e">
        <f t="shared" si="60"/>
        <v>#DIV/0!</v>
      </c>
      <c r="AA256" t="e">
        <f t="shared" si="67"/>
        <v>#DIV/0!</v>
      </c>
      <c r="AB256" s="6" t="e">
        <f t="shared" si="68"/>
        <v>#DIV/0!</v>
      </c>
    </row>
    <row r="257" spans="1:28" hidden="1" x14ac:dyDescent="0.2">
      <c r="A257">
        <f>+予定価格!A245</f>
        <v>0</v>
      </c>
      <c r="B257" s="268">
        <f>ROUND(予定価格!B245*査定表!$B$1949,-D257)+E257</f>
        <v>0</v>
      </c>
      <c r="C257" s="268"/>
      <c r="D257" s="32">
        <f t="shared" si="61"/>
        <v>3</v>
      </c>
      <c r="E257" s="33">
        <f t="shared" si="53"/>
        <v>0</v>
      </c>
      <c r="F257" s="268">
        <f>IF($F$12=0,0,IF(予定価格!$G$1939=0,ROUND(予定価格!H245*(入力表!$F$12/予定価格!$H$1943),-H257),ROUND((予定価格!G245*(入力表!$F$12-予定価格!$H$1943)/予定価格!$G$1943)+予定価格!H245,-H257)))+I257</f>
        <v>0</v>
      </c>
      <c r="G257" s="268"/>
      <c r="H257" s="34">
        <f t="shared" si="62"/>
        <v>3</v>
      </c>
      <c r="I257" s="35">
        <f t="shared" si="54"/>
        <v>0</v>
      </c>
      <c r="J257" s="97">
        <f t="shared" si="55"/>
        <v>0</v>
      </c>
      <c r="K257" s="12">
        <f t="shared" si="56"/>
        <v>0</v>
      </c>
      <c r="L257" s="37"/>
      <c r="M257" s="6">
        <f>ROUND(予定価格!B245*査定表!$B$1949,-$F$14)</f>
        <v>0</v>
      </c>
      <c r="N257">
        <f>IF(M257=0,1,M257/予定価格!B245)</f>
        <v>1</v>
      </c>
      <c r="O257">
        <f t="shared" si="57"/>
        <v>11</v>
      </c>
      <c r="P257">
        <f t="shared" si="63"/>
        <v>0</v>
      </c>
      <c r="Q257">
        <f>IF(M257=0,0,M257/予定価格!B245)</f>
        <v>0</v>
      </c>
      <c r="R257">
        <f t="shared" si="58"/>
        <v>11</v>
      </c>
      <c r="S257">
        <f t="shared" si="64"/>
        <v>0</v>
      </c>
      <c r="T257" s="6">
        <f t="shared" si="65"/>
        <v>0</v>
      </c>
      <c r="U257" s="6" t="e">
        <f>IF(予定価格!$G$1939=0,ROUND(予定価格!H245*(入力表!$F$12/予定価格!$H$1943),-$F$14),ROUND((予定価格!G245*(入力表!$F$12-予定価格!$H$1943)/予定価格!$G$1943)+予定価格!H245,-$F$14))</f>
        <v>#DIV/0!</v>
      </c>
      <c r="V257" t="e">
        <f>IF(U257=0,1,IF(予定価格!O245=0,1,(U257-予定価格!P245)/予定価格!O245))</f>
        <v>#DIV/0!</v>
      </c>
      <c r="W257" t="e">
        <f t="shared" si="59"/>
        <v>#DIV/0!</v>
      </c>
      <c r="X257" t="e">
        <f t="shared" si="66"/>
        <v>#DIV/0!</v>
      </c>
      <c r="Y257" t="e">
        <f>IF(U257=0,0,IF(予定価格!G245=0,0,(U257-予定価格!H245)/予定価格!G245))</f>
        <v>#DIV/0!</v>
      </c>
      <c r="Z257" t="e">
        <f t="shared" si="60"/>
        <v>#DIV/0!</v>
      </c>
      <c r="AA257" t="e">
        <f t="shared" si="67"/>
        <v>#DIV/0!</v>
      </c>
      <c r="AB257" s="6" t="e">
        <f t="shared" si="68"/>
        <v>#DIV/0!</v>
      </c>
    </row>
    <row r="258" spans="1:28" hidden="1" x14ac:dyDescent="0.2">
      <c r="A258">
        <f>+予定価格!A246</f>
        <v>0</v>
      </c>
      <c r="B258" s="268">
        <f>ROUND(予定価格!B246*査定表!$B$1949,-D258)+E258</f>
        <v>0</v>
      </c>
      <c r="C258" s="268"/>
      <c r="D258" s="32">
        <f t="shared" si="61"/>
        <v>3</v>
      </c>
      <c r="E258" s="33">
        <f t="shared" si="53"/>
        <v>0</v>
      </c>
      <c r="F258" s="268">
        <f>IF($F$12=0,0,IF(予定価格!$G$1939=0,ROUND(予定価格!H246*(入力表!$F$12/予定価格!$H$1943),-H258),ROUND((予定価格!G246*(入力表!$F$12-予定価格!$H$1943)/予定価格!$G$1943)+予定価格!H246,-H258)))+I258</f>
        <v>0</v>
      </c>
      <c r="G258" s="268"/>
      <c r="H258" s="34">
        <f t="shared" si="62"/>
        <v>3</v>
      </c>
      <c r="I258" s="35">
        <f t="shared" si="54"/>
        <v>0</v>
      </c>
      <c r="J258" s="97">
        <f t="shared" si="55"/>
        <v>0</v>
      </c>
      <c r="K258" s="12">
        <f t="shared" si="56"/>
        <v>0</v>
      </c>
      <c r="L258" s="37"/>
      <c r="M258" s="6">
        <f>ROUND(予定価格!B246*査定表!$B$1949,-$F$14)</f>
        <v>0</v>
      </c>
      <c r="N258">
        <f>IF(M258=0,1,M258/予定価格!B246)</f>
        <v>1</v>
      </c>
      <c r="O258">
        <f t="shared" si="57"/>
        <v>11</v>
      </c>
      <c r="P258">
        <f t="shared" si="63"/>
        <v>0</v>
      </c>
      <c r="Q258">
        <f>IF(M258=0,0,M258/予定価格!B246)</f>
        <v>0</v>
      </c>
      <c r="R258">
        <f t="shared" si="58"/>
        <v>11</v>
      </c>
      <c r="S258">
        <f t="shared" si="64"/>
        <v>0</v>
      </c>
      <c r="T258" s="6">
        <f t="shared" si="65"/>
        <v>0</v>
      </c>
      <c r="U258" s="6" t="e">
        <f>IF(予定価格!$G$1939=0,ROUND(予定価格!H246*(入力表!$F$12/予定価格!$H$1943),-$F$14),ROUND((予定価格!G246*(入力表!$F$12-予定価格!$H$1943)/予定価格!$G$1943)+予定価格!H246,-$F$14))</f>
        <v>#DIV/0!</v>
      </c>
      <c r="V258" t="e">
        <f>IF(U258=0,1,IF(予定価格!O246=0,1,(U258-予定価格!P246)/予定価格!O246))</f>
        <v>#DIV/0!</v>
      </c>
      <c r="W258" t="e">
        <f t="shared" si="59"/>
        <v>#DIV/0!</v>
      </c>
      <c r="X258" t="e">
        <f t="shared" si="66"/>
        <v>#DIV/0!</v>
      </c>
      <c r="Y258" t="e">
        <f>IF(U258=0,0,IF(予定価格!G246=0,0,(U258-予定価格!H246)/予定価格!G246))</f>
        <v>#DIV/0!</v>
      </c>
      <c r="Z258" t="e">
        <f t="shared" si="60"/>
        <v>#DIV/0!</v>
      </c>
      <c r="AA258" t="e">
        <f t="shared" si="67"/>
        <v>#DIV/0!</v>
      </c>
      <c r="AB258" s="6" t="e">
        <f t="shared" si="68"/>
        <v>#DIV/0!</v>
      </c>
    </row>
    <row r="259" spans="1:28" hidden="1" x14ac:dyDescent="0.2">
      <c r="A259">
        <f>+予定価格!A247</f>
        <v>0</v>
      </c>
      <c r="B259" s="268">
        <f>ROUND(予定価格!B247*査定表!$B$1949,-D259)+E259</f>
        <v>0</v>
      </c>
      <c r="C259" s="268"/>
      <c r="D259" s="32">
        <f t="shared" si="61"/>
        <v>3</v>
      </c>
      <c r="E259" s="33">
        <f t="shared" si="53"/>
        <v>0</v>
      </c>
      <c r="F259" s="268">
        <f>IF($F$12=0,0,IF(予定価格!$G$1939=0,ROUND(予定価格!H247*(入力表!$F$12/予定価格!$H$1943),-H259),ROUND((予定価格!G247*(入力表!$F$12-予定価格!$H$1943)/予定価格!$G$1943)+予定価格!H247,-H259)))+I259</f>
        <v>0</v>
      </c>
      <c r="G259" s="268"/>
      <c r="H259" s="34">
        <f t="shared" si="62"/>
        <v>3</v>
      </c>
      <c r="I259" s="35">
        <f t="shared" si="54"/>
        <v>0</v>
      </c>
      <c r="J259" s="97">
        <f t="shared" si="55"/>
        <v>0</v>
      </c>
      <c r="K259" s="12">
        <f t="shared" si="56"/>
        <v>0</v>
      </c>
      <c r="L259" s="37"/>
      <c r="M259" s="6">
        <f>ROUND(予定価格!B247*査定表!$B$1949,-$F$14)</f>
        <v>0</v>
      </c>
      <c r="N259">
        <f>IF(M259=0,1,M259/予定価格!B247)</f>
        <v>1</v>
      </c>
      <c r="O259">
        <f t="shared" si="57"/>
        <v>11</v>
      </c>
      <c r="P259">
        <f t="shared" si="63"/>
        <v>0</v>
      </c>
      <c r="Q259">
        <f>IF(M259=0,0,M259/予定価格!B247)</f>
        <v>0</v>
      </c>
      <c r="R259">
        <f t="shared" si="58"/>
        <v>11</v>
      </c>
      <c r="S259">
        <f t="shared" si="64"/>
        <v>0</v>
      </c>
      <c r="T259" s="6">
        <f t="shared" si="65"/>
        <v>0</v>
      </c>
      <c r="U259" s="6" t="e">
        <f>IF(予定価格!$G$1939=0,ROUND(予定価格!H247*(入力表!$F$12/予定価格!$H$1943),-$F$14),ROUND((予定価格!G247*(入力表!$F$12-予定価格!$H$1943)/予定価格!$G$1943)+予定価格!H247,-$F$14))</f>
        <v>#DIV/0!</v>
      </c>
      <c r="V259" t="e">
        <f>IF(U259=0,1,IF(予定価格!O247=0,1,(U259-予定価格!P247)/予定価格!O247))</f>
        <v>#DIV/0!</v>
      </c>
      <c r="W259" t="e">
        <f t="shared" si="59"/>
        <v>#DIV/0!</v>
      </c>
      <c r="X259" t="e">
        <f t="shared" si="66"/>
        <v>#DIV/0!</v>
      </c>
      <c r="Y259" t="e">
        <f>IF(U259=0,0,IF(予定価格!G247=0,0,(U259-予定価格!H247)/予定価格!G247))</f>
        <v>#DIV/0!</v>
      </c>
      <c r="Z259" t="e">
        <f t="shared" si="60"/>
        <v>#DIV/0!</v>
      </c>
      <c r="AA259" t="e">
        <f t="shared" si="67"/>
        <v>#DIV/0!</v>
      </c>
      <c r="AB259" s="6" t="e">
        <f t="shared" si="68"/>
        <v>#DIV/0!</v>
      </c>
    </row>
    <row r="260" spans="1:28" hidden="1" x14ac:dyDescent="0.2">
      <c r="A260">
        <f>+予定価格!A248</f>
        <v>0</v>
      </c>
      <c r="B260" s="268">
        <f>ROUND(予定価格!B248*査定表!$B$1949,-D260)+E260</f>
        <v>0</v>
      </c>
      <c r="C260" s="268"/>
      <c r="D260" s="32">
        <f t="shared" si="61"/>
        <v>3</v>
      </c>
      <c r="E260" s="33">
        <f t="shared" si="53"/>
        <v>0</v>
      </c>
      <c r="F260" s="268">
        <f>IF($F$12=0,0,IF(予定価格!$G$1939=0,ROUND(予定価格!H248*(入力表!$F$12/予定価格!$H$1943),-H260),ROUND((予定価格!G248*(入力表!$F$12-予定価格!$H$1943)/予定価格!$G$1943)+予定価格!H248,-H260)))+I260</f>
        <v>0</v>
      </c>
      <c r="G260" s="268"/>
      <c r="H260" s="34">
        <f t="shared" si="62"/>
        <v>3</v>
      </c>
      <c r="I260" s="35">
        <f t="shared" si="54"/>
        <v>0</v>
      </c>
      <c r="J260" s="97">
        <f t="shared" si="55"/>
        <v>0</v>
      </c>
      <c r="K260" s="12">
        <f t="shared" si="56"/>
        <v>0</v>
      </c>
      <c r="L260" s="37"/>
      <c r="M260" s="6">
        <f>ROUND(予定価格!B248*査定表!$B$1949,-$F$14)</f>
        <v>0</v>
      </c>
      <c r="N260">
        <f>IF(M260=0,1,M260/予定価格!B248)</f>
        <v>1</v>
      </c>
      <c r="O260">
        <f t="shared" si="57"/>
        <v>11</v>
      </c>
      <c r="P260">
        <f t="shared" si="63"/>
        <v>0</v>
      </c>
      <c r="Q260">
        <f>IF(M260=0,0,M260/予定価格!B248)</f>
        <v>0</v>
      </c>
      <c r="R260">
        <f t="shared" si="58"/>
        <v>11</v>
      </c>
      <c r="S260">
        <f t="shared" si="64"/>
        <v>0</v>
      </c>
      <c r="T260" s="6">
        <f t="shared" si="65"/>
        <v>0</v>
      </c>
      <c r="U260" s="6" t="e">
        <f>IF(予定価格!$G$1939=0,ROUND(予定価格!H248*(入力表!$F$12/予定価格!$H$1943),-$F$14),ROUND((予定価格!G248*(入力表!$F$12-予定価格!$H$1943)/予定価格!$G$1943)+予定価格!H248,-$F$14))</f>
        <v>#DIV/0!</v>
      </c>
      <c r="V260" t="e">
        <f>IF(U260=0,1,IF(予定価格!O248=0,1,(U260-予定価格!P248)/予定価格!O248))</f>
        <v>#DIV/0!</v>
      </c>
      <c r="W260" t="e">
        <f t="shared" si="59"/>
        <v>#DIV/0!</v>
      </c>
      <c r="X260" t="e">
        <f t="shared" si="66"/>
        <v>#DIV/0!</v>
      </c>
      <c r="Y260" t="e">
        <f>IF(U260=0,0,IF(予定価格!G248=0,0,(U260-予定価格!H248)/予定価格!G248))</f>
        <v>#DIV/0!</v>
      </c>
      <c r="Z260" t="e">
        <f t="shared" si="60"/>
        <v>#DIV/0!</v>
      </c>
      <c r="AA260" t="e">
        <f t="shared" si="67"/>
        <v>#DIV/0!</v>
      </c>
      <c r="AB260" s="6" t="e">
        <f t="shared" si="68"/>
        <v>#DIV/0!</v>
      </c>
    </row>
    <row r="261" spans="1:28" hidden="1" x14ac:dyDescent="0.2">
      <c r="A261">
        <f>+予定価格!A249</f>
        <v>0</v>
      </c>
      <c r="B261" s="268">
        <f>ROUND(予定価格!B249*査定表!$B$1949,-D261)+E261</f>
        <v>0</v>
      </c>
      <c r="C261" s="268"/>
      <c r="D261" s="32">
        <f t="shared" si="61"/>
        <v>3</v>
      </c>
      <c r="E261" s="33">
        <f t="shared" si="53"/>
        <v>0</v>
      </c>
      <c r="F261" s="268">
        <f>IF($F$12=0,0,IF(予定価格!$G$1939=0,ROUND(予定価格!H249*(入力表!$F$12/予定価格!$H$1943),-H261),ROUND((予定価格!G249*(入力表!$F$12-予定価格!$H$1943)/予定価格!$G$1943)+予定価格!H249,-H261)))+I261</f>
        <v>0</v>
      </c>
      <c r="G261" s="268"/>
      <c r="H261" s="34">
        <f t="shared" si="62"/>
        <v>3</v>
      </c>
      <c r="I261" s="35">
        <f t="shared" si="54"/>
        <v>0</v>
      </c>
      <c r="J261" s="97">
        <f t="shared" si="55"/>
        <v>0</v>
      </c>
      <c r="K261" s="12">
        <f t="shared" si="56"/>
        <v>0</v>
      </c>
      <c r="L261" s="37"/>
      <c r="M261" s="6">
        <f>ROUND(予定価格!B249*査定表!$B$1949,-$F$14)</f>
        <v>0</v>
      </c>
      <c r="N261">
        <f>IF(M261=0,1,M261/予定価格!B249)</f>
        <v>1</v>
      </c>
      <c r="O261">
        <f t="shared" si="57"/>
        <v>11</v>
      </c>
      <c r="P261">
        <f t="shared" si="63"/>
        <v>0</v>
      </c>
      <c r="Q261">
        <f>IF(M261=0,0,M261/予定価格!B249)</f>
        <v>0</v>
      </c>
      <c r="R261">
        <f t="shared" si="58"/>
        <v>11</v>
      </c>
      <c r="S261">
        <f t="shared" si="64"/>
        <v>0</v>
      </c>
      <c r="T261" s="6">
        <f t="shared" si="65"/>
        <v>0</v>
      </c>
      <c r="U261" s="6" t="e">
        <f>IF(予定価格!$G$1939=0,ROUND(予定価格!H249*(入力表!$F$12/予定価格!$H$1943),-$F$14),ROUND((予定価格!G249*(入力表!$F$12-予定価格!$H$1943)/予定価格!$G$1943)+予定価格!H249,-$F$14))</f>
        <v>#DIV/0!</v>
      </c>
      <c r="V261" t="e">
        <f>IF(U261=0,1,IF(予定価格!O249=0,1,(U261-予定価格!P249)/予定価格!O249))</f>
        <v>#DIV/0!</v>
      </c>
      <c r="W261" t="e">
        <f t="shared" si="59"/>
        <v>#DIV/0!</v>
      </c>
      <c r="X261" t="e">
        <f t="shared" si="66"/>
        <v>#DIV/0!</v>
      </c>
      <c r="Y261" t="e">
        <f>IF(U261=0,0,IF(予定価格!G249=0,0,(U261-予定価格!H249)/予定価格!G249))</f>
        <v>#DIV/0!</v>
      </c>
      <c r="Z261" t="e">
        <f t="shared" si="60"/>
        <v>#DIV/0!</v>
      </c>
      <c r="AA261" t="e">
        <f t="shared" si="67"/>
        <v>#DIV/0!</v>
      </c>
      <c r="AB261" s="6" t="e">
        <f t="shared" si="68"/>
        <v>#DIV/0!</v>
      </c>
    </row>
    <row r="262" spans="1:28" hidden="1" x14ac:dyDescent="0.2">
      <c r="A262">
        <f>+予定価格!A250</f>
        <v>0</v>
      </c>
      <c r="B262" s="268">
        <f>ROUND(予定価格!B250*査定表!$B$1949,-D262)+E262</f>
        <v>0</v>
      </c>
      <c r="C262" s="268"/>
      <c r="D262" s="32">
        <f t="shared" si="61"/>
        <v>3</v>
      </c>
      <c r="E262" s="33">
        <f t="shared" si="53"/>
        <v>0</v>
      </c>
      <c r="F262" s="268">
        <f>IF($F$12=0,0,IF(予定価格!$G$1939=0,ROUND(予定価格!H250*(入力表!$F$12/予定価格!$H$1943),-H262),ROUND((予定価格!G250*(入力表!$F$12-予定価格!$H$1943)/予定価格!$G$1943)+予定価格!H250,-H262)))+I262</f>
        <v>0</v>
      </c>
      <c r="G262" s="268"/>
      <c r="H262" s="34">
        <f t="shared" si="62"/>
        <v>3</v>
      </c>
      <c r="I262" s="35">
        <f t="shared" si="54"/>
        <v>0</v>
      </c>
      <c r="J262" s="97">
        <f t="shared" si="55"/>
        <v>0</v>
      </c>
      <c r="K262" s="12">
        <f t="shared" si="56"/>
        <v>0</v>
      </c>
      <c r="L262" s="37"/>
      <c r="M262" s="6">
        <f>ROUND(予定価格!B250*査定表!$B$1949,-$F$14)</f>
        <v>0</v>
      </c>
      <c r="N262">
        <f>IF(M262=0,1,M262/予定価格!B250)</f>
        <v>1</v>
      </c>
      <c r="O262">
        <f t="shared" si="57"/>
        <v>11</v>
      </c>
      <c r="P262">
        <f t="shared" si="63"/>
        <v>0</v>
      </c>
      <c r="Q262">
        <f>IF(M262=0,0,M262/予定価格!B250)</f>
        <v>0</v>
      </c>
      <c r="R262">
        <f t="shared" si="58"/>
        <v>11</v>
      </c>
      <c r="S262">
        <f t="shared" si="64"/>
        <v>0</v>
      </c>
      <c r="T262" s="6">
        <f t="shared" si="65"/>
        <v>0</v>
      </c>
      <c r="U262" s="6" t="e">
        <f>IF(予定価格!$G$1939=0,ROUND(予定価格!H250*(入力表!$F$12/予定価格!$H$1943),-$F$14),ROUND((予定価格!G250*(入力表!$F$12-予定価格!$H$1943)/予定価格!$G$1943)+予定価格!H250,-$F$14))</f>
        <v>#DIV/0!</v>
      </c>
      <c r="V262" t="e">
        <f>IF(U262=0,1,IF(予定価格!O250=0,1,(U262-予定価格!P250)/予定価格!O250))</f>
        <v>#DIV/0!</v>
      </c>
      <c r="W262" t="e">
        <f t="shared" si="59"/>
        <v>#DIV/0!</v>
      </c>
      <c r="X262" t="e">
        <f t="shared" si="66"/>
        <v>#DIV/0!</v>
      </c>
      <c r="Y262" t="e">
        <f>IF(U262=0,0,IF(予定価格!G250=0,0,(U262-予定価格!H250)/予定価格!G250))</f>
        <v>#DIV/0!</v>
      </c>
      <c r="Z262" t="e">
        <f t="shared" si="60"/>
        <v>#DIV/0!</v>
      </c>
      <c r="AA262" t="e">
        <f t="shared" si="67"/>
        <v>#DIV/0!</v>
      </c>
      <c r="AB262" s="6" t="e">
        <f t="shared" si="68"/>
        <v>#DIV/0!</v>
      </c>
    </row>
    <row r="263" spans="1:28" hidden="1" x14ac:dyDescent="0.2">
      <c r="A263">
        <f>+予定価格!A251</f>
        <v>0</v>
      </c>
      <c r="B263" s="268">
        <f>ROUND(予定価格!B251*査定表!$B$1949,-D263)+E263</f>
        <v>0</v>
      </c>
      <c r="C263" s="268"/>
      <c r="D263" s="32">
        <f t="shared" si="61"/>
        <v>3</v>
      </c>
      <c r="E263" s="33">
        <f t="shared" si="53"/>
        <v>0</v>
      </c>
      <c r="F263" s="268">
        <f>IF($F$12=0,0,IF(予定価格!$G$1939=0,ROUND(予定価格!H251*(入力表!$F$12/予定価格!$H$1943),-H263),ROUND((予定価格!G251*(入力表!$F$12-予定価格!$H$1943)/予定価格!$G$1943)+予定価格!H251,-H263)))+I263</f>
        <v>0</v>
      </c>
      <c r="G263" s="268"/>
      <c r="H263" s="34">
        <f t="shared" si="62"/>
        <v>3</v>
      </c>
      <c r="I263" s="35">
        <f t="shared" si="54"/>
        <v>0</v>
      </c>
      <c r="J263" s="97">
        <f t="shared" si="55"/>
        <v>0</v>
      </c>
      <c r="K263" s="12">
        <f t="shared" si="56"/>
        <v>0</v>
      </c>
      <c r="L263" s="37"/>
      <c r="M263" s="6">
        <f>ROUND(予定価格!B251*査定表!$B$1949,-$F$14)</f>
        <v>0</v>
      </c>
      <c r="N263">
        <f>IF(M263=0,1,M263/予定価格!B251)</f>
        <v>1</v>
      </c>
      <c r="O263">
        <f t="shared" si="57"/>
        <v>11</v>
      </c>
      <c r="P263">
        <f t="shared" si="63"/>
        <v>0</v>
      </c>
      <c r="Q263">
        <f>IF(M263=0,0,M263/予定価格!B251)</f>
        <v>0</v>
      </c>
      <c r="R263">
        <f t="shared" si="58"/>
        <v>11</v>
      </c>
      <c r="S263">
        <f t="shared" si="64"/>
        <v>0</v>
      </c>
      <c r="T263" s="6">
        <f t="shared" si="65"/>
        <v>0</v>
      </c>
      <c r="U263" s="6" t="e">
        <f>IF(予定価格!$G$1939=0,ROUND(予定価格!H251*(入力表!$F$12/予定価格!$H$1943),-$F$14),ROUND((予定価格!G251*(入力表!$F$12-予定価格!$H$1943)/予定価格!$G$1943)+予定価格!H251,-$F$14))</f>
        <v>#DIV/0!</v>
      </c>
      <c r="V263" t="e">
        <f>IF(U263=0,1,IF(予定価格!O251=0,1,(U263-予定価格!P251)/予定価格!O251))</f>
        <v>#DIV/0!</v>
      </c>
      <c r="W263" t="e">
        <f t="shared" si="59"/>
        <v>#DIV/0!</v>
      </c>
      <c r="X263" t="e">
        <f t="shared" si="66"/>
        <v>#DIV/0!</v>
      </c>
      <c r="Y263" t="e">
        <f>IF(U263=0,0,IF(予定価格!G251=0,0,(U263-予定価格!H251)/予定価格!G251))</f>
        <v>#DIV/0!</v>
      </c>
      <c r="Z263" t="e">
        <f t="shared" si="60"/>
        <v>#DIV/0!</v>
      </c>
      <c r="AA263" t="e">
        <f t="shared" si="67"/>
        <v>#DIV/0!</v>
      </c>
      <c r="AB263" s="6" t="e">
        <f t="shared" si="68"/>
        <v>#DIV/0!</v>
      </c>
    </row>
    <row r="264" spans="1:28" hidden="1" x14ac:dyDescent="0.2">
      <c r="A264">
        <f>+予定価格!A252</f>
        <v>0</v>
      </c>
      <c r="B264" s="268">
        <f>ROUND(予定価格!B252*査定表!$B$1949,-D264)+E264</f>
        <v>0</v>
      </c>
      <c r="C264" s="268"/>
      <c r="D264" s="32">
        <f t="shared" si="61"/>
        <v>3</v>
      </c>
      <c r="E264" s="33">
        <f t="shared" si="53"/>
        <v>0</v>
      </c>
      <c r="F264" s="268">
        <f>IF($F$12=0,0,IF(予定価格!$G$1939=0,ROUND(予定価格!H252*(入力表!$F$12/予定価格!$H$1943),-H264),ROUND((予定価格!G252*(入力表!$F$12-予定価格!$H$1943)/予定価格!$G$1943)+予定価格!H252,-H264)))+I264</f>
        <v>0</v>
      </c>
      <c r="G264" s="268"/>
      <c r="H264" s="34">
        <f t="shared" si="62"/>
        <v>3</v>
      </c>
      <c r="I264" s="35">
        <f t="shared" si="54"/>
        <v>0</v>
      </c>
      <c r="J264" s="97">
        <f t="shared" si="55"/>
        <v>0</v>
      </c>
      <c r="K264" s="12">
        <f t="shared" si="56"/>
        <v>0</v>
      </c>
      <c r="L264" s="37"/>
      <c r="M264" s="6">
        <f>ROUND(予定価格!B252*査定表!$B$1949,-$F$14)</f>
        <v>0</v>
      </c>
      <c r="N264">
        <f>IF(M264=0,1,M264/予定価格!B252)</f>
        <v>1</v>
      </c>
      <c r="O264">
        <f t="shared" si="57"/>
        <v>11</v>
      </c>
      <c r="P264">
        <f t="shared" si="63"/>
        <v>0</v>
      </c>
      <c r="Q264">
        <f>IF(M264=0,0,M264/予定価格!B252)</f>
        <v>0</v>
      </c>
      <c r="R264">
        <f t="shared" si="58"/>
        <v>11</v>
      </c>
      <c r="S264">
        <f t="shared" si="64"/>
        <v>0</v>
      </c>
      <c r="T264" s="6">
        <f t="shared" si="65"/>
        <v>0</v>
      </c>
      <c r="U264" s="6" t="e">
        <f>IF(予定価格!$G$1939=0,ROUND(予定価格!H252*(入力表!$F$12/予定価格!$H$1943),-$F$14),ROUND((予定価格!G252*(入力表!$F$12-予定価格!$H$1943)/予定価格!$G$1943)+予定価格!H252,-$F$14))</f>
        <v>#DIV/0!</v>
      </c>
      <c r="V264" t="e">
        <f>IF(U264=0,1,IF(予定価格!O252=0,1,(U264-予定価格!P252)/予定価格!O252))</f>
        <v>#DIV/0!</v>
      </c>
      <c r="W264" t="e">
        <f t="shared" si="59"/>
        <v>#DIV/0!</v>
      </c>
      <c r="X264" t="e">
        <f t="shared" si="66"/>
        <v>#DIV/0!</v>
      </c>
      <c r="Y264" t="e">
        <f>IF(U264=0,0,IF(予定価格!G252=0,0,(U264-予定価格!H252)/予定価格!G252))</f>
        <v>#DIV/0!</v>
      </c>
      <c r="Z264" t="e">
        <f t="shared" si="60"/>
        <v>#DIV/0!</v>
      </c>
      <c r="AA264" t="e">
        <f t="shared" si="67"/>
        <v>#DIV/0!</v>
      </c>
      <c r="AB264" s="6" t="e">
        <f t="shared" si="68"/>
        <v>#DIV/0!</v>
      </c>
    </row>
    <row r="265" spans="1:28" hidden="1" x14ac:dyDescent="0.2">
      <c r="A265">
        <f>+予定価格!A253</f>
        <v>0</v>
      </c>
      <c r="B265" s="268">
        <f>ROUND(予定価格!B253*査定表!$B$1949,-D265)+E265</f>
        <v>0</v>
      </c>
      <c r="C265" s="268"/>
      <c r="D265" s="32">
        <f t="shared" si="61"/>
        <v>3</v>
      </c>
      <c r="E265" s="33">
        <f t="shared" si="53"/>
        <v>0</v>
      </c>
      <c r="F265" s="268">
        <f>IF($F$12=0,0,IF(予定価格!$G$1939=0,ROUND(予定価格!H253*(入力表!$F$12/予定価格!$H$1943),-H265),ROUND((予定価格!G253*(入力表!$F$12-予定価格!$H$1943)/予定価格!$G$1943)+予定価格!H253,-H265)))+I265</f>
        <v>0</v>
      </c>
      <c r="G265" s="268"/>
      <c r="H265" s="34">
        <f t="shared" si="62"/>
        <v>3</v>
      </c>
      <c r="I265" s="35">
        <f t="shared" si="54"/>
        <v>0</v>
      </c>
      <c r="J265" s="97">
        <f t="shared" si="55"/>
        <v>0</v>
      </c>
      <c r="K265" s="12">
        <f t="shared" si="56"/>
        <v>0</v>
      </c>
      <c r="L265" s="37"/>
      <c r="M265" s="6">
        <f>ROUND(予定価格!B253*査定表!$B$1949,-$F$14)</f>
        <v>0</v>
      </c>
      <c r="N265">
        <f>IF(M265=0,1,M265/予定価格!B253)</f>
        <v>1</v>
      </c>
      <c r="O265">
        <f t="shared" si="57"/>
        <v>11</v>
      </c>
      <c r="P265">
        <f t="shared" si="63"/>
        <v>0</v>
      </c>
      <c r="Q265">
        <f>IF(M265=0,0,M265/予定価格!B253)</f>
        <v>0</v>
      </c>
      <c r="R265">
        <f t="shared" si="58"/>
        <v>11</v>
      </c>
      <c r="S265">
        <f t="shared" si="64"/>
        <v>0</v>
      </c>
      <c r="T265" s="6">
        <f t="shared" si="65"/>
        <v>0</v>
      </c>
      <c r="U265" s="6" t="e">
        <f>IF(予定価格!$G$1939=0,ROUND(予定価格!H253*(入力表!$F$12/予定価格!$H$1943),-$F$14),ROUND((予定価格!G253*(入力表!$F$12-予定価格!$H$1943)/予定価格!$G$1943)+予定価格!H253,-$F$14))</f>
        <v>#DIV/0!</v>
      </c>
      <c r="V265" t="e">
        <f>IF(U265=0,1,IF(予定価格!O253=0,1,(U265-予定価格!P253)/予定価格!O253))</f>
        <v>#DIV/0!</v>
      </c>
      <c r="W265" t="e">
        <f t="shared" si="59"/>
        <v>#DIV/0!</v>
      </c>
      <c r="X265" t="e">
        <f t="shared" si="66"/>
        <v>#DIV/0!</v>
      </c>
      <c r="Y265" t="e">
        <f>IF(U265=0,0,IF(予定価格!G253=0,0,(U265-予定価格!H253)/予定価格!G253))</f>
        <v>#DIV/0!</v>
      </c>
      <c r="Z265" t="e">
        <f t="shared" si="60"/>
        <v>#DIV/0!</v>
      </c>
      <c r="AA265" t="e">
        <f t="shared" si="67"/>
        <v>#DIV/0!</v>
      </c>
      <c r="AB265" s="6" t="e">
        <f t="shared" si="68"/>
        <v>#DIV/0!</v>
      </c>
    </row>
    <row r="266" spans="1:28" hidden="1" x14ac:dyDescent="0.2">
      <c r="A266">
        <f>+予定価格!A254</f>
        <v>0</v>
      </c>
      <c r="B266" s="268">
        <f>ROUND(予定価格!B254*査定表!$B$1949,-D266)+E266</f>
        <v>0</v>
      </c>
      <c r="C266" s="268"/>
      <c r="D266" s="32">
        <f t="shared" si="61"/>
        <v>3</v>
      </c>
      <c r="E266" s="33">
        <f t="shared" si="53"/>
        <v>0</v>
      </c>
      <c r="F266" s="268">
        <f>IF($F$12=0,0,IF(予定価格!$G$1939=0,ROUND(予定価格!H254*(入力表!$F$12/予定価格!$H$1943),-H266),ROUND((予定価格!G254*(入力表!$F$12-予定価格!$H$1943)/予定価格!$G$1943)+予定価格!H254,-H266)))+I266</f>
        <v>0</v>
      </c>
      <c r="G266" s="268"/>
      <c r="H266" s="34">
        <f t="shared" si="62"/>
        <v>3</v>
      </c>
      <c r="I266" s="35">
        <f t="shared" si="54"/>
        <v>0</v>
      </c>
      <c r="J266" s="97">
        <f t="shared" si="55"/>
        <v>0</v>
      </c>
      <c r="K266" s="12">
        <f t="shared" si="56"/>
        <v>0</v>
      </c>
      <c r="L266" s="37"/>
      <c r="M266" s="6">
        <f>ROUND(予定価格!B254*査定表!$B$1949,-$F$14)</f>
        <v>0</v>
      </c>
      <c r="N266">
        <f>IF(M266=0,1,M266/予定価格!B254)</f>
        <v>1</v>
      </c>
      <c r="O266">
        <f t="shared" si="57"/>
        <v>11</v>
      </c>
      <c r="P266">
        <f t="shared" si="63"/>
        <v>0</v>
      </c>
      <c r="Q266">
        <f>IF(M266=0,0,M266/予定価格!B254)</f>
        <v>0</v>
      </c>
      <c r="R266">
        <f t="shared" si="58"/>
        <v>11</v>
      </c>
      <c r="S266">
        <f t="shared" si="64"/>
        <v>0</v>
      </c>
      <c r="T266" s="6">
        <f t="shared" si="65"/>
        <v>0</v>
      </c>
      <c r="U266" s="6" t="e">
        <f>IF(予定価格!$G$1939=0,ROUND(予定価格!H254*(入力表!$F$12/予定価格!$H$1943),-$F$14),ROUND((予定価格!G254*(入力表!$F$12-予定価格!$H$1943)/予定価格!$G$1943)+予定価格!H254,-$F$14))</f>
        <v>#DIV/0!</v>
      </c>
      <c r="V266" t="e">
        <f>IF(U266=0,1,IF(予定価格!O254=0,1,(U266-予定価格!P254)/予定価格!O254))</f>
        <v>#DIV/0!</v>
      </c>
      <c r="W266" t="e">
        <f t="shared" si="59"/>
        <v>#DIV/0!</v>
      </c>
      <c r="X266" t="e">
        <f t="shared" si="66"/>
        <v>#DIV/0!</v>
      </c>
      <c r="Y266" t="e">
        <f>IF(U266=0,0,IF(予定価格!G254=0,0,(U266-予定価格!H254)/予定価格!G254))</f>
        <v>#DIV/0!</v>
      </c>
      <c r="Z266" t="e">
        <f t="shared" si="60"/>
        <v>#DIV/0!</v>
      </c>
      <c r="AA266" t="e">
        <f t="shared" si="67"/>
        <v>#DIV/0!</v>
      </c>
      <c r="AB266" s="6" t="e">
        <f t="shared" si="68"/>
        <v>#DIV/0!</v>
      </c>
    </row>
    <row r="267" spans="1:28" hidden="1" x14ac:dyDescent="0.2">
      <c r="A267">
        <f>+予定価格!A255</f>
        <v>0</v>
      </c>
      <c r="B267" s="268">
        <f>ROUND(予定価格!B255*査定表!$B$1949,-D267)+E267</f>
        <v>0</v>
      </c>
      <c r="C267" s="268"/>
      <c r="D267" s="32">
        <f t="shared" si="61"/>
        <v>3</v>
      </c>
      <c r="E267" s="33">
        <f t="shared" si="53"/>
        <v>0</v>
      </c>
      <c r="F267" s="268">
        <f>IF($F$12=0,0,IF(予定価格!$G$1939=0,ROUND(予定価格!H255*(入力表!$F$12/予定価格!$H$1943),-H267),ROUND((予定価格!G255*(入力表!$F$12-予定価格!$H$1943)/予定価格!$G$1943)+予定価格!H255,-H267)))+I267</f>
        <v>0</v>
      </c>
      <c r="G267" s="268"/>
      <c r="H267" s="34">
        <f t="shared" si="62"/>
        <v>3</v>
      </c>
      <c r="I267" s="35">
        <f t="shared" si="54"/>
        <v>0</v>
      </c>
      <c r="J267" s="97">
        <f t="shared" si="55"/>
        <v>0</v>
      </c>
      <c r="K267" s="12">
        <f t="shared" si="56"/>
        <v>0</v>
      </c>
      <c r="L267" s="37"/>
      <c r="M267" s="6">
        <f>ROUND(予定価格!B255*査定表!$B$1949,-$F$14)</f>
        <v>0</v>
      </c>
      <c r="N267">
        <f>IF(M267=0,1,M267/予定価格!B255)</f>
        <v>1</v>
      </c>
      <c r="O267">
        <f t="shared" si="57"/>
        <v>11</v>
      </c>
      <c r="P267">
        <f t="shared" si="63"/>
        <v>0</v>
      </c>
      <c r="Q267">
        <f>IF(M267=0,0,M267/予定価格!B255)</f>
        <v>0</v>
      </c>
      <c r="R267">
        <f t="shared" si="58"/>
        <v>11</v>
      </c>
      <c r="S267">
        <f t="shared" si="64"/>
        <v>0</v>
      </c>
      <c r="T267" s="6">
        <f t="shared" si="65"/>
        <v>0</v>
      </c>
      <c r="U267" s="6" t="e">
        <f>IF(予定価格!$G$1939=0,ROUND(予定価格!H255*(入力表!$F$12/予定価格!$H$1943),-$F$14),ROUND((予定価格!G255*(入力表!$F$12-予定価格!$H$1943)/予定価格!$G$1943)+予定価格!H255,-$F$14))</f>
        <v>#DIV/0!</v>
      </c>
      <c r="V267" t="e">
        <f>IF(U267=0,1,IF(予定価格!O255=0,1,(U267-予定価格!P255)/予定価格!O255))</f>
        <v>#DIV/0!</v>
      </c>
      <c r="W267" t="e">
        <f t="shared" si="59"/>
        <v>#DIV/0!</v>
      </c>
      <c r="X267" t="e">
        <f t="shared" si="66"/>
        <v>#DIV/0!</v>
      </c>
      <c r="Y267" t="e">
        <f>IF(U267=0,0,IF(予定価格!G255=0,0,(U267-予定価格!H255)/予定価格!G255))</f>
        <v>#DIV/0!</v>
      </c>
      <c r="Z267" t="e">
        <f t="shared" si="60"/>
        <v>#DIV/0!</v>
      </c>
      <c r="AA267" t="e">
        <f t="shared" si="67"/>
        <v>#DIV/0!</v>
      </c>
      <c r="AB267" s="6" t="e">
        <f t="shared" si="68"/>
        <v>#DIV/0!</v>
      </c>
    </row>
    <row r="268" spans="1:28" hidden="1" x14ac:dyDescent="0.2">
      <c r="A268">
        <f>+予定価格!A256</f>
        <v>0</v>
      </c>
      <c r="B268" s="268">
        <f>ROUND(予定価格!B256*査定表!$B$1949,-D268)+E268</f>
        <v>0</v>
      </c>
      <c r="C268" s="268"/>
      <c r="D268" s="32">
        <f t="shared" si="61"/>
        <v>3</v>
      </c>
      <c r="E268" s="33">
        <f t="shared" si="53"/>
        <v>0</v>
      </c>
      <c r="F268" s="268">
        <f>IF($F$12=0,0,IF(予定価格!$G$1939=0,ROUND(予定価格!H256*(入力表!$F$12/予定価格!$H$1943),-H268),ROUND((予定価格!G256*(入力表!$F$12-予定価格!$H$1943)/予定価格!$G$1943)+予定価格!H256,-H268)))+I268</f>
        <v>0</v>
      </c>
      <c r="G268" s="268"/>
      <c r="H268" s="34">
        <f t="shared" si="62"/>
        <v>3</v>
      </c>
      <c r="I268" s="35">
        <f t="shared" si="54"/>
        <v>0</v>
      </c>
      <c r="J268" s="97">
        <f t="shared" si="55"/>
        <v>0</v>
      </c>
      <c r="K268" s="12">
        <f t="shared" si="56"/>
        <v>0</v>
      </c>
      <c r="L268" s="37"/>
      <c r="M268" s="6">
        <f>ROUND(予定価格!B256*査定表!$B$1949,-$F$14)</f>
        <v>0</v>
      </c>
      <c r="N268">
        <f>IF(M268=0,1,M268/予定価格!B256)</f>
        <v>1</v>
      </c>
      <c r="O268">
        <f t="shared" si="57"/>
        <v>11</v>
      </c>
      <c r="P268">
        <f t="shared" si="63"/>
        <v>0</v>
      </c>
      <c r="Q268">
        <f>IF(M268=0,0,M268/予定価格!B256)</f>
        <v>0</v>
      </c>
      <c r="R268">
        <f t="shared" si="58"/>
        <v>11</v>
      </c>
      <c r="S268">
        <f t="shared" si="64"/>
        <v>0</v>
      </c>
      <c r="T268" s="6">
        <f t="shared" si="65"/>
        <v>0</v>
      </c>
      <c r="U268" s="6" t="e">
        <f>IF(予定価格!$G$1939=0,ROUND(予定価格!H256*(入力表!$F$12/予定価格!$H$1943),-$F$14),ROUND((予定価格!G256*(入力表!$F$12-予定価格!$H$1943)/予定価格!$G$1943)+予定価格!H256,-$F$14))</f>
        <v>#DIV/0!</v>
      </c>
      <c r="V268" t="e">
        <f>IF(U268=0,1,IF(予定価格!O256=0,1,(U268-予定価格!P256)/予定価格!O256))</f>
        <v>#DIV/0!</v>
      </c>
      <c r="W268" t="e">
        <f t="shared" si="59"/>
        <v>#DIV/0!</v>
      </c>
      <c r="X268" t="e">
        <f t="shared" si="66"/>
        <v>#DIV/0!</v>
      </c>
      <c r="Y268" t="e">
        <f>IF(U268=0,0,IF(予定価格!G256=0,0,(U268-予定価格!H256)/予定価格!G256))</f>
        <v>#DIV/0!</v>
      </c>
      <c r="Z268" t="e">
        <f t="shared" si="60"/>
        <v>#DIV/0!</v>
      </c>
      <c r="AA268" t="e">
        <f t="shared" si="67"/>
        <v>#DIV/0!</v>
      </c>
      <c r="AB268" s="6" t="e">
        <f t="shared" si="68"/>
        <v>#DIV/0!</v>
      </c>
    </row>
    <row r="269" spans="1:28" hidden="1" x14ac:dyDescent="0.2">
      <c r="A269">
        <f>+予定価格!A257</f>
        <v>0</v>
      </c>
      <c r="B269" s="268">
        <f>ROUND(予定価格!B257*査定表!$B$1949,-D269)+E269</f>
        <v>0</v>
      </c>
      <c r="C269" s="268"/>
      <c r="D269" s="32">
        <f t="shared" si="61"/>
        <v>3</v>
      </c>
      <c r="E269" s="33">
        <f t="shared" si="53"/>
        <v>0</v>
      </c>
      <c r="F269" s="268">
        <f>IF($F$12=0,0,IF(予定価格!$G$1939=0,ROUND(予定価格!H257*(入力表!$F$12/予定価格!$H$1943),-H269),ROUND((予定価格!G257*(入力表!$F$12-予定価格!$H$1943)/予定価格!$G$1943)+予定価格!H257,-H269)))+I269</f>
        <v>0</v>
      </c>
      <c r="G269" s="268"/>
      <c r="H269" s="34">
        <f t="shared" si="62"/>
        <v>3</v>
      </c>
      <c r="I269" s="35">
        <f t="shared" si="54"/>
        <v>0</v>
      </c>
      <c r="J269" s="97">
        <f t="shared" si="55"/>
        <v>0</v>
      </c>
      <c r="K269" s="12">
        <f t="shared" si="56"/>
        <v>0</v>
      </c>
      <c r="L269" s="37"/>
      <c r="M269" s="6">
        <f>ROUND(予定価格!B257*査定表!$B$1949,-$F$14)</f>
        <v>0</v>
      </c>
      <c r="N269">
        <f>IF(M269=0,1,M269/予定価格!B257)</f>
        <v>1</v>
      </c>
      <c r="O269">
        <f t="shared" si="57"/>
        <v>11</v>
      </c>
      <c r="P269">
        <f t="shared" si="63"/>
        <v>0</v>
      </c>
      <c r="Q269">
        <f>IF(M269=0,0,M269/予定価格!B257)</f>
        <v>0</v>
      </c>
      <c r="R269">
        <f t="shared" si="58"/>
        <v>11</v>
      </c>
      <c r="S269">
        <f t="shared" si="64"/>
        <v>0</v>
      </c>
      <c r="T269" s="6">
        <f t="shared" si="65"/>
        <v>0</v>
      </c>
      <c r="U269" s="6" t="e">
        <f>IF(予定価格!$G$1939=0,ROUND(予定価格!H257*(入力表!$F$12/予定価格!$H$1943),-$F$14),ROUND((予定価格!G257*(入力表!$F$12-予定価格!$H$1943)/予定価格!$G$1943)+予定価格!H257,-$F$14))</f>
        <v>#DIV/0!</v>
      </c>
      <c r="V269" t="e">
        <f>IF(U269=0,1,IF(予定価格!O257=0,1,(U269-予定価格!P257)/予定価格!O257))</f>
        <v>#DIV/0!</v>
      </c>
      <c r="W269" t="e">
        <f t="shared" si="59"/>
        <v>#DIV/0!</v>
      </c>
      <c r="X269" t="e">
        <f t="shared" si="66"/>
        <v>#DIV/0!</v>
      </c>
      <c r="Y269" t="e">
        <f>IF(U269=0,0,IF(予定価格!G257=0,0,(U269-予定価格!H257)/予定価格!G257))</f>
        <v>#DIV/0!</v>
      </c>
      <c r="Z269" t="e">
        <f t="shared" si="60"/>
        <v>#DIV/0!</v>
      </c>
      <c r="AA269" t="e">
        <f t="shared" si="67"/>
        <v>#DIV/0!</v>
      </c>
      <c r="AB269" s="6" t="e">
        <f t="shared" si="68"/>
        <v>#DIV/0!</v>
      </c>
    </row>
    <row r="270" spans="1:28" hidden="1" x14ac:dyDescent="0.2">
      <c r="A270">
        <f>+予定価格!A258</f>
        <v>0</v>
      </c>
      <c r="B270" s="268">
        <f>ROUND(予定価格!B258*査定表!$B$1949,-D270)+E270</f>
        <v>0</v>
      </c>
      <c r="C270" s="268"/>
      <c r="D270" s="32">
        <f t="shared" si="61"/>
        <v>3</v>
      </c>
      <c r="E270" s="33">
        <f t="shared" si="53"/>
        <v>0</v>
      </c>
      <c r="F270" s="268">
        <f>IF($F$12=0,0,IF(予定価格!$G$1939=0,ROUND(予定価格!H258*(入力表!$F$12/予定価格!$H$1943),-H270),ROUND((予定価格!G258*(入力表!$F$12-予定価格!$H$1943)/予定価格!$G$1943)+予定価格!H258,-H270)))+I270</f>
        <v>0</v>
      </c>
      <c r="G270" s="268"/>
      <c r="H270" s="34">
        <f t="shared" si="62"/>
        <v>3</v>
      </c>
      <c r="I270" s="35">
        <f t="shared" si="54"/>
        <v>0</v>
      </c>
      <c r="J270" s="97">
        <f t="shared" si="55"/>
        <v>0</v>
      </c>
      <c r="K270" s="12">
        <f t="shared" si="56"/>
        <v>0</v>
      </c>
      <c r="L270" s="37"/>
      <c r="M270" s="6">
        <f>ROUND(予定価格!B258*査定表!$B$1949,-$F$14)</f>
        <v>0</v>
      </c>
      <c r="N270">
        <f>IF(M270=0,1,M270/予定価格!B258)</f>
        <v>1</v>
      </c>
      <c r="O270">
        <f t="shared" si="57"/>
        <v>11</v>
      </c>
      <c r="P270">
        <f t="shared" si="63"/>
        <v>0</v>
      </c>
      <c r="Q270">
        <f>IF(M270=0,0,M270/予定価格!B258)</f>
        <v>0</v>
      </c>
      <c r="R270">
        <f t="shared" si="58"/>
        <v>11</v>
      </c>
      <c r="S270">
        <f t="shared" si="64"/>
        <v>0</v>
      </c>
      <c r="T270" s="6">
        <f t="shared" si="65"/>
        <v>0</v>
      </c>
      <c r="U270" s="6" t="e">
        <f>IF(予定価格!$G$1939=0,ROUND(予定価格!H258*(入力表!$F$12/予定価格!$H$1943),-$F$14),ROUND((予定価格!G258*(入力表!$F$12-予定価格!$H$1943)/予定価格!$G$1943)+予定価格!H258,-$F$14))</f>
        <v>#DIV/0!</v>
      </c>
      <c r="V270" t="e">
        <f>IF(U270=0,1,IF(予定価格!O258=0,1,(U270-予定価格!P258)/予定価格!O258))</f>
        <v>#DIV/0!</v>
      </c>
      <c r="W270" t="e">
        <f t="shared" si="59"/>
        <v>#DIV/0!</v>
      </c>
      <c r="X270" t="e">
        <f t="shared" si="66"/>
        <v>#DIV/0!</v>
      </c>
      <c r="Y270" t="e">
        <f>IF(U270=0,0,IF(予定価格!G258=0,0,(U270-予定価格!H258)/予定価格!G258))</f>
        <v>#DIV/0!</v>
      </c>
      <c r="Z270" t="e">
        <f t="shared" si="60"/>
        <v>#DIV/0!</v>
      </c>
      <c r="AA270" t="e">
        <f t="shared" si="67"/>
        <v>#DIV/0!</v>
      </c>
      <c r="AB270" s="6" t="e">
        <f t="shared" si="68"/>
        <v>#DIV/0!</v>
      </c>
    </row>
    <row r="271" spans="1:28" hidden="1" x14ac:dyDescent="0.2">
      <c r="A271">
        <f>+予定価格!A259</f>
        <v>0</v>
      </c>
      <c r="B271" s="268">
        <f>ROUND(予定価格!B259*査定表!$B$1949,-D271)+E271</f>
        <v>0</v>
      </c>
      <c r="C271" s="268"/>
      <c r="D271" s="32">
        <f t="shared" si="61"/>
        <v>3</v>
      </c>
      <c r="E271" s="33">
        <f t="shared" si="53"/>
        <v>0</v>
      </c>
      <c r="F271" s="268">
        <f>IF($F$12=0,0,IF(予定価格!$G$1939=0,ROUND(予定価格!H259*(入力表!$F$12/予定価格!$H$1943),-H271),ROUND((予定価格!G259*(入力表!$F$12-予定価格!$H$1943)/予定価格!$G$1943)+予定価格!H259,-H271)))+I271</f>
        <v>0</v>
      </c>
      <c r="G271" s="268"/>
      <c r="H271" s="34">
        <f t="shared" si="62"/>
        <v>3</v>
      </c>
      <c r="I271" s="35">
        <f t="shared" si="54"/>
        <v>0</v>
      </c>
      <c r="J271" s="97">
        <f t="shared" si="55"/>
        <v>0</v>
      </c>
      <c r="K271" s="12">
        <f t="shared" si="56"/>
        <v>0</v>
      </c>
      <c r="L271" s="37"/>
      <c r="M271" s="6">
        <f>ROUND(予定価格!B259*査定表!$B$1949,-$F$14)</f>
        <v>0</v>
      </c>
      <c r="N271">
        <f>IF(M271=0,1,M271/予定価格!B259)</f>
        <v>1</v>
      </c>
      <c r="O271">
        <f t="shared" si="57"/>
        <v>11</v>
      </c>
      <c r="P271">
        <f t="shared" si="63"/>
        <v>0</v>
      </c>
      <c r="Q271">
        <f>IF(M271=0,0,M271/予定価格!B259)</f>
        <v>0</v>
      </c>
      <c r="R271">
        <f t="shared" si="58"/>
        <v>11</v>
      </c>
      <c r="S271">
        <f t="shared" si="64"/>
        <v>0</v>
      </c>
      <c r="T271" s="6">
        <f t="shared" si="65"/>
        <v>0</v>
      </c>
      <c r="U271" s="6" t="e">
        <f>IF(予定価格!$G$1939=0,ROUND(予定価格!H259*(入力表!$F$12/予定価格!$H$1943),-$F$14),ROUND((予定価格!G259*(入力表!$F$12-予定価格!$H$1943)/予定価格!$G$1943)+予定価格!H259,-$F$14))</f>
        <v>#DIV/0!</v>
      </c>
      <c r="V271" t="e">
        <f>IF(U271=0,1,IF(予定価格!O259=0,1,(U271-予定価格!P259)/予定価格!O259))</f>
        <v>#DIV/0!</v>
      </c>
      <c r="W271" t="e">
        <f t="shared" si="59"/>
        <v>#DIV/0!</v>
      </c>
      <c r="X271" t="e">
        <f t="shared" si="66"/>
        <v>#DIV/0!</v>
      </c>
      <c r="Y271" t="e">
        <f>IF(U271=0,0,IF(予定価格!G259=0,0,(U271-予定価格!H259)/予定価格!G259))</f>
        <v>#DIV/0!</v>
      </c>
      <c r="Z271" t="e">
        <f t="shared" si="60"/>
        <v>#DIV/0!</v>
      </c>
      <c r="AA271" t="e">
        <f t="shared" si="67"/>
        <v>#DIV/0!</v>
      </c>
      <c r="AB271" s="6" t="e">
        <f t="shared" si="68"/>
        <v>#DIV/0!</v>
      </c>
    </row>
    <row r="272" spans="1:28" hidden="1" x14ac:dyDescent="0.2">
      <c r="A272">
        <f>+予定価格!A260</f>
        <v>0</v>
      </c>
      <c r="B272" s="268">
        <f>ROUND(予定価格!B260*査定表!$B$1949,-D272)+E272</f>
        <v>0</v>
      </c>
      <c r="C272" s="268"/>
      <c r="D272" s="32">
        <f t="shared" si="61"/>
        <v>3</v>
      </c>
      <c r="E272" s="33">
        <f t="shared" si="53"/>
        <v>0</v>
      </c>
      <c r="F272" s="268">
        <f>IF($F$12=0,0,IF(予定価格!$G$1939=0,ROUND(予定価格!H260*(入力表!$F$12/予定価格!$H$1943),-H272),ROUND((予定価格!G260*(入力表!$F$12-予定価格!$H$1943)/予定価格!$G$1943)+予定価格!H260,-H272)))+I272</f>
        <v>0</v>
      </c>
      <c r="G272" s="268"/>
      <c r="H272" s="34">
        <f t="shared" si="62"/>
        <v>3</v>
      </c>
      <c r="I272" s="35">
        <f t="shared" si="54"/>
        <v>0</v>
      </c>
      <c r="J272" s="97">
        <f t="shared" si="55"/>
        <v>0</v>
      </c>
      <c r="K272" s="12">
        <f t="shared" si="56"/>
        <v>0</v>
      </c>
      <c r="L272" s="37"/>
      <c r="M272" s="6">
        <f>ROUND(予定価格!B260*査定表!$B$1949,-$F$14)</f>
        <v>0</v>
      </c>
      <c r="N272">
        <f>IF(M272=0,1,M272/予定価格!B260)</f>
        <v>1</v>
      </c>
      <c r="O272">
        <f t="shared" si="57"/>
        <v>11</v>
      </c>
      <c r="P272">
        <f t="shared" si="63"/>
        <v>0</v>
      </c>
      <c r="Q272">
        <f>IF(M272=0,0,M272/予定価格!B260)</f>
        <v>0</v>
      </c>
      <c r="R272">
        <f t="shared" si="58"/>
        <v>11</v>
      </c>
      <c r="S272">
        <f t="shared" si="64"/>
        <v>0</v>
      </c>
      <c r="T272" s="6">
        <f t="shared" si="65"/>
        <v>0</v>
      </c>
      <c r="U272" s="6" t="e">
        <f>IF(予定価格!$G$1939=0,ROUND(予定価格!H260*(入力表!$F$12/予定価格!$H$1943),-$F$14),ROUND((予定価格!G260*(入力表!$F$12-予定価格!$H$1943)/予定価格!$G$1943)+予定価格!H260,-$F$14))</f>
        <v>#DIV/0!</v>
      </c>
      <c r="V272" t="e">
        <f>IF(U272=0,1,IF(予定価格!O260=0,1,(U272-予定価格!P260)/予定価格!O260))</f>
        <v>#DIV/0!</v>
      </c>
      <c r="W272" t="e">
        <f t="shared" si="59"/>
        <v>#DIV/0!</v>
      </c>
      <c r="X272" t="e">
        <f t="shared" si="66"/>
        <v>#DIV/0!</v>
      </c>
      <c r="Y272" t="e">
        <f>IF(U272=0,0,IF(予定価格!G260=0,0,(U272-予定価格!H260)/予定価格!G260))</f>
        <v>#DIV/0!</v>
      </c>
      <c r="Z272" t="e">
        <f t="shared" si="60"/>
        <v>#DIV/0!</v>
      </c>
      <c r="AA272" t="e">
        <f t="shared" si="67"/>
        <v>#DIV/0!</v>
      </c>
      <c r="AB272" s="6" t="e">
        <f t="shared" si="68"/>
        <v>#DIV/0!</v>
      </c>
    </row>
    <row r="273" spans="1:28" hidden="1" x14ac:dyDescent="0.2">
      <c r="A273">
        <f>+予定価格!A261</f>
        <v>0</v>
      </c>
      <c r="B273" s="268">
        <f>ROUND(予定価格!B261*査定表!$B$1949,-D273)+E273</f>
        <v>0</v>
      </c>
      <c r="C273" s="268"/>
      <c r="D273" s="32">
        <f t="shared" si="61"/>
        <v>3</v>
      </c>
      <c r="E273" s="33">
        <f t="shared" ref="E273:E336" si="69">IF(F$12=0,+P273+S273,0)</f>
        <v>0</v>
      </c>
      <c r="F273" s="268">
        <f>IF($F$12=0,0,IF(予定価格!$G$1939=0,ROUND(予定価格!H261*(入力表!$F$12/予定価格!$H$1943),-H273),ROUND((予定価格!G261*(入力表!$F$12-予定価格!$H$1943)/予定価格!$G$1943)+予定価格!H261,-H273)))+I273</f>
        <v>0</v>
      </c>
      <c r="G273" s="268"/>
      <c r="H273" s="34">
        <f t="shared" si="62"/>
        <v>3</v>
      </c>
      <c r="I273" s="35">
        <f t="shared" ref="I273:I336" si="70">IF(F$12=0,0,+X273+AA273)</f>
        <v>0</v>
      </c>
      <c r="J273" s="97">
        <f t="shared" ref="J273:J336" si="71">+F273+K273</f>
        <v>0</v>
      </c>
      <c r="K273" s="12">
        <f t="shared" ref="K273:K336" si="72">+B273</f>
        <v>0</v>
      </c>
      <c r="L273" s="37"/>
      <c r="M273" s="6">
        <f>ROUND(予定価格!B261*査定表!$B$1949,-$F$14)</f>
        <v>0</v>
      </c>
      <c r="N273">
        <f>IF(M273=0,1,M273/予定価格!B261)</f>
        <v>1</v>
      </c>
      <c r="O273">
        <f t="shared" ref="O273:O336" si="73">RANK(N273,N$17:N$1984,1)</f>
        <v>11</v>
      </c>
      <c r="P273">
        <f t="shared" si="63"/>
        <v>0</v>
      </c>
      <c r="Q273">
        <f>IF(M273=0,0,M273/予定価格!B261)</f>
        <v>0</v>
      </c>
      <c r="R273">
        <f t="shared" ref="R273:R336" si="74">RANK(Q273,Q$17:Q$1984,0)</f>
        <v>11</v>
      </c>
      <c r="S273">
        <f t="shared" si="64"/>
        <v>0</v>
      </c>
      <c r="T273" s="6">
        <f t="shared" si="65"/>
        <v>0</v>
      </c>
      <c r="U273" s="6" t="e">
        <f>IF(予定価格!$G$1939=0,ROUND(予定価格!H261*(入力表!$F$12/予定価格!$H$1943),-$F$14),ROUND((予定価格!G261*(入力表!$F$12-予定価格!$H$1943)/予定価格!$G$1943)+予定価格!H261,-$F$14))</f>
        <v>#DIV/0!</v>
      </c>
      <c r="V273" t="e">
        <f>IF(U273=0,1,IF(予定価格!O261=0,1,(U273-予定価格!P261)/予定価格!O261))</f>
        <v>#DIV/0!</v>
      </c>
      <c r="W273" t="e">
        <f t="shared" ref="W273:W336" si="75">RANK(V273,V$17:V$1984,1)</f>
        <v>#DIV/0!</v>
      </c>
      <c r="X273" t="e">
        <f t="shared" si="66"/>
        <v>#DIV/0!</v>
      </c>
      <c r="Y273" t="e">
        <f>IF(U273=0,0,IF(予定価格!G261=0,0,(U273-予定価格!H261)/予定価格!G261))</f>
        <v>#DIV/0!</v>
      </c>
      <c r="Z273" t="e">
        <f t="shared" ref="Z273:Z336" si="76">RANK(Y273,Y$17:Y$1984,0)</f>
        <v>#DIV/0!</v>
      </c>
      <c r="AA273" t="e">
        <f t="shared" si="67"/>
        <v>#DIV/0!</v>
      </c>
      <c r="AB273" s="6" t="e">
        <f t="shared" si="68"/>
        <v>#DIV/0!</v>
      </c>
    </row>
    <row r="274" spans="1:28" hidden="1" x14ac:dyDescent="0.2">
      <c r="A274">
        <f>+予定価格!A262</f>
        <v>0</v>
      </c>
      <c r="B274" s="268">
        <f>ROUND(予定価格!B262*査定表!$B$1949,-D274)+E274</f>
        <v>0</v>
      </c>
      <c r="C274" s="268"/>
      <c r="D274" s="32">
        <f t="shared" ref="D274:D337" si="77">+$F$14</f>
        <v>3</v>
      </c>
      <c r="E274" s="33">
        <f t="shared" si="69"/>
        <v>0</v>
      </c>
      <c r="F274" s="268">
        <f>IF($F$12=0,0,IF(予定価格!$G$1939=0,ROUND(予定価格!H262*(入力表!$F$12/予定価格!$H$1943),-H274),ROUND((予定価格!G262*(入力表!$F$12-予定価格!$H$1943)/予定価格!$G$1943)+予定価格!H262,-H274)))+I274</f>
        <v>0</v>
      </c>
      <c r="G274" s="268"/>
      <c r="H274" s="34">
        <f t="shared" ref="H274:H337" si="78">+$F$14</f>
        <v>3</v>
      </c>
      <c r="I274" s="35">
        <f t="shared" si="70"/>
        <v>0</v>
      </c>
      <c r="J274" s="97">
        <f t="shared" si="71"/>
        <v>0</v>
      </c>
      <c r="K274" s="12">
        <f t="shared" si="72"/>
        <v>0</v>
      </c>
      <c r="L274" s="37"/>
      <c r="M274" s="6">
        <f>ROUND(予定価格!B262*査定表!$B$1949,-$F$14)</f>
        <v>0</v>
      </c>
      <c r="N274">
        <f>IF(M274=0,1,M274/予定価格!B262)</f>
        <v>1</v>
      </c>
      <c r="O274">
        <f t="shared" si="73"/>
        <v>11</v>
      </c>
      <c r="P274">
        <f t="shared" ref="P274:P337" si="79">IF(M$15&gt;0,IF(O274*10^$F$14&lt;=M$15,10^$F$14,0),0)</f>
        <v>0</v>
      </c>
      <c r="Q274">
        <f>IF(M274=0,0,M274/予定価格!B262)</f>
        <v>0</v>
      </c>
      <c r="R274">
        <f t="shared" si="74"/>
        <v>11</v>
      </c>
      <c r="S274">
        <f t="shared" ref="S274:S337" si="80">IF(M$15&lt;0,IF(R274*10^$F$14&lt;=-M$15,-(10^$F$14),0),0)</f>
        <v>0</v>
      </c>
      <c r="T274" s="6">
        <f t="shared" ref="T274:T337" si="81">+M274+P274+S274</f>
        <v>0</v>
      </c>
      <c r="U274" s="6" t="e">
        <f>IF(予定価格!$G$1939=0,ROUND(予定価格!H262*(入力表!$F$12/予定価格!$H$1943),-$F$14),ROUND((予定価格!G262*(入力表!$F$12-予定価格!$H$1943)/予定価格!$G$1943)+予定価格!H262,-$F$14))</f>
        <v>#DIV/0!</v>
      </c>
      <c r="V274" t="e">
        <f>IF(U274=0,1,IF(予定価格!O262=0,1,(U274-予定価格!P262)/予定価格!O262))</f>
        <v>#DIV/0!</v>
      </c>
      <c r="W274" t="e">
        <f t="shared" si="75"/>
        <v>#DIV/0!</v>
      </c>
      <c r="X274" t="e">
        <f t="shared" ref="X274:X337" si="82">IF(U$15&gt;0,IF(W274*10^$F$14&lt;=U$15,10^$F$14,0),0)</f>
        <v>#DIV/0!</v>
      </c>
      <c r="Y274" t="e">
        <f>IF(U274=0,0,IF(予定価格!G262=0,0,(U274-予定価格!H262)/予定価格!G262))</f>
        <v>#DIV/0!</v>
      </c>
      <c r="Z274" t="e">
        <f t="shared" si="76"/>
        <v>#DIV/0!</v>
      </c>
      <c r="AA274" t="e">
        <f t="shared" ref="AA274:AA337" si="83">IF(U$15&lt;0,IF(Z274*10^$F$14&lt;=-U$15,-(10^$F$14),0),0)</f>
        <v>#DIV/0!</v>
      </c>
      <c r="AB274" s="6" t="e">
        <f t="shared" ref="AB274:AB337" si="84">+U274+X274+AA274</f>
        <v>#DIV/0!</v>
      </c>
    </row>
    <row r="275" spans="1:28" hidden="1" x14ac:dyDescent="0.2">
      <c r="A275">
        <f>+予定価格!A263</f>
        <v>0</v>
      </c>
      <c r="B275" s="268">
        <f>ROUND(予定価格!B263*査定表!$B$1949,-D275)+E275</f>
        <v>0</v>
      </c>
      <c r="C275" s="268"/>
      <c r="D275" s="32">
        <f t="shared" si="77"/>
        <v>3</v>
      </c>
      <c r="E275" s="33">
        <f t="shared" si="69"/>
        <v>0</v>
      </c>
      <c r="F275" s="268">
        <f>IF($F$12=0,0,IF(予定価格!$G$1939=0,ROUND(予定価格!H263*(入力表!$F$12/予定価格!$H$1943),-H275),ROUND((予定価格!G263*(入力表!$F$12-予定価格!$H$1943)/予定価格!$G$1943)+予定価格!H263,-H275)))+I275</f>
        <v>0</v>
      </c>
      <c r="G275" s="268"/>
      <c r="H275" s="34">
        <f t="shared" si="78"/>
        <v>3</v>
      </c>
      <c r="I275" s="35">
        <f t="shared" si="70"/>
        <v>0</v>
      </c>
      <c r="J275" s="97">
        <f t="shared" si="71"/>
        <v>0</v>
      </c>
      <c r="K275" s="12">
        <f t="shared" si="72"/>
        <v>0</v>
      </c>
      <c r="L275" s="37"/>
      <c r="M275" s="6">
        <f>ROUND(予定価格!B263*査定表!$B$1949,-$F$14)</f>
        <v>0</v>
      </c>
      <c r="N275">
        <f>IF(M275=0,1,M275/予定価格!B263)</f>
        <v>1</v>
      </c>
      <c r="O275">
        <f t="shared" si="73"/>
        <v>11</v>
      </c>
      <c r="P275">
        <f t="shared" si="79"/>
        <v>0</v>
      </c>
      <c r="Q275">
        <f>IF(M275=0,0,M275/予定価格!B263)</f>
        <v>0</v>
      </c>
      <c r="R275">
        <f t="shared" si="74"/>
        <v>11</v>
      </c>
      <c r="S275">
        <f t="shared" si="80"/>
        <v>0</v>
      </c>
      <c r="T275" s="6">
        <f t="shared" si="81"/>
        <v>0</v>
      </c>
      <c r="U275" s="6" t="e">
        <f>IF(予定価格!$G$1939=0,ROUND(予定価格!H263*(入力表!$F$12/予定価格!$H$1943),-$F$14),ROUND((予定価格!G263*(入力表!$F$12-予定価格!$H$1943)/予定価格!$G$1943)+予定価格!H263,-$F$14))</f>
        <v>#DIV/0!</v>
      </c>
      <c r="V275" t="e">
        <f>IF(U275=0,1,IF(予定価格!O263=0,1,(U275-予定価格!P263)/予定価格!O263))</f>
        <v>#DIV/0!</v>
      </c>
      <c r="W275" t="e">
        <f t="shared" si="75"/>
        <v>#DIV/0!</v>
      </c>
      <c r="X275" t="e">
        <f t="shared" si="82"/>
        <v>#DIV/0!</v>
      </c>
      <c r="Y275" t="e">
        <f>IF(U275=0,0,IF(予定価格!G263=0,0,(U275-予定価格!H263)/予定価格!G263))</f>
        <v>#DIV/0!</v>
      </c>
      <c r="Z275" t="e">
        <f t="shared" si="76"/>
        <v>#DIV/0!</v>
      </c>
      <c r="AA275" t="e">
        <f t="shared" si="83"/>
        <v>#DIV/0!</v>
      </c>
      <c r="AB275" s="6" t="e">
        <f t="shared" si="84"/>
        <v>#DIV/0!</v>
      </c>
    </row>
    <row r="276" spans="1:28" hidden="1" x14ac:dyDescent="0.2">
      <c r="A276">
        <f>+予定価格!A264</f>
        <v>0</v>
      </c>
      <c r="B276" s="268">
        <f>ROUND(予定価格!B264*査定表!$B$1949,-D276)+E276</f>
        <v>0</v>
      </c>
      <c r="C276" s="268"/>
      <c r="D276" s="32">
        <f t="shared" si="77"/>
        <v>3</v>
      </c>
      <c r="E276" s="33">
        <f t="shared" si="69"/>
        <v>0</v>
      </c>
      <c r="F276" s="268">
        <f>IF($F$12=0,0,IF(予定価格!$G$1939=0,ROUND(予定価格!H264*(入力表!$F$12/予定価格!$H$1943),-H276),ROUND((予定価格!G264*(入力表!$F$12-予定価格!$H$1943)/予定価格!$G$1943)+予定価格!H264,-H276)))+I276</f>
        <v>0</v>
      </c>
      <c r="G276" s="268"/>
      <c r="H276" s="34">
        <f t="shared" si="78"/>
        <v>3</v>
      </c>
      <c r="I276" s="35">
        <f t="shared" si="70"/>
        <v>0</v>
      </c>
      <c r="J276" s="97">
        <f t="shared" si="71"/>
        <v>0</v>
      </c>
      <c r="K276" s="12">
        <f t="shared" si="72"/>
        <v>0</v>
      </c>
      <c r="L276" s="37"/>
      <c r="M276" s="6">
        <f>ROUND(予定価格!B264*査定表!$B$1949,-$F$14)</f>
        <v>0</v>
      </c>
      <c r="N276">
        <f>IF(M276=0,1,M276/予定価格!B264)</f>
        <v>1</v>
      </c>
      <c r="O276">
        <f t="shared" si="73"/>
        <v>11</v>
      </c>
      <c r="P276">
        <f t="shared" si="79"/>
        <v>0</v>
      </c>
      <c r="Q276">
        <f>IF(M276=0,0,M276/予定価格!B264)</f>
        <v>0</v>
      </c>
      <c r="R276">
        <f t="shared" si="74"/>
        <v>11</v>
      </c>
      <c r="S276">
        <f t="shared" si="80"/>
        <v>0</v>
      </c>
      <c r="T276" s="6">
        <f t="shared" si="81"/>
        <v>0</v>
      </c>
      <c r="U276" s="6" t="e">
        <f>IF(予定価格!$G$1939=0,ROUND(予定価格!H264*(入力表!$F$12/予定価格!$H$1943),-$F$14),ROUND((予定価格!G264*(入力表!$F$12-予定価格!$H$1943)/予定価格!$G$1943)+予定価格!H264,-$F$14))</f>
        <v>#DIV/0!</v>
      </c>
      <c r="V276" t="e">
        <f>IF(U276=0,1,IF(予定価格!O264=0,1,(U276-予定価格!P264)/予定価格!O264))</f>
        <v>#DIV/0!</v>
      </c>
      <c r="W276" t="e">
        <f t="shared" si="75"/>
        <v>#DIV/0!</v>
      </c>
      <c r="X276" t="e">
        <f t="shared" si="82"/>
        <v>#DIV/0!</v>
      </c>
      <c r="Y276" t="e">
        <f>IF(U276=0,0,IF(予定価格!G264=0,0,(U276-予定価格!H264)/予定価格!G264))</f>
        <v>#DIV/0!</v>
      </c>
      <c r="Z276" t="e">
        <f t="shared" si="76"/>
        <v>#DIV/0!</v>
      </c>
      <c r="AA276" t="e">
        <f t="shared" si="83"/>
        <v>#DIV/0!</v>
      </c>
      <c r="AB276" s="6" t="e">
        <f t="shared" si="84"/>
        <v>#DIV/0!</v>
      </c>
    </row>
    <row r="277" spans="1:28" hidden="1" x14ac:dyDescent="0.2">
      <c r="A277">
        <f>+予定価格!A265</f>
        <v>0</v>
      </c>
      <c r="B277" s="268">
        <f>ROUND(予定価格!B265*査定表!$B$1949,-D277)+E277</f>
        <v>0</v>
      </c>
      <c r="C277" s="268"/>
      <c r="D277" s="32">
        <f t="shared" si="77"/>
        <v>3</v>
      </c>
      <c r="E277" s="33">
        <f t="shared" si="69"/>
        <v>0</v>
      </c>
      <c r="F277" s="268">
        <f>IF($F$12=0,0,IF(予定価格!$G$1939=0,ROUND(予定価格!H265*(入力表!$F$12/予定価格!$H$1943),-H277),ROUND((予定価格!G265*(入力表!$F$12-予定価格!$H$1943)/予定価格!$G$1943)+予定価格!H265,-H277)))+I277</f>
        <v>0</v>
      </c>
      <c r="G277" s="268"/>
      <c r="H277" s="34">
        <f t="shared" si="78"/>
        <v>3</v>
      </c>
      <c r="I277" s="35">
        <f t="shared" si="70"/>
        <v>0</v>
      </c>
      <c r="J277" s="97">
        <f t="shared" si="71"/>
        <v>0</v>
      </c>
      <c r="K277" s="12">
        <f t="shared" si="72"/>
        <v>0</v>
      </c>
      <c r="L277" s="37"/>
      <c r="M277" s="6">
        <f>ROUND(予定価格!B265*査定表!$B$1949,-$F$14)</f>
        <v>0</v>
      </c>
      <c r="N277">
        <f>IF(M277=0,1,M277/予定価格!B265)</f>
        <v>1</v>
      </c>
      <c r="O277">
        <f t="shared" si="73"/>
        <v>11</v>
      </c>
      <c r="P277">
        <f t="shared" si="79"/>
        <v>0</v>
      </c>
      <c r="Q277">
        <f>IF(M277=0,0,M277/予定価格!B265)</f>
        <v>0</v>
      </c>
      <c r="R277">
        <f t="shared" si="74"/>
        <v>11</v>
      </c>
      <c r="S277">
        <f t="shared" si="80"/>
        <v>0</v>
      </c>
      <c r="T277" s="6">
        <f t="shared" si="81"/>
        <v>0</v>
      </c>
      <c r="U277" s="6" t="e">
        <f>IF(予定価格!$G$1939=0,ROUND(予定価格!H265*(入力表!$F$12/予定価格!$H$1943),-$F$14),ROUND((予定価格!G265*(入力表!$F$12-予定価格!$H$1943)/予定価格!$G$1943)+予定価格!H265,-$F$14))</f>
        <v>#DIV/0!</v>
      </c>
      <c r="V277" t="e">
        <f>IF(U277=0,1,IF(予定価格!O265=0,1,(U277-予定価格!P265)/予定価格!O265))</f>
        <v>#DIV/0!</v>
      </c>
      <c r="W277" t="e">
        <f t="shared" si="75"/>
        <v>#DIV/0!</v>
      </c>
      <c r="X277" t="e">
        <f t="shared" si="82"/>
        <v>#DIV/0!</v>
      </c>
      <c r="Y277" t="e">
        <f>IF(U277=0,0,IF(予定価格!G265=0,0,(U277-予定価格!H265)/予定価格!G265))</f>
        <v>#DIV/0!</v>
      </c>
      <c r="Z277" t="e">
        <f t="shared" si="76"/>
        <v>#DIV/0!</v>
      </c>
      <c r="AA277" t="e">
        <f t="shared" si="83"/>
        <v>#DIV/0!</v>
      </c>
      <c r="AB277" s="6" t="e">
        <f t="shared" si="84"/>
        <v>#DIV/0!</v>
      </c>
    </row>
    <row r="278" spans="1:28" hidden="1" x14ac:dyDescent="0.2">
      <c r="A278">
        <f>+予定価格!A266</f>
        <v>0</v>
      </c>
      <c r="B278" s="268">
        <f>ROUND(予定価格!B266*査定表!$B$1949,-D278)+E278</f>
        <v>0</v>
      </c>
      <c r="C278" s="268"/>
      <c r="D278" s="32">
        <f t="shared" si="77"/>
        <v>3</v>
      </c>
      <c r="E278" s="33">
        <f t="shared" si="69"/>
        <v>0</v>
      </c>
      <c r="F278" s="268">
        <f>IF($F$12=0,0,IF(予定価格!$G$1939=0,ROUND(予定価格!H266*(入力表!$F$12/予定価格!$H$1943),-H278),ROUND((予定価格!G266*(入力表!$F$12-予定価格!$H$1943)/予定価格!$G$1943)+予定価格!H266,-H278)))+I278</f>
        <v>0</v>
      </c>
      <c r="G278" s="268"/>
      <c r="H278" s="34">
        <f t="shared" si="78"/>
        <v>3</v>
      </c>
      <c r="I278" s="35">
        <f t="shared" si="70"/>
        <v>0</v>
      </c>
      <c r="J278" s="97">
        <f t="shared" si="71"/>
        <v>0</v>
      </c>
      <c r="K278" s="12">
        <f t="shared" si="72"/>
        <v>0</v>
      </c>
      <c r="L278" s="37"/>
      <c r="M278" s="6">
        <f>ROUND(予定価格!B266*査定表!$B$1949,-$F$14)</f>
        <v>0</v>
      </c>
      <c r="N278">
        <f>IF(M278=0,1,M278/予定価格!B266)</f>
        <v>1</v>
      </c>
      <c r="O278">
        <f t="shared" si="73"/>
        <v>11</v>
      </c>
      <c r="P278">
        <f t="shared" si="79"/>
        <v>0</v>
      </c>
      <c r="Q278">
        <f>IF(M278=0,0,M278/予定価格!B266)</f>
        <v>0</v>
      </c>
      <c r="R278">
        <f t="shared" si="74"/>
        <v>11</v>
      </c>
      <c r="S278">
        <f t="shared" si="80"/>
        <v>0</v>
      </c>
      <c r="T278" s="6">
        <f t="shared" si="81"/>
        <v>0</v>
      </c>
      <c r="U278" s="6" t="e">
        <f>IF(予定価格!$G$1939=0,ROUND(予定価格!H266*(入力表!$F$12/予定価格!$H$1943),-$F$14),ROUND((予定価格!G266*(入力表!$F$12-予定価格!$H$1943)/予定価格!$G$1943)+予定価格!H266,-$F$14))</f>
        <v>#DIV/0!</v>
      </c>
      <c r="V278" t="e">
        <f>IF(U278=0,1,IF(予定価格!O266=0,1,(U278-予定価格!P266)/予定価格!O266))</f>
        <v>#DIV/0!</v>
      </c>
      <c r="W278" t="e">
        <f t="shared" si="75"/>
        <v>#DIV/0!</v>
      </c>
      <c r="X278" t="e">
        <f t="shared" si="82"/>
        <v>#DIV/0!</v>
      </c>
      <c r="Y278" t="e">
        <f>IF(U278=0,0,IF(予定価格!G266=0,0,(U278-予定価格!H266)/予定価格!G266))</f>
        <v>#DIV/0!</v>
      </c>
      <c r="Z278" t="e">
        <f t="shared" si="76"/>
        <v>#DIV/0!</v>
      </c>
      <c r="AA278" t="e">
        <f t="shared" si="83"/>
        <v>#DIV/0!</v>
      </c>
      <c r="AB278" s="6" t="e">
        <f t="shared" si="84"/>
        <v>#DIV/0!</v>
      </c>
    </row>
    <row r="279" spans="1:28" hidden="1" x14ac:dyDescent="0.2">
      <c r="A279">
        <f>+予定価格!A267</f>
        <v>0</v>
      </c>
      <c r="B279" s="268">
        <f>ROUND(予定価格!B267*査定表!$B$1949,-D279)+E279</f>
        <v>0</v>
      </c>
      <c r="C279" s="268"/>
      <c r="D279" s="32">
        <f t="shared" si="77"/>
        <v>3</v>
      </c>
      <c r="E279" s="33">
        <f t="shared" si="69"/>
        <v>0</v>
      </c>
      <c r="F279" s="268">
        <f>IF($F$12=0,0,IF(予定価格!$G$1939=0,ROUND(予定価格!H267*(入力表!$F$12/予定価格!$H$1943),-H279),ROUND((予定価格!G267*(入力表!$F$12-予定価格!$H$1943)/予定価格!$G$1943)+予定価格!H267,-H279)))+I279</f>
        <v>0</v>
      </c>
      <c r="G279" s="268"/>
      <c r="H279" s="34">
        <f t="shared" si="78"/>
        <v>3</v>
      </c>
      <c r="I279" s="35">
        <f t="shared" si="70"/>
        <v>0</v>
      </c>
      <c r="J279" s="97">
        <f t="shared" si="71"/>
        <v>0</v>
      </c>
      <c r="K279" s="12">
        <f t="shared" si="72"/>
        <v>0</v>
      </c>
      <c r="L279" s="37"/>
      <c r="M279" s="6">
        <f>ROUND(予定価格!B267*査定表!$B$1949,-$F$14)</f>
        <v>0</v>
      </c>
      <c r="N279">
        <f>IF(M279=0,1,M279/予定価格!B267)</f>
        <v>1</v>
      </c>
      <c r="O279">
        <f t="shared" si="73"/>
        <v>11</v>
      </c>
      <c r="P279">
        <f t="shared" si="79"/>
        <v>0</v>
      </c>
      <c r="Q279">
        <f>IF(M279=0,0,M279/予定価格!B267)</f>
        <v>0</v>
      </c>
      <c r="R279">
        <f t="shared" si="74"/>
        <v>11</v>
      </c>
      <c r="S279">
        <f t="shared" si="80"/>
        <v>0</v>
      </c>
      <c r="T279" s="6">
        <f t="shared" si="81"/>
        <v>0</v>
      </c>
      <c r="U279" s="6" t="e">
        <f>IF(予定価格!$G$1939=0,ROUND(予定価格!H267*(入力表!$F$12/予定価格!$H$1943),-$F$14),ROUND((予定価格!G267*(入力表!$F$12-予定価格!$H$1943)/予定価格!$G$1943)+予定価格!H267,-$F$14))</f>
        <v>#DIV/0!</v>
      </c>
      <c r="V279" t="e">
        <f>IF(U279=0,1,IF(予定価格!O267=0,1,(U279-予定価格!P267)/予定価格!O267))</f>
        <v>#DIV/0!</v>
      </c>
      <c r="W279" t="e">
        <f t="shared" si="75"/>
        <v>#DIV/0!</v>
      </c>
      <c r="X279" t="e">
        <f t="shared" si="82"/>
        <v>#DIV/0!</v>
      </c>
      <c r="Y279" t="e">
        <f>IF(U279=0,0,IF(予定価格!G267=0,0,(U279-予定価格!H267)/予定価格!G267))</f>
        <v>#DIV/0!</v>
      </c>
      <c r="Z279" t="e">
        <f t="shared" si="76"/>
        <v>#DIV/0!</v>
      </c>
      <c r="AA279" t="e">
        <f t="shared" si="83"/>
        <v>#DIV/0!</v>
      </c>
      <c r="AB279" s="6" t="e">
        <f t="shared" si="84"/>
        <v>#DIV/0!</v>
      </c>
    </row>
    <row r="280" spans="1:28" hidden="1" x14ac:dyDescent="0.2">
      <c r="A280">
        <f>+予定価格!A268</f>
        <v>0</v>
      </c>
      <c r="B280" s="268">
        <f>ROUND(予定価格!B268*査定表!$B$1949,-D280)+E280</f>
        <v>0</v>
      </c>
      <c r="C280" s="268"/>
      <c r="D280" s="32">
        <f t="shared" si="77"/>
        <v>3</v>
      </c>
      <c r="E280" s="33">
        <f t="shared" si="69"/>
        <v>0</v>
      </c>
      <c r="F280" s="268">
        <f>IF($F$12=0,0,IF(予定価格!$G$1939=0,ROUND(予定価格!H268*(入力表!$F$12/予定価格!$H$1943),-H280),ROUND((予定価格!G268*(入力表!$F$12-予定価格!$H$1943)/予定価格!$G$1943)+予定価格!H268,-H280)))+I280</f>
        <v>0</v>
      </c>
      <c r="G280" s="268"/>
      <c r="H280" s="34">
        <f t="shared" si="78"/>
        <v>3</v>
      </c>
      <c r="I280" s="35">
        <f t="shared" si="70"/>
        <v>0</v>
      </c>
      <c r="J280" s="97">
        <f t="shared" si="71"/>
        <v>0</v>
      </c>
      <c r="K280" s="12">
        <f t="shared" si="72"/>
        <v>0</v>
      </c>
      <c r="L280" s="37"/>
      <c r="M280" s="6">
        <f>ROUND(予定価格!B268*査定表!$B$1949,-$F$14)</f>
        <v>0</v>
      </c>
      <c r="N280">
        <f>IF(M280=0,1,M280/予定価格!B268)</f>
        <v>1</v>
      </c>
      <c r="O280">
        <f t="shared" si="73"/>
        <v>11</v>
      </c>
      <c r="P280">
        <f t="shared" si="79"/>
        <v>0</v>
      </c>
      <c r="Q280">
        <f>IF(M280=0,0,M280/予定価格!B268)</f>
        <v>0</v>
      </c>
      <c r="R280">
        <f t="shared" si="74"/>
        <v>11</v>
      </c>
      <c r="S280">
        <f t="shared" si="80"/>
        <v>0</v>
      </c>
      <c r="T280" s="6">
        <f t="shared" si="81"/>
        <v>0</v>
      </c>
      <c r="U280" s="6" t="e">
        <f>IF(予定価格!$G$1939=0,ROUND(予定価格!H268*(入力表!$F$12/予定価格!$H$1943),-$F$14),ROUND((予定価格!G268*(入力表!$F$12-予定価格!$H$1943)/予定価格!$G$1943)+予定価格!H268,-$F$14))</f>
        <v>#DIV/0!</v>
      </c>
      <c r="V280" t="e">
        <f>IF(U280=0,1,IF(予定価格!O268=0,1,(U280-予定価格!P268)/予定価格!O268))</f>
        <v>#DIV/0!</v>
      </c>
      <c r="W280" t="e">
        <f t="shared" si="75"/>
        <v>#DIV/0!</v>
      </c>
      <c r="X280" t="e">
        <f t="shared" si="82"/>
        <v>#DIV/0!</v>
      </c>
      <c r="Y280" t="e">
        <f>IF(U280=0,0,IF(予定価格!G268=0,0,(U280-予定価格!H268)/予定価格!G268))</f>
        <v>#DIV/0!</v>
      </c>
      <c r="Z280" t="e">
        <f t="shared" si="76"/>
        <v>#DIV/0!</v>
      </c>
      <c r="AA280" t="e">
        <f t="shared" si="83"/>
        <v>#DIV/0!</v>
      </c>
      <c r="AB280" s="6" t="e">
        <f t="shared" si="84"/>
        <v>#DIV/0!</v>
      </c>
    </row>
    <row r="281" spans="1:28" hidden="1" x14ac:dyDescent="0.2">
      <c r="A281">
        <f>+予定価格!A269</f>
        <v>0</v>
      </c>
      <c r="B281" s="268">
        <f>ROUND(予定価格!B269*査定表!$B$1949,-D281)+E281</f>
        <v>0</v>
      </c>
      <c r="C281" s="268"/>
      <c r="D281" s="32">
        <f t="shared" si="77"/>
        <v>3</v>
      </c>
      <c r="E281" s="33">
        <f t="shared" si="69"/>
        <v>0</v>
      </c>
      <c r="F281" s="268">
        <f>IF($F$12=0,0,IF(予定価格!$G$1939=0,ROUND(予定価格!H269*(入力表!$F$12/予定価格!$H$1943),-H281),ROUND((予定価格!G269*(入力表!$F$12-予定価格!$H$1943)/予定価格!$G$1943)+予定価格!H269,-H281)))+I281</f>
        <v>0</v>
      </c>
      <c r="G281" s="268"/>
      <c r="H281" s="34">
        <f t="shared" si="78"/>
        <v>3</v>
      </c>
      <c r="I281" s="35">
        <f t="shared" si="70"/>
        <v>0</v>
      </c>
      <c r="J281" s="97">
        <f t="shared" si="71"/>
        <v>0</v>
      </c>
      <c r="K281" s="12">
        <f t="shared" si="72"/>
        <v>0</v>
      </c>
      <c r="L281" s="37"/>
      <c r="M281" s="6">
        <f>ROUND(予定価格!B269*査定表!$B$1949,-$F$14)</f>
        <v>0</v>
      </c>
      <c r="N281">
        <f>IF(M281=0,1,M281/予定価格!B269)</f>
        <v>1</v>
      </c>
      <c r="O281">
        <f t="shared" si="73"/>
        <v>11</v>
      </c>
      <c r="P281">
        <f t="shared" si="79"/>
        <v>0</v>
      </c>
      <c r="Q281">
        <f>IF(M281=0,0,M281/予定価格!B269)</f>
        <v>0</v>
      </c>
      <c r="R281">
        <f t="shared" si="74"/>
        <v>11</v>
      </c>
      <c r="S281">
        <f t="shared" si="80"/>
        <v>0</v>
      </c>
      <c r="T281" s="6">
        <f t="shared" si="81"/>
        <v>0</v>
      </c>
      <c r="U281" s="6" t="e">
        <f>IF(予定価格!$G$1939=0,ROUND(予定価格!H269*(入力表!$F$12/予定価格!$H$1943),-$F$14),ROUND((予定価格!G269*(入力表!$F$12-予定価格!$H$1943)/予定価格!$G$1943)+予定価格!H269,-$F$14))</f>
        <v>#DIV/0!</v>
      </c>
      <c r="V281" t="e">
        <f>IF(U281=0,1,IF(予定価格!O269=0,1,(U281-予定価格!P269)/予定価格!O269))</f>
        <v>#DIV/0!</v>
      </c>
      <c r="W281" t="e">
        <f t="shared" si="75"/>
        <v>#DIV/0!</v>
      </c>
      <c r="X281" t="e">
        <f t="shared" si="82"/>
        <v>#DIV/0!</v>
      </c>
      <c r="Y281" t="e">
        <f>IF(U281=0,0,IF(予定価格!G269=0,0,(U281-予定価格!H269)/予定価格!G269))</f>
        <v>#DIV/0!</v>
      </c>
      <c r="Z281" t="e">
        <f t="shared" si="76"/>
        <v>#DIV/0!</v>
      </c>
      <c r="AA281" t="e">
        <f t="shared" si="83"/>
        <v>#DIV/0!</v>
      </c>
      <c r="AB281" s="6" t="e">
        <f t="shared" si="84"/>
        <v>#DIV/0!</v>
      </c>
    </row>
    <row r="282" spans="1:28" hidden="1" x14ac:dyDescent="0.2">
      <c r="A282">
        <f>+予定価格!A270</f>
        <v>0</v>
      </c>
      <c r="B282" s="268">
        <f>ROUND(予定価格!B270*査定表!$B$1949,-D282)+E282</f>
        <v>0</v>
      </c>
      <c r="C282" s="268"/>
      <c r="D282" s="32">
        <f t="shared" si="77"/>
        <v>3</v>
      </c>
      <c r="E282" s="33">
        <f t="shared" si="69"/>
        <v>0</v>
      </c>
      <c r="F282" s="268">
        <f>IF($F$12=0,0,IF(予定価格!$G$1939=0,ROUND(予定価格!H270*(入力表!$F$12/予定価格!$H$1943),-H282),ROUND((予定価格!G270*(入力表!$F$12-予定価格!$H$1943)/予定価格!$G$1943)+予定価格!H270,-H282)))+I282</f>
        <v>0</v>
      </c>
      <c r="G282" s="268"/>
      <c r="H282" s="34">
        <f t="shared" si="78"/>
        <v>3</v>
      </c>
      <c r="I282" s="35">
        <f t="shared" si="70"/>
        <v>0</v>
      </c>
      <c r="J282" s="97">
        <f t="shared" si="71"/>
        <v>0</v>
      </c>
      <c r="K282" s="12">
        <f t="shared" si="72"/>
        <v>0</v>
      </c>
      <c r="L282" s="37"/>
      <c r="M282" s="6">
        <f>ROUND(予定価格!B270*査定表!$B$1949,-$F$14)</f>
        <v>0</v>
      </c>
      <c r="N282">
        <f>IF(M282=0,1,M282/予定価格!B270)</f>
        <v>1</v>
      </c>
      <c r="O282">
        <f t="shared" si="73"/>
        <v>11</v>
      </c>
      <c r="P282">
        <f t="shared" si="79"/>
        <v>0</v>
      </c>
      <c r="Q282">
        <f>IF(M282=0,0,M282/予定価格!B270)</f>
        <v>0</v>
      </c>
      <c r="R282">
        <f t="shared" si="74"/>
        <v>11</v>
      </c>
      <c r="S282">
        <f t="shared" si="80"/>
        <v>0</v>
      </c>
      <c r="T282" s="6">
        <f t="shared" si="81"/>
        <v>0</v>
      </c>
      <c r="U282" s="6" t="e">
        <f>IF(予定価格!$G$1939=0,ROUND(予定価格!H270*(入力表!$F$12/予定価格!$H$1943),-$F$14),ROUND((予定価格!G270*(入力表!$F$12-予定価格!$H$1943)/予定価格!$G$1943)+予定価格!H270,-$F$14))</f>
        <v>#DIV/0!</v>
      </c>
      <c r="V282" t="e">
        <f>IF(U282=0,1,IF(予定価格!O270=0,1,(U282-予定価格!P270)/予定価格!O270))</f>
        <v>#DIV/0!</v>
      </c>
      <c r="W282" t="e">
        <f t="shared" si="75"/>
        <v>#DIV/0!</v>
      </c>
      <c r="X282" t="e">
        <f t="shared" si="82"/>
        <v>#DIV/0!</v>
      </c>
      <c r="Y282" t="e">
        <f>IF(U282=0,0,IF(予定価格!G270=0,0,(U282-予定価格!H270)/予定価格!G270))</f>
        <v>#DIV/0!</v>
      </c>
      <c r="Z282" t="e">
        <f t="shared" si="76"/>
        <v>#DIV/0!</v>
      </c>
      <c r="AA282" t="e">
        <f t="shared" si="83"/>
        <v>#DIV/0!</v>
      </c>
      <c r="AB282" s="6" t="e">
        <f t="shared" si="84"/>
        <v>#DIV/0!</v>
      </c>
    </row>
    <row r="283" spans="1:28" hidden="1" x14ac:dyDescent="0.2">
      <c r="A283">
        <f>+予定価格!A271</f>
        <v>0</v>
      </c>
      <c r="B283" s="268">
        <f>ROUND(予定価格!B271*査定表!$B$1949,-D283)+E283</f>
        <v>0</v>
      </c>
      <c r="C283" s="268"/>
      <c r="D283" s="32">
        <f t="shared" si="77"/>
        <v>3</v>
      </c>
      <c r="E283" s="33">
        <f t="shared" si="69"/>
        <v>0</v>
      </c>
      <c r="F283" s="268">
        <f>IF($F$12=0,0,IF(予定価格!$G$1939=0,ROUND(予定価格!H271*(入力表!$F$12/予定価格!$H$1943),-H283),ROUND((予定価格!G271*(入力表!$F$12-予定価格!$H$1943)/予定価格!$G$1943)+予定価格!H271,-H283)))+I283</f>
        <v>0</v>
      </c>
      <c r="G283" s="268"/>
      <c r="H283" s="34">
        <f t="shared" si="78"/>
        <v>3</v>
      </c>
      <c r="I283" s="35">
        <f t="shared" si="70"/>
        <v>0</v>
      </c>
      <c r="J283" s="97">
        <f t="shared" si="71"/>
        <v>0</v>
      </c>
      <c r="K283" s="12">
        <f t="shared" si="72"/>
        <v>0</v>
      </c>
      <c r="L283" s="37"/>
      <c r="M283" s="6">
        <f>ROUND(予定価格!B271*査定表!$B$1949,-$F$14)</f>
        <v>0</v>
      </c>
      <c r="N283">
        <f>IF(M283=0,1,M283/予定価格!B271)</f>
        <v>1</v>
      </c>
      <c r="O283">
        <f t="shared" si="73"/>
        <v>11</v>
      </c>
      <c r="P283">
        <f t="shared" si="79"/>
        <v>0</v>
      </c>
      <c r="Q283">
        <f>IF(M283=0,0,M283/予定価格!B271)</f>
        <v>0</v>
      </c>
      <c r="R283">
        <f t="shared" si="74"/>
        <v>11</v>
      </c>
      <c r="S283">
        <f t="shared" si="80"/>
        <v>0</v>
      </c>
      <c r="T283" s="6">
        <f t="shared" si="81"/>
        <v>0</v>
      </c>
      <c r="U283" s="6" t="e">
        <f>IF(予定価格!$G$1939=0,ROUND(予定価格!H271*(入力表!$F$12/予定価格!$H$1943),-$F$14),ROUND((予定価格!G271*(入力表!$F$12-予定価格!$H$1943)/予定価格!$G$1943)+予定価格!H271,-$F$14))</f>
        <v>#DIV/0!</v>
      </c>
      <c r="V283" t="e">
        <f>IF(U283=0,1,IF(予定価格!O271=0,1,(U283-予定価格!P271)/予定価格!O271))</f>
        <v>#DIV/0!</v>
      </c>
      <c r="W283" t="e">
        <f t="shared" si="75"/>
        <v>#DIV/0!</v>
      </c>
      <c r="X283" t="e">
        <f t="shared" si="82"/>
        <v>#DIV/0!</v>
      </c>
      <c r="Y283" t="e">
        <f>IF(U283=0,0,IF(予定価格!G271=0,0,(U283-予定価格!H271)/予定価格!G271))</f>
        <v>#DIV/0!</v>
      </c>
      <c r="Z283" t="e">
        <f t="shared" si="76"/>
        <v>#DIV/0!</v>
      </c>
      <c r="AA283" t="e">
        <f t="shared" si="83"/>
        <v>#DIV/0!</v>
      </c>
      <c r="AB283" s="6" t="e">
        <f t="shared" si="84"/>
        <v>#DIV/0!</v>
      </c>
    </row>
    <row r="284" spans="1:28" hidden="1" x14ac:dyDescent="0.2">
      <c r="A284">
        <f>+予定価格!A272</f>
        <v>0</v>
      </c>
      <c r="B284" s="268">
        <f>ROUND(予定価格!B272*査定表!$B$1949,-D284)+E284</f>
        <v>0</v>
      </c>
      <c r="C284" s="268"/>
      <c r="D284" s="32">
        <f t="shared" si="77"/>
        <v>3</v>
      </c>
      <c r="E284" s="33">
        <f t="shared" si="69"/>
        <v>0</v>
      </c>
      <c r="F284" s="268">
        <f>IF($F$12=0,0,IF(予定価格!$G$1939=0,ROUND(予定価格!H272*(入力表!$F$12/予定価格!$H$1943),-H284),ROUND((予定価格!G272*(入力表!$F$12-予定価格!$H$1943)/予定価格!$G$1943)+予定価格!H272,-H284)))+I284</f>
        <v>0</v>
      </c>
      <c r="G284" s="268"/>
      <c r="H284" s="34">
        <f t="shared" si="78"/>
        <v>3</v>
      </c>
      <c r="I284" s="35">
        <f t="shared" si="70"/>
        <v>0</v>
      </c>
      <c r="J284" s="97">
        <f t="shared" si="71"/>
        <v>0</v>
      </c>
      <c r="K284" s="12">
        <f t="shared" si="72"/>
        <v>0</v>
      </c>
      <c r="L284" s="37"/>
      <c r="M284" s="6">
        <f>ROUND(予定価格!B272*査定表!$B$1949,-$F$14)</f>
        <v>0</v>
      </c>
      <c r="N284">
        <f>IF(M284=0,1,M284/予定価格!B272)</f>
        <v>1</v>
      </c>
      <c r="O284">
        <f t="shared" si="73"/>
        <v>11</v>
      </c>
      <c r="P284">
        <f t="shared" si="79"/>
        <v>0</v>
      </c>
      <c r="Q284">
        <f>IF(M284=0,0,M284/予定価格!B272)</f>
        <v>0</v>
      </c>
      <c r="R284">
        <f t="shared" si="74"/>
        <v>11</v>
      </c>
      <c r="S284">
        <f t="shared" si="80"/>
        <v>0</v>
      </c>
      <c r="T284" s="6">
        <f t="shared" si="81"/>
        <v>0</v>
      </c>
      <c r="U284" s="6" t="e">
        <f>IF(予定価格!$G$1939=0,ROUND(予定価格!H272*(入力表!$F$12/予定価格!$H$1943),-$F$14),ROUND((予定価格!G272*(入力表!$F$12-予定価格!$H$1943)/予定価格!$G$1943)+予定価格!H272,-$F$14))</f>
        <v>#DIV/0!</v>
      </c>
      <c r="V284" t="e">
        <f>IF(U284=0,1,IF(予定価格!O272=0,1,(U284-予定価格!P272)/予定価格!O272))</f>
        <v>#DIV/0!</v>
      </c>
      <c r="W284" t="e">
        <f t="shared" si="75"/>
        <v>#DIV/0!</v>
      </c>
      <c r="X284" t="e">
        <f t="shared" si="82"/>
        <v>#DIV/0!</v>
      </c>
      <c r="Y284" t="e">
        <f>IF(U284=0,0,IF(予定価格!G272=0,0,(U284-予定価格!H272)/予定価格!G272))</f>
        <v>#DIV/0!</v>
      </c>
      <c r="Z284" t="e">
        <f t="shared" si="76"/>
        <v>#DIV/0!</v>
      </c>
      <c r="AA284" t="e">
        <f t="shared" si="83"/>
        <v>#DIV/0!</v>
      </c>
      <c r="AB284" s="6" t="e">
        <f t="shared" si="84"/>
        <v>#DIV/0!</v>
      </c>
    </row>
    <row r="285" spans="1:28" hidden="1" x14ac:dyDescent="0.2">
      <c r="A285">
        <f>+予定価格!A273</f>
        <v>0</v>
      </c>
      <c r="B285" s="268">
        <f>ROUND(予定価格!B273*査定表!$B$1949,-D285)+E285</f>
        <v>0</v>
      </c>
      <c r="C285" s="268"/>
      <c r="D285" s="32">
        <f t="shared" si="77"/>
        <v>3</v>
      </c>
      <c r="E285" s="33">
        <f t="shared" si="69"/>
        <v>0</v>
      </c>
      <c r="F285" s="268">
        <f>IF($F$12=0,0,IF(予定価格!$G$1939=0,ROUND(予定価格!H273*(入力表!$F$12/予定価格!$H$1943),-H285),ROUND((予定価格!G273*(入力表!$F$12-予定価格!$H$1943)/予定価格!$G$1943)+予定価格!H273,-H285)))+I285</f>
        <v>0</v>
      </c>
      <c r="G285" s="268"/>
      <c r="H285" s="34">
        <f t="shared" si="78"/>
        <v>3</v>
      </c>
      <c r="I285" s="35">
        <f t="shared" si="70"/>
        <v>0</v>
      </c>
      <c r="J285" s="97">
        <f t="shared" si="71"/>
        <v>0</v>
      </c>
      <c r="K285" s="12">
        <f t="shared" si="72"/>
        <v>0</v>
      </c>
      <c r="L285" s="37"/>
      <c r="M285" s="6">
        <f>ROUND(予定価格!B273*査定表!$B$1949,-$F$14)</f>
        <v>0</v>
      </c>
      <c r="N285">
        <f>IF(M285=0,1,M285/予定価格!B273)</f>
        <v>1</v>
      </c>
      <c r="O285">
        <f t="shared" si="73"/>
        <v>11</v>
      </c>
      <c r="P285">
        <f t="shared" si="79"/>
        <v>0</v>
      </c>
      <c r="Q285">
        <f>IF(M285=0,0,M285/予定価格!B273)</f>
        <v>0</v>
      </c>
      <c r="R285">
        <f t="shared" si="74"/>
        <v>11</v>
      </c>
      <c r="S285">
        <f t="shared" si="80"/>
        <v>0</v>
      </c>
      <c r="T285" s="6">
        <f t="shared" si="81"/>
        <v>0</v>
      </c>
      <c r="U285" s="6" t="e">
        <f>IF(予定価格!$G$1939=0,ROUND(予定価格!H273*(入力表!$F$12/予定価格!$H$1943),-$F$14),ROUND((予定価格!G273*(入力表!$F$12-予定価格!$H$1943)/予定価格!$G$1943)+予定価格!H273,-$F$14))</f>
        <v>#DIV/0!</v>
      </c>
      <c r="V285" t="e">
        <f>IF(U285=0,1,IF(予定価格!O273=0,1,(U285-予定価格!P273)/予定価格!O273))</f>
        <v>#DIV/0!</v>
      </c>
      <c r="W285" t="e">
        <f t="shared" si="75"/>
        <v>#DIV/0!</v>
      </c>
      <c r="X285" t="e">
        <f t="shared" si="82"/>
        <v>#DIV/0!</v>
      </c>
      <c r="Y285" t="e">
        <f>IF(U285=0,0,IF(予定価格!G273=0,0,(U285-予定価格!H273)/予定価格!G273))</f>
        <v>#DIV/0!</v>
      </c>
      <c r="Z285" t="e">
        <f t="shared" si="76"/>
        <v>#DIV/0!</v>
      </c>
      <c r="AA285" t="e">
        <f t="shared" si="83"/>
        <v>#DIV/0!</v>
      </c>
      <c r="AB285" s="6" t="e">
        <f t="shared" si="84"/>
        <v>#DIV/0!</v>
      </c>
    </row>
    <row r="286" spans="1:28" hidden="1" x14ac:dyDescent="0.2">
      <c r="A286">
        <f>+予定価格!A274</f>
        <v>0</v>
      </c>
      <c r="B286" s="268">
        <f>ROUND(予定価格!B274*査定表!$B$1949,-D286)+E286</f>
        <v>0</v>
      </c>
      <c r="C286" s="268"/>
      <c r="D286" s="32">
        <f t="shared" si="77"/>
        <v>3</v>
      </c>
      <c r="E286" s="33">
        <f t="shared" si="69"/>
        <v>0</v>
      </c>
      <c r="F286" s="268">
        <f>IF($F$12=0,0,IF(予定価格!$G$1939=0,ROUND(予定価格!H274*(入力表!$F$12/予定価格!$H$1943),-H286),ROUND((予定価格!G274*(入力表!$F$12-予定価格!$H$1943)/予定価格!$G$1943)+予定価格!H274,-H286)))+I286</f>
        <v>0</v>
      </c>
      <c r="G286" s="268"/>
      <c r="H286" s="34">
        <f t="shared" si="78"/>
        <v>3</v>
      </c>
      <c r="I286" s="35">
        <f t="shared" si="70"/>
        <v>0</v>
      </c>
      <c r="J286" s="97">
        <f t="shared" si="71"/>
        <v>0</v>
      </c>
      <c r="K286" s="12">
        <f t="shared" si="72"/>
        <v>0</v>
      </c>
      <c r="L286" s="37"/>
      <c r="M286" s="6">
        <f>ROUND(予定価格!B274*査定表!$B$1949,-$F$14)</f>
        <v>0</v>
      </c>
      <c r="N286">
        <f>IF(M286=0,1,M286/予定価格!B274)</f>
        <v>1</v>
      </c>
      <c r="O286">
        <f t="shared" si="73"/>
        <v>11</v>
      </c>
      <c r="P286">
        <f t="shared" si="79"/>
        <v>0</v>
      </c>
      <c r="Q286">
        <f>IF(M286=0,0,M286/予定価格!B274)</f>
        <v>0</v>
      </c>
      <c r="R286">
        <f t="shared" si="74"/>
        <v>11</v>
      </c>
      <c r="S286">
        <f t="shared" si="80"/>
        <v>0</v>
      </c>
      <c r="T286" s="6">
        <f t="shared" si="81"/>
        <v>0</v>
      </c>
      <c r="U286" s="6" t="e">
        <f>IF(予定価格!$G$1939=0,ROUND(予定価格!H274*(入力表!$F$12/予定価格!$H$1943),-$F$14),ROUND((予定価格!G274*(入力表!$F$12-予定価格!$H$1943)/予定価格!$G$1943)+予定価格!H274,-$F$14))</f>
        <v>#DIV/0!</v>
      </c>
      <c r="V286" t="e">
        <f>IF(U286=0,1,IF(予定価格!O274=0,1,(U286-予定価格!P274)/予定価格!O274))</f>
        <v>#DIV/0!</v>
      </c>
      <c r="W286" t="e">
        <f t="shared" si="75"/>
        <v>#DIV/0!</v>
      </c>
      <c r="X286" t="e">
        <f t="shared" si="82"/>
        <v>#DIV/0!</v>
      </c>
      <c r="Y286" t="e">
        <f>IF(U286=0,0,IF(予定価格!G274=0,0,(U286-予定価格!H274)/予定価格!G274))</f>
        <v>#DIV/0!</v>
      </c>
      <c r="Z286" t="e">
        <f t="shared" si="76"/>
        <v>#DIV/0!</v>
      </c>
      <c r="AA286" t="e">
        <f t="shared" si="83"/>
        <v>#DIV/0!</v>
      </c>
      <c r="AB286" s="6" t="e">
        <f t="shared" si="84"/>
        <v>#DIV/0!</v>
      </c>
    </row>
    <row r="287" spans="1:28" hidden="1" x14ac:dyDescent="0.2">
      <c r="A287">
        <f>+予定価格!A275</f>
        <v>0</v>
      </c>
      <c r="B287" s="268">
        <f>ROUND(予定価格!B275*査定表!$B$1949,-D287)+E287</f>
        <v>0</v>
      </c>
      <c r="C287" s="268"/>
      <c r="D287" s="32">
        <f t="shared" si="77"/>
        <v>3</v>
      </c>
      <c r="E287" s="33">
        <f t="shared" si="69"/>
        <v>0</v>
      </c>
      <c r="F287" s="268">
        <f>IF($F$12=0,0,IF(予定価格!$G$1939=0,ROUND(予定価格!H275*(入力表!$F$12/予定価格!$H$1943),-H287),ROUND((予定価格!G275*(入力表!$F$12-予定価格!$H$1943)/予定価格!$G$1943)+予定価格!H275,-H287)))+I287</f>
        <v>0</v>
      </c>
      <c r="G287" s="268"/>
      <c r="H287" s="34">
        <f t="shared" si="78"/>
        <v>3</v>
      </c>
      <c r="I287" s="35">
        <f t="shared" si="70"/>
        <v>0</v>
      </c>
      <c r="J287" s="97">
        <f t="shared" si="71"/>
        <v>0</v>
      </c>
      <c r="K287" s="12">
        <f t="shared" si="72"/>
        <v>0</v>
      </c>
      <c r="L287" s="37"/>
      <c r="M287" s="6">
        <f>ROUND(予定価格!B275*査定表!$B$1949,-$F$14)</f>
        <v>0</v>
      </c>
      <c r="N287">
        <f>IF(M287=0,1,M287/予定価格!B275)</f>
        <v>1</v>
      </c>
      <c r="O287">
        <f t="shared" si="73"/>
        <v>11</v>
      </c>
      <c r="P287">
        <f t="shared" si="79"/>
        <v>0</v>
      </c>
      <c r="Q287">
        <f>IF(M287=0,0,M287/予定価格!B275)</f>
        <v>0</v>
      </c>
      <c r="R287">
        <f t="shared" si="74"/>
        <v>11</v>
      </c>
      <c r="S287">
        <f t="shared" si="80"/>
        <v>0</v>
      </c>
      <c r="T287" s="6">
        <f t="shared" si="81"/>
        <v>0</v>
      </c>
      <c r="U287" s="6" t="e">
        <f>IF(予定価格!$G$1939=0,ROUND(予定価格!H275*(入力表!$F$12/予定価格!$H$1943),-$F$14),ROUND((予定価格!G275*(入力表!$F$12-予定価格!$H$1943)/予定価格!$G$1943)+予定価格!H275,-$F$14))</f>
        <v>#DIV/0!</v>
      </c>
      <c r="V287" t="e">
        <f>IF(U287=0,1,IF(予定価格!O275=0,1,(U287-予定価格!P275)/予定価格!O275))</f>
        <v>#DIV/0!</v>
      </c>
      <c r="W287" t="e">
        <f t="shared" si="75"/>
        <v>#DIV/0!</v>
      </c>
      <c r="X287" t="e">
        <f t="shared" si="82"/>
        <v>#DIV/0!</v>
      </c>
      <c r="Y287" t="e">
        <f>IF(U287=0,0,IF(予定価格!G275=0,0,(U287-予定価格!H275)/予定価格!G275))</f>
        <v>#DIV/0!</v>
      </c>
      <c r="Z287" t="e">
        <f t="shared" si="76"/>
        <v>#DIV/0!</v>
      </c>
      <c r="AA287" t="e">
        <f t="shared" si="83"/>
        <v>#DIV/0!</v>
      </c>
      <c r="AB287" s="6" t="e">
        <f t="shared" si="84"/>
        <v>#DIV/0!</v>
      </c>
    </row>
    <row r="288" spans="1:28" hidden="1" x14ac:dyDescent="0.2">
      <c r="A288">
        <f>+予定価格!A276</f>
        <v>0</v>
      </c>
      <c r="B288" s="268">
        <f>ROUND(予定価格!B276*査定表!$B$1949,-D288)+E288</f>
        <v>0</v>
      </c>
      <c r="C288" s="268"/>
      <c r="D288" s="32">
        <f t="shared" si="77"/>
        <v>3</v>
      </c>
      <c r="E288" s="33">
        <f t="shared" si="69"/>
        <v>0</v>
      </c>
      <c r="F288" s="268">
        <f>IF($F$12=0,0,IF(予定価格!$G$1939=0,ROUND(予定価格!H276*(入力表!$F$12/予定価格!$H$1943),-H288),ROUND((予定価格!G276*(入力表!$F$12-予定価格!$H$1943)/予定価格!$G$1943)+予定価格!H276,-H288)))+I288</f>
        <v>0</v>
      </c>
      <c r="G288" s="268"/>
      <c r="H288" s="34">
        <f t="shared" si="78"/>
        <v>3</v>
      </c>
      <c r="I288" s="35">
        <f t="shared" si="70"/>
        <v>0</v>
      </c>
      <c r="J288" s="97">
        <f t="shared" si="71"/>
        <v>0</v>
      </c>
      <c r="K288" s="12">
        <f t="shared" si="72"/>
        <v>0</v>
      </c>
      <c r="L288" s="37"/>
      <c r="M288" s="6">
        <f>ROUND(予定価格!B276*査定表!$B$1949,-$F$14)</f>
        <v>0</v>
      </c>
      <c r="N288">
        <f>IF(M288=0,1,M288/予定価格!B276)</f>
        <v>1</v>
      </c>
      <c r="O288">
        <f t="shared" si="73"/>
        <v>11</v>
      </c>
      <c r="P288">
        <f t="shared" si="79"/>
        <v>0</v>
      </c>
      <c r="Q288">
        <f>IF(M288=0,0,M288/予定価格!B276)</f>
        <v>0</v>
      </c>
      <c r="R288">
        <f t="shared" si="74"/>
        <v>11</v>
      </c>
      <c r="S288">
        <f t="shared" si="80"/>
        <v>0</v>
      </c>
      <c r="T288" s="6">
        <f t="shared" si="81"/>
        <v>0</v>
      </c>
      <c r="U288" s="6" t="e">
        <f>IF(予定価格!$G$1939=0,ROUND(予定価格!H276*(入力表!$F$12/予定価格!$H$1943),-$F$14),ROUND((予定価格!G276*(入力表!$F$12-予定価格!$H$1943)/予定価格!$G$1943)+予定価格!H276,-$F$14))</f>
        <v>#DIV/0!</v>
      </c>
      <c r="V288" t="e">
        <f>IF(U288=0,1,IF(予定価格!O276=0,1,(U288-予定価格!P276)/予定価格!O276))</f>
        <v>#DIV/0!</v>
      </c>
      <c r="W288" t="e">
        <f t="shared" si="75"/>
        <v>#DIV/0!</v>
      </c>
      <c r="X288" t="e">
        <f t="shared" si="82"/>
        <v>#DIV/0!</v>
      </c>
      <c r="Y288" t="e">
        <f>IF(U288=0,0,IF(予定価格!G276=0,0,(U288-予定価格!H276)/予定価格!G276))</f>
        <v>#DIV/0!</v>
      </c>
      <c r="Z288" t="e">
        <f t="shared" si="76"/>
        <v>#DIV/0!</v>
      </c>
      <c r="AA288" t="e">
        <f t="shared" si="83"/>
        <v>#DIV/0!</v>
      </c>
      <c r="AB288" s="6" t="e">
        <f t="shared" si="84"/>
        <v>#DIV/0!</v>
      </c>
    </row>
    <row r="289" spans="1:28" hidden="1" x14ac:dyDescent="0.2">
      <c r="A289">
        <f>+予定価格!A277</f>
        <v>0</v>
      </c>
      <c r="B289" s="268">
        <f>ROUND(予定価格!B277*査定表!$B$1949,-D289)+E289</f>
        <v>0</v>
      </c>
      <c r="C289" s="268"/>
      <c r="D289" s="32">
        <f t="shared" si="77"/>
        <v>3</v>
      </c>
      <c r="E289" s="33">
        <f t="shared" si="69"/>
        <v>0</v>
      </c>
      <c r="F289" s="268">
        <f>IF($F$12=0,0,IF(予定価格!$G$1939=0,ROUND(予定価格!H277*(入力表!$F$12/予定価格!$H$1943),-H289),ROUND((予定価格!G277*(入力表!$F$12-予定価格!$H$1943)/予定価格!$G$1943)+予定価格!H277,-H289)))+I289</f>
        <v>0</v>
      </c>
      <c r="G289" s="268"/>
      <c r="H289" s="34">
        <f t="shared" si="78"/>
        <v>3</v>
      </c>
      <c r="I289" s="35">
        <f t="shared" si="70"/>
        <v>0</v>
      </c>
      <c r="J289" s="97">
        <f t="shared" si="71"/>
        <v>0</v>
      </c>
      <c r="K289" s="12">
        <f t="shared" si="72"/>
        <v>0</v>
      </c>
      <c r="L289" s="37"/>
      <c r="M289" s="6">
        <f>ROUND(予定価格!B277*査定表!$B$1949,-$F$14)</f>
        <v>0</v>
      </c>
      <c r="N289">
        <f>IF(M289=0,1,M289/予定価格!B277)</f>
        <v>1</v>
      </c>
      <c r="O289">
        <f t="shared" si="73"/>
        <v>11</v>
      </c>
      <c r="P289">
        <f t="shared" si="79"/>
        <v>0</v>
      </c>
      <c r="Q289">
        <f>IF(M289=0,0,M289/予定価格!B277)</f>
        <v>0</v>
      </c>
      <c r="R289">
        <f t="shared" si="74"/>
        <v>11</v>
      </c>
      <c r="S289">
        <f t="shared" si="80"/>
        <v>0</v>
      </c>
      <c r="T289" s="6">
        <f t="shared" si="81"/>
        <v>0</v>
      </c>
      <c r="U289" s="6" t="e">
        <f>IF(予定価格!$G$1939=0,ROUND(予定価格!H277*(入力表!$F$12/予定価格!$H$1943),-$F$14),ROUND((予定価格!G277*(入力表!$F$12-予定価格!$H$1943)/予定価格!$G$1943)+予定価格!H277,-$F$14))</f>
        <v>#DIV/0!</v>
      </c>
      <c r="V289" t="e">
        <f>IF(U289=0,1,IF(予定価格!O277=0,1,(U289-予定価格!P277)/予定価格!O277))</f>
        <v>#DIV/0!</v>
      </c>
      <c r="W289" t="e">
        <f t="shared" si="75"/>
        <v>#DIV/0!</v>
      </c>
      <c r="X289" t="e">
        <f t="shared" si="82"/>
        <v>#DIV/0!</v>
      </c>
      <c r="Y289" t="e">
        <f>IF(U289=0,0,IF(予定価格!G277=0,0,(U289-予定価格!H277)/予定価格!G277))</f>
        <v>#DIV/0!</v>
      </c>
      <c r="Z289" t="e">
        <f t="shared" si="76"/>
        <v>#DIV/0!</v>
      </c>
      <c r="AA289" t="e">
        <f t="shared" si="83"/>
        <v>#DIV/0!</v>
      </c>
      <c r="AB289" s="6" t="e">
        <f t="shared" si="84"/>
        <v>#DIV/0!</v>
      </c>
    </row>
    <row r="290" spans="1:28" hidden="1" x14ac:dyDescent="0.2">
      <c r="A290">
        <f>+予定価格!A278</f>
        <v>0</v>
      </c>
      <c r="B290" s="268">
        <f>ROUND(予定価格!B278*査定表!$B$1949,-D290)+E290</f>
        <v>0</v>
      </c>
      <c r="C290" s="268"/>
      <c r="D290" s="32">
        <f t="shared" si="77"/>
        <v>3</v>
      </c>
      <c r="E290" s="33">
        <f t="shared" si="69"/>
        <v>0</v>
      </c>
      <c r="F290" s="268">
        <f>IF($F$12=0,0,IF(予定価格!$G$1939=0,ROUND(予定価格!H278*(入力表!$F$12/予定価格!$H$1943),-H290),ROUND((予定価格!G278*(入力表!$F$12-予定価格!$H$1943)/予定価格!$G$1943)+予定価格!H278,-H290)))+I290</f>
        <v>0</v>
      </c>
      <c r="G290" s="268"/>
      <c r="H290" s="34">
        <f t="shared" si="78"/>
        <v>3</v>
      </c>
      <c r="I290" s="35">
        <f t="shared" si="70"/>
        <v>0</v>
      </c>
      <c r="J290" s="97">
        <f t="shared" si="71"/>
        <v>0</v>
      </c>
      <c r="K290" s="12">
        <f t="shared" si="72"/>
        <v>0</v>
      </c>
      <c r="L290" s="37"/>
      <c r="M290" s="6">
        <f>ROUND(予定価格!B278*査定表!$B$1949,-$F$14)</f>
        <v>0</v>
      </c>
      <c r="N290">
        <f>IF(M290=0,1,M290/予定価格!B278)</f>
        <v>1</v>
      </c>
      <c r="O290">
        <f t="shared" si="73"/>
        <v>11</v>
      </c>
      <c r="P290">
        <f t="shared" si="79"/>
        <v>0</v>
      </c>
      <c r="Q290">
        <f>IF(M290=0,0,M290/予定価格!B278)</f>
        <v>0</v>
      </c>
      <c r="R290">
        <f t="shared" si="74"/>
        <v>11</v>
      </c>
      <c r="S290">
        <f t="shared" si="80"/>
        <v>0</v>
      </c>
      <c r="T290" s="6">
        <f t="shared" si="81"/>
        <v>0</v>
      </c>
      <c r="U290" s="6" t="e">
        <f>IF(予定価格!$G$1939=0,ROUND(予定価格!H278*(入力表!$F$12/予定価格!$H$1943),-$F$14),ROUND((予定価格!G278*(入力表!$F$12-予定価格!$H$1943)/予定価格!$G$1943)+予定価格!H278,-$F$14))</f>
        <v>#DIV/0!</v>
      </c>
      <c r="V290" t="e">
        <f>IF(U290=0,1,IF(予定価格!O278=0,1,(U290-予定価格!P278)/予定価格!O278))</f>
        <v>#DIV/0!</v>
      </c>
      <c r="W290" t="e">
        <f t="shared" si="75"/>
        <v>#DIV/0!</v>
      </c>
      <c r="X290" t="e">
        <f t="shared" si="82"/>
        <v>#DIV/0!</v>
      </c>
      <c r="Y290" t="e">
        <f>IF(U290=0,0,IF(予定価格!G278=0,0,(U290-予定価格!H278)/予定価格!G278))</f>
        <v>#DIV/0!</v>
      </c>
      <c r="Z290" t="e">
        <f t="shared" si="76"/>
        <v>#DIV/0!</v>
      </c>
      <c r="AA290" t="e">
        <f t="shared" si="83"/>
        <v>#DIV/0!</v>
      </c>
      <c r="AB290" s="6" t="e">
        <f t="shared" si="84"/>
        <v>#DIV/0!</v>
      </c>
    </row>
    <row r="291" spans="1:28" hidden="1" x14ac:dyDescent="0.2">
      <c r="A291">
        <f>+予定価格!A279</f>
        <v>0</v>
      </c>
      <c r="B291" s="268">
        <f>ROUND(予定価格!B279*査定表!$B$1949,-D291)+E291</f>
        <v>0</v>
      </c>
      <c r="C291" s="268"/>
      <c r="D291" s="32">
        <f t="shared" si="77"/>
        <v>3</v>
      </c>
      <c r="E291" s="33">
        <f t="shared" si="69"/>
        <v>0</v>
      </c>
      <c r="F291" s="268">
        <f>IF($F$12=0,0,IF(予定価格!$G$1939=0,ROUND(予定価格!H279*(入力表!$F$12/予定価格!$H$1943),-H291),ROUND((予定価格!G279*(入力表!$F$12-予定価格!$H$1943)/予定価格!$G$1943)+予定価格!H279,-H291)))+I291</f>
        <v>0</v>
      </c>
      <c r="G291" s="268"/>
      <c r="H291" s="34">
        <f t="shared" si="78"/>
        <v>3</v>
      </c>
      <c r="I291" s="35">
        <f t="shared" si="70"/>
        <v>0</v>
      </c>
      <c r="J291" s="97">
        <f t="shared" si="71"/>
        <v>0</v>
      </c>
      <c r="K291" s="12">
        <f t="shared" si="72"/>
        <v>0</v>
      </c>
      <c r="L291" s="37"/>
      <c r="M291" s="6">
        <f>ROUND(予定価格!B279*査定表!$B$1949,-$F$14)</f>
        <v>0</v>
      </c>
      <c r="N291">
        <f>IF(M291=0,1,M291/予定価格!B279)</f>
        <v>1</v>
      </c>
      <c r="O291">
        <f t="shared" si="73"/>
        <v>11</v>
      </c>
      <c r="P291">
        <f t="shared" si="79"/>
        <v>0</v>
      </c>
      <c r="Q291">
        <f>IF(M291=0,0,M291/予定価格!B279)</f>
        <v>0</v>
      </c>
      <c r="R291">
        <f t="shared" si="74"/>
        <v>11</v>
      </c>
      <c r="S291">
        <f t="shared" si="80"/>
        <v>0</v>
      </c>
      <c r="T291" s="6">
        <f t="shared" si="81"/>
        <v>0</v>
      </c>
      <c r="U291" s="6" t="e">
        <f>IF(予定価格!$G$1939=0,ROUND(予定価格!H279*(入力表!$F$12/予定価格!$H$1943),-$F$14),ROUND((予定価格!G279*(入力表!$F$12-予定価格!$H$1943)/予定価格!$G$1943)+予定価格!H279,-$F$14))</f>
        <v>#DIV/0!</v>
      </c>
      <c r="V291" t="e">
        <f>IF(U291=0,1,IF(予定価格!O279=0,1,(U291-予定価格!P279)/予定価格!O279))</f>
        <v>#DIV/0!</v>
      </c>
      <c r="W291" t="e">
        <f t="shared" si="75"/>
        <v>#DIV/0!</v>
      </c>
      <c r="X291" t="e">
        <f t="shared" si="82"/>
        <v>#DIV/0!</v>
      </c>
      <c r="Y291" t="e">
        <f>IF(U291=0,0,IF(予定価格!G279=0,0,(U291-予定価格!H279)/予定価格!G279))</f>
        <v>#DIV/0!</v>
      </c>
      <c r="Z291" t="e">
        <f t="shared" si="76"/>
        <v>#DIV/0!</v>
      </c>
      <c r="AA291" t="e">
        <f t="shared" si="83"/>
        <v>#DIV/0!</v>
      </c>
      <c r="AB291" s="6" t="e">
        <f t="shared" si="84"/>
        <v>#DIV/0!</v>
      </c>
    </row>
    <row r="292" spans="1:28" hidden="1" x14ac:dyDescent="0.2">
      <c r="A292">
        <f>+予定価格!A280</f>
        <v>0</v>
      </c>
      <c r="B292" s="268">
        <f>ROUND(予定価格!B280*査定表!$B$1949,-D292)+E292</f>
        <v>0</v>
      </c>
      <c r="C292" s="268"/>
      <c r="D292" s="32">
        <f t="shared" si="77"/>
        <v>3</v>
      </c>
      <c r="E292" s="33">
        <f t="shared" si="69"/>
        <v>0</v>
      </c>
      <c r="F292" s="268">
        <f>IF($F$12=0,0,IF(予定価格!$G$1939=0,ROUND(予定価格!H280*(入力表!$F$12/予定価格!$H$1943),-H292),ROUND((予定価格!G280*(入力表!$F$12-予定価格!$H$1943)/予定価格!$G$1943)+予定価格!H280,-H292)))+I292</f>
        <v>0</v>
      </c>
      <c r="G292" s="268"/>
      <c r="H292" s="34">
        <f t="shared" si="78"/>
        <v>3</v>
      </c>
      <c r="I292" s="35">
        <f t="shared" si="70"/>
        <v>0</v>
      </c>
      <c r="J292" s="97">
        <f t="shared" si="71"/>
        <v>0</v>
      </c>
      <c r="K292" s="12">
        <f t="shared" si="72"/>
        <v>0</v>
      </c>
      <c r="L292" s="37"/>
      <c r="M292" s="6">
        <f>ROUND(予定価格!B280*査定表!$B$1949,-$F$14)</f>
        <v>0</v>
      </c>
      <c r="N292">
        <f>IF(M292=0,1,M292/予定価格!B280)</f>
        <v>1</v>
      </c>
      <c r="O292">
        <f t="shared" si="73"/>
        <v>11</v>
      </c>
      <c r="P292">
        <f t="shared" si="79"/>
        <v>0</v>
      </c>
      <c r="Q292">
        <f>IF(M292=0,0,M292/予定価格!B280)</f>
        <v>0</v>
      </c>
      <c r="R292">
        <f t="shared" si="74"/>
        <v>11</v>
      </c>
      <c r="S292">
        <f t="shared" si="80"/>
        <v>0</v>
      </c>
      <c r="T292" s="6">
        <f t="shared" si="81"/>
        <v>0</v>
      </c>
      <c r="U292" s="6" t="e">
        <f>IF(予定価格!$G$1939=0,ROUND(予定価格!H280*(入力表!$F$12/予定価格!$H$1943),-$F$14),ROUND((予定価格!G280*(入力表!$F$12-予定価格!$H$1943)/予定価格!$G$1943)+予定価格!H280,-$F$14))</f>
        <v>#DIV/0!</v>
      </c>
      <c r="V292" t="e">
        <f>IF(U292=0,1,IF(予定価格!O280=0,1,(U292-予定価格!P280)/予定価格!O280))</f>
        <v>#DIV/0!</v>
      </c>
      <c r="W292" t="e">
        <f t="shared" si="75"/>
        <v>#DIV/0!</v>
      </c>
      <c r="X292" t="e">
        <f t="shared" si="82"/>
        <v>#DIV/0!</v>
      </c>
      <c r="Y292" t="e">
        <f>IF(U292=0,0,IF(予定価格!G280=0,0,(U292-予定価格!H280)/予定価格!G280))</f>
        <v>#DIV/0!</v>
      </c>
      <c r="Z292" t="e">
        <f t="shared" si="76"/>
        <v>#DIV/0!</v>
      </c>
      <c r="AA292" t="e">
        <f t="shared" si="83"/>
        <v>#DIV/0!</v>
      </c>
      <c r="AB292" s="6" t="e">
        <f t="shared" si="84"/>
        <v>#DIV/0!</v>
      </c>
    </row>
    <row r="293" spans="1:28" hidden="1" x14ac:dyDescent="0.2">
      <c r="A293">
        <f>+予定価格!A281</f>
        <v>0</v>
      </c>
      <c r="B293" s="268">
        <f>ROUND(予定価格!B281*査定表!$B$1949,-D293)+E293</f>
        <v>0</v>
      </c>
      <c r="C293" s="268"/>
      <c r="D293" s="32">
        <f t="shared" si="77"/>
        <v>3</v>
      </c>
      <c r="E293" s="33">
        <f t="shared" si="69"/>
        <v>0</v>
      </c>
      <c r="F293" s="268">
        <f>IF($F$12=0,0,IF(予定価格!$G$1939=0,ROUND(予定価格!H281*(入力表!$F$12/予定価格!$H$1943),-H293),ROUND((予定価格!G281*(入力表!$F$12-予定価格!$H$1943)/予定価格!$G$1943)+予定価格!H281,-H293)))+I293</f>
        <v>0</v>
      </c>
      <c r="G293" s="268"/>
      <c r="H293" s="34">
        <f t="shared" si="78"/>
        <v>3</v>
      </c>
      <c r="I293" s="35">
        <f t="shared" si="70"/>
        <v>0</v>
      </c>
      <c r="J293" s="97">
        <f t="shared" si="71"/>
        <v>0</v>
      </c>
      <c r="K293" s="12">
        <f t="shared" si="72"/>
        <v>0</v>
      </c>
      <c r="L293" s="37"/>
      <c r="M293" s="6">
        <f>ROUND(予定価格!B281*査定表!$B$1949,-$F$14)</f>
        <v>0</v>
      </c>
      <c r="N293">
        <f>IF(M293=0,1,M293/予定価格!B281)</f>
        <v>1</v>
      </c>
      <c r="O293">
        <f t="shared" si="73"/>
        <v>11</v>
      </c>
      <c r="P293">
        <f t="shared" si="79"/>
        <v>0</v>
      </c>
      <c r="Q293">
        <f>IF(M293=0,0,M293/予定価格!B281)</f>
        <v>0</v>
      </c>
      <c r="R293">
        <f t="shared" si="74"/>
        <v>11</v>
      </c>
      <c r="S293">
        <f t="shared" si="80"/>
        <v>0</v>
      </c>
      <c r="T293" s="6">
        <f t="shared" si="81"/>
        <v>0</v>
      </c>
      <c r="U293" s="6" t="e">
        <f>IF(予定価格!$G$1939=0,ROUND(予定価格!H281*(入力表!$F$12/予定価格!$H$1943),-$F$14),ROUND((予定価格!G281*(入力表!$F$12-予定価格!$H$1943)/予定価格!$G$1943)+予定価格!H281,-$F$14))</f>
        <v>#DIV/0!</v>
      </c>
      <c r="V293" t="e">
        <f>IF(U293=0,1,IF(予定価格!O281=0,1,(U293-予定価格!P281)/予定価格!O281))</f>
        <v>#DIV/0!</v>
      </c>
      <c r="W293" t="e">
        <f t="shared" si="75"/>
        <v>#DIV/0!</v>
      </c>
      <c r="X293" t="e">
        <f t="shared" si="82"/>
        <v>#DIV/0!</v>
      </c>
      <c r="Y293" t="e">
        <f>IF(U293=0,0,IF(予定価格!G281=0,0,(U293-予定価格!H281)/予定価格!G281))</f>
        <v>#DIV/0!</v>
      </c>
      <c r="Z293" t="e">
        <f t="shared" si="76"/>
        <v>#DIV/0!</v>
      </c>
      <c r="AA293" t="e">
        <f t="shared" si="83"/>
        <v>#DIV/0!</v>
      </c>
      <c r="AB293" s="6" t="e">
        <f t="shared" si="84"/>
        <v>#DIV/0!</v>
      </c>
    </row>
    <row r="294" spans="1:28" hidden="1" x14ac:dyDescent="0.2">
      <c r="A294">
        <f>+予定価格!A282</f>
        <v>0</v>
      </c>
      <c r="B294" s="268">
        <f>ROUND(予定価格!B282*査定表!$B$1949,-D294)+E294</f>
        <v>0</v>
      </c>
      <c r="C294" s="268"/>
      <c r="D294" s="32">
        <f t="shared" si="77"/>
        <v>3</v>
      </c>
      <c r="E294" s="33">
        <f t="shared" si="69"/>
        <v>0</v>
      </c>
      <c r="F294" s="268">
        <f>IF($F$12=0,0,IF(予定価格!$G$1939=0,ROUND(予定価格!H282*(入力表!$F$12/予定価格!$H$1943),-H294),ROUND((予定価格!G282*(入力表!$F$12-予定価格!$H$1943)/予定価格!$G$1943)+予定価格!H282,-H294)))+I294</f>
        <v>0</v>
      </c>
      <c r="G294" s="268"/>
      <c r="H294" s="34">
        <f t="shared" si="78"/>
        <v>3</v>
      </c>
      <c r="I294" s="35">
        <f t="shared" si="70"/>
        <v>0</v>
      </c>
      <c r="J294" s="97">
        <f t="shared" si="71"/>
        <v>0</v>
      </c>
      <c r="K294" s="12">
        <f t="shared" si="72"/>
        <v>0</v>
      </c>
      <c r="L294" s="37"/>
      <c r="M294" s="6">
        <f>ROUND(予定価格!B282*査定表!$B$1949,-$F$14)</f>
        <v>0</v>
      </c>
      <c r="N294">
        <f>IF(M294=0,1,M294/予定価格!B282)</f>
        <v>1</v>
      </c>
      <c r="O294">
        <f t="shared" si="73"/>
        <v>11</v>
      </c>
      <c r="P294">
        <f t="shared" si="79"/>
        <v>0</v>
      </c>
      <c r="Q294">
        <f>IF(M294=0,0,M294/予定価格!B282)</f>
        <v>0</v>
      </c>
      <c r="R294">
        <f t="shared" si="74"/>
        <v>11</v>
      </c>
      <c r="S294">
        <f t="shared" si="80"/>
        <v>0</v>
      </c>
      <c r="T294" s="6">
        <f t="shared" si="81"/>
        <v>0</v>
      </c>
      <c r="U294" s="6" t="e">
        <f>IF(予定価格!$G$1939=0,ROUND(予定価格!H282*(入力表!$F$12/予定価格!$H$1943),-$F$14),ROUND((予定価格!G282*(入力表!$F$12-予定価格!$H$1943)/予定価格!$G$1943)+予定価格!H282,-$F$14))</f>
        <v>#DIV/0!</v>
      </c>
      <c r="V294" t="e">
        <f>IF(U294=0,1,IF(予定価格!O282=0,1,(U294-予定価格!P282)/予定価格!O282))</f>
        <v>#DIV/0!</v>
      </c>
      <c r="W294" t="e">
        <f t="shared" si="75"/>
        <v>#DIV/0!</v>
      </c>
      <c r="X294" t="e">
        <f t="shared" si="82"/>
        <v>#DIV/0!</v>
      </c>
      <c r="Y294" t="e">
        <f>IF(U294=0,0,IF(予定価格!G282=0,0,(U294-予定価格!H282)/予定価格!G282))</f>
        <v>#DIV/0!</v>
      </c>
      <c r="Z294" t="e">
        <f t="shared" si="76"/>
        <v>#DIV/0!</v>
      </c>
      <c r="AA294" t="e">
        <f t="shared" si="83"/>
        <v>#DIV/0!</v>
      </c>
      <c r="AB294" s="6" t="e">
        <f t="shared" si="84"/>
        <v>#DIV/0!</v>
      </c>
    </row>
    <row r="295" spans="1:28" hidden="1" x14ac:dyDescent="0.2">
      <c r="A295">
        <f>+予定価格!A283</f>
        <v>0</v>
      </c>
      <c r="B295" s="268">
        <f>ROUND(予定価格!B283*査定表!$B$1949,-D295)+E295</f>
        <v>0</v>
      </c>
      <c r="C295" s="268"/>
      <c r="D295" s="32">
        <f t="shared" si="77"/>
        <v>3</v>
      </c>
      <c r="E295" s="33">
        <f t="shared" si="69"/>
        <v>0</v>
      </c>
      <c r="F295" s="268">
        <f>IF($F$12=0,0,IF(予定価格!$G$1939=0,ROUND(予定価格!H283*(入力表!$F$12/予定価格!$H$1943),-H295),ROUND((予定価格!G283*(入力表!$F$12-予定価格!$H$1943)/予定価格!$G$1943)+予定価格!H283,-H295)))+I295</f>
        <v>0</v>
      </c>
      <c r="G295" s="268"/>
      <c r="H295" s="34">
        <f t="shared" si="78"/>
        <v>3</v>
      </c>
      <c r="I295" s="35">
        <f t="shared" si="70"/>
        <v>0</v>
      </c>
      <c r="J295" s="97">
        <f t="shared" si="71"/>
        <v>0</v>
      </c>
      <c r="K295" s="12">
        <f t="shared" si="72"/>
        <v>0</v>
      </c>
      <c r="L295" s="37"/>
      <c r="M295" s="6">
        <f>ROUND(予定価格!B283*査定表!$B$1949,-$F$14)</f>
        <v>0</v>
      </c>
      <c r="N295">
        <f>IF(M295=0,1,M295/予定価格!B283)</f>
        <v>1</v>
      </c>
      <c r="O295">
        <f t="shared" si="73"/>
        <v>11</v>
      </c>
      <c r="P295">
        <f t="shared" si="79"/>
        <v>0</v>
      </c>
      <c r="Q295">
        <f>IF(M295=0,0,M295/予定価格!B283)</f>
        <v>0</v>
      </c>
      <c r="R295">
        <f t="shared" si="74"/>
        <v>11</v>
      </c>
      <c r="S295">
        <f t="shared" si="80"/>
        <v>0</v>
      </c>
      <c r="T295" s="6">
        <f t="shared" si="81"/>
        <v>0</v>
      </c>
      <c r="U295" s="6" t="e">
        <f>IF(予定価格!$G$1939=0,ROUND(予定価格!H283*(入力表!$F$12/予定価格!$H$1943),-$F$14),ROUND((予定価格!G283*(入力表!$F$12-予定価格!$H$1943)/予定価格!$G$1943)+予定価格!H283,-$F$14))</f>
        <v>#DIV/0!</v>
      </c>
      <c r="V295" t="e">
        <f>IF(U295=0,1,IF(予定価格!O283=0,1,(U295-予定価格!P283)/予定価格!O283))</f>
        <v>#DIV/0!</v>
      </c>
      <c r="W295" t="e">
        <f t="shared" si="75"/>
        <v>#DIV/0!</v>
      </c>
      <c r="X295" t="e">
        <f t="shared" si="82"/>
        <v>#DIV/0!</v>
      </c>
      <c r="Y295" t="e">
        <f>IF(U295=0,0,IF(予定価格!G283=0,0,(U295-予定価格!H283)/予定価格!G283))</f>
        <v>#DIV/0!</v>
      </c>
      <c r="Z295" t="e">
        <f t="shared" si="76"/>
        <v>#DIV/0!</v>
      </c>
      <c r="AA295" t="e">
        <f t="shared" si="83"/>
        <v>#DIV/0!</v>
      </c>
      <c r="AB295" s="6" t="e">
        <f t="shared" si="84"/>
        <v>#DIV/0!</v>
      </c>
    </row>
    <row r="296" spans="1:28" hidden="1" x14ac:dyDescent="0.2">
      <c r="A296">
        <f>+予定価格!A284</f>
        <v>0</v>
      </c>
      <c r="B296" s="268">
        <f>ROUND(予定価格!B284*査定表!$B$1949,-D296)+E296</f>
        <v>0</v>
      </c>
      <c r="C296" s="268"/>
      <c r="D296" s="32">
        <f t="shared" si="77"/>
        <v>3</v>
      </c>
      <c r="E296" s="33">
        <f t="shared" si="69"/>
        <v>0</v>
      </c>
      <c r="F296" s="268">
        <f>IF($F$12=0,0,IF(予定価格!$G$1939=0,ROUND(予定価格!H284*(入力表!$F$12/予定価格!$H$1943),-H296),ROUND((予定価格!G284*(入力表!$F$12-予定価格!$H$1943)/予定価格!$G$1943)+予定価格!H284,-H296)))+I296</f>
        <v>0</v>
      </c>
      <c r="G296" s="268"/>
      <c r="H296" s="34">
        <f t="shared" si="78"/>
        <v>3</v>
      </c>
      <c r="I296" s="35">
        <f t="shared" si="70"/>
        <v>0</v>
      </c>
      <c r="J296" s="97">
        <f t="shared" si="71"/>
        <v>0</v>
      </c>
      <c r="K296" s="12">
        <f t="shared" si="72"/>
        <v>0</v>
      </c>
      <c r="L296" s="37"/>
      <c r="M296" s="6">
        <f>ROUND(予定価格!B284*査定表!$B$1949,-$F$14)</f>
        <v>0</v>
      </c>
      <c r="N296">
        <f>IF(M296=0,1,M296/予定価格!B284)</f>
        <v>1</v>
      </c>
      <c r="O296">
        <f t="shared" si="73"/>
        <v>11</v>
      </c>
      <c r="P296">
        <f t="shared" si="79"/>
        <v>0</v>
      </c>
      <c r="Q296">
        <f>IF(M296=0,0,M296/予定価格!B284)</f>
        <v>0</v>
      </c>
      <c r="R296">
        <f t="shared" si="74"/>
        <v>11</v>
      </c>
      <c r="S296">
        <f t="shared" si="80"/>
        <v>0</v>
      </c>
      <c r="T296" s="6">
        <f t="shared" si="81"/>
        <v>0</v>
      </c>
      <c r="U296" s="6" t="e">
        <f>IF(予定価格!$G$1939=0,ROUND(予定価格!H284*(入力表!$F$12/予定価格!$H$1943),-$F$14),ROUND((予定価格!G284*(入力表!$F$12-予定価格!$H$1943)/予定価格!$G$1943)+予定価格!H284,-$F$14))</f>
        <v>#DIV/0!</v>
      </c>
      <c r="V296" t="e">
        <f>IF(U296=0,1,IF(予定価格!O284=0,1,(U296-予定価格!P284)/予定価格!O284))</f>
        <v>#DIV/0!</v>
      </c>
      <c r="W296" t="e">
        <f t="shared" si="75"/>
        <v>#DIV/0!</v>
      </c>
      <c r="X296" t="e">
        <f t="shared" si="82"/>
        <v>#DIV/0!</v>
      </c>
      <c r="Y296" t="e">
        <f>IF(U296=0,0,IF(予定価格!G284=0,0,(U296-予定価格!H284)/予定価格!G284))</f>
        <v>#DIV/0!</v>
      </c>
      <c r="Z296" t="e">
        <f t="shared" si="76"/>
        <v>#DIV/0!</v>
      </c>
      <c r="AA296" t="e">
        <f t="shared" si="83"/>
        <v>#DIV/0!</v>
      </c>
      <c r="AB296" s="6" t="e">
        <f t="shared" si="84"/>
        <v>#DIV/0!</v>
      </c>
    </row>
    <row r="297" spans="1:28" hidden="1" x14ac:dyDescent="0.2">
      <c r="A297">
        <f>+予定価格!A285</f>
        <v>0</v>
      </c>
      <c r="B297" s="268">
        <f>ROUND(予定価格!B285*査定表!$B$1949,-D297)+E297</f>
        <v>0</v>
      </c>
      <c r="C297" s="268"/>
      <c r="D297" s="32">
        <f t="shared" si="77"/>
        <v>3</v>
      </c>
      <c r="E297" s="33">
        <f t="shared" si="69"/>
        <v>0</v>
      </c>
      <c r="F297" s="268">
        <f>IF($F$12=0,0,IF(予定価格!$G$1939=0,ROUND(予定価格!H285*(入力表!$F$12/予定価格!$H$1943),-H297),ROUND((予定価格!G285*(入力表!$F$12-予定価格!$H$1943)/予定価格!$G$1943)+予定価格!H285,-H297)))+I297</f>
        <v>0</v>
      </c>
      <c r="G297" s="268"/>
      <c r="H297" s="34">
        <f t="shared" si="78"/>
        <v>3</v>
      </c>
      <c r="I297" s="35">
        <f t="shared" si="70"/>
        <v>0</v>
      </c>
      <c r="J297" s="97">
        <f t="shared" si="71"/>
        <v>0</v>
      </c>
      <c r="K297" s="12">
        <f t="shared" si="72"/>
        <v>0</v>
      </c>
      <c r="L297" s="37"/>
      <c r="M297" s="6">
        <f>ROUND(予定価格!B285*査定表!$B$1949,-$F$14)</f>
        <v>0</v>
      </c>
      <c r="N297">
        <f>IF(M297=0,1,M297/予定価格!B285)</f>
        <v>1</v>
      </c>
      <c r="O297">
        <f t="shared" si="73"/>
        <v>11</v>
      </c>
      <c r="P297">
        <f t="shared" si="79"/>
        <v>0</v>
      </c>
      <c r="Q297">
        <f>IF(M297=0,0,M297/予定価格!B285)</f>
        <v>0</v>
      </c>
      <c r="R297">
        <f t="shared" si="74"/>
        <v>11</v>
      </c>
      <c r="S297">
        <f t="shared" si="80"/>
        <v>0</v>
      </c>
      <c r="T297" s="6">
        <f t="shared" si="81"/>
        <v>0</v>
      </c>
      <c r="U297" s="6" t="e">
        <f>IF(予定価格!$G$1939=0,ROUND(予定価格!H285*(入力表!$F$12/予定価格!$H$1943),-$F$14),ROUND((予定価格!G285*(入力表!$F$12-予定価格!$H$1943)/予定価格!$G$1943)+予定価格!H285,-$F$14))</f>
        <v>#DIV/0!</v>
      </c>
      <c r="V297" t="e">
        <f>IF(U297=0,1,IF(予定価格!O285=0,1,(U297-予定価格!P285)/予定価格!O285))</f>
        <v>#DIV/0!</v>
      </c>
      <c r="W297" t="e">
        <f t="shared" si="75"/>
        <v>#DIV/0!</v>
      </c>
      <c r="X297" t="e">
        <f t="shared" si="82"/>
        <v>#DIV/0!</v>
      </c>
      <c r="Y297" t="e">
        <f>IF(U297=0,0,IF(予定価格!G285=0,0,(U297-予定価格!H285)/予定価格!G285))</f>
        <v>#DIV/0!</v>
      </c>
      <c r="Z297" t="e">
        <f t="shared" si="76"/>
        <v>#DIV/0!</v>
      </c>
      <c r="AA297" t="e">
        <f t="shared" si="83"/>
        <v>#DIV/0!</v>
      </c>
      <c r="AB297" s="6" t="e">
        <f t="shared" si="84"/>
        <v>#DIV/0!</v>
      </c>
    </row>
    <row r="298" spans="1:28" hidden="1" x14ac:dyDescent="0.2">
      <c r="A298">
        <f>+予定価格!A286</f>
        <v>0</v>
      </c>
      <c r="B298" s="268">
        <f>ROUND(予定価格!B286*査定表!$B$1949,-D298)+E298</f>
        <v>0</v>
      </c>
      <c r="C298" s="268"/>
      <c r="D298" s="32">
        <f t="shared" si="77"/>
        <v>3</v>
      </c>
      <c r="E298" s="33">
        <f t="shared" si="69"/>
        <v>0</v>
      </c>
      <c r="F298" s="268">
        <f>IF($F$12=0,0,IF(予定価格!$G$1939=0,ROUND(予定価格!H286*(入力表!$F$12/予定価格!$H$1943),-H298),ROUND((予定価格!G286*(入力表!$F$12-予定価格!$H$1943)/予定価格!$G$1943)+予定価格!H286,-H298)))+I298</f>
        <v>0</v>
      </c>
      <c r="G298" s="268"/>
      <c r="H298" s="34">
        <f t="shared" si="78"/>
        <v>3</v>
      </c>
      <c r="I298" s="35">
        <f t="shared" si="70"/>
        <v>0</v>
      </c>
      <c r="J298" s="97">
        <f t="shared" si="71"/>
        <v>0</v>
      </c>
      <c r="K298" s="12">
        <f t="shared" si="72"/>
        <v>0</v>
      </c>
      <c r="L298" s="37"/>
      <c r="M298" s="6">
        <f>ROUND(予定価格!B286*査定表!$B$1949,-$F$14)</f>
        <v>0</v>
      </c>
      <c r="N298">
        <f>IF(M298=0,1,M298/予定価格!B286)</f>
        <v>1</v>
      </c>
      <c r="O298">
        <f t="shared" si="73"/>
        <v>11</v>
      </c>
      <c r="P298">
        <f t="shared" si="79"/>
        <v>0</v>
      </c>
      <c r="Q298">
        <f>IF(M298=0,0,M298/予定価格!B286)</f>
        <v>0</v>
      </c>
      <c r="R298">
        <f t="shared" si="74"/>
        <v>11</v>
      </c>
      <c r="S298">
        <f t="shared" si="80"/>
        <v>0</v>
      </c>
      <c r="T298" s="6">
        <f t="shared" si="81"/>
        <v>0</v>
      </c>
      <c r="U298" s="6" t="e">
        <f>IF(予定価格!$G$1939=0,ROUND(予定価格!H286*(入力表!$F$12/予定価格!$H$1943),-$F$14),ROUND((予定価格!G286*(入力表!$F$12-予定価格!$H$1943)/予定価格!$G$1943)+予定価格!H286,-$F$14))</f>
        <v>#DIV/0!</v>
      </c>
      <c r="V298" t="e">
        <f>IF(U298=0,1,IF(予定価格!O286=0,1,(U298-予定価格!P286)/予定価格!O286))</f>
        <v>#DIV/0!</v>
      </c>
      <c r="W298" t="e">
        <f t="shared" si="75"/>
        <v>#DIV/0!</v>
      </c>
      <c r="X298" t="e">
        <f t="shared" si="82"/>
        <v>#DIV/0!</v>
      </c>
      <c r="Y298" t="e">
        <f>IF(U298=0,0,IF(予定価格!G286=0,0,(U298-予定価格!H286)/予定価格!G286))</f>
        <v>#DIV/0!</v>
      </c>
      <c r="Z298" t="e">
        <f t="shared" si="76"/>
        <v>#DIV/0!</v>
      </c>
      <c r="AA298" t="e">
        <f t="shared" si="83"/>
        <v>#DIV/0!</v>
      </c>
      <c r="AB298" s="6" t="e">
        <f t="shared" si="84"/>
        <v>#DIV/0!</v>
      </c>
    </row>
    <row r="299" spans="1:28" hidden="1" x14ac:dyDescent="0.2">
      <c r="A299">
        <f>+予定価格!A287</f>
        <v>0</v>
      </c>
      <c r="B299" s="268">
        <f>ROUND(予定価格!B287*査定表!$B$1949,-D299)+E299</f>
        <v>0</v>
      </c>
      <c r="C299" s="268"/>
      <c r="D299" s="32">
        <f t="shared" si="77"/>
        <v>3</v>
      </c>
      <c r="E299" s="33">
        <f t="shared" si="69"/>
        <v>0</v>
      </c>
      <c r="F299" s="268">
        <f>IF($F$12=0,0,IF(予定価格!$G$1939=0,ROUND(予定価格!H287*(入力表!$F$12/予定価格!$H$1943),-H299),ROUND((予定価格!G287*(入力表!$F$12-予定価格!$H$1943)/予定価格!$G$1943)+予定価格!H287,-H299)))+I299</f>
        <v>0</v>
      </c>
      <c r="G299" s="268"/>
      <c r="H299" s="34">
        <f t="shared" si="78"/>
        <v>3</v>
      </c>
      <c r="I299" s="35">
        <f t="shared" si="70"/>
        <v>0</v>
      </c>
      <c r="J299" s="97">
        <f t="shared" si="71"/>
        <v>0</v>
      </c>
      <c r="K299" s="12">
        <f t="shared" si="72"/>
        <v>0</v>
      </c>
      <c r="L299" s="37"/>
      <c r="M299" s="6">
        <f>ROUND(予定価格!B287*査定表!$B$1949,-$F$14)</f>
        <v>0</v>
      </c>
      <c r="N299">
        <f>IF(M299=0,1,M299/予定価格!B287)</f>
        <v>1</v>
      </c>
      <c r="O299">
        <f t="shared" si="73"/>
        <v>11</v>
      </c>
      <c r="P299">
        <f t="shared" si="79"/>
        <v>0</v>
      </c>
      <c r="Q299">
        <f>IF(M299=0,0,M299/予定価格!B287)</f>
        <v>0</v>
      </c>
      <c r="R299">
        <f t="shared" si="74"/>
        <v>11</v>
      </c>
      <c r="S299">
        <f t="shared" si="80"/>
        <v>0</v>
      </c>
      <c r="T299" s="6">
        <f t="shared" si="81"/>
        <v>0</v>
      </c>
      <c r="U299" s="6" t="e">
        <f>IF(予定価格!$G$1939=0,ROUND(予定価格!H287*(入力表!$F$12/予定価格!$H$1943),-$F$14),ROUND((予定価格!G287*(入力表!$F$12-予定価格!$H$1943)/予定価格!$G$1943)+予定価格!H287,-$F$14))</f>
        <v>#DIV/0!</v>
      </c>
      <c r="V299" t="e">
        <f>IF(U299=0,1,IF(予定価格!O287=0,1,(U299-予定価格!P287)/予定価格!O287))</f>
        <v>#DIV/0!</v>
      </c>
      <c r="W299" t="e">
        <f t="shared" si="75"/>
        <v>#DIV/0!</v>
      </c>
      <c r="X299" t="e">
        <f t="shared" si="82"/>
        <v>#DIV/0!</v>
      </c>
      <c r="Y299" t="e">
        <f>IF(U299=0,0,IF(予定価格!G287=0,0,(U299-予定価格!H287)/予定価格!G287))</f>
        <v>#DIV/0!</v>
      </c>
      <c r="Z299" t="e">
        <f t="shared" si="76"/>
        <v>#DIV/0!</v>
      </c>
      <c r="AA299" t="e">
        <f t="shared" si="83"/>
        <v>#DIV/0!</v>
      </c>
      <c r="AB299" s="6" t="e">
        <f t="shared" si="84"/>
        <v>#DIV/0!</v>
      </c>
    </row>
    <row r="300" spans="1:28" hidden="1" x14ac:dyDescent="0.2">
      <c r="A300">
        <f>+予定価格!A288</f>
        <v>0</v>
      </c>
      <c r="B300" s="268">
        <f>ROUND(予定価格!B288*査定表!$B$1949,-D300)+E300</f>
        <v>0</v>
      </c>
      <c r="C300" s="268"/>
      <c r="D300" s="32">
        <f t="shared" si="77"/>
        <v>3</v>
      </c>
      <c r="E300" s="33">
        <f t="shared" si="69"/>
        <v>0</v>
      </c>
      <c r="F300" s="268">
        <f>IF($F$12=0,0,IF(予定価格!$G$1939=0,ROUND(予定価格!H288*(入力表!$F$12/予定価格!$H$1943),-H300),ROUND((予定価格!G288*(入力表!$F$12-予定価格!$H$1943)/予定価格!$G$1943)+予定価格!H288,-H300)))+I300</f>
        <v>0</v>
      </c>
      <c r="G300" s="268"/>
      <c r="H300" s="34">
        <f t="shared" si="78"/>
        <v>3</v>
      </c>
      <c r="I300" s="35">
        <f t="shared" si="70"/>
        <v>0</v>
      </c>
      <c r="J300" s="97">
        <f t="shared" si="71"/>
        <v>0</v>
      </c>
      <c r="K300" s="12">
        <f t="shared" si="72"/>
        <v>0</v>
      </c>
      <c r="L300" s="37"/>
      <c r="M300" s="6">
        <f>ROUND(予定価格!B288*査定表!$B$1949,-$F$14)</f>
        <v>0</v>
      </c>
      <c r="N300">
        <f>IF(M300=0,1,M300/予定価格!B288)</f>
        <v>1</v>
      </c>
      <c r="O300">
        <f t="shared" si="73"/>
        <v>11</v>
      </c>
      <c r="P300">
        <f t="shared" si="79"/>
        <v>0</v>
      </c>
      <c r="Q300">
        <f>IF(M300=0,0,M300/予定価格!B288)</f>
        <v>0</v>
      </c>
      <c r="R300">
        <f t="shared" si="74"/>
        <v>11</v>
      </c>
      <c r="S300">
        <f t="shared" si="80"/>
        <v>0</v>
      </c>
      <c r="T300" s="6">
        <f t="shared" si="81"/>
        <v>0</v>
      </c>
      <c r="U300" s="6" t="e">
        <f>IF(予定価格!$G$1939=0,ROUND(予定価格!H288*(入力表!$F$12/予定価格!$H$1943),-$F$14),ROUND((予定価格!G288*(入力表!$F$12-予定価格!$H$1943)/予定価格!$G$1943)+予定価格!H288,-$F$14))</f>
        <v>#DIV/0!</v>
      </c>
      <c r="V300" t="e">
        <f>IF(U300=0,1,IF(予定価格!O288=0,1,(U300-予定価格!P288)/予定価格!O288))</f>
        <v>#DIV/0!</v>
      </c>
      <c r="W300" t="e">
        <f t="shared" si="75"/>
        <v>#DIV/0!</v>
      </c>
      <c r="X300" t="e">
        <f t="shared" si="82"/>
        <v>#DIV/0!</v>
      </c>
      <c r="Y300" t="e">
        <f>IF(U300=0,0,IF(予定価格!G288=0,0,(U300-予定価格!H288)/予定価格!G288))</f>
        <v>#DIV/0!</v>
      </c>
      <c r="Z300" t="e">
        <f t="shared" si="76"/>
        <v>#DIV/0!</v>
      </c>
      <c r="AA300" t="e">
        <f t="shared" si="83"/>
        <v>#DIV/0!</v>
      </c>
      <c r="AB300" s="6" t="e">
        <f t="shared" si="84"/>
        <v>#DIV/0!</v>
      </c>
    </row>
    <row r="301" spans="1:28" hidden="1" x14ac:dyDescent="0.2">
      <c r="A301">
        <f>+予定価格!A289</f>
        <v>0</v>
      </c>
      <c r="B301" s="268">
        <f>ROUND(予定価格!B289*査定表!$B$1949,-D301)+E301</f>
        <v>0</v>
      </c>
      <c r="C301" s="268"/>
      <c r="D301" s="32">
        <f t="shared" si="77"/>
        <v>3</v>
      </c>
      <c r="E301" s="33">
        <f t="shared" si="69"/>
        <v>0</v>
      </c>
      <c r="F301" s="268">
        <f>IF($F$12=0,0,IF(予定価格!$G$1939=0,ROUND(予定価格!H289*(入力表!$F$12/予定価格!$H$1943),-H301),ROUND((予定価格!G289*(入力表!$F$12-予定価格!$H$1943)/予定価格!$G$1943)+予定価格!H289,-H301)))+I301</f>
        <v>0</v>
      </c>
      <c r="G301" s="268"/>
      <c r="H301" s="34">
        <f t="shared" si="78"/>
        <v>3</v>
      </c>
      <c r="I301" s="35">
        <f t="shared" si="70"/>
        <v>0</v>
      </c>
      <c r="J301" s="97">
        <f t="shared" si="71"/>
        <v>0</v>
      </c>
      <c r="K301" s="12">
        <f t="shared" si="72"/>
        <v>0</v>
      </c>
      <c r="L301" s="37"/>
      <c r="M301" s="6">
        <f>ROUND(予定価格!B289*査定表!$B$1949,-$F$14)</f>
        <v>0</v>
      </c>
      <c r="N301">
        <f>IF(M301=0,1,M301/予定価格!B289)</f>
        <v>1</v>
      </c>
      <c r="O301">
        <f t="shared" si="73"/>
        <v>11</v>
      </c>
      <c r="P301">
        <f t="shared" si="79"/>
        <v>0</v>
      </c>
      <c r="Q301">
        <f>IF(M301=0,0,M301/予定価格!B289)</f>
        <v>0</v>
      </c>
      <c r="R301">
        <f t="shared" si="74"/>
        <v>11</v>
      </c>
      <c r="S301">
        <f t="shared" si="80"/>
        <v>0</v>
      </c>
      <c r="T301" s="6">
        <f t="shared" si="81"/>
        <v>0</v>
      </c>
      <c r="U301" s="6" t="e">
        <f>IF(予定価格!$G$1939=0,ROUND(予定価格!H289*(入力表!$F$12/予定価格!$H$1943),-$F$14),ROUND((予定価格!G289*(入力表!$F$12-予定価格!$H$1943)/予定価格!$G$1943)+予定価格!H289,-$F$14))</f>
        <v>#DIV/0!</v>
      </c>
      <c r="V301" t="e">
        <f>IF(U301=0,1,IF(予定価格!O289=0,1,(U301-予定価格!P289)/予定価格!O289))</f>
        <v>#DIV/0!</v>
      </c>
      <c r="W301" t="e">
        <f t="shared" si="75"/>
        <v>#DIV/0!</v>
      </c>
      <c r="X301" t="e">
        <f t="shared" si="82"/>
        <v>#DIV/0!</v>
      </c>
      <c r="Y301" t="e">
        <f>IF(U301=0,0,IF(予定価格!G289=0,0,(U301-予定価格!H289)/予定価格!G289))</f>
        <v>#DIV/0!</v>
      </c>
      <c r="Z301" t="e">
        <f t="shared" si="76"/>
        <v>#DIV/0!</v>
      </c>
      <c r="AA301" t="e">
        <f t="shared" si="83"/>
        <v>#DIV/0!</v>
      </c>
      <c r="AB301" s="6" t="e">
        <f t="shared" si="84"/>
        <v>#DIV/0!</v>
      </c>
    </row>
    <row r="302" spans="1:28" hidden="1" x14ac:dyDescent="0.2">
      <c r="A302">
        <f>+予定価格!A290</f>
        <v>0</v>
      </c>
      <c r="B302" s="268">
        <f>ROUND(予定価格!B290*査定表!$B$1949,-D302)+E302</f>
        <v>0</v>
      </c>
      <c r="C302" s="268"/>
      <c r="D302" s="32">
        <f t="shared" si="77"/>
        <v>3</v>
      </c>
      <c r="E302" s="33">
        <f t="shared" si="69"/>
        <v>0</v>
      </c>
      <c r="F302" s="268">
        <f>IF($F$12=0,0,IF(予定価格!$G$1939=0,ROUND(予定価格!H290*(入力表!$F$12/予定価格!$H$1943),-H302),ROUND((予定価格!G290*(入力表!$F$12-予定価格!$H$1943)/予定価格!$G$1943)+予定価格!H290,-H302)))+I302</f>
        <v>0</v>
      </c>
      <c r="G302" s="268"/>
      <c r="H302" s="34">
        <f t="shared" si="78"/>
        <v>3</v>
      </c>
      <c r="I302" s="35">
        <f t="shared" si="70"/>
        <v>0</v>
      </c>
      <c r="J302" s="97">
        <f t="shared" si="71"/>
        <v>0</v>
      </c>
      <c r="K302" s="12">
        <f t="shared" si="72"/>
        <v>0</v>
      </c>
      <c r="L302" s="37"/>
      <c r="M302" s="6">
        <f>ROUND(予定価格!B290*査定表!$B$1949,-$F$14)</f>
        <v>0</v>
      </c>
      <c r="N302">
        <f>IF(M302=0,1,M302/予定価格!B290)</f>
        <v>1</v>
      </c>
      <c r="O302">
        <f t="shared" si="73"/>
        <v>11</v>
      </c>
      <c r="P302">
        <f t="shared" si="79"/>
        <v>0</v>
      </c>
      <c r="Q302">
        <f>IF(M302=0,0,M302/予定価格!B290)</f>
        <v>0</v>
      </c>
      <c r="R302">
        <f t="shared" si="74"/>
        <v>11</v>
      </c>
      <c r="S302">
        <f t="shared" si="80"/>
        <v>0</v>
      </c>
      <c r="T302" s="6">
        <f t="shared" si="81"/>
        <v>0</v>
      </c>
      <c r="U302" s="6" t="e">
        <f>IF(予定価格!$G$1939=0,ROUND(予定価格!H290*(入力表!$F$12/予定価格!$H$1943),-$F$14),ROUND((予定価格!G290*(入力表!$F$12-予定価格!$H$1943)/予定価格!$G$1943)+予定価格!H290,-$F$14))</f>
        <v>#DIV/0!</v>
      </c>
      <c r="V302" t="e">
        <f>IF(U302=0,1,IF(予定価格!O290=0,1,(U302-予定価格!P290)/予定価格!O290))</f>
        <v>#DIV/0!</v>
      </c>
      <c r="W302" t="e">
        <f t="shared" si="75"/>
        <v>#DIV/0!</v>
      </c>
      <c r="X302" t="e">
        <f t="shared" si="82"/>
        <v>#DIV/0!</v>
      </c>
      <c r="Y302" t="e">
        <f>IF(U302=0,0,IF(予定価格!G290=0,0,(U302-予定価格!H290)/予定価格!G290))</f>
        <v>#DIV/0!</v>
      </c>
      <c r="Z302" t="e">
        <f t="shared" si="76"/>
        <v>#DIV/0!</v>
      </c>
      <c r="AA302" t="e">
        <f t="shared" si="83"/>
        <v>#DIV/0!</v>
      </c>
      <c r="AB302" s="6" t="e">
        <f t="shared" si="84"/>
        <v>#DIV/0!</v>
      </c>
    </row>
    <row r="303" spans="1:28" hidden="1" x14ac:dyDescent="0.2">
      <c r="A303">
        <f>+予定価格!A291</f>
        <v>0</v>
      </c>
      <c r="B303" s="268">
        <f>ROUND(予定価格!B291*査定表!$B$1949,-D303)+E303</f>
        <v>0</v>
      </c>
      <c r="C303" s="268"/>
      <c r="D303" s="32">
        <f t="shared" si="77"/>
        <v>3</v>
      </c>
      <c r="E303" s="33">
        <f t="shared" si="69"/>
        <v>0</v>
      </c>
      <c r="F303" s="268">
        <f>IF($F$12=0,0,IF(予定価格!$G$1939=0,ROUND(予定価格!H291*(入力表!$F$12/予定価格!$H$1943),-H303),ROUND((予定価格!G291*(入力表!$F$12-予定価格!$H$1943)/予定価格!$G$1943)+予定価格!H291,-H303)))+I303</f>
        <v>0</v>
      </c>
      <c r="G303" s="268"/>
      <c r="H303" s="34">
        <f t="shared" si="78"/>
        <v>3</v>
      </c>
      <c r="I303" s="35">
        <f t="shared" si="70"/>
        <v>0</v>
      </c>
      <c r="J303" s="97">
        <f t="shared" si="71"/>
        <v>0</v>
      </c>
      <c r="K303" s="12">
        <f t="shared" si="72"/>
        <v>0</v>
      </c>
      <c r="L303" s="37"/>
      <c r="M303" s="6">
        <f>ROUND(予定価格!B291*査定表!$B$1949,-$F$14)</f>
        <v>0</v>
      </c>
      <c r="N303">
        <f>IF(M303=0,1,M303/予定価格!B291)</f>
        <v>1</v>
      </c>
      <c r="O303">
        <f t="shared" si="73"/>
        <v>11</v>
      </c>
      <c r="P303">
        <f t="shared" si="79"/>
        <v>0</v>
      </c>
      <c r="Q303">
        <f>IF(M303=0,0,M303/予定価格!B291)</f>
        <v>0</v>
      </c>
      <c r="R303">
        <f t="shared" si="74"/>
        <v>11</v>
      </c>
      <c r="S303">
        <f t="shared" si="80"/>
        <v>0</v>
      </c>
      <c r="T303" s="6">
        <f t="shared" si="81"/>
        <v>0</v>
      </c>
      <c r="U303" s="6" t="e">
        <f>IF(予定価格!$G$1939=0,ROUND(予定価格!H291*(入力表!$F$12/予定価格!$H$1943),-$F$14),ROUND((予定価格!G291*(入力表!$F$12-予定価格!$H$1943)/予定価格!$G$1943)+予定価格!H291,-$F$14))</f>
        <v>#DIV/0!</v>
      </c>
      <c r="V303" t="e">
        <f>IF(U303=0,1,IF(予定価格!O291=0,1,(U303-予定価格!P291)/予定価格!O291))</f>
        <v>#DIV/0!</v>
      </c>
      <c r="W303" t="e">
        <f t="shared" si="75"/>
        <v>#DIV/0!</v>
      </c>
      <c r="X303" t="e">
        <f t="shared" si="82"/>
        <v>#DIV/0!</v>
      </c>
      <c r="Y303" t="e">
        <f>IF(U303=0,0,IF(予定価格!G291=0,0,(U303-予定価格!H291)/予定価格!G291))</f>
        <v>#DIV/0!</v>
      </c>
      <c r="Z303" t="e">
        <f t="shared" si="76"/>
        <v>#DIV/0!</v>
      </c>
      <c r="AA303" t="e">
        <f t="shared" si="83"/>
        <v>#DIV/0!</v>
      </c>
      <c r="AB303" s="6" t="e">
        <f t="shared" si="84"/>
        <v>#DIV/0!</v>
      </c>
    </row>
    <row r="304" spans="1:28" hidden="1" x14ac:dyDescent="0.2">
      <c r="A304">
        <f>+予定価格!A292</f>
        <v>0</v>
      </c>
      <c r="B304" s="268">
        <f>ROUND(予定価格!B292*査定表!$B$1949,-D304)+E304</f>
        <v>0</v>
      </c>
      <c r="C304" s="268"/>
      <c r="D304" s="32">
        <f t="shared" si="77"/>
        <v>3</v>
      </c>
      <c r="E304" s="33">
        <f t="shared" si="69"/>
        <v>0</v>
      </c>
      <c r="F304" s="268">
        <f>IF($F$12=0,0,IF(予定価格!$G$1939=0,ROUND(予定価格!H292*(入力表!$F$12/予定価格!$H$1943),-H304),ROUND((予定価格!G292*(入力表!$F$12-予定価格!$H$1943)/予定価格!$G$1943)+予定価格!H292,-H304)))+I304</f>
        <v>0</v>
      </c>
      <c r="G304" s="268"/>
      <c r="H304" s="34">
        <f t="shared" si="78"/>
        <v>3</v>
      </c>
      <c r="I304" s="35">
        <f t="shared" si="70"/>
        <v>0</v>
      </c>
      <c r="J304" s="97">
        <f t="shared" si="71"/>
        <v>0</v>
      </c>
      <c r="K304" s="12">
        <f t="shared" si="72"/>
        <v>0</v>
      </c>
      <c r="L304" s="37"/>
      <c r="M304" s="6">
        <f>ROUND(予定価格!B292*査定表!$B$1949,-$F$14)</f>
        <v>0</v>
      </c>
      <c r="N304">
        <f>IF(M304=0,1,M304/予定価格!B292)</f>
        <v>1</v>
      </c>
      <c r="O304">
        <f t="shared" si="73"/>
        <v>11</v>
      </c>
      <c r="P304">
        <f t="shared" si="79"/>
        <v>0</v>
      </c>
      <c r="Q304">
        <f>IF(M304=0,0,M304/予定価格!B292)</f>
        <v>0</v>
      </c>
      <c r="R304">
        <f t="shared" si="74"/>
        <v>11</v>
      </c>
      <c r="S304">
        <f t="shared" si="80"/>
        <v>0</v>
      </c>
      <c r="T304" s="6">
        <f t="shared" si="81"/>
        <v>0</v>
      </c>
      <c r="U304" s="6" t="e">
        <f>IF(予定価格!$G$1939=0,ROUND(予定価格!H292*(入力表!$F$12/予定価格!$H$1943),-$F$14),ROUND((予定価格!G292*(入力表!$F$12-予定価格!$H$1943)/予定価格!$G$1943)+予定価格!H292,-$F$14))</f>
        <v>#DIV/0!</v>
      </c>
      <c r="V304" t="e">
        <f>IF(U304=0,1,IF(予定価格!O292=0,1,(U304-予定価格!P292)/予定価格!O292))</f>
        <v>#DIV/0!</v>
      </c>
      <c r="W304" t="e">
        <f t="shared" si="75"/>
        <v>#DIV/0!</v>
      </c>
      <c r="X304" t="e">
        <f t="shared" si="82"/>
        <v>#DIV/0!</v>
      </c>
      <c r="Y304" t="e">
        <f>IF(U304=0,0,IF(予定価格!G292=0,0,(U304-予定価格!H292)/予定価格!G292))</f>
        <v>#DIV/0!</v>
      </c>
      <c r="Z304" t="e">
        <f t="shared" si="76"/>
        <v>#DIV/0!</v>
      </c>
      <c r="AA304" t="e">
        <f t="shared" si="83"/>
        <v>#DIV/0!</v>
      </c>
      <c r="AB304" s="6" t="e">
        <f t="shared" si="84"/>
        <v>#DIV/0!</v>
      </c>
    </row>
    <row r="305" spans="1:28" hidden="1" x14ac:dyDescent="0.2">
      <c r="A305">
        <f>+予定価格!A293</f>
        <v>0</v>
      </c>
      <c r="B305" s="268">
        <f>ROUND(予定価格!B293*査定表!$B$1949,-D305)+E305</f>
        <v>0</v>
      </c>
      <c r="C305" s="268"/>
      <c r="D305" s="32">
        <f t="shared" si="77"/>
        <v>3</v>
      </c>
      <c r="E305" s="33">
        <f t="shared" si="69"/>
        <v>0</v>
      </c>
      <c r="F305" s="268">
        <f>IF($F$12=0,0,IF(予定価格!$G$1939=0,ROUND(予定価格!H293*(入力表!$F$12/予定価格!$H$1943),-H305),ROUND((予定価格!G293*(入力表!$F$12-予定価格!$H$1943)/予定価格!$G$1943)+予定価格!H293,-H305)))+I305</f>
        <v>0</v>
      </c>
      <c r="G305" s="268"/>
      <c r="H305" s="34">
        <f t="shared" si="78"/>
        <v>3</v>
      </c>
      <c r="I305" s="35">
        <f t="shared" si="70"/>
        <v>0</v>
      </c>
      <c r="J305" s="97">
        <f t="shared" si="71"/>
        <v>0</v>
      </c>
      <c r="K305" s="12">
        <f t="shared" si="72"/>
        <v>0</v>
      </c>
      <c r="L305" s="37"/>
      <c r="M305" s="6">
        <f>ROUND(予定価格!B293*査定表!$B$1949,-$F$14)</f>
        <v>0</v>
      </c>
      <c r="N305">
        <f>IF(M305=0,1,M305/予定価格!B293)</f>
        <v>1</v>
      </c>
      <c r="O305">
        <f t="shared" si="73"/>
        <v>11</v>
      </c>
      <c r="P305">
        <f t="shared" si="79"/>
        <v>0</v>
      </c>
      <c r="Q305">
        <f>IF(M305=0,0,M305/予定価格!B293)</f>
        <v>0</v>
      </c>
      <c r="R305">
        <f t="shared" si="74"/>
        <v>11</v>
      </c>
      <c r="S305">
        <f t="shared" si="80"/>
        <v>0</v>
      </c>
      <c r="T305" s="6">
        <f t="shared" si="81"/>
        <v>0</v>
      </c>
      <c r="U305" s="6" t="e">
        <f>IF(予定価格!$G$1939=0,ROUND(予定価格!H293*(入力表!$F$12/予定価格!$H$1943),-$F$14),ROUND((予定価格!G293*(入力表!$F$12-予定価格!$H$1943)/予定価格!$G$1943)+予定価格!H293,-$F$14))</f>
        <v>#DIV/0!</v>
      </c>
      <c r="V305" t="e">
        <f>IF(U305=0,1,IF(予定価格!O293=0,1,(U305-予定価格!P293)/予定価格!O293))</f>
        <v>#DIV/0!</v>
      </c>
      <c r="W305" t="e">
        <f t="shared" si="75"/>
        <v>#DIV/0!</v>
      </c>
      <c r="X305" t="e">
        <f t="shared" si="82"/>
        <v>#DIV/0!</v>
      </c>
      <c r="Y305" t="e">
        <f>IF(U305=0,0,IF(予定価格!G293=0,0,(U305-予定価格!H293)/予定価格!G293))</f>
        <v>#DIV/0!</v>
      </c>
      <c r="Z305" t="e">
        <f t="shared" si="76"/>
        <v>#DIV/0!</v>
      </c>
      <c r="AA305" t="e">
        <f t="shared" si="83"/>
        <v>#DIV/0!</v>
      </c>
      <c r="AB305" s="6" t="e">
        <f t="shared" si="84"/>
        <v>#DIV/0!</v>
      </c>
    </row>
    <row r="306" spans="1:28" hidden="1" x14ac:dyDescent="0.2">
      <c r="A306">
        <f>+予定価格!A294</f>
        <v>0</v>
      </c>
      <c r="B306" s="268">
        <f>ROUND(予定価格!B294*査定表!$B$1949,-D306)+E306</f>
        <v>0</v>
      </c>
      <c r="C306" s="268"/>
      <c r="D306" s="32">
        <f t="shared" si="77"/>
        <v>3</v>
      </c>
      <c r="E306" s="33">
        <f t="shared" si="69"/>
        <v>0</v>
      </c>
      <c r="F306" s="268">
        <f>IF($F$12=0,0,IF(予定価格!$G$1939=0,ROUND(予定価格!H294*(入力表!$F$12/予定価格!$H$1943),-H306),ROUND((予定価格!G294*(入力表!$F$12-予定価格!$H$1943)/予定価格!$G$1943)+予定価格!H294,-H306)))+I306</f>
        <v>0</v>
      </c>
      <c r="G306" s="268"/>
      <c r="H306" s="34">
        <f t="shared" si="78"/>
        <v>3</v>
      </c>
      <c r="I306" s="35">
        <f t="shared" si="70"/>
        <v>0</v>
      </c>
      <c r="J306" s="97">
        <f t="shared" si="71"/>
        <v>0</v>
      </c>
      <c r="K306" s="12">
        <f t="shared" si="72"/>
        <v>0</v>
      </c>
      <c r="L306" s="37"/>
      <c r="M306" s="6">
        <f>ROUND(予定価格!B294*査定表!$B$1949,-$F$14)</f>
        <v>0</v>
      </c>
      <c r="N306">
        <f>IF(M306=0,1,M306/予定価格!B294)</f>
        <v>1</v>
      </c>
      <c r="O306">
        <f t="shared" si="73"/>
        <v>11</v>
      </c>
      <c r="P306">
        <f t="shared" si="79"/>
        <v>0</v>
      </c>
      <c r="Q306">
        <f>IF(M306=0,0,M306/予定価格!B294)</f>
        <v>0</v>
      </c>
      <c r="R306">
        <f t="shared" si="74"/>
        <v>11</v>
      </c>
      <c r="S306">
        <f t="shared" si="80"/>
        <v>0</v>
      </c>
      <c r="T306" s="6">
        <f t="shared" si="81"/>
        <v>0</v>
      </c>
      <c r="U306" s="6" t="e">
        <f>IF(予定価格!$G$1939=0,ROUND(予定価格!H294*(入力表!$F$12/予定価格!$H$1943),-$F$14),ROUND((予定価格!G294*(入力表!$F$12-予定価格!$H$1943)/予定価格!$G$1943)+予定価格!H294,-$F$14))</f>
        <v>#DIV/0!</v>
      </c>
      <c r="V306" t="e">
        <f>IF(U306=0,1,IF(予定価格!O294=0,1,(U306-予定価格!P294)/予定価格!O294))</f>
        <v>#DIV/0!</v>
      </c>
      <c r="W306" t="e">
        <f t="shared" si="75"/>
        <v>#DIV/0!</v>
      </c>
      <c r="X306" t="e">
        <f t="shared" si="82"/>
        <v>#DIV/0!</v>
      </c>
      <c r="Y306" t="e">
        <f>IF(U306=0,0,IF(予定価格!G294=0,0,(U306-予定価格!H294)/予定価格!G294))</f>
        <v>#DIV/0!</v>
      </c>
      <c r="Z306" t="e">
        <f t="shared" si="76"/>
        <v>#DIV/0!</v>
      </c>
      <c r="AA306" t="e">
        <f t="shared" si="83"/>
        <v>#DIV/0!</v>
      </c>
      <c r="AB306" s="6" t="e">
        <f t="shared" si="84"/>
        <v>#DIV/0!</v>
      </c>
    </row>
    <row r="307" spans="1:28" hidden="1" x14ac:dyDescent="0.2">
      <c r="A307">
        <f>+予定価格!A295</f>
        <v>0</v>
      </c>
      <c r="B307" s="268">
        <f>ROUND(予定価格!B295*査定表!$B$1949,-D307)+E307</f>
        <v>0</v>
      </c>
      <c r="C307" s="268"/>
      <c r="D307" s="32">
        <f t="shared" si="77"/>
        <v>3</v>
      </c>
      <c r="E307" s="33">
        <f t="shared" si="69"/>
        <v>0</v>
      </c>
      <c r="F307" s="268">
        <f>IF($F$12=0,0,IF(予定価格!$G$1939=0,ROUND(予定価格!H295*(入力表!$F$12/予定価格!$H$1943),-H307),ROUND((予定価格!G295*(入力表!$F$12-予定価格!$H$1943)/予定価格!$G$1943)+予定価格!H295,-H307)))+I307</f>
        <v>0</v>
      </c>
      <c r="G307" s="268"/>
      <c r="H307" s="34">
        <f t="shared" si="78"/>
        <v>3</v>
      </c>
      <c r="I307" s="35">
        <f t="shared" si="70"/>
        <v>0</v>
      </c>
      <c r="J307" s="97">
        <f t="shared" si="71"/>
        <v>0</v>
      </c>
      <c r="K307" s="12">
        <f t="shared" si="72"/>
        <v>0</v>
      </c>
      <c r="L307" s="37"/>
      <c r="M307" s="6">
        <f>ROUND(予定価格!B295*査定表!$B$1949,-$F$14)</f>
        <v>0</v>
      </c>
      <c r="N307">
        <f>IF(M307=0,1,M307/予定価格!B295)</f>
        <v>1</v>
      </c>
      <c r="O307">
        <f t="shared" si="73"/>
        <v>11</v>
      </c>
      <c r="P307">
        <f t="shared" si="79"/>
        <v>0</v>
      </c>
      <c r="Q307">
        <f>IF(M307=0,0,M307/予定価格!B295)</f>
        <v>0</v>
      </c>
      <c r="R307">
        <f t="shared" si="74"/>
        <v>11</v>
      </c>
      <c r="S307">
        <f t="shared" si="80"/>
        <v>0</v>
      </c>
      <c r="T307" s="6">
        <f t="shared" si="81"/>
        <v>0</v>
      </c>
      <c r="U307" s="6" t="e">
        <f>IF(予定価格!$G$1939=0,ROUND(予定価格!H295*(入力表!$F$12/予定価格!$H$1943),-$F$14),ROUND((予定価格!G295*(入力表!$F$12-予定価格!$H$1943)/予定価格!$G$1943)+予定価格!H295,-$F$14))</f>
        <v>#DIV/0!</v>
      </c>
      <c r="V307" t="e">
        <f>IF(U307=0,1,IF(予定価格!O295=0,1,(U307-予定価格!P295)/予定価格!O295))</f>
        <v>#DIV/0!</v>
      </c>
      <c r="W307" t="e">
        <f t="shared" si="75"/>
        <v>#DIV/0!</v>
      </c>
      <c r="X307" t="e">
        <f t="shared" si="82"/>
        <v>#DIV/0!</v>
      </c>
      <c r="Y307" t="e">
        <f>IF(U307=0,0,IF(予定価格!G295=0,0,(U307-予定価格!H295)/予定価格!G295))</f>
        <v>#DIV/0!</v>
      </c>
      <c r="Z307" t="e">
        <f t="shared" si="76"/>
        <v>#DIV/0!</v>
      </c>
      <c r="AA307" t="e">
        <f t="shared" si="83"/>
        <v>#DIV/0!</v>
      </c>
      <c r="AB307" s="6" t="e">
        <f t="shared" si="84"/>
        <v>#DIV/0!</v>
      </c>
    </row>
    <row r="308" spans="1:28" hidden="1" x14ac:dyDescent="0.2">
      <c r="A308">
        <f>+予定価格!A296</f>
        <v>0</v>
      </c>
      <c r="B308" s="268">
        <f>ROUND(予定価格!B296*査定表!$B$1949,-D308)+E308</f>
        <v>0</v>
      </c>
      <c r="C308" s="268"/>
      <c r="D308" s="32">
        <f t="shared" si="77"/>
        <v>3</v>
      </c>
      <c r="E308" s="33">
        <f t="shared" si="69"/>
        <v>0</v>
      </c>
      <c r="F308" s="268">
        <f>IF($F$12=0,0,IF(予定価格!$G$1939=0,ROUND(予定価格!H296*(入力表!$F$12/予定価格!$H$1943),-H308),ROUND((予定価格!G296*(入力表!$F$12-予定価格!$H$1943)/予定価格!$G$1943)+予定価格!H296,-H308)))+I308</f>
        <v>0</v>
      </c>
      <c r="G308" s="268"/>
      <c r="H308" s="34">
        <f t="shared" si="78"/>
        <v>3</v>
      </c>
      <c r="I308" s="35">
        <f t="shared" si="70"/>
        <v>0</v>
      </c>
      <c r="J308" s="97">
        <f t="shared" si="71"/>
        <v>0</v>
      </c>
      <c r="K308" s="12">
        <f t="shared" si="72"/>
        <v>0</v>
      </c>
      <c r="L308" s="37"/>
      <c r="M308" s="6">
        <f>ROUND(予定価格!B296*査定表!$B$1949,-$F$14)</f>
        <v>0</v>
      </c>
      <c r="N308">
        <f>IF(M308=0,1,M308/予定価格!B296)</f>
        <v>1</v>
      </c>
      <c r="O308">
        <f t="shared" si="73"/>
        <v>11</v>
      </c>
      <c r="P308">
        <f t="shared" si="79"/>
        <v>0</v>
      </c>
      <c r="Q308">
        <f>IF(M308=0,0,M308/予定価格!B296)</f>
        <v>0</v>
      </c>
      <c r="R308">
        <f t="shared" si="74"/>
        <v>11</v>
      </c>
      <c r="S308">
        <f t="shared" si="80"/>
        <v>0</v>
      </c>
      <c r="T308" s="6">
        <f t="shared" si="81"/>
        <v>0</v>
      </c>
      <c r="U308" s="6" t="e">
        <f>IF(予定価格!$G$1939=0,ROUND(予定価格!H296*(入力表!$F$12/予定価格!$H$1943),-$F$14),ROUND((予定価格!G296*(入力表!$F$12-予定価格!$H$1943)/予定価格!$G$1943)+予定価格!H296,-$F$14))</f>
        <v>#DIV/0!</v>
      </c>
      <c r="V308" t="e">
        <f>IF(U308=0,1,IF(予定価格!O296=0,1,(U308-予定価格!P296)/予定価格!O296))</f>
        <v>#DIV/0!</v>
      </c>
      <c r="W308" t="e">
        <f t="shared" si="75"/>
        <v>#DIV/0!</v>
      </c>
      <c r="X308" t="e">
        <f t="shared" si="82"/>
        <v>#DIV/0!</v>
      </c>
      <c r="Y308" t="e">
        <f>IF(U308=0,0,IF(予定価格!G296=0,0,(U308-予定価格!H296)/予定価格!G296))</f>
        <v>#DIV/0!</v>
      </c>
      <c r="Z308" t="e">
        <f t="shared" si="76"/>
        <v>#DIV/0!</v>
      </c>
      <c r="AA308" t="e">
        <f t="shared" si="83"/>
        <v>#DIV/0!</v>
      </c>
      <c r="AB308" s="6" t="e">
        <f t="shared" si="84"/>
        <v>#DIV/0!</v>
      </c>
    </row>
    <row r="309" spans="1:28" hidden="1" x14ac:dyDescent="0.2">
      <c r="A309">
        <f>+予定価格!A297</f>
        <v>0</v>
      </c>
      <c r="B309" s="268">
        <f>ROUND(予定価格!B297*査定表!$B$1949,-D309)+E309</f>
        <v>0</v>
      </c>
      <c r="C309" s="268"/>
      <c r="D309" s="32">
        <f t="shared" si="77"/>
        <v>3</v>
      </c>
      <c r="E309" s="33">
        <f t="shared" si="69"/>
        <v>0</v>
      </c>
      <c r="F309" s="268">
        <f>IF($F$12=0,0,IF(予定価格!$G$1939=0,ROUND(予定価格!H297*(入力表!$F$12/予定価格!$H$1943),-H309),ROUND((予定価格!G297*(入力表!$F$12-予定価格!$H$1943)/予定価格!$G$1943)+予定価格!H297,-H309)))+I309</f>
        <v>0</v>
      </c>
      <c r="G309" s="268"/>
      <c r="H309" s="34">
        <f t="shared" si="78"/>
        <v>3</v>
      </c>
      <c r="I309" s="35">
        <f t="shared" si="70"/>
        <v>0</v>
      </c>
      <c r="J309" s="97">
        <f t="shared" si="71"/>
        <v>0</v>
      </c>
      <c r="K309" s="12">
        <f t="shared" si="72"/>
        <v>0</v>
      </c>
      <c r="L309" s="37"/>
      <c r="M309" s="6">
        <f>ROUND(予定価格!B297*査定表!$B$1949,-$F$14)</f>
        <v>0</v>
      </c>
      <c r="N309">
        <f>IF(M309=0,1,M309/予定価格!B297)</f>
        <v>1</v>
      </c>
      <c r="O309">
        <f t="shared" si="73"/>
        <v>11</v>
      </c>
      <c r="P309">
        <f t="shared" si="79"/>
        <v>0</v>
      </c>
      <c r="Q309">
        <f>IF(M309=0,0,M309/予定価格!B297)</f>
        <v>0</v>
      </c>
      <c r="R309">
        <f t="shared" si="74"/>
        <v>11</v>
      </c>
      <c r="S309">
        <f t="shared" si="80"/>
        <v>0</v>
      </c>
      <c r="T309" s="6">
        <f t="shared" si="81"/>
        <v>0</v>
      </c>
      <c r="U309" s="6" t="e">
        <f>IF(予定価格!$G$1939=0,ROUND(予定価格!H297*(入力表!$F$12/予定価格!$H$1943),-$F$14),ROUND((予定価格!G297*(入力表!$F$12-予定価格!$H$1943)/予定価格!$G$1943)+予定価格!H297,-$F$14))</f>
        <v>#DIV/0!</v>
      </c>
      <c r="V309" t="e">
        <f>IF(U309=0,1,IF(予定価格!O297=0,1,(U309-予定価格!P297)/予定価格!O297))</f>
        <v>#DIV/0!</v>
      </c>
      <c r="W309" t="e">
        <f t="shared" si="75"/>
        <v>#DIV/0!</v>
      </c>
      <c r="X309" t="e">
        <f t="shared" si="82"/>
        <v>#DIV/0!</v>
      </c>
      <c r="Y309" t="e">
        <f>IF(U309=0,0,IF(予定価格!G297=0,0,(U309-予定価格!H297)/予定価格!G297))</f>
        <v>#DIV/0!</v>
      </c>
      <c r="Z309" t="e">
        <f t="shared" si="76"/>
        <v>#DIV/0!</v>
      </c>
      <c r="AA309" t="e">
        <f t="shared" si="83"/>
        <v>#DIV/0!</v>
      </c>
      <c r="AB309" s="6" t="e">
        <f t="shared" si="84"/>
        <v>#DIV/0!</v>
      </c>
    </row>
    <row r="310" spans="1:28" hidden="1" x14ac:dyDescent="0.2">
      <c r="A310">
        <f>+予定価格!A298</f>
        <v>0</v>
      </c>
      <c r="B310" s="268">
        <f>ROUND(予定価格!B298*査定表!$B$1949,-D310)+E310</f>
        <v>0</v>
      </c>
      <c r="C310" s="268"/>
      <c r="D310" s="32">
        <f t="shared" si="77"/>
        <v>3</v>
      </c>
      <c r="E310" s="33">
        <f t="shared" si="69"/>
        <v>0</v>
      </c>
      <c r="F310" s="268">
        <f>IF($F$12=0,0,IF(予定価格!$G$1939=0,ROUND(予定価格!H298*(入力表!$F$12/予定価格!$H$1943),-H310),ROUND((予定価格!G298*(入力表!$F$12-予定価格!$H$1943)/予定価格!$G$1943)+予定価格!H298,-H310)))+I310</f>
        <v>0</v>
      </c>
      <c r="G310" s="268"/>
      <c r="H310" s="34">
        <f t="shared" si="78"/>
        <v>3</v>
      </c>
      <c r="I310" s="35">
        <f t="shared" si="70"/>
        <v>0</v>
      </c>
      <c r="J310" s="97">
        <f t="shared" si="71"/>
        <v>0</v>
      </c>
      <c r="K310" s="12">
        <f t="shared" si="72"/>
        <v>0</v>
      </c>
      <c r="L310" s="37"/>
      <c r="M310" s="6">
        <f>ROUND(予定価格!B298*査定表!$B$1949,-$F$14)</f>
        <v>0</v>
      </c>
      <c r="N310">
        <f>IF(M310=0,1,M310/予定価格!B298)</f>
        <v>1</v>
      </c>
      <c r="O310">
        <f t="shared" si="73"/>
        <v>11</v>
      </c>
      <c r="P310">
        <f t="shared" si="79"/>
        <v>0</v>
      </c>
      <c r="Q310">
        <f>IF(M310=0,0,M310/予定価格!B298)</f>
        <v>0</v>
      </c>
      <c r="R310">
        <f t="shared" si="74"/>
        <v>11</v>
      </c>
      <c r="S310">
        <f t="shared" si="80"/>
        <v>0</v>
      </c>
      <c r="T310" s="6">
        <f t="shared" si="81"/>
        <v>0</v>
      </c>
      <c r="U310" s="6" t="e">
        <f>IF(予定価格!$G$1939=0,ROUND(予定価格!H298*(入力表!$F$12/予定価格!$H$1943),-$F$14),ROUND((予定価格!G298*(入力表!$F$12-予定価格!$H$1943)/予定価格!$G$1943)+予定価格!H298,-$F$14))</f>
        <v>#DIV/0!</v>
      </c>
      <c r="V310" t="e">
        <f>IF(U310=0,1,IF(予定価格!O298=0,1,(U310-予定価格!P298)/予定価格!O298))</f>
        <v>#DIV/0!</v>
      </c>
      <c r="W310" t="e">
        <f t="shared" si="75"/>
        <v>#DIV/0!</v>
      </c>
      <c r="X310" t="e">
        <f t="shared" si="82"/>
        <v>#DIV/0!</v>
      </c>
      <c r="Y310" t="e">
        <f>IF(U310=0,0,IF(予定価格!G298=0,0,(U310-予定価格!H298)/予定価格!G298))</f>
        <v>#DIV/0!</v>
      </c>
      <c r="Z310" t="e">
        <f t="shared" si="76"/>
        <v>#DIV/0!</v>
      </c>
      <c r="AA310" t="e">
        <f t="shared" si="83"/>
        <v>#DIV/0!</v>
      </c>
      <c r="AB310" s="6" t="e">
        <f t="shared" si="84"/>
        <v>#DIV/0!</v>
      </c>
    </row>
    <row r="311" spans="1:28" hidden="1" x14ac:dyDescent="0.2">
      <c r="A311">
        <f>+予定価格!A299</f>
        <v>0</v>
      </c>
      <c r="B311" s="268">
        <f>ROUND(予定価格!B299*査定表!$B$1949,-D311)+E311</f>
        <v>0</v>
      </c>
      <c r="C311" s="268"/>
      <c r="D311" s="32">
        <f t="shared" si="77"/>
        <v>3</v>
      </c>
      <c r="E311" s="33">
        <f t="shared" si="69"/>
        <v>0</v>
      </c>
      <c r="F311" s="268">
        <f>IF($F$12=0,0,IF(予定価格!$G$1939=0,ROUND(予定価格!H299*(入力表!$F$12/予定価格!$H$1943),-H311),ROUND((予定価格!G299*(入力表!$F$12-予定価格!$H$1943)/予定価格!$G$1943)+予定価格!H299,-H311)))+I311</f>
        <v>0</v>
      </c>
      <c r="G311" s="268"/>
      <c r="H311" s="34">
        <f t="shared" si="78"/>
        <v>3</v>
      </c>
      <c r="I311" s="35">
        <f t="shared" si="70"/>
        <v>0</v>
      </c>
      <c r="J311" s="97">
        <f t="shared" si="71"/>
        <v>0</v>
      </c>
      <c r="K311" s="12">
        <f t="shared" si="72"/>
        <v>0</v>
      </c>
      <c r="L311" s="37"/>
      <c r="M311" s="6">
        <f>ROUND(予定価格!B299*査定表!$B$1949,-$F$14)</f>
        <v>0</v>
      </c>
      <c r="N311">
        <f>IF(M311=0,1,M311/予定価格!B299)</f>
        <v>1</v>
      </c>
      <c r="O311">
        <f t="shared" si="73"/>
        <v>11</v>
      </c>
      <c r="P311">
        <f t="shared" si="79"/>
        <v>0</v>
      </c>
      <c r="Q311">
        <f>IF(M311=0,0,M311/予定価格!B299)</f>
        <v>0</v>
      </c>
      <c r="R311">
        <f t="shared" si="74"/>
        <v>11</v>
      </c>
      <c r="S311">
        <f t="shared" si="80"/>
        <v>0</v>
      </c>
      <c r="T311" s="6">
        <f t="shared" si="81"/>
        <v>0</v>
      </c>
      <c r="U311" s="6" t="e">
        <f>IF(予定価格!$G$1939=0,ROUND(予定価格!H299*(入力表!$F$12/予定価格!$H$1943),-$F$14),ROUND((予定価格!G299*(入力表!$F$12-予定価格!$H$1943)/予定価格!$G$1943)+予定価格!H299,-$F$14))</f>
        <v>#DIV/0!</v>
      </c>
      <c r="V311" t="e">
        <f>IF(U311=0,1,IF(予定価格!O299=0,1,(U311-予定価格!P299)/予定価格!O299))</f>
        <v>#DIV/0!</v>
      </c>
      <c r="W311" t="e">
        <f t="shared" si="75"/>
        <v>#DIV/0!</v>
      </c>
      <c r="X311" t="e">
        <f t="shared" si="82"/>
        <v>#DIV/0!</v>
      </c>
      <c r="Y311" t="e">
        <f>IF(U311=0,0,IF(予定価格!G299=0,0,(U311-予定価格!H299)/予定価格!G299))</f>
        <v>#DIV/0!</v>
      </c>
      <c r="Z311" t="e">
        <f t="shared" si="76"/>
        <v>#DIV/0!</v>
      </c>
      <c r="AA311" t="e">
        <f t="shared" si="83"/>
        <v>#DIV/0!</v>
      </c>
      <c r="AB311" s="6" t="e">
        <f t="shared" si="84"/>
        <v>#DIV/0!</v>
      </c>
    </row>
    <row r="312" spans="1:28" hidden="1" x14ac:dyDescent="0.2">
      <c r="A312">
        <f>+予定価格!A300</f>
        <v>0</v>
      </c>
      <c r="B312" s="268">
        <f>ROUND(予定価格!B300*査定表!$B$1949,-D312)+E312</f>
        <v>0</v>
      </c>
      <c r="C312" s="268"/>
      <c r="D312" s="32">
        <f t="shared" si="77"/>
        <v>3</v>
      </c>
      <c r="E312" s="33">
        <f t="shared" si="69"/>
        <v>0</v>
      </c>
      <c r="F312" s="268">
        <f>IF($F$12=0,0,IF(予定価格!$G$1939=0,ROUND(予定価格!H300*(入力表!$F$12/予定価格!$H$1943),-H312),ROUND((予定価格!G300*(入力表!$F$12-予定価格!$H$1943)/予定価格!$G$1943)+予定価格!H300,-H312)))+I312</f>
        <v>0</v>
      </c>
      <c r="G312" s="268"/>
      <c r="H312" s="34">
        <f t="shared" si="78"/>
        <v>3</v>
      </c>
      <c r="I312" s="35">
        <f t="shared" si="70"/>
        <v>0</v>
      </c>
      <c r="J312" s="97">
        <f t="shared" si="71"/>
        <v>0</v>
      </c>
      <c r="K312" s="12">
        <f t="shared" si="72"/>
        <v>0</v>
      </c>
      <c r="L312" s="37"/>
      <c r="M312" s="6">
        <f>ROUND(予定価格!B300*査定表!$B$1949,-$F$14)</f>
        <v>0</v>
      </c>
      <c r="N312">
        <f>IF(M312=0,1,M312/予定価格!B300)</f>
        <v>1</v>
      </c>
      <c r="O312">
        <f t="shared" si="73"/>
        <v>11</v>
      </c>
      <c r="P312">
        <f t="shared" si="79"/>
        <v>0</v>
      </c>
      <c r="Q312">
        <f>IF(M312=0,0,M312/予定価格!B300)</f>
        <v>0</v>
      </c>
      <c r="R312">
        <f t="shared" si="74"/>
        <v>11</v>
      </c>
      <c r="S312">
        <f t="shared" si="80"/>
        <v>0</v>
      </c>
      <c r="T312" s="6">
        <f t="shared" si="81"/>
        <v>0</v>
      </c>
      <c r="U312" s="6" t="e">
        <f>IF(予定価格!$G$1939=0,ROUND(予定価格!H300*(入力表!$F$12/予定価格!$H$1943),-$F$14),ROUND((予定価格!G300*(入力表!$F$12-予定価格!$H$1943)/予定価格!$G$1943)+予定価格!H300,-$F$14))</f>
        <v>#DIV/0!</v>
      </c>
      <c r="V312" t="e">
        <f>IF(U312=0,1,IF(予定価格!O300=0,1,(U312-予定価格!P300)/予定価格!O300))</f>
        <v>#DIV/0!</v>
      </c>
      <c r="W312" t="e">
        <f t="shared" si="75"/>
        <v>#DIV/0!</v>
      </c>
      <c r="X312" t="e">
        <f t="shared" si="82"/>
        <v>#DIV/0!</v>
      </c>
      <c r="Y312" t="e">
        <f>IF(U312=0,0,IF(予定価格!G300=0,0,(U312-予定価格!H300)/予定価格!G300))</f>
        <v>#DIV/0!</v>
      </c>
      <c r="Z312" t="e">
        <f t="shared" si="76"/>
        <v>#DIV/0!</v>
      </c>
      <c r="AA312" t="e">
        <f t="shared" si="83"/>
        <v>#DIV/0!</v>
      </c>
      <c r="AB312" s="6" t="e">
        <f t="shared" si="84"/>
        <v>#DIV/0!</v>
      </c>
    </row>
    <row r="313" spans="1:28" hidden="1" x14ac:dyDescent="0.2">
      <c r="A313">
        <f>+予定価格!A301</f>
        <v>0</v>
      </c>
      <c r="B313" s="268">
        <f>ROUND(予定価格!B301*査定表!$B$1949,-D313)+E313</f>
        <v>0</v>
      </c>
      <c r="C313" s="268"/>
      <c r="D313" s="32">
        <f t="shared" si="77"/>
        <v>3</v>
      </c>
      <c r="E313" s="33">
        <f t="shared" si="69"/>
        <v>0</v>
      </c>
      <c r="F313" s="268">
        <f>IF($F$12=0,0,IF(予定価格!$G$1939=0,ROUND(予定価格!H301*(入力表!$F$12/予定価格!$H$1943),-H313),ROUND((予定価格!G301*(入力表!$F$12-予定価格!$H$1943)/予定価格!$G$1943)+予定価格!H301,-H313)))+I313</f>
        <v>0</v>
      </c>
      <c r="G313" s="268"/>
      <c r="H313" s="34">
        <f t="shared" si="78"/>
        <v>3</v>
      </c>
      <c r="I313" s="35">
        <f t="shared" si="70"/>
        <v>0</v>
      </c>
      <c r="J313" s="97">
        <f t="shared" si="71"/>
        <v>0</v>
      </c>
      <c r="K313" s="12">
        <f t="shared" si="72"/>
        <v>0</v>
      </c>
      <c r="L313" s="37"/>
      <c r="M313" s="6">
        <f>ROUND(予定価格!B301*査定表!$B$1949,-$F$14)</f>
        <v>0</v>
      </c>
      <c r="N313">
        <f>IF(M313=0,1,M313/予定価格!B301)</f>
        <v>1</v>
      </c>
      <c r="O313">
        <f t="shared" si="73"/>
        <v>11</v>
      </c>
      <c r="P313">
        <f t="shared" si="79"/>
        <v>0</v>
      </c>
      <c r="Q313">
        <f>IF(M313=0,0,M313/予定価格!B301)</f>
        <v>0</v>
      </c>
      <c r="R313">
        <f t="shared" si="74"/>
        <v>11</v>
      </c>
      <c r="S313">
        <f t="shared" si="80"/>
        <v>0</v>
      </c>
      <c r="T313" s="6">
        <f t="shared" si="81"/>
        <v>0</v>
      </c>
      <c r="U313" s="6" t="e">
        <f>IF(予定価格!$G$1939=0,ROUND(予定価格!H301*(入力表!$F$12/予定価格!$H$1943),-$F$14),ROUND((予定価格!G301*(入力表!$F$12-予定価格!$H$1943)/予定価格!$G$1943)+予定価格!H301,-$F$14))</f>
        <v>#DIV/0!</v>
      </c>
      <c r="V313" t="e">
        <f>IF(U313=0,1,IF(予定価格!O301=0,1,(U313-予定価格!P301)/予定価格!O301))</f>
        <v>#DIV/0!</v>
      </c>
      <c r="W313" t="e">
        <f t="shared" si="75"/>
        <v>#DIV/0!</v>
      </c>
      <c r="X313" t="e">
        <f t="shared" si="82"/>
        <v>#DIV/0!</v>
      </c>
      <c r="Y313" t="e">
        <f>IF(U313=0,0,IF(予定価格!G301=0,0,(U313-予定価格!H301)/予定価格!G301))</f>
        <v>#DIV/0!</v>
      </c>
      <c r="Z313" t="e">
        <f t="shared" si="76"/>
        <v>#DIV/0!</v>
      </c>
      <c r="AA313" t="e">
        <f t="shared" si="83"/>
        <v>#DIV/0!</v>
      </c>
      <c r="AB313" s="6" t="e">
        <f t="shared" si="84"/>
        <v>#DIV/0!</v>
      </c>
    </row>
    <row r="314" spans="1:28" hidden="1" x14ac:dyDescent="0.2">
      <c r="A314">
        <f>+予定価格!A302</f>
        <v>0</v>
      </c>
      <c r="B314" s="268">
        <f>ROUND(予定価格!B302*査定表!$B$1949,-D314)+E314</f>
        <v>0</v>
      </c>
      <c r="C314" s="268"/>
      <c r="D314" s="32">
        <f t="shared" si="77"/>
        <v>3</v>
      </c>
      <c r="E314" s="33">
        <f t="shared" si="69"/>
        <v>0</v>
      </c>
      <c r="F314" s="268">
        <f>IF($F$12=0,0,IF(予定価格!$G$1939=0,ROUND(予定価格!H302*(入力表!$F$12/予定価格!$H$1943),-H314),ROUND((予定価格!G302*(入力表!$F$12-予定価格!$H$1943)/予定価格!$G$1943)+予定価格!H302,-H314)))+I314</f>
        <v>0</v>
      </c>
      <c r="G314" s="268"/>
      <c r="H314" s="34">
        <f t="shared" si="78"/>
        <v>3</v>
      </c>
      <c r="I314" s="35">
        <f t="shared" si="70"/>
        <v>0</v>
      </c>
      <c r="J314" s="97">
        <f t="shared" si="71"/>
        <v>0</v>
      </c>
      <c r="K314" s="12">
        <f t="shared" si="72"/>
        <v>0</v>
      </c>
      <c r="L314" s="37"/>
      <c r="M314" s="6">
        <f>ROUND(予定価格!B302*査定表!$B$1949,-$F$14)</f>
        <v>0</v>
      </c>
      <c r="N314">
        <f>IF(M314=0,1,M314/予定価格!B302)</f>
        <v>1</v>
      </c>
      <c r="O314">
        <f t="shared" si="73"/>
        <v>11</v>
      </c>
      <c r="P314">
        <f t="shared" si="79"/>
        <v>0</v>
      </c>
      <c r="Q314">
        <f>IF(M314=0,0,M314/予定価格!B302)</f>
        <v>0</v>
      </c>
      <c r="R314">
        <f t="shared" si="74"/>
        <v>11</v>
      </c>
      <c r="S314">
        <f t="shared" si="80"/>
        <v>0</v>
      </c>
      <c r="T314" s="6">
        <f t="shared" si="81"/>
        <v>0</v>
      </c>
      <c r="U314" s="6" t="e">
        <f>IF(予定価格!$G$1939=0,ROUND(予定価格!H302*(入力表!$F$12/予定価格!$H$1943),-$F$14),ROUND((予定価格!G302*(入力表!$F$12-予定価格!$H$1943)/予定価格!$G$1943)+予定価格!H302,-$F$14))</f>
        <v>#DIV/0!</v>
      </c>
      <c r="V314" t="e">
        <f>IF(U314=0,1,IF(予定価格!O302=0,1,(U314-予定価格!P302)/予定価格!O302))</f>
        <v>#DIV/0!</v>
      </c>
      <c r="W314" t="e">
        <f t="shared" si="75"/>
        <v>#DIV/0!</v>
      </c>
      <c r="X314" t="e">
        <f t="shared" si="82"/>
        <v>#DIV/0!</v>
      </c>
      <c r="Y314" t="e">
        <f>IF(U314=0,0,IF(予定価格!G302=0,0,(U314-予定価格!H302)/予定価格!G302))</f>
        <v>#DIV/0!</v>
      </c>
      <c r="Z314" t="e">
        <f t="shared" si="76"/>
        <v>#DIV/0!</v>
      </c>
      <c r="AA314" t="e">
        <f t="shared" si="83"/>
        <v>#DIV/0!</v>
      </c>
      <c r="AB314" s="6" t="e">
        <f t="shared" si="84"/>
        <v>#DIV/0!</v>
      </c>
    </row>
    <row r="315" spans="1:28" hidden="1" x14ac:dyDescent="0.2">
      <c r="A315">
        <f>+予定価格!A303</f>
        <v>0</v>
      </c>
      <c r="B315" s="268">
        <f>ROUND(予定価格!B303*査定表!$B$1949,-D315)+E315</f>
        <v>0</v>
      </c>
      <c r="C315" s="268"/>
      <c r="D315" s="32">
        <f t="shared" si="77"/>
        <v>3</v>
      </c>
      <c r="E315" s="33">
        <f t="shared" si="69"/>
        <v>0</v>
      </c>
      <c r="F315" s="268">
        <f>IF($F$12=0,0,IF(予定価格!$G$1939=0,ROUND(予定価格!H303*(入力表!$F$12/予定価格!$H$1943),-H315),ROUND((予定価格!G303*(入力表!$F$12-予定価格!$H$1943)/予定価格!$G$1943)+予定価格!H303,-H315)))+I315</f>
        <v>0</v>
      </c>
      <c r="G315" s="268"/>
      <c r="H315" s="34">
        <f t="shared" si="78"/>
        <v>3</v>
      </c>
      <c r="I315" s="35">
        <f t="shared" si="70"/>
        <v>0</v>
      </c>
      <c r="J315" s="97">
        <f t="shared" si="71"/>
        <v>0</v>
      </c>
      <c r="K315" s="12">
        <f t="shared" si="72"/>
        <v>0</v>
      </c>
      <c r="L315" s="37"/>
      <c r="M315" s="6">
        <f>ROUND(予定価格!B303*査定表!$B$1949,-$F$14)</f>
        <v>0</v>
      </c>
      <c r="N315">
        <f>IF(M315=0,1,M315/予定価格!B303)</f>
        <v>1</v>
      </c>
      <c r="O315">
        <f t="shared" si="73"/>
        <v>11</v>
      </c>
      <c r="P315">
        <f t="shared" si="79"/>
        <v>0</v>
      </c>
      <c r="Q315">
        <f>IF(M315=0,0,M315/予定価格!B303)</f>
        <v>0</v>
      </c>
      <c r="R315">
        <f t="shared" si="74"/>
        <v>11</v>
      </c>
      <c r="S315">
        <f t="shared" si="80"/>
        <v>0</v>
      </c>
      <c r="T315" s="6">
        <f t="shared" si="81"/>
        <v>0</v>
      </c>
      <c r="U315" s="6" t="e">
        <f>IF(予定価格!$G$1939=0,ROUND(予定価格!H303*(入力表!$F$12/予定価格!$H$1943),-$F$14),ROUND((予定価格!G303*(入力表!$F$12-予定価格!$H$1943)/予定価格!$G$1943)+予定価格!H303,-$F$14))</f>
        <v>#DIV/0!</v>
      </c>
      <c r="V315" t="e">
        <f>IF(U315=0,1,IF(予定価格!O303=0,1,(U315-予定価格!P303)/予定価格!O303))</f>
        <v>#DIV/0!</v>
      </c>
      <c r="W315" t="e">
        <f t="shared" si="75"/>
        <v>#DIV/0!</v>
      </c>
      <c r="X315" t="e">
        <f t="shared" si="82"/>
        <v>#DIV/0!</v>
      </c>
      <c r="Y315" t="e">
        <f>IF(U315=0,0,IF(予定価格!G303=0,0,(U315-予定価格!H303)/予定価格!G303))</f>
        <v>#DIV/0!</v>
      </c>
      <c r="Z315" t="e">
        <f t="shared" si="76"/>
        <v>#DIV/0!</v>
      </c>
      <c r="AA315" t="e">
        <f t="shared" si="83"/>
        <v>#DIV/0!</v>
      </c>
      <c r="AB315" s="6" t="e">
        <f t="shared" si="84"/>
        <v>#DIV/0!</v>
      </c>
    </row>
    <row r="316" spans="1:28" hidden="1" x14ac:dyDescent="0.2">
      <c r="A316">
        <f>+予定価格!A304</f>
        <v>0</v>
      </c>
      <c r="B316" s="268">
        <f>ROUND(予定価格!B304*査定表!$B$1949,-D316)+E316</f>
        <v>0</v>
      </c>
      <c r="C316" s="268"/>
      <c r="D316" s="32">
        <f t="shared" si="77"/>
        <v>3</v>
      </c>
      <c r="E316" s="33">
        <f t="shared" si="69"/>
        <v>0</v>
      </c>
      <c r="F316" s="268">
        <f>IF($F$12=0,0,IF(予定価格!$G$1939=0,ROUND(予定価格!H304*(入力表!$F$12/予定価格!$H$1943),-H316),ROUND((予定価格!G304*(入力表!$F$12-予定価格!$H$1943)/予定価格!$G$1943)+予定価格!H304,-H316)))+I316</f>
        <v>0</v>
      </c>
      <c r="G316" s="268"/>
      <c r="H316" s="34">
        <f t="shared" si="78"/>
        <v>3</v>
      </c>
      <c r="I316" s="35">
        <f t="shared" si="70"/>
        <v>0</v>
      </c>
      <c r="J316" s="97">
        <f t="shared" si="71"/>
        <v>0</v>
      </c>
      <c r="K316" s="12">
        <f t="shared" si="72"/>
        <v>0</v>
      </c>
      <c r="L316" s="37"/>
      <c r="M316" s="6">
        <f>ROUND(予定価格!B304*査定表!$B$1949,-$F$14)</f>
        <v>0</v>
      </c>
      <c r="N316">
        <f>IF(M316=0,1,M316/予定価格!B304)</f>
        <v>1</v>
      </c>
      <c r="O316">
        <f t="shared" si="73"/>
        <v>11</v>
      </c>
      <c r="P316">
        <f t="shared" si="79"/>
        <v>0</v>
      </c>
      <c r="Q316">
        <f>IF(M316=0,0,M316/予定価格!B304)</f>
        <v>0</v>
      </c>
      <c r="R316">
        <f t="shared" si="74"/>
        <v>11</v>
      </c>
      <c r="S316">
        <f t="shared" si="80"/>
        <v>0</v>
      </c>
      <c r="T316" s="6">
        <f t="shared" si="81"/>
        <v>0</v>
      </c>
      <c r="U316" s="6" t="e">
        <f>IF(予定価格!$G$1939=0,ROUND(予定価格!H304*(入力表!$F$12/予定価格!$H$1943),-$F$14),ROUND((予定価格!G304*(入力表!$F$12-予定価格!$H$1943)/予定価格!$G$1943)+予定価格!H304,-$F$14))</f>
        <v>#DIV/0!</v>
      </c>
      <c r="V316" t="e">
        <f>IF(U316=0,1,IF(予定価格!O304=0,1,(U316-予定価格!P304)/予定価格!O304))</f>
        <v>#DIV/0!</v>
      </c>
      <c r="W316" t="e">
        <f t="shared" si="75"/>
        <v>#DIV/0!</v>
      </c>
      <c r="X316" t="e">
        <f t="shared" si="82"/>
        <v>#DIV/0!</v>
      </c>
      <c r="Y316" t="e">
        <f>IF(U316=0,0,IF(予定価格!G304=0,0,(U316-予定価格!H304)/予定価格!G304))</f>
        <v>#DIV/0!</v>
      </c>
      <c r="Z316" t="e">
        <f t="shared" si="76"/>
        <v>#DIV/0!</v>
      </c>
      <c r="AA316" t="e">
        <f t="shared" si="83"/>
        <v>#DIV/0!</v>
      </c>
      <c r="AB316" s="6" t="e">
        <f t="shared" si="84"/>
        <v>#DIV/0!</v>
      </c>
    </row>
    <row r="317" spans="1:28" hidden="1" x14ac:dyDescent="0.2">
      <c r="A317">
        <f>+予定価格!A305</f>
        <v>0</v>
      </c>
      <c r="B317" s="268">
        <f>ROUND(予定価格!B305*査定表!$B$1949,-D317)+E317</f>
        <v>0</v>
      </c>
      <c r="C317" s="268"/>
      <c r="D317" s="32">
        <f t="shared" si="77"/>
        <v>3</v>
      </c>
      <c r="E317" s="33">
        <f t="shared" si="69"/>
        <v>0</v>
      </c>
      <c r="F317" s="268">
        <f>IF($F$12=0,0,IF(予定価格!$G$1939=0,ROUND(予定価格!H305*(入力表!$F$12/予定価格!$H$1943),-H317),ROUND((予定価格!G305*(入力表!$F$12-予定価格!$H$1943)/予定価格!$G$1943)+予定価格!H305,-H317)))+I317</f>
        <v>0</v>
      </c>
      <c r="G317" s="268"/>
      <c r="H317" s="34">
        <f t="shared" si="78"/>
        <v>3</v>
      </c>
      <c r="I317" s="35">
        <f t="shared" si="70"/>
        <v>0</v>
      </c>
      <c r="J317" s="97">
        <f t="shared" si="71"/>
        <v>0</v>
      </c>
      <c r="K317" s="12">
        <f t="shared" si="72"/>
        <v>0</v>
      </c>
      <c r="L317" s="37"/>
      <c r="M317" s="6">
        <f>ROUND(予定価格!B305*査定表!$B$1949,-$F$14)</f>
        <v>0</v>
      </c>
      <c r="N317">
        <f>IF(M317=0,1,M317/予定価格!B305)</f>
        <v>1</v>
      </c>
      <c r="O317">
        <f t="shared" si="73"/>
        <v>11</v>
      </c>
      <c r="P317">
        <f t="shared" si="79"/>
        <v>0</v>
      </c>
      <c r="Q317">
        <f>IF(M317=0,0,M317/予定価格!B305)</f>
        <v>0</v>
      </c>
      <c r="R317">
        <f t="shared" si="74"/>
        <v>11</v>
      </c>
      <c r="S317">
        <f t="shared" si="80"/>
        <v>0</v>
      </c>
      <c r="T317" s="6">
        <f t="shared" si="81"/>
        <v>0</v>
      </c>
      <c r="U317" s="6" t="e">
        <f>IF(予定価格!$G$1939=0,ROUND(予定価格!H305*(入力表!$F$12/予定価格!$H$1943),-$F$14),ROUND((予定価格!G305*(入力表!$F$12-予定価格!$H$1943)/予定価格!$G$1943)+予定価格!H305,-$F$14))</f>
        <v>#DIV/0!</v>
      </c>
      <c r="V317" t="e">
        <f>IF(U317=0,1,IF(予定価格!O305=0,1,(U317-予定価格!P305)/予定価格!O305))</f>
        <v>#DIV/0!</v>
      </c>
      <c r="W317" t="e">
        <f t="shared" si="75"/>
        <v>#DIV/0!</v>
      </c>
      <c r="X317" t="e">
        <f t="shared" si="82"/>
        <v>#DIV/0!</v>
      </c>
      <c r="Y317" t="e">
        <f>IF(U317=0,0,IF(予定価格!G305=0,0,(U317-予定価格!H305)/予定価格!G305))</f>
        <v>#DIV/0!</v>
      </c>
      <c r="Z317" t="e">
        <f t="shared" si="76"/>
        <v>#DIV/0!</v>
      </c>
      <c r="AA317" t="e">
        <f t="shared" si="83"/>
        <v>#DIV/0!</v>
      </c>
      <c r="AB317" s="6" t="e">
        <f t="shared" si="84"/>
        <v>#DIV/0!</v>
      </c>
    </row>
    <row r="318" spans="1:28" hidden="1" x14ac:dyDescent="0.2">
      <c r="A318">
        <f>+予定価格!A306</f>
        <v>0</v>
      </c>
      <c r="B318" s="268">
        <f>ROUND(予定価格!B306*査定表!$B$1949,-D318)+E318</f>
        <v>0</v>
      </c>
      <c r="C318" s="268"/>
      <c r="D318" s="32">
        <f t="shared" si="77"/>
        <v>3</v>
      </c>
      <c r="E318" s="33">
        <f t="shared" si="69"/>
        <v>0</v>
      </c>
      <c r="F318" s="268">
        <f>IF($F$12=0,0,IF(予定価格!$G$1939=0,ROUND(予定価格!H306*(入力表!$F$12/予定価格!$H$1943),-H318),ROUND((予定価格!G306*(入力表!$F$12-予定価格!$H$1943)/予定価格!$G$1943)+予定価格!H306,-H318)))+I318</f>
        <v>0</v>
      </c>
      <c r="G318" s="268"/>
      <c r="H318" s="34">
        <f t="shared" si="78"/>
        <v>3</v>
      </c>
      <c r="I318" s="35">
        <f t="shared" si="70"/>
        <v>0</v>
      </c>
      <c r="J318" s="97">
        <f t="shared" si="71"/>
        <v>0</v>
      </c>
      <c r="K318" s="12">
        <f t="shared" si="72"/>
        <v>0</v>
      </c>
      <c r="L318" s="37"/>
      <c r="M318" s="6">
        <f>ROUND(予定価格!B306*査定表!$B$1949,-$F$14)</f>
        <v>0</v>
      </c>
      <c r="N318">
        <f>IF(M318=0,1,M318/予定価格!B306)</f>
        <v>1</v>
      </c>
      <c r="O318">
        <f t="shared" si="73"/>
        <v>11</v>
      </c>
      <c r="P318">
        <f t="shared" si="79"/>
        <v>0</v>
      </c>
      <c r="Q318">
        <f>IF(M318=0,0,M318/予定価格!B306)</f>
        <v>0</v>
      </c>
      <c r="R318">
        <f t="shared" si="74"/>
        <v>11</v>
      </c>
      <c r="S318">
        <f t="shared" si="80"/>
        <v>0</v>
      </c>
      <c r="T318" s="6">
        <f t="shared" si="81"/>
        <v>0</v>
      </c>
      <c r="U318" s="6" t="e">
        <f>IF(予定価格!$G$1939=0,ROUND(予定価格!H306*(入力表!$F$12/予定価格!$H$1943),-$F$14),ROUND((予定価格!G306*(入力表!$F$12-予定価格!$H$1943)/予定価格!$G$1943)+予定価格!H306,-$F$14))</f>
        <v>#DIV/0!</v>
      </c>
      <c r="V318" t="e">
        <f>IF(U318=0,1,IF(予定価格!O306=0,1,(U318-予定価格!P306)/予定価格!O306))</f>
        <v>#DIV/0!</v>
      </c>
      <c r="W318" t="e">
        <f t="shared" si="75"/>
        <v>#DIV/0!</v>
      </c>
      <c r="X318" t="e">
        <f t="shared" si="82"/>
        <v>#DIV/0!</v>
      </c>
      <c r="Y318" t="e">
        <f>IF(U318=0,0,IF(予定価格!G306=0,0,(U318-予定価格!H306)/予定価格!G306))</f>
        <v>#DIV/0!</v>
      </c>
      <c r="Z318" t="e">
        <f t="shared" si="76"/>
        <v>#DIV/0!</v>
      </c>
      <c r="AA318" t="e">
        <f t="shared" si="83"/>
        <v>#DIV/0!</v>
      </c>
      <c r="AB318" s="6" t="e">
        <f t="shared" si="84"/>
        <v>#DIV/0!</v>
      </c>
    </row>
    <row r="319" spans="1:28" hidden="1" x14ac:dyDescent="0.2">
      <c r="A319">
        <f>+予定価格!A307</f>
        <v>0</v>
      </c>
      <c r="B319" s="268">
        <f>ROUND(予定価格!B307*査定表!$B$1949,-D319)+E319</f>
        <v>0</v>
      </c>
      <c r="C319" s="268"/>
      <c r="D319" s="32">
        <f t="shared" si="77"/>
        <v>3</v>
      </c>
      <c r="E319" s="33">
        <f t="shared" si="69"/>
        <v>0</v>
      </c>
      <c r="F319" s="268">
        <f>IF($F$12=0,0,IF(予定価格!$G$1939=0,ROUND(予定価格!H307*(入力表!$F$12/予定価格!$H$1943),-H319),ROUND((予定価格!G307*(入力表!$F$12-予定価格!$H$1943)/予定価格!$G$1943)+予定価格!H307,-H319)))+I319</f>
        <v>0</v>
      </c>
      <c r="G319" s="268"/>
      <c r="H319" s="34">
        <f t="shared" si="78"/>
        <v>3</v>
      </c>
      <c r="I319" s="35">
        <f t="shared" si="70"/>
        <v>0</v>
      </c>
      <c r="J319" s="97">
        <f t="shared" si="71"/>
        <v>0</v>
      </c>
      <c r="K319" s="12">
        <f t="shared" si="72"/>
        <v>0</v>
      </c>
      <c r="L319" s="37"/>
      <c r="M319" s="6">
        <f>ROUND(予定価格!B307*査定表!$B$1949,-$F$14)</f>
        <v>0</v>
      </c>
      <c r="N319">
        <f>IF(M319=0,1,M319/予定価格!B307)</f>
        <v>1</v>
      </c>
      <c r="O319">
        <f t="shared" si="73"/>
        <v>11</v>
      </c>
      <c r="P319">
        <f t="shared" si="79"/>
        <v>0</v>
      </c>
      <c r="Q319">
        <f>IF(M319=0,0,M319/予定価格!B307)</f>
        <v>0</v>
      </c>
      <c r="R319">
        <f t="shared" si="74"/>
        <v>11</v>
      </c>
      <c r="S319">
        <f t="shared" si="80"/>
        <v>0</v>
      </c>
      <c r="T319" s="6">
        <f t="shared" si="81"/>
        <v>0</v>
      </c>
      <c r="U319" s="6" t="e">
        <f>IF(予定価格!$G$1939=0,ROUND(予定価格!H307*(入力表!$F$12/予定価格!$H$1943),-$F$14),ROUND((予定価格!G307*(入力表!$F$12-予定価格!$H$1943)/予定価格!$G$1943)+予定価格!H307,-$F$14))</f>
        <v>#DIV/0!</v>
      </c>
      <c r="V319" t="e">
        <f>IF(U319=0,1,IF(予定価格!O307=0,1,(U319-予定価格!P307)/予定価格!O307))</f>
        <v>#DIV/0!</v>
      </c>
      <c r="W319" t="e">
        <f t="shared" si="75"/>
        <v>#DIV/0!</v>
      </c>
      <c r="X319" t="e">
        <f t="shared" si="82"/>
        <v>#DIV/0!</v>
      </c>
      <c r="Y319" t="e">
        <f>IF(U319=0,0,IF(予定価格!G307=0,0,(U319-予定価格!H307)/予定価格!G307))</f>
        <v>#DIV/0!</v>
      </c>
      <c r="Z319" t="e">
        <f t="shared" si="76"/>
        <v>#DIV/0!</v>
      </c>
      <c r="AA319" t="e">
        <f t="shared" si="83"/>
        <v>#DIV/0!</v>
      </c>
      <c r="AB319" s="6" t="e">
        <f t="shared" si="84"/>
        <v>#DIV/0!</v>
      </c>
    </row>
    <row r="320" spans="1:28" hidden="1" x14ac:dyDescent="0.2">
      <c r="A320">
        <f>+予定価格!A308</f>
        <v>0</v>
      </c>
      <c r="B320" s="268">
        <f>ROUND(予定価格!B308*査定表!$B$1949,-D320)+E320</f>
        <v>0</v>
      </c>
      <c r="C320" s="268"/>
      <c r="D320" s="32">
        <f t="shared" si="77"/>
        <v>3</v>
      </c>
      <c r="E320" s="33">
        <f t="shared" si="69"/>
        <v>0</v>
      </c>
      <c r="F320" s="268">
        <f>IF($F$12=0,0,IF(予定価格!$G$1939=0,ROUND(予定価格!H308*(入力表!$F$12/予定価格!$H$1943),-H320),ROUND((予定価格!G308*(入力表!$F$12-予定価格!$H$1943)/予定価格!$G$1943)+予定価格!H308,-H320)))+I320</f>
        <v>0</v>
      </c>
      <c r="G320" s="268"/>
      <c r="H320" s="34">
        <f t="shared" si="78"/>
        <v>3</v>
      </c>
      <c r="I320" s="35">
        <f t="shared" si="70"/>
        <v>0</v>
      </c>
      <c r="J320" s="97">
        <f t="shared" si="71"/>
        <v>0</v>
      </c>
      <c r="K320" s="12">
        <f t="shared" si="72"/>
        <v>0</v>
      </c>
      <c r="L320" s="37"/>
      <c r="M320" s="6">
        <f>ROUND(予定価格!B308*査定表!$B$1949,-$F$14)</f>
        <v>0</v>
      </c>
      <c r="N320">
        <f>IF(M320=0,1,M320/予定価格!B308)</f>
        <v>1</v>
      </c>
      <c r="O320">
        <f t="shared" si="73"/>
        <v>11</v>
      </c>
      <c r="P320">
        <f t="shared" si="79"/>
        <v>0</v>
      </c>
      <c r="Q320">
        <f>IF(M320=0,0,M320/予定価格!B308)</f>
        <v>0</v>
      </c>
      <c r="R320">
        <f t="shared" si="74"/>
        <v>11</v>
      </c>
      <c r="S320">
        <f t="shared" si="80"/>
        <v>0</v>
      </c>
      <c r="T320" s="6">
        <f t="shared" si="81"/>
        <v>0</v>
      </c>
      <c r="U320" s="6" t="e">
        <f>IF(予定価格!$G$1939=0,ROUND(予定価格!H308*(入力表!$F$12/予定価格!$H$1943),-$F$14),ROUND((予定価格!G308*(入力表!$F$12-予定価格!$H$1943)/予定価格!$G$1943)+予定価格!H308,-$F$14))</f>
        <v>#DIV/0!</v>
      </c>
      <c r="V320" t="e">
        <f>IF(U320=0,1,IF(予定価格!O308=0,1,(U320-予定価格!P308)/予定価格!O308))</f>
        <v>#DIV/0!</v>
      </c>
      <c r="W320" t="e">
        <f t="shared" si="75"/>
        <v>#DIV/0!</v>
      </c>
      <c r="X320" t="e">
        <f t="shared" si="82"/>
        <v>#DIV/0!</v>
      </c>
      <c r="Y320" t="e">
        <f>IF(U320=0,0,IF(予定価格!G308=0,0,(U320-予定価格!H308)/予定価格!G308))</f>
        <v>#DIV/0!</v>
      </c>
      <c r="Z320" t="e">
        <f t="shared" si="76"/>
        <v>#DIV/0!</v>
      </c>
      <c r="AA320" t="e">
        <f t="shared" si="83"/>
        <v>#DIV/0!</v>
      </c>
      <c r="AB320" s="6" t="e">
        <f t="shared" si="84"/>
        <v>#DIV/0!</v>
      </c>
    </row>
    <row r="321" spans="1:28" hidden="1" x14ac:dyDescent="0.2">
      <c r="A321">
        <f>+予定価格!A309</f>
        <v>0</v>
      </c>
      <c r="B321" s="268">
        <f>ROUND(予定価格!B309*査定表!$B$1949,-D321)+E321</f>
        <v>0</v>
      </c>
      <c r="C321" s="268"/>
      <c r="D321" s="32">
        <f t="shared" si="77"/>
        <v>3</v>
      </c>
      <c r="E321" s="33">
        <f t="shared" si="69"/>
        <v>0</v>
      </c>
      <c r="F321" s="268">
        <f>IF($F$12=0,0,IF(予定価格!$G$1939=0,ROUND(予定価格!H309*(入力表!$F$12/予定価格!$H$1943),-H321),ROUND((予定価格!G309*(入力表!$F$12-予定価格!$H$1943)/予定価格!$G$1943)+予定価格!H309,-H321)))+I321</f>
        <v>0</v>
      </c>
      <c r="G321" s="268"/>
      <c r="H321" s="34">
        <f t="shared" si="78"/>
        <v>3</v>
      </c>
      <c r="I321" s="35">
        <f t="shared" si="70"/>
        <v>0</v>
      </c>
      <c r="J321" s="97">
        <f t="shared" si="71"/>
        <v>0</v>
      </c>
      <c r="K321" s="12">
        <f t="shared" si="72"/>
        <v>0</v>
      </c>
      <c r="L321" s="37"/>
      <c r="M321" s="6">
        <f>ROUND(予定価格!B309*査定表!$B$1949,-$F$14)</f>
        <v>0</v>
      </c>
      <c r="N321">
        <f>IF(M321=0,1,M321/予定価格!B309)</f>
        <v>1</v>
      </c>
      <c r="O321">
        <f t="shared" si="73"/>
        <v>11</v>
      </c>
      <c r="P321">
        <f t="shared" si="79"/>
        <v>0</v>
      </c>
      <c r="Q321">
        <f>IF(M321=0,0,M321/予定価格!B309)</f>
        <v>0</v>
      </c>
      <c r="R321">
        <f t="shared" si="74"/>
        <v>11</v>
      </c>
      <c r="S321">
        <f t="shared" si="80"/>
        <v>0</v>
      </c>
      <c r="T321" s="6">
        <f t="shared" si="81"/>
        <v>0</v>
      </c>
      <c r="U321" s="6" t="e">
        <f>IF(予定価格!$G$1939=0,ROUND(予定価格!H309*(入力表!$F$12/予定価格!$H$1943),-$F$14),ROUND((予定価格!G309*(入力表!$F$12-予定価格!$H$1943)/予定価格!$G$1943)+予定価格!H309,-$F$14))</f>
        <v>#DIV/0!</v>
      </c>
      <c r="V321" t="e">
        <f>IF(U321=0,1,IF(予定価格!O309=0,1,(U321-予定価格!P309)/予定価格!O309))</f>
        <v>#DIV/0!</v>
      </c>
      <c r="W321" t="e">
        <f t="shared" si="75"/>
        <v>#DIV/0!</v>
      </c>
      <c r="X321" t="e">
        <f t="shared" si="82"/>
        <v>#DIV/0!</v>
      </c>
      <c r="Y321" t="e">
        <f>IF(U321=0,0,IF(予定価格!G309=0,0,(U321-予定価格!H309)/予定価格!G309))</f>
        <v>#DIV/0!</v>
      </c>
      <c r="Z321" t="e">
        <f t="shared" si="76"/>
        <v>#DIV/0!</v>
      </c>
      <c r="AA321" t="e">
        <f t="shared" si="83"/>
        <v>#DIV/0!</v>
      </c>
      <c r="AB321" s="6" t="e">
        <f t="shared" si="84"/>
        <v>#DIV/0!</v>
      </c>
    </row>
    <row r="322" spans="1:28" hidden="1" x14ac:dyDescent="0.2">
      <c r="A322">
        <f>+予定価格!A310</f>
        <v>0</v>
      </c>
      <c r="B322" s="268">
        <f>ROUND(予定価格!B310*査定表!$B$1949,-D322)+E322</f>
        <v>0</v>
      </c>
      <c r="C322" s="268"/>
      <c r="D322" s="32">
        <f t="shared" si="77"/>
        <v>3</v>
      </c>
      <c r="E322" s="33">
        <f t="shared" si="69"/>
        <v>0</v>
      </c>
      <c r="F322" s="268">
        <f>IF($F$12=0,0,IF(予定価格!$G$1939=0,ROUND(予定価格!H310*(入力表!$F$12/予定価格!$H$1943),-H322),ROUND((予定価格!G310*(入力表!$F$12-予定価格!$H$1943)/予定価格!$G$1943)+予定価格!H310,-H322)))+I322</f>
        <v>0</v>
      </c>
      <c r="G322" s="268"/>
      <c r="H322" s="34">
        <f t="shared" si="78"/>
        <v>3</v>
      </c>
      <c r="I322" s="35">
        <f t="shared" si="70"/>
        <v>0</v>
      </c>
      <c r="J322" s="97">
        <f t="shared" si="71"/>
        <v>0</v>
      </c>
      <c r="K322" s="12">
        <f t="shared" si="72"/>
        <v>0</v>
      </c>
      <c r="L322" s="37"/>
      <c r="M322" s="6">
        <f>ROUND(予定価格!B310*査定表!$B$1949,-$F$14)</f>
        <v>0</v>
      </c>
      <c r="N322">
        <f>IF(M322=0,1,M322/予定価格!B310)</f>
        <v>1</v>
      </c>
      <c r="O322">
        <f t="shared" si="73"/>
        <v>11</v>
      </c>
      <c r="P322">
        <f t="shared" si="79"/>
        <v>0</v>
      </c>
      <c r="Q322">
        <f>IF(M322=0,0,M322/予定価格!B310)</f>
        <v>0</v>
      </c>
      <c r="R322">
        <f t="shared" si="74"/>
        <v>11</v>
      </c>
      <c r="S322">
        <f t="shared" si="80"/>
        <v>0</v>
      </c>
      <c r="T322" s="6">
        <f t="shared" si="81"/>
        <v>0</v>
      </c>
      <c r="U322" s="6" t="e">
        <f>IF(予定価格!$G$1939=0,ROUND(予定価格!H310*(入力表!$F$12/予定価格!$H$1943),-$F$14),ROUND((予定価格!G310*(入力表!$F$12-予定価格!$H$1943)/予定価格!$G$1943)+予定価格!H310,-$F$14))</f>
        <v>#DIV/0!</v>
      </c>
      <c r="V322" t="e">
        <f>IF(U322=0,1,IF(予定価格!O310=0,1,(U322-予定価格!P310)/予定価格!O310))</f>
        <v>#DIV/0!</v>
      </c>
      <c r="W322" t="e">
        <f t="shared" si="75"/>
        <v>#DIV/0!</v>
      </c>
      <c r="X322" t="e">
        <f t="shared" si="82"/>
        <v>#DIV/0!</v>
      </c>
      <c r="Y322" t="e">
        <f>IF(U322=0,0,IF(予定価格!G310=0,0,(U322-予定価格!H310)/予定価格!G310))</f>
        <v>#DIV/0!</v>
      </c>
      <c r="Z322" t="e">
        <f t="shared" si="76"/>
        <v>#DIV/0!</v>
      </c>
      <c r="AA322" t="e">
        <f t="shared" si="83"/>
        <v>#DIV/0!</v>
      </c>
      <c r="AB322" s="6" t="e">
        <f t="shared" si="84"/>
        <v>#DIV/0!</v>
      </c>
    </row>
    <row r="323" spans="1:28" hidden="1" x14ac:dyDescent="0.2">
      <c r="A323">
        <f>+予定価格!A311</f>
        <v>0</v>
      </c>
      <c r="B323" s="268">
        <f>ROUND(予定価格!B311*査定表!$B$1949,-D323)+E323</f>
        <v>0</v>
      </c>
      <c r="C323" s="268"/>
      <c r="D323" s="32">
        <f t="shared" si="77"/>
        <v>3</v>
      </c>
      <c r="E323" s="33">
        <f t="shared" si="69"/>
        <v>0</v>
      </c>
      <c r="F323" s="268">
        <f>IF($F$12=0,0,IF(予定価格!$G$1939=0,ROUND(予定価格!H311*(入力表!$F$12/予定価格!$H$1943),-H323),ROUND((予定価格!G311*(入力表!$F$12-予定価格!$H$1943)/予定価格!$G$1943)+予定価格!H311,-H323)))+I323</f>
        <v>0</v>
      </c>
      <c r="G323" s="268"/>
      <c r="H323" s="34">
        <f t="shared" si="78"/>
        <v>3</v>
      </c>
      <c r="I323" s="35">
        <f t="shared" si="70"/>
        <v>0</v>
      </c>
      <c r="J323" s="97">
        <f t="shared" si="71"/>
        <v>0</v>
      </c>
      <c r="K323" s="12">
        <f t="shared" si="72"/>
        <v>0</v>
      </c>
      <c r="L323" s="37"/>
      <c r="M323" s="6">
        <f>ROUND(予定価格!B311*査定表!$B$1949,-$F$14)</f>
        <v>0</v>
      </c>
      <c r="N323">
        <f>IF(M323=0,1,M323/予定価格!B311)</f>
        <v>1</v>
      </c>
      <c r="O323">
        <f t="shared" si="73"/>
        <v>11</v>
      </c>
      <c r="P323">
        <f t="shared" si="79"/>
        <v>0</v>
      </c>
      <c r="Q323">
        <f>IF(M323=0,0,M323/予定価格!B311)</f>
        <v>0</v>
      </c>
      <c r="R323">
        <f t="shared" si="74"/>
        <v>11</v>
      </c>
      <c r="S323">
        <f t="shared" si="80"/>
        <v>0</v>
      </c>
      <c r="T323" s="6">
        <f t="shared" si="81"/>
        <v>0</v>
      </c>
      <c r="U323" s="6" t="e">
        <f>IF(予定価格!$G$1939=0,ROUND(予定価格!H311*(入力表!$F$12/予定価格!$H$1943),-$F$14),ROUND((予定価格!G311*(入力表!$F$12-予定価格!$H$1943)/予定価格!$G$1943)+予定価格!H311,-$F$14))</f>
        <v>#DIV/0!</v>
      </c>
      <c r="V323" t="e">
        <f>IF(U323=0,1,IF(予定価格!O311=0,1,(U323-予定価格!P311)/予定価格!O311))</f>
        <v>#DIV/0!</v>
      </c>
      <c r="W323" t="e">
        <f t="shared" si="75"/>
        <v>#DIV/0!</v>
      </c>
      <c r="X323" t="e">
        <f t="shared" si="82"/>
        <v>#DIV/0!</v>
      </c>
      <c r="Y323" t="e">
        <f>IF(U323=0,0,IF(予定価格!G311=0,0,(U323-予定価格!H311)/予定価格!G311))</f>
        <v>#DIV/0!</v>
      </c>
      <c r="Z323" t="e">
        <f t="shared" si="76"/>
        <v>#DIV/0!</v>
      </c>
      <c r="AA323" t="e">
        <f t="shared" si="83"/>
        <v>#DIV/0!</v>
      </c>
      <c r="AB323" s="6" t="e">
        <f t="shared" si="84"/>
        <v>#DIV/0!</v>
      </c>
    </row>
    <row r="324" spans="1:28" hidden="1" x14ac:dyDescent="0.2">
      <c r="A324">
        <f>+予定価格!A312</f>
        <v>0</v>
      </c>
      <c r="B324" s="268">
        <f>ROUND(予定価格!B312*査定表!$B$1949,-D324)+E324</f>
        <v>0</v>
      </c>
      <c r="C324" s="268"/>
      <c r="D324" s="32">
        <f t="shared" si="77"/>
        <v>3</v>
      </c>
      <c r="E324" s="33">
        <f t="shared" si="69"/>
        <v>0</v>
      </c>
      <c r="F324" s="268">
        <f>IF($F$12=0,0,IF(予定価格!$G$1939=0,ROUND(予定価格!H312*(入力表!$F$12/予定価格!$H$1943),-H324),ROUND((予定価格!G312*(入力表!$F$12-予定価格!$H$1943)/予定価格!$G$1943)+予定価格!H312,-H324)))+I324</f>
        <v>0</v>
      </c>
      <c r="G324" s="268"/>
      <c r="H324" s="34">
        <f t="shared" si="78"/>
        <v>3</v>
      </c>
      <c r="I324" s="35">
        <f t="shared" si="70"/>
        <v>0</v>
      </c>
      <c r="J324" s="97">
        <f t="shared" si="71"/>
        <v>0</v>
      </c>
      <c r="K324" s="12">
        <f t="shared" si="72"/>
        <v>0</v>
      </c>
      <c r="L324" s="37"/>
      <c r="M324" s="6">
        <f>ROUND(予定価格!B312*査定表!$B$1949,-$F$14)</f>
        <v>0</v>
      </c>
      <c r="N324">
        <f>IF(M324=0,1,M324/予定価格!B312)</f>
        <v>1</v>
      </c>
      <c r="O324">
        <f t="shared" si="73"/>
        <v>11</v>
      </c>
      <c r="P324">
        <f t="shared" si="79"/>
        <v>0</v>
      </c>
      <c r="Q324">
        <f>IF(M324=0,0,M324/予定価格!B312)</f>
        <v>0</v>
      </c>
      <c r="R324">
        <f t="shared" si="74"/>
        <v>11</v>
      </c>
      <c r="S324">
        <f t="shared" si="80"/>
        <v>0</v>
      </c>
      <c r="T324" s="6">
        <f t="shared" si="81"/>
        <v>0</v>
      </c>
      <c r="U324" s="6" t="e">
        <f>IF(予定価格!$G$1939=0,ROUND(予定価格!H312*(入力表!$F$12/予定価格!$H$1943),-$F$14),ROUND((予定価格!G312*(入力表!$F$12-予定価格!$H$1943)/予定価格!$G$1943)+予定価格!H312,-$F$14))</f>
        <v>#DIV/0!</v>
      </c>
      <c r="V324" t="e">
        <f>IF(U324=0,1,IF(予定価格!O312=0,1,(U324-予定価格!P312)/予定価格!O312))</f>
        <v>#DIV/0!</v>
      </c>
      <c r="W324" t="e">
        <f t="shared" si="75"/>
        <v>#DIV/0!</v>
      </c>
      <c r="X324" t="e">
        <f t="shared" si="82"/>
        <v>#DIV/0!</v>
      </c>
      <c r="Y324" t="e">
        <f>IF(U324=0,0,IF(予定価格!G312=0,0,(U324-予定価格!H312)/予定価格!G312))</f>
        <v>#DIV/0!</v>
      </c>
      <c r="Z324" t="e">
        <f t="shared" si="76"/>
        <v>#DIV/0!</v>
      </c>
      <c r="AA324" t="e">
        <f t="shared" si="83"/>
        <v>#DIV/0!</v>
      </c>
      <c r="AB324" s="6" t="e">
        <f t="shared" si="84"/>
        <v>#DIV/0!</v>
      </c>
    </row>
    <row r="325" spans="1:28" hidden="1" x14ac:dyDescent="0.2">
      <c r="A325">
        <f>+予定価格!A313</f>
        <v>0</v>
      </c>
      <c r="B325" s="268">
        <f>ROUND(予定価格!B313*査定表!$B$1949,-D325)+E325</f>
        <v>0</v>
      </c>
      <c r="C325" s="268"/>
      <c r="D325" s="32">
        <f t="shared" si="77"/>
        <v>3</v>
      </c>
      <c r="E325" s="33">
        <f t="shared" si="69"/>
        <v>0</v>
      </c>
      <c r="F325" s="268">
        <f>IF($F$12=0,0,IF(予定価格!$G$1939=0,ROUND(予定価格!H313*(入力表!$F$12/予定価格!$H$1943),-H325),ROUND((予定価格!G313*(入力表!$F$12-予定価格!$H$1943)/予定価格!$G$1943)+予定価格!H313,-H325)))+I325</f>
        <v>0</v>
      </c>
      <c r="G325" s="268"/>
      <c r="H325" s="34">
        <f t="shared" si="78"/>
        <v>3</v>
      </c>
      <c r="I325" s="35">
        <f t="shared" si="70"/>
        <v>0</v>
      </c>
      <c r="J325" s="97">
        <f t="shared" si="71"/>
        <v>0</v>
      </c>
      <c r="K325" s="12">
        <f t="shared" si="72"/>
        <v>0</v>
      </c>
      <c r="L325" s="37"/>
      <c r="M325" s="6">
        <f>ROUND(予定価格!B313*査定表!$B$1949,-$F$14)</f>
        <v>0</v>
      </c>
      <c r="N325">
        <f>IF(M325=0,1,M325/予定価格!B313)</f>
        <v>1</v>
      </c>
      <c r="O325">
        <f t="shared" si="73"/>
        <v>11</v>
      </c>
      <c r="P325">
        <f t="shared" si="79"/>
        <v>0</v>
      </c>
      <c r="Q325">
        <f>IF(M325=0,0,M325/予定価格!B313)</f>
        <v>0</v>
      </c>
      <c r="R325">
        <f t="shared" si="74"/>
        <v>11</v>
      </c>
      <c r="S325">
        <f t="shared" si="80"/>
        <v>0</v>
      </c>
      <c r="T325" s="6">
        <f t="shared" si="81"/>
        <v>0</v>
      </c>
      <c r="U325" s="6" t="e">
        <f>IF(予定価格!$G$1939=0,ROUND(予定価格!H313*(入力表!$F$12/予定価格!$H$1943),-$F$14),ROUND((予定価格!G313*(入力表!$F$12-予定価格!$H$1943)/予定価格!$G$1943)+予定価格!H313,-$F$14))</f>
        <v>#DIV/0!</v>
      </c>
      <c r="V325" t="e">
        <f>IF(U325=0,1,IF(予定価格!O313=0,1,(U325-予定価格!P313)/予定価格!O313))</f>
        <v>#DIV/0!</v>
      </c>
      <c r="W325" t="e">
        <f t="shared" si="75"/>
        <v>#DIV/0!</v>
      </c>
      <c r="X325" t="e">
        <f t="shared" si="82"/>
        <v>#DIV/0!</v>
      </c>
      <c r="Y325" t="e">
        <f>IF(U325=0,0,IF(予定価格!G313=0,0,(U325-予定価格!H313)/予定価格!G313))</f>
        <v>#DIV/0!</v>
      </c>
      <c r="Z325" t="e">
        <f t="shared" si="76"/>
        <v>#DIV/0!</v>
      </c>
      <c r="AA325" t="e">
        <f t="shared" si="83"/>
        <v>#DIV/0!</v>
      </c>
      <c r="AB325" s="6" t="e">
        <f t="shared" si="84"/>
        <v>#DIV/0!</v>
      </c>
    </row>
    <row r="326" spans="1:28" hidden="1" x14ac:dyDescent="0.2">
      <c r="A326">
        <f>+予定価格!A314</f>
        <v>0</v>
      </c>
      <c r="B326" s="268">
        <f>ROUND(予定価格!B314*査定表!$B$1949,-D326)+E326</f>
        <v>0</v>
      </c>
      <c r="C326" s="268"/>
      <c r="D326" s="32">
        <f t="shared" si="77"/>
        <v>3</v>
      </c>
      <c r="E326" s="33">
        <f t="shared" si="69"/>
        <v>0</v>
      </c>
      <c r="F326" s="268">
        <f>IF($F$12=0,0,IF(予定価格!$G$1939=0,ROUND(予定価格!H314*(入力表!$F$12/予定価格!$H$1943),-H326),ROUND((予定価格!G314*(入力表!$F$12-予定価格!$H$1943)/予定価格!$G$1943)+予定価格!H314,-H326)))+I326</f>
        <v>0</v>
      </c>
      <c r="G326" s="268"/>
      <c r="H326" s="34">
        <f t="shared" si="78"/>
        <v>3</v>
      </c>
      <c r="I326" s="35">
        <f t="shared" si="70"/>
        <v>0</v>
      </c>
      <c r="J326" s="97">
        <f t="shared" si="71"/>
        <v>0</v>
      </c>
      <c r="K326" s="12">
        <f t="shared" si="72"/>
        <v>0</v>
      </c>
      <c r="L326" s="37"/>
      <c r="M326" s="6">
        <f>ROUND(予定価格!B314*査定表!$B$1949,-$F$14)</f>
        <v>0</v>
      </c>
      <c r="N326">
        <f>IF(M326=0,1,M326/予定価格!B314)</f>
        <v>1</v>
      </c>
      <c r="O326">
        <f t="shared" si="73"/>
        <v>11</v>
      </c>
      <c r="P326">
        <f t="shared" si="79"/>
        <v>0</v>
      </c>
      <c r="Q326">
        <f>IF(M326=0,0,M326/予定価格!B314)</f>
        <v>0</v>
      </c>
      <c r="R326">
        <f t="shared" si="74"/>
        <v>11</v>
      </c>
      <c r="S326">
        <f t="shared" si="80"/>
        <v>0</v>
      </c>
      <c r="T326" s="6">
        <f t="shared" si="81"/>
        <v>0</v>
      </c>
      <c r="U326" s="6" t="e">
        <f>IF(予定価格!$G$1939=0,ROUND(予定価格!H314*(入力表!$F$12/予定価格!$H$1943),-$F$14),ROUND((予定価格!G314*(入力表!$F$12-予定価格!$H$1943)/予定価格!$G$1943)+予定価格!H314,-$F$14))</f>
        <v>#DIV/0!</v>
      </c>
      <c r="V326" t="e">
        <f>IF(U326=0,1,IF(予定価格!O314=0,1,(U326-予定価格!P314)/予定価格!O314))</f>
        <v>#DIV/0!</v>
      </c>
      <c r="W326" t="e">
        <f t="shared" si="75"/>
        <v>#DIV/0!</v>
      </c>
      <c r="X326" t="e">
        <f t="shared" si="82"/>
        <v>#DIV/0!</v>
      </c>
      <c r="Y326" t="e">
        <f>IF(U326=0,0,IF(予定価格!G314=0,0,(U326-予定価格!H314)/予定価格!G314))</f>
        <v>#DIV/0!</v>
      </c>
      <c r="Z326" t="e">
        <f t="shared" si="76"/>
        <v>#DIV/0!</v>
      </c>
      <c r="AA326" t="e">
        <f t="shared" si="83"/>
        <v>#DIV/0!</v>
      </c>
      <c r="AB326" s="6" t="e">
        <f t="shared" si="84"/>
        <v>#DIV/0!</v>
      </c>
    </row>
    <row r="327" spans="1:28" hidden="1" x14ac:dyDescent="0.2">
      <c r="A327">
        <f>+予定価格!A315</f>
        <v>0</v>
      </c>
      <c r="B327" s="268">
        <f>ROUND(予定価格!B315*査定表!$B$1949,-D327)+E327</f>
        <v>0</v>
      </c>
      <c r="C327" s="268"/>
      <c r="D327" s="32">
        <f t="shared" si="77"/>
        <v>3</v>
      </c>
      <c r="E327" s="33">
        <f t="shared" si="69"/>
        <v>0</v>
      </c>
      <c r="F327" s="268">
        <f>IF($F$12=0,0,IF(予定価格!$G$1939=0,ROUND(予定価格!H315*(入力表!$F$12/予定価格!$H$1943),-H327),ROUND((予定価格!G315*(入力表!$F$12-予定価格!$H$1943)/予定価格!$G$1943)+予定価格!H315,-H327)))+I327</f>
        <v>0</v>
      </c>
      <c r="G327" s="268"/>
      <c r="H327" s="34">
        <f t="shared" si="78"/>
        <v>3</v>
      </c>
      <c r="I327" s="35">
        <f t="shared" si="70"/>
        <v>0</v>
      </c>
      <c r="J327" s="97">
        <f t="shared" si="71"/>
        <v>0</v>
      </c>
      <c r="K327" s="12">
        <f t="shared" si="72"/>
        <v>0</v>
      </c>
      <c r="L327" s="37"/>
      <c r="M327" s="6">
        <f>ROUND(予定価格!B315*査定表!$B$1949,-$F$14)</f>
        <v>0</v>
      </c>
      <c r="N327">
        <f>IF(M327=0,1,M327/予定価格!B315)</f>
        <v>1</v>
      </c>
      <c r="O327">
        <f t="shared" si="73"/>
        <v>11</v>
      </c>
      <c r="P327">
        <f t="shared" si="79"/>
        <v>0</v>
      </c>
      <c r="Q327">
        <f>IF(M327=0,0,M327/予定価格!B315)</f>
        <v>0</v>
      </c>
      <c r="R327">
        <f t="shared" si="74"/>
        <v>11</v>
      </c>
      <c r="S327">
        <f t="shared" si="80"/>
        <v>0</v>
      </c>
      <c r="T327" s="6">
        <f t="shared" si="81"/>
        <v>0</v>
      </c>
      <c r="U327" s="6" t="e">
        <f>IF(予定価格!$G$1939=0,ROUND(予定価格!H315*(入力表!$F$12/予定価格!$H$1943),-$F$14),ROUND((予定価格!G315*(入力表!$F$12-予定価格!$H$1943)/予定価格!$G$1943)+予定価格!H315,-$F$14))</f>
        <v>#DIV/0!</v>
      </c>
      <c r="V327" t="e">
        <f>IF(U327=0,1,IF(予定価格!O315=0,1,(U327-予定価格!P315)/予定価格!O315))</f>
        <v>#DIV/0!</v>
      </c>
      <c r="W327" t="e">
        <f t="shared" si="75"/>
        <v>#DIV/0!</v>
      </c>
      <c r="X327" t="e">
        <f t="shared" si="82"/>
        <v>#DIV/0!</v>
      </c>
      <c r="Y327" t="e">
        <f>IF(U327=0,0,IF(予定価格!G315=0,0,(U327-予定価格!H315)/予定価格!G315))</f>
        <v>#DIV/0!</v>
      </c>
      <c r="Z327" t="e">
        <f t="shared" si="76"/>
        <v>#DIV/0!</v>
      </c>
      <c r="AA327" t="e">
        <f t="shared" si="83"/>
        <v>#DIV/0!</v>
      </c>
      <c r="AB327" s="6" t="e">
        <f t="shared" si="84"/>
        <v>#DIV/0!</v>
      </c>
    </row>
    <row r="328" spans="1:28" hidden="1" x14ac:dyDescent="0.2">
      <c r="A328">
        <f>+予定価格!A316</f>
        <v>0</v>
      </c>
      <c r="B328" s="268">
        <f>ROUND(予定価格!B316*査定表!$B$1949,-D328)+E328</f>
        <v>0</v>
      </c>
      <c r="C328" s="268"/>
      <c r="D328" s="32">
        <f t="shared" si="77"/>
        <v>3</v>
      </c>
      <c r="E328" s="33">
        <f t="shared" si="69"/>
        <v>0</v>
      </c>
      <c r="F328" s="268">
        <f>IF($F$12=0,0,IF(予定価格!$G$1939=0,ROUND(予定価格!H316*(入力表!$F$12/予定価格!$H$1943),-H328),ROUND((予定価格!G316*(入力表!$F$12-予定価格!$H$1943)/予定価格!$G$1943)+予定価格!H316,-H328)))+I328</f>
        <v>0</v>
      </c>
      <c r="G328" s="268"/>
      <c r="H328" s="34">
        <f t="shared" si="78"/>
        <v>3</v>
      </c>
      <c r="I328" s="35">
        <f t="shared" si="70"/>
        <v>0</v>
      </c>
      <c r="J328" s="97">
        <f t="shared" si="71"/>
        <v>0</v>
      </c>
      <c r="K328" s="12">
        <f t="shared" si="72"/>
        <v>0</v>
      </c>
      <c r="L328" s="37"/>
      <c r="M328" s="6">
        <f>ROUND(予定価格!B316*査定表!$B$1949,-$F$14)</f>
        <v>0</v>
      </c>
      <c r="N328">
        <f>IF(M328=0,1,M328/予定価格!B316)</f>
        <v>1</v>
      </c>
      <c r="O328">
        <f t="shared" si="73"/>
        <v>11</v>
      </c>
      <c r="P328">
        <f t="shared" si="79"/>
        <v>0</v>
      </c>
      <c r="Q328">
        <f>IF(M328=0,0,M328/予定価格!B316)</f>
        <v>0</v>
      </c>
      <c r="R328">
        <f t="shared" si="74"/>
        <v>11</v>
      </c>
      <c r="S328">
        <f t="shared" si="80"/>
        <v>0</v>
      </c>
      <c r="T328" s="6">
        <f t="shared" si="81"/>
        <v>0</v>
      </c>
      <c r="U328" s="6" t="e">
        <f>IF(予定価格!$G$1939=0,ROUND(予定価格!H316*(入力表!$F$12/予定価格!$H$1943),-$F$14),ROUND((予定価格!G316*(入力表!$F$12-予定価格!$H$1943)/予定価格!$G$1943)+予定価格!H316,-$F$14))</f>
        <v>#DIV/0!</v>
      </c>
      <c r="V328" t="e">
        <f>IF(U328=0,1,IF(予定価格!O316=0,1,(U328-予定価格!P316)/予定価格!O316))</f>
        <v>#DIV/0!</v>
      </c>
      <c r="W328" t="e">
        <f t="shared" si="75"/>
        <v>#DIV/0!</v>
      </c>
      <c r="X328" t="e">
        <f t="shared" si="82"/>
        <v>#DIV/0!</v>
      </c>
      <c r="Y328" t="e">
        <f>IF(U328=0,0,IF(予定価格!G316=0,0,(U328-予定価格!H316)/予定価格!G316))</f>
        <v>#DIV/0!</v>
      </c>
      <c r="Z328" t="e">
        <f t="shared" si="76"/>
        <v>#DIV/0!</v>
      </c>
      <c r="AA328" t="e">
        <f t="shared" si="83"/>
        <v>#DIV/0!</v>
      </c>
      <c r="AB328" s="6" t="e">
        <f t="shared" si="84"/>
        <v>#DIV/0!</v>
      </c>
    </row>
    <row r="329" spans="1:28" hidden="1" x14ac:dyDescent="0.2">
      <c r="A329">
        <f>+予定価格!A317</f>
        <v>0</v>
      </c>
      <c r="B329" s="268">
        <f>ROUND(予定価格!B317*査定表!$B$1949,-D329)+E329</f>
        <v>0</v>
      </c>
      <c r="C329" s="268"/>
      <c r="D329" s="32">
        <f t="shared" si="77"/>
        <v>3</v>
      </c>
      <c r="E329" s="33">
        <f t="shared" si="69"/>
        <v>0</v>
      </c>
      <c r="F329" s="268">
        <f>IF($F$12=0,0,IF(予定価格!$G$1939=0,ROUND(予定価格!H317*(入力表!$F$12/予定価格!$H$1943),-H329),ROUND((予定価格!G317*(入力表!$F$12-予定価格!$H$1943)/予定価格!$G$1943)+予定価格!H317,-H329)))+I329</f>
        <v>0</v>
      </c>
      <c r="G329" s="268"/>
      <c r="H329" s="34">
        <f t="shared" si="78"/>
        <v>3</v>
      </c>
      <c r="I329" s="35">
        <f t="shared" si="70"/>
        <v>0</v>
      </c>
      <c r="J329" s="97">
        <f t="shared" si="71"/>
        <v>0</v>
      </c>
      <c r="K329" s="12">
        <f t="shared" si="72"/>
        <v>0</v>
      </c>
      <c r="L329" s="37"/>
      <c r="M329" s="6">
        <f>ROUND(予定価格!B317*査定表!$B$1949,-$F$14)</f>
        <v>0</v>
      </c>
      <c r="N329">
        <f>IF(M329=0,1,M329/予定価格!B317)</f>
        <v>1</v>
      </c>
      <c r="O329">
        <f t="shared" si="73"/>
        <v>11</v>
      </c>
      <c r="P329">
        <f t="shared" si="79"/>
        <v>0</v>
      </c>
      <c r="Q329">
        <f>IF(M329=0,0,M329/予定価格!B317)</f>
        <v>0</v>
      </c>
      <c r="R329">
        <f t="shared" si="74"/>
        <v>11</v>
      </c>
      <c r="S329">
        <f t="shared" si="80"/>
        <v>0</v>
      </c>
      <c r="T329" s="6">
        <f t="shared" si="81"/>
        <v>0</v>
      </c>
      <c r="U329" s="6" t="e">
        <f>IF(予定価格!$G$1939=0,ROUND(予定価格!H317*(入力表!$F$12/予定価格!$H$1943),-$F$14),ROUND((予定価格!G317*(入力表!$F$12-予定価格!$H$1943)/予定価格!$G$1943)+予定価格!H317,-$F$14))</f>
        <v>#DIV/0!</v>
      </c>
      <c r="V329" t="e">
        <f>IF(U329=0,1,IF(予定価格!O317=0,1,(U329-予定価格!P317)/予定価格!O317))</f>
        <v>#DIV/0!</v>
      </c>
      <c r="W329" t="e">
        <f t="shared" si="75"/>
        <v>#DIV/0!</v>
      </c>
      <c r="X329" t="e">
        <f t="shared" si="82"/>
        <v>#DIV/0!</v>
      </c>
      <c r="Y329" t="e">
        <f>IF(U329=0,0,IF(予定価格!G317=0,0,(U329-予定価格!H317)/予定価格!G317))</f>
        <v>#DIV/0!</v>
      </c>
      <c r="Z329" t="e">
        <f t="shared" si="76"/>
        <v>#DIV/0!</v>
      </c>
      <c r="AA329" t="e">
        <f t="shared" si="83"/>
        <v>#DIV/0!</v>
      </c>
      <c r="AB329" s="6" t="e">
        <f t="shared" si="84"/>
        <v>#DIV/0!</v>
      </c>
    </row>
    <row r="330" spans="1:28" hidden="1" x14ac:dyDescent="0.2">
      <c r="A330">
        <f>+予定価格!A318</f>
        <v>0</v>
      </c>
      <c r="B330" s="268">
        <f>ROUND(予定価格!B318*査定表!$B$1949,-D330)+E330</f>
        <v>0</v>
      </c>
      <c r="C330" s="268"/>
      <c r="D330" s="32">
        <f t="shared" si="77"/>
        <v>3</v>
      </c>
      <c r="E330" s="33">
        <f t="shared" si="69"/>
        <v>0</v>
      </c>
      <c r="F330" s="268">
        <f>IF($F$12=0,0,IF(予定価格!$G$1939=0,ROUND(予定価格!H318*(入力表!$F$12/予定価格!$H$1943),-H330),ROUND((予定価格!G318*(入力表!$F$12-予定価格!$H$1943)/予定価格!$G$1943)+予定価格!H318,-H330)))+I330</f>
        <v>0</v>
      </c>
      <c r="G330" s="268"/>
      <c r="H330" s="34">
        <f t="shared" si="78"/>
        <v>3</v>
      </c>
      <c r="I330" s="35">
        <f t="shared" si="70"/>
        <v>0</v>
      </c>
      <c r="J330" s="97">
        <f t="shared" si="71"/>
        <v>0</v>
      </c>
      <c r="K330" s="12">
        <f t="shared" si="72"/>
        <v>0</v>
      </c>
      <c r="L330" s="37"/>
      <c r="M330" s="6">
        <f>ROUND(予定価格!B318*査定表!$B$1949,-$F$14)</f>
        <v>0</v>
      </c>
      <c r="N330">
        <f>IF(M330=0,1,M330/予定価格!B318)</f>
        <v>1</v>
      </c>
      <c r="O330">
        <f t="shared" si="73"/>
        <v>11</v>
      </c>
      <c r="P330">
        <f t="shared" si="79"/>
        <v>0</v>
      </c>
      <c r="Q330">
        <f>IF(M330=0,0,M330/予定価格!B318)</f>
        <v>0</v>
      </c>
      <c r="R330">
        <f t="shared" si="74"/>
        <v>11</v>
      </c>
      <c r="S330">
        <f t="shared" si="80"/>
        <v>0</v>
      </c>
      <c r="T330" s="6">
        <f t="shared" si="81"/>
        <v>0</v>
      </c>
      <c r="U330" s="6" t="e">
        <f>IF(予定価格!$G$1939=0,ROUND(予定価格!H318*(入力表!$F$12/予定価格!$H$1943),-$F$14),ROUND((予定価格!G318*(入力表!$F$12-予定価格!$H$1943)/予定価格!$G$1943)+予定価格!H318,-$F$14))</f>
        <v>#DIV/0!</v>
      </c>
      <c r="V330" t="e">
        <f>IF(U330=0,1,IF(予定価格!O318=0,1,(U330-予定価格!P318)/予定価格!O318))</f>
        <v>#DIV/0!</v>
      </c>
      <c r="W330" t="e">
        <f t="shared" si="75"/>
        <v>#DIV/0!</v>
      </c>
      <c r="X330" t="e">
        <f t="shared" si="82"/>
        <v>#DIV/0!</v>
      </c>
      <c r="Y330" t="e">
        <f>IF(U330=0,0,IF(予定価格!G318=0,0,(U330-予定価格!H318)/予定価格!G318))</f>
        <v>#DIV/0!</v>
      </c>
      <c r="Z330" t="e">
        <f t="shared" si="76"/>
        <v>#DIV/0!</v>
      </c>
      <c r="AA330" t="e">
        <f t="shared" si="83"/>
        <v>#DIV/0!</v>
      </c>
      <c r="AB330" s="6" t="e">
        <f t="shared" si="84"/>
        <v>#DIV/0!</v>
      </c>
    </row>
    <row r="331" spans="1:28" hidden="1" x14ac:dyDescent="0.2">
      <c r="A331">
        <f>+予定価格!A319</f>
        <v>0</v>
      </c>
      <c r="B331" s="268">
        <f>ROUND(予定価格!B319*査定表!$B$1949,-D331)+E331</f>
        <v>0</v>
      </c>
      <c r="C331" s="268"/>
      <c r="D331" s="32">
        <f t="shared" si="77"/>
        <v>3</v>
      </c>
      <c r="E331" s="33">
        <f t="shared" si="69"/>
        <v>0</v>
      </c>
      <c r="F331" s="268">
        <f>IF($F$12=0,0,IF(予定価格!$G$1939=0,ROUND(予定価格!H319*(入力表!$F$12/予定価格!$H$1943),-H331),ROUND((予定価格!G319*(入力表!$F$12-予定価格!$H$1943)/予定価格!$G$1943)+予定価格!H319,-H331)))+I331</f>
        <v>0</v>
      </c>
      <c r="G331" s="268"/>
      <c r="H331" s="34">
        <f t="shared" si="78"/>
        <v>3</v>
      </c>
      <c r="I331" s="35">
        <f t="shared" si="70"/>
        <v>0</v>
      </c>
      <c r="J331" s="97">
        <f t="shared" si="71"/>
        <v>0</v>
      </c>
      <c r="K331" s="12">
        <f t="shared" si="72"/>
        <v>0</v>
      </c>
      <c r="L331" s="37"/>
      <c r="M331" s="6">
        <f>ROUND(予定価格!B319*査定表!$B$1949,-$F$14)</f>
        <v>0</v>
      </c>
      <c r="N331">
        <f>IF(M331=0,1,M331/予定価格!B319)</f>
        <v>1</v>
      </c>
      <c r="O331">
        <f t="shared" si="73"/>
        <v>11</v>
      </c>
      <c r="P331">
        <f t="shared" si="79"/>
        <v>0</v>
      </c>
      <c r="Q331">
        <f>IF(M331=0,0,M331/予定価格!B319)</f>
        <v>0</v>
      </c>
      <c r="R331">
        <f t="shared" si="74"/>
        <v>11</v>
      </c>
      <c r="S331">
        <f t="shared" si="80"/>
        <v>0</v>
      </c>
      <c r="T331" s="6">
        <f t="shared" si="81"/>
        <v>0</v>
      </c>
      <c r="U331" s="6" t="e">
        <f>IF(予定価格!$G$1939=0,ROUND(予定価格!H319*(入力表!$F$12/予定価格!$H$1943),-$F$14),ROUND((予定価格!G319*(入力表!$F$12-予定価格!$H$1943)/予定価格!$G$1943)+予定価格!H319,-$F$14))</f>
        <v>#DIV/0!</v>
      </c>
      <c r="V331" t="e">
        <f>IF(U331=0,1,IF(予定価格!O319=0,1,(U331-予定価格!P319)/予定価格!O319))</f>
        <v>#DIV/0!</v>
      </c>
      <c r="W331" t="e">
        <f t="shared" si="75"/>
        <v>#DIV/0!</v>
      </c>
      <c r="X331" t="e">
        <f t="shared" si="82"/>
        <v>#DIV/0!</v>
      </c>
      <c r="Y331" t="e">
        <f>IF(U331=0,0,IF(予定価格!G319=0,0,(U331-予定価格!H319)/予定価格!G319))</f>
        <v>#DIV/0!</v>
      </c>
      <c r="Z331" t="e">
        <f t="shared" si="76"/>
        <v>#DIV/0!</v>
      </c>
      <c r="AA331" t="e">
        <f t="shared" si="83"/>
        <v>#DIV/0!</v>
      </c>
      <c r="AB331" s="6" t="e">
        <f t="shared" si="84"/>
        <v>#DIV/0!</v>
      </c>
    </row>
    <row r="332" spans="1:28" hidden="1" x14ac:dyDescent="0.2">
      <c r="A332">
        <f>+予定価格!A320</f>
        <v>0</v>
      </c>
      <c r="B332" s="268">
        <f>ROUND(予定価格!B320*査定表!$B$1949,-D332)+E332</f>
        <v>0</v>
      </c>
      <c r="C332" s="268"/>
      <c r="D332" s="32">
        <f t="shared" si="77"/>
        <v>3</v>
      </c>
      <c r="E332" s="33">
        <f t="shared" si="69"/>
        <v>0</v>
      </c>
      <c r="F332" s="268">
        <f>IF($F$12=0,0,IF(予定価格!$G$1939=0,ROUND(予定価格!H320*(入力表!$F$12/予定価格!$H$1943),-H332),ROUND((予定価格!G320*(入力表!$F$12-予定価格!$H$1943)/予定価格!$G$1943)+予定価格!H320,-H332)))+I332</f>
        <v>0</v>
      </c>
      <c r="G332" s="268"/>
      <c r="H332" s="34">
        <f t="shared" si="78"/>
        <v>3</v>
      </c>
      <c r="I332" s="35">
        <f t="shared" si="70"/>
        <v>0</v>
      </c>
      <c r="J332" s="97">
        <f t="shared" si="71"/>
        <v>0</v>
      </c>
      <c r="K332" s="12">
        <f t="shared" si="72"/>
        <v>0</v>
      </c>
      <c r="L332" s="37"/>
      <c r="M332" s="6">
        <f>ROUND(予定価格!B320*査定表!$B$1949,-$F$14)</f>
        <v>0</v>
      </c>
      <c r="N332">
        <f>IF(M332=0,1,M332/予定価格!B320)</f>
        <v>1</v>
      </c>
      <c r="O332">
        <f t="shared" si="73"/>
        <v>11</v>
      </c>
      <c r="P332">
        <f t="shared" si="79"/>
        <v>0</v>
      </c>
      <c r="Q332">
        <f>IF(M332=0,0,M332/予定価格!B320)</f>
        <v>0</v>
      </c>
      <c r="R332">
        <f t="shared" si="74"/>
        <v>11</v>
      </c>
      <c r="S332">
        <f t="shared" si="80"/>
        <v>0</v>
      </c>
      <c r="T332" s="6">
        <f t="shared" si="81"/>
        <v>0</v>
      </c>
      <c r="U332" s="6" t="e">
        <f>IF(予定価格!$G$1939=0,ROUND(予定価格!H320*(入力表!$F$12/予定価格!$H$1943),-$F$14),ROUND((予定価格!G320*(入力表!$F$12-予定価格!$H$1943)/予定価格!$G$1943)+予定価格!H320,-$F$14))</f>
        <v>#DIV/0!</v>
      </c>
      <c r="V332" t="e">
        <f>IF(U332=0,1,IF(予定価格!O320=0,1,(U332-予定価格!P320)/予定価格!O320))</f>
        <v>#DIV/0!</v>
      </c>
      <c r="W332" t="e">
        <f t="shared" si="75"/>
        <v>#DIV/0!</v>
      </c>
      <c r="X332" t="e">
        <f t="shared" si="82"/>
        <v>#DIV/0!</v>
      </c>
      <c r="Y332" t="e">
        <f>IF(U332=0,0,IF(予定価格!G320=0,0,(U332-予定価格!H320)/予定価格!G320))</f>
        <v>#DIV/0!</v>
      </c>
      <c r="Z332" t="e">
        <f t="shared" si="76"/>
        <v>#DIV/0!</v>
      </c>
      <c r="AA332" t="e">
        <f t="shared" si="83"/>
        <v>#DIV/0!</v>
      </c>
      <c r="AB332" s="6" t="e">
        <f t="shared" si="84"/>
        <v>#DIV/0!</v>
      </c>
    </row>
    <row r="333" spans="1:28" hidden="1" x14ac:dyDescent="0.2">
      <c r="A333">
        <f>+予定価格!A321</f>
        <v>0</v>
      </c>
      <c r="B333" s="268">
        <f>ROUND(予定価格!B321*査定表!$B$1949,-D333)+E333</f>
        <v>0</v>
      </c>
      <c r="C333" s="268"/>
      <c r="D333" s="32">
        <f t="shared" si="77"/>
        <v>3</v>
      </c>
      <c r="E333" s="33">
        <f t="shared" si="69"/>
        <v>0</v>
      </c>
      <c r="F333" s="268">
        <f>IF($F$12=0,0,IF(予定価格!$G$1939=0,ROUND(予定価格!H321*(入力表!$F$12/予定価格!$H$1943),-H333),ROUND((予定価格!G321*(入力表!$F$12-予定価格!$H$1943)/予定価格!$G$1943)+予定価格!H321,-H333)))+I333</f>
        <v>0</v>
      </c>
      <c r="G333" s="268"/>
      <c r="H333" s="34">
        <f t="shared" si="78"/>
        <v>3</v>
      </c>
      <c r="I333" s="35">
        <f t="shared" si="70"/>
        <v>0</v>
      </c>
      <c r="J333" s="97">
        <f t="shared" si="71"/>
        <v>0</v>
      </c>
      <c r="K333" s="12">
        <f t="shared" si="72"/>
        <v>0</v>
      </c>
      <c r="L333" s="37"/>
      <c r="M333" s="6">
        <f>ROUND(予定価格!B321*査定表!$B$1949,-$F$14)</f>
        <v>0</v>
      </c>
      <c r="N333">
        <f>IF(M333=0,1,M333/予定価格!B321)</f>
        <v>1</v>
      </c>
      <c r="O333">
        <f t="shared" si="73"/>
        <v>11</v>
      </c>
      <c r="P333">
        <f t="shared" si="79"/>
        <v>0</v>
      </c>
      <c r="Q333">
        <f>IF(M333=0,0,M333/予定価格!B321)</f>
        <v>0</v>
      </c>
      <c r="R333">
        <f t="shared" si="74"/>
        <v>11</v>
      </c>
      <c r="S333">
        <f t="shared" si="80"/>
        <v>0</v>
      </c>
      <c r="T333" s="6">
        <f t="shared" si="81"/>
        <v>0</v>
      </c>
      <c r="U333" s="6" t="e">
        <f>IF(予定価格!$G$1939=0,ROUND(予定価格!H321*(入力表!$F$12/予定価格!$H$1943),-$F$14),ROUND((予定価格!G321*(入力表!$F$12-予定価格!$H$1943)/予定価格!$G$1943)+予定価格!H321,-$F$14))</f>
        <v>#DIV/0!</v>
      </c>
      <c r="V333" t="e">
        <f>IF(U333=0,1,IF(予定価格!O321=0,1,(U333-予定価格!P321)/予定価格!O321))</f>
        <v>#DIV/0!</v>
      </c>
      <c r="W333" t="e">
        <f t="shared" si="75"/>
        <v>#DIV/0!</v>
      </c>
      <c r="X333" t="e">
        <f t="shared" si="82"/>
        <v>#DIV/0!</v>
      </c>
      <c r="Y333" t="e">
        <f>IF(U333=0,0,IF(予定価格!G321=0,0,(U333-予定価格!H321)/予定価格!G321))</f>
        <v>#DIV/0!</v>
      </c>
      <c r="Z333" t="e">
        <f t="shared" si="76"/>
        <v>#DIV/0!</v>
      </c>
      <c r="AA333" t="e">
        <f t="shared" si="83"/>
        <v>#DIV/0!</v>
      </c>
      <c r="AB333" s="6" t="e">
        <f t="shared" si="84"/>
        <v>#DIV/0!</v>
      </c>
    </row>
    <row r="334" spans="1:28" hidden="1" x14ac:dyDescent="0.2">
      <c r="A334">
        <f>+予定価格!A322</f>
        <v>0</v>
      </c>
      <c r="B334" s="268">
        <f>ROUND(予定価格!B322*査定表!$B$1949,-D334)+E334</f>
        <v>0</v>
      </c>
      <c r="C334" s="268"/>
      <c r="D334" s="32">
        <f t="shared" si="77"/>
        <v>3</v>
      </c>
      <c r="E334" s="33">
        <f t="shared" si="69"/>
        <v>0</v>
      </c>
      <c r="F334" s="268">
        <f>IF($F$12=0,0,IF(予定価格!$G$1939=0,ROUND(予定価格!H322*(入力表!$F$12/予定価格!$H$1943),-H334),ROUND((予定価格!G322*(入力表!$F$12-予定価格!$H$1943)/予定価格!$G$1943)+予定価格!H322,-H334)))+I334</f>
        <v>0</v>
      </c>
      <c r="G334" s="268"/>
      <c r="H334" s="34">
        <f t="shared" si="78"/>
        <v>3</v>
      </c>
      <c r="I334" s="35">
        <f t="shared" si="70"/>
        <v>0</v>
      </c>
      <c r="J334" s="97">
        <f t="shared" si="71"/>
        <v>0</v>
      </c>
      <c r="K334" s="12">
        <f t="shared" si="72"/>
        <v>0</v>
      </c>
      <c r="L334" s="37"/>
      <c r="M334" s="6">
        <f>ROUND(予定価格!B322*査定表!$B$1949,-$F$14)</f>
        <v>0</v>
      </c>
      <c r="N334">
        <f>IF(M334=0,1,M334/予定価格!B322)</f>
        <v>1</v>
      </c>
      <c r="O334">
        <f t="shared" si="73"/>
        <v>11</v>
      </c>
      <c r="P334">
        <f t="shared" si="79"/>
        <v>0</v>
      </c>
      <c r="Q334">
        <f>IF(M334=0,0,M334/予定価格!B322)</f>
        <v>0</v>
      </c>
      <c r="R334">
        <f t="shared" si="74"/>
        <v>11</v>
      </c>
      <c r="S334">
        <f t="shared" si="80"/>
        <v>0</v>
      </c>
      <c r="T334" s="6">
        <f t="shared" si="81"/>
        <v>0</v>
      </c>
      <c r="U334" s="6" t="e">
        <f>IF(予定価格!$G$1939=0,ROUND(予定価格!H322*(入力表!$F$12/予定価格!$H$1943),-$F$14),ROUND((予定価格!G322*(入力表!$F$12-予定価格!$H$1943)/予定価格!$G$1943)+予定価格!H322,-$F$14))</f>
        <v>#DIV/0!</v>
      </c>
      <c r="V334" t="e">
        <f>IF(U334=0,1,IF(予定価格!O322=0,1,(U334-予定価格!P322)/予定価格!O322))</f>
        <v>#DIV/0!</v>
      </c>
      <c r="W334" t="e">
        <f t="shared" si="75"/>
        <v>#DIV/0!</v>
      </c>
      <c r="X334" t="e">
        <f t="shared" si="82"/>
        <v>#DIV/0!</v>
      </c>
      <c r="Y334" t="e">
        <f>IF(U334=0,0,IF(予定価格!G322=0,0,(U334-予定価格!H322)/予定価格!G322))</f>
        <v>#DIV/0!</v>
      </c>
      <c r="Z334" t="e">
        <f t="shared" si="76"/>
        <v>#DIV/0!</v>
      </c>
      <c r="AA334" t="e">
        <f t="shared" si="83"/>
        <v>#DIV/0!</v>
      </c>
      <c r="AB334" s="6" t="e">
        <f t="shared" si="84"/>
        <v>#DIV/0!</v>
      </c>
    </row>
    <row r="335" spans="1:28" hidden="1" x14ac:dyDescent="0.2">
      <c r="A335">
        <f>+予定価格!A323</f>
        <v>0</v>
      </c>
      <c r="B335" s="268">
        <f>ROUND(予定価格!B323*査定表!$B$1949,-D335)+E335</f>
        <v>0</v>
      </c>
      <c r="C335" s="268"/>
      <c r="D335" s="32">
        <f t="shared" si="77"/>
        <v>3</v>
      </c>
      <c r="E335" s="33">
        <f t="shared" si="69"/>
        <v>0</v>
      </c>
      <c r="F335" s="268">
        <f>IF($F$12=0,0,IF(予定価格!$G$1939=0,ROUND(予定価格!H323*(入力表!$F$12/予定価格!$H$1943),-H335),ROUND((予定価格!G323*(入力表!$F$12-予定価格!$H$1943)/予定価格!$G$1943)+予定価格!H323,-H335)))+I335</f>
        <v>0</v>
      </c>
      <c r="G335" s="268"/>
      <c r="H335" s="34">
        <f t="shared" si="78"/>
        <v>3</v>
      </c>
      <c r="I335" s="35">
        <f t="shared" si="70"/>
        <v>0</v>
      </c>
      <c r="J335" s="97">
        <f t="shared" si="71"/>
        <v>0</v>
      </c>
      <c r="K335" s="12">
        <f t="shared" si="72"/>
        <v>0</v>
      </c>
      <c r="L335" s="37"/>
      <c r="M335" s="6">
        <f>ROUND(予定価格!B323*査定表!$B$1949,-$F$14)</f>
        <v>0</v>
      </c>
      <c r="N335">
        <f>IF(M335=0,1,M335/予定価格!B323)</f>
        <v>1</v>
      </c>
      <c r="O335">
        <f t="shared" si="73"/>
        <v>11</v>
      </c>
      <c r="P335">
        <f t="shared" si="79"/>
        <v>0</v>
      </c>
      <c r="Q335">
        <f>IF(M335=0,0,M335/予定価格!B323)</f>
        <v>0</v>
      </c>
      <c r="R335">
        <f t="shared" si="74"/>
        <v>11</v>
      </c>
      <c r="S335">
        <f t="shared" si="80"/>
        <v>0</v>
      </c>
      <c r="T335" s="6">
        <f t="shared" si="81"/>
        <v>0</v>
      </c>
      <c r="U335" s="6" t="e">
        <f>IF(予定価格!$G$1939=0,ROUND(予定価格!H323*(入力表!$F$12/予定価格!$H$1943),-$F$14),ROUND((予定価格!G323*(入力表!$F$12-予定価格!$H$1943)/予定価格!$G$1943)+予定価格!H323,-$F$14))</f>
        <v>#DIV/0!</v>
      </c>
      <c r="V335" t="e">
        <f>IF(U335=0,1,IF(予定価格!O323=0,1,(U335-予定価格!P323)/予定価格!O323))</f>
        <v>#DIV/0!</v>
      </c>
      <c r="W335" t="e">
        <f t="shared" si="75"/>
        <v>#DIV/0!</v>
      </c>
      <c r="X335" t="e">
        <f t="shared" si="82"/>
        <v>#DIV/0!</v>
      </c>
      <c r="Y335" t="e">
        <f>IF(U335=0,0,IF(予定価格!G323=0,0,(U335-予定価格!H323)/予定価格!G323))</f>
        <v>#DIV/0!</v>
      </c>
      <c r="Z335" t="e">
        <f t="shared" si="76"/>
        <v>#DIV/0!</v>
      </c>
      <c r="AA335" t="e">
        <f t="shared" si="83"/>
        <v>#DIV/0!</v>
      </c>
      <c r="AB335" s="6" t="e">
        <f t="shared" si="84"/>
        <v>#DIV/0!</v>
      </c>
    </row>
    <row r="336" spans="1:28" hidden="1" x14ac:dyDescent="0.2">
      <c r="A336">
        <f>+予定価格!A324</f>
        <v>0</v>
      </c>
      <c r="B336" s="268">
        <f>ROUND(予定価格!B324*査定表!$B$1949,-D336)+E336</f>
        <v>0</v>
      </c>
      <c r="C336" s="268"/>
      <c r="D336" s="32">
        <f t="shared" si="77"/>
        <v>3</v>
      </c>
      <c r="E336" s="33">
        <f t="shared" si="69"/>
        <v>0</v>
      </c>
      <c r="F336" s="268">
        <f>IF($F$12=0,0,IF(予定価格!$G$1939=0,ROUND(予定価格!H324*(入力表!$F$12/予定価格!$H$1943),-H336),ROUND((予定価格!G324*(入力表!$F$12-予定価格!$H$1943)/予定価格!$G$1943)+予定価格!H324,-H336)))+I336</f>
        <v>0</v>
      </c>
      <c r="G336" s="268"/>
      <c r="H336" s="34">
        <f t="shared" si="78"/>
        <v>3</v>
      </c>
      <c r="I336" s="35">
        <f t="shared" si="70"/>
        <v>0</v>
      </c>
      <c r="J336" s="97">
        <f t="shared" si="71"/>
        <v>0</v>
      </c>
      <c r="K336" s="12">
        <f t="shared" si="72"/>
        <v>0</v>
      </c>
      <c r="L336" s="37"/>
      <c r="M336" s="6">
        <f>ROUND(予定価格!B324*査定表!$B$1949,-$F$14)</f>
        <v>0</v>
      </c>
      <c r="N336">
        <f>IF(M336=0,1,M336/予定価格!B324)</f>
        <v>1</v>
      </c>
      <c r="O336">
        <f t="shared" si="73"/>
        <v>11</v>
      </c>
      <c r="P336">
        <f t="shared" si="79"/>
        <v>0</v>
      </c>
      <c r="Q336">
        <f>IF(M336=0,0,M336/予定価格!B324)</f>
        <v>0</v>
      </c>
      <c r="R336">
        <f t="shared" si="74"/>
        <v>11</v>
      </c>
      <c r="S336">
        <f t="shared" si="80"/>
        <v>0</v>
      </c>
      <c r="T336" s="6">
        <f t="shared" si="81"/>
        <v>0</v>
      </c>
      <c r="U336" s="6" t="e">
        <f>IF(予定価格!$G$1939=0,ROUND(予定価格!H324*(入力表!$F$12/予定価格!$H$1943),-$F$14),ROUND((予定価格!G324*(入力表!$F$12-予定価格!$H$1943)/予定価格!$G$1943)+予定価格!H324,-$F$14))</f>
        <v>#DIV/0!</v>
      </c>
      <c r="V336" t="e">
        <f>IF(U336=0,1,IF(予定価格!O324=0,1,(U336-予定価格!P324)/予定価格!O324))</f>
        <v>#DIV/0!</v>
      </c>
      <c r="W336" t="e">
        <f t="shared" si="75"/>
        <v>#DIV/0!</v>
      </c>
      <c r="X336" t="e">
        <f t="shared" si="82"/>
        <v>#DIV/0!</v>
      </c>
      <c r="Y336" t="e">
        <f>IF(U336=0,0,IF(予定価格!G324=0,0,(U336-予定価格!H324)/予定価格!G324))</f>
        <v>#DIV/0!</v>
      </c>
      <c r="Z336" t="e">
        <f t="shared" si="76"/>
        <v>#DIV/0!</v>
      </c>
      <c r="AA336" t="e">
        <f t="shared" si="83"/>
        <v>#DIV/0!</v>
      </c>
      <c r="AB336" s="6" t="e">
        <f t="shared" si="84"/>
        <v>#DIV/0!</v>
      </c>
    </row>
    <row r="337" spans="1:28" hidden="1" x14ac:dyDescent="0.2">
      <c r="A337">
        <f>+予定価格!A325</f>
        <v>0</v>
      </c>
      <c r="B337" s="268">
        <f>ROUND(予定価格!B325*査定表!$B$1949,-D337)+E337</f>
        <v>0</v>
      </c>
      <c r="C337" s="268"/>
      <c r="D337" s="32">
        <f t="shared" si="77"/>
        <v>3</v>
      </c>
      <c r="E337" s="33">
        <f t="shared" ref="E337:E400" si="85">IF(F$12=0,+P337+S337,0)</f>
        <v>0</v>
      </c>
      <c r="F337" s="268">
        <f>IF($F$12=0,0,IF(予定価格!$G$1939=0,ROUND(予定価格!H325*(入力表!$F$12/予定価格!$H$1943),-H337),ROUND((予定価格!G325*(入力表!$F$12-予定価格!$H$1943)/予定価格!$G$1943)+予定価格!H325,-H337)))+I337</f>
        <v>0</v>
      </c>
      <c r="G337" s="268"/>
      <c r="H337" s="34">
        <f t="shared" si="78"/>
        <v>3</v>
      </c>
      <c r="I337" s="35">
        <f t="shared" ref="I337:I400" si="86">IF(F$12=0,0,+X337+AA337)</f>
        <v>0</v>
      </c>
      <c r="J337" s="97">
        <f t="shared" ref="J337:J400" si="87">+F337+K337</f>
        <v>0</v>
      </c>
      <c r="K337" s="12">
        <f t="shared" ref="K337:K400" si="88">+B337</f>
        <v>0</v>
      </c>
      <c r="L337" s="37"/>
      <c r="M337" s="6">
        <f>ROUND(予定価格!B325*査定表!$B$1949,-$F$14)</f>
        <v>0</v>
      </c>
      <c r="N337">
        <f>IF(M337=0,1,M337/予定価格!B325)</f>
        <v>1</v>
      </c>
      <c r="O337">
        <f t="shared" ref="O337:O400" si="89">RANK(N337,N$17:N$1984,1)</f>
        <v>11</v>
      </c>
      <c r="P337">
        <f t="shared" si="79"/>
        <v>0</v>
      </c>
      <c r="Q337">
        <f>IF(M337=0,0,M337/予定価格!B325)</f>
        <v>0</v>
      </c>
      <c r="R337">
        <f t="shared" ref="R337:R400" si="90">RANK(Q337,Q$17:Q$1984,0)</f>
        <v>11</v>
      </c>
      <c r="S337">
        <f t="shared" si="80"/>
        <v>0</v>
      </c>
      <c r="T337" s="6">
        <f t="shared" si="81"/>
        <v>0</v>
      </c>
      <c r="U337" s="6" t="e">
        <f>IF(予定価格!$G$1939=0,ROUND(予定価格!H325*(入力表!$F$12/予定価格!$H$1943),-$F$14),ROUND((予定価格!G325*(入力表!$F$12-予定価格!$H$1943)/予定価格!$G$1943)+予定価格!H325,-$F$14))</f>
        <v>#DIV/0!</v>
      </c>
      <c r="V337" t="e">
        <f>IF(U337=0,1,IF(予定価格!O325=0,1,(U337-予定価格!P325)/予定価格!O325))</f>
        <v>#DIV/0!</v>
      </c>
      <c r="W337" t="e">
        <f t="shared" ref="W337:W400" si="91">RANK(V337,V$17:V$1984,1)</f>
        <v>#DIV/0!</v>
      </c>
      <c r="X337" t="e">
        <f t="shared" si="82"/>
        <v>#DIV/0!</v>
      </c>
      <c r="Y337" t="e">
        <f>IF(U337=0,0,IF(予定価格!G325=0,0,(U337-予定価格!H325)/予定価格!G325))</f>
        <v>#DIV/0!</v>
      </c>
      <c r="Z337" t="e">
        <f t="shared" ref="Z337:Z400" si="92">RANK(Y337,Y$17:Y$1984,0)</f>
        <v>#DIV/0!</v>
      </c>
      <c r="AA337" t="e">
        <f t="shared" si="83"/>
        <v>#DIV/0!</v>
      </c>
      <c r="AB337" s="6" t="e">
        <f t="shared" si="84"/>
        <v>#DIV/0!</v>
      </c>
    </row>
    <row r="338" spans="1:28" hidden="1" x14ac:dyDescent="0.2">
      <c r="A338">
        <f>+予定価格!A326</f>
        <v>0</v>
      </c>
      <c r="B338" s="268">
        <f>ROUND(予定価格!B326*査定表!$B$1949,-D338)+E338</f>
        <v>0</v>
      </c>
      <c r="C338" s="268"/>
      <c r="D338" s="32">
        <f t="shared" ref="D338:D401" si="93">+$F$14</f>
        <v>3</v>
      </c>
      <c r="E338" s="33">
        <f t="shared" si="85"/>
        <v>0</v>
      </c>
      <c r="F338" s="268">
        <f>IF($F$12=0,0,IF(予定価格!$G$1939=0,ROUND(予定価格!H326*(入力表!$F$12/予定価格!$H$1943),-H338),ROUND((予定価格!G326*(入力表!$F$12-予定価格!$H$1943)/予定価格!$G$1943)+予定価格!H326,-H338)))+I338</f>
        <v>0</v>
      </c>
      <c r="G338" s="268"/>
      <c r="H338" s="34">
        <f t="shared" ref="H338:H401" si="94">+$F$14</f>
        <v>3</v>
      </c>
      <c r="I338" s="35">
        <f t="shared" si="86"/>
        <v>0</v>
      </c>
      <c r="J338" s="97">
        <f t="shared" si="87"/>
        <v>0</v>
      </c>
      <c r="K338" s="12">
        <f t="shared" si="88"/>
        <v>0</v>
      </c>
      <c r="L338" s="37"/>
      <c r="M338" s="6">
        <f>ROUND(予定価格!B326*査定表!$B$1949,-$F$14)</f>
        <v>0</v>
      </c>
      <c r="N338">
        <f>IF(M338=0,1,M338/予定価格!B326)</f>
        <v>1</v>
      </c>
      <c r="O338">
        <f t="shared" si="89"/>
        <v>11</v>
      </c>
      <c r="P338">
        <f t="shared" ref="P338:P401" si="95">IF(M$15&gt;0,IF(O338*10^$F$14&lt;=M$15,10^$F$14,0),0)</f>
        <v>0</v>
      </c>
      <c r="Q338">
        <f>IF(M338=0,0,M338/予定価格!B326)</f>
        <v>0</v>
      </c>
      <c r="R338">
        <f t="shared" si="90"/>
        <v>11</v>
      </c>
      <c r="S338">
        <f t="shared" ref="S338:S401" si="96">IF(M$15&lt;0,IF(R338*10^$F$14&lt;=-M$15,-(10^$F$14),0),0)</f>
        <v>0</v>
      </c>
      <c r="T338" s="6">
        <f t="shared" ref="T338:T401" si="97">+M338+P338+S338</f>
        <v>0</v>
      </c>
      <c r="U338" s="6" t="e">
        <f>IF(予定価格!$G$1939=0,ROUND(予定価格!H326*(入力表!$F$12/予定価格!$H$1943),-$F$14),ROUND((予定価格!G326*(入力表!$F$12-予定価格!$H$1943)/予定価格!$G$1943)+予定価格!H326,-$F$14))</f>
        <v>#DIV/0!</v>
      </c>
      <c r="V338" t="e">
        <f>IF(U338=0,1,IF(予定価格!O326=0,1,(U338-予定価格!P326)/予定価格!O326))</f>
        <v>#DIV/0!</v>
      </c>
      <c r="W338" t="e">
        <f t="shared" si="91"/>
        <v>#DIV/0!</v>
      </c>
      <c r="X338" t="e">
        <f t="shared" ref="X338:X401" si="98">IF(U$15&gt;0,IF(W338*10^$F$14&lt;=U$15,10^$F$14,0),0)</f>
        <v>#DIV/0!</v>
      </c>
      <c r="Y338" t="e">
        <f>IF(U338=0,0,IF(予定価格!G326=0,0,(U338-予定価格!H326)/予定価格!G326))</f>
        <v>#DIV/0!</v>
      </c>
      <c r="Z338" t="e">
        <f t="shared" si="92"/>
        <v>#DIV/0!</v>
      </c>
      <c r="AA338" t="e">
        <f t="shared" ref="AA338:AA401" si="99">IF(U$15&lt;0,IF(Z338*10^$F$14&lt;=-U$15,-(10^$F$14),0),0)</f>
        <v>#DIV/0!</v>
      </c>
      <c r="AB338" s="6" t="e">
        <f t="shared" ref="AB338:AB401" si="100">+U338+X338+AA338</f>
        <v>#DIV/0!</v>
      </c>
    </row>
    <row r="339" spans="1:28" hidden="1" x14ac:dyDescent="0.2">
      <c r="A339">
        <f>+予定価格!A327</f>
        <v>0</v>
      </c>
      <c r="B339" s="268">
        <f>ROUND(予定価格!B327*査定表!$B$1949,-D339)+E339</f>
        <v>0</v>
      </c>
      <c r="C339" s="268"/>
      <c r="D339" s="32">
        <f t="shared" si="93"/>
        <v>3</v>
      </c>
      <c r="E339" s="33">
        <f t="shared" si="85"/>
        <v>0</v>
      </c>
      <c r="F339" s="268">
        <f>IF($F$12=0,0,IF(予定価格!$G$1939=0,ROUND(予定価格!H327*(入力表!$F$12/予定価格!$H$1943),-H339),ROUND((予定価格!G327*(入力表!$F$12-予定価格!$H$1943)/予定価格!$G$1943)+予定価格!H327,-H339)))+I339</f>
        <v>0</v>
      </c>
      <c r="G339" s="268"/>
      <c r="H339" s="34">
        <f t="shared" si="94"/>
        <v>3</v>
      </c>
      <c r="I339" s="35">
        <f t="shared" si="86"/>
        <v>0</v>
      </c>
      <c r="J339" s="97">
        <f t="shared" si="87"/>
        <v>0</v>
      </c>
      <c r="K339" s="12">
        <f t="shared" si="88"/>
        <v>0</v>
      </c>
      <c r="L339" s="37"/>
      <c r="M339" s="6">
        <f>ROUND(予定価格!B327*査定表!$B$1949,-$F$14)</f>
        <v>0</v>
      </c>
      <c r="N339">
        <f>IF(M339=0,1,M339/予定価格!B327)</f>
        <v>1</v>
      </c>
      <c r="O339">
        <f t="shared" si="89"/>
        <v>11</v>
      </c>
      <c r="P339">
        <f t="shared" si="95"/>
        <v>0</v>
      </c>
      <c r="Q339">
        <f>IF(M339=0,0,M339/予定価格!B327)</f>
        <v>0</v>
      </c>
      <c r="R339">
        <f t="shared" si="90"/>
        <v>11</v>
      </c>
      <c r="S339">
        <f t="shared" si="96"/>
        <v>0</v>
      </c>
      <c r="T339" s="6">
        <f t="shared" si="97"/>
        <v>0</v>
      </c>
      <c r="U339" s="6" t="e">
        <f>IF(予定価格!$G$1939=0,ROUND(予定価格!H327*(入力表!$F$12/予定価格!$H$1943),-$F$14),ROUND((予定価格!G327*(入力表!$F$12-予定価格!$H$1943)/予定価格!$G$1943)+予定価格!H327,-$F$14))</f>
        <v>#DIV/0!</v>
      </c>
      <c r="V339" t="e">
        <f>IF(U339=0,1,IF(予定価格!O327=0,1,(U339-予定価格!P327)/予定価格!O327))</f>
        <v>#DIV/0!</v>
      </c>
      <c r="W339" t="e">
        <f t="shared" si="91"/>
        <v>#DIV/0!</v>
      </c>
      <c r="X339" t="e">
        <f t="shared" si="98"/>
        <v>#DIV/0!</v>
      </c>
      <c r="Y339" t="e">
        <f>IF(U339=0,0,IF(予定価格!G327=0,0,(U339-予定価格!H327)/予定価格!G327))</f>
        <v>#DIV/0!</v>
      </c>
      <c r="Z339" t="e">
        <f t="shared" si="92"/>
        <v>#DIV/0!</v>
      </c>
      <c r="AA339" t="e">
        <f t="shared" si="99"/>
        <v>#DIV/0!</v>
      </c>
      <c r="AB339" s="6" t="e">
        <f t="shared" si="100"/>
        <v>#DIV/0!</v>
      </c>
    </row>
    <row r="340" spans="1:28" hidden="1" x14ac:dyDescent="0.2">
      <c r="A340">
        <f>+予定価格!A328</f>
        <v>0</v>
      </c>
      <c r="B340" s="268">
        <f>ROUND(予定価格!B328*査定表!$B$1949,-D340)+E340</f>
        <v>0</v>
      </c>
      <c r="C340" s="268"/>
      <c r="D340" s="32">
        <f t="shared" si="93"/>
        <v>3</v>
      </c>
      <c r="E340" s="33">
        <f t="shared" si="85"/>
        <v>0</v>
      </c>
      <c r="F340" s="268">
        <f>IF($F$12=0,0,IF(予定価格!$G$1939=0,ROUND(予定価格!H328*(入力表!$F$12/予定価格!$H$1943),-H340),ROUND((予定価格!G328*(入力表!$F$12-予定価格!$H$1943)/予定価格!$G$1943)+予定価格!H328,-H340)))+I340</f>
        <v>0</v>
      </c>
      <c r="G340" s="268"/>
      <c r="H340" s="34">
        <f t="shared" si="94"/>
        <v>3</v>
      </c>
      <c r="I340" s="35">
        <f t="shared" si="86"/>
        <v>0</v>
      </c>
      <c r="J340" s="97">
        <f t="shared" si="87"/>
        <v>0</v>
      </c>
      <c r="K340" s="12">
        <f t="shared" si="88"/>
        <v>0</v>
      </c>
      <c r="L340" s="37"/>
      <c r="M340" s="6">
        <f>ROUND(予定価格!B328*査定表!$B$1949,-$F$14)</f>
        <v>0</v>
      </c>
      <c r="N340">
        <f>IF(M340=0,1,M340/予定価格!B328)</f>
        <v>1</v>
      </c>
      <c r="O340">
        <f t="shared" si="89"/>
        <v>11</v>
      </c>
      <c r="P340">
        <f t="shared" si="95"/>
        <v>0</v>
      </c>
      <c r="Q340">
        <f>IF(M340=0,0,M340/予定価格!B328)</f>
        <v>0</v>
      </c>
      <c r="R340">
        <f t="shared" si="90"/>
        <v>11</v>
      </c>
      <c r="S340">
        <f t="shared" si="96"/>
        <v>0</v>
      </c>
      <c r="T340" s="6">
        <f t="shared" si="97"/>
        <v>0</v>
      </c>
      <c r="U340" s="6" t="e">
        <f>IF(予定価格!$G$1939=0,ROUND(予定価格!H328*(入力表!$F$12/予定価格!$H$1943),-$F$14),ROUND((予定価格!G328*(入力表!$F$12-予定価格!$H$1943)/予定価格!$G$1943)+予定価格!H328,-$F$14))</f>
        <v>#DIV/0!</v>
      </c>
      <c r="V340" t="e">
        <f>IF(U340=0,1,IF(予定価格!O328=0,1,(U340-予定価格!P328)/予定価格!O328))</f>
        <v>#DIV/0!</v>
      </c>
      <c r="W340" t="e">
        <f t="shared" si="91"/>
        <v>#DIV/0!</v>
      </c>
      <c r="X340" t="e">
        <f t="shared" si="98"/>
        <v>#DIV/0!</v>
      </c>
      <c r="Y340" t="e">
        <f>IF(U340=0,0,IF(予定価格!G328=0,0,(U340-予定価格!H328)/予定価格!G328))</f>
        <v>#DIV/0!</v>
      </c>
      <c r="Z340" t="e">
        <f t="shared" si="92"/>
        <v>#DIV/0!</v>
      </c>
      <c r="AA340" t="e">
        <f t="shared" si="99"/>
        <v>#DIV/0!</v>
      </c>
      <c r="AB340" s="6" t="e">
        <f t="shared" si="100"/>
        <v>#DIV/0!</v>
      </c>
    </row>
    <row r="341" spans="1:28" hidden="1" x14ac:dyDescent="0.2">
      <c r="A341">
        <f>+予定価格!A329</f>
        <v>0</v>
      </c>
      <c r="B341" s="268">
        <f>ROUND(予定価格!B329*査定表!$B$1949,-D341)+E341</f>
        <v>0</v>
      </c>
      <c r="C341" s="268"/>
      <c r="D341" s="32">
        <f t="shared" si="93"/>
        <v>3</v>
      </c>
      <c r="E341" s="33">
        <f t="shared" si="85"/>
        <v>0</v>
      </c>
      <c r="F341" s="268">
        <f>IF($F$12=0,0,IF(予定価格!$G$1939=0,ROUND(予定価格!H329*(入力表!$F$12/予定価格!$H$1943),-H341),ROUND((予定価格!G329*(入力表!$F$12-予定価格!$H$1943)/予定価格!$G$1943)+予定価格!H329,-H341)))+I341</f>
        <v>0</v>
      </c>
      <c r="G341" s="268"/>
      <c r="H341" s="34">
        <f t="shared" si="94"/>
        <v>3</v>
      </c>
      <c r="I341" s="35">
        <f t="shared" si="86"/>
        <v>0</v>
      </c>
      <c r="J341" s="97">
        <f t="shared" si="87"/>
        <v>0</v>
      </c>
      <c r="K341" s="12">
        <f t="shared" si="88"/>
        <v>0</v>
      </c>
      <c r="L341" s="37"/>
      <c r="M341" s="6">
        <f>ROUND(予定価格!B329*査定表!$B$1949,-$F$14)</f>
        <v>0</v>
      </c>
      <c r="N341">
        <f>IF(M341=0,1,M341/予定価格!B329)</f>
        <v>1</v>
      </c>
      <c r="O341">
        <f t="shared" si="89"/>
        <v>11</v>
      </c>
      <c r="P341">
        <f t="shared" si="95"/>
        <v>0</v>
      </c>
      <c r="Q341">
        <f>IF(M341=0,0,M341/予定価格!B329)</f>
        <v>0</v>
      </c>
      <c r="R341">
        <f t="shared" si="90"/>
        <v>11</v>
      </c>
      <c r="S341">
        <f t="shared" si="96"/>
        <v>0</v>
      </c>
      <c r="T341" s="6">
        <f t="shared" si="97"/>
        <v>0</v>
      </c>
      <c r="U341" s="6" t="e">
        <f>IF(予定価格!$G$1939=0,ROUND(予定価格!H329*(入力表!$F$12/予定価格!$H$1943),-$F$14),ROUND((予定価格!G329*(入力表!$F$12-予定価格!$H$1943)/予定価格!$G$1943)+予定価格!H329,-$F$14))</f>
        <v>#DIV/0!</v>
      </c>
      <c r="V341" t="e">
        <f>IF(U341=0,1,IF(予定価格!O329=0,1,(U341-予定価格!P329)/予定価格!O329))</f>
        <v>#DIV/0!</v>
      </c>
      <c r="W341" t="e">
        <f t="shared" si="91"/>
        <v>#DIV/0!</v>
      </c>
      <c r="X341" t="e">
        <f t="shared" si="98"/>
        <v>#DIV/0!</v>
      </c>
      <c r="Y341" t="e">
        <f>IF(U341=0,0,IF(予定価格!G329=0,0,(U341-予定価格!H329)/予定価格!G329))</f>
        <v>#DIV/0!</v>
      </c>
      <c r="Z341" t="e">
        <f t="shared" si="92"/>
        <v>#DIV/0!</v>
      </c>
      <c r="AA341" t="e">
        <f t="shared" si="99"/>
        <v>#DIV/0!</v>
      </c>
      <c r="AB341" s="6" t="e">
        <f t="shared" si="100"/>
        <v>#DIV/0!</v>
      </c>
    </row>
    <row r="342" spans="1:28" hidden="1" x14ac:dyDescent="0.2">
      <c r="A342">
        <f>+予定価格!A330</f>
        <v>0</v>
      </c>
      <c r="B342" s="268">
        <f>ROUND(予定価格!B330*査定表!$B$1949,-D342)+E342</f>
        <v>0</v>
      </c>
      <c r="C342" s="268"/>
      <c r="D342" s="32">
        <f t="shared" si="93"/>
        <v>3</v>
      </c>
      <c r="E342" s="33">
        <f t="shared" si="85"/>
        <v>0</v>
      </c>
      <c r="F342" s="268">
        <f>IF($F$12=0,0,IF(予定価格!$G$1939=0,ROUND(予定価格!H330*(入力表!$F$12/予定価格!$H$1943),-H342),ROUND((予定価格!G330*(入力表!$F$12-予定価格!$H$1943)/予定価格!$G$1943)+予定価格!H330,-H342)))+I342</f>
        <v>0</v>
      </c>
      <c r="G342" s="268"/>
      <c r="H342" s="34">
        <f t="shared" si="94"/>
        <v>3</v>
      </c>
      <c r="I342" s="35">
        <f t="shared" si="86"/>
        <v>0</v>
      </c>
      <c r="J342" s="97">
        <f t="shared" si="87"/>
        <v>0</v>
      </c>
      <c r="K342" s="12">
        <f t="shared" si="88"/>
        <v>0</v>
      </c>
      <c r="L342" s="37"/>
      <c r="M342" s="6">
        <f>ROUND(予定価格!B330*査定表!$B$1949,-$F$14)</f>
        <v>0</v>
      </c>
      <c r="N342">
        <f>IF(M342=0,1,M342/予定価格!B330)</f>
        <v>1</v>
      </c>
      <c r="O342">
        <f t="shared" si="89"/>
        <v>11</v>
      </c>
      <c r="P342">
        <f t="shared" si="95"/>
        <v>0</v>
      </c>
      <c r="Q342">
        <f>IF(M342=0,0,M342/予定価格!B330)</f>
        <v>0</v>
      </c>
      <c r="R342">
        <f t="shared" si="90"/>
        <v>11</v>
      </c>
      <c r="S342">
        <f t="shared" si="96"/>
        <v>0</v>
      </c>
      <c r="T342" s="6">
        <f t="shared" si="97"/>
        <v>0</v>
      </c>
      <c r="U342" s="6" t="e">
        <f>IF(予定価格!$G$1939=0,ROUND(予定価格!H330*(入力表!$F$12/予定価格!$H$1943),-$F$14),ROUND((予定価格!G330*(入力表!$F$12-予定価格!$H$1943)/予定価格!$G$1943)+予定価格!H330,-$F$14))</f>
        <v>#DIV/0!</v>
      </c>
      <c r="V342" t="e">
        <f>IF(U342=0,1,IF(予定価格!O330=0,1,(U342-予定価格!P330)/予定価格!O330))</f>
        <v>#DIV/0!</v>
      </c>
      <c r="W342" t="e">
        <f t="shared" si="91"/>
        <v>#DIV/0!</v>
      </c>
      <c r="X342" t="e">
        <f t="shared" si="98"/>
        <v>#DIV/0!</v>
      </c>
      <c r="Y342" t="e">
        <f>IF(U342=0,0,IF(予定価格!G330=0,0,(U342-予定価格!H330)/予定価格!G330))</f>
        <v>#DIV/0!</v>
      </c>
      <c r="Z342" t="e">
        <f t="shared" si="92"/>
        <v>#DIV/0!</v>
      </c>
      <c r="AA342" t="e">
        <f t="shared" si="99"/>
        <v>#DIV/0!</v>
      </c>
      <c r="AB342" s="6" t="e">
        <f t="shared" si="100"/>
        <v>#DIV/0!</v>
      </c>
    </row>
    <row r="343" spans="1:28" hidden="1" x14ac:dyDescent="0.2">
      <c r="A343">
        <f>+予定価格!A331</f>
        <v>0</v>
      </c>
      <c r="B343" s="268">
        <f>ROUND(予定価格!B331*査定表!$B$1949,-D343)+E343</f>
        <v>0</v>
      </c>
      <c r="C343" s="268"/>
      <c r="D343" s="32">
        <f t="shared" si="93"/>
        <v>3</v>
      </c>
      <c r="E343" s="33">
        <f t="shared" si="85"/>
        <v>0</v>
      </c>
      <c r="F343" s="268">
        <f>IF($F$12=0,0,IF(予定価格!$G$1939=0,ROUND(予定価格!H331*(入力表!$F$12/予定価格!$H$1943),-H343),ROUND((予定価格!G331*(入力表!$F$12-予定価格!$H$1943)/予定価格!$G$1943)+予定価格!H331,-H343)))+I343</f>
        <v>0</v>
      </c>
      <c r="G343" s="268"/>
      <c r="H343" s="34">
        <f t="shared" si="94"/>
        <v>3</v>
      </c>
      <c r="I343" s="35">
        <f t="shared" si="86"/>
        <v>0</v>
      </c>
      <c r="J343" s="97">
        <f t="shared" si="87"/>
        <v>0</v>
      </c>
      <c r="K343" s="12">
        <f t="shared" si="88"/>
        <v>0</v>
      </c>
      <c r="L343" s="37"/>
      <c r="M343" s="6">
        <f>ROUND(予定価格!B331*査定表!$B$1949,-$F$14)</f>
        <v>0</v>
      </c>
      <c r="N343">
        <f>IF(M343=0,1,M343/予定価格!B331)</f>
        <v>1</v>
      </c>
      <c r="O343">
        <f t="shared" si="89"/>
        <v>11</v>
      </c>
      <c r="P343">
        <f t="shared" si="95"/>
        <v>0</v>
      </c>
      <c r="Q343">
        <f>IF(M343=0,0,M343/予定価格!B331)</f>
        <v>0</v>
      </c>
      <c r="R343">
        <f t="shared" si="90"/>
        <v>11</v>
      </c>
      <c r="S343">
        <f t="shared" si="96"/>
        <v>0</v>
      </c>
      <c r="T343" s="6">
        <f t="shared" si="97"/>
        <v>0</v>
      </c>
      <c r="U343" s="6" t="e">
        <f>IF(予定価格!$G$1939=0,ROUND(予定価格!H331*(入力表!$F$12/予定価格!$H$1943),-$F$14),ROUND((予定価格!G331*(入力表!$F$12-予定価格!$H$1943)/予定価格!$G$1943)+予定価格!H331,-$F$14))</f>
        <v>#DIV/0!</v>
      </c>
      <c r="V343" t="e">
        <f>IF(U343=0,1,IF(予定価格!O331=0,1,(U343-予定価格!P331)/予定価格!O331))</f>
        <v>#DIV/0!</v>
      </c>
      <c r="W343" t="e">
        <f t="shared" si="91"/>
        <v>#DIV/0!</v>
      </c>
      <c r="X343" t="e">
        <f t="shared" si="98"/>
        <v>#DIV/0!</v>
      </c>
      <c r="Y343" t="e">
        <f>IF(U343=0,0,IF(予定価格!G331=0,0,(U343-予定価格!H331)/予定価格!G331))</f>
        <v>#DIV/0!</v>
      </c>
      <c r="Z343" t="e">
        <f t="shared" si="92"/>
        <v>#DIV/0!</v>
      </c>
      <c r="AA343" t="e">
        <f t="shared" si="99"/>
        <v>#DIV/0!</v>
      </c>
      <c r="AB343" s="6" t="e">
        <f t="shared" si="100"/>
        <v>#DIV/0!</v>
      </c>
    </row>
    <row r="344" spans="1:28" hidden="1" x14ac:dyDescent="0.2">
      <c r="A344">
        <f>+予定価格!A332</f>
        <v>0</v>
      </c>
      <c r="B344" s="268">
        <f>ROUND(予定価格!B332*査定表!$B$1949,-D344)+E344</f>
        <v>0</v>
      </c>
      <c r="C344" s="268"/>
      <c r="D344" s="32">
        <f t="shared" si="93"/>
        <v>3</v>
      </c>
      <c r="E344" s="33">
        <f t="shared" si="85"/>
        <v>0</v>
      </c>
      <c r="F344" s="268">
        <f>IF($F$12=0,0,IF(予定価格!$G$1939=0,ROUND(予定価格!H332*(入力表!$F$12/予定価格!$H$1943),-H344),ROUND((予定価格!G332*(入力表!$F$12-予定価格!$H$1943)/予定価格!$G$1943)+予定価格!H332,-H344)))+I344</f>
        <v>0</v>
      </c>
      <c r="G344" s="268"/>
      <c r="H344" s="34">
        <f t="shared" si="94"/>
        <v>3</v>
      </c>
      <c r="I344" s="35">
        <f t="shared" si="86"/>
        <v>0</v>
      </c>
      <c r="J344" s="97">
        <f t="shared" si="87"/>
        <v>0</v>
      </c>
      <c r="K344" s="12">
        <f t="shared" si="88"/>
        <v>0</v>
      </c>
      <c r="L344" s="37"/>
      <c r="M344" s="6">
        <f>ROUND(予定価格!B332*査定表!$B$1949,-$F$14)</f>
        <v>0</v>
      </c>
      <c r="N344">
        <f>IF(M344=0,1,M344/予定価格!B332)</f>
        <v>1</v>
      </c>
      <c r="O344">
        <f t="shared" si="89"/>
        <v>11</v>
      </c>
      <c r="P344">
        <f t="shared" si="95"/>
        <v>0</v>
      </c>
      <c r="Q344">
        <f>IF(M344=0,0,M344/予定価格!B332)</f>
        <v>0</v>
      </c>
      <c r="R344">
        <f t="shared" si="90"/>
        <v>11</v>
      </c>
      <c r="S344">
        <f t="shared" si="96"/>
        <v>0</v>
      </c>
      <c r="T344" s="6">
        <f t="shared" si="97"/>
        <v>0</v>
      </c>
      <c r="U344" s="6" t="e">
        <f>IF(予定価格!$G$1939=0,ROUND(予定価格!H332*(入力表!$F$12/予定価格!$H$1943),-$F$14),ROUND((予定価格!G332*(入力表!$F$12-予定価格!$H$1943)/予定価格!$G$1943)+予定価格!H332,-$F$14))</f>
        <v>#DIV/0!</v>
      </c>
      <c r="V344" t="e">
        <f>IF(U344=0,1,IF(予定価格!O332=0,1,(U344-予定価格!P332)/予定価格!O332))</f>
        <v>#DIV/0!</v>
      </c>
      <c r="W344" t="e">
        <f t="shared" si="91"/>
        <v>#DIV/0!</v>
      </c>
      <c r="X344" t="e">
        <f t="shared" si="98"/>
        <v>#DIV/0!</v>
      </c>
      <c r="Y344" t="e">
        <f>IF(U344=0,0,IF(予定価格!G332=0,0,(U344-予定価格!H332)/予定価格!G332))</f>
        <v>#DIV/0!</v>
      </c>
      <c r="Z344" t="e">
        <f t="shared" si="92"/>
        <v>#DIV/0!</v>
      </c>
      <c r="AA344" t="e">
        <f t="shared" si="99"/>
        <v>#DIV/0!</v>
      </c>
      <c r="AB344" s="6" t="e">
        <f t="shared" si="100"/>
        <v>#DIV/0!</v>
      </c>
    </row>
    <row r="345" spans="1:28" hidden="1" x14ac:dyDescent="0.2">
      <c r="A345">
        <f>+予定価格!A333</f>
        <v>0</v>
      </c>
      <c r="B345" s="268">
        <f>ROUND(予定価格!B333*査定表!$B$1949,-D345)+E345</f>
        <v>0</v>
      </c>
      <c r="C345" s="268"/>
      <c r="D345" s="32">
        <f t="shared" si="93"/>
        <v>3</v>
      </c>
      <c r="E345" s="33">
        <f t="shared" si="85"/>
        <v>0</v>
      </c>
      <c r="F345" s="268">
        <f>IF($F$12=0,0,IF(予定価格!$G$1939=0,ROUND(予定価格!H333*(入力表!$F$12/予定価格!$H$1943),-H345),ROUND((予定価格!G333*(入力表!$F$12-予定価格!$H$1943)/予定価格!$G$1943)+予定価格!H333,-H345)))+I345</f>
        <v>0</v>
      </c>
      <c r="G345" s="268"/>
      <c r="H345" s="34">
        <f t="shared" si="94"/>
        <v>3</v>
      </c>
      <c r="I345" s="35">
        <f t="shared" si="86"/>
        <v>0</v>
      </c>
      <c r="J345" s="97">
        <f t="shared" si="87"/>
        <v>0</v>
      </c>
      <c r="K345" s="12">
        <f t="shared" si="88"/>
        <v>0</v>
      </c>
      <c r="L345" s="37"/>
      <c r="M345" s="6">
        <f>ROUND(予定価格!B333*査定表!$B$1949,-$F$14)</f>
        <v>0</v>
      </c>
      <c r="N345">
        <f>IF(M345=0,1,M345/予定価格!B333)</f>
        <v>1</v>
      </c>
      <c r="O345">
        <f t="shared" si="89"/>
        <v>11</v>
      </c>
      <c r="P345">
        <f t="shared" si="95"/>
        <v>0</v>
      </c>
      <c r="Q345">
        <f>IF(M345=0,0,M345/予定価格!B333)</f>
        <v>0</v>
      </c>
      <c r="R345">
        <f t="shared" si="90"/>
        <v>11</v>
      </c>
      <c r="S345">
        <f t="shared" si="96"/>
        <v>0</v>
      </c>
      <c r="T345" s="6">
        <f t="shared" si="97"/>
        <v>0</v>
      </c>
      <c r="U345" s="6" t="e">
        <f>IF(予定価格!$G$1939=0,ROUND(予定価格!H333*(入力表!$F$12/予定価格!$H$1943),-$F$14),ROUND((予定価格!G333*(入力表!$F$12-予定価格!$H$1943)/予定価格!$G$1943)+予定価格!H333,-$F$14))</f>
        <v>#DIV/0!</v>
      </c>
      <c r="V345" t="e">
        <f>IF(U345=0,1,IF(予定価格!O333=0,1,(U345-予定価格!P333)/予定価格!O333))</f>
        <v>#DIV/0!</v>
      </c>
      <c r="W345" t="e">
        <f t="shared" si="91"/>
        <v>#DIV/0!</v>
      </c>
      <c r="X345" t="e">
        <f t="shared" si="98"/>
        <v>#DIV/0!</v>
      </c>
      <c r="Y345" t="e">
        <f>IF(U345=0,0,IF(予定価格!G333=0,0,(U345-予定価格!H333)/予定価格!G333))</f>
        <v>#DIV/0!</v>
      </c>
      <c r="Z345" t="e">
        <f t="shared" si="92"/>
        <v>#DIV/0!</v>
      </c>
      <c r="AA345" t="e">
        <f t="shared" si="99"/>
        <v>#DIV/0!</v>
      </c>
      <c r="AB345" s="6" t="e">
        <f t="shared" si="100"/>
        <v>#DIV/0!</v>
      </c>
    </row>
    <row r="346" spans="1:28" hidden="1" x14ac:dyDescent="0.2">
      <c r="A346">
        <f>+予定価格!A334</f>
        <v>0</v>
      </c>
      <c r="B346" s="268">
        <f>ROUND(予定価格!B334*査定表!$B$1949,-D346)+E346</f>
        <v>0</v>
      </c>
      <c r="C346" s="268"/>
      <c r="D346" s="32">
        <f t="shared" si="93"/>
        <v>3</v>
      </c>
      <c r="E346" s="33">
        <f t="shared" si="85"/>
        <v>0</v>
      </c>
      <c r="F346" s="268">
        <f>IF($F$12=0,0,IF(予定価格!$G$1939=0,ROUND(予定価格!H334*(入力表!$F$12/予定価格!$H$1943),-H346),ROUND((予定価格!G334*(入力表!$F$12-予定価格!$H$1943)/予定価格!$G$1943)+予定価格!H334,-H346)))+I346</f>
        <v>0</v>
      </c>
      <c r="G346" s="268"/>
      <c r="H346" s="34">
        <f t="shared" si="94"/>
        <v>3</v>
      </c>
      <c r="I346" s="35">
        <f t="shared" si="86"/>
        <v>0</v>
      </c>
      <c r="J346" s="97">
        <f t="shared" si="87"/>
        <v>0</v>
      </c>
      <c r="K346" s="12">
        <f t="shared" si="88"/>
        <v>0</v>
      </c>
      <c r="L346" s="37"/>
      <c r="M346" s="6">
        <f>ROUND(予定価格!B334*査定表!$B$1949,-$F$14)</f>
        <v>0</v>
      </c>
      <c r="N346">
        <f>IF(M346=0,1,M346/予定価格!B334)</f>
        <v>1</v>
      </c>
      <c r="O346">
        <f t="shared" si="89"/>
        <v>11</v>
      </c>
      <c r="P346">
        <f t="shared" si="95"/>
        <v>0</v>
      </c>
      <c r="Q346">
        <f>IF(M346=0,0,M346/予定価格!B334)</f>
        <v>0</v>
      </c>
      <c r="R346">
        <f t="shared" si="90"/>
        <v>11</v>
      </c>
      <c r="S346">
        <f t="shared" si="96"/>
        <v>0</v>
      </c>
      <c r="T346" s="6">
        <f t="shared" si="97"/>
        <v>0</v>
      </c>
      <c r="U346" s="6" t="e">
        <f>IF(予定価格!$G$1939=0,ROUND(予定価格!H334*(入力表!$F$12/予定価格!$H$1943),-$F$14),ROUND((予定価格!G334*(入力表!$F$12-予定価格!$H$1943)/予定価格!$G$1943)+予定価格!H334,-$F$14))</f>
        <v>#DIV/0!</v>
      </c>
      <c r="V346" t="e">
        <f>IF(U346=0,1,IF(予定価格!O334=0,1,(U346-予定価格!P334)/予定価格!O334))</f>
        <v>#DIV/0!</v>
      </c>
      <c r="W346" t="e">
        <f t="shared" si="91"/>
        <v>#DIV/0!</v>
      </c>
      <c r="X346" t="e">
        <f t="shared" si="98"/>
        <v>#DIV/0!</v>
      </c>
      <c r="Y346" t="e">
        <f>IF(U346=0,0,IF(予定価格!G334=0,0,(U346-予定価格!H334)/予定価格!G334))</f>
        <v>#DIV/0!</v>
      </c>
      <c r="Z346" t="e">
        <f t="shared" si="92"/>
        <v>#DIV/0!</v>
      </c>
      <c r="AA346" t="e">
        <f t="shared" si="99"/>
        <v>#DIV/0!</v>
      </c>
      <c r="AB346" s="6" t="e">
        <f t="shared" si="100"/>
        <v>#DIV/0!</v>
      </c>
    </row>
    <row r="347" spans="1:28" hidden="1" x14ac:dyDescent="0.2">
      <c r="A347">
        <f>+予定価格!A335</f>
        <v>0</v>
      </c>
      <c r="B347" s="268">
        <f>ROUND(予定価格!B335*査定表!$B$1949,-D347)+E347</f>
        <v>0</v>
      </c>
      <c r="C347" s="268"/>
      <c r="D347" s="32">
        <f t="shared" si="93"/>
        <v>3</v>
      </c>
      <c r="E347" s="33">
        <f t="shared" si="85"/>
        <v>0</v>
      </c>
      <c r="F347" s="268">
        <f>IF($F$12=0,0,IF(予定価格!$G$1939=0,ROUND(予定価格!H335*(入力表!$F$12/予定価格!$H$1943),-H347),ROUND((予定価格!G335*(入力表!$F$12-予定価格!$H$1943)/予定価格!$G$1943)+予定価格!H335,-H347)))+I347</f>
        <v>0</v>
      </c>
      <c r="G347" s="268"/>
      <c r="H347" s="34">
        <f t="shared" si="94"/>
        <v>3</v>
      </c>
      <c r="I347" s="35">
        <f t="shared" si="86"/>
        <v>0</v>
      </c>
      <c r="J347" s="97">
        <f t="shared" si="87"/>
        <v>0</v>
      </c>
      <c r="K347" s="12">
        <f t="shared" si="88"/>
        <v>0</v>
      </c>
      <c r="L347" s="37"/>
      <c r="M347" s="6">
        <f>ROUND(予定価格!B335*査定表!$B$1949,-$F$14)</f>
        <v>0</v>
      </c>
      <c r="N347">
        <f>IF(M347=0,1,M347/予定価格!B335)</f>
        <v>1</v>
      </c>
      <c r="O347">
        <f t="shared" si="89"/>
        <v>11</v>
      </c>
      <c r="P347">
        <f t="shared" si="95"/>
        <v>0</v>
      </c>
      <c r="Q347">
        <f>IF(M347=0,0,M347/予定価格!B335)</f>
        <v>0</v>
      </c>
      <c r="R347">
        <f t="shared" si="90"/>
        <v>11</v>
      </c>
      <c r="S347">
        <f t="shared" si="96"/>
        <v>0</v>
      </c>
      <c r="T347" s="6">
        <f t="shared" si="97"/>
        <v>0</v>
      </c>
      <c r="U347" s="6" t="e">
        <f>IF(予定価格!$G$1939=0,ROUND(予定価格!H335*(入力表!$F$12/予定価格!$H$1943),-$F$14),ROUND((予定価格!G335*(入力表!$F$12-予定価格!$H$1943)/予定価格!$G$1943)+予定価格!H335,-$F$14))</f>
        <v>#DIV/0!</v>
      </c>
      <c r="V347" t="e">
        <f>IF(U347=0,1,IF(予定価格!O335=0,1,(U347-予定価格!P335)/予定価格!O335))</f>
        <v>#DIV/0!</v>
      </c>
      <c r="W347" t="e">
        <f t="shared" si="91"/>
        <v>#DIV/0!</v>
      </c>
      <c r="X347" t="e">
        <f t="shared" si="98"/>
        <v>#DIV/0!</v>
      </c>
      <c r="Y347" t="e">
        <f>IF(U347=0,0,IF(予定価格!G335=0,0,(U347-予定価格!H335)/予定価格!G335))</f>
        <v>#DIV/0!</v>
      </c>
      <c r="Z347" t="e">
        <f t="shared" si="92"/>
        <v>#DIV/0!</v>
      </c>
      <c r="AA347" t="e">
        <f t="shared" si="99"/>
        <v>#DIV/0!</v>
      </c>
      <c r="AB347" s="6" t="e">
        <f t="shared" si="100"/>
        <v>#DIV/0!</v>
      </c>
    </row>
    <row r="348" spans="1:28" hidden="1" x14ac:dyDescent="0.2">
      <c r="A348">
        <f>+予定価格!A336</f>
        <v>0</v>
      </c>
      <c r="B348" s="268">
        <f>ROUND(予定価格!B336*査定表!$B$1949,-D348)+E348</f>
        <v>0</v>
      </c>
      <c r="C348" s="268"/>
      <c r="D348" s="32">
        <f t="shared" si="93"/>
        <v>3</v>
      </c>
      <c r="E348" s="33">
        <f t="shared" si="85"/>
        <v>0</v>
      </c>
      <c r="F348" s="268">
        <f>IF($F$12=0,0,IF(予定価格!$G$1939=0,ROUND(予定価格!H336*(入力表!$F$12/予定価格!$H$1943),-H348),ROUND((予定価格!G336*(入力表!$F$12-予定価格!$H$1943)/予定価格!$G$1943)+予定価格!H336,-H348)))+I348</f>
        <v>0</v>
      </c>
      <c r="G348" s="268"/>
      <c r="H348" s="34">
        <f t="shared" si="94"/>
        <v>3</v>
      </c>
      <c r="I348" s="35">
        <f t="shared" si="86"/>
        <v>0</v>
      </c>
      <c r="J348" s="97">
        <f t="shared" si="87"/>
        <v>0</v>
      </c>
      <c r="K348" s="12">
        <f t="shared" si="88"/>
        <v>0</v>
      </c>
      <c r="L348" s="37"/>
      <c r="M348" s="6">
        <f>ROUND(予定価格!B336*査定表!$B$1949,-$F$14)</f>
        <v>0</v>
      </c>
      <c r="N348">
        <f>IF(M348=0,1,M348/予定価格!B336)</f>
        <v>1</v>
      </c>
      <c r="O348">
        <f t="shared" si="89"/>
        <v>11</v>
      </c>
      <c r="P348">
        <f t="shared" si="95"/>
        <v>0</v>
      </c>
      <c r="Q348">
        <f>IF(M348=0,0,M348/予定価格!B336)</f>
        <v>0</v>
      </c>
      <c r="R348">
        <f t="shared" si="90"/>
        <v>11</v>
      </c>
      <c r="S348">
        <f t="shared" si="96"/>
        <v>0</v>
      </c>
      <c r="T348" s="6">
        <f t="shared" si="97"/>
        <v>0</v>
      </c>
      <c r="U348" s="6" t="e">
        <f>IF(予定価格!$G$1939=0,ROUND(予定価格!H336*(入力表!$F$12/予定価格!$H$1943),-$F$14),ROUND((予定価格!G336*(入力表!$F$12-予定価格!$H$1943)/予定価格!$G$1943)+予定価格!H336,-$F$14))</f>
        <v>#DIV/0!</v>
      </c>
      <c r="V348" t="e">
        <f>IF(U348=0,1,IF(予定価格!O336=0,1,(U348-予定価格!P336)/予定価格!O336))</f>
        <v>#DIV/0!</v>
      </c>
      <c r="W348" t="e">
        <f t="shared" si="91"/>
        <v>#DIV/0!</v>
      </c>
      <c r="X348" t="e">
        <f t="shared" si="98"/>
        <v>#DIV/0!</v>
      </c>
      <c r="Y348" t="e">
        <f>IF(U348=0,0,IF(予定価格!G336=0,0,(U348-予定価格!H336)/予定価格!G336))</f>
        <v>#DIV/0!</v>
      </c>
      <c r="Z348" t="e">
        <f t="shared" si="92"/>
        <v>#DIV/0!</v>
      </c>
      <c r="AA348" t="e">
        <f t="shared" si="99"/>
        <v>#DIV/0!</v>
      </c>
      <c r="AB348" s="6" t="e">
        <f t="shared" si="100"/>
        <v>#DIV/0!</v>
      </c>
    </row>
    <row r="349" spans="1:28" hidden="1" x14ac:dyDescent="0.2">
      <c r="A349">
        <f>+予定価格!A337</f>
        <v>0</v>
      </c>
      <c r="B349" s="268">
        <f>ROUND(予定価格!B337*査定表!$B$1949,-D349)+E349</f>
        <v>0</v>
      </c>
      <c r="C349" s="268"/>
      <c r="D349" s="32">
        <f t="shared" si="93"/>
        <v>3</v>
      </c>
      <c r="E349" s="33">
        <f t="shared" si="85"/>
        <v>0</v>
      </c>
      <c r="F349" s="268">
        <f>IF($F$12=0,0,IF(予定価格!$G$1939=0,ROUND(予定価格!H337*(入力表!$F$12/予定価格!$H$1943),-H349),ROUND((予定価格!G337*(入力表!$F$12-予定価格!$H$1943)/予定価格!$G$1943)+予定価格!H337,-H349)))+I349</f>
        <v>0</v>
      </c>
      <c r="G349" s="268"/>
      <c r="H349" s="34">
        <f t="shared" si="94"/>
        <v>3</v>
      </c>
      <c r="I349" s="35">
        <f t="shared" si="86"/>
        <v>0</v>
      </c>
      <c r="J349" s="97">
        <f t="shared" si="87"/>
        <v>0</v>
      </c>
      <c r="K349" s="12">
        <f t="shared" si="88"/>
        <v>0</v>
      </c>
      <c r="L349" s="37"/>
      <c r="M349" s="6">
        <f>ROUND(予定価格!B337*査定表!$B$1949,-$F$14)</f>
        <v>0</v>
      </c>
      <c r="N349">
        <f>IF(M349=0,1,M349/予定価格!B337)</f>
        <v>1</v>
      </c>
      <c r="O349">
        <f t="shared" si="89"/>
        <v>11</v>
      </c>
      <c r="P349">
        <f t="shared" si="95"/>
        <v>0</v>
      </c>
      <c r="Q349">
        <f>IF(M349=0,0,M349/予定価格!B337)</f>
        <v>0</v>
      </c>
      <c r="R349">
        <f t="shared" si="90"/>
        <v>11</v>
      </c>
      <c r="S349">
        <f t="shared" si="96"/>
        <v>0</v>
      </c>
      <c r="T349" s="6">
        <f t="shared" si="97"/>
        <v>0</v>
      </c>
      <c r="U349" s="6" t="e">
        <f>IF(予定価格!$G$1939=0,ROUND(予定価格!H337*(入力表!$F$12/予定価格!$H$1943),-$F$14),ROUND((予定価格!G337*(入力表!$F$12-予定価格!$H$1943)/予定価格!$G$1943)+予定価格!H337,-$F$14))</f>
        <v>#DIV/0!</v>
      </c>
      <c r="V349" t="e">
        <f>IF(U349=0,1,IF(予定価格!O337=0,1,(U349-予定価格!P337)/予定価格!O337))</f>
        <v>#DIV/0!</v>
      </c>
      <c r="W349" t="e">
        <f t="shared" si="91"/>
        <v>#DIV/0!</v>
      </c>
      <c r="X349" t="e">
        <f t="shared" si="98"/>
        <v>#DIV/0!</v>
      </c>
      <c r="Y349" t="e">
        <f>IF(U349=0,0,IF(予定価格!G337=0,0,(U349-予定価格!H337)/予定価格!G337))</f>
        <v>#DIV/0!</v>
      </c>
      <c r="Z349" t="e">
        <f t="shared" si="92"/>
        <v>#DIV/0!</v>
      </c>
      <c r="AA349" t="e">
        <f t="shared" si="99"/>
        <v>#DIV/0!</v>
      </c>
      <c r="AB349" s="6" t="e">
        <f t="shared" si="100"/>
        <v>#DIV/0!</v>
      </c>
    </row>
    <row r="350" spans="1:28" hidden="1" x14ac:dyDescent="0.2">
      <c r="A350">
        <f>+予定価格!A338</f>
        <v>0</v>
      </c>
      <c r="B350" s="268">
        <f>ROUND(予定価格!B338*査定表!$B$1949,-D350)+E350</f>
        <v>0</v>
      </c>
      <c r="C350" s="268"/>
      <c r="D350" s="32">
        <f t="shared" si="93"/>
        <v>3</v>
      </c>
      <c r="E350" s="33">
        <f t="shared" si="85"/>
        <v>0</v>
      </c>
      <c r="F350" s="268">
        <f>IF($F$12=0,0,IF(予定価格!$G$1939=0,ROUND(予定価格!H338*(入力表!$F$12/予定価格!$H$1943),-H350),ROUND((予定価格!G338*(入力表!$F$12-予定価格!$H$1943)/予定価格!$G$1943)+予定価格!H338,-H350)))+I350</f>
        <v>0</v>
      </c>
      <c r="G350" s="268"/>
      <c r="H350" s="34">
        <f t="shared" si="94"/>
        <v>3</v>
      </c>
      <c r="I350" s="35">
        <f t="shared" si="86"/>
        <v>0</v>
      </c>
      <c r="J350" s="97">
        <f t="shared" si="87"/>
        <v>0</v>
      </c>
      <c r="K350" s="12">
        <f t="shared" si="88"/>
        <v>0</v>
      </c>
      <c r="L350" s="37"/>
      <c r="M350" s="6">
        <f>ROUND(予定価格!B338*査定表!$B$1949,-$F$14)</f>
        <v>0</v>
      </c>
      <c r="N350">
        <f>IF(M350=0,1,M350/予定価格!B338)</f>
        <v>1</v>
      </c>
      <c r="O350">
        <f t="shared" si="89"/>
        <v>11</v>
      </c>
      <c r="P350">
        <f t="shared" si="95"/>
        <v>0</v>
      </c>
      <c r="Q350">
        <f>IF(M350=0,0,M350/予定価格!B338)</f>
        <v>0</v>
      </c>
      <c r="R350">
        <f t="shared" si="90"/>
        <v>11</v>
      </c>
      <c r="S350">
        <f t="shared" si="96"/>
        <v>0</v>
      </c>
      <c r="T350" s="6">
        <f t="shared" si="97"/>
        <v>0</v>
      </c>
      <c r="U350" s="6" t="e">
        <f>IF(予定価格!$G$1939=0,ROUND(予定価格!H338*(入力表!$F$12/予定価格!$H$1943),-$F$14),ROUND((予定価格!G338*(入力表!$F$12-予定価格!$H$1943)/予定価格!$G$1943)+予定価格!H338,-$F$14))</f>
        <v>#DIV/0!</v>
      </c>
      <c r="V350" t="e">
        <f>IF(U350=0,1,IF(予定価格!O338=0,1,(U350-予定価格!P338)/予定価格!O338))</f>
        <v>#DIV/0!</v>
      </c>
      <c r="W350" t="e">
        <f t="shared" si="91"/>
        <v>#DIV/0!</v>
      </c>
      <c r="X350" t="e">
        <f t="shared" si="98"/>
        <v>#DIV/0!</v>
      </c>
      <c r="Y350" t="e">
        <f>IF(U350=0,0,IF(予定価格!G338=0,0,(U350-予定価格!H338)/予定価格!G338))</f>
        <v>#DIV/0!</v>
      </c>
      <c r="Z350" t="e">
        <f t="shared" si="92"/>
        <v>#DIV/0!</v>
      </c>
      <c r="AA350" t="e">
        <f t="shared" si="99"/>
        <v>#DIV/0!</v>
      </c>
      <c r="AB350" s="6" t="e">
        <f t="shared" si="100"/>
        <v>#DIV/0!</v>
      </c>
    </row>
    <row r="351" spans="1:28" hidden="1" x14ac:dyDescent="0.2">
      <c r="A351">
        <f>+予定価格!A339</f>
        <v>0</v>
      </c>
      <c r="B351" s="268">
        <f>ROUND(予定価格!B339*査定表!$B$1949,-D351)+E351</f>
        <v>0</v>
      </c>
      <c r="C351" s="268"/>
      <c r="D351" s="32">
        <f t="shared" si="93"/>
        <v>3</v>
      </c>
      <c r="E351" s="33">
        <f t="shared" si="85"/>
        <v>0</v>
      </c>
      <c r="F351" s="268">
        <f>IF($F$12=0,0,IF(予定価格!$G$1939=0,ROUND(予定価格!H339*(入力表!$F$12/予定価格!$H$1943),-H351),ROUND((予定価格!G339*(入力表!$F$12-予定価格!$H$1943)/予定価格!$G$1943)+予定価格!H339,-H351)))+I351</f>
        <v>0</v>
      </c>
      <c r="G351" s="268"/>
      <c r="H351" s="34">
        <f t="shared" si="94"/>
        <v>3</v>
      </c>
      <c r="I351" s="35">
        <f t="shared" si="86"/>
        <v>0</v>
      </c>
      <c r="J351" s="97">
        <f t="shared" si="87"/>
        <v>0</v>
      </c>
      <c r="K351" s="12">
        <f t="shared" si="88"/>
        <v>0</v>
      </c>
      <c r="L351" s="37"/>
      <c r="M351" s="6">
        <f>ROUND(予定価格!B339*査定表!$B$1949,-$F$14)</f>
        <v>0</v>
      </c>
      <c r="N351">
        <f>IF(M351=0,1,M351/予定価格!B339)</f>
        <v>1</v>
      </c>
      <c r="O351">
        <f t="shared" si="89"/>
        <v>11</v>
      </c>
      <c r="P351">
        <f t="shared" si="95"/>
        <v>0</v>
      </c>
      <c r="Q351">
        <f>IF(M351=0,0,M351/予定価格!B339)</f>
        <v>0</v>
      </c>
      <c r="R351">
        <f t="shared" si="90"/>
        <v>11</v>
      </c>
      <c r="S351">
        <f t="shared" si="96"/>
        <v>0</v>
      </c>
      <c r="T351" s="6">
        <f t="shared" si="97"/>
        <v>0</v>
      </c>
      <c r="U351" s="6" t="e">
        <f>IF(予定価格!$G$1939=0,ROUND(予定価格!H339*(入力表!$F$12/予定価格!$H$1943),-$F$14),ROUND((予定価格!G339*(入力表!$F$12-予定価格!$H$1943)/予定価格!$G$1943)+予定価格!H339,-$F$14))</f>
        <v>#DIV/0!</v>
      </c>
      <c r="V351" t="e">
        <f>IF(U351=0,1,IF(予定価格!O339=0,1,(U351-予定価格!P339)/予定価格!O339))</f>
        <v>#DIV/0!</v>
      </c>
      <c r="W351" t="e">
        <f t="shared" si="91"/>
        <v>#DIV/0!</v>
      </c>
      <c r="X351" t="e">
        <f t="shared" si="98"/>
        <v>#DIV/0!</v>
      </c>
      <c r="Y351" t="e">
        <f>IF(U351=0,0,IF(予定価格!G339=0,0,(U351-予定価格!H339)/予定価格!G339))</f>
        <v>#DIV/0!</v>
      </c>
      <c r="Z351" t="e">
        <f t="shared" si="92"/>
        <v>#DIV/0!</v>
      </c>
      <c r="AA351" t="e">
        <f t="shared" si="99"/>
        <v>#DIV/0!</v>
      </c>
      <c r="AB351" s="6" t="e">
        <f t="shared" si="100"/>
        <v>#DIV/0!</v>
      </c>
    </row>
    <row r="352" spans="1:28" hidden="1" x14ac:dyDescent="0.2">
      <c r="A352">
        <f>+予定価格!A340</f>
        <v>0</v>
      </c>
      <c r="B352" s="268">
        <f>ROUND(予定価格!B340*査定表!$B$1949,-D352)+E352</f>
        <v>0</v>
      </c>
      <c r="C352" s="268"/>
      <c r="D352" s="32">
        <f t="shared" si="93"/>
        <v>3</v>
      </c>
      <c r="E352" s="33">
        <f t="shared" si="85"/>
        <v>0</v>
      </c>
      <c r="F352" s="268">
        <f>IF($F$12=0,0,IF(予定価格!$G$1939=0,ROUND(予定価格!H340*(入力表!$F$12/予定価格!$H$1943),-H352),ROUND((予定価格!G340*(入力表!$F$12-予定価格!$H$1943)/予定価格!$G$1943)+予定価格!H340,-H352)))+I352</f>
        <v>0</v>
      </c>
      <c r="G352" s="268"/>
      <c r="H352" s="34">
        <f t="shared" si="94"/>
        <v>3</v>
      </c>
      <c r="I352" s="35">
        <f t="shared" si="86"/>
        <v>0</v>
      </c>
      <c r="J352" s="97">
        <f t="shared" si="87"/>
        <v>0</v>
      </c>
      <c r="K352" s="12">
        <f t="shared" si="88"/>
        <v>0</v>
      </c>
      <c r="L352" s="37"/>
      <c r="M352" s="6">
        <f>ROUND(予定価格!B340*査定表!$B$1949,-$F$14)</f>
        <v>0</v>
      </c>
      <c r="N352">
        <f>IF(M352=0,1,M352/予定価格!B340)</f>
        <v>1</v>
      </c>
      <c r="O352">
        <f t="shared" si="89"/>
        <v>11</v>
      </c>
      <c r="P352">
        <f t="shared" si="95"/>
        <v>0</v>
      </c>
      <c r="Q352">
        <f>IF(M352=0,0,M352/予定価格!B340)</f>
        <v>0</v>
      </c>
      <c r="R352">
        <f t="shared" si="90"/>
        <v>11</v>
      </c>
      <c r="S352">
        <f t="shared" si="96"/>
        <v>0</v>
      </c>
      <c r="T352" s="6">
        <f t="shared" si="97"/>
        <v>0</v>
      </c>
      <c r="U352" s="6" t="e">
        <f>IF(予定価格!$G$1939=0,ROUND(予定価格!H340*(入力表!$F$12/予定価格!$H$1943),-$F$14),ROUND((予定価格!G340*(入力表!$F$12-予定価格!$H$1943)/予定価格!$G$1943)+予定価格!H340,-$F$14))</f>
        <v>#DIV/0!</v>
      </c>
      <c r="V352" t="e">
        <f>IF(U352=0,1,IF(予定価格!O340=0,1,(U352-予定価格!P340)/予定価格!O340))</f>
        <v>#DIV/0!</v>
      </c>
      <c r="W352" t="e">
        <f t="shared" si="91"/>
        <v>#DIV/0!</v>
      </c>
      <c r="X352" t="e">
        <f t="shared" si="98"/>
        <v>#DIV/0!</v>
      </c>
      <c r="Y352" t="e">
        <f>IF(U352=0,0,IF(予定価格!G340=0,0,(U352-予定価格!H340)/予定価格!G340))</f>
        <v>#DIV/0!</v>
      </c>
      <c r="Z352" t="e">
        <f t="shared" si="92"/>
        <v>#DIV/0!</v>
      </c>
      <c r="AA352" t="e">
        <f t="shared" si="99"/>
        <v>#DIV/0!</v>
      </c>
      <c r="AB352" s="6" t="e">
        <f t="shared" si="100"/>
        <v>#DIV/0!</v>
      </c>
    </row>
    <row r="353" spans="1:28" hidden="1" x14ac:dyDescent="0.2">
      <c r="A353">
        <f>+予定価格!A341</f>
        <v>0</v>
      </c>
      <c r="B353" s="268">
        <f>ROUND(予定価格!B341*査定表!$B$1949,-D353)+E353</f>
        <v>0</v>
      </c>
      <c r="C353" s="268"/>
      <c r="D353" s="32">
        <f t="shared" si="93"/>
        <v>3</v>
      </c>
      <c r="E353" s="33">
        <f t="shared" si="85"/>
        <v>0</v>
      </c>
      <c r="F353" s="268">
        <f>IF($F$12=0,0,IF(予定価格!$G$1939=0,ROUND(予定価格!H341*(入力表!$F$12/予定価格!$H$1943),-H353),ROUND((予定価格!G341*(入力表!$F$12-予定価格!$H$1943)/予定価格!$G$1943)+予定価格!H341,-H353)))+I353</f>
        <v>0</v>
      </c>
      <c r="G353" s="268"/>
      <c r="H353" s="34">
        <f t="shared" si="94"/>
        <v>3</v>
      </c>
      <c r="I353" s="35">
        <f t="shared" si="86"/>
        <v>0</v>
      </c>
      <c r="J353" s="97">
        <f t="shared" si="87"/>
        <v>0</v>
      </c>
      <c r="K353" s="12">
        <f t="shared" si="88"/>
        <v>0</v>
      </c>
      <c r="L353" s="37"/>
      <c r="M353" s="6">
        <f>ROUND(予定価格!B341*査定表!$B$1949,-$F$14)</f>
        <v>0</v>
      </c>
      <c r="N353">
        <f>IF(M353=0,1,M353/予定価格!B341)</f>
        <v>1</v>
      </c>
      <c r="O353">
        <f t="shared" si="89"/>
        <v>11</v>
      </c>
      <c r="P353">
        <f t="shared" si="95"/>
        <v>0</v>
      </c>
      <c r="Q353">
        <f>IF(M353=0,0,M353/予定価格!B341)</f>
        <v>0</v>
      </c>
      <c r="R353">
        <f t="shared" si="90"/>
        <v>11</v>
      </c>
      <c r="S353">
        <f t="shared" si="96"/>
        <v>0</v>
      </c>
      <c r="T353" s="6">
        <f t="shared" si="97"/>
        <v>0</v>
      </c>
      <c r="U353" s="6" t="e">
        <f>IF(予定価格!$G$1939=0,ROUND(予定価格!H341*(入力表!$F$12/予定価格!$H$1943),-$F$14),ROUND((予定価格!G341*(入力表!$F$12-予定価格!$H$1943)/予定価格!$G$1943)+予定価格!H341,-$F$14))</f>
        <v>#DIV/0!</v>
      </c>
      <c r="V353" t="e">
        <f>IF(U353=0,1,IF(予定価格!O341=0,1,(U353-予定価格!P341)/予定価格!O341))</f>
        <v>#DIV/0!</v>
      </c>
      <c r="W353" t="e">
        <f t="shared" si="91"/>
        <v>#DIV/0!</v>
      </c>
      <c r="X353" t="e">
        <f t="shared" si="98"/>
        <v>#DIV/0!</v>
      </c>
      <c r="Y353" t="e">
        <f>IF(U353=0,0,IF(予定価格!G341=0,0,(U353-予定価格!H341)/予定価格!G341))</f>
        <v>#DIV/0!</v>
      </c>
      <c r="Z353" t="e">
        <f t="shared" si="92"/>
        <v>#DIV/0!</v>
      </c>
      <c r="AA353" t="e">
        <f t="shared" si="99"/>
        <v>#DIV/0!</v>
      </c>
      <c r="AB353" s="6" t="e">
        <f t="shared" si="100"/>
        <v>#DIV/0!</v>
      </c>
    </row>
    <row r="354" spans="1:28" hidden="1" x14ac:dyDescent="0.2">
      <c r="A354">
        <f>+予定価格!A342</f>
        <v>0</v>
      </c>
      <c r="B354" s="268">
        <f>ROUND(予定価格!B342*査定表!$B$1949,-D354)+E354</f>
        <v>0</v>
      </c>
      <c r="C354" s="268"/>
      <c r="D354" s="32">
        <f t="shared" si="93"/>
        <v>3</v>
      </c>
      <c r="E354" s="33">
        <f t="shared" si="85"/>
        <v>0</v>
      </c>
      <c r="F354" s="268">
        <f>IF($F$12=0,0,IF(予定価格!$G$1939=0,ROUND(予定価格!H342*(入力表!$F$12/予定価格!$H$1943),-H354),ROUND((予定価格!G342*(入力表!$F$12-予定価格!$H$1943)/予定価格!$G$1943)+予定価格!H342,-H354)))+I354</f>
        <v>0</v>
      </c>
      <c r="G354" s="268"/>
      <c r="H354" s="34">
        <f t="shared" si="94"/>
        <v>3</v>
      </c>
      <c r="I354" s="35">
        <f t="shared" si="86"/>
        <v>0</v>
      </c>
      <c r="J354" s="97">
        <f t="shared" si="87"/>
        <v>0</v>
      </c>
      <c r="K354" s="12">
        <f t="shared" si="88"/>
        <v>0</v>
      </c>
      <c r="L354" s="37"/>
      <c r="M354" s="6">
        <f>ROUND(予定価格!B342*査定表!$B$1949,-$F$14)</f>
        <v>0</v>
      </c>
      <c r="N354">
        <f>IF(M354=0,1,M354/予定価格!B342)</f>
        <v>1</v>
      </c>
      <c r="O354">
        <f t="shared" si="89"/>
        <v>11</v>
      </c>
      <c r="P354">
        <f t="shared" si="95"/>
        <v>0</v>
      </c>
      <c r="Q354">
        <f>IF(M354=0,0,M354/予定価格!B342)</f>
        <v>0</v>
      </c>
      <c r="R354">
        <f t="shared" si="90"/>
        <v>11</v>
      </c>
      <c r="S354">
        <f t="shared" si="96"/>
        <v>0</v>
      </c>
      <c r="T354" s="6">
        <f t="shared" si="97"/>
        <v>0</v>
      </c>
      <c r="U354" s="6" t="e">
        <f>IF(予定価格!$G$1939=0,ROUND(予定価格!H342*(入力表!$F$12/予定価格!$H$1943),-$F$14),ROUND((予定価格!G342*(入力表!$F$12-予定価格!$H$1943)/予定価格!$G$1943)+予定価格!H342,-$F$14))</f>
        <v>#DIV/0!</v>
      </c>
      <c r="V354" t="e">
        <f>IF(U354=0,1,IF(予定価格!O342=0,1,(U354-予定価格!P342)/予定価格!O342))</f>
        <v>#DIV/0!</v>
      </c>
      <c r="W354" t="e">
        <f t="shared" si="91"/>
        <v>#DIV/0!</v>
      </c>
      <c r="X354" t="e">
        <f t="shared" si="98"/>
        <v>#DIV/0!</v>
      </c>
      <c r="Y354" t="e">
        <f>IF(U354=0,0,IF(予定価格!G342=0,0,(U354-予定価格!H342)/予定価格!G342))</f>
        <v>#DIV/0!</v>
      </c>
      <c r="Z354" t="e">
        <f t="shared" si="92"/>
        <v>#DIV/0!</v>
      </c>
      <c r="AA354" t="e">
        <f t="shared" si="99"/>
        <v>#DIV/0!</v>
      </c>
      <c r="AB354" s="6" t="e">
        <f t="shared" si="100"/>
        <v>#DIV/0!</v>
      </c>
    </row>
    <row r="355" spans="1:28" hidden="1" x14ac:dyDescent="0.2">
      <c r="A355">
        <f>+予定価格!A343</f>
        <v>0</v>
      </c>
      <c r="B355" s="268">
        <f>ROUND(予定価格!B343*査定表!$B$1949,-D355)+E355</f>
        <v>0</v>
      </c>
      <c r="C355" s="268"/>
      <c r="D355" s="32">
        <f t="shared" si="93"/>
        <v>3</v>
      </c>
      <c r="E355" s="33">
        <f t="shared" si="85"/>
        <v>0</v>
      </c>
      <c r="F355" s="268">
        <f>IF($F$12=0,0,IF(予定価格!$G$1939=0,ROUND(予定価格!H343*(入力表!$F$12/予定価格!$H$1943),-H355),ROUND((予定価格!G343*(入力表!$F$12-予定価格!$H$1943)/予定価格!$G$1943)+予定価格!H343,-H355)))+I355</f>
        <v>0</v>
      </c>
      <c r="G355" s="268"/>
      <c r="H355" s="34">
        <f t="shared" si="94"/>
        <v>3</v>
      </c>
      <c r="I355" s="35">
        <f t="shared" si="86"/>
        <v>0</v>
      </c>
      <c r="J355" s="97">
        <f t="shared" si="87"/>
        <v>0</v>
      </c>
      <c r="K355" s="12">
        <f t="shared" si="88"/>
        <v>0</v>
      </c>
      <c r="L355" s="37"/>
      <c r="M355" s="6">
        <f>ROUND(予定価格!B343*査定表!$B$1949,-$F$14)</f>
        <v>0</v>
      </c>
      <c r="N355">
        <f>IF(M355=0,1,M355/予定価格!B343)</f>
        <v>1</v>
      </c>
      <c r="O355">
        <f t="shared" si="89"/>
        <v>11</v>
      </c>
      <c r="P355">
        <f t="shared" si="95"/>
        <v>0</v>
      </c>
      <c r="Q355">
        <f>IF(M355=0,0,M355/予定価格!B343)</f>
        <v>0</v>
      </c>
      <c r="R355">
        <f t="shared" si="90"/>
        <v>11</v>
      </c>
      <c r="S355">
        <f t="shared" si="96"/>
        <v>0</v>
      </c>
      <c r="T355" s="6">
        <f t="shared" si="97"/>
        <v>0</v>
      </c>
      <c r="U355" s="6" t="e">
        <f>IF(予定価格!$G$1939=0,ROUND(予定価格!H343*(入力表!$F$12/予定価格!$H$1943),-$F$14),ROUND((予定価格!G343*(入力表!$F$12-予定価格!$H$1943)/予定価格!$G$1943)+予定価格!H343,-$F$14))</f>
        <v>#DIV/0!</v>
      </c>
      <c r="V355" t="e">
        <f>IF(U355=0,1,IF(予定価格!O343=0,1,(U355-予定価格!P343)/予定価格!O343))</f>
        <v>#DIV/0!</v>
      </c>
      <c r="W355" t="e">
        <f t="shared" si="91"/>
        <v>#DIV/0!</v>
      </c>
      <c r="X355" t="e">
        <f t="shared" si="98"/>
        <v>#DIV/0!</v>
      </c>
      <c r="Y355" t="e">
        <f>IF(U355=0,0,IF(予定価格!G343=0,0,(U355-予定価格!H343)/予定価格!G343))</f>
        <v>#DIV/0!</v>
      </c>
      <c r="Z355" t="e">
        <f t="shared" si="92"/>
        <v>#DIV/0!</v>
      </c>
      <c r="AA355" t="e">
        <f t="shared" si="99"/>
        <v>#DIV/0!</v>
      </c>
      <c r="AB355" s="6" t="e">
        <f t="shared" si="100"/>
        <v>#DIV/0!</v>
      </c>
    </row>
    <row r="356" spans="1:28" hidden="1" x14ac:dyDescent="0.2">
      <c r="A356">
        <f>+予定価格!A344</f>
        <v>0</v>
      </c>
      <c r="B356" s="268">
        <f>ROUND(予定価格!B344*査定表!$B$1949,-D356)+E356</f>
        <v>0</v>
      </c>
      <c r="C356" s="268"/>
      <c r="D356" s="32">
        <f t="shared" si="93"/>
        <v>3</v>
      </c>
      <c r="E356" s="33">
        <f t="shared" si="85"/>
        <v>0</v>
      </c>
      <c r="F356" s="268">
        <f>IF($F$12=0,0,IF(予定価格!$G$1939=0,ROUND(予定価格!H344*(入力表!$F$12/予定価格!$H$1943),-H356),ROUND((予定価格!G344*(入力表!$F$12-予定価格!$H$1943)/予定価格!$G$1943)+予定価格!H344,-H356)))+I356</f>
        <v>0</v>
      </c>
      <c r="G356" s="268"/>
      <c r="H356" s="34">
        <f t="shared" si="94"/>
        <v>3</v>
      </c>
      <c r="I356" s="35">
        <f t="shared" si="86"/>
        <v>0</v>
      </c>
      <c r="J356" s="97">
        <f t="shared" si="87"/>
        <v>0</v>
      </c>
      <c r="K356" s="12">
        <f t="shared" si="88"/>
        <v>0</v>
      </c>
      <c r="L356" s="37"/>
      <c r="M356" s="6">
        <f>ROUND(予定価格!B344*査定表!$B$1949,-$F$14)</f>
        <v>0</v>
      </c>
      <c r="N356">
        <f>IF(M356=0,1,M356/予定価格!B344)</f>
        <v>1</v>
      </c>
      <c r="O356">
        <f t="shared" si="89"/>
        <v>11</v>
      </c>
      <c r="P356">
        <f t="shared" si="95"/>
        <v>0</v>
      </c>
      <c r="Q356">
        <f>IF(M356=0,0,M356/予定価格!B344)</f>
        <v>0</v>
      </c>
      <c r="R356">
        <f t="shared" si="90"/>
        <v>11</v>
      </c>
      <c r="S356">
        <f t="shared" si="96"/>
        <v>0</v>
      </c>
      <c r="T356" s="6">
        <f t="shared" si="97"/>
        <v>0</v>
      </c>
      <c r="U356" s="6" t="e">
        <f>IF(予定価格!$G$1939=0,ROUND(予定価格!H344*(入力表!$F$12/予定価格!$H$1943),-$F$14),ROUND((予定価格!G344*(入力表!$F$12-予定価格!$H$1943)/予定価格!$G$1943)+予定価格!H344,-$F$14))</f>
        <v>#DIV/0!</v>
      </c>
      <c r="V356" t="e">
        <f>IF(U356=0,1,IF(予定価格!O344=0,1,(U356-予定価格!P344)/予定価格!O344))</f>
        <v>#DIV/0!</v>
      </c>
      <c r="W356" t="e">
        <f t="shared" si="91"/>
        <v>#DIV/0!</v>
      </c>
      <c r="X356" t="e">
        <f t="shared" si="98"/>
        <v>#DIV/0!</v>
      </c>
      <c r="Y356" t="e">
        <f>IF(U356=0,0,IF(予定価格!G344=0,0,(U356-予定価格!H344)/予定価格!G344))</f>
        <v>#DIV/0!</v>
      </c>
      <c r="Z356" t="e">
        <f t="shared" si="92"/>
        <v>#DIV/0!</v>
      </c>
      <c r="AA356" t="e">
        <f t="shared" si="99"/>
        <v>#DIV/0!</v>
      </c>
      <c r="AB356" s="6" t="e">
        <f t="shared" si="100"/>
        <v>#DIV/0!</v>
      </c>
    </row>
    <row r="357" spans="1:28" hidden="1" x14ac:dyDescent="0.2">
      <c r="A357">
        <f>+予定価格!A345</f>
        <v>0</v>
      </c>
      <c r="B357" s="268">
        <f>ROUND(予定価格!B345*査定表!$B$1949,-D357)+E357</f>
        <v>0</v>
      </c>
      <c r="C357" s="268"/>
      <c r="D357" s="32">
        <f t="shared" si="93"/>
        <v>3</v>
      </c>
      <c r="E357" s="33">
        <f t="shared" si="85"/>
        <v>0</v>
      </c>
      <c r="F357" s="268">
        <f>IF($F$12=0,0,IF(予定価格!$G$1939=0,ROUND(予定価格!H345*(入力表!$F$12/予定価格!$H$1943),-H357),ROUND((予定価格!G345*(入力表!$F$12-予定価格!$H$1943)/予定価格!$G$1943)+予定価格!H345,-H357)))+I357</f>
        <v>0</v>
      </c>
      <c r="G357" s="268"/>
      <c r="H357" s="34">
        <f t="shared" si="94"/>
        <v>3</v>
      </c>
      <c r="I357" s="35">
        <f t="shared" si="86"/>
        <v>0</v>
      </c>
      <c r="J357" s="97">
        <f t="shared" si="87"/>
        <v>0</v>
      </c>
      <c r="K357" s="12">
        <f t="shared" si="88"/>
        <v>0</v>
      </c>
      <c r="L357" s="37"/>
      <c r="M357" s="6">
        <f>ROUND(予定価格!B345*査定表!$B$1949,-$F$14)</f>
        <v>0</v>
      </c>
      <c r="N357">
        <f>IF(M357=0,1,M357/予定価格!B345)</f>
        <v>1</v>
      </c>
      <c r="O357">
        <f t="shared" si="89"/>
        <v>11</v>
      </c>
      <c r="P357">
        <f t="shared" si="95"/>
        <v>0</v>
      </c>
      <c r="Q357">
        <f>IF(M357=0,0,M357/予定価格!B345)</f>
        <v>0</v>
      </c>
      <c r="R357">
        <f t="shared" si="90"/>
        <v>11</v>
      </c>
      <c r="S357">
        <f t="shared" si="96"/>
        <v>0</v>
      </c>
      <c r="T357" s="6">
        <f t="shared" si="97"/>
        <v>0</v>
      </c>
      <c r="U357" s="6" t="e">
        <f>IF(予定価格!$G$1939=0,ROUND(予定価格!H345*(入力表!$F$12/予定価格!$H$1943),-$F$14),ROUND((予定価格!G345*(入力表!$F$12-予定価格!$H$1943)/予定価格!$G$1943)+予定価格!H345,-$F$14))</f>
        <v>#DIV/0!</v>
      </c>
      <c r="V357" t="e">
        <f>IF(U357=0,1,IF(予定価格!O345=0,1,(U357-予定価格!P345)/予定価格!O345))</f>
        <v>#DIV/0!</v>
      </c>
      <c r="W357" t="e">
        <f t="shared" si="91"/>
        <v>#DIV/0!</v>
      </c>
      <c r="X357" t="e">
        <f t="shared" si="98"/>
        <v>#DIV/0!</v>
      </c>
      <c r="Y357" t="e">
        <f>IF(U357=0,0,IF(予定価格!G345=0,0,(U357-予定価格!H345)/予定価格!G345))</f>
        <v>#DIV/0!</v>
      </c>
      <c r="Z357" t="e">
        <f t="shared" si="92"/>
        <v>#DIV/0!</v>
      </c>
      <c r="AA357" t="e">
        <f t="shared" si="99"/>
        <v>#DIV/0!</v>
      </c>
      <c r="AB357" s="6" t="e">
        <f t="shared" si="100"/>
        <v>#DIV/0!</v>
      </c>
    </row>
    <row r="358" spans="1:28" hidden="1" x14ac:dyDescent="0.2">
      <c r="A358">
        <f>+予定価格!A346</f>
        <v>0</v>
      </c>
      <c r="B358" s="268">
        <f>ROUND(予定価格!B346*査定表!$B$1949,-D358)+E358</f>
        <v>0</v>
      </c>
      <c r="C358" s="268"/>
      <c r="D358" s="32">
        <f t="shared" si="93"/>
        <v>3</v>
      </c>
      <c r="E358" s="33">
        <f t="shared" si="85"/>
        <v>0</v>
      </c>
      <c r="F358" s="268">
        <f>IF($F$12=0,0,IF(予定価格!$G$1939=0,ROUND(予定価格!H346*(入力表!$F$12/予定価格!$H$1943),-H358),ROUND((予定価格!G346*(入力表!$F$12-予定価格!$H$1943)/予定価格!$G$1943)+予定価格!H346,-H358)))+I358</f>
        <v>0</v>
      </c>
      <c r="G358" s="268"/>
      <c r="H358" s="34">
        <f t="shared" si="94"/>
        <v>3</v>
      </c>
      <c r="I358" s="35">
        <f t="shared" si="86"/>
        <v>0</v>
      </c>
      <c r="J358" s="97">
        <f t="shared" si="87"/>
        <v>0</v>
      </c>
      <c r="K358" s="12">
        <f t="shared" si="88"/>
        <v>0</v>
      </c>
      <c r="L358" s="37"/>
      <c r="M358" s="6">
        <f>ROUND(予定価格!B346*査定表!$B$1949,-$F$14)</f>
        <v>0</v>
      </c>
      <c r="N358">
        <f>IF(M358=0,1,M358/予定価格!B346)</f>
        <v>1</v>
      </c>
      <c r="O358">
        <f t="shared" si="89"/>
        <v>11</v>
      </c>
      <c r="P358">
        <f t="shared" si="95"/>
        <v>0</v>
      </c>
      <c r="Q358">
        <f>IF(M358=0,0,M358/予定価格!B346)</f>
        <v>0</v>
      </c>
      <c r="R358">
        <f t="shared" si="90"/>
        <v>11</v>
      </c>
      <c r="S358">
        <f t="shared" si="96"/>
        <v>0</v>
      </c>
      <c r="T358" s="6">
        <f t="shared" si="97"/>
        <v>0</v>
      </c>
      <c r="U358" s="6" t="e">
        <f>IF(予定価格!$G$1939=0,ROUND(予定価格!H346*(入力表!$F$12/予定価格!$H$1943),-$F$14),ROUND((予定価格!G346*(入力表!$F$12-予定価格!$H$1943)/予定価格!$G$1943)+予定価格!H346,-$F$14))</f>
        <v>#DIV/0!</v>
      </c>
      <c r="V358" t="e">
        <f>IF(U358=0,1,IF(予定価格!O346=0,1,(U358-予定価格!P346)/予定価格!O346))</f>
        <v>#DIV/0!</v>
      </c>
      <c r="W358" t="e">
        <f t="shared" si="91"/>
        <v>#DIV/0!</v>
      </c>
      <c r="X358" t="e">
        <f t="shared" si="98"/>
        <v>#DIV/0!</v>
      </c>
      <c r="Y358" t="e">
        <f>IF(U358=0,0,IF(予定価格!G346=0,0,(U358-予定価格!H346)/予定価格!G346))</f>
        <v>#DIV/0!</v>
      </c>
      <c r="Z358" t="e">
        <f t="shared" si="92"/>
        <v>#DIV/0!</v>
      </c>
      <c r="AA358" t="e">
        <f t="shared" si="99"/>
        <v>#DIV/0!</v>
      </c>
      <c r="AB358" s="6" t="e">
        <f t="shared" si="100"/>
        <v>#DIV/0!</v>
      </c>
    </row>
    <row r="359" spans="1:28" hidden="1" x14ac:dyDescent="0.2">
      <c r="A359">
        <f>+予定価格!A347</f>
        <v>0</v>
      </c>
      <c r="B359" s="268">
        <f>ROUND(予定価格!B347*査定表!$B$1949,-D359)+E359</f>
        <v>0</v>
      </c>
      <c r="C359" s="268"/>
      <c r="D359" s="32">
        <f t="shared" si="93"/>
        <v>3</v>
      </c>
      <c r="E359" s="33">
        <f t="shared" si="85"/>
        <v>0</v>
      </c>
      <c r="F359" s="268">
        <f>IF($F$12=0,0,IF(予定価格!$G$1939=0,ROUND(予定価格!H347*(入力表!$F$12/予定価格!$H$1943),-H359),ROUND((予定価格!G347*(入力表!$F$12-予定価格!$H$1943)/予定価格!$G$1943)+予定価格!H347,-H359)))+I359</f>
        <v>0</v>
      </c>
      <c r="G359" s="268"/>
      <c r="H359" s="34">
        <f t="shared" si="94"/>
        <v>3</v>
      </c>
      <c r="I359" s="35">
        <f t="shared" si="86"/>
        <v>0</v>
      </c>
      <c r="J359" s="97">
        <f t="shared" si="87"/>
        <v>0</v>
      </c>
      <c r="K359" s="12">
        <f t="shared" si="88"/>
        <v>0</v>
      </c>
      <c r="L359" s="37"/>
      <c r="M359" s="6">
        <f>ROUND(予定価格!B347*査定表!$B$1949,-$F$14)</f>
        <v>0</v>
      </c>
      <c r="N359">
        <f>IF(M359=0,1,M359/予定価格!B347)</f>
        <v>1</v>
      </c>
      <c r="O359">
        <f t="shared" si="89"/>
        <v>11</v>
      </c>
      <c r="P359">
        <f t="shared" si="95"/>
        <v>0</v>
      </c>
      <c r="Q359">
        <f>IF(M359=0,0,M359/予定価格!B347)</f>
        <v>0</v>
      </c>
      <c r="R359">
        <f t="shared" si="90"/>
        <v>11</v>
      </c>
      <c r="S359">
        <f t="shared" si="96"/>
        <v>0</v>
      </c>
      <c r="T359" s="6">
        <f t="shared" si="97"/>
        <v>0</v>
      </c>
      <c r="U359" s="6" t="e">
        <f>IF(予定価格!$G$1939=0,ROUND(予定価格!H347*(入力表!$F$12/予定価格!$H$1943),-$F$14),ROUND((予定価格!G347*(入力表!$F$12-予定価格!$H$1943)/予定価格!$G$1943)+予定価格!H347,-$F$14))</f>
        <v>#DIV/0!</v>
      </c>
      <c r="V359" t="e">
        <f>IF(U359=0,1,IF(予定価格!O347=0,1,(U359-予定価格!P347)/予定価格!O347))</f>
        <v>#DIV/0!</v>
      </c>
      <c r="W359" t="e">
        <f t="shared" si="91"/>
        <v>#DIV/0!</v>
      </c>
      <c r="X359" t="e">
        <f t="shared" si="98"/>
        <v>#DIV/0!</v>
      </c>
      <c r="Y359" t="e">
        <f>IF(U359=0,0,IF(予定価格!G347=0,0,(U359-予定価格!H347)/予定価格!G347))</f>
        <v>#DIV/0!</v>
      </c>
      <c r="Z359" t="e">
        <f t="shared" si="92"/>
        <v>#DIV/0!</v>
      </c>
      <c r="AA359" t="e">
        <f t="shared" si="99"/>
        <v>#DIV/0!</v>
      </c>
      <c r="AB359" s="6" t="e">
        <f t="shared" si="100"/>
        <v>#DIV/0!</v>
      </c>
    </row>
    <row r="360" spans="1:28" hidden="1" x14ac:dyDescent="0.2">
      <c r="A360">
        <f>+予定価格!A348</f>
        <v>0</v>
      </c>
      <c r="B360" s="268">
        <f>ROUND(予定価格!B348*査定表!$B$1949,-D360)+E360</f>
        <v>0</v>
      </c>
      <c r="C360" s="268"/>
      <c r="D360" s="32">
        <f t="shared" si="93"/>
        <v>3</v>
      </c>
      <c r="E360" s="33">
        <f t="shared" si="85"/>
        <v>0</v>
      </c>
      <c r="F360" s="268">
        <f>IF($F$12=0,0,IF(予定価格!$G$1939=0,ROUND(予定価格!H348*(入力表!$F$12/予定価格!$H$1943),-H360),ROUND((予定価格!G348*(入力表!$F$12-予定価格!$H$1943)/予定価格!$G$1943)+予定価格!H348,-H360)))+I360</f>
        <v>0</v>
      </c>
      <c r="G360" s="268"/>
      <c r="H360" s="34">
        <f t="shared" si="94"/>
        <v>3</v>
      </c>
      <c r="I360" s="35">
        <f t="shared" si="86"/>
        <v>0</v>
      </c>
      <c r="J360" s="97">
        <f t="shared" si="87"/>
        <v>0</v>
      </c>
      <c r="K360" s="12">
        <f t="shared" si="88"/>
        <v>0</v>
      </c>
      <c r="L360" s="37"/>
      <c r="M360" s="6">
        <f>ROUND(予定価格!B348*査定表!$B$1949,-$F$14)</f>
        <v>0</v>
      </c>
      <c r="N360">
        <f>IF(M360=0,1,M360/予定価格!B348)</f>
        <v>1</v>
      </c>
      <c r="O360">
        <f t="shared" si="89"/>
        <v>11</v>
      </c>
      <c r="P360">
        <f t="shared" si="95"/>
        <v>0</v>
      </c>
      <c r="Q360">
        <f>IF(M360=0,0,M360/予定価格!B348)</f>
        <v>0</v>
      </c>
      <c r="R360">
        <f t="shared" si="90"/>
        <v>11</v>
      </c>
      <c r="S360">
        <f t="shared" si="96"/>
        <v>0</v>
      </c>
      <c r="T360" s="6">
        <f t="shared" si="97"/>
        <v>0</v>
      </c>
      <c r="U360" s="6" t="e">
        <f>IF(予定価格!$G$1939=0,ROUND(予定価格!H348*(入力表!$F$12/予定価格!$H$1943),-$F$14),ROUND((予定価格!G348*(入力表!$F$12-予定価格!$H$1943)/予定価格!$G$1943)+予定価格!H348,-$F$14))</f>
        <v>#DIV/0!</v>
      </c>
      <c r="V360" t="e">
        <f>IF(U360=0,1,IF(予定価格!O348=0,1,(U360-予定価格!P348)/予定価格!O348))</f>
        <v>#DIV/0!</v>
      </c>
      <c r="W360" t="e">
        <f t="shared" si="91"/>
        <v>#DIV/0!</v>
      </c>
      <c r="X360" t="e">
        <f t="shared" si="98"/>
        <v>#DIV/0!</v>
      </c>
      <c r="Y360" t="e">
        <f>IF(U360=0,0,IF(予定価格!G348=0,0,(U360-予定価格!H348)/予定価格!G348))</f>
        <v>#DIV/0!</v>
      </c>
      <c r="Z360" t="e">
        <f t="shared" si="92"/>
        <v>#DIV/0!</v>
      </c>
      <c r="AA360" t="e">
        <f t="shared" si="99"/>
        <v>#DIV/0!</v>
      </c>
      <c r="AB360" s="6" t="e">
        <f t="shared" si="100"/>
        <v>#DIV/0!</v>
      </c>
    </row>
    <row r="361" spans="1:28" hidden="1" x14ac:dyDescent="0.2">
      <c r="A361">
        <f>+予定価格!A349</f>
        <v>0</v>
      </c>
      <c r="B361" s="268">
        <f>ROUND(予定価格!B349*査定表!$B$1949,-D361)+E361</f>
        <v>0</v>
      </c>
      <c r="C361" s="268"/>
      <c r="D361" s="32">
        <f t="shared" si="93"/>
        <v>3</v>
      </c>
      <c r="E361" s="33">
        <f t="shared" si="85"/>
        <v>0</v>
      </c>
      <c r="F361" s="268">
        <f>IF($F$12=0,0,IF(予定価格!$G$1939=0,ROUND(予定価格!H349*(入力表!$F$12/予定価格!$H$1943),-H361),ROUND((予定価格!G349*(入力表!$F$12-予定価格!$H$1943)/予定価格!$G$1943)+予定価格!H349,-H361)))+I361</f>
        <v>0</v>
      </c>
      <c r="G361" s="268"/>
      <c r="H361" s="34">
        <f t="shared" si="94"/>
        <v>3</v>
      </c>
      <c r="I361" s="35">
        <f t="shared" si="86"/>
        <v>0</v>
      </c>
      <c r="J361" s="97">
        <f t="shared" si="87"/>
        <v>0</v>
      </c>
      <c r="K361" s="12">
        <f t="shared" si="88"/>
        <v>0</v>
      </c>
      <c r="L361" s="37"/>
      <c r="M361" s="6">
        <f>ROUND(予定価格!B349*査定表!$B$1949,-$F$14)</f>
        <v>0</v>
      </c>
      <c r="N361">
        <f>IF(M361=0,1,M361/予定価格!B349)</f>
        <v>1</v>
      </c>
      <c r="O361">
        <f t="shared" si="89"/>
        <v>11</v>
      </c>
      <c r="P361">
        <f t="shared" si="95"/>
        <v>0</v>
      </c>
      <c r="Q361">
        <f>IF(M361=0,0,M361/予定価格!B349)</f>
        <v>0</v>
      </c>
      <c r="R361">
        <f t="shared" si="90"/>
        <v>11</v>
      </c>
      <c r="S361">
        <f t="shared" si="96"/>
        <v>0</v>
      </c>
      <c r="T361" s="6">
        <f t="shared" si="97"/>
        <v>0</v>
      </c>
      <c r="U361" s="6" t="e">
        <f>IF(予定価格!$G$1939=0,ROUND(予定価格!H349*(入力表!$F$12/予定価格!$H$1943),-$F$14),ROUND((予定価格!G349*(入力表!$F$12-予定価格!$H$1943)/予定価格!$G$1943)+予定価格!H349,-$F$14))</f>
        <v>#DIV/0!</v>
      </c>
      <c r="V361" t="e">
        <f>IF(U361=0,1,IF(予定価格!O349=0,1,(U361-予定価格!P349)/予定価格!O349))</f>
        <v>#DIV/0!</v>
      </c>
      <c r="W361" t="e">
        <f t="shared" si="91"/>
        <v>#DIV/0!</v>
      </c>
      <c r="X361" t="e">
        <f t="shared" si="98"/>
        <v>#DIV/0!</v>
      </c>
      <c r="Y361" t="e">
        <f>IF(U361=0,0,IF(予定価格!G349=0,0,(U361-予定価格!H349)/予定価格!G349))</f>
        <v>#DIV/0!</v>
      </c>
      <c r="Z361" t="e">
        <f t="shared" si="92"/>
        <v>#DIV/0!</v>
      </c>
      <c r="AA361" t="e">
        <f t="shared" si="99"/>
        <v>#DIV/0!</v>
      </c>
      <c r="AB361" s="6" t="e">
        <f t="shared" si="100"/>
        <v>#DIV/0!</v>
      </c>
    </row>
    <row r="362" spans="1:28" hidden="1" x14ac:dyDescent="0.2">
      <c r="A362">
        <f>+予定価格!A350</f>
        <v>0</v>
      </c>
      <c r="B362" s="268">
        <f>ROUND(予定価格!B350*査定表!$B$1949,-D362)+E362</f>
        <v>0</v>
      </c>
      <c r="C362" s="268"/>
      <c r="D362" s="32">
        <f t="shared" si="93"/>
        <v>3</v>
      </c>
      <c r="E362" s="33">
        <f t="shared" si="85"/>
        <v>0</v>
      </c>
      <c r="F362" s="268">
        <f>IF($F$12=0,0,IF(予定価格!$G$1939=0,ROUND(予定価格!H350*(入力表!$F$12/予定価格!$H$1943),-H362),ROUND((予定価格!G350*(入力表!$F$12-予定価格!$H$1943)/予定価格!$G$1943)+予定価格!H350,-H362)))+I362</f>
        <v>0</v>
      </c>
      <c r="G362" s="268"/>
      <c r="H362" s="34">
        <f t="shared" si="94"/>
        <v>3</v>
      </c>
      <c r="I362" s="35">
        <f t="shared" si="86"/>
        <v>0</v>
      </c>
      <c r="J362" s="97">
        <f t="shared" si="87"/>
        <v>0</v>
      </c>
      <c r="K362" s="12">
        <f t="shared" si="88"/>
        <v>0</v>
      </c>
      <c r="L362" s="37"/>
      <c r="M362" s="6">
        <f>ROUND(予定価格!B350*査定表!$B$1949,-$F$14)</f>
        <v>0</v>
      </c>
      <c r="N362">
        <f>IF(M362=0,1,M362/予定価格!B350)</f>
        <v>1</v>
      </c>
      <c r="O362">
        <f t="shared" si="89"/>
        <v>11</v>
      </c>
      <c r="P362">
        <f t="shared" si="95"/>
        <v>0</v>
      </c>
      <c r="Q362">
        <f>IF(M362=0,0,M362/予定価格!B350)</f>
        <v>0</v>
      </c>
      <c r="R362">
        <f t="shared" si="90"/>
        <v>11</v>
      </c>
      <c r="S362">
        <f t="shared" si="96"/>
        <v>0</v>
      </c>
      <c r="T362" s="6">
        <f t="shared" si="97"/>
        <v>0</v>
      </c>
      <c r="U362" s="6" t="e">
        <f>IF(予定価格!$G$1939=0,ROUND(予定価格!H350*(入力表!$F$12/予定価格!$H$1943),-$F$14),ROUND((予定価格!G350*(入力表!$F$12-予定価格!$H$1943)/予定価格!$G$1943)+予定価格!H350,-$F$14))</f>
        <v>#DIV/0!</v>
      </c>
      <c r="V362" t="e">
        <f>IF(U362=0,1,IF(予定価格!O350=0,1,(U362-予定価格!P350)/予定価格!O350))</f>
        <v>#DIV/0!</v>
      </c>
      <c r="W362" t="e">
        <f t="shared" si="91"/>
        <v>#DIV/0!</v>
      </c>
      <c r="X362" t="e">
        <f t="shared" si="98"/>
        <v>#DIV/0!</v>
      </c>
      <c r="Y362" t="e">
        <f>IF(U362=0,0,IF(予定価格!G350=0,0,(U362-予定価格!H350)/予定価格!G350))</f>
        <v>#DIV/0!</v>
      </c>
      <c r="Z362" t="e">
        <f t="shared" si="92"/>
        <v>#DIV/0!</v>
      </c>
      <c r="AA362" t="e">
        <f t="shared" si="99"/>
        <v>#DIV/0!</v>
      </c>
      <c r="AB362" s="6" t="e">
        <f t="shared" si="100"/>
        <v>#DIV/0!</v>
      </c>
    </row>
    <row r="363" spans="1:28" hidden="1" x14ac:dyDescent="0.2">
      <c r="A363">
        <f>+予定価格!A351</f>
        <v>0</v>
      </c>
      <c r="B363" s="268">
        <f>ROUND(予定価格!B351*査定表!$B$1949,-D363)+E363</f>
        <v>0</v>
      </c>
      <c r="C363" s="268"/>
      <c r="D363" s="32">
        <f t="shared" si="93"/>
        <v>3</v>
      </c>
      <c r="E363" s="33">
        <f t="shared" si="85"/>
        <v>0</v>
      </c>
      <c r="F363" s="268">
        <f>IF($F$12=0,0,IF(予定価格!$G$1939=0,ROUND(予定価格!H351*(入力表!$F$12/予定価格!$H$1943),-H363),ROUND((予定価格!G351*(入力表!$F$12-予定価格!$H$1943)/予定価格!$G$1943)+予定価格!H351,-H363)))+I363</f>
        <v>0</v>
      </c>
      <c r="G363" s="268"/>
      <c r="H363" s="34">
        <f t="shared" si="94"/>
        <v>3</v>
      </c>
      <c r="I363" s="35">
        <f t="shared" si="86"/>
        <v>0</v>
      </c>
      <c r="J363" s="97">
        <f t="shared" si="87"/>
        <v>0</v>
      </c>
      <c r="K363" s="12">
        <f t="shared" si="88"/>
        <v>0</v>
      </c>
      <c r="L363" s="37"/>
      <c r="M363" s="6">
        <f>ROUND(予定価格!B351*査定表!$B$1949,-$F$14)</f>
        <v>0</v>
      </c>
      <c r="N363">
        <f>IF(M363=0,1,M363/予定価格!B351)</f>
        <v>1</v>
      </c>
      <c r="O363">
        <f t="shared" si="89"/>
        <v>11</v>
      </c>
      <c r="P363">
        <f t="shared" si="95"/>
        <v>0</v>
      </c>
      <c r="Q363">
        <f>IF(M363=0,0,M363/予定価格!B351)</f>
        <v>0</v>
      </c>
      <c r="R363">
        <f t="shared" si="90"/>
        <v>11</v>
      </c>
      <c r="S363">
        <f t="shared" si="96"/>
        <v>0</v>
      </c>
      <c r="T363" s="6">
        <f t="shared" si="97"/>
        <v>0</v>
      </c>
      <c r="U363" s="6" t="e">
        <f>IF(予定価格!$G$1939=0,ROUND(予定価格!H351*(入力表!$F$12/予定価格!$H$1943),-$F$14),ROUND((予定価格!G351*(入力表!$F$12-予定価格!$H$1943)/予定価格!$G$1943)+予定価格!H351,-$F$14))</f>
        <v>#DIV/0!</v>
      </c>
      <c r="V363" t="e">
        <f>IF(U363=0,1,IF(予定価格!O351=0,1,(U363-予定価格!P351)/予定価格!O351))</f>
        <v>#DIV/0!</v>
      </c>
      <c r="W363" t="e">
        <f t="shared" si="91"/>
        <v>#DIV/0!</v>
      </c>
      <c r="X363" t="e">
        <f t="shared" si="98"/>
        <v>#DIV/0!</v>
      </c>
      <c r="Y363" t="e">
        <f>IF(U363=0,0,IF(予定価格!G351=0,0,(U363-予定価格!H351)/予定価格!G351))</f>
        <v>#DIV/0!</v>
      </c>
      <c r="Z363" t="e">
        <f t="shared" si="92"/>
        <v>#DIV/0!</v>
      </c>
      <c r="AA363" t="e">
        <f t="shared" si="99"/>
        <v>#DIV/0!</v>
      </c>
      <c r="AB363" s="6" t="e">
        <f t="shared" si="100"/>
        <v>#DIV/0!</v>
      </c>
    </row>
    <row r="364" spans="1:28" hidden="1" x14ac:dyDescent="0.2">
      <c r="A364">
        <f>+予定価格!A352</f>
        <v>0</v>
      </c>
      <c r="B364" s="268">
        <f>ROUND(予定価格!B352*査定表!$B$1949,-D364)+E364</f>
        <v>0</v>
      </c>
      <c r="C364" s="268"/>
      <c r="D364" s="32">
        <f t="shared" si="93"/>
        <v>3</v>
      </c>
      <c r="E364" s="33">
        <f t="shared" si="85"/>
        <v>0</v>
      </c>
      <c r="F364" s="268">
        <f>IF($F$12=0,0,IF(予定価格!$G$1939=0,ROUND(予定価格!H352*(入力表!$F$12/予定価格!$H$1943),-H364),ROUND((予定価格!G352*(入力表!$F$12-予定価格!$H$1943)/予定価格!$G$1943)+予定価格!H352,-H364)))+I364</f>
        <v>0</v>
      </c>
      <c r="G364" s="268"/>
      <c r="H364" s="34">
        <f t="shared" si="94"/>
        <v>3</v>
      </c>
      <c r="I364" s="35">
        <f t="shared" si="86"/>
        <v>0</v>
      </c>
      <c r="J364" s="97">
        <f t="shared" si="87"/>
        <v>0</v>
      </c>
      <c r="K364" s="12">
        <f t="shared" si="88"/>
        <v>0</v>
      </c>
      <c r="L364" s="37"/>
      <c r="M364" s="6">
        <f>ROUND(予定価格!B352*査定表!$B$1949,-$F$14)</f>
        <v>0</v>
      </c>
      <c r="N364">
        <f>IF(M364=0,1,M364/予定価格!B352)</f>
        <v>1</v>
      </c>
      <c r="O364">
        <f t="shared" si="89"/>
        <v>11</v>
      </c>
      <c r="P364">
        <f t="shared" si="95"/>
        <v>0</v>
      </c>
      <c r="Q364">
        <f>IF(M364=0,0,M364/予定価格!B352)</f>
        <v>0</v>
      </c>
      <c r="R364">
        <f t="shared" si="90"/>
        <v>11</v>
      </c>
      <c r="S364">
        <f t="shared" si="96"/>
        <v>0</v>
      </c>
      <c r="T364" s="6">
        <f t="shared" si="97"/>
        <v>0</v>
      </c>
      <c r="U364" s="6" t="e">
        <f>IF(予定価格!$G$1939=0,ROUND(予定価格!H352*(入力表!$F$12/予定価格!$H$1943),-$F$14),ROUND((予定価格!G352*(入力表!$F$12-予定価格!$H$1943)/予定価格!$G$1943)+予定価格!H352,-$F$14))</f>
        <v>#DIV/0!</v>
      </c>
      <c r="V364" t="e">
        <f>IF(U364=0,1,IF(予定価格!O352=0,1,(U364-予定価格!P352)/予定価格!O352))</f>
        <v>#DIV/0!</v>
      </c>
      <c r="W364" t="e">
        <f t="shared" si="91"/>
        <v>#DIV/0!</v>
      </c>
      <c r="X364" t="e">
        <f t="shared" si="98"/>
        <v>#DIV/0!</v>
      </c>
      <c r="Y364" t="e">
        <f>IF(U364=0,0,IF(予定価格!G352=0,0,(U364-予定価格!H352)/予定価格!G352))</f>
        <v>#DIV/0!</v>
      </c>
      <c r="Z364" t="e">
        <f t="shared" si="92"/>
        <v>#DIV/0!</v>
      </c>
      <c r="AA364" t="e">
        <f t="shared" si="99"/>
        <v>#DIV/0!</v>
      </c>
      <c r="AB364" s="6" t="e">
        <f t="shared" si="100"/>
        <v>#DIV/0!</v>
      </c>
    </row>
    <row r="365" spans="1:28" hidden="1" x14ac:dyDescent="0.2">
      <c r="A365">
        <f>+予定価格!A353</f>
        <v>0</v>
      </c>
      <c r="B365" s="268">
        <f>ROUND(予定価格!B353*査定表!$B$1949,-D365)+E365</f>
        <v>0</v>
      </c>
      <c r="C365" s="268"/>
      <c r="D365" s="32">
        <f t="shared" si="93"/>
        <v>3</v>
      </c>
      <c r="E365" s="33">
        <f t="shared" si="85"/>
        <v>0</v>
      </c>
      <c r="F365" s="268">
        <f>IF($F$12=0,0,IF(予定価格!$G$1939=0,ROUND(予定価格!H353*(入力表!$F$12/予定価格!$H$1943),-H365),ROUND((予定価格!G353*(入力表!$F$12-予定価格!$H$1943)/予定価格!$G$1943)+予定価格!H353,-H365)))+I365</f>
        <v>0</v>
      </c>
      <c r="G365" s="268"/>
      <c r="H365" s="34">
        <f t="shared" si="94"/>
        <v>3</v>
      </c>
      <c r="I365" s="35">
        <f t="shared" si="86"/>
        <v>0</v>
      </c>
      <c r="J365" s="97">
        <f t="shared" si="87"/>
        <v>0</v>
      </c>
      <c r="K365" s="12">
        <f t="shared" si="88"/>
        <v>0</v>
      </c>
      <c r="L365" s="37"/>
      <c r="M365" s="6">
        <f>ROUND(予定価格!B353*査定表!$B$1949,-$F$14)</f>
        <v>0</v>
      </c>
      <c r="N365">
        <f>IF(M365=0,1,M365/予定価格!B353)</f>
        <v>1</v>
      </c>
      <c r="O365">
        <f t="shared" si="89"/>
        <v>11</v>
      </c>
      <c r="P365">
        <f t="shared" si="95"/>
        <v>0</v>
      </c>
      <c r="Q365">
        <f>IF(M365=0,0,M365/予定価格!B353)</f>
        <v>0</v>
      </c>
      <c r="R365">
        <f t="shared" si="90"/>
        <v>11</v>
      </c>
      <c r="S365">
        <f t="shared" si="96"/>
        <v>0</v>
      </c>
      <c r="T365" s="6">
        <f t="shared" si="97"/>
        <v>0</v>
      </c>
      <c r="U365" s="6" t="e">
        <f>IF(予定価格!$G$1939=0,ROUND(予定価格!H353*(入力表!$F$12/予定価格!$H$1943),-$F$14),ROUND((予定価格!G353*(入力表!$F$12-予定価格!$H$1943)/予定価格!$G$1943)+予定価格!H353,-$F$14))</f>
        <v>#DIV/0!</v>
      </c>
      <c r="V365" t="e">
        <f>IF(U365=0,1,IF(予定価格!O353=0,1,(U365-予定価格!P353)/予定価格!O353))</f>
        <v>#DIV/0!</v>
      </c>
      <c r="W365" t="e">
        <f t="shared" si="91"/>
        <v>#DIV/0!</v>
      </c>
      <c r="X365" t="e">
        <f t="shared" si="98"/>
        <v>#DIV/0!</v>
      </c>
      <c r="Y365" t="e">
        <f>IF(U365=0,0,IF(予定価格!G353=0,0,(U365-予定価格!H353)/予定価格!G353))</f>
        <v>#DIV/0!</v>
      </c>
      <c r="Z365" t="e">
        <f t="shared" si="92"/>
        <v>#DIV/0!</v>
      </c>
      <c r="AA365" t="e">
        <f t="shared" si="99"/>
        <v>#DIV/0!</v>
      </c>
      <c r="AB365" s="6" t="e">
        <f t="shared" si="100"/>
        <v>#DIV/0!</v>
      </c>
    </row>
    <row r="366" spans="1:28" hidden="1" x14ac:dyDescent="0.2">
      <c r="A366">
        <f>+予定価格!A354</f>
        <v>0</v>
      </c>
      <c r="B366" s="268">
        <f>ROUND(予定価格!B354*査定表!$B$1949,-D366)+E366</f>
        <v>0</v>
      </c>
      <c r="C366" s="268"/>
      <c r="D366" s="32">
        <f t="shared" si="93"/>
        <v>3</v>
      </c>
      <c r="E366" s="33">
        <f t="shared" si="85"/>
        <v>0</v>
      </c>
      <c r="F366" s="268">
        <f>IF($F$12=0,0,IF(予定価格!$G$1939=0,ROUND(予定価格!H354*(入力表!$F$12/予定価格!$H$1943),-H366),ROUND((予定価格!G354*(入力表!$F$12-予定価格!$H$1943)/予定価格!$G$1943)+予定価格!H354,-H366)))+I366</f>
        <v>0</v>
      </c>
      <c r="G366" s="268"/>
      <c r="H366" s="34">
        <f t="shared" si="94"/>
        <v>3</v>
      </c>
      <c r="I366" s="35">
        <f t="shared" si="86"/>
        <v>0</v>
      </c>
      <c r="J366" s="97">
        <f t="shared" si="87"/>
        <v>0</v>
      </c>
      <c r="K366" s="12">
        <f t="shared" si="88"/>
        <v>0</v>
      </c>
      <c r="L366" s="37"/>
      <c r="M366" s="6">
        <f>ROUND(予定価格!B354*査定表!$B$1949,-$F$14)</f>
        <v>0</v>
      </c>
      <c r="N366">
        <f>IF(M366=0,1,M366/予定価格!B354)</f>
        <v>1</v>
      </c>
      <c r="O366">
        <f t="shared" si="89"/>
        <v>11</v>
      </c>
      <c r="P366">
        <f t="shared" si="95"/>
        <v>0</v>
      </c>
      <c r="Q366">
        <f>IF(M366=0,0,M366/予定価格!B354)</f>
        <v>0</v>
      </c>
      <c r="R366">
        <f t="shared" si="90"/>
        <v>11</v>
      </c>
      <c r="S366">
        <f t="shared" si="96"/>
        <v>0</v>
      </c>
      <c r="T366" s="6">
        <f t="shared" si="97"/>
        <v>0</v>
      </c>
      <c r="U366" s="6" t="e">
        <f>IF(予定価格!$G$1939=0,ROUND(予定価格!H354*(入力表!$F$12/予定価格!$H$1943),-$F$14),ROUND((予定価格!G354*(入力表!$F$12-予定価格!$H$1943)/予定価格!$G$1943)+予定価格!H354,-$F$14))</f>
        <v>#DIV/0!</v>
      </c>
      <c r="V366" t="e">
        <f>IF(U366=0,1,IF(予定価格!O354=0,1,(U366-予定価格!P354)/予定価格!O354))</f>
        <v>#DIV/0!</v>
      </c>
      <c r="W366" t="e">
        <f t="shared" si="91"/>
        <v>#DIV/0!</v>
      </c>
      <c r="X366" t="e">
        <f t="shared" si="98"/>
        <v>#DIV/0!</v>
      </c>
      <c r="Y366" t="e">
        <f>IF(U366=0,0,IF(予定価格!G354=0,0,(U366-予定価格!H354)/予定価格!G354))</f>
        <v>#DIV/0!</v>
      </c>
      <c r="Z366" t="e">
        <f t="shared" si="92"/>
        <v>#DIV/0!</v>
      </c>
      <c r="AA366" t="e">
        <f t="shared" si="99"/>
        <v>#DIV/0!</v>
      </c>
      <c r="AB366" s="6" t="e">
        <f t="shared" si="100"/>
        <v>#DIV/0!</v>
      </c>
    </row>
    <row r="367" spans="1:28" hidden="1" x14ac:dyDescent="0.2">
      <c r="A367">
        <f>+予定価格!A355</f>
        <v>0</v>
      </c>
      <c r="B367" s="268">
        <f>ROUND(予定価格!B355*査定表!$B$1949,-D367)+E367</f>
        <v>0</v>
      </c>
      <c r="C367" s="268"/>
      <c r="D367" s="32">
        <f t="shared" si="93"/>
        <v>3</v>
      </c>
      <c r="E367" s="33">
        <f t="shared" si="85"/>
        <v>0</v>
      </c>
      <c r="F367" s="268">
        <f>IF($F$12=0,0,IF(予定価格!$G$1939=0,ROUND(予定価格!H355*(入力表!$F$12/予定価格!$H$1943),-H367),ROUND((予定価格!G355*(入力表!$F$12-予定価格!$H$1943)/予定価格!$G$1943)+予定価格!H355,-H367)))+I367</f>
        <v>0</v>
      </c>
      <c r="G367" s="268"/>
      <c r="H367" s="34">
        <f t="shared" si="94"/>
        <v>3</v>
      </c>
      <c r="I367" s="35">
        <f t="shared" si="86"/>
        <v>0</v>
      </c>
      <c r="J367" s="97">
        <f t="shared" si="87"/>
        <v>0</v>
      </c>
      <c r="K367" s="12">
        <f t="shared" si="88"/>
        <v>0</v>
      </c>
      <c r="L367" s="37"/>
      <c r="M367" s="6">
        <f>ROUND(予定価格!B355*査定表!$B$1949,-$F$14)</f>
        <v>0</v>
      </c>
      <c r="N367">
        <f>IF(M367=0,1,M367/予定価格!B355)</f>
        <v>1</v>
      </c>
      <c r="O367">
        <f t="shared" si="89"/>
        <v>11</v>
      </c>
      <c r="P367">
        <f t="shared" si="95"/>
        <v>0</v>
      </c>
      <c r="Q367">
        <f>IF(M367=0,0,M367/予定価格!B355)</f>
        <v>0</v>
      </c>
      <c r="R367">
        <f t="shared" si="90"/>
        <v>11</v>
      </c>
      <c r="S367">
        <f t="shared" si="96"/>
        <v>0</v>
      </c>
      <c r="T367" s="6">
        <f t="shared" si="97"/>
        <v>0</v>
      </c>
      <c r="U367" s="6" t="e">
        <f>IF(予定価格!$G$1939=0,ROUND(予定価格!H355*(入力表!$F$12/予定価格!$H$1943),-$F$14),ROUND((予定価格!G355*(入力表!$F$12-予定価格!$H$1943)/予定価格!$G$1943)+予定価格!H355,-$F$14))</f>
        <v>#DIV/0!</v>
      </c>
      <c r="V367" t="e">
        <f>IF(U367=0,1,IF(予定価格!O355=0,1,(U367-予定価格!P355)/予定価格!O355))</f>
        <v>#DIV/0!</v>
      </c>
      <c r="W367" t="e">
        <f t="shared" si="91"/>
        <v>#DIV/0!</v>
      </c>
      <c r="X367" t="e">
        <f t="shared" si="98"/>
        <v>#DIV/0!</v>
      </c>
      <c r="Y367" t="e">
        <f>IF(U367=0,0,IF(予定価格!G355=0,0,(U367-予定価格!H355)/予定価格!G355))</f>
        <v>#DIV/0!</v>
      </c>
      <c r="Z367" t="e">
        <f t="shared" si="92"/>
        <v>#DIV/0!</v>
      </c>
      <c r="AA367" t="e">
        <f t="shared" si="99"/>
        <v>#DIV/0!</v>
      </c>
      <c r="AB367" s="6" t="e">
        <f t="shared" si="100"/>
        <v>#DIV/0!</v>
      </c>
    </row>
    <row r="368" spans="1:28" hidden="1" x14ac:dyDescent="0.2">
      <c r="A368">
        <f>+予定価格!A356</f>
        <v>0</v>
      </c>
      <c r="B368" s="268">
        <f>ROUND(予定価格!B356*査定表!$B$1949,-D368)+E368</f>
        <v>0</v>
      </c>
      <c r="C368" s="268"/>
      <c r="D368" s="32">
        <f t="shared" si="93"/>
        <v>3</v>
      </c>
      <c r="E368" s="33">
        <f t="shared" si="85"/>
        <v>0</v>
      </c>
      <c r="F368" s="268">
        <f>IF($F$12=0,0,IF(予定価格!$G$1939=0,ROUND(予定価格!H356*(入力表!$F$12/予定価格!$H$1943),-H368),ROUND((予定価格!G356*(入力表!$F$12-予定価格!$H$1943)/予定価格!$G$1943)+予定価格!H356,-H368)))+I368</f>
        <v>0</v>
      </c>
      <c r="G368" s="268"/>
      <c r="H368" s="34">
        <f t="shared" si="94"/>
        <v>3</v>
      </c>
      <c r="I368" s="35">
        <f t="shared" si="86"/>
        <v>0</v>
      </c>
      <c r="J368" s="97">
        <f t="shared" si="87"/>
        <v>0</v>
      </c>
      <c r="K368" s="12">
        <f t="shared" si="88"/>
        <v>0</v>
      </c>
      <c r="L368" s="37"/>
      <c r="M368" s="6">
        <f>ROUND(予定価格!B356*査定表!$B$1949,-$F$14)</f>
        <v>0</v>
      </c>
      <c r="N368">
        <f>IF(M368=0,1,M368/予定価格!B356)</f>
        <v>1</v>
      </c>
      <c r="O368">
        <f t="shared" si="89"/>
        <v>11</v>
      </c>
      <c r="P368">
        <f t="shared" si="95"/>
        <v>0</v>
      </c>
      <c r="Q368">
        <f>IF(M368=0,0,M368/予定価格!B356)</f>
        <v>0</v>
      </c>
      <c r="R368">
        <f t="shared" si="90"/>
        <v>11</v>
      </c>
      <c r="S368">
        <f t="shared" si="96"/>
        <v>0</v>
      </c>
      <c r="T368" s="6">
        <f t="shared" si="97"/>
        <v>0</v>
      </c>
      <c r="U368" s="6" t="e">
        <f>IF(予定価格!$G$1939=0,ROUND(予定価格!H356*(入力表!$F$12/予定価格!$H$1943),-$F$14),ROUND((予定価格!G356*(入力表!$F$12-予定価格!$H$1943)/予定価格!$G$1943)+予定価格!H356,-$F$14))</f>
        <v>#DIV/0!</v>
      </c>
      <c r="V368" t="e">
        <f>IF(U368=0,1,IF(予定価格!O356=0,1,(U368-予定価格!P356)/予定価格!O356))</f>
        <v>#DIV/0!</v>
      </c>
      <c r="W368" t="e">
        <f t="shared" si="91"/>
        <v>#DIV/0!</v>
      </c>
      <c r="X368" t="e">
        <f t="shared" si="98"/>
        <v>#DIV/0!</v>
      </c>
      <c r="Y368" t="e">
        <f>IF(U368=0,0,IF(予定価格!G356=0,0,(U368-予定価格!H356)/予定価格!G356))</f>
        <v>#DIV/0!</v>
      </c>
      <c r="Z368" t="e">
        <f t="shared" si="92"/>
        <v>#DIV/0!</v>
      </c>
      <c r="AA368" t="e">
        <f t="shared" si="99"/>
        <v>#DIV/0!</v>
      </c>
      <c r="AB368" s="6" t="e">
        <f t="shared" si="100"/>
        <v>#DIV/0!</v>
      </c>
    </row>
    <row r="369" spans="1:28" hidden="1" x14ac:dyDescent="0.2">
      <c r="A369">
        <f>+予定価格!A357</f>
        <v>0</v>
      </c>
      <c r="B369" s="268">
        <f>ROUND(予定価格!B357*査定表!$B$1949,-D369)+E369</f>
        <v>0</v>
      </c>
      <c r="C369" s="268"/>
      <c r="D369" s="32">
        <f t="shared" si="93"/>
        <v>3</v>
      </c>
      <c r="E369" s="33">
        <f t="shared" si="85"/>
        <v>0</v>
      </c>
      <c r="F369" s="268">
        <f>IF($F$12=0,0,IF(予定価格!$G$1939=0,ROUND(予定価格!H357*(入力表!$F$12/予定価格!$H$1943),-H369),ROUND((予定価格!G357*(入力表!$F$12-予定価格!$H$1943)/予定価格!$G$1943)+予定価格!H357,-H369)))+I369</f>
        <v>0</v>
      </c>
      <c r="G369" s="268"/>
      <c r="H369" s="34">
        <f t="shared" si="94"/>
        <v>3</v>
      </c>
      <c r="I369" s="35">
        <f t="shared" si="86"/>
        <v>0</v>
      </c>
      <c r="J369" s="97">
        <f t="shared" si="87"/>
        <v>0</v>
      </c>
      <c r="K369" s="12">
        <f t="shared" si="88"/>
        <v>0</v>
      </c>
      <c r="L369" s="37"/>
      <c r="M369" s="6">
        <f>ROUND(予定価格!B357*査定表!$B$1949,-$F$14)</f>
        <v>0</v>
      </c>
      <c r="N369">
        <f>IF(M369=0,1,M369/予定価格!B357)</f>
        <v>1</v>
      </c>
      <c r="O369">
        <f t="shared" si="89"/>
        <v>11</v>
      </c>
      <c r="P369">
        <f t="shared" si="95"/>
        <v>0</v>
      </c>
      <c r="Q369">
        <f>IF(M369=0,0,M369/予定価格!B357)</f>
        <v>0</v>
      </c>
      <c r="R369">
        <f t="shared" si="90"/>
        <v>11</v>
      </c>
      <c r="S369">
        <f t="shared" si="96"/>
        <v>0</v>
      </c>
      <c r="T369" s="6">
        <f t="shared" si="97"/>
        <v>0</v>
      </c>
      <c r="U369" s="6" t="e">
        <f>IF(予定価格!$G$1939=0,ROUND(予定価格!H357*(入力表!$F$12/予定価格!$H$1943),-$F$14),ROUND((予定価格!G357*(入力表!$F$12-予定価格!$H$1943)/予定価格!$G$1943)+予定価格!H357,-$F$14))</f>
        <v>#DIV/0!</v>
      </c>
      <c r="V369" t="e">
        <f>IF(U369=0,1,IF(予定価格!O357=0,1,(U369-予定価格!P357)/予定価格!O357))</f>
        <v>#DIV/0!</v>
      </c>
      <c r="W369" t="e">
        <f t="shared" si="91"/>
        <v>#DIV/0!</v>
      </c>
      <c r="X369" t="e">
        <f t="shared" si="98"/>
        <v>#DIV/0!</v>
      </c>
      <c r="Y369" t="e">
        <f>IF(U369=0,0,IF(予定価格!G357=0,0,(U369-予定価格!H357)/予定価格!G357))</f>
        <v>#DIV/0!</v>
      </c>
      <c r="Z369" t="e">
        <f t="shared" si="92"/>
        <v>#DIV/0!</v>
      </c>
      <c r="AA369" t="e">
        <f t="shared" si="99"/>
        <v>#DIV/0!</v>
      </c>
      <c r="AB369" s="6" t="e">
        <f t="shared" si="100"/>
        <v>#DIV/0!</v>
      </c>
    </row>
    <row r="370" spans="1:28" hidden="1" x14ac:dyDescent="0.2">
      <c r="A370">
        <f>+予定価格!A358</f>
        <v>0</v>
      </c>
      <c r="B370" s="268">
        <f>ROUND(予定価格!B358*査定表!$B$1949,-D370)+E370</f>
        <v>0</v>
      </c>
      <c r="C370" s="268"/>
      <c r="D370" s="32">
        <f t="shared" si="93"/>
        <v>3</v>
      </c>
      <c r="E370" s="33">
        <f t="shared" si="85"/>
        <v>0</v>
      </c>
      <c r="F370" s="268">
        <f>IF($F$12=0,0,IF(予定価格!$G$1939=0,ROUND(予定価格!H358*(入力表!$F$12/予定価格!$H$1943),-H370),ROUND((予定価格!G358*(入力表!$F$12-予定価格!$H$1943)/予定価格!$G$1943)+予定価格!H358,-H370)))+I370</f>
        <v>0</v>
      </c>
      <c r="G370" s="268"/>
      <c r="H370" s="34">
        <f t="shared" si="94"/>
        <v>3</v>
      </c>
      <c r="I370" s="35">
        <f t="shared" si="86"/>
        <v>0</v>
      </c>
      <c r="J370" s="97">
        <f t="shared" si="87"/>
        <v>0</v>
      </c>
      <c r="K370" s="12">
        <f t="shared" si="88"/>
        <v>0</v>
      </c>
      <c r="L370" s="37"/>
      <c r="M370" s="6">
        <f>ROUND(予定価格!B358*査定表!$B$1949,-$F$14)</f>
        <v>0</v>
      </c>
      <c r="N370">
        <f>IF(M370=0,1,M370/予定価格!B358)</f>
        <v>1</v>
      </c>
      <c r="O370">
        <f t="shared" si="89"/>
        <v>11</v>
      </c>
      <c r="P370">
        <f t="shared" si="95"/>
        <v>0</v>
      </c>
      <c r="Q370">
        <f>IF(M370=0,0,M370/予定価格!B358)</f>
        <v>0</v>
      </c>
      <c r="R370">
        <f t="shared" si="90"/>
        <v>11</v>
      </c>
      <c r="S370">
        <f t="shared" si="96"/>
        <v>0</v>
      </c>
      <c r="T370" s="6">
        <f t="shared" si="97"/>
        <v>0</v>
      </c>
      <c r="U370" s="6" t="e">
        <f>IF(予定価格!$G$1939=0,ROUND(予定価格!H358*(入力表!$F$12/予定価格!$H$1943),-$F$14),ROUND((予定価格!G358*(入力表!$F$12-予定価格!$H$1943)/予定価格!$G$1943)+予定価格!H358,-$F$14))</f>
        <v>#DIV/0!</v>
      </c>
      <c r="V370" t="e">
        <f>IF(U370=0,1,IF(予定価格!O358=0,1,(U370-予定価格!P358)/予定価格!O358))</f>
        <v>#DIV/0!</v>
      </c>
      <c r="W370" t="e">
        <f t="shared" si="91"/>
        <v>#DIV/0!</v>
      </c>
      <c r="X370" t="e">
        <f t="shared" si="98"/>
        <v>#DIV/0!</v>
      </c>
      <c r="Y370" t="e">
        <f>IF(U370=0,0,IF(予定価格!G358=0,0,(U370-予定価格!H358)/予定価格!G358))</f>
        <v>#DIV/0!</v>
      </c>
      <c r="Z370" t="e">
        <f t="shared" si="92"/>
        <v>#DIV/0!</v>
      </c>
      <c r="AA370" t="e">
        <f t="shared" si="99"/>
        <v>#DIV/0!</v>
      </c>
      <c r="AB370" s="6" t="e">
        <f t="shared" si="100"/>
        <v>#DIV/0!</v>
      </c>
    </row>
    <row r="371" spans="1:28" hidden="1" x14ac:dyDescent="0.2">
      <c r="A371">
        <f>+予定価格!A359</f>
        <v>0</v>
      </c>
      <c r="B371" s="268">
        <f>ROUND(予定価格!B359*査定表!$B$1949,-D371)+E371</f>
        <v>0</v>
      </c>
      <c r="C371" s="268"/>
      <c r="D371" s="32">
        <f t="shared" si="93"/>
        <v>3</v>
      </c>
      <c r="E371" s="33">
        <f t="shared" si="85"/>
        <v>0</v>
      </c>
      <c r="F371" s="268">
        <f>IF($F$12=0,0,IF(予定価格!$G$1939=0,ROUND(予定価格!H359*(入力表!$F$12/予定価格!$H$1943),-H371),ROUND((予定価格!G359*(入力表!$F$12-予定価格!$H$1943)/予定価格!$G$1943)+予定価格!H359,-H371)))+I371</f>
        <v>0</v>
      </c>
      <c r="G371" s="268"/>
      <c r="H371" s="34">
        <f t="shared" si="94"/>
        <v>3</v>
      </c>
      <c r="I371" s="35">
        <f t="shared" si="86"/>
        <v>0</v>
      </c>
      <c r="J371" s="97">
        <f t="shared" si="87"/>
        <v>0</v>
      </c>
      <c r="K371" s="12">
        <f t="shared" si="88"/>
        <v>0</v>
      </c>
      <c r="L371" s="37"/>
      <c r="M371" s="6">
        <f>ROUND(予定価格!B359*査定表!$B$1949,-$F$14)</f>
        <v>0</v>
      </c>
      <c r="N371">
        <f>IF(M371=0,1,M371/予定価格!B359)</f>
        <v>1</v>
      </c>
      <c r="O371">
        <f t="shared" si="89"/>
        <v>11</v>
      </c>
      <c r="P371">
        <f t="shared" si="95"/>
        <v>0</v>
      </c>
      <c r="Q371">
        <f>IF(M371=0,0,M371/予定価格!B359)</f>
        <v>0</v>
      </c>
      <c r="R371">
        <f t="shared" si="90"/>
        <v>11</v>
      </c>
      <c r="S371">
        <f t="shared" si="96"/>
        <v>0</v>
      </c>
      <c r="T371" s="6">
        <f t="shared" si="97"/>
        <v>0</v>
      </c>
      <c r="U371" s="6" t="e">
        <f>IF(予定価格!$G$1939=0,ROUND(予定価格!H359*(入力表!$F$12/予定価格!$H$1943),-$F$14),ROUND((予定価格!G359*(入力表!$F$12-予定価格!$H$1943)/予定価格!$G$1943)+予定価格!H359,-$F$14))</f>
        <v>#DIV/0!</v>
      </c>
      <c r="V371" t="e">
        <f>IF(U371=0,1,IF(予定価格!O359=0,1,(U371-予定価格!P359)/予定価格!O359))</f>
        <v>#DIV/0!</v>
      </c>
      <c r="W371" t="e">
        <f t="shared" si="91"/>
        <v>#DIV/0!</v>
      </c>
      <c r="X371" t="e">
        <f t="shared" si="98"/>
        <v>#DIV/0!</v>
      </c>
      <c r="Y371" t="e">
        <f>IF(U371=0,0,IF(予定価格!G359=0,0,(U371-予定価格!H359)/予定価格!G359))</f>
        <v>#DIV/0!</v>
      </c>
      <c r="Z371" t="e">
        <f t="shared" si="92"/>
        <v>#DIV/0!</v>
      </c>
      <c r="AA371" t="e">
        <f t="shared" si="99"/>
        <v>#DIV/0!</v>
      </c>
      <c r="AB371" s="6" t="e">
        <f t="shared" si="100"/>
        <v>#DIV/0!</v>
      </c>
    </row>
    <row r="372" spans="1:28" hidden="1" x14ac:dyDescent="0.2">
      <c r="A372">
        <f>+予定価格!A360</f>
        <v>0</v>
      </c>
      <c r="B372" s="268">
        <f>ROUND(予定価格!B360*査定表!$B$1949,-D372)+E372</f>
        <v>0</v>
      </c>
      <c r="C372" s="268"/>
      <c r="D372" s="32">
        <f t="shared" si="93"/>
        <v>3</v>
      </c>
      <c r="E372" s="33">
        <f t="shared" si="85"/>
        <v>0</v>
      </c>
      <c r="F372" s="268">
        <f>IF($F$12=0,0,IF(予定価格!$G$1939=0,ROUND(予定価格!H360*(入力表!$F$12/予定価格!$H$1943),-H372),ROUND((予定価格!G360*(入力表!$F$12-予定価格!$H$1943)/予定価格!$G$1943)+予定価格!H360,-H372)))+I372</f>
        <v>0</v>
      </c>
      <c r="G372" s="268"/>
      <c r="H372" s="34">
        <f t="shared" si="94"/>
        <v>3</v>
      </c>
      <c r="I372" s="35">
        <f t="shared" si="86"/>
        <v>0</v>
      </c>
      <c r="J372" s="97">
        <f t="shared" si="87"/>
        <v>0</v>
      </c>
      <c r="K372" s="12">
        <f t="shared" si="88"/>
        <v>0</v>
      </c>
      <c r="L372" s="37"/>
      <c r="M372" s="6">
        <f>ROUND(予定価格!B360*査定表!$B$1949,-$F$14)</f>
        <v>0</v>
      </c>
      <c r="N372">
        <f>IF(M372=0,1,M372/予定価格!B360)</f>
        <v>1</v>
      </c>
      <c r="O372">
        <f t="shared" si="89"/>
        <v>11</v>
      </c>
      <c r="P372">
        <f t="shared" si="95"/>
        <v>0</v>
      </c>
      <c r="Q372">
        <f>IF(M372=0,0,M372/予定価格!B360)</f>
        <v>0</v>
      </c>
      <c r="R372">
        <f t="shared" si="90"/>
        <v>11</v>
      </c>
      <c r="S372">
        <f t="shared" si="96"/>
        <v>0</v>
      </c>
      <c r="T372" s="6">
        <f t="shared" si="97"/>
        <v>0</v>
      </c>
      <c r="U372" s="6" t="e">
        <f>IF(予定価格!$G$1939=0,ROUND(予定価格!H360*(入力表!$F$12/予定価格!$H$1943),-$F$14),ROUND((予定価格!G360*(入力表!$F$12-予定価格!$H$1943)/予定価格!$G$1943)+予定価格!H360,-$F$14))</f>
        <v>#DIV/0!</v>
      </c>
      <c r="V372" t="e">
        <f>IF(U372=0,1,IF(予定価格!O360=0,1,(U372-予定価格!P360)/予定価格!O360))</f>
        <v>#DIV/0!</v>
      </c>
      <c r="W372" t="e">
        <f t="shared" si="91"/>
        <v>#DIV/0!</v>
      </c>
      <c r="X372" t="e">
        <f t="shared" si="98"/>
        <v>#DIV/0!</v>
      </c>
      <c r="Y372" t="e">
        <f>IF(U372=0,0,IF(予定価格!G360=0,0,(U372-予定価格!H360)/予定価格!G360))</f>
        <v>#DIV/0!</v>
      </c>
      <c r="Z372" t="e">
        <f t="shared" si="92"/>
        <v>#DIV/0!</v>
      </c>
      <c r="AA372" t="e">
        <f t="shared" si="99"/>
        <v>#DIV/0!</v>
      </c>
      <c r="AB372" s="6" t="e">
        <f t="shared" si="100"/>
        <v>#DIV/0!</v>
      </c>
    </row>
    <row r="373" spans="1:28" hidden="1" x14ac:dyDescent="0.2">
      <c r="A373">
        <f>+予定価格!A361</f>
        <v>0</v>
      </c>
      <c r="B373" s="268">
        <f>ROUND(予定価格!B361*査定表!$B$1949,-D373)+E373</f>
        <v>0</v>
      </c>
      <c r="C373" s="268"/>
      <c r="D373" s="32">
        <f t="shared" si="93"/>
        <v>3</v>
      </c>
      <c r="E373" s="33">
        <f t="shared" si="85"/>
        <v>0</v>
      </c>
      <c r="F373" s="268">
        <f>IF($F$12=0,0,IF(予定価格!$G$1939=0,ROUND(予定価格!H361*(入力表!$F$12/予定価格!$H$1943),-H373),ROUND((予定価格!G361*(入力表!$F$12-予定価格!$H$1943)/予定価格!$G$1943)+予定価格!H361,-H373)))+I373</f>
        <v>0</v>
      </c>
      <c r="G373" s="268"/>
      <c r="H373" s="34">
        <f t="shared" si="94"/>
        <v>3</v>
      </c>
      <c r="I373" s="35">
        <f t="shared" si="86"/>
        <v>0</v>
      </c>
      <c r="J373" s="97">
        <f t="shared" si="87"/>
        <v>0</v>
      </c>
      <c r="K373" s="12">
        <f t="shared" si="88"/>
        <v>0</v>
      </c>
      <c r="L373" s="37"/>
      <c r="M373" s="6">
        <f>ROUND(予定価格!B361*査定表!$B$1949,-$F$14)</f>
        <v>0</v>
      </c>
      <c r="N373">
        <f>IF(M373=0,1,M373/予定価格!B361)</f>
        <v>1</v>
      </c>
      <c r="O373">
        <f t="shared" si="89"/>
        <v>11</v>
      </c>
      <c r="P373">
        <f t="shared" si="95"/>
        <v>0</v>
      </c>
      <c r="Q373">
        <f>IF(M373=0,0,M373/予定価格!B361)</f>
        <v>0</v>
      </c>
      <c r="R373">
        <f t="shared" si="90"/>
        <v>11</v>
      </c>
      <c r="S373">
        <f t="shared" si="96"/>
        <v>0</v>
      </c>
      <c r="T373" s="6">
        <f t="shared" si="97"/>
        <v>0</v>
      </c>
      <c r="U373" s="6" t="e">
        <f>IF(予定価格!$G$1939=0,ROUND(予定価格!H361*(入力表!$F$12/予定価格!$H$1943),-$F$14),ROUND((予定価格!G361*(入力表!$F$12-予定価格!$H$1943)/予定価格!$G$1943)+予定価格!H361,-$F$14))</f>
        <v>#DIV/0!</v>
      </c>
      <c r="V373" t="e">
        <f>IF(U373=0,1,IF(予定価格!O361=0,1,(U373-予定価格!P361)/予定価格!O361))</f>
        <v>#DIV/0!</v>
      </c>
      <c r="W373" t="e">
        <f t="shared" si="91"/>
        <v>#DIV/0!</v>
      </c>
      <c r="X373" t="e">
        <f t="shared" si="98"/>
        <v>#DIV/0!</v>
      </c>
      <c r="Y373" t="e">
        <f>IF(U373=0,0,IF(予定価格!G361=0,0,(U373-予定価格!H361)/予定価格!G361))</f>
        <v>#DIV/0!</v>
      </c>
      <c r="Z373" t="e">
        <f t="shared" si="92"/>
        <v>#DIV/0!</v>
      </c>
      <c r="AA373" t="e">
        <f t="shared" si="99"/>
        <v>#DIV/0!</v>
      </c>
      <c r="AB373" s="6" t="e">
        <f t="shared" si="100"/>
        <v>#DIV/0!</v>
      </c>
    </row>
    <row r="374" spans="1:28" hidden="1" x14ac:dyDescent="0.2">
      <c r="A374">
        <f>+予定価格!A362</f>
        <v>0</v>
      </c>
      <c r="B374" s="268">
        <f>ROUND(予定価格!B362*査定表!$B$1949,-D374)+E374</f>
        <v>0</v>
      </c>
      <c r="C374" s="268"/>
      <c r="D374" s="32">
        <f t="shared" si="93"/>
        <v>3</v>
      </c>
      <c r="E374" s="33">
        <f t="shared" si="85"/>
        <v>0</v>
      </c>
      <c r="F374" s="268">
        <f>IF($F$12=0,0,IF(予定価格!$G$1939=0,ROUND(予定価格!H362*(入力表!$F$12/予定価格!$H$1943),-H374),ROUND((予定価格!G362*(入力表!$F$12-予定価格!$H$1943)/予定価格!$G$1943)+予定価格!H362,-H374)))+I374</f>
        <v>0</v>
      </c>
      <c r="G374" s="268"/>
      <c r="H374" s="34">
        <f t="shared" si="94"/>
        <v>3</v>
      </c>
      <c r="I374" s="35">
        <f t="shared" si="86"/>
        <v>0</v>
      </c>
      <c r="J374" s="97">
        <f t="shared" si="87"/>
        <v>0</v>
      </c>
      <c r="K374" s="12">
        <f t="shared" si="88"/>
        <v>0</v>
      </c>
      <c r="L374" s="37"/>
      <c r="M374" s="6">
        <f>ROUND(予定価格!B362*査定表!$B$1949,-$F$14)</f>
        <v>0</v>
      </c>
      <c r="N374">
        <f>IF(M374=0,1,M374/予定価格!B362)</f>
        <v>1</v>
      </c>
      <c r="O374">
        <f t="shared" si="89"/>
        <v>11</v>
      </c>
      <c r="P374">
        <f t="shared" si="95"/>
        <v>0</v>
      </c>
      <c r="Q374">
        <f>IF(M374=0,0,M374/予定価格!B362)</f>
        <v>0</v>
      </c>
      <c r="R374">
        <f t="shared" si="90"/>
        <v>11</v>
      </c>
      <c r="S374">
        <f t="shared" si="96"/>
        <v>0</v>
      </c>
      <c r="T374" s="6">
        <f t="shared" si="97"/>
        <v>0</v>
      </c>
      <c r="U374" s="6" t="e">
        <f>IF(予定価格!$G$1939=0,ROUND(予定価格!H362*(入力表!$F$12/予定価格!$H$1943),-$F$14),ROUND((予定価格!G362*(入力表!$F$12-予定価格!$H$1943)/予定価格!$G$1943)+予定価格!H362,-$F$14))</f>
        <v>#DIV/0!</v>
      </c>
      <c r="V374" t="e">
        <f>IF(U374=0,1,IF(予定価格!O362=0,1,(U374-予定価格!P362)/予定価格!O362))</f>
        <v>#DIV/0!</v>
      </c>
      <c r="W374" t="e">
        <f t="shared" si="91"/>
        <v>#DIV/0!</v>
      </c>
      <c r="X374" t="e">
        <f t="shared" si="98"/>
        <v>#DIV/0!</v>
      </c>
      <c r="Y374" t="e">
        <f>IF(U374=0,0,IF(予定価格!G362=0,0,(U374-予定価格!H362)/予定価格!G362))</f>
        <v>#DIV/0!</v>
      </c>
      <c r="Z374" t="e">
        <f t="shared" si="92"/>
        <v>#DIV/0!</v>
      </c>
      <c r="AA374" t="e">
        <f t="shared" si="99"/>
        <v>#DIV/0!</v>
      </c>
      <c r="AB374" s="6" t="e">
        <f t="shared" si="100"/>
        <v>#DIV/0!</v>
      </c>
    </row>
    <row r="375" spans="1:28" hidden="1" x14ac:dyDescent="0.2">
      <c r="A375">
        <f>+予定価格!A363</f>
        <v>0</v>
      </c>
      <c r="B375" s="268">
        <f>ROUND(予定価格!B363*査定表!$B$1949,-D375)+E375</f>
        <v>0</v>
      </c>
      <c r="C375" s="268"/>
      <c r="D375" s="32">
        <f t="shared" si="93"/>
        <v>3</v>
      </c>
      <c r="E375" s="33">
        <f t="shared" si="85"/>
        <v>0</v>
      </c>
      <c r="F375" s="268">
        <f>IF($F$12=0,0,IF(予定価格!$G$1939=0,ROUND(予定価格!H363*(入力表!$F$12/予定価格!$H$1943),-H375),ROUND((予定価格!G363*(入力表!$F$12-予定価格!$H$1943)/予定価格!$G$1943)+予定価格!H363,-H375)))+I375</f>
        <v>0</v>
      </c>
      <c r="G375" s="268"/>
      <c r="H375" s="34">
        <f t="shared" si="94"/>
        <v>3</v>
      </c>
      <c r="I375" s="35">
        <f t="shared" si="86"/>
        <v>0</v>
      </c>
      <c r="J375" s="97">
        <f t="shared" si="87"/>
        <v>0</v>
      </c>
      <c r="K375" s="12">
        <f t="shared" si="88"/>
        <v>0</v>
      </c>
      <c r="L375" s="37"/>
      <c r="M375" s="6">
        <f>ROUND(予定価格!B363*査定表!$B$1949,-$F$14)</f>
        <v>0</v>
      </c>
      <c r="N375">
        <f>IF(M375=0,1,M375/予定価格!B363)</f>
        <v>1</v>
      </c>
      <c r="O375">
        <f t="shared" si="89"/>
        <v>11</v>
      </c>
      <c r="P375">
        <f t="shared" si="95"/>
        <v>0</v>
      </c>
      <c r="Q375">
        <f>IF(M375=0,0,M375/予定価格!B363)</f>
        <v>0</v>
      </c>
      <c r="R375">
        <f t="shared" si="90"/>
        <v>11</v>
      </c>
      <c r="S375">
        <f t="shared" si="96"/>
        <v>0</v>
      </c>
      <c r="T375" s="6">
        <f t="shared" si="97"/>
        <v>0</v>
      </c>
      <c r="U375" s="6" t="e">
        <f>IF(予定価格!$G$1939=0,ROUND(予定価格!H363*(入力表!$F$12/予定価格!$H$1943),-$F$14),ROUND((予定価格!G363*(入力表!$F$12-予定価格!$H$1943)/予定価格!$G$1943)+予定価格!H363,-$F$14))</f>
        <v>#DIV/0!</v>
      </c>
      <c r="V375" t="e">
        <f>IF(U375=0,1,IF(予定価格!O363=0,1,(U375-予定価格!P363)/予定価格!O363))</f>
        <v>#DIV/0!</v>
      </c>
      <c r="W375" t="e">
        <f t="shared" si="91"/>
        <v>#DIV/0!</v>
      </c>
      <c r="X375" t="e">
        <f t="shared" si="98"/>
        <v>#DIV/0!</v>
      </c>
      <c r="Y375" t="e">
        <f>IF(U375=0,0,IF(予定価格!G363=0,0,(U375-予定価格!H363)/予定価格!G363))</f>
        <v>#DIV/0!</v>
      </c>
      <c r="Z375" t="e">
        <f t="shared" si="92"/>
        <v>#DIV/0!</v>
      </c>
      <c r="AA375" t="e">
        <f t="shared" si="99"/>
        <v>#DIV/0!</v>
      </c>
      <c r="AB375" s="6" t="e">
        <f t="shared" si="100"/>
        <v>#DIV/0!</v>
      </c>
    </row>
    <row r="376" spans="1:28" hidden="1" x14ac:dyDescent="0.2">
      <c r="A376">
        <f>+予定価格!A364</f>
        <v>0</v>
      </c>
      <c r="B376" s="268">
        <f>ROUND(予定価格!B364*査定表!$B$1949,-D376)+E376</f>
        <v>0</v>
      </c>
      <c r="C376" s="268"/>
      <c r="D376" s="32">
        <f t="shared" si="93"/>
        <v>3</v>
      </c>
      <c r="E376" s="33">
        <f t="shared" si="85"/>
        <v>0</v>
      </c>
      <c r="F376" s="268">
        <f>IF($F$12=0,0,IF(予定価格!$G$1939=0,ROUND(予定価格!H364*(入力表!$F$12/予定価格!$H$1943),-H376),ROUND((予定価格!G364*(入力表!$F$12-予定価格!$H$1943)/予定価格!$G$1943)+予定価格!H364,-H376)))+I376</f>
        <v>0</v>
      </c>
      <c r="G376" s="268"/>
      <c r="H376" s="34">
        <f t="shared" si="94"/>
        <v>3</v>
      </c>
      <c r="I376" s="35">
        <f t="shared" si="86"/>
        <v>0</v>
      </c>
      <c r="J376" s="97">
        <f t="shared" si="87"/>
        <v>0</v>
      </c>
      <c r="K376" s="12">
        <f t="shared" si="88"/>
        <v>0</v>
      </c>
      <c r="L376" s="37"/>
      <c r="M376" s="6">
        <f>ROUND(予定価格!B364*査定表!$B$1949,-$F$14)</f>
        <v>0</v>
      </c>
      <c r="N376">
        <f>IF(M376=0,1,M376/予定価格!B364)</f>
        <v>1</v>
      </c>
      <c r="O376">
        <f t="shared" si="89"/>
        <v>11</v>
      </c>
      <c r="P376">
        <f t="shared" si="95"/>
        <v>0</v>
      </c>
      <c r="Q376">
        <f>IF(M376=0,0,M376/予定価格!B364)</f>
        <v>0</v>
      </c>
      <c r="R376">
        <f t="shared" si="90"/>
        <v>11</v>
      </c>
      <c r="S376">
        <f t="shared" si="96"/>
        <v>0</v>
      </c>
      <c r="T376" s="6">
        <f t="shared" si="97"/>
        <v>0</v>
      </c>
      <c r="U376" s="6" t="e">
        <f>IF(予定価格!$G$1939=0,ROUND(予定価格!H364*(入力表!$F$12/予定価格!$H$1943),-$F$14),ROUND((予定価格!G364*(入力表!$F$12-予定価格!$H$1943)/予定価格!$G$1943)+予定価格!H364,-$F$14))</f>
        <v>#DIV/0!</v>
      </c>
      <c r="V376" t="e">
        <f>IF(U376=0,1,IF(予定価格!O364=0,1,(U376-予定価格!P364)/予定価格!O364))</f>
        <v>#DIV/0!</v>
      </c>
      <c r="W376" t="e">
        <f t="shared" si="91"/>
        <v>#DIV/0!</v>
      </c>
      <c r="X376" t="e">
        <f t="shared" si="98"/>
        <v>#DIV/0!</v>
      </c>
      <c r="Y376" t="e">
        <f>IF(U376=0,0,IF(予定価格!G364=0,0,(U376-予定価格!H364)/予定価格!G364))</f>
        <v>#DIV/0!</v>
      </c>
      <c r="Z376" t="e">
        <f t="shared" si="92"/>
        <v>#DIV/0!</v>
      </c>
      <c r="AA376" t="e">
        <f t="shared" si="99"/>
        <v>#DIV/0!</v>
      </c>
      <c r="AB376" s="6" t="e">
        <f t="shared" si="100"/>
        <v>#DIV/0!</v>
      </c>
    </row>
    <row r="377" spans="1:28" hidden="1" x14ac:dyDescent="0.2">
      <c r="A377">
        <f>+予定価格!A365</f>
        <v>0</v>
      </c>
      <c r="B377" s="268">
        <f>ROUND(予定価格!B365*査定表!$B$1949,-D377)+E377</f>
        <v>0</v>
      </c>
      <c r="C377" s="268"/>
      <c r="D377" s="32">
        <f t="shared" si="93"/>
        <v>3</v>
      </c>
      <c r="E377" s="33">
        <f t="shared" si="85"/>
        <v>0</v>
      </c>
      <c r="F377" s="268">
        <f>IF($F$12=0,0,IF(予定価格!$G$1939=0,ROUND(予定価格!H365*(入力表!$F$12/予定価格!$H$1943),-H377),ROUND((予定価格!G365*(入力表!$F$12-予定価格!$H$1943)/予定価格!$G$1943)+予定価格!H365,-H377)))+I377</f>
        <v>0</v>
      </c>
      <c r="G377" s="268"/>
      <c r="H377" s="34">
        <f t="shared" si="94"/>
        <v>3</v>
      </c>
      <c r="I377" s="35">
        <f t="shared" si="86"/>
        <v>0</v>
      </c>
      <c r="J377" s="97">
        <f t="shared" si="87"/>
        <v>0</v>
      </c>
      <c r="K377" s="12">
        <f t="shared" si="88"/>
        <v>0</v>
      </c>
      <c r="L377" s="37"/>
      <c r="M377" s="6">
        <f>ROUND(予定価格!B365*査定表!$B$1949,-$F$14)</f>
        <v>0</v>
      </c>
      <c r="N377">
        <f>IF(M377=0,1,M377/予定価格!B365)</f>
        <v>1</v>
      </c>
      <c r="O377">
        <f t="shared" si="89"/>
        <v>11</v>
      </c>
      <c r="P377">
        <f t="shared" si="95"/>
        <v>0</v>
      </c>
      <c r="Q377">
        <f>IF(M377=0,0,M377/予定価格!B365)</f>
        <v>0</v>
      </c>
      <c r="R377">
        <f t="shared" si="90"/>
        <v>11</v>
      </c>
      <c r="S377">
        <f t="shared" si="96"/>
        <v>0</v>
      </c>
      <c r="T377" s="6">
        <f t="shared" si="97"/>
        <v>0</v>
      </c>
      <c r="U377" s="6" t="e">
        <f>IF(予定価格!$G$1939=0,ROUND(予定価格!H365*(入力表!$F$12/予定価格!$H$1943),-$F$14),ROUND((予定価格!G365*(入力表!$F$12-予定価格!$H$1943)/予定価格!$G$1943)+予定価格!H365,-$F$14))</f>
        <v>#DIV/0!</v>
      </c>
      <c r="V377" t="e">
        <f>IF(U377=0,1,IF(予定価格!O365=0,1,(U377-予定価格!P365)/予定価格!O365))</f>
        <v>#DIV/0!</v>
      </c>
      <c r="W377" t="e">
        <f t="shared" si="91"/>
        <v>#DIV/0!</v>
      </c>
      <c r="X377" t="e">
        <f t="shared" si="98"/>
        <v>#DIV/0!</v>
      </c>
      <c r="Y377" t="e">
        <f>IF(U377=0,0,IF(予定価格!G365=0,0,(U377-予定価格!H365)/予定価格!G365))</f>
        <v>#DIV/0!</v>
      </c>
      <c r="Z377" t="e">
        <f t="shared" si="92"/>
        <v>#DIV/0!</v>
      </c>
      <c r="AA377" t="e">
        <f t="shared" si="99"/>
        <v>#DIV/0!</v>
      </c>
      <c r="AB377" s="6" t="e">
        <f t="shared" si="100"/>
        <v>#DIV/0!</v>
      </c>
    </row>
    <row r="378" spans="1:28" hidden="1" x14ac:dyDescent="0.2">
      <c r="A378">
        <f>+予定価格!A366</f>
        <v>0</v>
      </c>
      <c r="B378" s="268">
        <f>ROUND(予定価格!B366*査定表!$B$1949,-D378)+E378</f>
        <v>0</v>
      </c>
      <c r="C378" s="268"/>
      <c r="D378" s="32">
        <f t="shared" si="93"/>
        <v>3</v>
      </c>
      <c r="E378" s="33">
        <f t="shared" si="85"/>
        <v>0</v>
      </c>
      <c r="F378" s="268">
        <f>IF($F$12=0,0,IF(予定価格!$G$1939=0,ROUND(予定価格!H366*(入力表!$F$12/予定価格!$H$1943),-H378),ROUND((予定価格!G366*(入力表!$F$12-予定価格!$H$1943)/予定価格!$G$1943)+予定価格!H366,-H378)))+I378</f>
        <v>0</v>
      </c>
      <c r="G378" s="268"/>
      <c r="H378" s="34">
        <f t="shared" si="94"/>
        <v>3</v>
      </c>
      <c r="I378" s="35">
        <f t="shared" si="86"/>
        <v>0</v>
      </c>
      <c r="J378" s="97">
        <f t="shared" si="87"/>
        <v>0</v>
      </c>
      <c r="K378" s="12">
        <f t="shared" si="88"/>
        <v>0</v>
      </c>
      <c r="L378" s="37"/>
      <c r="M378" s="6">
        <f>ROUND(予定価格!B366*査定表!$B$1949,-$F$14)</f>
        <v>0</v>
      </c>
      <c r="N378">
        <f>IF(M378=0,1,M378/予定価格!B366)</f>
        <v>1</v>
      </c>
      <c r="O378">
        <f t="shared" si="89"/>
        <v>11</v>
      </c>
      <c r="P378">
        <f t="shared" si="95"/>
        <v>0</v>
      </c>
      <c r="Q378">
        <f>IF(M378=0,0,M378/予定価格!B366)</f>
        <v>0</v>
      </c>
      <c r="R378">
        <f t="shared" si="90"/>
        <v>11</v>
      </c>
      <c r="S378">
        <f t="shared" si="96"/>
        <v>0</v>
      </c>
      <c r="T378" s="6">
        <f t="shared" si="97"/>
        <v>0</v>
      </c>
      <c r="U378" s="6" t="e">
        <f>IF(予定価格!$G$1939=0,ROUND(予定価格!H366*(入力表!$F$12/予定価格!$H$1943),-$F$14),ROUND((予定価格!G366*(入力表!$F$12-予定価格!$H$1943)/予定価格!$G$1943)+予定価格!H366,-$F$14))</f>
        <v>#DIV/0!</v>
      </c>
      <c r="V378" t="e">
        <f>IF(U378=0,1,IF(予定価格!O366=0,1,(U378-予定価格!P366)/予定価格!O366))</f>
        <v>#DIV/0!</v>
      </c>
      <c r="W378" t="e">
        <f t="shared" si="91"/>
        <v>#DIV/0!</v>
      </c>
      <c r="X378" t="e">
        <f t="shared" si="98"/>
        <v>#DIV/0!</v>
      </c>
      <c r="Y378" t="e">
        <f>IF(U378=0,0,IF(予定価格!G366=0,0,(U378-予定価格!H366)/予定価格!G366))</f>
        <v>#DIV/0!</v>
      </c>
      <c r="Z378" t="e">
        <f t="shared" si="92"/>
        <v>#DIV/0!</v>
      </c>
      <c r="AA378" t="e">
        <f t="shared" si="99"/>
        <v>#DIV/0!</v>
      </c>
      <c r="AB378" s="6" t="e">
        <f t="shared" si="100"/>
        <v>#DIV/0!</v>
      </c>
    </row>
    <row r="379" spans="1:28" hidden="1" x14ac:dyDescent="0.2">
      <c r="A379">
        <f>+予定価格!A367</f>
        <v>0</v>
      </c>
      <c r="B379" s="268">
        <f>ROUND(予定価格!B367*査定表!$B$1949,-D379)+E379</f>
        <v>0</v>
      </c>
      <c r="C379" s="268"/>
      <c r="D379" s="32">
        <f t="shared" si="93"/>
        <v>3</v>
      </c>
      <c r="E379" s="33">
        <f t="shared" si="85"/>
        <v>0</v>
      </c>
      <c r="F379" s="268">
        <f>IF($F$12=0,0,IF(予定価格!$G$1939=0,ROUND(予定価格!H367*(入力表!$F$12/予定価格!$H$1943),-H379),ROUND((予定価格!G367*(入力表!$F$12-予定価格!$H$1943)/予定価格!$G$1943)+予定価格!H367,-H379)))+I379</f>
        <v>0</v>
      </c>
      <c r="G379" s="268"/>
      <c r="H379" s="34">
        <f t="shared" si="94"/>
        <v>3</v>
      </c>
      <c r="I379" s="35">
        <f t="shared" si="86"/>
        <v>0</v>
      </c>
      <c r="J379" s="97">
        <f t="shared" si="87"/>
        <v>0</v>
      </c>
      <c r="K379" s="12">
        <f t="shared" si="88"/>
        <v>0</v>
      </c>
      <c r="L379" s="37"/>
      <c r="M379" s="6">
        <f>ROUND(予定価格!B367*査定表!$B$1949,-$F$14)</f>
        <v>0</v>
      </c>
      <c r="N379">
        <f>IF(M379=0,1,M379/予定価格!B367)</f>
        <v>1</v>
      </c>
      <c r="O379">
        <f t="shared" si="89"/>
        <v>11</v>
      </c>
      <c r="P379">
        <f t="shared" si="95"/>
        <v>0</v>
      </c>
      <c r="Q379">
        <f>IF(M379=0,0,M379/予定価格!B367)</f>
        <v>0</v>
      </c>
      <c r="R379">
        <f t="shared" si="90"/>
        <v>11</v>
      </c>
      <c r="S379">
        <f t="shared" si="96"/>
        <v>0</v>
      </c>
      <c r="T379" s="6">
        <f t="shared" si="97"/>
        <v>0</v>
      </c>
      <c r="U379" s="6" t="e">
        <f>IF(予定価格!$G$1939=0,ROUND(予定価格!H367*(入力表!$F$12/予定価格!$H$1943),-$F$14),ROUND((予定価格!G367*(入力表!$F$12-予定価格!$H$1943)/予定価格!$G$1943)+予定価格!H367,-$F$14))</f>
        <v>#DIV/0!</v>
      </c>
      <c r="V379" t="e">
        <f>IF(U379=0,1,IF(予定価格!O367=0,1,(U379-予定価格!P367)/予定価格!O367))</f>
        <v>#DIV/0!</v>
      </c>
      <c r="W379" t="e">
        <f t="shared" si="91"/>
        <v>#DIV/0!</v>
      </c>
      <c r="X379" t="e">
        <f t="shared" si="98"/>
        <v>#DIV/0!</v>
      </c>
      <c r="Y379" t="e">
        <f>IF(U379=0,0,IF(予定価格!G367=0,0,(U379-予定価格!H367)/予定価格!G367))</f>
        <v>#DIV/0!</v>
      </c>
      <c r="Z379" t="e">
        <f t="shared" si="92"/>
        <v>#DIV/0!</v>
      </c>
      <c r="AA379" t="e">
        <f t="shared" si="99"/>
        <v>#DIV/0!</v>
      </c>
      <c r="AB379" s="6" t="e">
        <f t="shared" si="100"/>
        <v>#DIV/0!</v>
      </c>
    </row>
    <row r="380" spans="1:28" hidden="1" x14ac:dyDescent="0.2">
      <c r="A380">
        <f>+予定価格!A368</f>
        <v>0</v>
      </c>
      <c r="B380" s="268">
        <f>ROUND(予定価格!B368*査定表!$B$1949,-D380)+E380</f>
        <v>0</v>
      </c>
      <c r="C380" s="268"/>
      <c r="D380" s="32">
        <f t="shared" si="93"/>
        <v>3</v>
      </c>
      <c r="E380" s="33">
        <f t="shared" si="85"/>
        <v>0</v>
      </c>
      <c r="F380" s="268">
        <f>IF($F$12=0,0,IF(予定価格!$G$1939=0,ROUND(予定価格!H368*(入力表!$F$12/予定価格!$H$1943),-H380),ROUND((予定価格!G368*(入力表!$F$12-予定価格!$H$1943)/予定価格!$G$1943)+予定価格!H368,-H380)))+I380</f>
        <v>0</v>
      </c>
      <c r="G380" s="268"/>
      <c r="H380" s="34">
        <f t="shared" si="94"/>
        <v>3</v>
      </c>
      <c r="I380" s="35">
        <f t="shared" si="86"/>
        <v>0</v>
      </c>
      <c r="J380" s="97">
        <f t="shared" si="87"/>
        <v>0</v>
      </c>
      <c r="K380" s="12">
        <f t="shared" si="88"/>
        <v>0</v>
      </c>
      <c r="L380" s="37"/>
      <c r="M380" s="6">
        <f>ROUND(予定価格!B368*査定表!$B$1949,-$F$14)</f>
        <v>0</v>
      </c>
      <c r="N380">
        <f>IF(M380=0,1,M380/予定価格!B368)</f>
        <v>1</v>
      </c>
      <c r="O380">
        <f t="shared" si="89"/>
        <v>11</v>
      </c>
      <c r="P380">
        <f t="shared" si="95"/>
        <v>0</v>
      </c>
      <c r="Q380">
        <f>IF(M380=0,0,M380/予定価格!B368)</f>
        <v>0</v>
      </c>
      <c r="R380">
        <f t="shared" si="90"/>
        <v>11</v>
      </c>
      <c r="S380">
        <f t="shared" si="96"/>
        <v>0</v>
      </c>
      <c r="T380" s="6">
        <f t="shared" si="97"/>
        <v>0</v>
      </c>
      <c r="U380" s="6" t="e">
        <f>IF(予定価格!$G$1939=0,ROUND(予定価格!H368*(入力表!$F$12/予定価格!$H$1943),-$F$14),ROUND((予定価格!G368*(入力表!$F$12-予定価格!$H$1943)/予定価格!$G$1943)+予定価格!H368,-$F$14))</f>
        <v>#DIV/0!</v>
      </c>
      <c r="V380" t="e">
        <f>IF(U380=0,1,IF(予定価格!O368=0,1,(U380-予定価格!P368)/予定価格!O368))</f>
        <v>#DIV/0!</v>
      </c>
      <c r="W380" t="e">
        <f t="shared" si="91"/>
        <v>#DIV/0!</v>
      </c>
      <c r="X380" t="e">
        <f t="shared" si="98"/>
        <v>#DIV/0!</v>
      </c>
      <c r="Y380" t="e">
        <f>IF(U380=0,0,IF(予定価格!G368=0,0,(U380-予定価格!H368)/予定価格!G368))</f>
        <v>#DIV/0!</v>
      </c>
      <c r="Z380" t="e">
        <f t="shared" si="92"/>
        <v>#DIV/0!</v>
      </c>
      <c r="AA380" t="e">
        <f t="shared" si="99"/>
        <v>#DIV/0!</v>
      </c>
      <c r="AB380" s="6" t="e">
        <f t="shared" si="100"/>
        <v>#DIV/0!</v>
      </c>
    </row>
    <row r="381" spans="1:28" hidden="1" x14ac:dyDescent="0.2">
      <c r="A381">
        <f>+予定価格!A369</f>
        <v>0</v>
      </c>
      <c r="B381" s="268">
        <f>ROUND(予定価格!B369*査定表!$B$1949,-D381)+E381</f>
        <v>0</v>
      </c>
      <c r="C381" s="268"/>
      <c r="D381" s="32">
        <f t="shared" si="93"/>
        <v>3</v>
      </c>
      <c r="E381" s="33">
        <f t="shared" si="85"/>
        <v>0</v>
      </c>
      <c r="F381" s="268">
        <f>IF($F$12=0,0,IF(予定価格!$G$1939=0,ROUND(予定価格!H369*(入力表!$F$12/予定価格!$H$1943),-H381),ROUND((予定価格!G369*(入力表!$F$12-予定価格!$H$1943)/予定価格!$G$1943)+予定価格!H369,-H381)))+I381</f>
        <v>0</v>
      </c>
      <c r="G381" s="268"/>
      <c r="H381" s="34">
        <f t="shared" si="94"/>
        <v>3</v>
      </c>
      <c r="I381" s="35">
        <f t="shared" si="86"/>
        <v>0</v>
      </c>
      <c r="J381" s="97">
        <f t="shared" si="87"/>
        <v>0</v>
      </c>
      <c r="K381" s="12">
        <f t="shared" si="88"/>
        <v>0</v>
      </c>
      <c r="L381" s="37"/>
      <c r="M381" s="6">
        <f>ROUND(予定価格!B369*査定表!$B$1949,-$F$14)</f>
        <v>0</v>
      </c>
      <c r="N381">
        <f>IF(M381=0,1,M381/予定価格!B369)</f>
        <v>1</v>
      </c>
      <c r="O381">
        <f t="shared" si="89"/>
        <v>11</v>
      </c>
      <c r="P381">
        <f t="shared" si="95"/>
        <v>0</v>
      </c>
      <c r="Q381">
        <f>IF(M381=0,0,M381/予定価格!B369)</f>
        <v>0</v>
      </c>
      <c r="R381">
        <f t="shared" si="90"/>
        <v>11</v>
      </c>
      <c r="S381">
        <f t="shared" si="96"/>
        <v>0</v>
      </c>
      <c r="T381" s="6">
        <f t="shared" si="97"/>
        <v>0</v>
      </c>
      <c r="U381" s="6" t="e">
        <f>IF(予定価格!$G$1939=0,ROUND(予定価格!H369*(入力表!$F$12/予定価格!$H$1943),-$F$14),ROUND((予定価格!G369*(入力表!$F$12-予定価格!$H$1943)/予定価格!$G$1943)+予定価格!H369,-$F$14))</f>
        <v>#DIV/0!</v>
      </c>
      <c r="V381" t="e">
        <f>IF(U381=0,1,IF(予定価格!O369=0,1,(U381-予定価格!P369)/予定価格!O369))</f>
        <v>#DIV/0!</v>
      </c>
      <c r="W381" t="e">
        <f t="shared" si="91"/>
        <v>#DIV/0!</v>
      </c>
      <c r="X381" t="e">
        <f t="shared" si="98"/>
        <v>#DIV/0!</v>
      </c>
      <c r="Y381" t="e">
        <f>IF(U381=0,0,IF(予定価格!G369=0,0,(U381-予定価格!H369)/予定価格!G369))</f>
        <v>#DIV/0!</v>
      </c>
      <c r="Z381" t="e">
        <f t="shared" si="92"/>
        <v>#DIV/0!</v>
      </c>
      <c r="AA381" t="e">
        <f t="shared" si="99"/>
        <v>#DIV/0!</v>
      </c>
      <c r="AB381" s="6" t="e">
        <f t="shared" si="100"/>
        <v>#DIV/0!</v>
      </c>
    </row>
    <row r="382" spans="1:28" hidden="1" x14ac:dyDescent="0.2">
      <c r="A382">
        <f>+予定価格!A370</f>
        <v>0</v>
      </c>
      <c r="B382" s="268">
        <f>ROUND(予定価格!B370*査定表!$B$1949,-D382)+E382</f>
        <v>0</v>
      </c>
      <c r="C382" s="268"/>
      <c r="D382" s="32">
        <f t="shared" si="93"/>
        <v>3</v>
      </c>
      <c r="E382" s="33">
        <f t="shared" si="85"/>
        <v>0</v>
      </c>
      <c r="F382" s="268">
        <f>IF($F$12=0,0,IF(予定価格!$G$1939=0,ROUND(予定価格!H370*(入力表!$F$12/予定価格!$H$1943),-H382),ROUND((予定価格!G370*(入力表!$F$12-予定価格!$H$1943)/予定価格!$G$1943)+予定価格!H370,-H382)))+I382</f>
        <v>0</v>
      </c>
      <c r="G382" s="268"/>
      <c r="H382" s="34">
        <f t="shared" si="94"/>
        <v>3</v>
      </c>
      <c r="I382" s="35">
        <f t="shared" si="86"/>
        <v>0</v>
      </c>
      <c r="J382" s="97">
        <f t="shared" si="87"/>
        <v>0</v>
      </c>
      <c r="K382" s="12">
        <f t="shared" si="88"/>
        <v>0</v>
      </c>
      <c r="L382" s="37"/>
      <c r="M382" s="6">
        <f>ROUND(予定価格!B370*査定表!$B$1949,-$F$14)</f>
        <v>0</v>
      </c>
      <c r="N382">
        <f>IF(M382=0,1,M382/予定価格!B370)</f>
        <v>1</v>
      </c>
      <c r="O382">
        <f t="shared" si="89"/>
        <v>11</v>
      </c>
      <c r="P382">
        <f t="shared" si="95"/>
        <v>0</v>
      </c>
      <c r="Q382">
        <f>IF(M382=0,0,M382/予定価格!B370)</f>
        <v>0</v>
      </c>
      <c r="R382">
        <f t="shared" si="90"/>
        <v>11</v>
      </c>
      <c r="S382">
        <f t="shared" si="96"/>
        <v>0</v>
      </c>
      <c r="T382" s="6">
        <f t="shared" si="97"/>
        <v>0</v>
      </c>
      <c r="U382" s="6" t="e">
        <f>IF(予定価格!$G$1939=0,ROUND(予定価格!H370*(入力表!$F$12/予定価格!$H$1943),-$F$14),ROUND((予定価格!G370*(入力表!$F$12-予定価格!$H$1943)/予定価格!$G$1943)+予定価格!H370,-$F$14))</f>
        <v>#DIV/0!</v>
      </c>
      <c r="V382" t="e">
        <f>IF(U382=0,1,IF(予定価格!O370=0,1,(U382-予定価格!P370)/予定価格!O370))</f>
        <v>#DIV/0!</v>
      </c>
      <c r="W382" t="e">
        <f t="shared" si="91"/>
        <v>#DIV/0!</v>
      </c>
      <c r="X382" t="e">
        <f t="shared" si="98"/>
        <v>#DIV/0!</v>
      </c>
      <c r="Y382" t="e">
        <f>IF(U382=0,0,IF(予定価格!G370=0,0,(U382-予定価格!H370)/予定価格!G370))</f>
        <v>#DIV/0!</v>
      </c>
      <c r="Z382" t="e">
        <f t="shared" si="92"/>
        <v>#DIV/0!</v>
      </c>
      <c r="AA382" t="e">
        <f t="shared" si="99"/>
        <v>#DIV/0!</v>
      </c>
      <c r="AB382" s="6" t="e">
        <f t="shared" si="100"/>
        <v>#DIV/0!</v>
      </c>
    </row>
    <row r="383" spans="1:28" hidden="1" x14ac:dyDescent="0.2">
      <c r="A383">
        <f>+予定価格!A371</f>
        <v>0</v>
      </c>
      <c r="B383" s="268">
        <f>ROUND(予定価格!B371*査定表!$B$1949,-D383)+E383</f>
        <v>0</v>
      </c>
      <c r="C383" s="268"/>
      <c r="D383" s="32">
        <f t="shared" si="93"/>
        <v>3</v>
      </c>
      <c r="E383" s="33">
        <f t="shared" si="85"/>
        <v>0</v>
      </c>
      <c r="F383" s="268">
        <f>IF($F$12=0,0,IF(予定価格!$G$1939=0,ROUND(予定価格!H371*(入力表!$F$12/予定価格!$H$1943),-H383),ROUND((予定価格!G371*(入力表!$F$12-予定価格!$H$1943)/予定価格!$G$1943)+予定価格!H371,-H383)))+I383</f>
        <v>0</v>
      </c>
      <c r="G383" s="268"/>
      <c r="H383" s="34">
        <f t="shared" si="94"/>
        <v>3</v>
      </c>
      <c r="I383" s="35">
        <f t="shared" si="86"/>
        <v>0</v>
      </c>
      <c r="J383" s="97">
        <f t="shared" si="87"/>
        <v>0</v>
      </c>
      <c r="K383" s="12">
        <f t="shared" si="88"/>
        <v>0</v>
      </c>
      <c r="L383" s="37"/>
      <c r="M383" s="6">
        <f>ROUND(予定価格!B371*査定表!$B$1949,-$F$14)</f>
        <v>0</v>
      </c>
      <c r="N383">
        <f>IF(M383=0,1,M383/予定価格!B371)</f>
        <v>1</v>
      </c>
      <c r="O383">
        <f t="shared" si="89"/>
        <v>11</v>
      </c>
      <c r="P383">
        <f t="shared" si="95"/>
        <v>0</v>
      </c>
      <c r="Q383">
        <f>IF(M383=0,0,M383/予定価格!B371)</f>
        <v>0</v>
      </c>
      <c r="R383">
        <f t="shared" si="90"/>
        <v>11</v>
      </c>
      <c r="S383">
        <f t="shared" si="96"/>
        <v>0</v>
      </c>
      <c r="T383" s="6">
        <f t="shared" si="97"/>
        <v>0</v>
      </c>
      <c r="U383" s="6" t="e">
        <f>IF(予定価格!$G$1939=0,ROUND(予定価格!H371*(入力表!$F$12/予定価格!$H$1943),-$F$14),ROUND((予定価格!G371*(入力表!$F$12-予定価格!$H$1943)/予定価格!$G$1943)+予定価格!H371,-$F$14))</f>
        <v>#DIV/0!</v>
      </c>
      <c r="V383" t="e">
        <f>IF(U383=0,1,IF(予定価格!O371=0,1,(U383-予定価格!P371)/予定価格!O371))</f>
        <v>#DIV/0!</v>
      </c>
      <c r="W383" t="e">
        <f t="shared" si="91"/>
        <v>#DIV/0!</v>
      </c>
      <c r="X383" t="e">
        <f t="shared" si="98"/>
        <v>#DIV/0!</v>
      </c>
      <c r="Y383" t="e">
        <f>IF(U383=0,0,IF(予定価格!G371=0,0,(U383-予定価格!H371)/予定価格!G371))</f>
        <v>#DIV/0!</v>
      </c>
      <c r="Z383" t="e">
        <f t="shared" si="92"/>
        <v>#DIV/0!</v>
      </c>
      <c r="AA383" t="e">
        <f t="shared" si="99"/>
        <v>#DIV/0!</v>
      </c>
      <c r="AB383" s="6" t="e">
        <f t="shared" si="100"/>
        <v>#DIV/0!</v>
      </c>
    </row>
    <row r="384" spans="1:28" hidden="1" x14ac:dyDescent="0.2">
      <c r="A384">
        <f>+予定価格!A372</f>
        <v>0</v>
      </c>
      <c r="B384" s="268">
        <f>ROUND(予定価格!B372*査定表!$B$1949,-D384)+E384</f>
        <v>0</v>
      </c>
      <c r="C384" s="268"/>
      <c r="D384" s="32">
        <f t="shared" si="93"/>
        <v>3</v>
      </c>
      <c r="E384" s="33">
        <f t="shared" si="85"/>
        <v>0</v>
      </c>
      <c r="F384" s="268">
        <f>IF($F$12=0,0,IF(予定価格!$G$1939=0,ROUND(予定価格!H372*(入力表!$F$12/予定価格!$H$1943),-H384),ROUND((予定価格!G372*(入力表!$F$12-予定価格!$H$1943)/予定価格!$G$1943)+予定価格!H372,-H384)))+I384</f>
        <v>0</v>
      </c>
      <c r="G384" s="268"/>
      <c r="H384" s="34">
        <f t="shared" si="94"/>
        <v>3</v>
      </c>
      <c r="I384" s="35">
        <f t="shared" si="86"/>
        <v>0</v>
      </c>
      <c r="J384" s="97">
        <f t="shared" si="87"/>
        <v>0</v>
      </c>
      <c r="K384" s="12">
        <f t="shared" si="88"/>
        <v>0</v>
      </c>
      <c r="L384" s="37"/>
      <c r="M384" s="6">
        <f>ROUND(予定価格!B372*査定表!$B$1949,-$F$14)</f>
        <v>0</v>
      </c>
      <c r="N384">
        <f>IF(M384=0,1,M384/予定価格!B372)</f>
        <v>1</v>
      </c>
      <c r="O384">
        <f t="shared" si="89"/>
        <v>11</v>
      </c>
      <c r="P384">
        <f t="shared" si="95"/>
        <v>0</v>
      </c>
      <c r="Q384">
        <f>IF(M384=0,0,M384/予定価格!B372)</f>
        <v>0</v>
      </c>
      <c r="R384">
        <f t="shared" si="90"/>
        <v>11</v>
      </c>
      <c r="S384">
        <f t="shared" si="96"/>
        <v>0</v>
      </c>
      <c r="T384" s="6">
        <f t="shared" si="97"/>
        <v>0</v>
      </c>
      <c r="U384" s="6" t="e">
        <f>IF(予定価格!$G$1939=0,ROUND(予定価格!H372*(入力表!$F$12/予定価格!$H$1943),-$F$14),ROUND((予定価格!G372*(入力表!$F$12-予定価格!$H$1943)/予定価格!$G$1943)+予定価格!H372,-$F$14))</f>
        <v>#DIV/0!</v>
      </c>
      <c r="V384" t="e">
        <f>IF(U384=0,1,IF(予定価格!O372=0,1,(U384-予定価格!P372)/予定価格!O372))</f>
        <v>#DIV/0!</v>
      </c>
      <c r="W384" t="e">
        <f t="shared" si="91"/>
        <v>#DIV/0!</v>
      </c>
      <c r="X384" t="e">
        <f t="shared" si="98"/>
        <v>#DIV/0!</v>
      </c>
      <c r="Y384" t="e">
        <f>IF(U384=0,0,IF(予定価格!G372=0,0,(U384-予定価格!H372)/予定価格!G372))</f>
        <v>#DIV/0!</v>
      </c>
      <c r="Z384" t="e">
        <f t="shared" si="92"/>
        <v>#DIV/0!</v>
      </c>
      <c r="AA384" t="e">
        <f t="shared" si="99"/>
        <v>#DIV/0!</v>
      </c>
      <c r="AB384" s="6" t="e">
        <f t="shared" si="100"/>
        <v>#DIV/0!</v>
      </c>
    </row>
    <row r="385" spans="1:28" hidden="1" x14ac:dyDescent="0.2">
      <c r="A385">
        <f>+予定価格!A373</f>
        <v>0</v>
      </c>
      <c r="B385" s="268">
        <f>ROUND(予定価格!B373*査定表!$B$1949,-D385)+E385</f>
        <v>0</v>
      </c>
      <c r="C385" s="268"/>
      <c r="D385" s="32">
        <f t="shared" si="93"/>
        <v>3</v>
      </c>
      <c r="E385" s="33">
        <f t="shared" si="85"/>
        <v>0</v>
      </c>
      <c r="F385" s="268">
        <f>IF($F$12=0,0,IF(予定価格!$G$1939=0,ROUND(予定価格!H373*(入力表!$F$12/予定価格!$H$1943),-H385),ROUND((予定価格!G373*(入力表!$F$12-予定価格!$H$1943)/予定価格!$G$1943)+予定価格!H373,-H385)))+I385</f>
        <v>0</v>
      </c>
      <c r="G385" s="268"/>
      <c r="H385" s="34">
        <f t="shared" si="94"/>
        <v>3</v>
      </c>
      <c r="I385" s="35">
        <f t="shared" si="86"/>
        <v>0</v>
      </c>
      <c r="J385" s="97">
        <f t="shared" si="87"/>
        <v>0</v>
      </c>
      <c r="K385" s="12">
        <f t="shared" si="88"/>
        <v>0</v>
      </c>
      <c r="L385" s="37"/>
      <c r="M385" s="6">
        <f>ROUND(予定価格!B373*査定表!$B$1949,-$F$14)</f>
        <v>0</v>
      </c>
      <c r="N385">
        <f>IF(M385=0,1,M385/予定価格!B373)</f>
        <v>1</v>
      </c>
      <c r="O385">
        <f t="shared" si="89"/>
        <v>11</v>
      </c>
      <c r="P385">
        <f t="shared" si="95"/>
        <v>0</v>
      </c>
      <c r="Q385">
        <f>IF(M385=0,0,M385/予定価格!B373)</f>
        <v>0</v>
      </c>
      <c r="R385">
        <f t="shared" si="90"/>
        <v>11</v>
      </c>
      <c r="S385">
        <f t="shared" si="96"/>
        <v>0</v>
      </c>
      <c r="T385" s="6">
        <f t="shared" si="97"/>
        <v>0</v>
      </c>
      <c r="U385" s="6" t="e">
        <f>IF(予定価格!$G$1939=0,ROUND(予定価格!H373*(入力表!$F$12/予定価格!$H$1943),-$F$14),ROUND((予定価格!G373*(入力表!$F$12-予定価格!$H$1943)/予定価格!$G$1943)+予定価格!H373,-$F$14))</f>
        <v>#DIV/0!</v>
      </c>
      <c r="V385" t="e">
        <f>IF(U385=0,1,IF(予定価格!O373=0,1,(U385-予定価格!P373)/予定価格!O373))</f>
        <v>#DIV/0!</v>
      </c>
      <c r="W385" t="e">
        <f t="shared" si="91"/>
        <v>#DIV/0!</v>
      </c>
      <c r="X385" t="e">
        <f t="shared" si="98"/>
        <v>#DIV/0!</v>
      </c>
      <c r="Y385" t="e">
        <f>IF(U385=0,0,IF(予定価格!G373=0,0,(U385-予定価格!H373)/予定価格!G373))</f>
        <v>#DIV/0!</v>
      </c>
      <c r="Z385" t="e">
        <f t="shared" si="92"/>
        <v>#DIV/0!</v>
      </c>
      <c r="AA385" t="e">
        <f t="shared" si="99"/>
        <v>#DIV/0!</v>
      </c>
      <c r="AB385" s="6" t="e">
        <f t="shared" si="100"/>
        <v>#DIV/0!</v>
      </c>
    </row>
    <row r="386" spans="1:28" hidden="1" x14ac:dyDescent="0.2">
      <c r="A386">
        <f>+予定価格!A374</f>
        <v>0</v>
      </c>
      <c r="B386" s="268">
        <f>ROUND(予定価格!B374*査定表!$B$1949,-D386)+E386</f>
        <v>0</v>
      </c>
      <c r="C386" s="268"/>
      <c r="D386" s="32">
        <f t="shared" si="93"/>
        <v>3</v>
      </c>
      <c r="E386" s="33">
        <f t="shared" si="85"/>
        <v>0</v>
      </c>
      <c r="F386" s="268">
        <f>IF($F$12=0,0,IF(予定価格!$G$1939=0,ROUND(予定価格!H374*(入力表!$F$12/予定価格!$H$1943),-H386),ROUND((予定価格!G374*(入力表!$F$12-予定価格!$H$1943)/予定価格!$G$1943)+予定価格!H374,-H386)))+I386</f>
        <v>0</v>
      </c>
      <c r="G386" s="268"/>
      <c r="H386" s="34">
        <f t="shared" si="94"/>
        <v>3</v>
      </c>
      <c r="I386" s="35">
        <f t="shared" si="86"/>
        <v>0</v>
      </c>
      <c r="J386" s="97">
        <f t="shared" si="87"/>
        <v>0</v>
      </c>
      <c r="K386" s="12">
        <f t="shared" si="88"/>
        <v>0</v>
      </c>
      <c r="L386" s="37"/>
      <c r="M386" s="6">
        <f>ROUND(予定価格!B374*査定表!$B$1949,-$F$14)</f>
        <v>0</v>
      </c>
      <c r="N386">
        <f>IF(M386=0,1,M386/予定価格!B374)</f>
        <v>1</v>
      </c>
      <c r="O386">
        <f t="shared" si="89"/>
        <v>11</v>
      </c>
      <c r="P386">
        <f t="shared" si="95"/>
        <v>0</v>
      </c>
      <c r="Q386">
        <f>IF(M386=0,0,M386/予定価格!B374)</f>
        <v>0</v>
      </c>
      <c r="R386">
        <f t="shared" si="90"/>
        <v>11</v>
      </c>
      <c r="S386">
        <f t="shared" si="96"/>
        <v>0</v>
      </c>
      <c r="T386" s="6">
        <f t="shared" si="97"/>
        <v>0</v>
      </c>
      <c r="U386" s="6" t="e">
        <f>IF(予定価格!$G$1939=0,ROUND(予定価格!H374*(入力表!$F$12/予定価格!$H$1943),-$F$14),ROUND((予定価格!G374*(入力表!$F$12-予定価格!$H$1943)/予定価格!$G$1943)+予定価格!H374,-$F$14))</f>
        <v>#DIV/0!</v>
      </c>
      <c r="V386" t="e">
        <f>IF(U386=0,1,IF(予定価格!O374=0,1,(U386-予定価格!P374)/予定価格!O374))</f>
        <v>#DIV/0!</v>
      </c>
      <c r="W386" t="e">
        <f t="shared" si="91"/>
        <v>#DIV/0!</v>
      </c>
      <c r="X386" t="e">
        <f t="shared" si="98"/>
        <v>#DIV/0!</v>
      </c>
      <c r="Y386" t="e">
        <f>IF(U386=0,0,IF(予定価格!G374=0,0,(U386-予定価格!H374)/予定価格!G374))</f>
        <v>#DIV/0!</v>
      </c>
      <c r="Z386" t="e">
        <f t="shared" si="92"/>
        <v>#DIV/0!</v>
      </c>
      <c r="AA386" t="e">
        <f t="shared" si="99"/>
        <v>#DIV/0!</v>
      </c>
      <c r="AB386" s="6" t="e">
        <f t="shared" si="100"/>
        <v>#DIV/0!</v>
      </c>
    </row>
    <row r="387" spans="1:28" hidden="1" x14ac:dyDescent="0.2">
      <c r="A387">
        <f>+予定価格!A375</f>
        <v>0</v>
      </c>
      <c r="B387" s="268">
        <f>ROUND(予定価格!B375*査定表!$B$1949,-D387)+E387</f>
        <v>0</v>
      </c>
      <c r="C387" s="268"/>
      <c r="D387" s="32">
        <f t="shared" si="93"/>
        <v>3</v>
      </c>
      <c r="E387" s="33">
        <f t="shared" si="85"/>
        <v>0</v>
      </c>
      <c r="F387" s="268">
        <f>IF($F$12=0,0,IF(予定価格!$G$1939=0,ROUND(予定価格!H375*(入力表!$F$12/予定価格!$H$1943),-H387),ROUND((予定価格!G375*(入力表!$F$12-予定価格!$H$1943)/予定価格!$G$1943)+予定価格!H375,-H387)))+I387</f>
        <v>0</v>
      </c>
      <c r="G387" s="268"/>
      <c r="H387" s="34">
        <f t="shared" si="94"/>
        <v>3</v>
      </c>
      <c r="I387" s="35">
        <f t="shared" si="86"/>
        <v>0</v>
      </c>
      <c r="J387" s="97">
        <f t="shared" si="87"/>
        <v>0</v>
      </c>
      <c r="K387" s="12">
        <f t="shared" si="88"/>
        <v>0</v>
      </c>
      <c r="L387" s="37"/>
      <c r="M387" s="6">
        <f>ROUND(予定価格!B375*査定表!$B$1949,-$F$14)</f>
        <v>0</v>
      </c>
      <c r="N387">
        <f>IF(M387=0,1,M387/予定価格!B375)</f>
        <v>1</v>
      </c>
      <c r="O387">
        <f t="shared" si="89"/>
        <v>11</v>
      </c>
      <c r="P387">
        <f t="shared" si="95"/>
        <v>0</v>
      </c>
      <c r="Q387">
        <f>IF(M387=0,0,M387/予定価格!B375)</f>
        <v>0</v>
      </c>
      <c r="R387">
        <f t="shared" si="90"/>
        <v>11</v>
      </c>
      <c r="S387">
        <f t="shared" si="96"/>
        <v>0</v>
      </c>
      <c r="T387" s="6">
        <f t="shared" si="97"/>
        <v>0</v>
      </c>
      <c r="U387" s="6" t="e">
        <f>IF(予定価格!$G$1939=0,ROUND(予定価格!H375*(入力表!$F$12/予定価格!$H$1943),-$F$14),ROUND((予定価格!G375*(入力表!$F$12-予定価格!$H$1943)/予定価格!$G$1943)+予定価格!H375,-$F$14))</f>
        <v>#DIV/0!</v>
      </c>
      <c r="V387" t="e">
        <f>IF(U387=0,1,IF(予定価格!O375=0,1,(U387-予定価格!P375)/予定価格!O375))</f>
        <v>#DIV/0!</v>
      </c>
      <c r="W387" t="e">
        <f t="shared" si="91"/>
        <v>#DIV/0!</v>
      </c>
      <c r="X387" t="e">
        <f t="shared" si="98"/>
        <v>#DIV/0!</v>
      </c>
      <c r="Y387" t="e">
        <f>IF(U387=0,0,IF(予定価格!G375=0,0,(U387-予定価格!H375)/予定価格!G375))</f>
        <v>#DIV/0!</v>
      </c>
      <c r="Z387" t="e">
        <f t="shared" si="92"/>
        <v>#DIV/0!</v>
      </c>
      <c r="AA387" t="e">
        <f t="shared" si="99"/>
        <v>#DIV/0!</v>
      </c>
      <c r="AB387" s="6" t="e">
        <f t="shared" si="100"/>
        <v>#DIV/0!</v>
      </c>
    </row>
    <row r="388" spans="1:28" hidden="1" x14ac:dyDescent="0.2">
      <c r="A388">
        <f>+予定価格!A376</f>
        <v>0</v>
      </c>
      <c r="B388" s="268">
        <f>ROUND(予定価格!B376*査定表!$B$1949,-D388)+E388</f>
        <v>0</v>
      </c>
      <c r="C388" s="268"/>
      <c r="D388" s="32">
        <f t="shared" si="93"/>
        <v>3</v>
      </c>
      <c r="E388" s="33">
        <f t="shared" si="85"/>
        <v>0</v>
      </c>
      <c r="F388" s="268">
        <f>IF($F$12=0,0,IF(予定価格!$G$1939=0,ROUND(予定価格!H376*(入力表!$F$12/予定価格!$H$1943),-H388),ROUND((予定価格!G376*(入力表!$F$12-予定価格!$H$1943)/予定価格!$G$1943)+予定価格!H376,-H388)))+I388</f>
        <v>0</v>
      </c>
      <c r="G388" s="268"/>
      <c r="H388" s="34">
        <f t="shared" si="94"/>
        <v>3</v>
      </c>
      <c r="I388" s="35">
        <f t="shared" si="86"/>
        <v>0</v>
      </c>
      <c r="J388" s="97">
        <f t="shared" si="87"/>
        <v>0</v>
      </c>
      <c r="K388" s="12">
        <f t="shared" si="88"/>
        <v>0</v>
      </c>
      <c r="L388" s="37"/>
      <c r="M388" s="6">
        <f>ROUND(予定価格!B376*査定表!$B$1949,-$F$14)</f>
        <v>0</v>
      </c>
      <c r="N388">
        <f>IF(M388=0,1,M388/予定価格!B376)</f>
        <v>1</v>
      </c>
      <c r="O388">
        <f t="shared" si="89"/>
        <v>11</v>
      </c>
      <c r="P388">
        <f t="shared" si="95"/>
        <v>0</v>
      </c>
      <c r="Q388">
        <f>IF(M388=0,0,M388/予定価格!B376)</f>
        <v>0</v>
      </c>
      <c r="R388">
        <f t="shared" si="90"/>
        <v>11</v>
      </c>
      <c r="S388">
        <f t="shared" si="96"/>
        <v>0</v>
      </c>
      <c r="T388" s="6">
        <f t="shared" si="97"/>
        <v>0</v>
      </c>
      <c r="U388" s="6" t="e">
        <f>IF(予定価格!$G$1939=0,ROUND(予定価格!H376*(入力表!$F$12/予定価格!$H$1943),-$F$14),ROUND((予定価格!G376*(入力表!$F$12-予定価格!$H$1943)/予定価格!$G$1943)+予定価格!H376,-$F$14))</f>
        <v>#DIV/0!</v>
      </c>
      <c r="V388" t="e">
        <f>IF(U388=0,1,IF(予定価格!O376=0,1,(U388-予定価格!P376)/予定価格!O376))</f>
        <v>#DIV/0!</v>
      </c>
      <c r="W388" t="e">
        <f t="shared" si="91"/>
        <v>#DIV/0!</v>
      </c>
      <c r="X388" t="e">
        <f t="shared" si="98"/>
        <v>#DIV/0!</v>
      </c>
      <c r="Y388" t="e">
        <f>IF(U388=0,0,IF(予定価格!G376=0,0,(U388-予定価格!H376)/予定価格!G376))</f>
        <v>#DIV/0!</v>
      </c>
      <c r="Z388" t="e">
        <f t="shared" si="92"/>
        <v>#DIV/0!</v>
      </c>
      <c r="AA388" t="e">
        <f t="shared" si="99"/>
        <v>#DIV/0!</v>
      </c>
      <c r="AB388" s="6" t="e">
        <f t="shared" si="100"/>
        <v>#DIV/0!</v>
      </c>
    </row>
    <row r="389" spans="1:28" hidden="1" x14ac:dyDescent="0.2">
      <c r="A389">
        <f>+予定価格!A377</f>
        <v>0</v>
      </c>
      <c r="B389" s="268">
        <f>ROUND(予定価格!B377*査定表!$B$1949,-D389)+E389</f>
        <v>0</v>
      </c>
      <c r="C389" s="268"/>
      <c r="D389" s="32">
        <f t="shared" si="93"/>
        <v>3</v>
      </c>
      <c r="E389" s="33">
        <f t="shared" si="85"/>
        <v>0</v>
      </c>
      <c r="F389" s="268">
        <f>IF($F$12=0,0,IF(予定価格!$G$1939=0,ROUND(予定価格!H377*(入力表!$F$12/予定価格!$H$1943),-H389),ROUND((予定価格!G377*(入力表!$F$12-予定価格!$H$1943)/予定価格!$G$1943)+予定価格!H377,-H389)))+I389</f>
        <v>0</v>
      </c>
      <c r="G389" s="268"/>
      <c r="H389" s="34">
        <f t="shared" si="94"/>
        <v>3</v>
      </c>
      <c r="I389" s="35">
        <f t="shared" si="86"/>
        <v>0</v>
      </c>
      <c r="J389" s="97">
        <f t="shared" si="87"/>
        <v>0</v>
      </c>
      <c r="K389" s="12">
        <f t="shared" si="88"/>
        <v>0</v>
      </c>
      <c r="L389" s="37"/>
      <c r="M389" s="6">
        <f>ROUND(予定価格!B377*査定表!$B$1949,-$F$14)</f>
        <v>0</v>
      </c>
      <c r="N389">
        <f>IF(M389=0,1,M389/予定価格!B377)</f>
        <v>1</v>
      </c>
      <c r="O389">
        <f t="shared" si="89"/>
        <v>11</v>
      </c>
      <c r="P389">
        <f t="shared" si="95"/>
        <v>0</v>
      </c>
      <c r="Q389">
        <f>IF(M389=0,0,M389/予定価格!B377)</f>
        <v>0</v>
      </c>
      <c r="R389">
        <f t="shared" si="90"/>
        <v>11</v>
      </c>
      <c r="S389">
        <f t="shared" si="96"/>
        <v>0</v>
      </c>
      <c r="T389" s="6">
        <f t="shared" si="97"/>
        <v>0</v>
      </c>
      <c r="U389" s="6" t="e">
        <f>IF(予定価格!$G$1939=0,ROUND(予定価格!H377*(入力表!$F$12/予定価格!$H$1943),-$F$14),ROUND((予定価格!G377*(入力表!$F$12-予定価格!$H$1943)/予定価格!$G$1943)+予定価格!H377,-$F$14))</f>
        <v>#DIV/0!</v>
      </c>
      <c r="V389" t="e">
        <f>IF(U389=0,1,IF(予定価格!O377=0,1,(U389-予定価格!P377)/予定価格!O377))</f>
        <v>#DIV/0!</v>
      </c>
      <c r="W389" t="e">
        <f t="shared" si="91"/>
        <v>#DIV/0!</v>
      </c>
      <c r="X389" t="e">
        <f t="shared" si="98"/>
        <v>#DIV/0!</v>
      </c>
      <c r="Y389" t="e">
        <f>IF(U389=0,0,IF(予定価格!G377=0,0,(U389-予定価格!H377)/予定価格!G377))</f>
        <v>#DIV/0!</v>
      </c>
      <c r="Z389" t="e">
        <f t="shared" si="92"/>
        <v>#DIV/0!</v>
      </c>
      <c r="AA389" t="e">
        <f t="shared" si="99"/>
        <v>#DIV/0!</v>
      </c>
      <c r="AB389" s="6" t="e">
        <f t="shared" si="100"/>
        <v>#DIV/0!</v>
      </c>
    </row>
    <row r="390" spans="1:28" hidden="1" x14ac:dyDescent="0.2">
      <c r="A390">
        <f>+予定価格!A378</f>
        <v>0</v>
      </c>
      <c r="B390" s="268">
        <f>ROUND(予定価格!B378*査定表!$B$1949,-D390)+E390</f>
        <v>0</v>
      </c>
      <c r="C390" s="268"/>
      <c r="D390" s="32">
        <f t="shared" si="93"/>
        <v>3</v>
      </c>
      <c r="E390" s="33">
        <f t="shared" si="85"/>
        <v>0</v>
      </c>
      <c r="F390" s="268">
        <f>IF($F$12=0,0,IF(予定価格!$G$1939=0,ROUND(予定価格!H378*(入力表!$F$12/予定価格!$H$1943),-H390),ROUND((予定価格!G378*(入力表!$F$12-予定価格!$H$1943)/予定価格!$G$1943)+予定価格!H378,-H390)))+I390</f>
        <v>0</v>
      </c>
      <c r="G390" s="268"/>
      <c r="H390" s="34">
        <f t="shared" si="94"/>
        <v>3</v>
      </c>
      <c r="I390" s="35">
        <f t="shared" si="86"/>
        <v>0</v>
      </c>
      <c r="J390" s="97">
        <f t="shared" si="87"/>
        <v>0</v>
      </c>
      <c r="K390" s="12">
        <f t="shared" si="88"/>
        <v>0</v>
      </c>
      <c r="L390" s="37"/>
      <c r="M390" s="6">
        <f>ROUND(予定価格!B378*査定表!$B$1949,-$F$14)</f>
        <v>0</v>
      </c>
      <c r="N390">
        <f>IF(M390=0,1,M390/予定価格!B378)</f>
        <v>1</v>
      </c>
      <c r="O390">
        <f t="shared" si="89"/>
        <v>11</v>
      </c>
      <c r="P390">
        <f t="shared" si="95"/>
        <v>0</v>
      </c>
      <c r="Q390">
        <f>IF(M390=0,0,M390/予定価格!B378)</f>
        <v>0</v>
      </c>
      <c r="R390">
        <f t="shared" si="90"/>
        <v>11</v>
      </c>
      <c r="S390">
        <f t="shared" si="96"/>
        <v>0</v>
      </c>
      <c r="T390" s="6">
        <f t="shared" si="97"/>
        <v>0</v>
      </c>
      <c r="U390" s="6" t="e">
        <f>IF(予定価格!$G$1939=0,ROUND(予定価格!H378*(入力表!$F$12/予定価格!$H$1943),-$F$14),ROUND((予定価格!G378*(入力表!$F$12-予定価格!$H$1943)/予定価格!$G$1943)+予定価格!H378,-$F$14))</f>
        <v>#DIV/0!</v>
      </c>
      <c r="V390" t="e">
        <f>IF(U390=0,1,IF(予定価格!O378=0,1,(U390-予定価格!P378)/予定価格!O378))</f>
        <v>#DIV/0!</v>
      </c>
      <c r="W390" t="e">
        <f t="shared" si="91"/>
        <v>#DIV/0!</v>
      </c>
      <c r="X390" t="e">
        <f t="shared" si="98"/>
        <v>#DIV/0!</v>
      </c>
      <c r="Y390" t="e">
        <f>IF(U390=0,0,IF(予定価格!G378=0,0,(U390-予定価格!H378)/予定価格!G378))</f>
        <v>#DIV/0!</v>
      </c>
      <c r="Z390" t="e">
        <f t="shared" si="92"/>
        <v>#DIV/0!</v>
      </c>
      <c r="AA390" t="e">
        <f t="shared" si="99"/>
        <v>#DIV/0!</v>
      </c>
      <c r="AB390" s="6" t="e">
        <f t="shared" si="100"/>
        <v>#DIV/0!</v>
      </c>
    </row>
    <row r="391" spans="1:28" hidden="1" x14ac:dyDescent="0.2">
      <c r="A391">
        <f>+予定価格!A379</f>
        <v>0</v>
      </c>
      <c r="B391" s="268">
        <f>ROUND(予定価格!B379*査定表!$B$1949,-D391)+E391</f>
        <v>0</v>
      </c>
      <c r="C391" s="268"/>
      <c r="D391" s="32">
        <f t="shared" si="93"/>
        <v>3</v>
      </c>
      <c r="E391" s="33">
        <f t="shared" si="85"/>
        <v>0</v>
      </c>
      <c r="F391" s="268">
        <f>IF($F$12=0,0,IF(予定価格!$G$1939=0,ROUND(予定価格!H379*(入力表!$F$12/予定価格!$H$1943),-H391),ROUND((予定価格!G379*(入力表!$F$12-予定価格!$H$1943)/予定価格!$G$1943)+予定価格!H379,-H391)))+I391</f>
        <v>0</v>
      </c>
      <c r="G391" s="268"/>
      <c r="H391" s="34">
        <f t="shared" si="94"/>
        <v>3</v>
      </c>
      <c r="I391" s="35">
        <f t="shared" si="86"/>
        <v>0</v>
      </c>
      <c r="J391" s="97">
        <f t="shared" si="87"/>
        <v>0</v>
      </c>
      <c r="K391" s="12">
        <f t="shared" si="88"/>
        <v>0</v>
      </c>
      <c r="L391" s="37"/>
      <c r="M391" s="6">
        <f>ROUND(予定価格!B379*査定表!$B$1949,-$F$14)</f>
        <v>0</v>
      </c>
      <c r="N391">
        <f>IF(M391=0,1,M391/予定価格!B379)</f>
        <v>1</v>
      </c>
      <c r="O391">
        <f t="shared" si="89"/>
        <v>11</v>
      </c>
      <c r="P391">
        <f t="shared" si="95"/>
        <v>0</v>
      </c>
      <c r="Q391">
        <f>IF(M391=0,0,M391/予定価格!B379)</f>
        <v>0</v>
      </c>
      <c r="R391">
        <f t="shared" si="90"/>
        <v>11</v>
      </c>
      <c r="S391">
        <f t="shared" si="96"/>
        <v>0</v>
      </c>
      <c r="T391" s="6">
        <f t="shared" si="97"/>
        <v>0</v>
      </c>
      <c r="U391" s="6" t="e">
        <f>IF(予定価格!$G$1939=0,ROUND(予定価格!H379*(入力表!$F$12/予定価格!$H$1943),-$F$14),ROUND((予定価格!G379*(入力表!$F$12-予定価格!$H$1943)/予定価格!$G$1943)+予定価格!H379,-$F$14))</f>
        <v>#DIV/0!</v>
      </c>
      <c r="V391" t="e">
        <f>IF(U391=0,1,IF(予定価格!O379=0,1,(U391-予定価格!P379)/予定価格!O379))</f>
        <v>#DIV/0!</v>
      </c>
      <c r="W391" t="e">
        <f t="shared" si="91"/>
        <v>#DIV/0!</v>
      </c>
      <c r="X391" t="e">
        <f t="shared" si="98"/>
        <v>#DIV/0!</v>
      </c>
      <c r="Y391" t="e">
        <f>IF(U391=0,0,IF(予定価格!G379=0,0,(U391-予定価格!H379)/予定価格!G379))</f>
        <v>#DIV/0!</v>
      </c>
      <c r="Z391" t="e">
        <f t="shared" si="92"/>
        <v>#DIV/0!</v>
      </c>
      <c r="AA391" t="e">
        <f t="shared" si="99"/>
        <v>#DIV/0!</v>
      </c>
      <c r="AB391" s="6" t="e">
        <f t="shared" si="100"/>
        <v>#DIV/0!</v>
      </c>
    </row>
    <row r="392" spans="1:28" hidden="1" x14ac:dyDescent="0.2">
      <c r="A392">
        <f>+予定価格!A380</f>
        <v>0</v>
      </c>
      <c r="B392" s="268">
        <f>ROUND(予定価格!B380*査定表!$B$1949,-D392)+E392</f>
        <v>0</v>
      </c>
      <c r="C392" s="268"/>
      <c r="D392" s="32">
        <f t="shared" si="93"/>
        <v>3</v>
      </c>
      <c r="E392" s="33">
        <f t="shared" si="85"/>
        <v>0</v>
      </c>
      <c r="F392" s="268">
        <f>IF($F$12=0,0,IF(予定価格!$G$1939=0,ROUND(予定価格!H380*(入力表!$F$12/予定価格!$H$1943),-H392),ROUND((予定価格!G380*(入力表!$F$12-予定価格!$H$1943)/予定価格!$G$1943)+予定価格!H380,-H392)))+I392</f>
        <v>0</v>
      </c>
      <c r="G392" s="268"/>
      <c r="H392" s="34">
        <f t="shared" si="94"/>
        <v>3</v>
      </c>
      <c r="I392" s="35">
        <f t="shared" si="86"/>
        <v>0</v>
      </c>
      <c r="J392" s="97">
        <f t="shared" si="87"/>
        <v>0</v>
      </c>
      <c r="K392" s="12">
        <f t="shared" si="88"/>
        <v>0</v>
      </c>
      <c r="L392" s="37"/>
      <c r="M392" s="6">
        <f>ROUND(予定価格!B380*査定表!$B$1949,-$F$14)</f>
        <v>0</v>
      </c>
      <c r="N392">
        <f>IF(M392=0,1,M392/予定価格!B380)</f>
        <v>1</v>
      </c>
      <c r="O392">
        <f t="shared" si="89"/>
        <v>11</v>
      </c>
      <c r="P392">
        <f t="shared" si="95"/>
        <v>0</v>
      </c>
      <c r="Q392">
        <f>IF(M392=0,0,M392/予定価格!B380)</f>
        <v>0</v>
      </c>
      <c r="R392">
        <f t="shared" si="90"/>
        <v>11</v>
      </c>
      <c r="S392">
        <f t="shared" si="96"/>
        <v>0</v>
      </c>
      <c r="T392" s="6">
        <f t="shared" si="97"/>
        <v>0</v>
      </c>
      <c r="U392" s="6" t="e">
        <f>IF(予定価格!$G$1939=0,ROUND(予定価格!H380*(入力表!$F$12/予定価格!$H$1943),-$F$14),ROUND((予定価格!G380*(入力表!$F$12-予定価格!$H$1943)/予定価格!$G$1943)+予定価格!H380,-$F$14))</f>
        <v>#DIV/0!</v>
      </c>
      <c r="V392" t="e">
        <f>IF(U392=0,1,IF(予定価格!O380=0,1,(U392-予定価格!P380)/予定価格!O380))</f>
        <v>#DIV/0!</v>
      </c>
      <c r="W392" t="e">
        <f t="shared" si="91"/>
        <v>#DIV/0!</v>
      </c>
      <c r="X392" t="e">
        <f t="shared" si="98"/>
        <v>#DIV/0!</v>
      </c>
      <c r="Y392" t="e">
        <f>IF(U392=0,0,IF(予定価格!G380=0,0,(U392-予定価格!H380)/予定価格!G380))</f>
        <v>#DIV/0!</v>
      </c>
      <c r="Z392" t="e">
        <f t="shared" si="92"/>
        <v>#DIV/0!</v>
      </c>
      <c r="AA392" t="e">
        <f t="shared" si="99"/>
        <v>#DIV/0!</v>
      </c>
      <c r="AB392" s="6" t="e">
        <f t="shared" si="100"/>
        <v>#DIV/0!</v>
      </c>
    </row>
    <row r="393" spans="1:28" hidden="1" x14ac:dyDescent="0.2">
      <c r="A393">
        <f>+予定価格!A381</f>
        <v>0</v>
      </c>
      <c r="B393" s="268">
        <f>ROUND(予定価格!B381*査定表!$B$1949,-D393)+E393</f>
        <v>0</v>
      </c>
      <c r="C393" s="268"/>
      <c r="D393" s="32">
        <f t="shared" si="93"/>
        <v>3</v>
      </c>
      <c r="E393" s="33">
        <f t="shared" si="85"/>
        <v>0</v>
      </c>
      <c r="F393" s="268">
        <f>IF($F$12=0,0,IF(予定価格!$G$1939=0,ROUND(予定価格!H381*(入力表!$F$12/予定価格!$H$1943),-H393),ROUND((予定価格!G381*(入力表!$F$12-予定価格!$H$1943)/予定価格!$G$1943)+予定価格!H381,-H393)))+I393</f>
        <v>0</v>
      </c>
      <c r="G393" s="268"/>
      <c r="H393" s="34">
        <f t="shared" si="94"/>
        <v>3</v>
      </c>
      <c r="I393" s="35">
        <f t="shared" si="86"/>
        <v>0</v>
      </c>
      <c r="J393" s="97">
        <f t="shared" si="87"/>
        <v>0</v>
      </c>
      <c r="K393" s="12">
        <f t="shared" si="88"/>
        <v>0</v>
      </c>
      <c r="L393" s="37"/>
      <c r="M393" s="6">
        <f>ROUND(予定価格!B381*査定表!$B$1949,-$F$14)</f>
        <v>0</v>
      </c>
      <c r="N393">
        <f>IF(M393=0,1,M393/予定価格!B381)</f>
        <v>1</v>
      </c>
      <c r="O393">
        <f t="shared" si="89"/>
        <v>11</v>
      </c>
      <c r="P393">
        <f t="shared" si="95"/>
        <v>0</v>
      </c>
      <c r="Q393">
        <f>IF(M393=0,0,M393/予定価格!B381)</f>
        <v>0</v>
      </c>
      <c r="R393">
        <f t="shared" si="90"/>
        <v>11</v>
      </c>
      <c r="S393">
        <f t="shared" si="96"/>
        <v>0</v>
      </c>
      <c r="T393" s="6">
        <f t="shared" si="97"/>
        <v>0</v>
      </c>
      <c r="U393" s="6" t="e">
        <f>IF(予定価格!$G$1939=0,ROUND(予定価格!H381*(入力表!$F$12/予定価格!$H$1943),-$F$14),ROUND((予定価格!G381*(入力表!$F$12-予定価格!$H$1943)/予定価格!$G$1943)+予定価格!H381,-$F$14))</f>
        <v>#DIV/0!</v>
      </c>
      <c r="V393" t="e">
        <f>IF(U393=0,1,IF(予定価格!O381=0,1,(U393-予定価格!P381)/予定価格!O381))</f>
        <v>#DIV/0!</v>
      </c>
      <c r="W393" t="e">
        <f t="shared" si="91"/>
        <v>#DIV/0!</v>
      </c>
      <c r="X393" t="e">
        <f t="shared" si="98"/>
        <v>#DIV/0!</v>
      </c>
      <c r="Y393" t="e">
        <f>IF(U393=0,0,IF(予定価格!G381=0,0,(U393-予定価格!H381)/予定価格!G381))</f>
        <v>#DIV/0!</v>
      </c>
      <c r="Z393" t="e">
        <f t="shared" si="92"/>
        <v>#DIV/0!</v>
      </c>
      <c r="AA393" t="e">
        <f t="shared" si="99"/>
        <v>#DIV/0!</v>
      </c>
      <c r="AB393" s="6" t="e">
        <f t="shared" si="100"/>
        <v>#DIV/0!</v>
      </c>
    </row>
    <row r="394" spans="1:28" hidden="1" x14ac:dyDescent="0.2">
      <c r="A394">
        <f>+予定価格!A382</f>
        <v>0</v>
      </c>
      <c r="B394" s="268">
        <f>ROUND(予定価格!B382*査定表!$B$1949,-D394)+E394</f>
        <v>0</v>
      </c>
      <c r="C394" s="268"/>
      <c r="D394" s="32">
        <f t="shared" si="93"/>
        <v>3</v>
      </c>
      <c r="E394" s="33">
        <f t="shared" si="85"/>
        <v>0</v>
      </c>
      <c r="F394" s="268">
        <f>IF($F$12=0,0,IF(予定価格!$G$1939=0,ROUND(予定価格!H382*(入力表!$F$12/予定価格!$H$1943),-H394),ROUND((予定価格!G382*(入力表!$F$12-予定価格!$H$1943)/予定価格!$G$1943)+予定価格!H382,-H394)))+I394</f>
        <v>0</v>
      </c>
      <c r="G394" s="268"/>
      <c r="H394" s="34">
        <f t="shared" si="94"/>
        <v>3</v>
      </c>
      <c r="I394" s="35">
        <f t="shared" si="86"/>
        <v>0</v>
      </c>
      <c r="J394" s="97">
        <f t="shared" si="87"/>
        <v>0</v>
      </c>
      <c r="K394" s="12">
        <f t="shared" si="88"/>
        <v>0</v>
      </c>
      <c r="L394" s="37"/>
      <c r="M394" s="6">
        <f>ROUND(予定価格!B382*査定表!$B$1949,-$F$14)</f>
        <v>0</v>
      </c>
      <c r="N394">
        <f>IF(M394=0,1,M394/予定価格!B382)</f>
        <v>1</v>
      </c>
      <c r="O394">
        <f t="shared" si="89"/>
        <v>11</v>
      </c>
      <c r="P394">
        <f t="shared" si="95"/>
        <v>0</v>
      </c>
      <c r="Q394">
        <f>IF(M394=0,0,M394/予定価格!B382)</f>
        <v>0</v>
      </c>
      <c r="R394">
        <f t="shared" si="90"/>
        <v>11</v>
      </c>
      <c r="S394">
        <f t="shared" si="96"/>
        <v>0</v>
      </c>
      <c r="T394" s="6">
        <f t="shared" si="97"/>
        <v>0</v>
      </c>
      <c r="U394" s="6" t="e">
        <f>IF(予定価格!$G$1939=0,ROUND(予定価格!H382*(入力表!$F$12/予定価格!$H$1943),-$F$14),ROUND((予定価格!G382*(入力表!$F$12-予定価格!$H$1943)/予定価格!$G$1943)+予定価格!H382,-$F$14))</f>
        <v>#DIV/0!</v>
      </c>
      <c r="V394" t="e">
        <f>IF(U394=0,1,IF(予定価格!O382=0,1,(U394-予定価格!P382)/予定価格!O382))</f>
        <v>#DIV/0!</v>
      </c>
      <c r="W394" t="e">
        <f t="shared" si="91"/>
        <v>#DIV/0!</v>
      </c>
      <c r="X394" t="e">
        <f t="shared" si="98"/>
        <v>#DIV/0!</v>
      </c>
      <c r="Y394" t="e">
        <f>IF(U394=0,0,IF(予定価格!G382=0,0,(U394-予定価格!H382)/予定価格!G382))</f>
        <v>#DIV/0!</v>
      </c>
      <c r="Z394" t="e">
        <f t="shared" si="92"/>
        <v>#DIV/0!</v>
      </c>
      <c r="AA394" t="e">
        <f t="shared" si="99"/>
        <v>#DIV/0!</v>
      </c>
      <c r="AB394" s="6" t="e">
        <f t="shared" si="100"/>
        <v>#DIV/0!</v>
      </c>
    </row>
    <row r="395" spans="1:28" hidden="1" x14ac:dyDescent="0.2">
      <c r="A395">
        <f>+予定価格!A383</f>
        <v>0</v>
      </c>
      <c r="B395" s="268">
        <f>ROUND(予定価格!B383*査定表!$B$1949,-D395)+E395</f>
        <v>0</v>
      </c>
      <c r="C395" s="268"/>
      <c r="D395" s="32">
        <f t="shared" si="93"/>
        <v>3</v>
      </c>
      <c r="E395" s="33">
        <f t="shared" si="85"/>
        <v>0</v>
      </c>
      <c r="F395" s="268">
        <f>IF($F$12=0,0,IF(予定価格!$G$1939=0,ROUND(予定価格!H383*(入力表!$F$12/予定価格!$H$1943),-H395),ROUND((予定価格!G383*(入力表!$F$12-予定価格!$H$1943)/予定価格!$G$1943)+予定価格!H383,-H395)))+I395</f>
        <v>0</v>
      </c>
      <c r="G395" s="268"/>
      <c r="H395" s="34">
        <f t="shared" si="94"/>
        <v>3</v>
      </c>
      <c r="I395" s="35">
        <f t="shared" si="86"/>
        <v>0</v>
      </c>
      <c r="J395" s="97">
        <f t="shared" si="87"/>
        <v>0</v>
      </c>
      <c r="K395" s="12">
        <f t="shared" si="88"/>
        <v>0</v>
      </c>
      <c r="L395" s="37"/>
      <c r="M395" s="6">
        <f>ROUND(予定価格!B383*査定表!$B$1949,-$F$14)</f>
        <v>0</v>
      </c>
      <c r="N395">
        <f>IF(M395=0,1,M395/予定価格!B383)</f>
        <v>1</v>
      </c>
      <c r="O395">
        <f t="shared" si="89"/>
        <v>11</v>
      </c>
      <c r="P395">
        <f t="shared" si="95"/>
        <v>0</v>
      </c>
      <c r="Q395">
        <f>IF(M395=0,0,M395/予定価格!B383)</f>
        <v>0</v>
      </c>
      <c r="R395">
        <f t="shared" si="90"/>
        <v>11</v>
      </c>
      <c r="S395">
        <f t="shared" si="96"/>
        <v>0</v>
      </c>
      <c r="T395" s="6">
        <f t="shared" si="97"/>
        <v>0</v>
      </c>
      <c r="U395" s="6" t="e">
        <f>IF(予定価格!$G$1939=0,ROUND(予定価格!H383*(入力表!$F$12/予定価格!$H$1943),-$F$14),ROUND((予定価格!G383*(入力表!$F$12-予定価格!$H$1943)/予定価格!$G$1943)+予定価格!H383,-$F$14))</f>
        <v>#DIV/0!</v>
      </c>
      <c r="V395" t="e">
        <f>IF(U395=0,1,IF(予定価格!O383=0,1,(U395-予定価格!P383)/予定価格!O383))</f>
        <v>#DIV/0!</v>
      </c>
      <c r="W395" t="e">
        <f t="shared" si="91"/>
        <v>#DIV/0!</v>
      </c>
      <c r="X395" t="e">
        <f t="shared" si="98"/>
        <v>#DIV/0!</v>
      </c>
      <c r="Y395" t="e">
        <f>IF(U395=0,0,IF(予定価格!G383=0,0,(U395-予定価格!H383)/予定価格!G383))</f>
        <v>#DIV/0!</v>
      </c>
      <c r="Z395" t="e">
        <f t="shared" si="92"/>
        <v>#DIV/0!</v>
      </c>
      <c r="AA395" t="e">
        <f t="shared" si="99"/>
        <v>#DIV/0!</v>
      </c>
      <c r="AB395" s="6" t="e">
        <f t="shared" si="100"/>
        <v>#DIV/0!</v>
      </c>
    </row>
    <row r="396" spans="1:28" hidden="1" x14ac:dyDescent="0.2">
      <c r="A396">
        <f>+予定価格!A384</f>
        <v>0</v>
      </c>
      <c r="B396" s="268">
        <f>ROUND(予定価格!B384*査定表!$B$1949,-D396)+E396</f>
        <v>0</v>
      </c>
      <c r="C396" s="268"/>
      <c r="D396" s="32">
        <f t="shared" si="93"/>
        <v>3</v>
      </c>
      <c r="E396" s="33">
        <f t="shared" si="85"/>
        <v>0</v>
      </c>
      <c r="F396" s="268">
        <f>IF($F$12=0,0,IF(予定価格!$G$1939=0,ROUND(予定価格!H384*(入力表!$F$12/予定価格!$H$1943),-H396),ROUND((予定価格!G384*(入力表!$F$12-予定価格!$H$1943)/予定価格!$G$1943)+予定価格!H384,-H396)))+I396</f>
        <v>0</v>
      </c>
      <c r="G396" s="268"/>
      <c r="H396" s="34">
        <f t="shared" si="94"/>
        <v>3</v>
      </c>
      <c r="I396" s="35">
        <f t="shared" si="86"/>
        <v>0</v>
      </c>
      <c r="J396" s="97">
        <f t="shared" si="87"/>
        <v>0</v>
      </c>
      <c r="K396" s="12">
        <f t="shared" si="88"/>
        <v>0</v>
      </c>
      <c r="L396" s="37"/>
      <c r="M396" s="6">
        <f>ROUND(予定価格!B384*査定表!$B$1949,-$F$14)</f>
        <v>0</v>
      </c>
      <c r="N396">
        <f>IF(M396=0,1,M396/予定価格!B384)</f>
        <v>1</v>
      </c>
      <c r="O396">
        <f t="shared" si="89"/>
        <v>11</v>
      </c>
      <c r="P396">
        <f t="shared" si="95"/>
        <v>0</v>
      </c>
      <c r="Q396">
        <f>IF(M396=0,0,M396/予定価格!B384)</f>
        <v>0</v>
      </c>
      <c r="R396">
        <f t="shared" si="90"/>
        <v>11</v>
      </c>
      <c r="S396">
        <f t="shared" si="96"/>
        <v>0</v>
      </c>
      <c r="T396" s="6">
        <f t="shared" si="97"/>
        <v>0</v>
      </c>
      <c r="U396" s="6" t="e">
        <f>IF(予定価格!$G$1939=0,ROUND(予定価格!H384*(入力表!$F$12/予定価格!$H$1943),-$F$14),ROUND((予定価格!G384*(入力表!$F$12-予定価格!$H$1943)/予定価格!$G$1943)+予定価格!H384,-$F$14))</f>
        <v>#DIV/0!</v>
      </c>
      <c r="V396" t="e">
        <f>IF(U396=0,1,IF(予定価格!O384=0,1,(U396-予定価格!P384)/予定価格!O384))</f>
        <v>#DIV/0!</v>
      </c>
      <c r="W396" t="e">
        <f t="shared" si="91"/>
        <v>#DIV/0!</v>
      </c>
      <c r="X396" t="e">
        <f t="shared" si="98"/>
        <v>#DIV/0!</v>
      </c>
      <c r="Y396" t="e">
        <f>IF(U396=0,0,IF(予定価格!G384=0,0,(U396-予定価格!H384)/予定価格!G384))</f>
        <v>#DIV/0!</v>
      </c>
      <c r="Z396" t="e">
        <f t="shared" si="92"/>
        <v>#DIV/0!</v>
      </c>
      <c r="AA396" t="e">
        <f t="shared" si="99"/>
        <v>#DIV/0!</v>
      </c>
      <c r="AB396" s="6" t="e">
        <f t="shared" si="100"/>
        <v>#DIV/0!</v>
      </c>
    </row>
    <row r="397" spans="1:28" hidden="1" x14ac:dyDescent="0.2">
      <c r="A397">
        <f>+予定価格!A385</f>
        <v>0</v>
      </c>
      <c r="B397" s="268">
        <f>ROUND(予定価格!B385*査定表!$B$1949,-D397)+E397</f>
        <v>0</v>
      </c>
      <c r="C397" s="268"/>
      <c r="D397" s="32">
        <f t="shared" si="93"/>
        <v>3</v>
      </c>
      <c r="E397" s="33">
        <f t="shared" si="85"/>
        <v>0</v>
      </c>
      <c r="F397" s="268">
        <f>IF($F$12=0,0,IF(予定価格!$G$1939=0,ROUND(予定価格!H385*(入力表!$F$12/予定価格!$H$1943),-H397),ROUND((予定価格!G385*(入力表!$F$12-予定価格!$H$1943)/予定価格!$G$1943)+予定価格!H385,-H397)))+I397</f>
        <v>0</v>
      </c>
      <c r="G397" s="268"/>
      <c r="H397" s="34">
        <f t="shared" si="94"/>
        <v>3</v>
      </c>
      <c r="I397" s="35">
        <f t="shared" si="86"/>
        <v>0</v>
      </c>
      <c r="J397" s="97">
        <f t="shared" si="87"/>
        <v>0</v>
      </c>
      <c r="K397" s="12">
        <f t="shared" si="88"/>
        <v>0</v>
      </c>
      <c r="L397" s="37"/>
      <c r="M397" s="6">
        <f>ROUND(予定価格!B385*査定表!$B$1949,-$F$14)</f>
        <v>0</v>
      </c>
      <c r="N397">
        <f>IF(M397=0,1,M397/予定価格!B385)</f>
        <v>1</v>
      </c>
      <c r="O397">
        <f t="shared" si="89"/>
        <v>11</v>
      </c>
      <c r="P397">
        <f t="shared" si="95"/>
        <v>0</v>
      </c>
      <c r="Q397">
        <f>IF(M397=0,0,M397/予定価格!B385)</f>
        <v>0</v>
      </c>
      <c r="R397">
        <f t="shared" si="90"/>
        <v>11</v>
      </c>
      <c r="S397">
        <f t="shared" si="96"/>
        <v>0</v>
      </c>
      <c r="T397" s="6">
        <f t="shared" si="97"/>
        <v>0</v>
      </c>
      <c r="U397" s="6" t="e">
        <f>IF(予定価格!$G$1939=0,ROUND(予定価格!H385*(入力表!$F$12/予定価格!$H$1943),-$F$14),ROUND((予定価格!G385*(入力表!$F$12-予定価格!$H$1943)/予定価格!$G$1943)+予定価格!H385,-$F$14))</f>
        <v>#DIV/0!</v>
      </c>
      <c r="V397" t="e">
        <f>IF(U397=0,1,IF(予定価格!O385=0,1,(U397-予定価格!P385)/予定価格!O385))</f>
        <v>#DIV/0!</v>
      </c>
      <c r="W397" t="e">
        <f t="shared" si="91"/>
        <v>#DIV/0!</v>
      </c>
      <c r="X397" t="e">
        <f t="shared" si="98"/>
        <v>#DIV/0!</v>
      </c>
      <c r="Y397" t="e">
        <f>IF(U397=0,0,IF(予定価格!G385=0,0,(U397-予定価格!H385)/予定価格!G385))</f>
        <v>#DIV/0!</v>
      </c>
      <c r="Z397" t="e">
        <f t="shared" si="92"/>
        <v>#DIV/0!</v>
      </c>
      <c r="AA397" t="e">
        <f t="shared" si="99"/>
        <v>#DIV/0!</v>
      </c>
      <c r="AB397" s="6" t="e">
        <f t="shared" si="100"/>
        <v>#DIV/0!</v>
      </c>
    </row>
    <row r="398" spans="1:28" hidden="1" x14ac:dyDescent="0.2">
      <c r="A398">
        <f>+予定価格!A386</f>
        <v>0</v>
      </c>
      <c r="B398" s="268">
        <f>ROUND(予定価格!B386*査定表!$B$1949,-D398)+E398</f>
        <v>0</v>
      </c>
      <c r="C398" s="268"/>
      <c r="D398" s="32">
        <f t="shared" si="93"/>
        <v>3</v>
      </c>
      <c r="E398" s="33">
        <f t="shared" si="85"/>
        <v>0</v>
      </c>
      <c r="F398" s="268">
        <f>IF($F$12=0,0,IF(予定価格!$G$1939=0,ROUND(予定価格!H386*(入力表!$F$12/予定価格!$H$1943),-H398),ROUND((予定価格!G386*(入力表!$F$12-予定価格!$H$1943)/予定価格!$G$1943)+予定価格!H386,-H398)))+I398</f>
        <v>0</v>
      </c>
      <c r="G398" s="268"/>
      <c r="H398" s="34">
        <f t="shared" si="94"/>
        <v>3</v>
      </c>
      <c r="I398" s="35">
        <f t="shared" si="86"/>
        <v>0</v>
      </c>
      <c r="J398" s="97">
        <f t="shared" si="87"/>
        <v>0</v>
      </c>
      <c r="K398" s="12">
        <f t="shared" si="88"/>
        <v>0</v>
      </c>
      <c r="L398" s="37"/>
      <c r="M398" s="6">
        <f>ROUND(予定価格!B386*査定表!$B$1949,-$F$14)</f>
        <v>0</v>
      </c>
      <c r="N398">
        <f>IF(M398=0,1,M398/予定価格!B386)</f>
        <v>1</v>
      </c>
      <c r="O398">
        <f t="shared" si="89"/>
        <v>11</v>
      </c>
      <c r="P398">
        <f t="shared" si="95"/>
        <v>0</v>
      </c>
      <c r="Q398">
        <f>IF(M398=0,0,M398/予定価格!B386)</f>
        <v>0</v>
      </c>
      <c r="R398">
        <f t="shared" si="90"/>
        <v>11</v>
      </c>
      <c r="S398">
        <f t="shared" si="96"/>
        <v>0</v>
      </c>
      <c r="T398" s="6">
        <f t="shared" si="97"/>
        <v>0</v>
      </c>
      <c r="U398" s="6" t="e">
        <f>IF(予定価格!$G$1939=0,ROUND(予定価格!H386*(入力表!$F$12/予定価格!$H$1943),-$F$14),ROUND((予定価格!G386*(入力表!$F$12-予定価格!$H$1943)/予定価格!$G$1943)+予定価格!H386,-$F$14))</f>
        <v>#DIV/0!</v>
      </c>
      <c r="V398" t="e">
        <f>IF(U398=0,1,IF(予定価格!O386=0,1,(U398-予定価格!P386)/予定価格!O386))</f>
        <v>#DIV/0!</v>
      </c>
      <c r="W398" t="e">
        <f t="shared" si="91"/>
        <v>#DIV/0!</v>
      </c>
      <c r="X398" t="e">
        <f t="shared" si="98"/>
        <v>#DIV/0!</v>
      </c>
      <c r="Y398" t="e">
        <f>IF(U398=0,0,IF(予定価格!G386=0,0,(U398-予定価格!H386)/予定価格!G386))</f>
        <v>#DIV/0!</v>
      </c>
      <c r="Z398" t="e">
        <f t="shared" si="92"/>
        <v>#DIV/0!</v>
      </c>
      <c r="AA398" t="e">
        <f t="shared" si="99"/>
        <v>#DIV/0!</v>
      </c>
      <c r="AB398" s="6" t="e">
        <f t="shared" si="100"/>
        <v>#DIV/0!</v>
      </c>
    </row>
    <row r="399" spans="1:28" hidden="1" x14ac:dyDescent="0.2">
      <c r="A399">
        <f>+予定価格!A387</f>
        <v>0</v>
      </c>
      <c r="B399" s="268">
        <f>ROUND(予定価格!B387*査定表!$B$1949,-D399)+E399</f>
        <v>0</v>
      </c>
      <c r="C399" s="268"/>
      <c r="D399" s="32">
        <f t="shared" si="93"/>
        <v>3</v>
      </c>
      <c r="E399" s="33">
        <f t="shared" si="85"/>
        <v>0</v>
      </c>
      <c r="F399" s="268">
        <f>IF($F$12=0,0,IF(予定価格!$G$1939=0,ROUND(予定価格!H387*(入力表!$F$12/予定価格!$H$1943),-H399),ROUND((予定価格!G387*(入力表!$F$12-予定価格!$H$1943)/予定価格!$G$1943)+予定価格!H387,-H399)))+I399</f>
        <v>0</v>
      </c>
      <c r="G399" s="268"/>
      <c r="H399" s="34">
        <f t="shared" si="94"/>
        <v>3</v>
      </c>
      <c r="I399" s="35">
        <f t="shared" si="86"/>
        <v>0</v>
      </c>
      <c r="J399" s="97">
        <f t="shared" si="87"/>
        <v>0</v>
      </c>
      <c r="K399" s="12">
        <f t="shared" si="88"/>
        <v>0</v>
      </c>
      <c r="L399" s="37"/>
      <c r="M399" s="6">
        <f>ROUND(予定価格!B387*査定表!$B$1949,-$F$14)</f>
        <v>0</v>
      </c>
      <c r="N399">
        <f>IF(M399=0,1,M399/予定価格!B387)</f>
        <v>1</v>
      </c>
      <c r="O399">
        <f t="shared" si="89"/>
        <v>11</v>
      </c>
      <c r="P399">
        <f t="shared" si="95"/>
        <v>0</v>
      </c>
      <c r="Q399">
        <f>IF(M399=0,0,M399/予定価格!B387)</f>
        <v>0</v>
      </c>
      <c r="R399">
        <f t="shared" si="90"/>
        <v>11</v>
      </c>
      <c r="S399">
        <f t="shared" si="96"/>
        <v>0</v>
      </c>
      <c r="T399" s="6">
        <f t="shared" si="97"/>
        <v>0</v>
      </c>
      <c r="U399" s="6" t="e">
        <f>IF(予定価格!$G$1939=0,ROUND(予定価格!H387*(入力表!$F$12/予定価格!$H$1943),-$F$14),ROUND((予定価格!G387*(入力表!$F$12-予定価格!$H$1943)/予定価格!$G$1943)+予定価格!H387,-$F$14))</f>
        <v>#DIV/0!</v>
      </c>
      <c r="V399" t="e">
        <f>IF(U399=0,1,IF(予定価格!O387=0,1,(U399-予定価格!P387)/予定価格!O387))</f>
        <v>#DIV/0!</v>
      </c>
      <c r="W399" t="e">
        <f t="shared" si="91"/>
        <v>#DIV/0!</v>
      </c>
      <c r="X399" t="e">
        <f t="shared" si="98"/>
        <v>#DIV/0!</v>
      </c>
      <c r="Y399" t="e">
        <f>IF(U399=0,0,IF(予定価格!G387=0,0,(U399-予定価格!H387)/予定価格!G387))</f>
        <v>#DIV/0!</v>
      </c>
      <c r="Z399" t="e">
        <f t="shared" si="92"/>
        <v>#DIV/0!</v>
      </c>
      <c r="AA399" t="e">
        <f t="shared" si="99"/>
        <v>#DIV/0!</v>
      </c>
      <c r="AB399" s="6" t="e">
        <f t="shared" si="100"/>
        <v>#DIV/0!</v>
      </c>
    </row>
    <row r="400" spans="1:28" hidden="1" x14ac:dyDescent="0.2">
      <c r="A400">
        <f>+予定価格!A388</f>
        <v>0</v>
      </c>
      <c r="B400" s="268">
        <f>ROUND(予定価格!B388*査定表!$B$1949,-D400)+E400</f>
        <v>0</v>
      </c>
      <c r="C400" s="268"/>
      <c r="D400" s="32">
        <f t="shared" si="93"/>
        <v>3</v>
      </c>
      <c r="E400" s="33">
        <f t="shared" si="85"/>
        <v>0</v>
      </c>
      <c r="F400" s="268">
        <f>IF($F$12=0,0,IF(予定価格!$G$1939=0,ROUND(予定価格!H388*(入力表!$F$12/予定価格!$H$1943),-H400),ROUND((予定価格!G388*(入力表!$F$12-予定価格!$H$1943)/予定価格!$G$1943)+予定価格!H388,-H400)))+I400</f>
        <v>0</v>
      </c>
      <c r="G400" s="268"/>
      <c r="H400" s="34">
        <f t="shared" si="94"/>
        <v>3</v>
      </c>
      <c r="I400" s="35">
        <f t="shared" si="86"/>
        <v>0</v>
      </c>
      <c r="J400" s="97">
        <f t="shared" si="87"/>
        <v>0</v>
      </c>
      <c r="K400" s="12">
        <f t="shared" si="88"/>
        <v>0</v>
      </c>
      <c r="L400" s="37"/>
      <c r="M400" s="6">
        <f>ROUND(予定価格!B388*査定表!$B$1949,-$F$14)</f>
        <v>0</v>
      </c>
      <c r="N400">
        <f>IF(M400=0,1,M400/予定価格!B388)</f>
        <v>1</v>
      </c>
      <c r="O400">
        <f t="shared" si="89"/>
        <v>11</v>
      </c>
      <c r="P400">
        <f t="shared" si="95"/>
        <v>0</v>
      </c>
      <c r="Q400">
        <f>IF(M400=0,0,M400/予定価格!B388)</f>
        <v>0</v>
      </c>
      <c r="R400">
        <f t="shared" si="90"/>
        <v>11</v>
      </c>
      <c r="S400">
        <f t="shared" si="96"/>
        <v>0</v>
      </c>
      <c r="T400" s="6">
        <f t="shared" si="97"/>
        <v>0</v>
      </c>
      <c r="U400" s="6" t="e">
        <f>IF(予定価格!$G$1939=0,ROUND(予定価格!H388*(入力表!$F$12/予定価格!$H$1943),-$F$14),ROUND((予定価格!G388*(入力表!$F$12-予定価格!$H$1943)/予定価格!$G$1943)+予定価格!H388,-$F$14))</f>
        <v>#DIV/0!</v>
      </c>
      <c r="V400" t="e">
        <f>IF(U400=0,1,IF(予定価格!O388=0,1,(U400-予定価格!P388)/予定価格!O388))</f>
        <v>#DIV/0!</v>
      </c>
      <c r="W400" t="e">
        <f t="shared" si="91"/>
        <v>#DIV/0!</v>
      </c>
      <c r="X400" t="e">
        <f t="shared" si="98"/>
        <v>#DIV/0!</v>
      </c>
      <c r="Y400" t="e">
        <f>IF(U400=0,0,IF(予定価格!G388=0,0,(U400-予定価格!H388)/予定価格!G388))</f>
        <v>#DIV/0!</v>
      </c>
      <c r="Z400" t="e">
        <f t="shared" si="92"/>
        <v>#DIV/0!</v>
      </c>
      <c r="AA400" t="e">
        <f t="shared" si="99"/>
        <v>#DIV/0!</v>
      </c>
      <c r="AB400" s="6" t="e">
        <f t="shared" si="100"/>
        <v>#DIV/0!</v>
      </c>
    </row>
    <row r="401" spans="1:28" hidden="1" x14ac:dyDescent="0.2">
      <c r="A401">
        <f>+予定価格!A389</f>
        <v>0</v>
      </c>
      <c r="B401" s="268">
        <f>ROUND(予定価格!B389*査定表!$B$1949,-D401)+E401</f>
        <v>0</v>
      </c>
      <c r="C401" s="268"/>
      <c r="D401" s="32">
        <f t="shared" si="93"/>
        <v>3</v>
      </c>
      <c r="E401" s="33">
        <f t="shared" ref="E401:E438" si="101">IF(F$12=0,+P401+S401,0)</f>
        <v>0</v>
      </c>
      <c r="F401" s="268">
        <f>IF($F$12=0,0,IF(予定価格!$G$1939=0,ROUND(予定価格!H389*(入力表!$F$12/予定価格!$H$1943),-H401),ROUND((予定価格!G389*(入力表!$F$12-予定価格!$H$1943)/予定価格!$G$1943)+予定価格!H389,-H401)))+I401</f>
        <v>0</v>
      </c>
      <c r="G401" s="268"/>
      <c r="H401" s="34">
        <f t="shared" si="94"/>
        <v>3</v>
      </c>
      <c r="I401" s="35">
        <f t="shared" ref="I401:I438" si="102">IF(F$12=0,0,+X401+AA401)</f>
        <v>0</v>
      </c>
      <c r="J401" s="97">
        <f t="shared" ref="J401:J438" si="103">+F401+K401</f>
        <v>0</v>
      </c>
      <c r="K401" s="12">
        <f t="shared" ref="K401:K438" si="104">+B401</f>
        <v>0</v>
      </c>
      <c r="L401" s="37"/>
      <c r="M401" s="6">
        <f>ROUND(予定価格!B389*査定表!$B$1949,-$F$14)</f>
        <v>0</v>
      </c>
      <c r="N401">
        <f>IF(M401=0,1,M401/予定価格!B389)</f>
        <v>1</v>
      </c>
      <c r="O401">
        <f t="shared" ref="O401:O464" si="105">RANK(N401,N$17:N$1984,1)</f>
        <v>11</v>
      </c>
      <c r="P401">
        <f t="shared" si="95"/>
        <v>0</v>
      </c>
      <c r="Q401">
        <f>IF(M401=0,0,M401/予定価格!B389)</f>
        <v>0</v>
      </c>
      <c r="R401">
        <f t="shared" ref="R401:R464" si="106">RANK(Q401,Q$17:Q$1984,0)</f>
        <v>11</v>
      </c>
      <c r="S401">
        <f t="shared" si="96"/>
        <v>0</v>
      </c>
      <c r="T401" s="6">
        <f t="shared" si="97"/>
        <v>0</v>
      </c>
      <c r="U401" s="6" t="e">
        <f>IF(予定価格!$G$1939=0,ROUND(予定価格!H389*(入力表!$F$12/予定価格!$H$1943),-$F$14),ROUND((予定価格!G389*(入力表!$F$12-予定価格!$H$1943)/予定価格!$G$1943)+予定価格!H389,-$F$14))</f>
        <v>#DIV/0!</v>
      </c>
      <c r="V401" t="e">
        <f>IF(U401=0,1,IF(予定価格!O389=0,1,(U401-予定価格!P389)/予定価格!O389))</f>
        <v>#DIV/0!</v>
      </c>
      <c r="W401" t="e">
        <f t="shared" ref="W401:W464" si="107">RANK(V401,V$17:V$1984,1)</f>
        <v>#DIV/0!</v>
      </c>
      <c r="X401" t="e">
        <f t="shared" si="98"/>
        <v>#DIV/0!</v>
      </c>
      <c r="Y401" t="e">
        <f>IF(U401=0,0,IF(予定価格!G389=0,0,(U401-予定価格!H389)/予定価格!G389))</f>
        <v>#DIV/0!</v>
      </c>
      <c r="Z401" t="e">
        <f t="shared" ref="Z401:Z464" si="108">RANK(Y401,Y$17:Y$1984,0)</f>
        <v>#DIV/0!</v>
      </c>
      <c r="AA401" t="e">
        <f t="shared" si="99"/>
        <v>#DIV/0!</v>
      </c>
      <c r="AB401" s="6" t="e">
        <f t="shared" si="100"/>
        <v>#DIV/0!</v>
      </c>
    </row>
    <row r="402" spans="1:28" hidden="1" x14ac:dyDescent="0.2">
      <c r="A402">
        <f>+予定価格!A390</f>
        <v>0</v>
      </c>
      <c r="B402" s="268">
        <f>ROUND(予定価格!B390*査定表!$B$1949,-D402)+E402</f>
        <v>0</v>
      </c>
      <c r="C402" s="268"/>
      <c r="D402" s="32">
        <f t="shared" ref="D402:D465" si="109">+$F$14</f>
        <v>3</v>
      </c>
      <c r="E402" s="33">
        <f t="shared" si="101"/>
        <v>0</v>
      </c>
      <c r="F402" s="268">
        <f>IF($F$12=0,0,IF(予定価格!$G$1939=0,ROUND(予定価格!H390*(入力表!$F$12/予定価格!$H$1943),-H402),ROUND((予定価格!G390*(入力表!$F$12-予定価格!$H$1943)/予定価格!$G$1943)+予定価格!H390,-H402)))+I402</f>
        <v>0</v>
      </c>
      <c r="G402" s="268"/>
      <c r="H402" s="34">
        <f t="shared" ref="H402:H465" si="110">+$F$14</f>
        <v>3</v>
      </c>
      <c r="I402" s="35">
        <f t="shared" si="102"/>
        <v>0</v>
      </c>
      <c r="J402" s="97">
        <f t="shared" si="103"/>
        <v>0</v>
      </c>
      <c r="K402" s="12">
        <f t="shared" si="104"/>
        <v>0</v>
      </c>
      <c r="L402" s="37"/>
      <c r="M402" s="6">
        <f>ROUND(予定価格!B390*査定表!$B$1949,-$F$14)</f>
        <v>0</v>
      </c>
      <c r="N402">
        <f>IF(M402=0,1,M402/予定価格!B390)</f>
        <v>1</v>
      </c>
      <c r="O402">
        <f t="shared" si="105"/>
        <v>11</v>
      </c>
      <c r="P402">
        <f t="shared" ref="P402:P438" si="111">IF(M$15&gt;0,IF(O402*10^$F$14&lt;=M$15,10^$F$14,0),0)</f>
        <v>0</v>
      </c>
      <c r="Q402">
        <f>IF(M402=0,0,M402/予定価格!B390)</f>
        <v>0</v>
      </c>
      <c r="R402">
        <f t="shared" si="106"/>
        <v>11</v>
      </c>
      <c r="S402">
        <f t="shared" ref="S402:S438" si="112">IF(M$15&lt;0,IF(R402*10^$F$14&lt;=-M$15,-(10^$F$14),0),0)</f>
        <v>0</v>
      </c>
      <c r="T402" s="6">
        <f t="shared" ref="T402:T438" si="113">+M402+P402+S402</f>
        <v>0</v>
      </c>
      <c r="U402" s="6" t="e">
        <f>IF(予定価格!$G$1939=0,ROUND(予定価格!H390*(入力表!$F$12/予定価格!$H$1943),-$F$14),ROUND((予定価格!G390*(入力表!$F$12-予定価格!$H$1943)/予定価格!$G$1943)+予定価格!H390,-$F$14))</f>
        <v>#DIV/0!</v>
      </c>
      <c r="V402" t="e">
        <f>IF(U402=0,1,IF(予定価格!O390=0,1,(U402-予定価格!P390)/予定価格!O390))</f>
        <v>#DIV/0!</v>
      </c>
      <c r="W402" t="e">
        <f t="shared" si="107"/>
        <v>#DIV/0!</v>
      </c>
      <c r="X402" t="e">
        <f t="shared" ref="X402:X438" si="114">IF(U$15&gt;0,IF(W402*10^$F$14&lt;=U$15,10^$F$14,0),0)</f>
        <v>#DIV/0!</v>
      </c>
      <c r="Y402" t="e">
        <f>IF(U402=0,0,IF(予定価格!G390=0,0,(U402-予定価格!H390)/予定価格!G390))</f>
        <v>#DIV/0!</v>
      </c>
      <c r="Z402" t="e">
        <f t="shared" si="108"/>
        <v>#DIV/0!</v>
      </c>
      <c r="AA402" t="e">
        <f t="shared" ref="AA402:AA438" si="115">IF(U$15&lt;0,IF(Z402*10^$F$14&lt;=-U$15,-(10^$F$14),0),0)</f>
        <v>#DIV/0!</v>
      </c>
      <c r="AB402" s="6" t="e">
        <f t="shared" ref="AB402:AB438" si="116">+U402+X402+AA402</f>
        <v>#DIV/0!</v>
      </c>
    </row>
    <row r="403" spans="1:28" hidden="1" x14ac:dyDescent="0.2">
      <c r="A403">
        <f>+予定価格!A391</f>
        <v>0</v>
      </c>
      <c r="B403" s="268">
        <f>ROUND(予定価格!B391*査定表!$B$1949,-D403)+E403</f>
        <v>0</v>
      </c>
      <c r="C403" s="268"/>
      <c r="D403" s="32">
        <f t="shared" si="109"/>
        <v>3</v>
      </c>
      <c r="E403" s="33">
        <f t="shared" si="101"/>
        <v>0</v>
      </c>
      <c r="F403" s="268">
        <f>IF($F$12=0,0,IF(予定価格!$G$1939=0,ROUND(予定価格!H391*(入力表!$F$12/予定価格!$H$1943),-H403),ROUND((予定価格!G391*(入力表!$F$12-予定価格!$H$1943)/予定価格!$G$1943)+予定価格!H391,-H403)))+I403</f>
        <v>0</v>
      </c>
      <c r="G403" s="268"/>
      <c r="H403" s="34">
        <f t="shared" si="110"/>
        <v>3</v>
      </c>
      <c r="I403" s="35">
        <f t="shared" si="102"/>
        <v>0</v>
      </c>
      <c r="J403" s="97">
        <f t="shared" si="103"/>
        <v>0</v>
      </c>
      <c r="K403" s="12">
        <f t="shared" si="104"/>
        <v>0</v>
      </c>
      <c r="L403" s="37"/>
      <c r="M403" s="6">
        <f>ROUND(予定価格!B391*査定表!$B$1949,-$F$14)</f>
        <v>0</v>
      </c>
      <c r="N403">
        <f>IF(M403=0,1,M403/予定価格!B391)</f>
        <v>1</v>
      </c>
      <c r="O403">
        <f t="shared" si="105"/>
        <v>11</v>
      </c>
      <c r="P403">
        <f t="shared" si="111"/>
        <v>0</v>
      </c>
      <c r="Q403">
        <f>IF(M403=0,0,M403/予定価格!B391)</f>
        <v>0</v>
      </c>
      <c r="R403">
        <f t="shared" si="106"/>
        <v>11</v>
      </c>
      <c r="S403">
        <f t="shared" si="112"/>
        <v>0</v>
      </c>
      <c r="T403" s="6">
        <f t="shared" si="113"/>
        <v>0</v>
      </c>
      <c r="U403" s="6" t="e">
        <f>IF(予定価格!$G$1939=0,ROUND(予定価格!H391*(入力表!$F$12/予定価格!$H$1943),-$F$14),ROUND((予定価格!G391*(入力表!$F$12-予定価格!$H$1943)/予定価格!$G$1943)+予定価格!H391,-$F$14))</f>
        <v>#DIV/0!</v>
      </c>
      <c r="V403" t="e">
        <f>IF(U403=0,1,IF(予定価格!O391=0,1,(U403-予定価格!P391)/予定価格!O391))</f>
        <v>#DIV/0!</v>
      </c>
      <c r="W403" t="e">
        <f t="shared" si="107"/>
        <v>#DIV/0!</v>
      </c>
      <c r="X403" t="e">
        <f t="shared" si="114"/>
        <v>#DIV/0!</v>
      </c>
      <c r="Y403" t="e">
        <f>IF(U403=0,0,IF(予定価格!G391=0,0,(U403-予定価格!H391)/予定価格!G391))</f>
        <v>#DIV/0!</v>
      </c>
      <c r="Z403" t="e">
        <f t="shared" si="108"/>
        <v>#DIV/0!</v>
      </c>
      <c r="AA403" t="e">
        <f t="shared" si="115"/>
        <v>#DIV/0!</v>
      </c>
      <c r="AB403" s="6" t="e">
        <f t="shared" si="116"/>
        <v>#DIV/0!</v>
      </c>
    </row>
    <row r="404" spans="1:28" hidden="1" x14ac:dyDescent="0.2">
      <c r="A404">
        <f>+予定価格!A392</f>
        <v>0</v>
      </c>
      <c r="B404" s="268">
        <f>ROUND(予定価格!B392*査定表!$B$1949,-D404)+E404</f>
        <v>0</v>
      </c>
      <c r="C404" s="268"/>
      <c r="D404" s="32">
        <f t="shared" si="109"/>
        <v>3</v>
      </c>
      <c r="E404" s="33">
        <f t="shared" si="101"/>
        <v>0</v>
      </c>
      <c r="F404" s="268">
        <f>IF($F$12=0,0,IF(予定価格!$G$1939=0,ROUND(予定価格!H392*(入力表!$F$12/予定価格!$H$1943),-H404),ROUND((予定価格!G392*(入力表!$F$12-予定価格!$H$1943)/予定価格!$G$1943)+予定価格!H392,-H404)))+I404</f>
        <v>0</v>
      </c>
      <c r="G404" s="268"/>
      <c r="H404" s="34">
        <f t="shared" si="110"/>
        <v>3</v>
      </c>
      <c r="I404" s="35">
        <f t="shared" si="102"/>
        <v>0</v>
      </c>
      <c r="J404" s="97">
        <f t="shared" si="103"/>
        <v>0</v>
      </c>
      <c r="K404" s="12">
        <f t="shared" si="104"/>
        <v>0</v>
      </c>
      <c r="L404" s="37"/>
      <c r="M404" s="6">
        <f>ROUND(予定価格!B392*査定表!$B$1949,-$F$14)</f>
        <v>0</v>
      </c>
      <c r="N404">
        <f>IF(M404=0,1,M404/予定価格!B392)</f>
        <v>1</v>
      </c>
      <c r="O404">
        <f t="shared" si="105"/>
        <v>11</v>
      </c>
      <c r="P404">
        <f t="shared" si="111"/>
        <v>0</v>
      </c>
      <c r="Q404">
        <f>IF(M404=0,0,M404/予定価格!B392)</f>
        <v>0</v>
      </c>
      <c r="R404">
        <f t="shared" si="106"/>
        <v>11</v>
      </c>
      <c r="S404">
        <f t="shared" si="112"/>
        <v>0</v>
      </c>
      <c r="T404" s="6">
        <f t="shared" si="113"/>
        <v>0</v>
      </c>
      <c r="U404" s="6" t="e">
        <f>IF(予定価格!$G$1939=0,ROUND(予定価格!H392*(入力表!$F$12/予定価格!$H$1943),-$F$14),ROUND((予定価格!G392*(入力表!$F$12-予定価格!$H$1943)/予定価格!$G$1943)+予定価格!H392,-$F$14))</f>
        <v>#DIV/0!</v>
      </c>
      <c r="V404" t="e">
        <f>IF(U404=0,1,IF(予定価格!O392=0,1,(U404-予定価格!P392)/予定価格!O392))</f>
        <v>#DIV/0!</v>
      </c>
      <c r="W404" t="e">
        <f t="shared" si="107"/>
        <v>#DIV/0!</v>
      </c>
      <c r="X404" t="e">
        <f t="shared" si="114"/>
        <v>#DIV/0!</v>
      </c>
      <c r="Y404" t="e">
        <f>IF(U404=0,0,IF(予定価格!G392=0,0,(U404-予定価格!H392)/予定価格!G392))</f>
        <v>#DIV/0!</v>
      </c>
      <c r="Z404" t="e">
        <f t="shared" si="108"/>
        <v>#DIV/0!</v>
      </c>
      <c r="AA404" t="e">
        <f t="shared" si="115"/>
        <v>#DIV/0!</v>
      </c>
      <c r="AB404" s="6" t="e">
        <f t="shared" si="116"/>
        <v>#DIV/0!</v>
      </c>
    </row>
    <row r="405" spans="1:28" hidden="1" x14ac:dyDescent="0.2">
      <c r="A405">
        <f>+予定価格!A393</f>
        <v>0</v>
      </c>
      <c r="B405" s="268">
        <f>ROUND(予定価格!B393*査定表!$B$1949,-D405)+E405</f>
        <v>0</v>
      </c>
      <c r="C405" s="268"/>
      <c r="D405" s="32">
        <f t="shared" si="109"/>
        <v>3</v>
      </c>
      <c r="E405" s="33">
        <f t="shared" si="101"/>
        <v>0</v>
      </c>
      <c r="F405" s="268">
        <f>IF($F$12=0,0,IF(予定価格!$G$1939=0,ROUND(予定価格!H393*(入力表!$F$12/予定価格!$H$1943),-H405),ROUND((予定価格!G393*(入力表!$F$12-予定価格!$H$1943)/予定価格!$G$1943)+予定価格!H393,-H405)))+I405</f>
        <v>0</v>
      </c>
      <c r="G405" s="268"/>
      <c r="H405" s="34">
        <f t="shared" si="110"/>
        <v>3</v>
      </c>
      <c r="I405" s="35">
        <f t="shared" si="102"/>
        <v>0</v>
      </c>
      <c r="J405" s="97">
        <f t="shared" si="103"/>
        <v>0</v>
      </c>
      <c r="K405" s="12">
        <f t="shared" si="104"/>
        <v>0</v>
      </c>
      <c r="L405" s="37"/>
      <c r="M405" s="6">
        <f>ROUND(予定価格!B393*査定表!$B$1949,-$F$14)</f>
        <v>0</v>
      </c>
      <c r="N405">
        <f>IF(M405=0,1,M405/予定価格!B393)</f>
        <v>1</v>
      </c>
      <c r="O405">
        <f t="shared" si="105"/>
        <v>11</v>
      </c>
      <c r="P405">
        <f t="shared" si="111"/>
        <v>0</v>
      </c>
      <c r="Q405">
        <f>IF(M405=0,0,M405/予定価格!B393)</f>
        <v>0</v>
      </c>
      <c r="R405">
        <f t="shared" si="106"/>
        <v>11</v>
      </c>
      <c r="S405">
        <f t="shared" si="112"/>
        <v>0</v>
      </c>
      <c r="T405" s="6">
        <f t="shared" si="113"/>
        <v>0</v>
      </c>
      <c r="U405" s="6" t="e">
        <f>IF(予定価格!$G$1939=0,ROUND(予定価格!H393*(入力表!$F$12/予定価格!$H$1943),-$F$14),ROUND((予定価格!G393*(入力表!$F$12-予定価格!$H$1943)/予定価格!$G$1943)+予定価格!H393,-$F$14))</f>
        <v>#DIV/0!</v>
      </c>
      <c r="V405" t="e">
        <f>IF(U405=0,1,IF(予定価格!O393=0,1,(U405-予定価格!P393)/予定価格!O393))</f>
        <v>#DIV/0!</v>
      </c>
      <c r="W405" t="e">
        <f t="shared" si="107"/>
        <v>#DIV/0!</v>
      </c>
      <c r="X405" t="e">
        <f t="shared" si="114"/>
        <v>#DIV/0!</v>
      </c>
      <c r="Y405" t="e">
        <f>IF(U405=0,0,IF(予定価格!G393=0,0,(U405-予定価格!H393)/予定価格!G393))</f>
        <v>#DIV/0!</v>
      </c>
      <c r="Z405" t="e">
        <f t="shared" si="108"/>
        <v>#DIV/0!</v>
      </c>
      <c r="AA405" t="e">
        <f t="shared" si="115"/>
        <v>#DIV/0!</v>
      </c>
      <c r="AB405" s="6" t="e">
        <f t="shared" si="116"/>
        <v>#DIV/0!</v>
      </c>
    </row>
    <row r="406" spans="1:28" hidden="1" x14ac:dyDescent="0.2">
      <c r="A406">
        <f>+予定価格!A394</f>
        <v>0</v>
      </c>
      <c r="B406" s="268">
        <f>ROUND(予定価格!B394*査定表!$B$1949,-D406)+E406</f>
        <v>0</v>
      </c>
      <c r="C406" s="268"/>
      <c r="D406" s="32">
        <f t="shared" si="109"/>
        <v>3</v>
      </c>
      <c r="E406" s="33">
        <f t="shared" si="101"/>
        <v>0</v>
      </c>
      <c r="F406" s="268">
        <f>IF($F$12=0,0,IF(予定価格!$G$1939=0,ROUND(予定価格!H394*(入力表!$F$12/予定価格!$H$1943),-H406),ROUND((予定価格!G394*(入力表!$F$12-予定価格!$H$1943)/予定価格!$G$1943)+予定価格!H394,-H406)))+I406</f>
        <v>0</v>
      </c>
      <c r="G406" s="268"/>
      <c r="H406" s="34">
        <f t="shared" si="110"/>
        <v>3</v>
      </c>
      <c r="I406" s="35">
        <f t="shared" si="102"/>
        <v>0</v>
      </c>
      <c r="J406" s="97">
        <f t="shared" si="103"/>
        <v>0</v>
      </c>
      <c r="K406" s="12">
        <f t="shared" si="104"/>
        <v>0</v>
      </c>
      <c r="L406" s="37"/>
      <c r="M406" s="6">
        <f>ROUND(予定価格!B394*査定表!$B$1949,-$F$14)</f>
        <v>0</v>
      </c>
      <c r="N406">
        <f>IF(M406=0,1,M406/予定価格!B394)</f>
        <v>1</v>
      </c>
      <c r="O406">
        <f t="shared" si="105"/>
        <v>11</v>
      </c>
      <c r="P406">
        <f t="shared" si="111"/>
        <v>0</v>
      </c>
      <c r="Q406">
        <f>IF(M406=0,0,M406/予定価格!B394)</f>
        <v>0</v>
      </c>
      <c r="R406">
        <f t="shared" si="106"/>
        <v>11</v>
      </c>
      <c r="S406">
        <f t="shared" si="112"/>
        <v>0</v>
      </c>
      <c r="T406" s="6">
        <f t="shared" si="113"/>
        <v>0</v>
      </c>
      <c r="U406" s="6" t="e">
        <f>IF(予定価格!$G$1939=0,ROUND(予定価格!H394*(入力表!$F$12/予定価格!$H$1943),-$F$14),ROUND((予定価格!G394*(入力表!$F$12-予定価格!$H$1943)/予定価格!$G$1943)+予定価格!H394,-$F$14))</f>
        <v>#DIV/0!</v>
      </c>
      <c r="V406" t="e">
        <f>IF(U406=0,1,IF(予定価格!O394=0,1,(U406-予定価格!P394)/予定価格!O394))</f>
        <v>#DIV/0!</v>
      </c>
      <c r="W406" t="e">
        <f t="shared" si="107"/>
        <v>#DIV/0!</v>
      </c>
      <c r="X406" t="e">
        <f t="shared" si="114"/>
        <v>#DIV/0!</v>
      </c>
      <c r="Y406" t="e">
        <f>IF(U406=0,0,IF(予定価格!G394=0,0,(U406-予定価格!H394)/予定価格!G394))</f>
        <v>#DIV/0!</v>
      </c>
      <c r="Z406" t="e">
        <f t="shared" si="108"/>
        <v>#DIV/0!</v>
      </c>
      <c r="AA406" t="e">
        <f t="shared" si="115"/>
        <v>#DIV/0!</v>
      </c>
      <c r="AB406" s="6" t="e">
        <f t="shared" si="116"/>
        <v>#DIV/0!</v>
      </c>
    </row>
    <row r="407" spans="1:28" hidden="1" x14ac:dyDescent="0.2">
      <c r="A407">
        <f>+予定価格!A395</f>
        <v>0</v>
      </c>
      <c r="B407" s="268">
        <f>ROUND(予定価格!B395*査定表!$B$1949,-D407)+E407</f>
        <v>0</v>
      </c>
      <c r="C407" s="268"/>
      <c r="D407" s="32">
        <f t="shared" si="109"/>
        <v>3</v>
      </c>
      <c r="E407" s="33">
        <f t="shared" si="101"/>
        <v>0</v>
      </c>
      <c r="F407" s="268">
        <f>IF($F$12=0,0,IF(予定価格!$G$1939=0,ROUND(予定価格!H395*(入力表!$F$12/予定価格!$H$1943),-H407),ROUND((予定価格!G395*(入力表!$F$12-予定価格!$H$1943)/予定価格!$G$1943)+予定価格!H395,-H407)))+I407</f>
        <v>0</v>
      </c>
      <c r="G407" s="268"/>
      <c r="H407" s="34">
        <f t="shared" si="110"/>
        <v>3</v>
      </c>
      <c r="I407" s="35">
        <f t="shared" si="102"/>
        <v>0</v>
      </c>
      <c r="J407" s="97">
        <f t="shared" si="103"/>
        <v>0</v>
      </c>
      <c r="K407" s="12">
        <f t="shared" si="104"/>
        <v>0</v>
      </c>
      <c r="L407" s="37"/>
      <c r="M407" s="6">
        <f>ROUND(予定価格!B395*査定表!$B$1949,-$F$14)</f>
        <v>0</v>
      </c>
      <c r="N407">
        <f>IF(M407=0,1,M407/予定価格!B395)</f>
        <v>1</v>
      </c>
      <c r="O407">
        <f t="shared" si="105"/>
        <v>11</v>
      </c>
      <c r="P407">
        <f t="shared" si="111"/>
        <v>0</v>
      </c>
      <c r="Q407">
        <f>IF(M407=0,0,M407/予定価格!B395)</f>
        <v>0</v>
      </c>
      <c r="R407">
        <f t="shared" si="106"/>
        <v>11</v>
      </c>
      <c r="S407">
        <f t="shared" si="112"/>
        <v>0</v>
      </c>
      <c r="T407" s="6">
        <f t="shared" si="113"/>
        <v>0</v>
      </c>
      <c r="U407" s="6" t="e">
        <f>IF(予定価格!$G$1939=0,ROUND(予定価格!H395*(入力表!$F$12/予定価格!$H$1943),-$F$14),ROUND((予定価格!G395*(入力表!$F$12-予定価格!$H$1943)/予定価格!$G$1943)+予定価格!H395,-$F$14))</f>
        <v>#DIV/0!</v>
      </c>
      <c r="V407" t="e">
        <f>IF(U407=0,1,IF(予定価格!O395=0,1,(U407-予定価格!P395)/予定価格!O395))</f>
        <v>#DIV/0!</v>
      </c>
      <c r="W407" t="e">
        <f t="shared" si="107"/>
        <v>#DIV/0!</v>
      </c>
      <c r="X407" t="e">
        <f t="shared" si="114"/>
        <v>#DIV/0!</v>
      </c>
      <c r="Y407" t="e">
        <f>IF(U407=0,0,IF(予定価格!G395=0,0,(U407-予定価格!H395)/予定価格!G395))</f>
        <v>#DIV/0!</v>
      </c>
      <c r="Z407" t="e">
        <f t="shared" si="108"/>
        <v>#DIV/0!</v>
      </c>
      <c r="AA407" t="e">
        <f t="shared" si="115"/>
        <v>#DIV/0!</v>
      </c>
      <c r="AB407" s="6" t="e">
        <f t="shared" si="116"/>
        <v>#DIV/0!</v>
      </c>
    </row>
    <row r="408" spans="1:28" hidden="1" x14ac:dyDescent="0.2">
      <c r="A408">
        <f>+予定価格!A396</f>
        <v>0</v>
      </c>
      <c r="B408" s="268">
        <f>ROUND(予定価格!B396*査定表!$B$1949,-D408)+E408</f>
        <v>0</v>
      </c>
      <c r="C408" s="268"/>
      <c r="D408" s="32">
        <f t="shared" si="109"/>
        <v>3</v>
      </c>
      <c r="E408" s="33">
        <f t="shared" si="101"/>
        <v>0</v>
      </c>
      <c r="F408" s="268">
        <f>IF($F$12=0,0,IF(予定価格!$G$1939=0,ROUND(予定価格!H396*(入力表!$F$12/予定価格!$H$1943),-H408),ROUND((予定価格!G396*(入力表!$F$12-予定価格!$H$1943)/予定価格!$G$1943)+予定価格!H396,-H408)))+I408</f>
        <v>0</v>
      </c>
      <c r="G408" s="268"/>
      <c r="H408" s="34">
        <f t="shared" si="110"/>
        <v>3</v>
      </c>
      <c r="I408" s="35">
        <f t="shared" si="102"/>
        <v>0</v>
      </c>
      <c r="J408" s="97">
        <f t="shared" si="103"/>
        <v>0</v>
      </c>
      <c r="K408" s="12">
        <f t="shared" si="104"/>
        <v>0</v>
      </c>
      <c r="L408" s="37"/>
      <c r="M408" s="6">
        <f>ROUND(予定価格!B396*査定表!$B$1949,-$F$14)</f>
        <v>0</v>
      </c>
      <c r="N408">
        <f>IF(M408=0,1,M408/予定価格!B396)</f>
        <v>1</v>
      </c>
      <c r="O408">
        <f t="shared" si="105"/>
        <v>11</v>
      </c>
      <c r="P408">
        <f t="shared" si="111"/>
        <v>0</v>
      </c>
      <c r="Q408">
        <f>IF(M408=0,0,M408/予定価格!B396)</f>
        <v>0</v>
      </c>
      <c r="R408">
        <f t="shared" si="106"/>
        <v>11</v>
      </c>
      <c r="S408">
        <f t="shared" si="112"/>
        <v>0</v>
      </c>
      <c r="T408" s="6">
        <f t="shared" si="113"/>
        <v>0</v>
      </c>
      <c r="U408" s="6" t="e">
        <f>IF(予定価格!$G$1939=0,ROUND(予定価格!H396*(入力表!$F$12/予定価格!$H$1943),-$F$14),ROUND((予定価格!G396*(入力表!$F$12-予定価格!$H$1943)/予定価格!$G$1943)+予定価格!H396,-$F$14))</f>
        <v>#DIV/0!</v>
      </c>
      <c r="V408" t="e">
        <f>IF(U408=0,1,IF(予定価格!O396=0,1,(U408-予定価格!P396)/予定価格!O396))</f>
        <v>#DIV/0!</v>
      </c>
      <c r="W408" t="e">
        <f t="shared" si="107"/>
        <v>#DIV/0!</v>
      </c>
      <c r="X408" t="e">
        <f t="shared" si="114"/>
        <v>#DIV/0!</v>
      </c>
      <c r="Y408" t="e">
        <f>IF(U408=0,0,IF(予定価格!G396=0,0,(U408-予定価格!H396)/予定価格!G396))</f>
        <v>#DIV/0!</v>
      </c>
      <c r="Z408" t="e">
        <f t="shared" si="108"/>
        <v>#DIV/0!</v>
      </c>
      <c r="AA408" t="e">
        <f t="shared" si="115"/>
        <v>#DIV/0!</v>
      </c>
      <c r="AB408" s="6" t="e">
        <f t="shared" si="116"/>
        <v>#DIV/0!</v>
      </c>
    </row>
    <row r="409" spans="1:28" hidden="1" x14ac:dyDescent="0.2">
      <c r="A409">
        <f>+予定価格!A397</f>
        <v>0</v>
      </c>
      <c r="B409" s="268">
        <f>ROUND(予定価格!B397*査定表!$B$1949,-D409)+E409</f>
        <v>0</v>
      </c>
      <c r="C409" s="268"/>
      <c r="D409" s="32">
        <f t="shared" si="109"/>
        <v>3</v>
      </c>
      <c r="E409" s="33">
        <f t="shared" si="101"/>
        <v>0</v>
      </c>
      <c r="F409" s="268">
        <f>IF($F$12=0,0,IF(予定価格!$G$1939=0,ROUND(予定価格!H397*(入力表!$F$12/予定価格!$H$1943),-H409),ROUND((予定価格!G397*(入力表!$F$12-予定価格!$H$1943)/予定価格!$G$1943)+予定価格!H397,-H409)))+I409</f>
        <v>0</v>
      </c>
      <c r="G409" s="268"/>
      <c r="H409" s="34">
        <f t="shared" si="110"/>
        <v>3</v>
      </c>
      <c r="I409" s="35">
        <f t="shared" si="102"/>
        <v>0</v>
      </c>
      <c r="J409" s="97">
        <f t="shared" si="103"/>
        <v>0</v>
      </c>
      <c r="K409" s="12">
        <f t="shared" si="104"/>
        <v>0</v>
      </c>
      <c r="L409" s="37"/>
      <c r="M409" s="6">
        <f>ROUND(予定価格!B397*査定表!$B$1949,-$F$14)</f>
        <v>0</v>
      </c>
      <c r="N409">
        <f>IF(M409=0,1,M409/予定価格!B397)</f>
        <v>1</v>
      </c>
      <c r="O409">
        <f t="shared" si="105"/>
        <v>11</v>
      </c>
      <c r="P409">
        <f t="shared" si="111"/>
        <v>0</v>
      </c>
      <c r="Q409">
        <f>IF(M409=0,0,M409/予定価格!B397)</f>
        <v>0</v>
      </c>
      <c r="R409">
        <f t="shared" si="106"/>
        <v>11</v>
      </c>
      <c r="S409">
        <f t="shared" si="112"/>
        <v>0</v>
      </c>
      <c r="T409" s="6">
        <f t="shared" si="113"/>
        <v>0</v>
      </c>
      <c r="U409" s="6" t="e">
        <f>IF(予定価格!$G$1939=0,ROUND(予定価格!H397*(入力表!$F$12/予定価格!$H$1943),-$F$14),ROUND((予定価格!G397*(入力表!$F$12-予定価格!$H$1943)/予定価格!$G$1943)+予定価格!H397,-$F$14))</f>
        <v>#DIV/0!</v>
      </c>
      <c r="V409" t="e">
        <f>IF(U409=0,1,IF(予定価格!O397=0,1,(U409-予定価格!P397)/予定価格!O397))</f>
        <v>#DIV/0!</v>
      </c>
      <c r="W409" t="e">
        <f t="shared" si="107"/>
        <v>#DIV/0!</v>
      </c>
      <c r="X409" t="e">
        <f t="shared" si="114"/>
        <v>#DIV/0!</v>
      </c>
      <c r="Y409" t="e">
        <f>IF(U409=0,0,IF(予定価格!G397=0,0,(U409-予定価格!H397)/予定価格!G397))</f>
        <v>#DIV/0!</v>
      </c>
      <c r="Z409" t="e">
        <f t="shared" si="108"/>
        <v>#DIV/0!</v>
      </c>
      <c r="AA409" t="e">
        <f t="shared" si="115"/>
        <v>#DIV/0!</v>
      </c>
      <c r="AB409" s="6" t="e">
        <f t="shared" si="116"/>
        <v>#DIV/0!</v>
      </c>
    </row>
    <row r="410" spans="1:28" hidden="1" x14ac:dyDescent="0.2">
      <c r="A410">
        <f>+予定価格!A398</f>
        <v>0</v>
      </c>
      <c r="B410" s="268">
        <f>ROUND(予定価格!B398*査定表!$B$1949,-D410)+E410</f>
        <v>0</v>
      </c>
      <c r="C410" s="268"/>
      <c r="D410" s="32">
        <f t="shared" si="109"/>
        <v>3</v>
      </c>
      <c r="E410" s="33">
        <f t="shared" si="101"/>
        <v>0</v>
      </c>
      <c r="F410" s="268">
        <f>IF($F$12=0,0,IF(予定価格!$G$1939=0,ROUND(予定価格!H398*(入力表!$F$12/予定価格!$H$1943),-H410),ROUND((予定価格!G398*(入力表!$F$12-予定価格!$H$1943)/予定価格!$G$1943)+予定価格!H398,-H410)))+I410</f>
        <v>0</v>
      </c>
      <c r="G410" s="268"/>
      <c r="H410" s="34">
        <f t="shared" si="110"/>
        <v>3</v>
      </c>
      <c r="I410" s="35">
        <f t="shared" si="102"/>
        <v>0</v>
      </c>
      <c r="J410" s="97">
        <f t="shared" si="103"/>
        <v>0</v>
      </c>
      <c r="K410" s="12">
        <f t="shared" si="104"/>
        <v>0</v>
      </c>
      <c r="L410" s="37"/>
      <c r="M410" s="6">
        <f>ROUND(予定価格!B398*査定表!$B$1949,-$F$14)</f>
        <v>0</v>
      </c>
      <c r="N410">
        <f>IF(M410=0,1,M410/予定価格!B398)</f>
        <v>1</v>
      </c>
      <c r="O410">
        <f t="shared" si="105"/>
        <v>11</v>
      </c>
      <c r="P410">
        <f t="shared" si="111"/>
        <v>0</v>
      </c>
      <c r="Q410">
        <f>IF(M410=0,0,M410/予定価格!B398)</f>
        <v>0</v>
      </c>
      <c r="R410">
        <f t="shared" si="106"/>
        <v>11</v>
      </c>
      <c r="S410">
        <f t="shared" si="112"/>
        <v>0</v>
      </c>
      <c r="T410" s="6">
        <f t="shared" si="113"/>
        <v>0</v>
      </c>
      <c r="U410" s="6" t="e">
        <f>IF(予定価格!$G$1939=0,ROUND(予定価格!H398*(入力表!$F$12/予定価格!$H$1943),-$F$14),ROUND((予定価格!G398*(入力表!$F$12-予定価格!$H$1943)/予定価格!$G$1943)+予定価格!H398,-$F$14))</f>
        <v>#DIV/0!</v>
      </c>
      <c r="V410" t="e">
        <f>IF(U410=0,1,IF(予定価格!O398=0,1,(U410-予定価格!P398)/予定価格!O398))</f>
        <v>#DIV/0!</v>
      </c>
      <c r="W410" t="e">
        <f t="shared" si="107"/>
        <v>#DIV/0!</v>
      </c>
      <c r="X410" t="e">
        <f t="shared" si="114"/>
        <v>#DIV/0!</v>
      </c>
      <c r="Y410" t="e">
        <f>IF(U410=0,0,IF(予定価格!G398=0,0,(U410-予定価格!H398)/予定価格!G398))</f>
        <v>#DIV/0!</v>
      </c>
      <c r="Z410" t="e">
        <f t="shared" si="108"/>
        <v>#DIV/0!</v>
      </c>
      <c r="AA410" t="e">
        <f t="shared" si="115"/>
        <v>#DIV/0!</v>
      </c>
      <c r="AB410" s="6" t="e">
        <f t="shared" si="116"/>
        <v>#DIV/0!</v>
      </c>
    </row>
    <row r="411" spans="1:28" hidden="1" x14ac:dyDescent="0.2">
      <c r="A411">
        <f>+予定価格!A399</f>
        <v>0</v>
      </c>
      <c r="B411" s="268">
        <f>ROUND(予定価格!B399*査定表!$B$1949,-D411)+E411</f>
        <v>0</v>
      </c>
      <c r="C411" s="268"/>
      <c r="D411" s="32">
        <f t="shared" si="109"/>
        <v>3</v>
      </c>
      <c r="E411" s="33">
        <f t="shared" si="101"/>
        <v>0</v>
      </c>
      <c r="F411" s="268">
        <f>IF($F$12=0,0,IF(予定価格!$G$1939=0,ROUND(予定価格!H399*(入力表!$F$12/予定価格!$H$1943),-H411),ROUND((予定価格!G399*(入力表!$F$12-予定価格!$H$1943)/予定価格!$G$1943)+予定価格!H399,-H411)))+I411</f>
        <v>0</v>
      </c>
      <c r="G411" s="268"/>
      <c r="H411" s="34">
        <f t="shared" si="110"/>
        <v>3</v>
      </c>
      <c r="I411" s="35">
        <f t="shared" si="102"/>
        <v>0</v>
      </c>
      <c r="J411" s="97">
        <f t="shared" si="103"/>
        <v>0</v>
      </c>
      <c r="K411" s="12">
        <f t="shared" si="104"/>
        <v>0</v>
      </c>
      <c r="L411" s="37"/>
      <c r="M411" s="6">
        <f>ROUND(予定価格!B399*査定表!$B$1949,-$F$14)</f>
        <v>0</v>
      </c>
      <c r="N411">
        <f>IF(M411=0,1,M411/予定価格!B399)</f>
        <v>1</v>
      </c>
      <c r="O411">
        <f t="shared" si="105"/>
        <v>11</v>
      </c>
      <c r="P411">
        <f t="shared" si="111"/>
        <v>0</v>
      </c>
      <c r="Q411">
        <f>IF(M411=0,0,M411/予定価格!B399)</f>
        <v>0</v>
      </c>
      <c r="R411">
        <f t="shared" si="106"/>
        <v>11</v>
      </c>
      <c r="S411">
        <f t="shared" si="112"/>
        <v>0</v>
      </c>
      <c r="T411" s="6">
        <f t="shared" si="113"/>
        <v>0</v>
      </c>
      <c r="U411" s="6" t="e">
        <f>IF(予定価格!$G$1939=0,ROUND(予定価格!H399*(入力表!$F$12/予定価格!$H$1943),-$F$14),ROUND((予定価格!G399*(入力表!$F$12-予定価格!$H$1943)/予定価格!$G$1943)+予定価格!H399,-$F$14))</f>
        <v>#DIV/0!</v>
      </c>
      <c r="V411" t="e">
        <f>IF(U411=0,1,IF(予定価格!O399=0,1,(U411-予定価格!P399)/予定価格!O399))</f>
        <v>#DIV/0!</v>
      </c>
      <c r="W411" t="e">
        <f t="shared" si="107"/>
        <v>#DIV/0!</v>
      </c>
      <c r="X411" t="e">
        <f t="shared" si="114"/>
        <v>#DIV/0!</v>
      </c>
      <c r="Y411" t="e">
        <f>IF(U411=0,0,IF(予定価格!G399=0,0,(U411-予定価格!H399)/予定価格!G399))</f>
        <v>#DIV/0!</v>
      </c>
      <c r="Z411" t="e">
        <f t="shared" si="108"/>
        <v>#DIV/0!</v>
      </c>
      <c r="AA411" t="e">
        <f t="shared" si="115"/>
        <v>#DIV/0!</v>
      </c>
      <c r="AB411" s="6" t="e">
        <f t="shared" si="116"/>
        <v>#DIV/0!</v>
      </c>
    </row>
    <row r="412" spans="1:28" hidden="1" x14ac:dyDescent="0.2">
      <c r="A412">
        <f>+予定価格!A400</f>
        <v>0</v>
      </c>
      <c r="B412" s="268">
        <f>ROUND(予定価格!B400*査定表!$B$1949,-D412)+E412</f>
        <v>0</v>
      </c>
      <c r="C412" s="268"/>
      <c r="D412" s="32">
        <f t="shared" si="109"/>
        <v>3</v>
      </c>
      <c r="E412" s="33">
        <f t="shared" si="101"/>
        <v>0</v>
      </c>
      <c r="F412" s="268">
        <f>IF($F$12=0,0,IF(予定価格!$G$1939=0,ROUND(予定価格!H400*(入力表!$F$12/予定価格!$H$1943),-H412),ROUND((予定価格!G400*(入力表!$F$12-予定価格!$H$1943)/予定価格!$G$1943)+予定価格!H400,-H412)))+I412</f>
        <v>0</v>
      </c>
      <c r="G412" s="268"/>
      <c r="H412" s="34">
        <f t="shared" si="110"/>
        <v>3</v>
      </c>
      <c r="I412" s="35">
        <f t="shared" si="102"/>
        <v>0</v>
      </c>
      <c r="J412" s="97">
        <f t="shared" si="103"/>
        <v>0</v>
      </c>
      <c r="K412" s="12">
        <f t="shared" si="104"/>
        <v>0</v>
      </c>
      <c r="L412" s="37"/>
      <c r="M412" s="6">
        <f>ROUND(予定価格!B400*査定表!$B$1949,-$F$14)</f>
        <v>0</v>
      </c>
      <c r="N412">
        <f>IF(M412=0,1,M412/予定価格!B400)</f>
        <v>1</v>
      </c>
      <c r="O412">
        <f t="shared" si="105"/>
        <v>11</v>
      </c>
      <c r="P412">
        <f t="shared" si="111"/>
        <v>0</v>
      </c>
      <c r="Q412">
        <f>IF(M412=0,0,M412/予定価格!B400)</f>
        <v>0</v>
      </c>
      <c r="R412">
        <f t="shared" si="106"/>
        <v>11</v>
      </c>
      <c r="S412">
        <f t="shared" si="112"/>
        <v>0</v>
      </c>
      <c r="T412" s="6">
        <f t="shared" si="113"/>
        <v>0</v>
      </c>
      <c r="U412" s="6" t="e">
        <f>IF(予定価格!$G$1939=0,ROUND(予定価格!H400*(入力表!$F$12/予定価格!$H$1943),-$F$14),ROUND((予定価格!G400*(入力表!$F$12-予定価格!$H$1943)/予定価格!$G$1943)+予定価格!H400,-$F$14))</f>
        <v>#DIV/0!</v>
      </c>
      <c r="V412" t="e">
        <f>IF(U412=0,1,IF(予定価格!O400=0,1,(U412-予定価格!P400)/予定価格!O400))</f>
        <v>#DIV/0!</v>
      </c>
      <c r="W412" t="e">
        <f t="shared" si="107"/>
        <v>#DIV/0!</v>
      </c>
      <c r="X412" t="e">
        <f t="shared" si="114"/>
        <v>#DIV/0!</v>
      </c>
      <c r="Y412" t="e">
        <f>IF(U412=0,0,IF(予定価格!G400=0,0,(U412-予定価格!H400)/予定価格!G400))</f>
        <v>#DIV/0!</v>
      </c>
      <c r="Z412" t="e">
        <f t="shared" si="108"/>
        <v>#DIV/0!</v>
      </c>
      <c r="AA412" t="e">
        <f t="shared" si="115"/>
        <v>#DIV/0!</v>
      </c>
      <c r="AB412" s="6" t="e">
        <f t="shared" si="116"/>
        <v>#DIV/0!</v>
      </c>
    </row>
    <row r="413" spans="1:28" hidden="1" x14ac:dyDescent="0.2">
      <c r="A413">
        <f>+予定価格!A401</f>
        <v>0</v>
      </c>
      <c r="B413" s="268">
        <f>ROUND(予定価格!B401*査定表!$B$1949,-D413)+E413</f>
        <v>0</v>
      </c>
      <c r="C413" s="268"/>
      <c r="D413" s="32">
        <f t="shared" si="109"/>
        <v>3</v>
      </c>
      <c r="E413" s="33">
        <f t="shared" si="101"/>
        <v>0</v>
      </c>
      <c r="F413" s="268">
        <f>IF($F$12=0,0,IF(予定価格!$G$1939=0,ROUND(予定価格!H401*(入力表!$F$12/予定価格!$H$1943),-H413),ROUND((予定価格!G401*(入力表!$F$12-予定価格!$H$1943)/予定価格!$G$1943)+予定価格!H401,-H413)))+I413</f>
        <v>0</v>
      </c>
      <c r="G413" s="268"/>
      <c r="H413" s="34">
        <f t="shared" si="110"/>
        <v>3</v>
      </c>
      <c r="I413" s="35">
        <f t="shared" si="102"/>
        <v>0</v>
      </c>
      <c r="J413" s="97">
        <f t="shared" si="103"/>
        <v>0</v>
      </c>
      <c r="K413" s="12">
        <f t="shared" si="104"/>
        <v>0</v>
      </c>
      <c r="L413" s="37"/>
      <c r="M413" s="6">
        <f>ROUND(予定価格!B401*査定表!$B$1949,-$F$14)</f>
        <v>0</v>
      </c>
      <c r="N413">
        <f>IF(M413=0,1,M413/予定価格!B401)</f>
        <v>1</v>
      </c>
      <c r="O413">
        <f t="shared" si="105"/>
        <v>11</v>
      </c>
      <c r="P413">
        <f t="shared" si="111"/>
        <v>0</v>
      </c>
      <c r="Q413">
        <f>IF(M413=0,0,M413/予定価格!B401)</f>
        <v>0</v>
      </c>
      <c r="R413">
        <f t="shared" si="106"/>
        <v>11</v>
      </c>
      <c r="S413">
        <f t="shared" si="112"/>
        <v>0</v>
      </c>
      <c r="T413" s="6">
        <f t="shared" si="113"/>
        <v>0</v>
      </c>
      <c r="U413" s="6" t="e">
        <f>IF(予定価格!$G$1939=0,ROUND(予定価格!H401*(入力表!$F$12/予定価格!$H$1943),-$F$14),ROUND((予定価格!G401*(入力表!$F$12-予定価格!$H$1943)/予定価格!$G$1943)+予定価格!H401,-$F$14))</f>
        <v>#DIV/0!</v>
      </c>
      <c r="V413" t="e">
        <f>IF(U413=0,1,IF(予定価格!O401=0,1,(U413-予定価格!P401)/予定価格!O401))</f>
        <v>#DIV/0!</v>
      </c>
      <c r="W413" t="e">
        <f t="shared" si="107"/>
        <v>#DIV/0!</v>
      </c>
      <c r="X413" t="e">
        <f t="shared" si="114"/>
        <v>#DIV/0!</v>
      </c>
      <c r="Y413" t="e">
        <f>IF(U413=0,0,IF(予定価格!G401=0,0,(U413-予定価格!H401)/予定価格!G401))</f>
        <v>#DIV/0!</v>
      </c>
      <c r="Z413" t="e">
        <f t="shared" si="108"/>
        <v>#DIV/0!</v>
      </c>
      <c r="AA413" t="e">
        <f t="shared" si="115"/>
        <v>#DIV/0!</v>
      </c>
      <c r="AB413" s="6" t="e">
        <f t="shared" si="116"/>
        <v>#DIV/0!</v>
      </c>
    </row>
    <row r="414" spans="1:28" hidden="1" x14ac:dyDescent="0.2">
      <c r="A414">
        <f>+予定価格!A402</f>
        <v>0</v>
      </c>
      <c r="B414" s="268">
        <f>ROUND(予定価格!B402*査定表!$B$1949,-D414)+E414</f>
        <v>0</v>
      </c>
      <c r="C414" s="268"/>
      <c r="D414" s="32">
        <f t="shared" si="109"/>
        <v>3</v>
      </c>
      <c r="E414" s="33">
        <f t="shared" si="101"/>
        <v>0</v>
      </c>
      <c r="F414" s="268">
        <f>IF($F$12=0,0,IF(予定価格!$G$1939=0,ROUND(予定価格!H402*(入力表!$F$12/予定価格!$H$1943),-H414),ROUND((予定価格!G402*(入力表!$F$12-予定価格!$H$1943)/予定価格!$G$1943)+予定価格!H402,-H414)))+I414</f>
        <v>0</v>
      </c>
      <c r="G414" s="268"/>
      <c r="H414" s="34">
        <f t="shared" si="110"/>
        <v>3</v>
      </c>
      <c r="I414" s="35">
        <f t="shared" si="102"/>
        <v>0</v>
      </c>
      <c r="J414" s="97">
        <f t="shared" si="103"/>
        <v>0</v>
      </c>
      <c r="K414" s="12">
        <f t="shared" si="104"/>
        <v>0</v>
      </c>
      <c r="L414" s="37"/>
      <c r="M414" s="6">
        <f>ROUND(予定価格!B402*査定表!$B$1949,-$F$14)</f>
        <v>0</v>
      </c>
      <c r="N414">
        <f>IF(M414=0,1,M414/予定価格!B402)</f>
        <v>1</v>
      </c>
      <c r="O414">
        <f t="shared" si="105"/>
        <v>11</v>
      </c>
      <c r="P414">
        <f t="shared" si="111"/>
        <v>0</v>
      </c>
      <c r="Q414">
        <f>IF(M414=0,0,M414/予定価格!B402)</f>
        <v>0</v>
      </c>
      <c r="R414">
        <f t="shared" si="106"/>
        <v>11</v>
      </c>
      <c r="S414">
        <f t="shared" si="112"/>
        <v>0</v>
      </c>
      <c r="T414" s="6">
        <f t="shared" si="113"/>
        <v>0</v>
      </c>
      <c r="U414" s="6" t="e">
        <f>IF(予定価格!$G$1939=0,ROUND(予定価格!H402*(入力表!$F$12/予定価格!$H$1943),-$F$14),ROUND((予定価格!G402*(入力表!$F$12-予定価格!$H$1943)/予定価格!$G$1943)+予定価格!H402,-$F$14))</f>
        <v>#DIV/0!</v>
      </c>
      <c r="V414" t="e">
        <f>IF(U414=0,1,IF(予定価格!O402=0,1,(U414-予定価格!P402)/予定価格!O402))</f>
        <v>#DIV/0!</v>
      </c>
      <c r="W414" t="e">
        <f t="shared" si="107"/>
        <v>#DIV/0!</v>
      </c>
      <c r="X414" t="e">
        <f t="shared" si="114"/>
        <v>#DIV/0!</v>
      </c>
      <c r="Y414" t="e">
        <f>IF(U414=0,0,IF(予定価格!G402=0,0,(U414-予定価格!H402)/予定価格!G402))</f>
        <v>#DIV/0!</v>
      </c>
      <c r="Z414" t="e">
        <f t="shared" si="108"/>
        <v>#DIV/0!</v>
      </c>
      <c r="AA414" t="e">
        <f t="shared" si="115"/>
        <v>#DIV/0!</v>
      </c>
      <c r="AB414" s="6" t="e">
        <f t="shared" si="116"/>
        <v>#DIV/0!</v>
      </c>
    </row>
    <row r="415" spans="1:28" hidden="1" x14ac:dyDescent="0.2">
      <c r="A415">
        <f>+予定価格!A403</f>
        <v>0</v>
      </c>
      <c r="B415" s="268">
        <f>ROUND(予定価格!B403*査定表!$B$1949,-D415)+E415</f>
        <v>0</v>
      </c>
      <c r="C415" s="268"/>
      <c r="D415" s="32">
        <f t="shared" si="109"/>
        <v>3</v>
      </c>
      <c r="E415" s="33">
        <f t="shared" si="101"/>
        <v>0</v>
      </c>
      <c r="F415" s="268">
        <f>IF($F$12=0,0,IF(予定価格!$G$1939=0,ROUND(予定価格!H403*(入力表!$F$12/予定価格!$H$1943),-H415),ROUND((予定価格!G403*(入力表!$F$12-予定価格!$H$1943)/予定価格!$G$1943)+予定価格!H403,-H415)))+I415</f>
        <v>0</v>
      </c>
      <c r="G415" s="268"/>
      <c r="H415" s="34">
        <f t="shared" si="110"/>
        <v>3</v>
      </c>
      <c r="I415" s="35">
        <f t="shared" si="102"/>
        <v>0</v>
      </c>
      <c r="J415" s="97">
        <f t="shared" si="103"/>
        <v>0</v>
      </c>
      <c r="K415" s="12">
        <f t="shared" si="104"/>
        <v>0</v>
      </c>
      <c r="L415" s="37"/>
      <c r="M415" s="6">
        <f>ROUND(予定価格!B403*査定表!$B$1949,-$F$14)</f>
        <v>0</v>
      </c>
      <c r="N415">
        <f>IF(M415=0,1,M415/予定価格!B403)</f>
        <v>1</v>
      </c>
      <c r="O415">
        <f t="shared" si="105"/>
        <v>11</v>
      </c>
      <c r="P415">
        <f t="shared" si="111"/>
        <v>0</v>
      </c>
      <c r="Q415">
        <f>IF(M415=0,0,M415/予定価格!B403)</f>
        <v>0</v>
      </c>
      <c r="R415">
        <f t="shared" si="106"/>
        <v>11</v>
      </c>
      <c r="S415">
        <f t="shared" si="112"/>
        <v>0</v>
      </c>
      <c r="T415" s="6">
        <f t="shared" si="113"/>
        <v>0</v>
      </c>
      <c r="U415" s="6" t="e">
        <f>IF(予定価格!$G$1939=0,ROUND(予定価格!H403*(入力表!$F$12/予定価格!$H$1943),-$F$14),ROUND((予定価格!G403*(入力表!$F$12-予定価格!$H$1943)/予定価格!$G$1943)+予定価格!H403,-$F$14))</f>
        <v>#DIV/0!</v>
      </c>
      <c r="V415" t="e">
        <f>IF(U415=0,1,IF(予定価格!O403=0,1,(U415-予定価格!P403)/予定価格!O403))</f>
        <v>#DIV/0!</v>
      </c>
      <c r="W415" t="e">
        <f t="shared" si="107"/>
        <v>#DIV/0!</v>
      </c>
      <c r="X415" t="e">
        <f t="shared" si="114"/>
        <v>#DIV/0!</v>
      </c>
      <c r="Y415" t="e">
        <f>IF(U415=0,0,IF(予定価格!G403=0,0,(U415-予定価格!H403)/予定価格!G403))</f>
        <v>#DIV/0!</v>
      </c>
      <c r="Z415" t="e">
        <f t="shared" si="108"/>
        <v>#DIV/0!</v>
      </c>
      <c r="AA415" t="e">
        <f t="shared" si="115"/>
        <v>#DIV/0!</v>
      </c>
      <c r="AB415" s="6" t="e">
        <f t="shared" si="116"/>
        <v>#DIV/0!</v>
      </c>
    </row>
    <row r="416" spans="1:28" hidden="1" x14ac:dyDescent="0.2">
      <c r="A416">
        <f>+予定価格!A404</f>
        <v>0</v>
      </c>
      <c r="B416" s="268">
        <f>ROUND(予定価格!B404*査定表!$B$1949,-D416)+E416</f>
        <v>0</v>
      </c>
      <c r="C416" s="268"/>
      <c r="D416" s="32">
        <f t="shared" si="109"/>
        <v>3</v>
      </c>
      <c r="E416" s="33">
        <f t="shared" si="101"/>
        <v>0</v>
      </c>
      <c r="F416" s="268">
        <f>IF($F$12=0,0,IF(予定価格!$G$1939=0,ROUND(予定価格!H404*(入力表!$F$12/予定価格!$H$1943),-H416),ROUND((予定価格!G404*(入力表!$F$12-予定価格!$H$1943)/予定価格!$G$1943)+予定価格!H404,-H416)))+I416</f>
        <v>0</v>
      </c>
      <c r="G416" s="268"/>
      <c r="H416" s="34">
        <f t="shared" si="110"/>
        <v>3</v>
      </c>
      <c r="I416" s="35">
        <f t="shared" si="102"/>
        <v>0</v>
      </c>
      <c r="J416" s="97">
        <f t="shared" si="103"/>
        <v>0</v>
      </c>
      <c r="K416" s="12">
        <f t="shared" si="104"/>
        <v>0</v>
      </c>
      <c r="L416" s="37"/>
      <c r="M416" s="6">
        <f>ROUND(予定価格!B404*査定表!$B$1949,-$F$14)</f>
        <v>0</v>
      </c>
      <c r="N416">
        <f>IF(M416=0,1,M416/予定価格!B404)</f>
        <v>1</v>
      </c>
      <c r="O416">
        <f t="shared" si="105"/>
        <v>11</v>
      </c>
      <c r="P416">
        <f t="shared" si="111"/>
        <v>0</v>
      </c>
      <c r="Q416">
        <f>IF(M416=0,0,M416/予定価格!B404)</f>
        <v>0</v>
      </c>
      <c r="R416">
        <f t="shared" si="106"/>
        <v>11</v>
      </c>
      <c r="S416">
        <f t="shared" si="112"/>
        <v>0</v>
      </c>
      <c r="T416" s="6">
        <f t="shared" si="113"/>
        <v>0</v>
      </c>
      <c r="U416" s="6" t="e">
        <f>IF(予定価格!$G$1939=0,ROUND(予定価格!H404*(入力表!$F$12/予定価格!$H$1943),-$F$14),ROUND((予定価格!G404*(入力表!$F$12-予定価格!$H$1943)/予定価格!$G$1943)+予定価格!H404,-$F$14))</f>
        <v>#DIV/0!</v>
      </c>
      <c r="V416" t="e">
        <f>IF(U416=0,1,IF(予定価格!O404=0,1,(U416-予定価格!P404)/予定価格!O404))</f>
        <v>#DIV/0!</v>
      </c>
      <c r="W416" t="e">
        <f t="shared" si="107"/>
        <v>#DIV/0!</v>
      </c>
      <c r="X416" t="e">
        <f t="shared" si="114"/>
        <v>#DIV/0!</v>
      </c>
      <c r="Y416" t="e">
        <f>IF(U416=0,0,IF(予定価格!G404=0,0,(U416-予定価格!H404)/予定価格!G404))</f>
        <v>#DIV/0!</v>
      </c>
      <c r="Z416" t="e">
        <f t="shared" si="108"/>
        <v>#DIV/0!</v>
      </c>
      <c r="AA416" t="e">
        <f t="shared" si="115"/>
        <v>#DIV/0!</v>
      </c>
      <c r="AB416" s="6" t="e">
        <f t="shared" si="116"/>
        <v>#DIV/0!</v>
      </c>
    </row>
    <row r="417" spans="1:28" hidden="1" x14ac:dyDescent="0.2">
      <c r="A417">
        <f>+予定価格!A405</f>
        <v>0</v>
      </c>
      <c r="B417" s="268">
        <f>ROUND(予定価格!B405*査定表!$B$1949,-D417)+E417</f>
        <v>0</v>
      </c>
      <c r="C417" s="268"/>
      <c r="D417" s="32">
        <f t="shared" si="109"/>
        <v>3</v>
      </c>
      <c r="E417" s="33">
        <f t="shared" si="101"/>
        <v>0</v>
      </c>
      <c r="F417" s="268">
        <f>IF($F$12=0,0,IF(予定価格!$G$1939=0,ROUND(予定価格!H405*(入力表!$F$12/予定価格!$H$1943),-H417),ROUND((予定価格!G405*(入力表!$F$12-予定価格!$H$1943)/予定価格!$G$1943)+予定価格!H405,-H417)))+I417</f>
        <v>0</v>
      </c>
      <c r="G417" s="268"/>
      <c r="H417" s="34">
        <f t="shared" si="110"/>
        <v>3</v>
      </c>
      <c r="I417" s="35">
        <f t="shared" si="102"/>
        <v>0</v>
      </c>
      <c r="J417" s="97">
        <f t="shared" si="103"/>
        <v>0</v>
      </c>
      <c r="K417" s="12">
        <f t="shared" si="104"/>
        <v>0</v>
      </c>
      <c r="L417" s="37"/>
      <c r="M417" s="6">
        <f>ROUND(予定価格!B405*査定表!$B$1949,-$F$14)</f>
        <v>0</v>
      </c>
      <c r="N417">
        <f>IF(M417=0,1,M417/予定価格!B405)</f>
        <v>1</v>
      </c>
      <c r="O417">
        <f t="shared" si="105"/>
        <v>11</v>
      </c>
      <c r="P417">
        <f t="shared" si="111"/>
        <v>0</v>
      </c>
      <c r="Q417">
        <f>IF(M417=0,0,M417/予定価格!B405)</f>
        <v>0</v>
      </c>
      <c r="R417">
        <f t="shared" si="106"/>
        <v>11</v>
      </c>
      <c r="S417">
        <f t="shared" si="112"/>
        <v>0</v>
      </c>
      <c r="T417" s="6">
        <f t="shared" si="113"/>
        <v>0</v>
      </c>
      <c r="U417" s="6" t="e">
        <f>IF(予定価格!$G$1939=0,ROUND(予定価格!H405*(入力表!$F$12/予定価格!$H$1943),-$F$14),ROUND((予定価格!G405*(入力表!$F$12-予定価格!$H$1943)/予定価格!$G$1943)+予定価格!H405,-$F$14))</f>
        <v>#DIV/0!</v>
      </c>
      <c r="V417" t="e">
        <f>IF(U417=0,1,IF(予定価格!O405=0,1,(U417-予定価格!P405)/予定価格!O405))</f>
        <v>#DIV/0!</v>
      </c>
      <c r="W417" t="e">
        <f t="shared" si="107"/>
        <v>#DIV/0!</v>
      </c>
      <c r="X417" t="e">
        <f t="shared" si="114"/>
        <v>#DIV/0!</v>
      </c>
      <c r="Y417" t="e">
        <f>IF(U417=0,0,IF(予定価格!G405=0,0,(U417-予定価格!H405)/予定価格!G405))</f>
        <v>#DIV/0!</v>
      </c>
      <c r="Z417" t="e">
        <f t="shared" si="108"/>
        <v>#DIV/0!</v>
      </c>
      <c r="AA417" t="e">
        <f t="shared" si="115"/>
        <v>#DIV/0!</v>
      </c>
      <c r="AB417" s="6" t="e">
        <f t="shared" si="116"/>
        <v>#DIV/0!</v>
      </c>
    </row>
    <row r="418" spans="1:28" hidden="1" x14ac:dyDescent="0.2">
      <c r="A418">
        <f>+予定価格!A406</f>
        <v>0</v>
      </c>
      <c r="B418" s="268">
        <f>ROUND(予定価格!B406*査定表!$B$1949,-D418)+E418</f>
        <v>0</v>
      </c>
      <c r="C418" s="268"/>
      <c r="D418" s="32">
        <f t="shared" si="109"/>
        <v>3</v>
      </c>
      <c r="E418" s="33">
        <f t="shared" si="101"/>
        <v>0</v>
      </c>
      <c r="F418" s="268">
        <f>IF($F$12=0,0,IF(予定価格!$G$1939=0,ROUND(予定価格!H406*(入力表!$F$12/予定価格!$H$1943),-H418),ROUND((予定価格!G406*(入力表!$F$12-予定価格!$H$1943)/予定価格!$G$1943)+予定価格!H406,-H418)))+I418</f>
        <v>0</v>
      </c>
      <c r="G418" s="268"/>
      <c r="H418" s="34">
        <f t="shared" si="110"/>
        <v>3</v>
      </c>
      <c r="I418" s="35">
        <f t="shared" si="102"/>
        <v>0</v>
      </c>
      <c r="J418" s="97">
        <f t="shared" si="103"/>
        <v>0</v>
      </c>
      <c r="K418" s="12">
        <f t="shared" si="104"/>
        <v>0</v>
      </c>
      <c r="L418" s="37"/>
      <c r="M418" s="6">
        <f>ROUND(予定価格!B406*査定表!$B$1949,-$F$14)</f>
        <v>0</v>
      </c>
      <c r="N418">
        <f>IF(M418=0,1,M418/予定価格!B406)</f>
        <v>1</v>
      </c>
      <c r="O418">
        <f t="shared" si="105"/>
        <v>11</v>
      </c>
      <c r="P418">
        <f t="shared" si="111"/>
        <v>0</v>
      </c>
      <c r="Q418">
        <f>IF(M418=0,0,M418/予定価格!B406)</f>
        <v>0</v>
      </c>
      <c r="R418">
        <f t="shared" si="106"/>
        <v>11</v>
      </c>
      <c r="S418">
        <f t="shared" si="112"/>
        <v>0</v>
      </c>
      <c r="T418" s="6">
        <f t="shared" si="113"/>
        <v>0</v>
      </c>
      <c r="U418" s="6" t="e">
        <f>IF(予定価格!$G$1939=0,ROUND(予定価格!H406*(入力表!$F$12/予定価格!$H$1943),-$F$14),ROUND((予定価格!G406*(入力表!$F$12-予定価格!$H$1943)/予定価格!$G$1943)+予定価格!H406,-$F$14))</f>
        <v>#DIV/0!</v>
      </c>
      <c r="V418" t="e">
        <f>IF(U418=0,1,IF(予定価格!O406=0,1,(U418-予定価格!P406)/予定価格!O406))</f>
        <v>#DIV/0!</v>
      </c>
      <c r="W418" t="e">
        <f t="shared" si="107"/>
        <v>#DIV/0!</v>
      </c>
      <c r="X418" t="e">
        <f t="shared" si="114"/>
        <v>#DIV/0!</v>
      </c>
      <c r="Y418" t="e">
        <f>IF(U418=0,0,IF(予定価格!G406=0,0,(U418-予定価格!H406)/予定価格!G406))</f>
        <v>#DIV/0!</v>
      </c>
      <c r="Z418" t="e">
        <f t="shared" si="108"/>
        <v>#DIV/0!</v>
      </c>
      <c r="AA418" t="e">
        <f t="shared" si="115"/>
        <v>#DIV/0!</v>
      </c>
      <c r="AB418" s="6" t="e">
        <f t="shared" si="116"/>
        <v>#DIV/0!</v>
      </c>
    </row>
    <row r="419" spans="1:28" hidden="1" x14ac:dyDescent="0.2">
      <c r="A419">
        <f>+予定価格!A407</f>
        <v>0</v>
      </c>
      <c r="B419" s="268">
        <f>ROUND(予定価格!B407*査定表!$B$1949,-D419)+E419</f>
        <v>0</v>
      </c>
      <c r="C419" s="268"/>
      <c r="D419" s="32">
        <f t="shared" si="109"/>
        <v>3</v>
      </c>
      <c r="E419" s="33">
        <f t="shared" si="101"/>
        <v>0</v>
      </c>
      <c r="F419" s="268">
        <f>IF($F$12=0,0,IF(予定価格!$G$1939=0,ROUND(予定価格!H407*(入力表!$F$12/予定価格!$H$1943),-H419),ROUND((予定価格!G407*(入力表!$F$12-予定価格!$H$1943)/予定価格!$G$1943)+予定価格!H407,-H419)))+I419</f>
        <v>0</v>
      </c>
      <c r="G419" s="268"/>
      <c r="H419" s="34">
        <f t="shared" si="110"/>
        <v>3</v>
      </c>
      <c r="I419" s="35">
        <f t="shared" si="102"/>
        <v>0</v>
      </c>
      <c r="J419" s="97">
        <f t="shared" si="103"/>
        <v>0</v>
      </c>
      <c r="K419" s="12">
        <f t="shared" si="104"/>
        <v>0</v>
      </c>
      <c r="L419" s="37"/>
      <c r="M419" s="6">
        <f>ROUND(予定価格!B407*査定表!$B$1949,-$F$14)</f>
        <v>0</v>
      </c>
      <c r="N419">
        <f>IF(M419=0,1,M419/予定価格!B407)</f>
        <v>1</v>
      </c>
      <c r="O419">
        <f t="shared" si="105"/>
        <v>11</v>
      </c>
      <c r="P419">
        <f t="shared" si="111"/>
        <v>0</v>
      </c>
      <c r="Q419">
        <f>IF(M419=0,0,M419/予定価格!B407)</f>
        <v>0</v>
      </c>
      <c r="R419">
        <f t="shared" si="106"/>
        <v>11</v>
      </c>
      <c r="S419">
        <f t="shared" si="112"/>
        <v>0</v>
      </c>
      <c r="T419" s="6">
        <f t="shared" si="113"/>
        <v>0</v>
      </c>
      <c r="U419" s="6" t="e">
        <f>IF(予定価格!$G$1939=0,ROUND(予定価格!H407*(入力表!$F$12/予定価格!$H$1943),-$F$14),ROUND((予定価格!G407*(入力表!$F$12-予定価格!$H$1943)/予定価格!$G$1943)+予定価格!H407,-$F$14))</f>
        <v>#DIV/0!</v>
      </c>
      <c r="V419" t="e">
        <f>IF(U419=0,1,IF(予定価格!O407=0,1,(U419-予定価格!P407)/予定価格!O407))</f>
        <v>#DIV/0!</v>
      </c>
      <c r="W419" t="e">
        <f t="shared" si="107"/>
        <v>#DIV/0!</v>
      </c>
      <c r="X419" t="e">
        <f t="shared" si="114"/>
        <v>#DIV/0!</v>
      </c>
      <c r="Y419" t="e">
        <f>IF(U419=0,0,IF(予定価格!G407=0,0,(U419-予定価格!H407)/予定価格!G407))</f>
        <v>#DIV/0!</v>
      </c>
      <c r="Z419" t="e">
        <f t="shared" si="108"/>
        <v>#DIV/0!</v>
      </c>
      <c r="AA419" t="e">
        <f t="shared" si="115"/>
        <v>#DIV/0!</v>
      </c>
      <c r="AB419" s="6" t="e">
        <f t="shared" si="116"/>
        <v>#DIV/0!</v>
      </c>
    </row>
    <row r="420" spans="1:28" hidden="1" x14ac:dyDescent="0.2">
      <c r="A420">
        <f>+予定価格!A408</f>
        <v>0</v>
      </c>
      <c r="B420" s="268">
        <f>ROUND(予定価格!B408*査定表!$B$1949,-D420)+E420</f>
        <v>0</v>
      </c>
      <c r="C420" s="268"/>
      <c r="D420" s="32">
        <f t="shared" si="109"/>
        <v>3</v>
      </c>
      <c r="E420" s="33">
        <f t="shared" si="101"/>
        <v>0</v>
      </c>
      <c r="F420" s="268">
        <f>IF($F$12=0,0,IF(予定価格!$G$1939=0,ROUND(予定価格!H408*(入力表!$F$12/予定価格!$H$1943),-H420),ROUND((予定価格!G408*(入力表!$F$12-予定価格!$H$1943)/予定価格!$G$1943)+予定価格!H408,-H420)))+I420</f>
        <v>0</v>
      </c>
      <c r="G420" s="268"/>
      <c r="H420" s="34">
        <f t="shared" si="110"/>
        <v>3</v>
      </c>
      <c r="I420" s="35">
        <f t="shared" si="102"/>
        <v>0</v>
      </c>
      <c r="J420" s="97">
        <f t="shared" si="103"/>
        <v>0</v>
      </c>
      <c r="K420" s="12">
        <f t="shared" si="104"/>
        <v>0</v>
      </c>
      <c r="L420" s="37"/>
      <c r="M420" s="6">
        <f>ROUND(予定価格!B408*査定表!$B$1949,-$F$14)</f>
        <v>0</v>
      </c>
      <c r="N420">
        <f>IF(M420=0,1,M420/予定価格!B408)</f>
        <v>1</v>
      </c>
      <c r="O420">
        <f t="shared" si="105"/>
        <v>11</v>
      </c>
      <c r="P420">
        <f t="shared" si="111"/>
        <v>0</v>
      </c>
      <c r="Q420">
        <f>IF(M420=0,0,M420/予定価格!B408)</f>
        <v>0</v>
      </c>
      <c r="R420">
        <f t="shared" si="106"/>
        <v>11</v>
      </c>
      <c r="S420">
        <f t="shared" si="112"/>
        <v>0</v>
      </c>
      <c r="T420" s="6">
        <f t="shared" si="113"/>
        <v>0</v>
      </c>
      <c r="U420" s="6" t="e">
        <f>IF(予定価格!$G$1939=0,ROUND(予定価格!H408*(入力表!$F$12/予定価格!$H$1943),-$F$14),ROUND((予定価格!G408*(入力表!$F$12-予定価格!$H$1943)/予定価格!$G$1943)+予定価格!H408,-$F$14))</f>
        <v>#DIV/0!</v>
      </c>
      <c r="V420" t="e">
        <f>IF(U420=0,1,IF(予定価格!O408=0,1,(U420-予定価格!P408)/予定価格!O408))</f>
        <v>#DIV/0!</v>
      </c>
      <c r="W420" t="e">
        <f t="shared" si="107"/>
        <v>#DIV/0!</v>
      </c>
      <c r="X420" t="e">
        <f t="shared" si="114"/>
        <v>#DIV/0!</v>
      </c>
      <c r="Y420" t="e">
        <f>IF(U420=0,0,IF(予定価格!G408=0,0,(U420-予定価格!H408)/予定価格!G408))</f>
        <v>#DIV/0!</v>
      </c>
      <c r="Z420" t="e">
        <f t="shared" si="108"/>
        <v>#DIV/0!</v>
      </c>
      <c r="AA420" t="e">
        <f t="shared" si="115"/>
        <v>#DIV/0!</v>
      </c>
      <c r="AB420" s="6" t="e">
        <f t="shared" si="116"/>
        <v>#DIV/0!</v>
      </c>
    </row>
    <row r="421" spans="1:28" hidden="1" x14ac:dyDescent="0.2">
      <c r="A421">
        <f>+予定価格!A409</f>
        <v>0</v>
      </c>
      <c r="B421" s="268">
        <f>ROUND(予定価格!B409*査定表!$B$1949,-D421)+E421</f>
        <v>0</v>
      </c>
      <c r="C421" s="268"/>
      <c r="D421" s="32">
        <f t="shared" si="109"/>
        <v>3</v>
      </c>
      <c r="E421" s="33">
        <f t="shared" si="101"/>
        <v>0</v>
      </c>
      <c r="F421" s="268">
        <f>IF($F$12=0,0,IF(予定価格!$G$1939=0,ROUND(予定価格!H409*(入力表!$F$12/予定価格!$H$1943),-H421),ROUND((予定価格!G409*(入力表!$F$12-予定価格!$H$1943)/予定価格!$G$1943)+予定価格!H409,-H421)))+I421</f>
        <v>0</v>
      </c>
      <c r="G421" s="268"/>
      <c r="H421" s="34">
        <f t="shared" si="110"/>
        <v>3</v>
      </c>
      <c r="I421" s="35">
        <f t="shared" si="102"/>
        <v>0</v>
      </c>
      <c r="J421" s="97">
        <f t="shared" si="103"/>
        <v>0</v>
      </c>
      <c r="K421" s="12">
        <f t="shared" si="104"/>
        <v>0</v>
      </c>
      <c r="L421" s="37"/>
      <c r="M421" s="6">
        <f>ROUND(予定価格!B409*査定表!$B$1949,-$F$14)</f>
        <v>0</v>
      </c>
      <c r="N421">
        <f>IF(M421=0,1,M421/予定価格!B409)</f>
        <v>1</v>
      </c>
      <c r="O421">
        <f t="shared" si="105"/>
        <v>11</v>
      </c>
      <c r="P421">
        <f t="shared" si="111"/>
        <v>0</v>
      </c>
      <c r="Q421">
        <f>IF(M421=0,0,M421/予定価格!B409)</f>
        <v>0</v>
      </c>
      <c r="R421">
        <f t="shared" si="106"/>
        <v>11</v>
      </c>
      <c r="S421">
        <f t="shared" si="112"/>
        <v>0</v>
      </c>
      <c r="T421" s="6">
        <f t="shared" si="113"/>
        <v>0</v>
      </c>
      <c r="U421" s="6" t="e">
        <f>IF(予定価格!$G$1939=0,ROUND(予定価格!H409*(入力表!$F$12/予定価格!$H$1943),-$F$14),ROUND((予定価格!G409*(入力表!$F$12-予定価格!$H$1943)/予定価格!$G$1943)+予定価格!H409,-$F$14))</f>
        <v>#DIV/0!</v>
      </c>
      <c r="V421" t="e">
        <f>IF(U421=0,1,IF(予定価格!O409=0,1,(U421-予定価格!P409)/予定価格!O409))</f>
        <v>#DIV/0!</v>
      </c>
      <c r="W421" t="e">
        <f t="shared" si="107"/>
        <v>#DIV/0!</v>
      </c>
      <c r="X421" t="e">
        <f t="shared" si="114"/>
        <v>#DIV/0!</v>
      </c>
      <c r="Y421" t="e">
        <f>IF(U421=0,0,IF(予定価格!G409=0,0,(U421-予定価格!H409)/予定価格!G409))</f>
        <v>#DIV/0!</v>
      </c>
      <c r="Z421" t="e">
        <f t="shared" si="108"/>
        <v>#DIV/0!</v>
      </c>
      <c r="AA421" t="e">
        <f t="shared" si="115"/>
        <v>#DIV/0!</v>
      </c>
      <c r="AB421" s="6" t="e">
        <f t="shared" si="116"/>
        <v>#DIV/0!</v>
      </c>
    </row>
    <row r="422" spans="1:28" hidden="1" x14ac:dyDescent="0.2">
      <c r="A422">
        <f>+予定価格!A410</f>
        <v>0</v>
      </c>
      <c r="B422" s="268">
        <f>ROUND(予定価格!B410*査定表!$B$1949,-D422)+E422</f>
        <v>0</v>
      </c>
      <c r="C422" s="268"/>
      <c r="D422" s="32">
        <f t="shared" si="109"/>
        <v>3</v>
      </c>
      <c r="E422" s="33">
        <f t="shared" si="101"/>
        <v>0</v>
      </c>
      <c r="F422" s="268">
        <f>IF($F$12=0,0,IF(予定価格!$G$1939=0,ROUND(予定価格!H410*(入力表!$F$12/予定価格!$H$1943),-H422),ROUND((予定価格!G410*(入力表!$F$12-予定価格!$H$1943)/予定価格!$G$1943)+予定価格!H410,-H422)))+I422</f>
        <v>0</v>
      </c>
      <c r="G422" s="268"/>
      <c r="H422" s="34">
        <f t="shared" si="110"/>
        <v>3</v>
      </c>
      <c r="I422" s="35">
        <f t="shared" si="102"/>
        <v>0</v>
      </c>
      <c r="J422" s="97">
        <f t="shared" si="103"/>
        <v>0</v>
      </c>
      <c r="K422" s="12">
        <f t="shared" si="104"/>
        <v>0</v>
      </c>
      <c r="L422" s="37"/>
      <c r="M422" s="6">
        <f>ROUND(予定価格!B410*査定表!$B$1949,-$F$14)</f>
        <v>0</v>
      </c>
      <c r="N422">
        <f>IF(M422=0,1,M422/予定価格!B410)</f>
        <v>1</v>
      </c>
      <c r="O422">
        <f t="shared" si="105"/>
        <v>11</v>
      </c>
      <c r="P422">
        <f t="shared" si="111"/>
        <v>0</v>
      </c>
      <c r="Q422">
        <f>IF(M422=0,0,M422/予定価格!B410)</f>
        <v>0</v>
      </c>
      <c r="R422">
        <f t="shared" si="106"/>
        <v>11</v>
      </c>
      <c r="S422">
        <f t="shared" si="112"/>
        <v>0</v>
      </c>
      <c r="T422" s="6">
        <f t="shared" si="113"/>
        <v>0</v>
      </c>
      <c r="U422" s="6" t="e">
        <f>IF(予定価格!$G$1939=0,ROUND(予定価格!H410*(入力表!$F$12/予定価格!$H$1943),-$F$14),ROUND((予定価格!G410*(入力表!$F$12-予定価格!$H$1943)/予定価格!$G$1943)+予定価格!H410,-$F$14))</f>
        <v>#DIV/0!</v>
      </c>
      <c r="V422" t="e">
        <f>IF(U422=0,1,IF(予定価格!O410=0,1,(U422-予定価格!P410)/予定価格!O410))</f>
        <v>#DIV/0!</v>
      </c>
      <c r="W422" t="e">
        <f t="shared" si="107"/>
        <v>#DIV/0!</v>
      </c>
      <c r="X422" t="e">
        <f t="shared" si="114"/>
        <v>#DIV/0!</v>
      </c>
      <c r="Y422" t="e">
        <f>IF(U422=0,0,IF(予定価格!G410=0,0,(U422-予定価格!H410)/予定価格!G410))</f>
        <v>#DIV/0!</v>
      </c>
      <c r="Z422" t="e">
        <f t="shared" si="108"/>
        <v>#DIV/0!</v>
      </c>
      <c r="AA422" t="e">
        <f t="shared" si="115"/>
        <v>#DIV/0!</v>
      </c>
      <c r="AB422" s="6" t="e">
        <f t="shared" si="116"/>
        <v>#DIV/0!</v>
      </c>
    </row>
    <row r="423" spans="1:28" hidden="1" x14ac:dyDescent="0.2">
      <c r="A423">
        <f>+予定価格!A411</f>
        <v>0</v>
      </c>
      <c r="B423" s="268">
        <f>ROUND(予定価格!B411*査定表!$B$1949,-D423)+E423</f>
        <v>0</v>
      </c>
      <c r="C423" s="268"/>
      <c r="D423" s="32">
        <f t="shared" si="109"/>
        <v>3</v>
      </c>
      <c r="E423" s="33">
        <f t="shared" si="101"/>
        <v>0</v>
      </c>
      <c r="F423" s="268">
        <f>IF($F$12=0,0,IF(予定価格!$G$1939=0,ROUND(予定価格!H411*(入力表!$F$12/予定価格!$H$1943),-H423),ROUND((予定価格!G411*(入力表!$F$12-予定価格!$H$1943)/予定価格!$G$1943)+予定価格!H411,-H423)))+I423</f>
        <v>0</v>
      </c>
      <c r="G423" s="268"/>
      <c r="H423" s="34">
        <f t="shared" si="110"/>
        <v>3</v>
      </c>
      <c r="I423" s="35">
        <f t="shared" si="102"/>
        <v>0</v>
      </c>
      <c r="J423" s="97">
        <f t="shared" si="103"/>
        <v>0</v>
      </c>
      <c r="K423" s="12">
        <f t="shared" si="104"/>
        <v>0</v>
      </c>
      <c r="L423" s="37"/>
      <c r="M423" s="6">
        <f>ROUND(予定価格!B411*査定表!$B$1949,-$F$14)</f>
        <v>0</v>
      </c>
      <c r="N423">
        <f>IF(M423=0,1,M423/予定価格!B411)</f>
        <v>1</v>
      </c>
      <c r="O423">
        <f t="shared" si="105"/>
        <v>11</v>
      </c>
      <c r="P423">
        <f t="shared" si="111"/>
        <v>0</v>
      </c>
      <c r="Q423">
        <f>IF(M423=0,0,M423/予定価格!B411)</f>
        <v>0</v>
      </c>
      <c r="R423">
        <f t="shared" si="106"/>
        <v>11</v>
      </c>
      <c r="S423">
        <f t="shared" si="112"/>
        <v>0</v>
      </c>
      <c r="T423" s="6">
        <f t="shared" si="113"/>
        <v>0</v>
      </c>
      <c r="U423" s="6" t="e">
        <f>IF(予定価格!$G$1939=0,ROUND(予定価格!H411*(入力表!$F$12/予定価格!$H$1943),-$F$14),ROUND((予定価格!G411*(入力表!$F$12-予定価格!$H$1943)/予定価格!$G$1943)+予定価格!H411,-$F$14))</f>
        <v>#DIV/0!</v>
      </c>
      <c r="V423" t="e">
        <f>IF(U423=0,1,IF(予定価格!O411=0,1,(U423-予定価格!P411)/予定価格!O411))</f>
        <v>#DIV/0!</v>
      </c>
      <c r="W423" t="e">
        <f t="shared" si="107"/>
        <v>#DIV/0!</v>
      </c>
      <c r="X423" t="e">
        <f t="shared" si="114"/>
        <v>#DIV/0!</v>
      </c>
      <c r="Y423" t="e">
        <f>IF(U423=0,0,IF(予定価格!G411=0,0,(U423-予定価格!H411)/予定価格!G411))</f>
        <v>#DIV/0!</v>
      </c>
      <c r="Z423" t="e">
        <f t="shared" si="108"/>
        <v>#DIV/0!</v>
      </c>
      <c r="AA423" t="e">
        <f t="shared" si="115"/>
        <v>#DIV/0!</v>
      </c>
      <c r="AB423" s="6" t="e">
        <f t="shared" si="116"/>
        <v>#DIV/0!</v>
      </c>
    </row>
    <row r="424" spans="1:28" hidden="1" x14ac:dyDescent="0.2">
      <c r="A424">
        <f>+予定価格!A412</f>
        <v>0</v>
      </c>
      <c r="B424" s="268">
        <f>ROUND(予定価格!B412*査定表!$B$1949,-D424)+E424</f>
        <v>0</v>
      </c>
      <c r="C424" s="268"/>
      <c r="D424" s="32">
        <f t="shared" si="109"/>
        <v>3</v>
      </c>
      <c r="E424" s="33">
        <f t="shared" si="101"/>
        <v>0</v>
      </c>
      <c r="F424" s="268">
        <f>IF($F$12=0,0,IF(予定価格!$G$1939=0,ROUND(予定価格!H412*(入力表!$F$12/予定価格!$H$1943),-H424),ROUND((予定価格!G412*(入力表!$F$12-予定価格!$H$1943)/予定価格!$G$1943)+予定価格!H412,-H424)))+I424</f>
        <v>0</v>
      </c>
      <c r="G424" s="268"/>
      <c r="H424" s="34">
        <f t="shared" si="110"/>
        <v>3</v>
      </c>
      <c r="I424" s="35">
        <f t="shared" si="102"/>
        <v>0</v>
      </c>
      <c r="J424" s="97">
        <f t="shared" si="103"/>
        <v>0</v>
      </c>
      <c r="K424" s="12">
        <f t="shared" si="104"/>
        <v>0</v>
      </c>
      <c r="L424" s="37"/>
      <c r="M424" s="6">
        <f>ROUND(予定価格!B412*査定表!$B$1949,-$F$14)</f>
        <v>0</v>
      </c>
      <c r="N424">
        <f>IF(M424=0,1,M424/予定価格!B412)</f>
        <v>1</v>
      </c>
      <c r="O424">
        <f t="shared" si="105"/>
        <v>11</v>
      </c>
      <c r="P424">
        <f t="shared" si="111"/>
        <v>0</v>
      </c>
      <c r="Q424">
        <f>IF(M424=0,0,M424/予定価格!B412)</f>
        <v>0</v>
      </c>
      <c r="R424">
        <f t="shared" si="106"/>
        <v>11</v>
      </c>
      <c r="S424">
        <f t="shared" si="112"/>
        <v>0</v>
      </c>
      <c r="T424" s="6">
        <f t="shared" si="113"/>
        <v>0</v>
      </c>
      <c r="U424" s="6" t="e">
        <f>IF(予定価格!$G$1939=0,ROUND(予定価格!H412*(入力表!$F$12/予定価格!$H$1943),-$F$14),ROUND((予定価格!G412*(入力表!$F$12-予定価格!$H$1943)/予定価格!$G$1943)+予定価格!H412,-$F$14))</f>
        <v>#DIV/0!</v>
      </c>
      <c r="V424" t="e">
        <f>IF(U424=0,1,IF(予定価格!O412=0,1,(U424-予定価格!P412)/予定価格!O412))</f>
        <v>#DIV/0!</v>
      </c>
      <c r="W424" t="e">
        <f t="shared" si="107"/>
        <v>#DIV/0!</v>
      </c>
      <c r="X424" t="e">
        <f t="shared" si="114"/>
        <v>#DIV/0!</v>
      </c>
      <c r="Y424" t="e">
        <f>IF(U424=0,0,IF(予定価格!G412=0,0,(U424-予定価格!H412)/予定価格!G412))</f>
        <v>#DIV/0!</v>
      </c>
      <c r="Z424" t="e">
        <f t="shared" si="108"/>
        <v>#DIV/0!</v>
      </c>
      <c r="AA424" t="e">
        <f t="shared" si="115"/>
        <v>#DIV/0!</v>
      </c>
      <c r="AB424" s="6" t="e">
        <f t="shared" si="116"/>
        <v>#DIV/0!</v>
      </c>
    </row>
    <row r="425" spans="1:28" hidden="1" x14ac:dyDescent="0.2">
      <c r="A425">
        <f>+予定価格!A413</f>
        <v>0</v>
      </c>
      <c r="B425" s="268">
        <f>ROUND(予定価格!B413*査定表!$B$1949,-D425)+E425</f>
        <v>0</v>
      </c>
      <c r="C425" s="268"/>
      <c r="D425" s="32">
        <f t="shared" si="109"/>
        <v>3</v>
      </c>
      <c r="E425" s="33">
        <f t="shared" si="101"/>
        <v>0</v>
      </c>
      <c r="F425" s="268">
        <f>IF($F$12=0,0,IF(予定価格!$G$1939=0,ROUND(予定価格!H413*(入力表!$F$12/予定価格!$H$1943),-H425),ROUND((予定価格!G413*(入力表!$F$12-予定価格!$H$1943)/予定価格!$G$1943)+予定価格!H413,-H425)))+I425</f>
        <v>0</v>
      </c>
      <c r="G425" s="268"/>
      <c r="H425" s="34">
        <f t="shared" si="110"/>
        <v>3</v>
      </c>
      <c r="I425" s="35">
        <f t="shared" si="102"/>
        <v>0</v>
      </c>
      <c r="J425" s="97">
        <f t="shared" si="103"/>
        <v>0</v>
      </c>
      <c r="K425" s="12">
        <f t="shared" si="104"/>
        <v>0</v>
      </c>
      <c r="L425" s="37"/>
      <c r="M425" s="6">
        <f>ROUND(予定価格!B413*査定表!$B$1949,-$F$14)</f>
        <v>0</v>
      </c>
      <c r="N425">
        <f>IF(M425=0,1,M425/予定価格!B413)</f>
        <v>1</v>
      </c>
      <c r="O425">
        <f t="shared" si="105"/>
        <v>11</v>
      </c>
      <c r="P425">
        <f t="shared" si="111"/>
        <v>0</v>
      </c>
      <c r="Q425">
        <f>IF(M425=0,0,M425/予定価格!B413)</f>
        <v>0</v>
      </c>
      <c r="R425">
        <f t="shared" si="106"/>
        <v>11</v>
      </c>
      <c r="S425">
        <f t="shared" si="112"/>
        <v>0</v>
      </c>
      <c r="T425" s="6">
        <f t="shared" si="113"/>
        <v>0</v>
      </c>
      <c r="U425" s="6" t="e">
        <f>IF(予定価格!$G$1939=0,ROUND(予定価格!H413*(入力表!$F$12/予定価格!$H$1943),-$F$14),ROUND((予定価格!G413*(入力表!$F$12-予定価格!$H$1943)/予定価格!$G$1943)+予定価格!H413,-$F$14))</f>
        <v>#DIV/0!</v>
      </c>
      <c r="V425" t="e">
        <f>IF(U425=0,1,IF(予定価格!O413=0,1,(U425-予定価格!P413)/予定価格!O413))</f>
        <v>#DIV/0!</v>
      </c>
      <c r="W425" t="e">
        <f t="shared" si="107"/>
        <v>#DIV/0!</v>
      </c>
      <c r="X425" t="e">
        <f t="shared" si="114"/>
        <v>#DIV/0!</v>
      </c>
      <c r="Y425" t="e">
        <f>IF(U425=0,0,IF(予定価格!G413=0,0,(U425-予定価格!H413)/予定価格!G413))</f>
        <v>#DIV/0!</v>
      </c>
      <c r="Z425" t="e">
        <f t="shared" si="108"/>
        <v>#DIV/0!</v>
      </c>
      <c r="AA425" t="e">
        <f t="shared" si="115"/>
        <v>#DIV/0!</v>
      </c>
      <c r="AB425" s="6" t="e">
        <f t="shared" si="116"/>
        <v>#DIV/0!</v>
      </c>
    </row>
    <row r="426" spans="1:28" hidden="1" x14ac:dyDescent="0.2">
      <c r="A426">
        <f>+予定価格!A414</f>
        <v>0</v>
      </c>
      <c r="B426" s="268">
        <f>ROUND(予定価格!B414*査定表!$B$1949,-D426)+E426</f>
        <v>0</v>
      </c>
      <c r="C426" s="268"/>
      <c r="D426" s="32">
        <f t="shared" si="109"/>
        <v>3</v>
      </c>
      <c r="E426" s="33">
        <f t="shared" si="101"/>
        <v>0</v>
      </c>
      <c r="F426" s="268">
        <f>IF($F$12=0,0,IF(予定価格!$G$1939=0,ROUND(予定価格!H414*(入力表!$F$12/予定価格!$H$1943),-H426),ROUND((予定価格!G414*(入力表!$F$12-予定価格!$H$1943)/予定価格!$G$1943)+予定価格!H414,-H426)))+I426</f>
        <v>0</v>
      </c>
      <c r="G426" s="268"/>
      <c r="H426" s="34">
        <f t="shared" si="110"/>
        <v>3</v>
      </c>
      <c r="I426" s="35">
        <f t="shared" si="102"/>
        <v>0</v>
      </c>
      <c r="J426" s="97">
        <f t="shared" si="103"/>
        <v>0</v>
      </c>
      <c r="K426" s="12">
        <f t="shared" si="104"/>
        <v>0</v>
      </c>
      <c r="L426" s="37"/>
      <c r="M426" s="6">
        <f>ROUND(予定価格!B414*査定表!$B$1949,-$F$14)</f>
        <v>0</v>
      </c>
      <c r="N426">
        <f>IF(M426=0,1,M426/予定価格!B414)</f>
        <v>1</v>
      </c>
      <c r="O426">
        <f t="shared" si="105"/>
        <v>11</v>
      </c>
      <c r="P426">
        <f t="shared" si="111"/>
        <v>0</v>
      </c>
      <c r="Q426">
        <f>IF(M426=0,0,M426/予定価格!B414)</f>
        <v>0</v>
      </c>
      <c r="R426">
        <f t="shared" si="106"/>
        <v>11</v>
      </c>
      <c r="S426">
        <f t="shared" si="112"/>
        <v>0</v>
      </c>
      <c r="T426" s="6">
        <f t="shared" si="113"/>
        <v>0</v>
      </c>
      <c r="U426" s="6" t="e">
        <f>IF(予定価格!$G$1939=0,ROUND(予定価格!H414*(入力表!$F$12/予定価格!$H$1943),-$F$14),ROUND((予定価格!G414*(入力表!$F$12-予定価格!$H$1943)/予定価格!$G$1943)+予定価格!H414,-$F$14))</f>
        <v>#DIV/0!</v>
      </c>
      <c r="V426" t="e">
        <f>IF(U426=0,1,IF(予定価格!O414=0,1,(U426-予定価格!P414)/予定価格!O414))</f>
        <v>#DIV/0!</v>
      </c>
      <c r="W426" t="e">
        <f t="shared" si="107"/>
        <v>#DIV/0!</v>
      </c>
      <c r="X426" t="e">
        <f t="shared" si="114"/>
        <v>#DIV/0!</v>
      </c>
      <c r="Y426" t="e">
        <f>IF(U426=0,0,IF(予定価格!G414=0,0,(U426-予定価格!H414)/予定価格!G414))</f>
        <v>#DIV/0!</v>
      </c>
      <c r="Z426" t="e">
        <f t="shared" si="108"/>
        <v>#DIV/0!</v>
      </c>
      <c r="AA426" t="e">
        <f t="shared" si="115"/>
        <v>#DIV/0!</v>
      </c>
      <c r="AB426" s="6" t="e">
        <f t="shared" si="116"/>
        <v>#DIV/0!</v>
      </c>
    </row>
    <row r="427" spans="1:28" hidden="1" x14ac:dyDescent="0.2">
      <c r="A427">
        <f>+予定価格!A415</f>
        <v>0</v>
      </c>
      <c r="B427" s="268">
        <f>ROUND(予定価格!B415*査定表!$B$1949,-D427)+E427</f>
        <v>0</v>
      </c>
      <c r="C427" s="268"/>
      <c r="D427" s="32">
        <f t="shared" si="109"/>
        <v>3</v>
      </c>
      <c r="E427" s="33">
        <f t="shared" si="101"/>
        <v>0</v>
      </c>
      <c r="F427" s="268">
        <f>IF($F$12=0,0,IF(予定価格!$G$1939=0,ROUND(予定価格!H415*(入力表!$F$12/予定価格!$H$1943),-H427),ROUND((予定価格!G415*(入力表!$F$12-予定価格!$H$1943)/予定価格!$G$1943)+予定価格!H415,-H427)))+I427</f>
        <v>0</v>
      </c>
      <c r="G427" s="268"/>
      <c r="H427" s="34">
        <f t="shared" si="110"/>
        <v>3</v>
      </c>
      <c r="I427" s="35">
        <f t="shared" si="102"/>
        <v>0</v>
      </c>
      <c r="J427" s="97">
        <f t="shared" si="103"/>
        <v>0</v>
      </c>
      <c r="K427" s="12">
        <f t="shared" si="104"/>
        <v>0</v>
      </c>
      <c r="L427" s="37"/>
      <c r="M427" s="6">
        <f>ROUND(予定価格!B415*査定表!$B$1949,-$F$14)</f>
        <v>0</v>
      </c>
      <c r="N427">
        <f>IF(M427=0,1,M427/予定価格!B415)</f>
        <v>1</v>
      </c>
      <c r="O427">
        <f t="shared" si="105"/>
        <v>11</v>
      </c>
      <c r="P427">
        <f t="shared" si="111"/>
        <v>0</v>
      </c>
      <c r="Q427">
        <f>IF(M427=0,0,M427/予定価格!B415)</f>
        <v>0</v>
      </c>
      <c r="R427">
        <f t="shared" si="106"/>
        <v>11</v>
      </c>
      <c r="S427">
        <f t="shared" si="112"/>
        <v>0</v>
      </c>
      <c r="T427" s="6">
        <f t="shared" si="113"/>
        <v>0</v>
      </c>
      <c r="U427" s="6" t="e">
        <f>IF(予定価格!$G$1939=0,ROUND(予定価格!H415*(入力表!$F$12/予定価格!$H$1943),-$F$14),ROUND((予定価格!G415*(入力表!$F$12-予定価格!$H$1943)/予定価格!$G$1943)+予定価格!H415,-$F$14))</f>
        <v>#DIV/0!</v>
      </c>
      <c r="V427" t="e">
        <f>IF(U427=0,1,IF(予定価格!O415=0,1,(U427-予定価格!P415)/予定価格!O415))</f>
        <v>#DIV/0!</v>
      </c>
      <c r="W427" t="e">
        <f t="shared" si="107"/>
        <v>#DIV/0!</v>
      </c>
      <c r="X427" t="e">
        <f t="shared" si="114"/>
        <v>#DIV/0!</v>
      </c>
      <c r="Y427" t="e">
        <f>IF(U427=0,0,IF(予定価格!G415=0,0,(U427-予定価格!H415)/予定価格!G415))</f>
        <v>#DIV/0!</v>
      </c>
      <c r="Z427" t="e">
        <f t="shared" si="108"/>
        <v>#DIV/0!</v>
      </c>
      <c r="AA427" t="e">
        <f t="shared" si="115"/>
        <v>#DIV/0!</v>
      </c>
      <c r="AB427" s="6" t="e">
        <f t="shared" si="116"/>
        <v>#DIV/0!</v>
      </c>
    </row>
    <row r="428" spans="1:28" hidden="1" x14ac:dyDescent="0.2">
      <c r="A428">
        <f>+予定価格!A416</f>
        <v>0</v>
      </c>
      <c r="B428" s="268">
        <f>ROUND(予定価格!B416*査定表!$B$1949,-D428)+E428</f>
        <v>0</v>
      </c>
      <c r="C428" s="268"/>
      <c r="D428" s="32">
        <f t="shared" si="109"/>
        <v>3</v>
      </c>
      <c r="E428" s="33">
        <f t="shared" si="101"/>
        <v>0</v>
      </c>
      <c r="F428" s="268">
        <f>IF($F$12=0,0,IF(予定価格!$G$1939=0,ROUND(予定価格!H416*(入力表!$F$12/予定価格!$H$1943),-H428),ROUND((予定価格!G416*(入力表!$F$12-予定価格!$H$1943)/予定価格!$G$1943)+予定価格!H416,-H428)))+I428</f>
        <v>0</v>
      </c>
      <c r="G428" s="268"/>
      <c r="H428" s="34">
        <f t="shared" si="110"/>
        <v>3</v>
      </c>
      <c r="I428" s="35">
        <f t="shared" si="102"/>
        <v>0</v>
      </c>
      <c r="J428" s="97">
        <f t="shared" si="103"/>
        <v>0</v>
      </c>
      <c r="K428" s="12">
        <f t="shared" si="104"/>
        <v>0</v>
      </c>
      <c r="L428" s="37"/>
      <c r="M428" s="6">
        <f>ROUND(予定価格!B416*査定表!$B$1949,-$F$14)</f>
        <v>0</v>
      </c>
      <c r="N428">
        <f>IF(M428=0,1,M428/予定価格!B416)</f>
        <v>1</v>
      </c>
      <c r="O428">
        <f t="shared" si="105"/>
        <v>11</v>
      </c>
      <c r="P428">
        <f t="shared" si="111"/>
        <v>0</v>
      </c>
      <c r="Q428">
        <f>IF(M428=0,0,M428/予定価格!B416)</f>
        <v>0</v>
      </c>
      <c r="R428">
        <f t="shared" si="106"/>
        <v>11</v>
      </c>
      <c r="S428">
        <f t="shared" si="112"/>
        <v>0</v>
      </c>
      <c r="T428" s="6">
        <f t="shared" si="113"/>
        <v>0</v>
      </c>
      <c r="U428" s="6" t="e">
        <f>IF(予定価格!$G$1939=0,ROUND(予定価格!H416*(入力表!$F$12/予定価格!$H$1943),-$F$14),ROUND((予定価格!G416*(入力表!$F$12-予定価格!$H$1943)/予定価格!$G$1943)+予定価格!H416,-$F$14))</f>
        <v>#DIV/0!</v>
      </c>
      <c r="V428" t="e">
        <f>IF(U428=0,1,IF(予定価格!O416=0,1,(U428-予定価格!P416)/予定価格!O416))</f>
        <v>#DIV/0!</v>
      </c>
      <c r="W428" t="e">
        <f t="shared" si="107"/>
        <v>#DIV/0!</v>
      </c>
      <c r="X428" t="e">
        <f t="shared" si="114"/>
        <v>#DIV/0!</v>
      </c>
      <c r="Y428" t="e">
        <f>IF(U428=0,0,IF(予定価格!G416=0,0,(U428-予定価格!H416)/予定価格!G416))</f>
        <v>#DIV/0!</v>
      </c>
      <c r="Z428" t="e">
        <f t="shared" si="108"/>
        <v>#DIV/0!</v>
      </c>
      <c r="AA428" t="e">
        <f t="shared" si="115"/>
        <v>#DIV/0!</v>
      </c>
      <c r="AB428" s="6" t="e">
        <f t="shared" si="116"/>
        <v>#DIV/0!</v>
      </c>
    </row>
    <row r="429" spans="1:28" hidden="1" x14ac:dyDescent="0.2">
      <c r="A429">
        <f>+予定価格!A417</f>
        <v>0</v>
      </c>
      <c r="B429" s="268">
        <f>ROUND(予定価格!B417*査定表!$B$1949,-D429)+E429</f>
        <v>0</v>
      </c>
      <c r="C429" s="268"/>
      <c r="D429" s="32">
        <f t="shared" si="109"/>
        <v>3</v>
      </c>
      <c r="E429" s="33">
        <f t="shared" si="101"/>
        <v>0</v>
      </c>
      <c r="F429" s="268">
        <f>IF($F$12=0,0,IF(予定価格!$G$1939=0,ROUND(予定価格!H417*(入力表!$F$12/予定価格!$H$1943),-H429),ROUND((予定価格!G417*(入力表!$F$12-予定価格!$H$1943)/予定価格!$G$1943)+予定価格!H417,-H429)))+I429</f>
        <v>0</v>
      </c>
      <c r="G429" s="268"/>
      <c r="H429" s="34">
        <f t="shared" si="110"/>
        <v>3</v>
      </c>
      <c r="I429" s="35">
        <f t="shared" si="102"/>
        <v>0</v>
      </c>
      <c r="J429" s="97">
        <f t="shared" si="103"/>
        <v>0</v>
      </c>
      <c r="K429" s="12">
        <f t="shared" si="104"/>
        <v>0</v>
      </c>
      <c r="L429" s="37"/>
      <c r="M429" s="6">
        <f>ROUND(予定価格!B417*査定表!$B$1949,-$F$14)</f>
        <v>0</v>
      </c>
      <c r="N429">
        <f>IF(M429=0,1,M429/予定価格!B417)</f>
        <v>1</v>
      </c>
      <c r="O429">
        <f t="shared" si="105"/>
        <v>11</v>
      </c>
      <c r="P429">
        <f t="shared" si="111"/>
        <v>0</v>
      </c>
      <c r="Q429">
        <f>IF(M429=0,0,M429/予定価格!B417)</f>
        <v>0</v>
      </c>
      <c r="R429">
        <f t="shared" si="106"/>
        <v>11</v>
      </c>
      <c r="S429">
        <f t="shared" si="112"/>
        <v>0</v>
      </c>
      <c r="T429" s="6">
        <f t="shared" si="113"/>
        <v>0</v>
      </c>
      <c r="U429" s="6" t="e">
        <f>IF(予定価格!$G$1939=0,ROUND(予定価格!H417*(入力表!$F$12/予定価格!$H$1943),-$F$14),ROUND((予定価格!G417*(入力表!$F$12-予定価格!$H$1943)/予定価格!$G$1943)+予定価格!H417,-$F$14))</f>
        <v>#DIV/0!</v>
      </c>
      <c r="V429" t="e">
        <f>IF(U429=0,1,IF(予定価格!O417=0,1,(U429-予定価格!P417)/予定価格!O417))</f>
        <v>#DIV/0!</v>
      </c>
      <c r="W429" t="e">
        <f t="shared" si="107"/>
        <v>#DIV/0!</v>
      </c>
      <c r="X429" t="e">
        <f t="shared" si="114"/>
        <v>#DIV/0!</v>
      </c>
      <c r="Y429" t="e">
        <f>IF(U429=0,0,IF(予定価格!G417=0,0,(U429-予定価格!H417)/予定価格!G417))</f>
        <v>#DIV/0!</v>
      </c>
      <c r="Z429" t="e">
        <f t="shared" si="108"/>
        <v>#DIV/0!</v>
      </c>
      <c r="AA429" t="e">
        <f t="shared" si="115"/>
        <v>#DIV/0!</v>
      </c>
      <c r="AB429" s="6" t="e">
        <f t="shared" si="116"/>
        <v>#DIV/0!</v>
      </c>
    </row>
    <row r="430" spans="1:28" hidden="1" x14ac:dyDescent="0.2">
      <c r="A430">
        <f>+予定価格!A418</f>
        <v>0</v>
      </c>
      <c r="B430" s="268">
        <f>ROUND(予定価格!B418*査定表!$B$1949,-D430)+E430</f>
        <v>0</v>
      </c>
      <c r="C430" s="268"/>
      <c r="D430" s="32">
        <f t="shared" si="109"/>
        <v>3</v>
      </c>
      <c r="E430" s="33">
        <f t="shared" si="101"/>
        <v>0</v>
      </c>
      <c r="F430" s="268">
        <f>IF($F$12=0,0,IF(予定価格!$G$1939=0,ROUND(予定価格!H418*(入力表!$F$12/予定価格!$H$1943),-H430),ROUND((予定価格!G418*(入力表!$F$12-予定価格!$H$1943)/予定価格!$G$1943)+予定価格!H418,-H430)))+I430</f>
        <v>0</v>
      </c>
      <c r="G430" s="268"/>
      <c r="H430" s="34">
        <f t="shared" si="110"/>
        <v>3</v>
      </c>
      <c r="I430" s="35">
        <f t="shared" si="102"/>
        <v>0</v>
      </c>
      <c r="J430" s="97">
        <f t="shared" si="103"/>
        <v>0</v>
      </c>
      <c r="K430" s="12">
        <f t="shared" si="104"/>
        <v>0</v>
      </c>
      <c r="L430" s="37"/>
      <c r="M430" s="6">
        <f>ROUND(予定価格!B418*査定表!$B$1949,-$F$14)</f>
        <v>0</v>
      </c>
      <c r="N430">
        <f>IF(M430=0,1,M430/予定価格!B418)</f>
        <v>1</v>
      </c>
      <c r="O430">
        <f t="shared" si="105"/>
        <v>11</v>
      </c>
      <c r="P430">
        <f t="shared" si="111"/>
        <v>0</v>
      </c>
      <c r="Q430">
        <f>IF(M430=0,0,M430/予定価格!B418)</f>
        <v>0</v>
      </c>
      <c r="R430">
        <f t="shared" si="106"/>
        <v>11</v>
      </c>
      <c r="S430">
        <f t="shared" si="112"/>
        <v>0</v>
      </c>
      <c r="T430" s="6">
        <f t="shared" si="113"/>
        <v>0</v>
      </c>
      <c r="U430" s="6" t="e">
        <f>IF(予定価格!$G$1939=0,ROUND(予定価格!H418*(入力表!$F$12/予定価格!$H$1943),-$F$14),ROUND((予定価格!G418*(入力表!$F$12-予定価格!$H$1943)/予定価格!$G$1943)+予定価格!H418,-$F$14))</f>
        <v>#DIV/0!</v>
      </c>
      <c r="V430" t="e">
        <f>IF(U430=0,1,IF(予定価格!O418=0,1,(U430-予定価格!P418)/予定価格!O418))</f>
        <v>#DIV/0!</v>
      </c>
      <c r="W430" t="e">
        <f t="shared" si="107"/>
        <v>#DIV/0!</v>
      </c>
      <c r="X430" t="e">
        <f t="shared" si="114"/>
        <v>#DIV/0!</v>
      </c>
      <c r="Y430" t="e">
        <f>IF(U430=0,0,IF(予定価格!G418=0,0,(U430-予定価格!H418)/予定価格!G418))</f>
        <v>#DIV/0!</v>
      </c>
      <c r="Z430" t="e">
        <f t="shared" si="108"/>
        <v>#DIV/0!</v>
      </c>
      <c r="AA430" t="e">
        <f t="shared" si="115"/>
        <v>#DIV/0!</v>
      </c>
      <c r="AB430" s="6" t="e">
        <f t="shared" si="116"/>
        <v>#DIV/0!</v>
      </c>
    </row>
    <row r="431" spans="1:28" hidden="1" x14ac:dyDescent="0.2">
      <c r="A431">
        <f>+予定価格!A419</f>
        <v>0</v>
      </c>
      <c r="B431" s="268">
        <f>ROUND(予定価格!B419*査定表!$B$1949,-D431)+E431</f>
        <v>0</v>
      </c>
      <c r="C431" s="268"/>
      <c r="D431" s="32">
        <f t="shared" si="109"/>
        <v>3</v>
      </c>
      <c r="E431" s="33">
        <f t="shared" si="101"/>
        <v>0</v>
      </c>
      <c r="F431" s="268">
        <f>IF($F$12=0,0,IF(予定価格!$G$1939=0,ROUND(予定価格!H419*(入力表!$F$12/予定価格!$H$1943),-H431),ROUND((予定価格!G419*(入力表!$F$12-予定価格!$H$1943)/予定価格!$G$1943)+予定価格!H419,-H431)))+I431</f>
        <v>0</v>
      </c>
      <c r="G431" s="268"/>
      <c r="H431" s="34">
        <f t="shared" si="110"/>
        <v>3</v>
      </c>
      <c r="I431" s="35">
        <f t="shared" si="102"/>
        <v>0</v>
      </c>
      <c r="J431" s="97">
        <f t="shared" si="103"/>
        <v>0</v>
      </c>
      <c r="K431" s="12">
        <f t="shared" si="104"/>
        <v>0</v>
      </c>
      <c r="L431" s="37"/>
      <c r="M431" s="6">
        <f>ROUND(予定価格!B419*査定表!$B$1949,-$F$14)</f>
        <v>0</v>
      </c>
      <c r="N431">
        <f>IF(M431=0,1,M431/予定価格!B419)</f>
        <v>1</v>
      </c>
      <c r="O431">
        <f t="shared" si="105"/>
        <v>11</v>
      </c>
      <c r="P431">
        <f t="shared" si="111"/>
        <v>0</v>
      </c>
      <c r="Q431">
        <f>IF(M431=0,0,M431/予定価格!B419)</f>
        <v>0</v>
      </c>
      <c r="R431">
        <f t="shared" si="106"/>
        <v>11</v>
      </c>
      <c r="S431">
        <f t="shared" si="112"/>
        <v>0</v>
      </c>
      <c r="T431" s="6">
        <f t="shared" si="113"/>
        <v>0</v>
      </c>
      <c r="U431" s="6" t="e">
        <f>IF(予定価格!$G$1939=0,ROUND(予定価格!H419*(入力表!$F$12/予定価格!$H$1943),-$F$14),ROUND((予定価格!G419*(入力表!$F$12-予定価格!$H$1943)/予定価格!$G$1943)+予定価格!H419,-$F$14))</f>
        <v>#DIV/0!</v>
      </c>
      <c r="V431" t="e">
        <f>IF(U431=0,1,IF(予定価格!O419=0,1,(U431-予定価格!P419)/予定価格!O419))</f>
        <v>#DIV/0!</v>
      </c>
      <c r="W431" t="e">
        <f t="shared" si="107"/>
        <v>#DIV/0!</v>
      </c>
      <c r="X431" t="e">
        <f t="shared" si="114"/>
        <v>#DIV/0!</v>
      </c>
      <c r="Y431" t="e">
        <f>IF(U431=0,0,IF(予定価格!G419=0,0,(U431-予定価格!H419)/予定価格!G419))</f>
        <v>#DIV/0!</v>
      </c>
      <c r="Z431" t="e">
        <f t="shared" si="108"/>
        <v>#DIV/0!</v>
      </c>
      <c r="AA431" t="e">
        <f t="shared" si="115"/>
        <v>#DIV/0!</v>
      </c>
      <c r="AB431" s="6" t="e">
        <f t="shared" si="116"/>
        <v>#DIV/0!</v>
      </c>
    </row>
    <row r="432" spans="1:28" hidden="1" x14ac:dyDescent="0.2">
      <c r="A432">
        <f>+予定価格!A420</f>
        <v>0</v>
      </c>
      <c r="B432" s="268">
        <f>ROUND(予定価格!B420*査定表!$B$1949,-D432)+E432</f>
        <v>0</v>
      </c>
      <c r="C432" s="268"/>
      <c r="D432" s="32">
        <f t="shared" si="109"/>
        <v>3</v>
      </c>
      <c r="E432" s="33">
        <f t="shared" si="101"/>
        <v>0</v>
      </c>
      <c r="F432" s="268">
        <f>IF($F$12=0,0,IF(予定価格!$G$1939=0,ROUND(予定価格!H420*(入力表!$F$12/予定価格!$H$1943),-H432),ROUND((予定価格!G420*(入力表!$F$12-予定価格!$H$1943)/予定価格!$G$1943)+予定価格!H420,-H432)))+I432</f>
        <v>0</v>
      </c>
      <c r="G432" s="268"/>
      <c r="H432" s="34">
        <f t="shared" si="110"/>
        <v>3</v>
      </c>
      <c r="I432" s="35">
        <f t="shared" si="102"/>
        <v>0</v>
      </c>
      <c r="J432" s="97">
        <f t="shared" si="103"/>
        <v>0</v>
      </c>
      <c r="K432" s="12">
        <f t="shared" si="104"/>
        <v>0</v>
      </c>
      <c r="L432" s="37"/>
      <c r="M432" s="6">
        <f>ROUND(予定価格!B420*査定表!$B$1949,-$F$14)</f>
        <v>0</v>
      </c>
      <c r="N432">
        <f>IF(M432=0,1,M432/予定価格!B420)</f>
        <v>1</v>
      </c>
      <c r="O432">
        <f t="shared" si="105"/>
        <v>11</v>
      </c>
      <c r="P432">
        <f t="shared" si="111"/>
        <v>0</v>
      </c>
      <c r="Q432">
        <f>IF(M432=0,0,M432/予定価格!B420)</f>
        <v>0</v>
      </c>
      <c r="R432">
        <f t="shared" si="106"/>
        <v>11</v>
      </c>
      <c r="S432">
        <f t="shared" si="112"/>
        <v>0</v>
      </c>
      <c r="T432" s="6">
        <f t="shared" si="113"/>
        <v>0</v>
      </c>
      <c r="U432" s="6" t="e">
        <f>IF(予定価格!$G$1939=0,ROUND(予定価格!H420*(入力表!$F$12/予定価格!$H$1943),-$F$14),ROUND((予定価格!G420*(入力表!$F$12-予定価格!$H$1943)/予定価格!$G$1943)+予定価格!H420,-$F$14))</f>
        <v>#DIV/0!</v>
      </c>
      <c r="V432" t="e">
        <f>IF(U432=0,1,IF(予定価格!O420=0,1,(U432-予定価格!P420)/予定価格!O420))</f>
        <v>#DIV/0!</v>
      </c>
      <c r="W432" t="e">
        <f t="shared" si="107"/>
        <v>#DIV/0!</v>
      </c>
      <c r="X432" t="e">
        <f t="shared" si="114"/>
        <v>#DIV/0!</v>
      </c>
      <c r="Y432" t="e">
        <f>IF(U432=0,0,IF(予定価格!G420=0,0,(U432-予定価格!H420)/予定価格!G420))</f>
        <v>#DIV/0!</v>
      </c>
      <c r="Z432" t="e">
        <f t="shared" si="108"/>
        <v>#DIV/0!</v>
      </c>
      <c r="AA432" t="e">
        <f t="shared" si="115"/>
        <v>#DIV/0!</v>
      </c>
      <c r="AB432" s="6" t="e">
        <f t="shared" si="116"/>
        <v>#DIV/0!</v>
      </c>
    </row>
    <row r="433" spans="1:28" hidden="1" x14ac:dyDescent="0.2">
      <c r="A433">
        <f>+予定価格!A421</f>
        <v>0</v>
      </c>
      <c r="B433" s="268">
        <f>ROUND(予定価格!B421*査定表!$B$1949,-D433)+E433</f>
        <v>0</v>
      </c>
      <c r="C433" s="268"/>
      <c r="D433" s="32">
        <f t="shared" si="109"/>
        <v>3</v>
      </c>
      <c r="E433" s="33">
        <f t="shared" si="101"/>
        <v>0</v>
      </c>
      <c r="F433" s="268">
        <f>IF($F$12=0,0,IF(予定価格!$G$1939=0,ROUND(予定価格!H421*(入力表!$F$12/予定価格!$H$1943),-H433),ROUND((予定価格!G421*(入力表!$F$12-予定価格!$H$1943)/予定価格!$G$1943)+予定価格!H421,-H433)))+I433</f>
        <v>0</v>
      </c>
      <c r="G433" s="268"/>
      <c r="H433" s="34">
        <f t="shared" si="110"/>
        <v>3</v>
      </c>
      <c r="I433" s="35">
        <f t="shared" si="102"/>
        <v>0</v>
      </c>
      <c r="J433" s="97">
        <f t="shared" si="103"/>
        <v>0</v>
      </c>
      <c r="K433" s="12">
        <f t="shared" si="104"/>
        <v>0</v>
      </c>
      <c r="L433" s="37"/>
      <c r="M433" s="6">
        <f>ROUND(予定価格!B421*査定表!$B$1949,-$F$14)</f>
        <v>0</v>
      </c>
      <c r="N433">
        <f>IF(M433=0,1,M433/予定価格!B421)</f>
        <v>1</v>
      </c>
      <c r="O433">
        <f t="shared" si="105"/>
        <v>11</v>
      </c>
      <c r="P433">
        <f t="shared" si="111"/>
        <v>0</v>
      </c>
      <c r="Q433">
        <f>IF(M433=0,0,M433/予定価格!B421)</f>
        <v>0</v>
      </c>
      <c r="R433">
        <f t="shared" si="106"/>
        <v>11</v>
      </c>
      <c r="S433">
        <f t="shared" si="112"/>
        <v>0</v>
      </c>
      <c r="T433" s="6">
        <f t="shared" si="113"/>
        <v>0</v>
      </c>
      <c r="U433" s="6" t="e">
        <f>IF(予定価格!$G$1939=0,ROUND(予定価格!H421*(入力表!$F$12/予定価格!$H$1943),-$F$14),ROUND((予定価格!G421*(入力表!$F$12-予定価格!$H$1943)/予定価格!$G$1943)+予定価格!H421,-$F$14))</f>
        <v>#DIV/0!</v>
      </c>
      <c r="V433" t="e">
        <f>IF(U433=0,1,IF(予定価格!O421=0,1,(U433-予定価格!P421)/予定価格!O421))</f>
        <v>#DIV/0!</v>
      </c>
      <c r="W433" t="e">
        <f t="shared" si="107"/>
        <v>#DIV/0!</v>
      </c>
      <c r="X433" t="e">
        <f t="shared" si="114"/>
        <v>#DIV/0!</v>
      </c>
      <c r="Y433" t="e">
        <f>IF(U433=0,0,IF(予定価格!G421=0,0,(U433-予定価格!H421)/予定価格!G421))</f>
        <v>#DIV/0!</v>
      </c>
      <c r="Z433" t="e">
        <f t="shared" si="108"/>
        <v>#DIV/0!</v>
      </c>
      <c r="AA433" t="e">
        <f t="shared" si="115"/>
        <v>#DIV/0!</v>
      </c>
      <c r="AB433" s="6" t="e">
        <f t="shared" si="116"/>
        <v>#DIV/0!</v>
      </c>
    </row>
    <row r="434" spans="1:28" hidden="1" x14ac:dyDescent="0.2">
      <c r="A434">
        <f>+予定価格!A422</f>
        <v>0</v>
      </c>
      <c r="B434" s="268">
        <f>ROUND(予定価格!B422*査定表!$B$1949,-D434)+E434</f>
        <v>0</v>
      </c>
      <c r="C434" s="268"/>
      <c r="D434" s="32">
        <f t="shared" si="109"/>
        <v>3</v>
      </c>
      <c r="E434" s="33">
        <f t="shared" si="101"/>
        <v>0</v>
      </c>
      <c r="F434" s="268">
        <f>IF($F$12=0,0,IF(予定価格!$G$1939=0,ROUND(予定価格!H422*(入力表!$F$12/予定価格!$H$1943),-H434),ROUND((予定価格!G422*(入力表!$F$12-予定価格!$H$1943)/予定価格!$G$1943)+予定価格!H422,-H434)))+I434</f>
        <v>0</v>
      </c>
      <c r="G434" s="268"/>
      <c r="H434" s="34">
        <f t="shared" si="110"/>
        <v>3</v>
      </c>
      <c r="I434" s="35">
        <f t="shared" si="102"/>
        <v>0</v>
      </c>
      <c r="J434" s="97">
        <f t="shared" si="103"/>
        <v>0</v>
      </c>
      <c r="K434" s="12">
        <f t="shared" si="104"/>
        <v>0</v>
      </c>
      <c r="L434" s="37"/>
      <c r="M434" s="6">
        <f>ROUND(予定価格!B422*査定表!$B$1949,-$F$14)</f>
        <v>0</v>
      </c>
      <c r="N434">
        <f>IF(M434=0,1,M434/予定価格!B422)</f>
        <v>1</v>
      </c>
      <c r="O434">
        <f t="shared" si="105"/>
        <v>11</v>
      </c>
      <c r="P434">
        <f t="shared" si="111"/>
        <v>0</v>
      </c>
      <c r="Q434">
        <f>IF(M434=0,0,M434/予定価格!B422)</f>
        <v>0</v>
      </c>
      <c r="R434">
        <f t="shared" si="106"/>
        <v>11</v>
      </c>
      <c r="S434">
        <f t="shared" si="112"/>
        <v>0</v>
      </c>
      <c r="T434" s="6">
        <f t="shared" si="113"/>
        <v>0</v>
      </c>
      <c r="U434" s="6" t="e">
        <f>IF(予定価格!$G$1939=0,ROUND(予定価格!H422*(入力表!$F$12/予定価格!$H$1943),-$F$14),ROUND((予定価格!G422*(入力表!$F$12-予定価格!$H$1943)/予定価格!$G$1943)+予定価格!H422,-$F$14))</f>
        <v>#DIV/0!</v>
      </c>
      <c r="V434" t="e">
        <f>IF(U434=0,1,IF(予定価格!O422=0,1,(U434-予定価格!P422)/予定価格!O422))</f>
        <v>#DIV/0!</v>
      </c>
      <c r="W434" t="e">
        <f t="shared" si="107"/>
        <v>#DIV/0!</v>
      </c>
      <c r="X434" t="e">
        <f t="shared" si="114"/>
        <v>#DIV/0!</v>
      </c>
      <c r="Y434" t="e">
        <f>IF(U434=0,0,IF(予定価格!G422=0,0,(U434-予定価格!H422)/予定価格!G422))</f>
        <v>#DIV/0!</v>
      </c>
      <c r="Z434" t="e">
        <f t="shared" si="108"/>
        <v>#DIV/0!</v>
      </c>
      <c r="AA434" t="e">
        <f t="shared" si="115"/>
        <v>#DIV/0!</v>
      </c>
      <c r="AB434" s="6" t="e">
        <f t="shared" si="116"/>
        <v>#DIV/0!</v>
      </c>
    </row>
    <row r="435" spans="1:28" hidden="1" x14ac:dyDescent="0.2">
      <c r="A435">
        <f>+予定価格!A423</f>
        <v>0</v>
      </c>
      <c r="B435" s="268">
        <f>ROUND(予定価格!B423*査定表!$B$1949,-D435)+E435</f>
        <v>0</v>
      </c>
      <c r="C435" s="268"/>
      <c r="D435" s="32">
        <f t="shared" si="109"/>
        <v>3</v>
      </c>
      <c r="E435" s="33">
        <f t="shared" si="101"/>
        <v>0</v>
      </c>
      <c r="F435" s="268">
        <f>IF($F$12=0,0,IF(予定価格!$G$1939=0,ROUND(予定価格!H423*(入力表!$F$12/予定価格!$H$1943),-H435),ROUND((予定価格!G423*(入力表!$F$12-予定価格!$H$1943)/予定価格!$G$1943)+予定価格!H423,-H435)))+I435</f>
        <v>0</v>
      </c>
      <c r="G435" s="268"/>
      <c r="H435" s="34">
        <f t="shared" si="110"/>
        <v>3</v>
      </c>
      <c r="I435" s="35">
        <f t="shared" si="102"/>
        <v>0</v>
      </c>
      <c r="J435" s="97">
        <f t="shared" si="103"/>
        <v>0</v>
      </c>
      <c r="K435" s="12">
        <f t="shared" si="104"/>
        <v>0</v>
      </c>
      <c r="L435" s="37"/>
      <c r="M435" s="6">
        <f>ROUND(予定価格!B423*査定表!$B$1949,-$F$14)</f>
        <v>0</v>
      </c>
      <c r="N435">
        <f>IF(M435=0,1,M435/予定価格!B423)</f>
        <v>1</v>
      </c>
      <c r="O435">
        <f t="shared" si="105"/>
        <v>11</v>
      </c>
      <c r="P435">
        <f t="shared" si="111"/>
        <v>0</v>
      </c>
      <c r="Q435">
        <f>IF(M435=0,0,M435/予定価格!B423)</f>
        <v>0</v>
      </c>
      <c r="R435">
        <f t="shared" si="106"/>
        <v>11</v>
      </c>
      <c r="S435">
        <f t="shared" si="112"/>
        <v>0</v>
      </c>
      <c r="T435" s="6">
        <f t="shared" si="113"/>
        <v>0</v>
      </c>
      <c r="U435" s="6" t="e">
        <f>IF(予定価格!$G$1939=0,ROUND(予定価格!H423*(入力表!$F$12/予定価格!$H$1943),-$F$14),ROUND((予定価格!G423*(入力表!$F$12-予定価格!$H$1943)/予定価格!$G$1943)+予定価格!H423,-$F$14))</f>
        <v>#DIV/0!</v>
      </c>
      <c r="V435" t="e">
        <f>IF(U435=0,1,IF(予定価格!O423=0,1,(U435-予定価格!P423)/予定価格!O423))</f>
        <v>#DIV/0!</v>
      </c>
      <c r="W435" t="e">
        <f t="shared" si="107"/>
        <v>#DIV/0!</v>
      </c>
      <c r="X435" t="e">
        <f t="shared" si="114"/>
        <v>#DIV/0!</v>
      </c>
      <c r="Y435" t="e">
        <f>IF(U435=0,0,IF(予定価格!G423=0,0,(U435-予定価格!H423)/予定価格!G423))</f>
        <v>#DIV/0!</v>
      </c>
      <c r="Z435" t="e">
        <f t="shared" si="108"/>
        <v>#DIV/0!</v>
      </c>
      <c r="AA435" t="e">
        <f t="shared" si="115"/>
        <v>#DIV/0!</v>
      </c>
      <c r="AB435" s="6" t="e">
        <f t="shared" si="116"/>
        <v>#DIV/0!</v>
      </c>
    </row>
    <row r="436" spans="1:28" hidden="1" x14ac:dyDescent="0.2">
      <c r="A436">
        <f>+予定価格!A424</f>
        <v>0</v>
      </c>
      <c r="B436" s="268">
        <f>ROUND(予定価格!B424*査定表!$B$1949,-D436)+E436</f>
        <v>0</v>
      </c>
      <c r="C436" s="268"/>
      <c r="D436" s="32">
        <f t="shared" si="109"/>
        <v>3</v>
      </c>
      <c r="E436" s="33">
        <f t="shared" si="101"/>
        <v>0</v>
      </c>
      <c r="F436" s="268">
        <f>IF($F$12=0,0,IF(予定価格!$G$1939=0,ROUND(予定価格!H424*(入力表!$F$12/予定価格!$H$1943),-H436),ROUND((予定価格!G424*(入力表!$F$12-予定価格!$H$1943)/予定価格!$G$1943)+予定価格!H424,-H436)))+I436</f>
        <v>0</v>
      </c>
      <c r="G436" s="268"/>
      <c r="H436" s="34">
        <f t="shared" si="110"/>
        <v>3</v>
      </c>
      <c r="I436" s="35">
        <f t="shared" si="102"/>
        <v>0</v>
      </c>
      <c r="J436" s="97">
        <f t="shared" si="103"/>
        <v>0</v>
      </c>
      <c r="K436" s="12">
        <f t="shared" si="104"/>
        <v>0</v>
      </c>
      <c r="L436" s="37"/>
      <c r="M436" s="6">
        <f>ROUND(予定価格!B424*査定表!$B$1949,-$F$14)</f>
        <v>0</v>
      </c>
      <c r="N436">
        <f>IF(M436=0,1,M436/予定価格!B424)</f>
        <v>1</v>
      </c>
      <c r="O436">
        <f t="shared" si="105"/>
        <v>11</v>
      </c>
      <c r="P436">
        <f t="shared" si="111"/>
        <v>0</v>
      </c>
      <c r="Q436">
        <f>IF(M436=0,0,M436/予定価格!B424)</f>
        <v>0</v>
      </c>
      <c r="R436">
        <f t="shared" si="106"/>
        <v>11</v>
      </c>
      <c r="S436">
        <f t="shared" si="112"/>
        <v>0</v>
      </c>
      <c r="T436" s="6">
        <f t="shared" si="113"/>
        <v>0</v>
      </c>
      <c r="U436" s="6" t="e">
        <f>IF(予定価格!$G$1939=0,ROUND(予定価格!H424*(入力表!$F$12/予定価格!$H$1943),-$F$14),ROUND((予定価格!G424*(入力表!$F$12-予定価格!$H$1943)/予定価格!$G$1943)+予定価格!H424,-$F$14))</f>
        <v>#DIV/0!</v>
      </c>
      <c r="V436" t="e">
        <f>IF(U436=0,1,IF(予定価格!O424=0,1,(U436-予定価格!P424)/予定価格!O424))</f>
        <v>#DIV/0!</v>
      </c>
      <c r="W436" t="e">
        <f t="shared" si="107"/>
        <v>#DIV/0!</v>
      </c>
      <c r="X436" t="e">
        <f t="shared" si="114"/>
        <v>#DIV/0!</v>
      </c>
      <c r="Y436" t="e">
        <f>IF(U436=0,0,IF(予定価格!G424=0,0,(U436-予定価格!H424)/予定価格!G424))</f>
        <v>#DIV/0!</v>
      </c>
      <c r="Z436" t="e">
        <f t="shared" si="108"/>
        <v>#DIV/0!</v>
      </c>
      <c r="AA436" t="e">
        <f t="shared" si="115"/>
        <v>#DIV/0!</v>
      </c>
      <c r="AB436" s="6" t="e">
        <f t="shared" si="116"/>
        <v>#DIV/0!</v>
      </c>
    </row>
    <row r="437" spans="1:28" hidden="1" x14ac:dyDescent="0.2">
      <c r="A437">
        <f>+予定価格!A425</f>
        <v>0</v>
      </c>
      <c r="B437" s="268">
        <f>ROUND(予定価格!B425*査定表!$B$1949,-D437)+E437</f>
        <v>0</v>
      </c>
      <c r="C437" s="268"/>
      <c r="D437" s="32">
        <f t="shared" si="109"/>
        <v>3</v>
      </c>
      <c r="E437" s="33">
        <f t="shared" si="101"/>
        <v>0</v>
      </c>
      <c r="F437" s="268">
        <f>IF($F$12=0,0,IF(予定価格!$G$1939=0,ROUND(予定価格!H425*(入力表!$F$12/予定価格!$H$1943),-H437),ROUND((予定価格!G425*(入力表!$F$12-予定価格!$H$1943)/予定価格!$G$1943)+予定価格!H425,-H437)))+I437</f>
        <v>0</v>
      </c>
      <c r="G437" s="268"/>
      <c r="H437" s="34">
        <f t="shared" si="110"/>
        <v>3</v>
      </c>
      <c r="I437" s="35">
        <f t="shared" si="102"/>
        <v>0</v>
      </c>
      <c r="J437" s="97">
        <f t="shared" si="103"/>
        <v>0</v>
      </c>
      <c r="K437" s="12">
        <f t="shared" si="104"/>
        <v>0</v>
      </c>
      <c r="L437" s="37"/>
      <c r="M437" s="6">
        <f>ROUND(予定価格!B425*査定表!$B$1949,-$F$14)</f>
        <v>0</v>
      </c>
      <c r="N437">
        <f>IF(M437=0,1,M437/予定価格!B425)</f>
        <v>1</v>
      </c>
      <c r="O437">
        <f t="shared" si="105"/>
        <v>11</v>
      </c>
      <c r="P437">
        <f t="shared" si="111"/>
        <v>0</v>
      </c>
      <c r="Q437">
        <f>IF(M437=0,0,M437/予定価格!B425)</f>
        <v>0</v>
      </c>
      <c r="R437">
        <f t="shared" si="106"/>
        <v>11</v>
      </c>
      <c r="S437">
        <f t="shared" si="112"/>
        <v>0</v>
      </c>
      <c r="T437" s="6">
        <f t="shared" si="113"/>
        <v>0</v>
      </c>
      <c r="U437" s="6" t="e">
        <f>IF(予定価格!$G$1939=0,ROUND(予定価格!H425*(入力表!$F$12/予定価格!$H$1943),-$F$14),ROUND((予定価格!G425*(入力表!$F$12-予定価格!$H$1943)/予定価格!$G$1943)+予定価格!H425,-$F$14))</f>
        <v>#DIV/0!</v>
      </c>
      <c r="V437" t="e">
        <f>IF(U437=0,1,IF(予定価格!O425=0,1,(U437-予定価格!P425)/予定価格!O425))</f>
        <v>#DIV/0!</v>
      </c>
      <c r="W437" t="e">
        <f t="shared" si="107"/>
        <v>#DIV/0!</v>
      </c>
      <c r="X437" t="e">
        <f t="shared" si="114"/>
        <v>#DIV/0!</v>
      </c>
      <c r="Y437" t="e">
        <f>IF(U437=0,0,IF(予定価格!G425=0,0,(U437-予定価格!H425)/予定価格!G425))</f>
        <v>#DIV/0!</v>
      </c>
      <c r="Z437" t="e">
        <f t="shared" si="108"/>
        <v>#DIV/0!</v>
      </c>
      <c r="AA437" t="e">
        <f t="shared" si="115"/>
        <v>#DIV/0!</v>
      </c>
      <c r="AB437" s="6" t="e">
        <f t="shared" si="116"/>
        <v>#DIV/0!</v>
      </c>
    </row>
    <row r="438" spans="1:28" hidden="1" x14ac:dyDescent="0.2">
      <c r="A438">
        <f>+予定価格!A426</f>
        <v>0</v>
      </c>
      <c r="B438" s="268">
        <f>ROUND(予定価格!B426*査定表!$B$1949,-D438)+E438</f>
        <v>0</v>
      </c>
      <c r="C438" s="268"/>
      <c r="D438" s="32">
        <f t="shared" si="109"/>
        <v>3</v>
      </c>
      <c r="E438" s="33">
        <f t="shared" si="101"/>
        <v>0</v>
      </c>
      <c r="F438" s="268">
        <f>IF($F$12=0,0,IF(予定価格!$G$1939=0,ROUND(予定価格!H426*(入力表!$F$12/予定価格!$H$1943),-H438),ROUND((予定価格!G426*(入力表!$F$12-予定価格!$H$1943)/予定価格!$G$1943)+予定価格!H426,-H438)))+I438</f>
        <v>0</v>
      </c>
      <c r="G438" s="268"/>
      <c r="H438" s="34">
        <f t="shared" si="110"/>
        <v>3</v>
      </c>
      <c r="I438" s="35">
        <f t="shared" si="102"/>
        <v>0</v>
      </c>
      <c r="J438" s="97">
        <f t="shared" si="103"/>
        <v>0</v>
      </c>
      <c r="K438" s="12">
        <f t="shared" si="104"/>
        <v>0</v>
      </c>
      <c r="L438" s="37"/>
      <c r="M438" s="6">
        <f>ROUND(予定価格!B426*査定表!$B$1949,-$F$14)</f>
        <v>0</v>
      </c>
      <c r="N438">
        <f>IF(M438=0,1,M438/予定価格!B426)</f>
        <v>1</v>
      </c>
      <c r="O438">
        <f t="shared" si="105"/>
        <v>11</v>
      </c>
      <c r="P438">
        <f t="shared" si="111"/>
        <v>0</v>
      </c>
      <c r="Q438">
        <f>IF(M438=0,0,M438/予定価格!B426)</f>
        <v>0</v>
      </c>
      <c r="R438">
        <f t="shared" si="106"/>
        <v>11</v>
      </c>
      <c r="S438">
        <f t="shared" si="112"/>
        <v>0</v>
      </c>
      <c r="T438" s="6">
        <f t="shared" si="113"/>
        <v>0</v>
      </c>
      <c r="U438" s="6" t="e">
        <f>IF(予定価格!$G$1939=0,ROUND(予定価格!H426*(入力表!$F$12/予定価格!$H$1943),-$F$14),ROUND((予定価格!G426*(入力表!$F$12-予定価格!$H$1943)/予定価格!$G$1943)+予定価格!H426,-$F$14))</f>
        <v>#DIV/0!</v>
      </c>
      <c r="V438" t="e">
        <f>IF(U438=0,1,IF(予定価格!O426=0,1,(U438-予定価格!P426)/予定価格!O426))</f>
        <v>#DIV/0!</v>
      </c>
      <c r="W438" t="e">
        <f t="shared" si="107"/>
        <v>#DIV/0!</v>
      </c>
      <c r="X438" t="e">
        <f t="shared" si="114"/>
        <v>#DIV/0!</v>
      </c>
      <c r="Y438" t="e">
        <f>IF(U438=0,0,IF(予定価格!G426=0,0,(U438-予定価格!H426)/予定価格!G426))</f>
        <v>#DIV/0!</v>
      </c>
      <c r="Z438" t="e">
        <f t="shared" si="108"/>
        <v>#DIV/0!</v>
      </c>
      <c r="AA438" t="e">
        <f t="shared" si="115"/>
        <v>#DIV/0!</v>
      </c>
      <c r="AB438" s="6" t="e">
        <f t="shared" si="116"/>
        <v>#DIV/0!</v>
      </c>
    </row>
    <row r="439" spans="1:28" hidden="1" x14ac:dyDescent="0.2">
      <c r="A439">
        <f>+予定価格!A427</f>
        <v>0</v>
      </c>
      <c r="B439" s="268">
        <f>ROUND(予定価格!B427*査定表!$B$1949,-D439)+E439</f>
        <v>0</v>
      </c>
      <c r="C439" s="268"/>
      <c r="D439" s="32">
        <f t="shared" si="109"/>
        <v>3</v>
      </c>
      <c r="E439" s="33">
        <f t="shared" ref="E439:E502" si="117">IF(F$12=0,+P439+S439,0)</f>
        <v>0</v>
      </c>
      <c r="F439" s="268">
        <f>IF($F$12=0,0,IF(予定価格!$G$1939=0,ROUND(予定価格!H427*(入力表!$F$12/予定価格!$H$1943),-H439),ROUND((予定価格!G427*(入力表!$F$12-予定価格!$H$1943)/予定価格!$G$1943)+予定価格!H427,-H439)))+I439</f>
        <v>0</v>
      </c>
      <c r="G439" s="268"/>
      <c r="H439" s="34">
        <f t="shared" si="110"/>
        <v>3</v>
      </c>
      <c r="I439" s="35">
        <f t="shared" ref="I439:I502" si="118">IF(F$12=0,0,+X439+AA439)</f>
        <v>0</v>
      </c>
      <c r="J439" s="220">
        <f t="shared" ref="J439:J502" si="119">+F439+K439</f>
        <v>0</v>
      </c>
      <c r="K439" s="12">
        <f t="shared" ref="K439:K502" si="120">+B439</f>
        <v>0</v>
      </c>
      <c r="L439" s="37"/>
      <c r="M439" s="6">
        <f>ROUND(予定価格!B427*査定表!$B$1949,-$F$14)</f>
        <v>0</v>
      </c>
      <c r="N439">
        <f>IF(M439=0,1,M439/予定価格!B427)</f>
        <v>1</v>
      </c>
      <c r="O439">
        <f t="shared" si="105"/>
        <v>11</v>
      </c>
      <c r="P439">
        <f t="shared" ref="P439:P502" si="121">IF(M$15&gt;0,IF(O439*10^$F$14&lt;=M$15,10^$F$14,0),0)</f>
        <v>0</v>
      </c>
      <c r="Q439">
        <f>IF(M439=0,0,M439/予定価格!B427)</f>
        <v>0</v>
      </c>
      <c r="R439">
        <f t="shared" si="106"/>
        <v>11</v>
      </c>
      <c r="S439">
        <f t="shared" ref="S439:S502" si="122">IF(M$15&lt;0,IF(R439*10^$F$14&lt;=-M$15,-(10^$F$14),0),0)</f>
        <v>0</v>
      </c>
      <c r="T439" s="6">
        <f t="shared" ref="T439:T502" si="123">+M439+P439+S439</f>
        <v>0</v>
      </c>
      <c r="U439" s="6" t="e">
        <f>IF(予定価格!$G$1939=0,ROUND(予定価格!H427*(入力表!$F$12/予定価格!$H$1943),-$F$14),ROUND((予定価格!G427*(入力表!$F$12-予定価格!$H$1943)/予定価格!$G$1943)+予定価格!H427,-$F$14))</f>
        <v>#DIV/0!</v>
      </c>
      <c r="V439" t="e">
        <f>IF(U439=0,1,IF(予定価格!O427=0,1,(U439-予定価格!P427)/予定価格!O427))</f>
        <v>#DIV/0!</v>
      </c>
      <c r="W439" t="e">
        <f t="shared" si="107"/>
        <v>#DIV/0!</v>
      </c>
      <c r="X439" t="e">
        <f t="shared" ref="X439:X502" si="124">IF(U$15&gt;0,IF(W439*10^$F$14&lt;=U$15,10^$F$14,0),0)</f>
        <v>#DIV/0!</v>
      </c>
      <c r="Y439" t="e">
        <f>IF(U439=0,0,IF(予定価格!G427=0,0,(U439-予定価格!H427)/予定価格!G427))</f>
        <v>#DIV/0!</v>
      </c>
      <c r="Z439" t="e">
        <f t="shared" si="108"/>
        <v>#DIV/0!</v>
      </c>
      <c r="AA439" t="e">
        <f t="shared" ref="AA439:AA502" si="125">IF(U$15&lt;0,IF(Z439*10^$F$14&lt;=-U$15,-(10^$F$14),0),0)</f>
        <v>#DIV/0!</v>
      </c>
      <c r="AB439" s="6" t="e">
        <f t="shared" ref="AB439:AB502" si="126">+U439+X439+AA439</f>
        <v>#DIV/0!</v>
      </c>
    </row>
    <row r="440" spans="1:28" hidden="1" x14ac:dyDescent="0.2">
      <c r="A440">
        <f>+予定価格!A428</f>
        <v>0</v>
      </c>
      <c r="B440" s="268">
        <f>ROUND(予定価格!B428*査定表!$B$1949,-D440)+E440</f>
        <v>0</v>
      </c>
      <c r="C440" s="268"/>
      <c r="D440" s="32">
        <f t="shared" si="109"/>
        <v>3</v>
      </c>
      <c r="E440" s="33">
        <f t="shared" si="117"/>
        <v>0</v>
      </c>
      <c r="F440" s="268">
        <f>IF($F$12=0,0,IF(予定価格!$G$1939=0,ROUND(予定価格!H428*(入力表!$F$12/予定価格!$H$1943),-H440),ROUND((予定価格!G428*(入力表!$F$12-予定価格!$H$1943)/予定価格!$G$1943)+予定価格!H428,-H440)))+I440</f>
        <v>0</v>
      </c>
      <c r="G440" s="268"/>
      <c r="H440" s="34">
        <f t="shared" si="110"/>
        <v>3</v>
      </c>
      <c r="I440" s="35">
        <f t="shared" si="118"/>
        <v>0</v>
      </c>
      <c r="J440" s="220">
        <f t="shared" si="119"/>
        <v>0</v>
      </c>
      <c r="K440" s="12">
        <f t="shared" si="120"/>
        <v>0</v>
      </c>
      <c r="L440" s="37"/>
      <c r="M440" s="6">
        <f>ROUND(予定価格!B428*査定表!$B$1949,-$F$14)</f>
        <v>0</v>
      </c>
      <c r="N440">
        <f>IF(M440=0,1,M440/予定価格!B428)</f>
        <v>1</v>
      </c>
      <c r="O440">
        <f t="shared" si="105"/>
        <v>11</v>
      </c>
      <c r="P440">
        <f t="shared" si="121"/>
        <v>0</v>
      </c>
      <c r="Q440">
        <f>IF(M440=0,0,M440/予定価格!B428)</f>
        <v>0</v>
      </c>
      <c r="R440">
        <f t="shared" si="106"/>
        <v>11</v>
      </c>
      <c r="S440">
        <f t="shared" si="122"/>
        <v>0</v>
      </c>
      <c r="T440" s="6">
        <f t="shared" si="123"/>
        <v>0</v>
      </c>
      <c r="U440" s="6" t="e">
        <f>IF(予定価格!$G$1939=0,ROUND(予定価格!H428*(入力表!$F$12/予定価格!$H$1943),-$F$14),ROUND((予定価格!G428*(入力表!$F$12-予定価格!$H$1943)/予定価格!$G$1943)+予定価格!H428,-$F$14))</f>
        <v>#DIV/0!</v>
      </c>
      <c r="V440" t="e">
        <f>IF(U440=0,1,IF(予定価格!O428=0,1,(U440-予定価格!P428)/予定価格!O428))</f>
        <v>#DIV/0!</v>
      </c>
      <c r="W440" t="e">
        <f t="shared" si="107"/>
        <v>#DIV/0!</v>
      </c>
      <c r="X440" t="e">
        <f t="shared" si="124"/>
        <v>#DIV/0!</v>
      </c>
      <c r="Y440" t="e">
        <f>IF(U440=0,0,IF(予定価格!G428=0,0,(U440-予定価格!H428)/予定価格!G428))</f>
        <v>#DIV/0!</v>
      </c>
      <c r="Z440" t="e">
        <f t="shared" si="108"/>
        <v>#DIV/0!</v>
      </c>
      <c r="AA440" t="e">
        <f t="shared" si="125"/>
        <v>#DIV/0!</v>
      </c>
      <c r="AB440" s="6" t="e">
        <f t="shared" si="126"/>
        <v>#DIV/0!</v>
      </c>
    </row>
    <row r="441" spans="1:28" hidden="1" x14ac:dyDescent="0.2">
      <c r="A441">
        <f>+予定価格!A429</f>
        <v>0</v>
      </c>
      <c r="B441" s="268">
        <f>ROUND(予定価格!B429*査定表!$B$1949,-D441)+E441</f>
        <v>0</v>
      </c>
      <c r="C441" s="268"/>
      <c r="D441" s="32">
        <f t="shared" si="109"/>
        <v>3</v>
      </c>
      <c r="E441" s="33">
        <f t="shared" si="117"/>
        <v>0</v>
      </c>
      <c r="F441" s="268">
        <f>IF($F$12=0,0,IF(予定価格!$G$1939=0,ROUND(予定価格!H429*(入力表!$F$12/予定価格!$H$1943),-H441),ROUND((予定価格!G429*(入力表!$F$12-予定価格!$H$1943)/予定価格!$G$1943)+予定価格!H429,-H441)))+I441</f>
        <v>0</v>
      </c>
      <c r="G441" s="268"/>
      <c r="H441" s="34">
        <f t="shared" si="110"/>
        <v>3</v>
      </c>
      <c r="I441" s="35">
        <f t="shared" si="118"/>
        <v>0</v>
      </c>
      <c r="J441" s="220">
        <f t="shared" si="119"/>
        <v>0</v>
      </c>
      <c r="K441" s="12">
        <f t="shared" si="120"/>
        <v>0</v>
      </c>
      <c r="L441" s="37"/>
      <c r="M441" s="6">
        <f>ROUND(予定価格!B429*査定表!$B$1949,-$F$14)</f>
        <v>0</v>
      </c>
      <c r="N441">
        <f>IF(M441=0,1,M441/予定価格!B429)</f>
        <v>1</v>
      </c>
      <c r="O441">
        <f t="shared" si="105"/>
        <v>11</v>
      </c>
      <c r="P441">
        <f t="shared" si="121"/>
        <v>0</v>
      </c>
      <c r="Q441">
        <f>IF(M441=0,0,M441/予定価格!B429)</f>
        <v>0</v>
      </c>
      <c r="R441">
        <f t="shared" si="106"/>
        <v>11</v>
      </c>
      <c r="S441">
        <f t="shared" si="122"/>
        <v>0</v>
      </c>
      <c r="T441" s="6">
        <f t="shared" si="123"/>
        <v>0</v>
      </c>
      <c r="U441" s="6" t="e">
        <f>IF(予定価格!$G$1939=0,ROUND(予定価格!H429*(入力表!$F$12/予定価格!$H$1943),-$F$14),ROUND((予定価格!G429*(入力表!$F$12-予定価格!$H$1943)/予定価格!$G$1943)+予定価格!H429,-$F$14))</f>
        <v>#DIV/0!</v>
      </c>
      <c r="V441" t="e">
        <f>IF(U441=0,1,IF(予定価格!O429=0,1,(U441-予定価格!P429)/予定価格!O429))</f>
        <v>#DIV/0!</v>
      </c>
      <c r="W441" t="e">
        <f t="shared" si="107"/>
        <v>#DIV/0!</v>
      </c>
      <c r="X441" t="e">
        <f t="shared" si="124"/>
        <v>#DIV/0!</v>
      </c>
      <c r="Y441" t="e">
        <f>IF(U441=0,0,IF(予定価格!G429=0,0,(U441-予定価格!H429)/予定価格!G429))</f>
        <v>#DIV/0!</v>
      </c>
      <c r="Z441" t="e">
        <f t="shared" si="108"/>
        <v>#DIV/0!</v>
      </c>
      <c r="AA441" t="e">
        <f t="shared" si="125"/>
        <v>#DIV/0!</v>
      </c>
      <c r="AB441" s="6" t="e">
        <f t="shared" si="126"/>
        <v>#DIV/0!</v>
      </c>
    </row>
    <row r="442" spans="1:28" hidden="1" x14ac:dyDescent="0.2">
      <c r="A442">
        <f>+予定価格!A430</f>
        <v>0</v>
      </c>
      <c r="B442" s="268">
        <f>ROUND(予定価格!B430*査定表!$B$1949,-D442)+E442</f>
        <v>0</v>
      </c>
      <c r="C442" s="268"/>
      <c r="D442" s="32">
        <f t="shared" si="109"/>
        <v>3</v>
      </c>
      <c r="E442" s="33">
        <f t="shared" si="117"/>
        <v>0</v>
      </c>
      <c r="F442" s="268">
        <f>IF($F$12=0,0,IF(予定価格!$G$1939=0,ROUND(予定価格!H430*(入力表!$F$12/予定価格!$H$1943),-H442),ROUND((予定価格!G430*(入力表!$F$12-予定価格!$H$1943)/予定価格!$G$1943)+予定価格!H430,-H442)))+I442</f>
        <v>0</v>
      </c>
      <c r="G442" s="268"/>
      <c r="H442" s="34">
        <f t="shared" si="110"/>
        <v>3</v>
      </c>
      <c r="I442" s="35">
        <f t="shared" si="118"/>
        <v>0</v>
      </c>
      <c r="J442" s="220">
        <f t="shared" si="119"/>
        <v>0</v>
      </c>
      <c r="K442" s="12">
        <f t="shared" si="120"/>
        <v>0</v>
      </c>
      <c r="L442" s="37"/>
      <c r="M442" s="6">
        <f>ROUND(予定価格!B430*査定表!$B$1949,-$F$14)</f>
        <v>0</v>
      </c>
      <c r="N442">
        <f>IF(M442=0,1,M442/予定価格!B430)</f>
        <v>1</v>
      </c>
      <c r="O442">
        <f t="shared" si="105"/>
        <v>11</v>
      </c>
      <c r="P442">
        <f t="shared" si="121"/>
        <v>0</v>
      </c>
      <c r="Q442">
        <f>IF(M442=0,0,M442/予定価格!B430)</f>
        <v>0</v>
      </c>
      <c r="R442">
        <f t="shared" si="106"/>
        <v>11</v>
      </c>
      <c r="S442">
        <f t="shared" si="122"/>
        <v>0</v>
      </c>
      <c r="T442" s="6">
        <f t="shared" si="123"/>
        <v>0</v>
      </c>
      <c r="U442" s="6" t="e">
        <f>IF(予定価格!$G$1939=0,ROUND(予定価格!H430*(入力表!$F$12/予定価格!$H$1943),-$F$14),ROUND((予定価格!G430*(入力表!$F$12-予定価格!$H$1943)/予定価格!$G$1943)+予定価格!H430,-$F$14))</f>
        <v>#DIV/0!</v>
      </c>
      <c r="V442" t="e">
        <f>IF(U442=0,1,IF(予定価格!O430=0,1,(U442-予定価格!P430)/予定価格!O430))</f>
        <v>#DIV/0!</v>
      </c>
      <c r="W442" t="e">
        <f t="shared" si="107"/>
        <v>#DIV/0!</v>
      </c>
      <c r="X442" t="e">
        <f t="shared" si="124"/>
        <v>#DIV/0!</v>
      </c>
      <c r="Y442" t="e">
        <f>IF(U442=0,0,IF(予定価格!G430=0,0,(U442-予定価格!H430)/予定価格!G430))</f>
        <v>#DIV/0!</v>
      </c>
      <c r="Z442" t="e">
        <f t="shared" si="108"/>
        <v>#DIV/0!</v>
      </c>
      <c r="AA442" t="e">
        <f t="shared" si="125"/>
        <v>#DIV/0!</v>
      </c>
      <c r="AB442" s="6" t="e">
        <f t="shared" si="126"/>
        <v>#DIV/0!</v>
      </c>
    </row>
    <row r="443" spans="1:28" hidden="1" x14ac:dyDescent="0.2">
      <c r="A443">
        <f>+予定価格!A431</f>
        <v>0</v>
      </c>
      <c r="B443" s="268">
        <f>ROUND(予定価格!B431*査定表!$B$1949,-D443)+E443</f>
        <v>0</v>
      </c>
      <c r="C443" s="268"/>
      <c r="D443" s="32">
        <f t="shared" si="109"/>
        <v>3</v>
      </c>
      <c r="E443" s="33">
        <f t="shared" si="117"/>
        <v>0</v>
      </c>
      <c r="F443" s="268">
        <f>IF($F$12=0,0,IF(予定価格!$G$1939=0,ROUND(予定価格!H431*(入力表!$F$12/予定価格!$H$1943),-H443),ROUND((予定価格!G431*(入力表!$F$12-予定価格!$H$1943)/予定価格!$G$1943)+予定価格!H431,-H443)))+I443</f>
        <v>0</v>
      </c>
      <c r="G443" s="268"/>
      <c r="H443" s="34">
        <f t="shared" si="110"/>
        <v>3</v>
      </c>
      <c r="I443" s="35">
        <f t="shared" si="118"/>
        <v>0</v>
      </c>
      <c r="J443" s="220">
        <f t="shared" si="119"/>
        <v>0</v>
      </c>
      <c r="K443" s="12">
        <f t="shared" si="120"/>
        <v>0</v>
      </c>
      <c r="L443" s="37"/>
      <c r="M443" s="6">
        <f>ROUND(予定価格!B431*査定表!$B$1949,-$F$14)</f>
        <v>0</v>
      </c>
      <c r="N443">
        <f>IF(M443=0,1,M443/予定価格!B431)</f>
        <v>1</v>
      </c>
      <c r="O443">
        <f t="shared" si="105"/>
        <v>11</v>
      </c>
      <c r="P443">
        <f t="shared" si="121"/>
        <v>0</v>
      </c>
      <c r="Q443">
        <f>IF(M443=0,0,M443/予定価格!B431)</f>
        <v>0</v>
      </c>
      <c r="R443">
        <f t="shared" si="106"/>
        <v>11</v>
      </c>
      <c r="S443">
        <f t="shared" si="122"/>
        <v>0</v>
      </c>
      <c r="T443" s="6">
        <f t="shared" si="123"/>
        <v>0</v>
      </c>
      <c r="U443" s="6" t="e">
        <f>IF(予定価格!$G$1939=0,ROUND(予定価格!H431*(入力表!$F$12/予定価格!$H$1943),-$F$14),ROUND((予定価格!G431*(入力表!$F$12-予定価格!$H$1943)/予定価格!$G$1943)+予定価格!H431,-$F$14))</f>
        <v>#DIV/0!</v>
      </c>
      <c r="V443" t="e">
        <f>IF(U443=0,1,IF(予定価格!O431=0,1,(U443-予定価格!P431)/予定価格!O431))</f>
        <v>#DIV/0!</v>
      </c>
      <c r="W443" t="e">
        <f t="shared" si="107"/>
        <v>#DIV/0!</v>
      </c>
      <c r="X443" t="e">
        <f t="shared" si="124"/>
        <v>#DIV/0!</v>
      </c>
      <c r="Y443" t="e">
        <f>IF(U443=0,0,IF(予定価格!G431=0,0,(U443-予定価格!H431)/予定価格!G431))</f>
        <v>#DIV/0!</v>
      </c>
      <c r="Z443" t="e">
        <f t="shared" si="108"/>
        <v>#DIV/0!</v>
      </c>
      <c r="AA443" t="e">
        <f t="shared" si="125"/>
        <v>#DIV/0!</v>
      </c>
      <c r="AB443" s="6" t="e">
        <f t="shared" si="126"/>
        <v>#DIV/0!</v>
      </c>
    </row>
    <row r="444" spans="1:28" hidden="1" x14ac:dyDescent="0.2">
      <c r="A444">
        <f>+予定価格!A432</f>
        <v>0</v>
      </c>
      <c r="B444" s="268">
        <f>ROUND(予定価格!B432*査定表!$B$1949,-D444)+E444</f>
        <v>0</v>
      </c>
      <c r="C444" s="268"/>
      <c r="D444" s="32">
        <f t="shared" si="109"/>
        <v>3</v>
      </c>
      <c r="E444" s="33">
        <f t="shared" si="117"/>
        <v>0</v>
      </c>
      <c r="F444" s="268">
        <f>IF($F$12=0,0,IF(予定価格!$G$1939=0,ROUND(予定価格!H432*(入力表!$F$12/予定価格!$H$1943),-H444),ROUND((予定価格!G432*(入力表!$F$12-予定価格!$H$1943)/予定価格!$G$1943)+予定価格!H432,-H444)))+I444</f>
        <v>0</v>
      </c>
      <c r="G444" s="268"/>
      <c r="H444" s="34">
        <f t="shared" si="110"/>
        <v>3</v>
      </c>
      <c r="I444" s="35">
        <f t="shared" si="118"/>
        <v>0</v>
      </c>
      <c r="J444" s="220">
        <f t="shared" si="119"/>
        <v>0</v>
      </c>
      <c r="K444" s="12">
        <f t="shared" si="120"/>
        <v>0</v>
      </c>
      <c r="L444" s="37"/>
      <c r="M444" s="6">
        <f>ROUND(予定価格!B432*査定表!$B$1949,-$F$14)</f>
        <v>0</v>
      </c>
      <c r="N444">
        <f>IF(M444=0,1,M444/予定価格!B432)</f>
        <v>1</v>
      </c>
      <c r="O444">
        <f t="shared" si="105"/>
        <v>11</v>
      </c>
      <c r="P444">
        <f t="shared" si="121"/>
        <v>0</v>
      </c>
      <c r="Q444">
        <f>IF(M444=0,0,M444/予定価格!B432)</f>
        <v>0</v>
      </c>
      <c r="R444">
        <f t="shared" si="106"/>
        <v>11</v>
      </c>
      <c r="S444">
        <f t="shared" si="122"/>
        <v>0</v>
      </c>
      <c r="T444" s="6">
        <f t="shared" si="123"/>
        <v>0</v>
      </c>
      <c r="U444" s="6" t="e">
        <f>IF(予定価格!$G$1939=0,ROUND(予定価格!H432*(入力表!$F$12/予定価格!$H$1943),-$F$14),ROUND((予定価格!G432*(入力表!$F$12-予定価格!$H$1943)/予定価格!$G$1943)+予定価格!H432,-$F$14))</f>
        <v>#DIV/0!</v>
      </c>
      <c r="V444" t="e">
        <f>IF(U444=0,1,IF(予定価格!O432=0,1,(U444-予定価格!P432)/予定価格!O432))</f>
        <v>#DIV/0!</v>
      </c>
      <c r="W444" t="e">
        <f t="shared" si="107"/>
        <v>#DIV/0!</v>
      </c>
      <c r="X444" t="e">
        <f t="shared" si="124"/>
        <v>#DIV/0!</v>
      </c>
      <c r="Y444" t="e">
        <f>IF(U444=0,0,IF(予定価格!G432=0,0,(U444-予定価格!H432)/予定価格!G432))</f>
        <v>#DIV/0!</v>
      </c>
      <c r="Z444" t="e">
        <f t="shared" si="108"/>
        <v>#DIV/0!</v>
      </c>
      <c r="AA444" t="e">
        <f t="shared" si="125"/>
        <v>#DIV/0!</v>
      </c>
      <c r="AB444" s="6" t="e">
        <f t="shared" si="126"/>
        <v>#DIV/0!</v>
      </c>
    </row>
    <row r="445" spans="1:28" hidden="1" x14ac:dyDescent="0.2">
      <c r="A445">
        <f>+予定価格!A433</f>
        <v>0</v>
      </c>
      <c r="B445" s="268">
        <f>ROUND(予定価格!B433*査定表!$B$1949,-D445)+E445</f>
        <v>0</v>
      </c>
      <c r="C445" s="268"/>
      <c r="D445" s="32">
        <f t="shared" si="109"/>
        <v>3</v>
      </c>
      <c r="E445" s="33">
        <f t="shared" si="117"/>
        <v>0</v>
      </c>
      <c r="F445" s="268">
        <f>IF($F$12=0,0,IF(予定価格!$G$1939=0,ROUND(予定価格!H433*(入力表!$F$12/予定価格!$H$1943),-H445),ROUND((予定価格!G433*(入力表!$F$12-予定価格!$H$1943)/予定価格!$G$1943)+予定価格!H433,-H445)))+I445</f>
        <v>0</v>
      </c>
      <c r="G445" s="268"/>
      <c r="H445" s="34">
        <f t="shared" si="110"/>
        <v>3</v>
      </c>
      <c r="I445" s="35">
        <f t="shared" si="118"/>
        <v>0</v>
      </c>
      <c r="J445" s="220">
        <f t="shared" si="119"/>
        <v>0</v>
      </c>
      <c r="K445" s="12">
        <f t="shared" si="120"/>
        <v>0</v>
      </c>
      <c r="L445" s="37"/>
      <c r="M445" s="6">
        <f>ROUND(予定価格!B433*査定表!$B$1949,-$F$14)</f>
        <v>0</v>
      </c>
      <c r="N445">
        <f>IF(M445=0,1,M445/予定価格!B433)</f>
        <v>1</v>
      </c>
      <c r="O445">
        <f t="shared" si="105"/>
        <v>11</v>
      </c>
      <c r="P445">
        <f t="shared" si="121"/>
        <v>0</v>
      </c>
      <c r="Q445">
        <f>IF(M445=0,0,M445/予定価格!B433)</f>
        <v>0</v>
      </c>
      <c r="R445">
        <f t="shared" si="106"/>
        <v>11</v>
      </c>
      <c r="S445">
        <f t="shared" si="122"/>
        <v>0</v>
      </c>
      <c r="T445" s="6">
        <f t="shared" si="123"/>
        <v>0</v>
      </c>
      <c r="U445" s="6" t="e">
        <f>IF(予定価格!$G$1939=0,ROUND(予定価格!H433*(入力表!$F$12/予定価格!$H$1943),-$F$14),ROUND((予定価格!G433*(入力表!$F$12-予定価格!$H$1943)/予定価格!$G$1943)+予定価格!H433,-$F$14))</f>
        <v>#DIV/0!</v>
      </c>
      <c r="V445" t="e">
        <f>IF(U445=0,1,IF(予定価格!O433=0,1,(U445-予定価格!P433)/予定価格!O433))</f>
        <v>#DIV/0!</v>
      </c>
      <c r="W445" t="e">
        <f t="shared" si="107"/>
        <v>#DIV/0!</v>
      </c>
      <c r="X445" t="e">
        <f t="shared" si="124"/>
        <v>#DIV/0!</v>
      </c>
      <c r="Y445" t="e">
        <f>IF(U445=0,0,IF(予定価格!G433=0,0,(U445-予定価格!H433)/予定価格!G433))</f>
        <v>#DIV/0!</v>
      </c>
      <c r="Z445" t="e">
        <f t="shared" si="108"/>
        <v>#DIV/0!</v>
      </c>
      <c r="AA445" t="e">
        <f t="shared" si="125"/>
        <v>#DIV/0!</v>
      </c>
      <c r="AB445" s="6" t="e">
        <f t="shared" si="126"/>
        <v>#DIV/0!</v>
      </c>
    </row>
    <row r="446" spans="1:28" hidden="1" x14ac:dyDescent="0.2">
      <c r="A446">
        <f>+予定価格!A434</f>
        <v>0</v>
      </c>
      <c r="B446" s="268">
        <f>ROUND(予定価格!B434*査定表!$B$1949,-D446)+E446</f>
        <v>0</v>
      </c>
      <c r="C446" s="268"/>
      <c r="D446" s="32">
        <f t="shared" si="109"/>
        <v>3</v>
      </c>
      <c r="E446" s="33">
        <f t="shared" si="117"/>
        <v>0</v>
      </c>
      <c r="F446" s="268">
        <f>IF($F$12=0,0,IF(予定価格!$G$1939=0,ROUND(予定価格!H434*(入力表!$F$12/予定価格!$H$1943),-H446),ROUND((予定価格!G434*(入力表!$F$12-予定価格!$H$1943)/予定価格!$G$1943)+予定価格!H434,-H446)))+I446</f>
        <v>0</v>
      </c>
      <c r="G446" s="268"/>
      <c r="H446" s="34">
        <f t="shared" si="110"/>
        <v>3</v>
      </c>
      <c r="I446" s="35">
        <f t="shared" si="118"/>
        <v>0</v>
      </c>
      <c r="J446" s="220">
        <f t="shared" si="119"/>
        <v>0</v>
      </c>
      <c r="K446" s="12">
        <f t="shared" si="120"/>
        <v>0</v>
      </c>
      <c r="L446" s="37"/>
      <c r="M446" s="6">
        <f>ROUND(予定価格!B434*査定表!$B$1949,-$F$14)</f>
        <v>0</v>
      </c>
      <c r="N446">
        <f>IF(M446=0,1,M446/予定価格!B434)</f>
        <v>1</v>
      </c>
      <c r="O446">
        <f t="shared" si="105"/>
        <v>11</v>
      </c>
      <c r="P446">
        <f t="shared" si="121"/>
        <v>0</v>
      </c>
      <c r="Q446">
        <f>IF(M446=0,0,M446/予定価格!B434)</f>
        <v>0</v>
      </c>
      <c r="R446">
        <f t="shared" si="106"/>
        <v>11</v>
      </c>
      <c r="S446">
        <f t="shared" si="122"/>
        <v>0</v>
      </c>
      <c r="T446" s="6">
        <f t="shared" si="123"/>
        <v>0</v>
      </c>
      <c r="U446" s="6" t="e">
        <f>IF(予定価格!$G$1939=0,ROUND(予定価格!H434*(入力表!$F$12/予定価格!$H$1943),-$F$14),ROUND((予定価格!G434*(入力表!$F$12-予定価格!$H$1943)/予定価格!$G$1943)+予定価格!H434,-$F$14))</f>
        <v>#DIV/0!</v>
      </c>
      <c r="V446" t="e">
        <f>IF(U446=0,1,IF(予定価格!O434=0,1,(U446-予定価格!P434)/予定価格!O434))</f>
        <v>#DIV/0!</v>
      </c>
      <c r="W446" t="e">
        <f t="shared" si="107"/>
        <v>#DIV/0!</v>
      </c>
      <c r="X446" t="e">
        <f t="shared" si="124"/>
        <v>#DIV/0!</v>
      </c>
      <c r="Y446" t="e">
        <f>IF(U446=0,0,IF(予定価格!G434=0,0,(U446-予定価格!H434)/予定価格!G434))</f>
        <v>#DIV/0!</v>
      </c>
      <c r="Z446" t="e">
        <f t="shared" si="108"/>
        <v>#DIV/0!</v>
      </c>
      <c r="AA446" t="e">
        <f t="shared" si="125"/>
        <v>#DIV/0!</v>
      </c>
      <c r="AB446" s="6" t="e">
        <f t="shared" si="126"/>
        <v>#DIV/0!</v>
      </c>
    </row>
    <row r="447" spans="1:28" hidden="1" x14ac:dyDescent="0.2">
      <c r="A447">
        <f>+予定価格!A435</f>
        <v>0</v>
      </c>
      <c r="B447" s="268">
        <f>ROUND(予定価格!B435*査定表!$B$1949,-D447)+E447</f>
        <v>0</v>
      </c>
      <c r="C447" s="268"/>
      <c r="D447" s="32">
        <f t="shared" si="109"/>
        <v>3</v>
      </c>
      <c r="E447" s="33">
        <f t="shared" si="117"/>
        <v>0</v>
      </c>
      <c r="F447" s="268">
        <f>IF($F$12=0,0,IF(予定価格!$G$1939=0,ROUND(予定価格!H435*(入力表!$F$12/予定価格!$H$1943),-H447),ROUND((予定価格!G435*(入力表!$F$12-予定価格!$H$1943)/予定価格!$G$1943)+予定価格!H435,-H447)))+I447</f>
        <v>0</v>
      </c>
      <c r="G447" s="268"/>
      <c r="H447" s="34">
        <f t="shared" si="110"/>
        <v>3</v>
      </c>
      <c r="I447" s="35">
        <f t="shared" si="118"/>
        <v>0</v>
      </c>
      <c r="J447" s="220">
        <f t="shared" si="119"/>
        <v>0</v>
      </c>
      <c r="K447" s="12">
        <f t="shared" si="120"/>
        <v>0</v>
      </c>
      <c r="L447" s="37"/>
      <c r="M447" s="6">
        <f>ROUND(予定価格!B435*査定表!$B$1949,-$F$14)</f>
        <v>0</v>
      </c>
      <c r="N447">
        <f>IF(M447=0,1,M447/予定価格!B435)</f>
        <v>1</v>
      </c>
      <c r="O447">
        <f t="shared" si="105"/>
        <v>11</v>
      </c>
      <c r="P447">
        <f t="shared" si="121"/>
        <v>0</v>
      </c>
      <c r="Q447">
        <f>IF(M447=0,0,M447/予定価格!B435)</f>
        <v>0</v>
      </c>
      <c r="R447">
        <f t="shared" si="106"/>
        <v>11</v>
      </c>
      <c r="S447">
        <f t="shared" si="122"/>
        <v>0</v>
      </c>
      <c r="T447" s="6">
        <f t="shared" si="123"/>
        <v>0</v>
      </c>
      <c r="U447" s="6" t="e">
        <f>IF(予定価格!$G$1939=0,ROUND(予定価格!H435*(入力表!$F$12/予定価格!$H$1943),-$F$14),ROUND((予定価格!G435*(入力表!$F$12-予定価格!$H$1943)/予定価格!$G$1943)+予定価格!H435,-$F$14))</f>
        <v>#DIV/0!</v>
      </c>
      <c r="V447" t="e">
        <f>IF(U447=0,1,IF(予定価格!O435=0,1,(U447-予定価格!P435)/予定価格!O435))</f>
        <v>#DIV/0!</v>
      </c>
      <c r="W447" t="e">
        <f t="shared" si="107"/>
        <v>#DIV/0!</v>
      </c>
      <c r="X447" t="e">
        <f t="shared" si="124"/>
        <v>#DIV/0!</v>
      </c>
      <c r="Y447" t="e">
        <f>IF(U447=0,0,IF(予定価格!G435=0,0,(U447-予定価格!H435)/予定価格!G435))</f>
        <v>#DIV/0!</v>
      </c>
      <c r="Z447" t="e">
        <f t="shared" si="108"/>
        <v>#DIV/0!</v>
      </c>
      <c r="AA447" t="e">
        <f t="shared" si="125"/>
        <v>#DIV/0!</v>
      </c>
      <c r="AB447" s="6" t="e">
        <f t="shared" si="126"/>
        <v>#DIV/0!</v>
      </c>
    </row>
    <row r="448" spans="1:28" hidden="1" x14ac:dyDescent="0.2">
      <c r="A448">
        <f>+予定価格!A436</f>
        <v>0</v>
      </c>
      <c r="B448" s="268">
        <f>ROUND(予定価格!B436*査定表!$B$1949,-D448)+E448</f>
        <v>0</v>
      </c>
      <c r="C448" s="268"/>
      <c r="D448" s="32">
        <f t="shared" si="109"/>
        <v>3</v>
      </c>
      <c r="E448" s="33">
        <f t="shared" si="117"/>
        <v>0</v>
      </c>
      <c r="F448" s="268">
        <f>IF($F$12=0,0,IF(予定価格!$G$1939=0,ROUND(予定価格!H436*(入力表!$F$12/予定価格!$H$1943),-H448),ROUND((予定価格!G436*(入力表!$F$12-予定価格!$H$1943)/予定価格!$G$1943)+予定価格!H436,-H448)))+I448</f>
        <v>0</v>
      </c>
      <c r="G448" s="268"/>
      <c r="H448" s="34">
        <f t="shared" si="110"/>
        <v>3</v>
      </c>
      <c r="I448" s="35">
        <f t="shared" si="118"/>
        <v>0</v>
      </c>
      <c r="J448" s="220">
        <f t="shared" si="119"/>
        <v>0</v>
      </c>
      <c r="K448" s="12">
        <f t="shared" si="120"/>
        <v>0</v>
      </c>
      <c r="L448" s="37"/>
      <c r="M448" s="6">
        <f>ROUND(予定価格!B436*査定表!$B$1949,-$F$14)</f>
        <v>0</v>
      </c>
      <c r="N448">
        <f>IF(M448=0,1,M448/予定価格!B436)</f>
        <v>1</v>
      </c>
      <c r="O448">
        <f t="shared" si="105"/>
        <v>11</v>
      </c>
      <c r="P448">
        <f t="shared" si="121"/>
        <v>0</v>
      </c>
      <c r="Q448">
        <f>IF(M448=0,0,M448/予定価格!B436)</f>
        <v>0</v>
      </c>
      <c r="R448">
        <f t="shared" si="106"/>
        <v>11</v>
      </c>
      <c r="S448">
        <f t="shared" si="122"/>
        <v>0</v>
      </c>
      <c r="T448" s="6">
        <f t="shared" si="123"/>
        <v>0</v>
      </c>
      <c r="U448" s="6" t="e">
        <f>IF(予定価格!$G$1939=0,ROUND(予定価格!H436*(入力表!$F$12/予定価格!$H$1943),-$F$14),ROUND((予定価格!G436*(入力表!$F$12-予定価格!$H$1943)/予定価格!$G$1943)+予定価格!H436,-$F$14))</f>
        <v>#DIV/0!</v>
      </c>
      <c r="V448" t="e">
        <f>IF(U448=0,1,IF(予定価格!O436=0,1,(U448-予定価格!P436)/予定価格!O436))</f>
        <v>#DIV/0!</v>
      </c>
      <c r="W448" t="e">
        <f t="shared" si="107"/>
        <v>#DIV/0!</v>
      </c>
      <c r="X448" t="e">
        <f t="shared" si="124"/>
        <v>#DIV/0!</v>
      </c>
      <c r="Y448" t="e">
        <f>IF(U448=0,0,IF(予定価格!G436=0,0,(U448-予定価格!H436)/予定価格!G436))</f>
        <v>#DIV/0!</v>
      </c>
      <c r="Z448" t="e">
        <f t="shared" si="108"/>
        <v>#DIV/0!</v>
      </c>
      <c r="AA448" t="e">
        <f t="shared" si="125"/>
        <v>#DIV/0!</v>
      </c>
      <c r="AB448" s="6" t="e">
        <f t="shared" si="126"/>
        <v>#DIV/0!</v>
      </c>
    </row>
    <row r="449" spans="1:28" hidden="1" x14ac:dyDescent="0.2">
      <c r="A449">
        <f>+予定価格!A437</f>
        <v>0</v>
      </c>
      <c r="B449" s="268">
        <f>ROUND(予定価格!B437*査定表!$B$1949,-D449)+E449</f>
        <v>0</v>
      </c>
      <c r="C449" s="268"/>
      <c r="D449" s="32">
        <f t="shared" si="109"/>
        <v>3</v>
      </c>
      <c r="E449" s="33">
        <f t="shared" si="117"/>
        <v>0</v>
      </c>
      <c r="F449" s="268">
        <f>IF($F$12=0,0,IF(予定価格!$G$1939=0,ROUND(予定価格!H437*(入力表!$F$12/予定価格!$H$1943),-H449),ROUND((予定価格!G437*(入力表!$F$12-予定価格!$H$1943)/予定価格!$G$1943)+予定価格!H437,-H449)))+I449</f>
        <v>0</v>
      </c>
      <c r="G449" s="268"/>
      <c r="H449" s="34">
        <f t="shared" si="110"/>
        <v>3</v>
      </c>
      <c r="I449" s="35">
        <f t="shared" si="118"/>
        <v>0</v>
      </c>
      <c r="J449" s="220">
        <f t="shared" si="119"/>
        <v>0</v>
      </c>
      <c r="K449" s="12">
        <f t="shared" si="120"/>
        <v>0</v>
      </c>
      <c r="L449" s="37"/>
      <c r="M449" s="6">
        <f>ROUND(予定価格!B437*査定表!$B$1949,-$F$14)</f>
        <v>0</v>
      </c>
      <c r="N449">
        <f>IF(M449=0,1,M449/予定価格!B437)</f>
        <v>1</v>
      </c>
      <c r="O449">
        <f t="shared" si="105"/>
        <v>11</v>
      </c>
      <c r="P449">
        <f t="shared" si="121"/>
        <v>0</v>
      </c>
      <c r="Q449">
        <f>IF(M449=0,0,M449/予定価格!B437)</f>
        <v>0</v>
      </c>
      <c r="R449">
        <f t="shared" si="106"/>
        <v>11</v>
      </c>
      <c r="S449">
        <f t="shared" si="122"/>
        <v>0</v>
      </c>
      <c r="T449" s="6">
        <f t="shared" si="123"/>
        <v>0</v>
      </c>
      <c r="U449" s="6" t="e">
        <f>IF(予定価格!$G$1939=0,ROUND(予定価格!H437*(入力表!$F$12/予定価格!$H$1943),-$F$14),ROUND((予定価格!G437*(入力表!$F$12-予定価格!$H$1943)/予定価格!$G$1943)+予定価格!H437,-$F$14))</f>
        <v>#DIV/0!</v>
      </c>
      <c r="V449" t="e">
        <f>IF(U449=0,1,IF(予定価格!O437=0,1,(U449-予定価格!P437)/予定価格!O437))</f>
        <v>#DIV/0!</v>
      </c>
      <c r="W449" t="e">
        <f t="shared" si="107"/>
        <v>#DIV/0!</v>
      </c>
      <c r="X449" t="e">
        <f t="shared" si="124"/>
        <v>#DIV/0!</v>
      </c>
      <c r="Y449" t="e">
        <f>IF(U449=0,0,IF(予定価格!G437=0,0,(U449-予定価格!H437)/予定価格!G437))</f>
        <v>#DIV/0!</v>
      </c>
      <c r="Z449" t="e">
        <f t="shared" si="108"/>
        <v>#DIV/0!</v>
      </c>
      <c r="AA449" t="e">
        <f t="shared" si="125"/>
        <v>#DIV/0!</v>
      </c>
      <c r="AB449" s="6" t="e">
        <f t="shared" si="126"/>
        <v>#DIV/0!</v>
      </c>
    </row>
    <row r="450" spans="1:28" hidden="1" x14ac:dyDescent="0.2">
      <c r="A450">
        <f>+予定価格!A438</f>
        <v>0</v>
      </c>
      <c r="B450" s="268">
        <f>ROUND(予定価格!B438*査定表!$B$1949,-D450)+E450</f>
        <v>0</v>
      </c>
      <c r="C450" s="268"/>
      <c r="D450" s="32">
        <f t="shared" si="109"/>
        <v>3</v>
      </c>
      <c r="E450" s="33">
        <f t="shared" si="117"/>
        <v>0</v>
      </c>
      <c r="F450" s="268">
        <f>IF($F$12=0,0,IF(予定価格!$G$1939=0,ROUND(予定価格!H438*(入力表!$F$12/予定価格!$H$1943),-H450),ROUND((予定価格!G438*(入力表!$F$12-予定価格!$H$1943)/予定価格!$G$1943)+予定価格!H438,-H450)))+I450</f>
        <v>0</v>
      </c>
      <c r="G450" s="268"/>
      <c r="H450" s="34">
        <f t="shared" si="110"/>
        <v>3</v>
      </c>
      <c r="I450" s="35">
        <f t="shared" si="118"/>
        <v>0</v>
      </c>
      <c r="J450" s="220">
        <f t="shared" si="119"/>
        <v>0</v>
      </c>
      <c r="K450" s="12">
        <f t="shared" si="120"/>
        <v>0</v>
      </c>
      <c r="L450" s="37"/>
      <c r="M450" s="6">
        <f>ROUND(予定価格!B438*査定表!$B$1949,-$F$14)</f>
        <v>0</v>
      </c>
      <c r="N450">
        <f>IF(M450=0,1,M450/予定価格!B438)</f>
        <v>1</v>
      </c>
      <c r="O450">
        <f t="shared" si="105"/>
        <v>11</v>
      </c>
      <c r="P450">
        <f t="shared" si="121"/>
        <v>0</v>
      </c>
      <c r="Q450">
        <f>IF(M450=0,0,M450/予定価格!B438)</f>
        <v>0</v>
      </c>
      <c r="R450">
        <f t="shared" si="106"/>
        <v>11</v>
      </c>
      <c r="S450">
        <f t="shared" si="122"/>
        <v>0</v>
      </c>
      <c r="T450" s="6">
        <f t="shared" si="123"/>
        <v>0</v>
      </c>
      <c r="U450" s="6" t="e">
        <f>IF(予定価格!$G$1939=0,ROUND(予定価格!H438*(入力表!$F$12/予定価格!$H$1943),-$F$14),ROUND((予定価格!G438*(入力表!$F$12-予定価格!$H$1943)/予定価格!$G$1943)+予定価格!H438,-$F$14))</f>
        <v>#DIV/0!</v>
      </c>
      <c r="V450" t="e">
        <f>IF(U450=0,1,IF(予定価格!O438=0,1,(U450-予定価格!P438)/予定価格!O438))</f>
        <v>#DIV/0!</v>
      </c>
      <c r="W450" t="e">
        <f t="shared" si="107"/>
        <v>#DIV/0!</v>
      </c>
      <c r="X450" t="e">
        <f t="shared" si="124"/>
        <v>#DIV/0!</v>
      </c>
      <c r="Y450" t="e">
        <f>IF(U450=0,0,IF(予定価格!G438=0,0,(U450-予定価格!H438)/予定価格!G438))</f>
        <v>#DIV/0!</v>
      </c>
      <c r="Z450" t="e">
        <f t="shared" si="108"/>
        <v>#DIV/0!</v>
      </c>
      <c r="AA450" t="e">
        <f t="shared" si="125"/>
        <v>#DIV/0!</v>
      </c>
      <c r="AB450" s="6" t="e">
        <f t="shared" si="126"/>
        <v>#DIV/0!</v>
      </c>
    </row>
    <row r="451" spans="1:28" hidden="1" x14ac:dyDescent="0.2">
      <c r="A451">
        <f>+予定価格!A439</f>
        <v>0</v>
      </c>
      <c r="B451" s="268">
        <f>ROUND(予定価格!B439*査定表!$B$1949,-D451)+E451</f>
        <v>0</v>
      </c>
      <c r="C451" s="268"/>
      <c r="D451" s="32">
        <f t="shared" si="109"/>
        <v>3</v>
      </c>
      <c r="E451" s="33">
        <f t="shared" si="117"/>
        <v>0</v>
      </c>
      <c r="F451" s="268">
        <f>IF($F$12=0,0,IF(予定価格!$G$1939=0,ROUND(予定価格!H439*(入力表!$F$12/予定価格!$H$1943),-H451),ROUND((予定価格!G439*(入力表!$F$12-予定価格!$H$1943)/予定価格!$G$1943)+予定価格!H439,-H451)))+I451</f>
        <v>0</v>
      </c>
      <c r="G451" s="268"/>
      <c r="H451" s="34">
        <f t="shared" si="110"/>
        <v>3</v>
      </c>
      <c r="I451" s="35">
        <f t="shared" si="118"/>
        <v>0</v>
      </c>
      <c r="J451" s="220">
        <f t="shared" si="119"/>
        <v>0</v>
      </c>
      <c r="K451" s="12">
        <f t="shared" si="120"/>
        <v>0</v>
      </c>
      <c r="L451" s="37"/>
      <c r="M451" s="6">
        <f>ROUND(予定価格!B439*査定表!$B$1949,-$F$14)</f>
        <v>0</v>
      </c>
      <c r="N451">
        <f>IF(M451=0,1,M451/予定価格!B439)</f>
        <v>1</v>
      </c>
      <c r="O451">
        <f t="shared" si="105"/>
        <v>11</v>
      </c>
      <c r="P451">
        <f t="shared" si="121"/>
        <v>0</v>
      </c>
      <c r="Q451">
        <f>IF(M451=0,0,M451/予定価格!B439)</f>
        <v>0</v>
      </c>
      <c r="R451">
        <f t="shared" si="106"/>
        <v>11</v>
      </c>
      <c r="S451">
        <f t="shared" si="122"/>
        <v>0</v>
      </c>
      <c r="T451" s="6">
        <f t="shared" si="123"/>
        <v>0</v>
      </c>
      <c r="U451" s="6" t="e">
        <f>IF(予定価格!$G$1939=0,ROUND(予定価格!H439*(入力表!$F$12/予定価格!$H$1943),-$F$14),ROUND((予定価格!G439*(入力表!$F$12-予定価格!$H$1943)/予定価格!$G$1943)+予定価格!H439,-$F$14))</f>
        <v>#DIV/0!</v>
      </c>
      <c r="V451" t="e">
        <f>IF(U451=0,1,IF(予定価格!O439=0,1,(U451-予定価格!P439)/予定価格!O439))</f>
        <v>#DIV/0!</v>
      </c>
      <c r="W451" t="e">
        <f t="shared" si="107"/>
        <v>#DIV/0!</v>
      </c>
      <c r="X451" t="e">
        <f t="shared" si="124"/>
        <v>#DIV/0!</v>
      </c>
      <c r="Y451" t="e">
        <f>IF(U451=0,0,IF(予定価格!G439=0,0,(U451-予定価格!H439)/予定価格!G439))</f>
        <v>#DIV/0!</v>
      </c>
      <c r="Z451" t="e">
        <f t="shared" si="108"/>
        <v>#DIV/0!</v>
      </c>
      <c r="AA451" t="e">
        <f t="shared" si="125"/>
        <v>#DIV/0!</v>
      </c>
      <c r="AB451" s="6" t="e">
        <f t="shared" si="126"/>
        <v>#DIV/0!</v>
      </c>
    </row>
    <row r="452" spans="1:28" hidden="1" x14ac:dyDescent="0.2">
      <c r="A452">
        <f>+予定価格!A440</f>
        <v>0</v>
      </c>
      <c r="B452" s="268">
        <f>ROUND(予定価格!B440*査定表!$B$1949,-D452)+E452</f>
        <v>0</v>
      </c>
      <c r="C452" s="268"/>
      <c r="D452" s="32">
        <f t="shared" si="109"/>
        <v>3</v>
      </c>
      <c r="E452" s="33">
        <f t="shared" si="117"/>
        <v>0</v>
      </c>
      <c r="F452" s="268">
        <f>IF($F$12=0,0,IF(予定価格!$G$1939=0,ROUND(予定価格!H440*(入力表!$F$12/予定価格!$H$1943),-H452),ROUND((予定価格!G440*(入力表!$F$12-予定価格!$H$1943)/予定価格!$G$1943)+予定価格!H440,-H452)))+I452</f>
        <v>0</v>
      </c>
      <c r="G452" s="268"/>
      <c r="H452" s="34">
        <f t="shared" si="110"/>
        <v>3</v>
      </c>
      <c r="I452" s="35">
        <f t="shared" si="118"/>
        <v>0</v>
      </c>
      <c r="J452" s="220">
        <f t="shared" si="119"/>
        <v>0</v>
      </c>
      <c r="K452" s="12">
        <f t="shared" si="120"/>
        <v>0</v>
      </c>
      <c r="L452" s="37"/>
      <c r="M452" s="6">
        <f>ROUND(予定価格!B440*査定表!$B$1949,-$F$14)</f>
        <v>0</v>
      </c>
      <c r="N452">
        <f>IF(M452=0,1,M452/予定価格!B440)</f>
        <v>1</v>
      </c>
      <c r="O452">
        <f t="shared" si="105"/>
        <v>11</v>
      </c>
      <c r="P452">
        <f t="shared" si="121"/>
        <v>0</v>
      </c>
      <c r="Q452">
        <f>IF(M452=0,0,M452/予定価格!B440)</f>
        <v>0</v>
      </c>
      <c r="R452">
        <f t="shared" si="106"/>
        <v>11</v>
      </c>
      <c r="S452">
        <f t="shared" si="122"/>
        <v>0</v>
      </c>
      <c r="T452" s="6">
        <f t="shared" si="123"/>
        <v>0</v>
      </c>
      <c r="U452" s="6" t="e">
        <f>IF(予定価格!$G$1939=0,ROUND(予定価格!H440*(入力表!$F$12/予定価格!$H$1943),-$F$14),ROUND((予定価格!G440*(入力表!$F$12-予定価格!$H$1943)/予定価格!$G$1943)+予定価格!H440,-$F$14))</f>
        <v>#DIV/0!</v>
      </c>
      <c r="V452" t="e">
        <f>IF(U452=0,1,IF(予定価格!O440=0,1,(U452-予定価格!P440)/予定価格!O440))</f>
        <v>#DIV/0!</v>
      </c>
      <c r="W452" t="e">
        <f t="shared" si="107"/>
        <v>#DIV/0!</v>
      </c>
      <c r="X452" t="e">
        <f t="shared" si="124"/>
        <v>#DIV/0!</v>
      </c>
      <c r="Y452" t="e">
        <f>IF(U452=0,0,IF(予定価格!G440=0,0,(U452-予定価格!H440)/予定価格!G440))</f>
        <v>#DIV/0!</v>
      </c>
      <c r="Z452" t="e">
        <f t="shared" si="108"/>
        <v>#DIV/0!</v>
      </c>
      <c r="AA452" t="e">
        <f t="shared" si="125"/>
        <v>#DIV/0!</v>
      </c>
      <c r="AB452" s="6" t="e">
        <f t="shared" si="126"/>
        <v>#DIV/0!</v>
      </c>
    </row>
    <row r="453" spans="1:28" hidden="1" x14ac:dyDescent="0.2">
      <c r="A453">
        <f>+予定価格!A441</f>
        <v>0</v>
      </c>
      <c r="B453" s="268">
        <f>ROUND(予定価格!B441*査定表!$B$1949,-D453)+E453</f>
        <v>0</v>
      </c>
      <c r="C453" s="268"/>
      <c r="D453" s="32">
        <f t="shared" si="109"/>
        <v>3</v>
      </c>
      <c r="E453" s="33">
        <f t="shared" si="117"/>
        <v>0</v>
      </c>
      <c r="F453" s="268">
        <f>IF($F$12=0,0,IF(予定価格!$G$1939=0,ROUND(予定価格!H441*(入力表!$F$12/予定価格!$H$1943),-H453),ROUND((予定価格!G441*(入力表!$F$12-予定価格!$H$1943)/予定価格!$G$1943)+予定価格!H441,-H453)))+I453</f>
        <v>0</v>
      </c>
      <c r="G453" s="268"/>
      <c r="H453" s="34">
        <f t="shared" si="110"/>
        <v>3</v>
      </c>
      <c r="I453" s="35">
        <f t="shared" si="118"/>
        <v>0</v>
      </c>
      <c r="J453" s="220">
        <f t="shared" si="119"/>
        <v>0</v>
      </c>
      <c r="K453" s="12">
        <f t="shared" si="120"/>
        <v>0</v>
      </c>
      <c r="L453" s="37"/>
      <c r="M453" s="6">
        <f>ROUND(予定価格!B441*査定表!$B$1949,-$F$14)</f>
        <v>0</v>
      </c>
      <c r="N453">
        <f>IF(M453=0,1,M453/予定価格!B441)</f>
        <v>1</v>
      </c>
      <c r="O453">
        <f t="shared" si="105"/>
        <v>11</v>
      </c>
      <c r="P453">
        <f t="shared" si="121"/>
        <v>0</v>
      </c>
      <c r="Q453">
        <f>IF(M453=0,0,M453/予定価格!B441)</f>
        <v>0</v>
      </c>
      <c r="R453">
        <f t="shared" si="106"/>
        <v>11</v>
      </c>
      <c r="S453">
        <f t="shared" si="122"/>
        <v>0</v>
      </c>
      <c r="T453" s="6">
        <f t="shared" si="123"/>
        <v>0</v>
      </c>
      <c r="U453" s="6" t="e">
        <f>IF(予定価格!$G$1939=0,ROUND(予定価格!H441*(入力表!$F$12/予定価格!$H$1943),-$F$14),ROUND((予定価格!G441*(入力表!$F$12-予定価格!$H$1943)/予定価格!$G$1943)+予定価格!H441,-$F$14))</f>
        <v>#DIV/0!</v>
      </c>
      <c r="V453" t="e">
        <f>IF(U453=0,1,IF(予定価格!O441=0,1,(U453-予定価格!P441)/予定価格!O441))</f>
        <v>#DIV/0!</v>
      </c>
      <c r="W453" t="e">
        <f t="shared" si="107"/>
        <v>#DIV/0!</v>
      </c>
      <c r="X453" t="e">
        <f t="shared" si="124"/>
        <v>#DIV/0!</v>
      </c>
      <c r="Y453" t="e">
        <f>IF(U453=0,0,IF(予定価格!G441=0,0,(U453-予定価格!H441)/予定価格!G441))</f>
        <v>#DIV/0!</v>
      </c>
      <c r="Z453" t="e">
        <f t="shared" si="108"/>
        <v>#DIV/0!</v>
      </c>
      <c r="AA453" t="e">
        <f t="shared" si="125"/>
        <v>#DIV/0!</v>
      </c>
      <c r="AB453" s="6" t="e">
        <f t="shared" si="126"/>
        <v>#DIV/0!</v>
      </c>
    </row>
    <row r="454" spans="1:28" hidden="1" x14ac:dyDescent="0.2">
      <c r="A454">
        <f>+予定価格!A442</f>
        <v>0</v>
      </c>
      <c r="B454" s="268">
        <f>ROUND(予定価格!B442*査定表!$B$1949,-D454)+E454</f>
        <v>0</v>
      </c>
      <c r="C454" s="268"/>
      <c r="D454" s="32">
        <f t="shared" si="109"/>
        <v>3</v>
      </c>
      <c r="E454" s="33">
        <f t="shared" si="117"/>
        <v>0</v>
      </c>
      <c r="F454" s="268">
        <f>IF($F$12=0,0,IF(予定価格!$G$1939=0,ROUND(予定価格!H442*(入力表!$F$12/予定価格!$H$1943),-H454),ROUND((予定価格!G442*(入力表!$F$12-予定価格!$H$1943)/予定価格!$G$1943)+予定価格!H442,-H454)))+I454</f>
        <v>0</v>
      </c>
      <c r="G454" s="268"/>
      <c r="H454" s="34">
        <f t="shared" si="110"/>
        <v>3</v>
      </c>
      <c r="I454" s="35">
        <f t="shared" si="118"/>
        <v>0</v>
      </c>
      <c r="J454" s="220">
        <f t="shared" si="119"/>
        <v>0</v>
      </c>
      <c r="K454" s="12">
        <f t="shared" si="120"/>
        <v>0</v>
      </c>
      <c r="L454" s="37"/>
      <c r="M454" s="6">
        <f>ROUND(予定価格!B442*査定表!$B$1949,-$F$14)</f>
        <v>0</v>
      </c>
      <c r="N454">
        <f>IF(M454=0,1,M454/予定価格!B442)</f>
        <v>1</v>
      </c>
      <c r="O454">
        <f t="shared" si="105"/>
        <v>11</v>
      </c>
      <c r="P454">
        <f t="shared" si="121"/>
        <v>0</v>
      </c>
      <c r="Q454">
        <f>IF(M454=0,0,M454/予定価格!B442)</f>
        <v>0</v>
      </c>
      <c r="R454">
        <f t="shared" si="106"/>
        <v>11</v>
      </c>
      <c r="S454">
        <f t="shared" si="122"/>
        <v>0</v>
      </c>
      <c r="T454" s="6">
        <f t="shared" si="123"/>
        <v>0</v>
      </c>
      <c r="U454" s="6" t="e">
        <f>IF(予定価格!$G$1939=0,ROUND(予定価格!H442*(入力表!$F$12/予定価格!$H$1943),-$F$14),ROUND((予定価格!G442*(入力表!$F$12-予定価格!$H$1943)/予定価格!$G$1943)+予定価格!H442,-$F$14))</f>
        <v>#DIV/0!</v>
      </c>
      <c r="V454" t="e">
        <f>IF(U454=0,1,IF(予定価格!O442=0,1,(U454-予定価格!P442)/予定価格!O442))</f>
        <v>#DIV/0!</v>
      </c>
      <c r="W454" t="e">
        <f t="shared" si="107"/>
        <v>#DIV/0!</v>
      </c>
      <c r="X454" t="e">
        <f t="shared" si="124"/>
        <v>#DIV/0!</v>
      </c>
      <c r="Y454" t="e">
        <f>IF(U454=0,0,IF(予定価格!G442=0,0,(U454-予定価格!H442)/予定価格!G442))</f>
        <v>#DIV/0!</v>
      </c>
      <c r="Z454" t="e">
        <f t="shared" si="108"/>
        <v>#DIV/0!</v>
      </c>
      <c r="AA454" t="e">
        <f t="shared" si="125"/>
        <v>#DIV/0!</v>
      </c>
      <c r="AB454" s="6" t="e">
        <f t="shared" si="126"/>
        <v>#DIV/0!</v>
      </c>
    </row>
    <row r="455" spans="1:28" hidden="1" x14ac:dyDescent="0.2">
      <c r="A455">
        <f>+予定価格!A443</f>
        <v>0</v>
      </c>
      <c r="B455" s="268">
        <f>ROUND(予定価格!B443*査定表!$B$1949,-D455)+E455</f>
        <v>0</v>
      </c>
      <c r="C455" s="268"/>
      <c r="D455" s="32">
        <f t="shared" si="109"/>
        <v>3</v>
      </c>
      <c r="E455" s="33">
        <f t="shared" si="117"/>
        <v>0</v>
      </c>
      <c r="F455" s="268">
        <f>IF($F$12=0,0,IF(予定価格!$G$1939=0,ROUND(予定価格!H443*(入力表!$F$12/予定価格!$H$1943),-H455),ROUND((予定価格!G443*(入力表!$F$12-予定価格!$H$1943)/予定価格!$G$1943)+予定価格!H443,-H455)))+I455</f>
        <v>0</v>
      </c>
      <c r="G455" s="268"/>
      <c r="H455" s="34">
        <f t="shared" si="110"/>
        <v>3</v>
      </c>
      <c r="I455" s="35">
        <f t="shared" si="118"/>
        <v>0</v>
      </c>
      <c r="J455" s="220">
        <f t="shared" si="119"/>
        <v>0</v>
      </c>
      <c r="K455" s="12">
        <f t="shared" si="120"/>
        <v>0</v>
      </c>
      <c r="L455" s="37"/>
      <c r="M455" s="6">
        <f>ROUND(予定価格!B443*査定表!$B$1949,-$F$14)</f>
        <v>0</v>
      </c>
      <c r="N455">
        <f>IF(M455=0,1,M455/予定価格!B443)</f>
        <v>1</v>
      </c>
      <c r="O455">
        <f t="shared" si="105"/>
        <v>11</v>
      </c>
      <c r="P455">
        <f t="shared" si="121"/>
        <v>0</v>
      </c>
      <c r="Q455">
        <f>IF(M455=0,0,M455/予定価格!B443)</f>
        <v>0</v>
      </c>
      <c r="R455">
        <f t="shared" si="106"/>
        <v>11</v>
      </c>
      <c r="S455">
        <f t="shared" si="122"/>
        <v>0</v>
      </c>
      <c r="T455" s="6">
        <f t="shared" si="123"/>
        <v>0</v>
      </c>
      <c r="U455" s="6" t="e">
        <f>IF(予定価格!$G$1939=0,ROUND(予定価格!H443*(入力表!$F$12/予定価格!$H$1943),-$F$14),ROUND((予定価格!G443*(入力表!$F$12-予定価格!$H$1943)/予定価格!$G$1943)+予定価格!H443,-$F$14))</f>
        <v>#DIV/0!</v>
      </c>
      <c r="V455" t="e">
        <f>IF(U455=0,1,IF(予定価格!O443=0,1,(U455-予定価格!P443)/予定価格!O443))</f>
        <v>#DIV/0!</v>
      </c>
      <c r="W455" t="e">
        <f t="shared" si="107"/>
        <v>#DIV/0!</v>
      </c>
      <c r="X455" t="e">
        <f t="shared" si="124"/>
        <v>#DIV/0!</v>
      </c>
      <c r="Y455" t="e">
        <f>IF(U455=0,0,IF(予定価格!G443=0,0,(U455-予定価格!H443)/予定価格!G443))</f>
        <v>#DIV/0!</v>
      </c>
      <c r="Z455" t="e">
        <f t="shared" si="108"/>
        <v>#DIV/0!</v>
      </c>
      <c r="AA455" t="e">
        <f t="shared" si="125"/>
        <v>#DIV/0!</v>
      </c>
      <c r="AB455" s="6" t="e">
        <f t="shared" si="126"/>
        <v>#DIV/0!</v>
      </c>
    </row>
    <row r="456" spans="1:28" hidden="1" x14ac:dyDescent="0.2">
      <c r="A456">
        <f>+予定価格!A444</f>
        <v>0</v>
      </c>
      <c r="B456" s="268">
        <f>ROUND(予定価格!B444*査定表!$B$1949,-D456)+E456</f>
        <v>0</v>
      </c>
      <c r="C456" s="268"/>
      <c r="D456" s="32">
        <f t="shared" si="109"/>
        <v>3</v>
      </c>
      <c r="E456" s="33">
        <f t="shared" si="117"/>
        <v>0</v>
      </c>
      <c r="F456" s="268">
        <f>IF($F$12=0,0,IF(予定価格!$G$1939=0,ROUND(予定価格!H444*(入力表!$F$12/予定価格!$H$1943),-H456),ROUND((予定価格!G444*(入力表!$F$12-予定価格!$H$1943)/予定価格!$G$1943)+予定価格!H444,-H456)))+I456</f>
        <v>0</v>
      </c>
      <c r="G456" s="268"/>
      <c r="H456" s="34">
        <f t="shared" si="110"/>
        <v>3</v>
      </c>
      <c r="I456" s="35">
        <f t="shared" si="118"/>
        <v>0</v>
      </c>
      <c r="J456" s="220">
        <f t="shared" si="119"/>
        <v>0</v>
      </c>
      <c r="K456" s="12">
        <f t="shared" si="120"/>
        <v>0</v>
      </c>
      <c r="L456" s="37"/>
      <c r="M456" s="6">
        <f>ROUND(予定価格!B444*査定表!$B$1949,-$F$14)</f>
        <v>0</v>
      </c>
      <c r="N456">
        <f>IF(M456=0,1,M456/予定価格!B444)</f>
        <v>1</v>
      </c>
      <c r="O456">
        <f t="shared" si="105"/>
        <v>11</v>
      </c>
      <c r="P456">
        <f t="shared" si="121"/>
        <v>0</v>
      </c>
      <c r="Q456">
        <f>IF(M456=0,0,M456/予定価格!B444)</f>
        <v>0</v>
      </c>
      <c r="R456">
        <f t="shared" si="106"/>
        <v>11</v>
      </c>
      <c r="S456">
        <f t="shared" si="122"/>
        <v>0</v>
      </c>
      <c r="T456" s="6">
        <f t="shared" si="123"/>
        <v>0</v>
      </c>
      <c r="U456" s="6" t="e">
        <f>IF(予定価格!$G$1939=0,ROUND(予定価格!H444*(入力表!$F$12/予定価格!$H$1943),-$F$14),ROUND((予定価格!G444*(入力表!$F$12-予定価格!$H$1943)/予定価格!$G$1943)+予定価格!H444,-$F$14))</f>
        <v>#DIV/0!</v>
      </c>
      <c r="V456" t="e">
        <f>IF(U456=0,1,IF(予定価格!O444=0,1,(U456-予定価格!P444)/予定価格!O444))</f>
        <v>#DIV/0!</v>
      </c>
      <c r="W456" t="e">
        <f t="shared" si="107"/>
        <v>#DIV/0!</v>
      </c>
      <c r="X456" t="e">
        <f t="shared" si="124"/>
        <v>#DIV/0!</v>
      </c>
      <c r="Y456" t="e">
        <f>IF(U456=0,0,IF(予定価格!G444=0,0,(U456-予定価格!H444)/予定価格!G444))</f>
        <v>#DIV/0!</v>
      </c>
      <c r="Z456" t="e">
        <f t="shared" si="108"/>
        <v>#DIV/0!</v>
      </c>
      <c r="AA456" t="e">
        <f t="shared" si="125"/>
        <v>#DIV/0!</v>
      </c>
      <c r="AB456" s="6" t="e">
        <f t="shared" si="126"/>
        <v>#DIV/0!</v>
      </c>
    </row>
    <row r="457" spans="1:28" hidden="1" x14ac:dyDescent="0.2">
      <c r="A457">
        <f>+予定価格!A445</f>
        <v>0</v>
      </c>
      <c r="B457" s="268">
        <f>ROUND(予定価格!B445*査定表!$B$1949,-D457)+E457</f>
        <v>0</v>
      </c>
      <c r="C457" s="268"/>
      <c r="D457" s="32">
        <f t="shared" si="109"/>
        <v>3</v>
      </c>
      <c r="E457" s="33">
        <f t="shared" si="117"/>
        <v>0</v>
      </c>
      <c r="F457" s="268">
        <f>IF($F$12=0,0,IF(予定価格!$G$1939=0,ROUND(予定価格!H445*(入力表!$F$12/予定価格!$H$1943),-H457),ROUND((予定価格!G445*(入力表!$F$12-予定価格!$H$1943)/予定価格!$G$1943)+予定価格!H445,-H457)))+I457</f>
        <v>0</v>
      </c>
      <c r="G457" s="268"/>
      <c r="H457" s="34">
        <f t="shared" si="110"/>
        <v>3</v>
      </c>
      <c r="I457" s="35">
        <f t="shared" si="118"/>
        <v>0</v>
      </c>
      <c r="J457" s="220">
        <f t="shared" si="119"/>
        <v>0</v>
      </c>
      <c r="K457" s="12">
        <f t="shared" si="120"/>
        <v>0</v>
      </c>
      <c r="L457" s="37"/>
      <c r="M457" s="6">
        <f>ROUND(予定価格!B445*査定表!$B$1949,-$F$14)</f>
        <v>0</v>
      </c>
      <c r="N457">
        <f>IF(M457=0,1,M457/予定価格!B445)</f>
        <v>1</v>
      </c>
      <c r="O457">
        <f t="shared" si="105"/>
        <v>11</v>
      </c>
      <c r="P457">
        <f t="shared" si="121"/>
        <v>0</v>
      </c>
      <c r="Q457">
        <f>IF(M457=0,0,M457/予定価格!B445)</f>
        <v>0</v>
      </c>
      <c r="R457">
        <f t="shared" si="106"/>
        <v>11</v>
      </c>
      <c r="S457">
        <f t="shared" si="122"/>
        <v>0</v>
      </c>
      <c r="T457" s="6">
        <f t="shared" si="123"/>
        <v>0</v>
      </c>
      <c r="U457" s="6" t="e">
        <f>IF(予定価格!$G$1939=0,ROUND(予定価格!H445*(入力表!$F$12/予定価格!$H$1943),-$F$14),ROUND((予定価格!G445*(入力表!$F$12-予定価格!$H$1943)/予定価格!$G$1943)+予定価格!H445,-$F$14))</f>
        <v>#DIV/0!</v>
      </c>
      <c r="V457" t="e">
        <f>IF(U457=0,1,IF(予定価格!O445=0,1,(U457-予定価格!P445)/予定価格!O445))</f>
        <v>#DIV/0!</v>
      </c>
      <c r="W457" t="e">
        <f t="shared" si="107"/>
        <v>#DIV/0!</v>
      </c>
      <c r="X457" t="e">
        <f t="shared" si="124"/>
        <v>#DIV/0!</v>
      </c>
      <c r="Y457" t="e">
        <f>IF(U457=0,0,IF(予定価格!G445=0,0,(U457-予定価格!H445)/予定価格!G445))</f>
        <v>#DIV/0!</v>
      </c>
      <c r="Z457" t="e">
        <f t="shared" si="108"/>
        <v>#DIV/0!</v>
      </c>
      <c r="AA457" t="e">
        <f t="shared" si="125"/>
        <v>#DIV/0!</v>
      </c>
      <c r="AB457" s="6" t="e">
        <f t="shared" si="126"/>
        <v>#DIV/0!</v>
      </c>
    </row>
    <row r="458" spans="1:28" hidden="1" x14ac:dyDescent="0.2">
      <c r="A458">
        <f>+予定価格!A446</f>
        <v>0</v>
      </c>
      <c r="B458" s="268">
        <f>ROUND(予定価格!B446*査定表!$B$1949,-D458)+E458</f>
        <v>0</v>
      </c>
      <c r="C458" s="268"/>
      <c r="D458" s="32">
        <f t="shared" si="109"/>
        <v>3</v>
      </c>
      <c r="E458" s="33">
        <f t="shared" si="117"/>
        <v>0</v>
      </c>
      <c r="F458" s="268">
        <f>IF($F$12=0,0,IF(予定価格!$G$1939=0,ROUND(予定価格!H446*(入力表!$F$12/予定価格!$H$1943),-H458),ROUND((予定価格!G446*(入力表!$F$12-予定価格!$H$1943)/予定価格!$G$1943)+予定価格!H446,-H458)))+I458</f>
        <v>0</v>
      </c>
      <c r="G458" s="268"/>
      <c r="H458" s="34">
        <f t="shared" si="110"/>
        <v>3</v>
      </c>
      <c r="I458" s="35">
        <f t="shared" si="118"/>
        <v>0</v>
      </c>
      <c r="J458" s="220">
        <f t="shared" si="119"/>
        <v>0</v>
      </c>
      <c r="K458" s="12">
        <f t="shared" si="120"/>
        <v>0</v>
      </c>
      <c r="L458" s="37"/>
      <c r="M458" s="6">
        <f>ROUND(予定価格!B446*査定表!$B$1949,-$F$14)</f>
        <v>0</v>
      </c>
      <c r="N458">
        <f>IF(M458=0,1,M458/予定価格!B446)</f>
        <v>1</v>
      </c>
      <c r="O458">
        <f t="shared" si="105"/>
        <v>11</v>
      </c>
      <c r="P458">
        <f t="shared" si="121"/>
        <v>0</v>
      </c>
      <c r="Q458">
        <f>IF(M458=0,0,M458/予定価格!B446)</f>
        <v>0</v>
      </c>
      <c r="R458">
        <f t="shared" si="106"/>
        <v>11</v>
      </c>
      <c r="S458">
        <f t="shared" si="122"/>
        <v>0</v>
      </c>
      <c r="T458" s="6">
        <f t="shared" si="123"/>
        <v>0</v>
      </c>
      <c r="U458" s="6" t="e">
        <f>IF(予定価格!$G$1939=0,ROUND(予定価格!H446*(入力表!$F$12/予定価格!$H$1943),-$F$14),ROUND((予定価格!G446*(入力表!$F$12-予定価格!$H$1943)/予定価格!$G$1943)+予定価格!H446,-$F$14))</f>
        <v>#DIV/0!</v>
      </c>
      <c r="V458" t="e">
        <f>IF(U458=0,1,IF(予定価格!O446=0,1,(U458-予定価格!P446)/予定価格!O446))</f>
        <v>#DIV/0!</v>
      </c>
      <c r="W458" t="e">
        <f t="shared" si="107"/>
        <v>#DIV/0!</v>
      </c>
      <c r="X458" t="e">
        <f t="shared" si="124"/>
        <v>#DIV/0!</v>
      </c>
      <c r="Y458" t="e">
        <f>IF(U458=0,0,IF(予定価格!G446=0,0,(U458-予定価格!H446)/予定価格!G446))</f>
        <v>#DIV/0!</v>
      </c>
      <c r="Z458" t="e">
        <f t="shared" si="108"/>
        <v>#DIV/0!</v>
      </c>
      <c r="AA458" t="e">
        <f t="shared" si="125"/>
        <v>#DIV/0!</v>
      </c>
      <c r="AB458" s="6" t="e">
        <f t="shared" si="126"/>
        <v>#DIV/0!</v>
      </c>
    </row>
    <row r="459" spans="1:28" hidden="1" x14ac:dyDescent="0.2">
      <c r="A459">
        <f>+予定価格!A447</f>
        <v>0</v>
      </c>
      <c r="B459" s="268">
        <f>ROUND(予定価格!B447*査定表!$B$1949,-D459)+E459</f>
        <v>0</v>
      </c>
      <c r="C459" s="268"/>
      <c r="D459" s="32">
        <f t="shared" si="109"/>
        <v>3</v>
      </c>
      <c r="E459" s="33">
        <f t="shared" si="117"/>
        <v>0</v>
      </c>
      <c r="F459" s="268">
        <f>IF($F$12=0,0,IF(予定価格!$G$1939=0,ROUND(予定価格!H447*(入力表!$F$12/予定価格!$H$1943),-H459),ROUND((予定価格!G447*(入力表!$F$12-予定価格!$H$1943)/予定価格!$G$1943)+予定価格!H447,-H459)))+I459</f>
        <v>0</v>
      </c>
      <c r="G459" s="268"/>
      <c r="H459" s="34">
        <f t="shared" si="110"/>
        <v>3</v>
      </c>
      <c r="I459" s="35">
        <f t="shared" si="118"/>
        <v>0</v>
      </c>
      <c r="J459" s="220">
        <f t="shared" si="119"/>
        <v>0</v>
      </c>
      <c r="K459" s="12">
        <f t="shared" si="120"/>
        <v>0</v>
      </c>
      <c r="L459" s="37"/>
      <c r="M459" s="6">
        <f>ROUND(予定価格!B447*査定表!$B$1949,-$F$14)</f>
        <v>0</v>
      </c>
      <c r="N459">
        <f>IF(M459=0,1,M459/予定価格!B447)</f>
        <v>1</v>
      </c>
      <c r="O459">
        <f t="shared" si="105"/>
        <v>11</v>
      </c>
      <c r="P459">
        <f t="shared" si="121"/>
        <v>0</v>
      </c>
      <c r="Q459">
        <f>IF(M459=0,0,M459/予定価格!B447)</f>
        <v>0</v>
      </c>
      <c r="R459">
        <f t="shared" si="106"/>
        <v>11</v>
      </c>
      <c r="S459">
        <f t="shared" si="122"/>
        <v>0</v>
      </c>
      <c r="T459" s="6">
        <f t="shared" si="123"/>
        <v>0</v>
      </c>
      <c r="U459" s="6" t="e">
        <f>IF(予定価格!$G$1939=0,ROUND(予定価格!H447*(入力表!$F$12/予定価格!$H$1943),-$F$14),ROUND((予定価格!G447*(入力表!$F$12-予定価格!$H$1943)/予定価格!$G$1943)+予定価格!H447,-$F$14))</f>
        <v>#DIV/0!</v>
      </c>
      <c r="V459" t="e">
        <f>IF(U459=0,1,IF(予定価格!O447=0,1,(U459-予定価格!P447)/予定価格!O447))</f>
        <v>#DIV/0!</v>
      </c>
      <c r="W459" t="e">
        <f t="shared" si="107"/>
        <v>#DIV/0!</v>
      </c>
      <c r="X459" t="e">
        <f t="shared" si="124"/>
        <v>#DIV/0!</v>
      </c>
      <c r="Y459" t="e">
        <f>IF(U459=0,0,IF(予定価格!G447=0,0,(U459-予定価格!H447)/予定価格!G447))</f>
        <v>#DIV/0!</v>
      </c>
      <c r="Z459" t="e">
        <f t="shared" si="108"/>
        <v>#DIV/0!</v>
      </c>
      <c r="AA459" t="e">
        <f t="shared" si="125"/>
        <v>#DIV/0!</v>
      </c>
      <c r="AB459" s="6" t="e">
        <f t="shared" si="126"/>
        <v>#DIV/0!</v>
      </c>
    </row>
    <row r="460" spans="1:28" hidden="1" x14ac:dyDescent="0.2">
      <c r="A460">
        <f>+予定価格!A448</f>
        <v>0</v>
      </c>
      <c r="B460" s="268">
        <f>ROUND(予定価格!B448*査定表!$B$1949,-D460)+E460</f>
        <v>0</v>
      </c>
      <c r="C460" s="268"/>
      <c r="D460" s="32">
        <f t="shared" si="109"/>
        <v>3</v>
      </c>
      <c r="E460" s="33">
        <f t="shared" si="117"/>
        <v>0</v>
      </c>
      <c r="F460" s="268">
        <f>IF($F$12=0,0,IF(予定価格!$G$1939=0,ROUND(予定価格!H448*(入力表!$F$12/予定価格!$H$1943),-H460),ROUND((予定価格!G448*(入力表!$F$12-予定価格!$H$1943)/予定価格!$G$1943)+予定価格!H448,-H460)))+I460</f>
        <v>0</v>
      </c>
      <c r="G460" s="268"/>
      <c r="H460" s="34">
        <f t="shared" si="110"/>
        <v>3</v>
      </c>
      <c r="I460" s="35">
        <f t="shared" si="118"/>
        <v>0</v>
      </c>
      <c r="J460" s="220">
        <f t="shared" si="119"/>
        <v>0</v>
      </c>
      <c r="K460" s="12">
        <f t="shared" si="120"/>
        <v>0</v>
      </c>
      <c r="L460" s="37"/>
      <c r="M460" s="6">
        <f>ROUND(予定価格!B448*査定表!$B$1949,-$F$14)</f>
        <v>0</v>
      </c>
      <c r="N460">
        <f>IF(M460=0,1,M460/予定価格!B448)</f>
        <v>1</v>
      </c>
      <c r="O460">
        <f t="shared" si="105"/>
        <v>11</v>
      </c>
      <c r="P460">
        <f t="shared" si="121"/>
        <v>0</v>
      </c>
      <c r="Q460">
        <f>IF(M460=0,0,M460/予定価格!B448)</f>
        <v>0</v>
      </c>
      <c r="R460">
        <f t="shared" si="106"/>
        <v>11</v>
      </c>
      <c r="S460">
        <f t="shared" si="122"/>
        <v>0</v>
      </c>
      <c r="T460" s="6">
        <f t="shared" si="123"/>
        <v>0</v>
      </c>
      <c r="U460" s="6" t="e">
        <f>IF(予定価格!$G$1939=0,ROUND(予定価格!H448*(入力表!$F$12/予定価格!$H$1943),-$F$14),ROUND((予定価格!G448*(入力表!$F$12-予定価格!$H$1943)/予定価格!$G$1943)+予定価格!H448,-$F$14))</f>
        <v>#DIV/0!</v>
      </c>
      <c r="V460" t="e">
        <f>IF(U460=0,1,IF(予定価格!O448=0,1,(U460-予定価格!P448)/予定価格!O448))</f>
        <v>#DIV/0!</v>
      </c>
      <c r="W460" t="e">
        <f t="shared" si="107"/>
        <v>#DIV/0!</v>
      </c>
      <c r="X460" t="e">
        <f t="shared" si="124"/>
        <v>#DIV/0!</v>
      </c>
      <c r="Y460" t="e">
        <f>IF(U460=0,0,IF(予定価格!G448=0,0,(U460-予定価格!H448)/予定価格!G448))</f>
        <v>#DIV/0!</v>
      </c>
      <c r="Z460" t="e">
        <f t="shared" si="108"/>
        <v>#DIV/0!</v>
      </c>
      <c r="AA460" t="e">
        <f t="shared" si="125"/>
        <v>#DIV/0!</v>
      </c>
      <c r="AB460" s="6" t="e">
        <f t="shared" si="126"/>
        <v>#DIV/0!</v>
      </c>
    </row>
    <row r="461" spans="1:28" hidden="1" x14ac:dyDescent="0.2">
      <c r="A461">
        <f>+予定価格!A449</f>
        <v>0</v>
      </c>
      <c r="B461" s="268">
        <f>ROUND(予定価格!B449*査定表!$B$1949,-D461)+E461</f>
        <v>0</v>
      </c>
      <c r="C461" s="268"/>
      <c r="D461" s="32">
        <f t="shared" si="109"/>
        <v>3</v>
      </c>
      <c r="E461" s="33">
        <f t="shared" si="117"/>
        <v>0</v>
      </c>
      <c r="F461" s="268">
        <f>IF($F$12=0,0,IF(予定価格!$G$1939=0,ROUND(予定価格!H449*(入力表!$F$12/予定価格!$H$1943),-H461),ROUND((予定価格!G449*(入力表!$F$12-予定価格!$H$1943)/予定価格!$G$1943)+予定価格!H449,-H461)))+I461</f>
        <v>0</v>
      </c>
      <c r="G461" s="268"/>
      <c r="H461" s="34">
        <f t="shared" si="110"/>
        <v>3</v>
      </c>
      <c r="I461" s="35">
        <f t="shared" si="118"/>
        <v>0</v>
      </c>
      <c r="J461" s="220">
        <f t="shared" si="119"/>
        <v>0</v>
      </c>
      <c r="K461" s="12">
        <f t="shared" si="120"/>
        <v>0</v>
      </c>
      <c r="L461" s="37"/>
      <c r="M461" s="6">
        <f>ROUND(予定価格!B449*査定表!$B$1949,-$F$14)</f>
        <v>0</v>
      </c>
      <c r="N461">
        <f>IF(M461=0,1,M461/予定価格!B449)</f>
        <v>1</v>
      </c>
      <c r="O461">
        <f t="shared" si="105"/>
        <v>11</v>
      </c>
      <c r="P461">
        <f t="shared" si="121"/>
        <v>0</v>
      </c>
      <c r="Q461">
        <f>IF(M461=0,0,M461/予定価格!B449)</f>
        <v>0</v>
      </c>
      <c r="R461">
        <f t="shared" si="106"/>
        <v>11</v>
      </c>
      <c r="S461">
        <f t="shared" si="122"/>
        <v>0</v>
      </c>
      <c r="T461" s="6">
        <f t="shared" si="123"/>
        <v>0</v>
      </c>
      <c r="U461" s="6" t="e">
        <f>IF(予定価格!$G$1939=0,ROUND(予定価格!H449*(入力表!$F$12/予定価格!$H$1943),-$F$14),ROUND((予定価格!G449*(入力表!$F$12-予定価格!$H$1943)/予定価格!$G$1943)+予定価格!H449,-$F$14))</f>
        <v>#DIV/0!</v>
      </c>
      <c r="V461" t="e">
        <f>IF(U461=0,1,IF(予定価格!O449=0,1,(U461-予定価格!P449)/予定価格!O449))</f>
        <v>#DIV/0!</v>
      </c>
      <c r="W461" t="e">
        <f t="shared" si="107"/>
        <v>#DIV/0!</v>
      </c>
      <c r="X461" t="e">
        <f t="shared" si="124"/>
        <v>#DIV/0!</v>
      </c>
      <c r="Y461" t="e">
        <f>IF(U461=0,0,IF(予定価格!G449=0,0,(U461-予定価格!H449)/予定価格!G449))</f>
        <v>#DIV/0!</v>
      </c>
      <c r="Z461" t="e">
        <f t="shared" si="108"/>
        <v>#DIV/0!</v>
      </c>
      <c r="AA461" t="e">
        <f t="shared" si="125"/>
        <v>#DIV/0!</v>
      </c>
      <c r="AB461" s="6" t="e">
        <f t="shared" si="126"/>
        <v>#DIV/0!</v>
      </c>
    </row>
    <row r="462" spans="1:28" hidden="1" x14ac:dyDescent="0.2">
      <c r="A462">
        <f>+予定価格!A450</f>
        <v>0</v>
      </c>
      <c r="B462" s="268">
        <f>ROUND(予定価格!B450*査定表!$B$1949,-D462)+E462</f>
        <v>0</v>
      </c>
      <c r="C462" s="268"/>
      <c r="D462" s="32">
        <f t="shared" si="109"/>
        <v>3</v>
      </c>
      <c r="E462" s="33">
        <f t="shared" si="117"/>
        <v>0</v>
      </c>
      <c r="F462" s="268">
        <f>IF($F$12=0,0,IF(予定価格!$G$1939=0,ROUND(予定価格!H450*(入力表!$F$12/予定価格!$H$1943),-H462),ROUND((予定価格!G450*(入力表!$F$12-予定価格!$H$1943)/予定価格!$G$1943)+予定価格!H450,-H462)))+I462</f>
        <v>0</v>
      </c>
      <c r="G462" s="268"/>
      <c r="H462" s="34">
        <f t="shared" si="110"/>
        <v>3</v>
      </c>
      <c r="I462" s="35">
        <f t="shared" si="118"/>
        <v>0</v>
      </c>
      <c r="J462" s="220">
        <f t="shared" si="119"/>
        <v>0</v>
      </c>
      <c r="K462" s="12">
        <f t="shared" si="120"/>
        <v>0</v>
      </c>
      <c r="L462" s="37"/>
      <c r="M462" s="6">
        <f>ROUND(予定価格!B450*査定表!$B$1949,-$F$14)</f>
        <v>0</v>
      </c>
      <c r="N462">
        <f>IF(M462=0,1,M462/予定価格!B450)</f>
        <v>1</v>
      </c>
      <c r="O462">
        <f t="shared" si="105"/>
        <v>11</v>
      </c>
      <c r="P462">
        <f t="shared" si="121"/>
        <v>0</v>
      </c>
      <c r="Q462">
        <f>IF(M462=0,0,M462/予定価格!B450)</f>
        <v>0</v>
      </c>
      <c r="R462">
        <f t="shared" si="106"/>
        <v>11</v>
      </c>
      <c r="S462">
        <f t="shared" si="122"/>
        <v>0</v>
      </c>
      <c r="T462" s="6">
        <f t="shared" si="123"/>
        <v>0</v>
      </c>
      <c r="U462" s="6" t="e">
        <f>IF(予定価格!$G$1939=0,ROUND(予定価格!H450*(入力表!$F$12/予定価格!$H$1943),-$F$14),ROUND((予定価格!G450*(入力表!$F$12-予定価格!$H$1943)/予定価格!$G$1943)+予定価格!H450,-$F$14))</f>
        <v>#DIV/0!</v>
      </c>
      <c r="V462" t="e">
        <f>IF(U462=0,1,IF(予定価格!O450=0,1,(U462-予定価格!P450)/予定価格!O450))</f>
        <v>#DIV/0!</v>
      </c>
      <c r="W462" t="e">
        <f t="shared" si="107"/>
        <v>#DIV/0!</v>
      </c>
      <c r="X462" t="e">
        <f t="shared" si="124"/>
        <v>#DIV/0!</v>
      </c>
      <c r="Y462" t="e">
        <f>IF(U462=0,0,IF(予定価格!G450=0,0,(U462-予定価格!H450)/予定価格!G450))</f>
        <v>#DIV/0!</v>
      </c>
      <c r="Z462" t="e">
        <f t="shared" si="108"/>
        <v>#DIV/0!</v>
      </c>
      <c r="AA462" t="e">
        <f t="shared" si="125"/>
        <v>#DIV/0!</v>
      </c>
      <c r="AB462" s="6" t="e">
        <f t="shared" si="126"/>
        <v>#DIV/0!</v>
      </c>
    </row>
    <row r="463" spans="1:28" hidden="1" x14ac:dyDescent="0.2">
      <c r="A463">
        <f>+予定価格!A451</f>
        <v>0</v>
      </c>
      <c r="B463" s="268">
        <f>ROUND(予定価格!B451*査定表!$B$1949,-D463)+E463</f>
        <v>0</v>
      </c>
      <c r="C463" s="268"/>
      <c r="D463" s="32">
        <f t="shared" si="109"/>
        <v>3</v>
      </c>
      <c r="E463" s="33">
        <f t="shared" si="117"/>
        <v>0</v>
      </c>
      <c r="F463" s="268">
        <f>IF($F$12=0,0,IF(予定価格!$G$1939=0,ROUND(予定価格!H451*(入力表!$F$12/予定価格!$H$1943),-H463),ROUND((予定価格!G451*(入力表!$F$12-予定価格!$H$1943)/予定価格!$G$1943)+予定価格!H451,-H463)))+I463</f>
        <v>0</v>
      </c>
      <c r="G463" s="268"/>
      <c r="H463" s="34">
        <f t="shared" si="110"/>
        <v>3</v>
      </c>
      <c r="I463" s="35">
        <f t="shared" si="118"/>
        <v>0</v>
      </c>
      <c r="J463" s="220">
        <f t="shared" si="119"/>
        <v>0</v>
      </c>
      <c r="K463" s="12">
        <f t="shared" si="120"/>
        <v>0</v>
      </c>
      <c r="L463" s="37"/>
      <c r="M463" s="6">
        <f>ROUND(予定価格!B451*査定表!$B$1949,-$F$14)</f>
        <v>0</v>
      </c>
      <c r="N463">
        <f>IF(M463=0,1,M463/予定価格!B451)</f>
        <v>1</v>
      </c>
      <c r="O463">
        <f t="shared" si="105"/>
        <v>11</v>
      </c>
      <c r="P463">
        <f t="shared" si="121"/>
        <v>0</v>
      </c>
      <c r="Q463">
        <f>IF(M463=0,0,M463/予定価格!B451)</f>
        <v>0</v>
      </c>
      <c r="R463">
        <f t="shared" si="106"/>
        <v>11</v>
      </c>
      <c r="S463">
        <f t="shared" si="122"/>
        <v>0</v>
      </c>
      <c r="T463" s="6">
        <f t="shared" si="123"/>
        <v>0</v>
      </c>
      <c r="U463" s="6" t="e">
        <f>IF(予定価格!$G$1939=0,ROUND(予定価格!H451*(入力表!$F$12/予定価格!$H$1943),-$F$14),ROUND((予定価格!G451*(入力表!$F$12-予定価格!$H$1943)/予定価格!$G$1943)+予定価格!H451,-$F$14))</f>
        <v>#DIV/0!</v>
      </c>
      <c r="V463" t="e">
        <f>IF(U463=0,1,IF(予定価格!O451=0,1,(U463-予定価格!P451)/予定価格!O451))</f>
        <v>#DIV/0!</v>
      </c>
      <c r="W463" t="e">
        <f t="shared" si="107"/>
        <v>#DIV/0!</v>
      </c>
      <c r="X463" t="e">
        <f t="shared" si="124"/>
        <v>#DIV/0!</v>
      </c>
      <c r="Y463" t="e">
        <f>IF(U463=0,0,IF(予定価格!G451=0,0,(U463-予定価格!H451)/予定価格!G451))</f>
        <v>#DIV/0!</v>
      </c>
      <c r="Z463" t="e">
        <f t="shared" si="108"/>
        <v>#DIV/0!</v>
      </c>
      <c r="AA463" t="e">
        <f t="shared" si="125"/>
        <v>#DIV/0!</v>
      </c>
      <c r="AB463" s="6" t="e">
        <f t="shared" si="126"/>
        <v>#DIV/0!</v>
      </c>
    </row>
    <row r="464" spans="1:28" hidden="1" x14ac:dyDescent="0.2">
      <c r="A464">
        <f>+予定価格!A452</f>
        <v>0</v>
      </c>
      <c r="B464" s="268">
        <f>ROUND(予定価格!B452*査定表!$B$1949,-D464)+E464</f>
        <v>0</v>
      </c>
      <c r="C464" s="268"/>
      <c r="D464" s="32">
        <f t="shared" si="109"/>
        <v>3</v>
      </c>
      <c r="E464" s="33">
        <f t="shared" si="117"/>
        <v>0</v>
      </c>
      <c r="F464" s="268">
        <f>IF($F$12=0,0,IF(予定価格!$G$1939=0,ROUND(予定価格!H452*(入力表!$F$12/予定価格!$H$1943),-H464),ROUND((予定価格!G452*(入力表!$F$12-予定価格!$H$1943)/予定価格!$G$1943)+予定価格!H452,-H464)))+I464</f>
        <v>0</v>
      </c>
      <c r="G464" s="268"/>
      <c r="H464" s="34">
        <f t="shared" si="110"/>
        <v>3</v>
      </c>
      <c r="I464" s="35">
        <f t="shared" si="118"/>
        <v>0</v>
      </c>
      <c r="J464" s="220">
        <f t="shared" si="119"/>
        <v>0</v>
      </c>
      <c r="K464" s="12">
        <f t="shared" si="120"/>
        <v>0</v>
      </c>
      <c r="L464" s="37"/>
      <c r="M464" s="6">
        <f>ROUND(予定価格!B452*査定表!$B$1949,-$F$14)</f>
        <v>0</v>
      </c>
      <c r="N464">
        <f>IF(M464=0,1,M464/予定価格!B452)</f>
        <v>1</v>
      </c>
      <c r="O464">
        <f t="shared" si="105"/>
        <v>11</v>
      </c>
      <c r="P464">
        <f t="shared" si="121"/>
        <v>0</v>
      </c>
      <c r="Q464">
        <f>IF(M464=0,0,M464/予定価格!B452)</f>
        <v>0</v>
      </c>
      <c r="R464">
        <f t="shared" si="106"/>
        <v>11</v>
      </c>
      <c r="S464">
        <f t="shared" si="122"/>
        <v>0</v>
      </c>
      <c r="T464" s="6">
        <f t="shared" si="123"/>
        <v>0</v>
      </c>
      <c r="U464" s="6" t="e">
        <f>IF(予定価格!$G$1939=0,ROUND(予定価格!H452*(入力表!$F$12/予定価格!$H$1943),-$F$14),ROUND((予定価格!G452*(入力表!$F$12-予定価格!$H$1943)/予定価格!$G$1943)+予定価格!H452,-$F$14))</f>
        <v>#DIV/0!</v>
      </c>
      <c r="V464" t="e">
        <f>IF(U464=0,1,IF(予定価格!O452=0,1,(U464-予定価格!P452)/予定価格!O452))</f>
        <v>#DIV/0!</v>
      </c>
      <c r="W464" t="e">
        <f t="shared" si="107"/>
        <v>#DIV/0!</v>
      </c>
      <c r="X464" t="e">
        <f t="shared" si="124"/>
        <v>#DIV/0!</v>
      </c>
      <c r="Y464" t="e">
        <f>IF(U464=0,0,IF(予定価格!G452=0,0,(U464-予定価格!H452)/予定価格!G452))</f>
        <v>#DIV/0!</v>
      </c>
      <c r="Z464" t="e">
        <f t="shared" si="108"/>
        <v>#DIV/0!</v>
      </c>
      <c r="AA464" t="e">
        <f t="shared" si="125"/>
        <v>#DIV/0!</v>
      </c>
      <c r="AB464" s="6" t="e">
        <f t="shared" si="126"/>
        <v>#DIV/0!</v>
      </c>
    </row>
    <row r="465" spans="1:28" hidden="1" x14ac:dyDescent="0.2">
      <c r="A465">
        <f>+予定価格!A453</f>
        <v>0</v>
      </c>
      <c r="B465" s="268">
        <f>ROUND(予定価格!B453*査定表!$B$1949,-D465)+E465</f>
        <v>0</v>
      </c>
      <c r="C465" s="268"/>
      <c r="D465" s="32">
        <f t="shared" si="109"/>
        <v>3</v>
      </c>
      <c r="E465" s="33">
        <f t="shared" si="117"/>
        <v>0</v>
      </c>
      <c r="F465" s="268">
        <f>IF($F$12=0,0,IF(予定価格!$G$1939=0,ROUND(予定価格!H453*(入力表!$F$12/予定価格!$H$1943),-H465),ROUND((予定価格!G453*(入力表!$F$12-予定価格!$H$1943)/予定価格!$G$1943)+予定価格!H453,-H465)))+I465</f>
        <v>0</v>
      </c>
      <c r="G465" s="268"/>
      <c r="H465" s="34">
        <f t="shared" si="110"/>
        <v>3</v>
      </c>
      <c r="I465" s="35">
        <f t="shared" si="118"/>
        <v>0</v>
      </c>
      <c r="J465" s="220">
        <f t="shared" si="119"/>
        <v>0</v>
      </c>
      <c r="K465" s="12">
        <f t="shared" si="120"/>
        <v>0</v>
      </c>
      <c r="L465" s="37"/>
      <c r="M465" s="6">
        <f>ROUND(予定価格!B453*査定表!$B$1949,-$F$14)</f>
        <v>0</v>
      </c>
      <c r="N465">
        <f>IF(M465=0,1,M465/予定価格!B453)</f>
        <v>1</v>
      </c>
      <c r="O465">
        <f t="shared" ref="O465:O528" si="127">RANK(N465,N$17:N$1984,1)</f>
        <v>11</v>
      </c>
      <c r="P465">
        <f t="shared" si="121"/>
        <v>0</v>
      </c>
      <c r="Q465">
        <f>IF(M465=0,0,M465/予定価格!B453)</f>
        <v>0</v>
      </c>
      <c r="R465">
        <f t="shared" ref="R465:R528" si="128">RANK(Q465,Q$17:Q$1984,0)</f>
        <v>11</v>
      </c>
      <c r="S465">
        <f t="shared" si="122"/>
        <v>0</v>
      </c>
      <c r="T465" s="6">
        <f t="shared" si="123"/>
        <v>0</v>
      </c>
      <c r="U465" s="6" t="e">
        <f>IF(予定価格!$G$1939=0,ROUND(予定価格!H453*(入力表!$F$12/予定価格!$H$1943),-$F$14),ROUND((予定価格!G453*(入力表!$F$12-予定価格!$H$1943)/予定価格!$G$1943)+予定価格!H453,-$F$14))</f>
        <v>#DIV/0!</v>
      </c>
      <c r="V465" t="e">
        <f>IF(U465=0,1,IF(予定価格!O453=0,1,(U465-予定価格!P453)/予定価格!O453))</f>
        <v>#DIV/0!</v>
      </c>
      <c r="W465" t="e">
        <f t="shared" ref="W465:W528" si="129">RANK(V465,V$17:V$1984,1)</f>
        <v>#DIV/0!</v>
      </c>
      <c r="X465" t="e">
        <f t="shared" si="124"/>
        <v>#DIV/0!</v>
      </c>
      <c r="Y465" t="e">
        <f>IF(U465=0,0,IF(予定価格!G453=0,0,(U465-予定価格!H453)/予定価格!G453))</f>
        <v>#DIV/0!</v>
      </c>
      <c r="Z465" t="e">
        <f t="shared" ref="Z465:Z528" si="130">RANK(Y465,Y$17:Y$1984,0)</f>
        <v>#DIV/0!</v>
      </c>
      <c r="AA465" t="e">
        <f t="shared" si="125"/>
        <v>#DIV/0!</v>
      </c>
      <c r="AB465" s="6" t="e">
        <f t="shared" si="126"/>
        <v>#DIV/0!</v>
      </c>
    </row>
    <row r="466" spans="1:28" hidden="1" x14ac:dyDescent="0.2">
      <c r="A466">
        <f>+予定価格!A454</f>
        <v>0</v>
      </c>
      <c r="B466" s="268">
        <f>ROUND(予定価格!B454*査定表!$B$1949,-D466)+E466</f>
        <v>0</v>
      </c>
      <c r="C466" s="268"/>
      <c r="D466" s="32">
        <f t="shared" ref="D466:D529" si="131">+$F$14</f>
        <v>3</v>
      </c>
      <c r="E466" s="33">
        <f t="shared" si="117"/>
        <v>0</v>
      </c>
      <c r="F466" s="268">
        <f>IF($F$12=0,0,IF(予定価格!$G$1939=0,ROUND(予定価格!H454*(入力表!$F$12/予定価格!$H$1943),-H466),ROUND((予定価格!G454*(入力表!$F$12-予定価格!$H$1943)/予定価格!$G$1943)+予定価格!H454,-H466)))+I466</f>
        <v>0</v>
      </c>
      <c r="G466" s="268"/>
      <c r="H466" s="34">
        <f t="shared" ref="H466:H529" si="132">+$F$14</f>
        <v>3</v>
      </c>
      <c r="I466" s="35">
        <f t="shared" si="118"/>
        <v>0</v>
      </c>
      <c r="J466" s="220">
        <f t="shared" si="119"/>
        <v>0</v>
      </c>
      <c r="K466" s="12">
        <f t="shared" si="120"/>
        <v>0</v>
      </c>
      <c r="L466" s="37"/>
      <c r="M466" s="6">
        <f>ROUND(予定価格!B454*査定表!$B$1949,-$F$14)</f>
        <v>0</v>
      </c>
      <c r="N466">
        <f>IF(M466=0,1,M466/予定価格!B454)</f>
        <v>1</v>
      </c>
      <c r="O466">
        <f t="shared" si="127"/>
        <v>11</v>
      </c>
      <c r="P466">
        <f t="shared" si="121"/>
        <v>0</v>
      </c>
      <c r="Q466">
        <f>IF(M466=0,0,M466/予定価格!B454)</f>
        <v>0</v>
      </c>
      <c r="R466">
        <f t="shared" si="128"/>
        <v>11</v>
      </c>
      <c r="S466">
        <f t="shared" si="122"/>
        <v>0</v>
      </c>
      <c r="T466" s="6">
        <f t="shared" si="123"/>
        <v>0</v>
      </c>
      <c r="U466" s="6" t="e">
        <f>IF(予定価格!$G$1939=0,ROUND(予定価格!H454*(入力表!$F$12/予定価格!$H$1943),-$F$14),ROUND((予定価格!G454*(入力表!$F$12-予定価格!$H$1943)/予定価格!$G$1943)+予定価格!H454,-$F$14))</f>
        <v>#DIV/0!</v>
      </c>
      <c r="V466" t="e">
        <f>IF(U466=0,1,IF(予定価格!O454=0,1,(U466-予定価格!P454)/予定価格!O454))</f>
        <v>#DIV/0!</v>
      </c>
      <c r="W466" t="e">
        <f t="shared" si="129"/>
        <v>#DIV/0!</v>
      </c>
      <c r="X466" t="e">
        <f t="shared" si="124"/>
        <v>#DIV/0!</v>
      </c>
      <c r="Y466" t="e">
        <f>IF(U466=0,0,IF(予定価格!G454=0,0,(U466-予定価格!H454)/予定価格!G454))</f>
        <v>#DIV/0!</v>
      </c>
      <c r="Z466" t="e">
        <f t="shared" si="130"/>
        <v>#DIV/0!</v>
      </c>
      <c r="AA466" t="e">
        <f t="shared" si="125"/>
        <v>#DIV/0!</v>
      </c>
      <c r="AB466" s="6" t="e">
        <f t="shared" si="126"/>
        <v>#DIV/0!</v>
      </c>
    </row>
    <row r="467" spans="1:28" hidden="1" x14ac:dyDescent="0.2">
      <c r="A467">
        <f>+予定価格!A455</f>
        <v>0</v>
      </c>
      <c r="B467" s="268">
        <f>ROUND(予定価格!B455*査定表!$B$1949,-D467)+E467</f>
        <v>0</v>
      </c>
      <c r="C467" s="268"/>
      <c r="D467" s="32">
        <f t="shared" si="131"/>
        <v>3</v>
      </c>
      <c r="E467" s="33">
        <f t="shared" si="117"/>
        <v>0</v>
      </c>
      <c r="F467" s="268">
        <f>IF($F$12=0,0,IF(予定価格!$G$1939=0,ROUND(予定価格!H455*(入力表!$F$12/予定価格!$H$1943),-H467),ROUND((予定価格!G455*(入力表!$F$12-予定価格!$H$1943)/予定価格!$G$1943)+予定価格!H455,-H467)))+I467</f>
        <v>0</v>
      </c>
      <c r="G467" s="268"/>
      <c r="H467" s="34">
        <f t="shared" si="132"/>
        <v>3</v>
      </c>
      <c r="I467" s="35">
        <f t="shared" si="118"/>
        <v>0</v>
      </c>
      <c r="J467" s="220">
        <f t="shared" si="119"/>
        <v>0</v>
      </c>
      <c r="K467" s="12">
        <f t="shared" si="120"/>
        <v>0</v>
      </c>
      <c r="L467" s="37"/>
      <c r="M467" s="6">
        <f>ROUND(予定価格!B455*査定表!$B$1949,-$F$14)</f>
        <v>0</v>
      </c>
      <c r="N467">
        <f>IF(M467=0,1,M467/予定価格!B455)</f>
        <v>1</v>
      </c>
      <c r="O467">
        <f t="shared" si="127"/>
        <v>11</v>
      </c>
      <c r="P467">
        <f t="shared" si="121"/>
        <v>0</v>
      </c>
      <c r="Q467">
        <f>IF(M467=0,0,M467/予定価格!B455)</f>
        <v>0</v>
      </c>
      <c r="R467">
        <f t="shared" si="128"/>
        <v>11</v>
      </c>
      <c r="S467">
        <f t="shared" si="122"/>
        <v>0</v>
      </c>
      <c r="T467" s="6">
        <f t="shared" si="123"/>
        <v>0</v>
      </c>
      <c r="U467" s="6" t="e">
        <f>IF(予定価格!$G$1939=0,ROUND(予定価格!H455*(入力表!$F$12/予定価格!$H$1943),-$F$14),ROUND((予定価格!G455*(入力表!$F$12-予定価格!$H$1943)/予定価格!$G$1943)+予定価格!H455,-$F$14))</f>
        <v>#DIV/0!</v>
      </c>
      <c r="V467" t="e">
        <f>IF(U467=0,1,IF(予定価格!O455=0,1,(U467-予定価格!P455)/予定価格!O455))</f>
        <v>#DIV/0!</v>
      </c>
      <c r="W467" t="e">
        <f t="shared" si="129"/>
        <v>#DIV/0!</v>
      </c>
      <c r="X467" t="e">
        <f t="shared" si="124"/>
        <v>#DIV/0!</v>
      </c>
      <c r="Y467" t="e">
        <f>IF(U467=0,0,IF(予定価格!G455=0,0,(U467-予定価格!H455)/予定価格!G455))</f>
        <v>#DIV/0!</v>
      </c>
      <c r="Z467" t="e">
        <f t="shared" si="130"/>
        <v>#DIV/0!</v>
      </c>
      <c r="AA467" t="e">
        <f t="shared" si="125"/>
        <v>#DIV/0!</v>
      </c>
      <c r="AB467" s="6" t="e">
        <f t="shared" si="126"/>
        <v>#DIV/0!</v>
      </c>
    </row>
    <row r="468" spans="1:28" hidden="1" x14ac:dyDescent="0.2">
      <c r="A468">
        <f>+予定価格!A456</f>
        <v>0</v>
      </c>
      <c r="B468" s="268">
        <f>ROUND(予定価格!B456*査定表!$B$1949,-D468)+E468</f>
        <v>0</v>
      </c>
      <c r="C468" s="268"/>
      <c r="D468" s="32">
        <f t="shared" si="131"/>
        <v>3</v>
      </c>
      <c r="E468" s="33">
        <f t="shared" si="117"/>
        <v>0</v>
      </c>
      <c r="F468" s="268">
        <f>IF($F$12=0,0,IF(予定価格!$G$1939=0,ROUND(予定価格!H456*(入力表!$F$12/予定価格!$H$1943),-H468),ROUND((予定価格!G456*(入力表!$F$12-予定価格!$H$1943)/予定価格!$G$1943)+予定価格!H456,-H468)))+I468</f>
        <v>0</v>
      </c>
      <c r="G468" s="268"/>
      <c r="H468" s="34">
        <f t="shared" si="132"/>
        <v>3</v>
      </c>
      <c r="I468" s="35">
        <f t="shared" si="118"/>
        <v>0</v>
      </c>
      <c r="J468" s="220">
        <f t="shared" si="119"/>
        <v>0</v>
      </c>
      <c r="K468" s="12">
        <f t="shared" si="120"/>
        <v>0</v>
      </c>
      <c r="L468" s="37"/>
      <c r="M468" s="6">
        <f>ROUND(予定価格!B456*査定表!$B$1949,-$F$14)</f>
        <v>0</v>
      </c>
      <c r="N468">
        <f>IF(M468=0,1,M468/予定価格!B456)</f>
        <v>1</v>
      </c>
      <c r="O468">
        <f t="shared" si="127"/>
        <v>11</v>
      </c>
      <c r="P468">
        <f t="shared" si="121"/>
        <v>0</v>
      </c>
      <c r="Q468">
        <f>IF(M468=0,0,M468/予定価格!B456)</f>
        <v>0</v>
      </c>
      <c r="R468">
        <f t="shared" si="128"/>
        <v>11</v>
      </c>
      <c r="S468">
        <f t="shared" si="122"/>
        <v>0</v>
      </c>
      <c r="T468" s="6">
        <f t="shared" si="123"/>
        <v>0</v>
      </c>
      <c r="U468" s="6" t="e">
        <f>IF(予定価格!$G$1939=0,ROUND(予定価格!H456*(入力表!$F$12/予定価格!$H$1943),-$F$14),ROUND((予定価格!G456*(入力表!$F$12-予定価格!$H$1943)/予定価格!$G$1943)+予定価格!H456,-$F$14))</f>
        <v>#DIV/0!</v>
      </c>
      <c r="V468" t="e">
        <f>IF(U468=0,1,IF(予定価格!O456=0,1,(U468-予定価格!P456)/予定価格!O456))</f>
        <v>#DIV/0!</v>
      </c>
      <c r="W468" t="e">
        <f t="shared" si="129"/>
        <v>#DIV/0!</v>
      </c>
      <c r="X468" t="e">
        <f t="shared" si="124"/>
        <v>#DIV/0!</v>
      </c>
      <c r="Y468" t="e">
        <f>IF(U468=0,0,IF(予定価格!G456=0,0,(U468-予定価格!H456)/予定価格!G456))</f>
        <v>#DIV/0!</v>
      </c>
      <c r="Z468" t="e">
        <f t="shared" si="130"/>
        <v>#DIV/0!</v>
      </c>
      <c r="AA468" t="e">
        <f t="shared" si="125"/>
        <v>#DIV/0!</v>
      </c>
      <c r="AB468" s="6" t="e">
        <f t="shared" si="126"/>
        <v>#DIV/0!</v>
      </c>
    </row>
    <row r="469" spans="1:28" hidden="1" x14ac:dyDescent="0.2">
      <c r="A469">
        <f>+予定価格!A457</f>
        <v>0</v>
      </c>
      <c r="B469" s="268">
        <f>ROUND(予定価格!B457*査定表!$B$1949,-D469)+E469</f>
        <v>0</v>
      </c>
      <c r="C469" s="268"/>
      <c r="D469" s="32">
        <f t="shared" si="131"/>
        <v>3</v>
      </c>
      <c r="E469" s="33">
        <f t="shared" si="117"/>
        <v>0</v>
      </c>
      <c r="F469" s="268">
        <f>IF($F$12=0,0,IF(予定価格!$G$1939=0,ROUND(予定価格!H457*(入力表!$F$12/予定価格!$H$1943),-H469),ROUND((予定価格!G457*(入力表!$F$12-予定価格!$H$1943)/予定価格!$G$1943)+予定価格!H457,-H469)))+I469</f>
        <v>0</v>
      </c>
      <c r="G469" s="268"/>
      <c r="H469" s="34">
        <f t="shared" si="132"/>
        <v>3</v>
      </c>
      <c r="I469" s="35">
        <f t="shared" si="118"/>
        <v>0</v>
      </c>
      <c r="J469" s="220">
        <f t="shared" si="119"/>
        <v>0</v>
      </c>
      <c r="K469" s="12">
        <f t="shared" si="120"/>
        <v>0</v>
      </c>
      <c r="L469" s="37"/>
      <c r="M469" s="6">
        <f>ROUND(予定価格!B457*査定表!$B$1949,-$F$14)</f>
        <v>0</v>
      </c>
      <c r="N469">
        <f>IF(M469=0,1,M469/予定価格!B457)</f>
        <v>1</v>
      </c>
      <c r="O469">
        <f t="shared" si="127"/>
        <v>11</v>
      </c>
      <c r="P469">
        <f t="shared" si="121"/>
        <v>0</v>
      </c>
      <c r="Q469">
        <f>IF(M469=0,0,M469/予定価格!B457)</f>
        <v>0</v>
      </c>
      <c r="R469">
        <f t="shared" si="128"/>
        <v>11</v>
      </c>
      <c r="S469">
        <f t="shared" si="122"/>
        <v>0</v>
      </c>
      <c r="T469" s="6">
        <f t="shared" si="123"/>
        <v>0</v>
      </c>
      <c r="U469" s="6" t="e">
        <f>IF(予定価格!$G$1939=0,ROUND(予定価格!H457*(入力表!$F$12/予定価格!$H$1943),-$F$14),ROUND((予定価格!G457*(入力表!$F$12-予定価格!$H$1943)/予定価格!$G$1943)+予定価格!H457,-$F$14))</f>
        <v>#DIV/0!</v>
      </c>
      <c r="V469" t="e">
        <f>IF(U469=0,1,IF(予定価格!O457=0,1,(U469-予定価格!P457)/予定価格!O457))</f>
        <v>#DIV/0!</v>
      </c>
      <c r="W469" t="e">
        <f t="shared" si="129"/>
        <v>#DIV/0!</v>
      </c>
      <c r="X469" t="e">
        <f t="shared" si="124"/>
        <v>#DIV/0!</v>
      </c>
      <c r="Y469" t="e">
        <f>IF(U469=0,0,IF(予定価格!G457=0,0,(U469-予定価格!H457)/予定価格!G457))</f>
        <v>#DIV/0!</v>
      </c>
      <c r="Z469" t="e">
        <f t="shared" si="130"/>
        <v>#DIV/0!</v>
      </c>
      <c r="AA469" t="e">
        <f t="shared" si="125"/>
        <v>#DIV/0!</v>
      </c>
      <c r="AB469" s="6" t="e">
        <f t="shared" si="126"/>
        <v>#DIV/0!</v>
      </c>
    </row>
    <row r="470" spans="1:28" hidden="1" x14ac:dyDescent="0.2">
      <c r="A470">
        <f>+予定価格!A458</f>
        <v>0</v>
      </c>
      <c r="B470" s="268">
        <f>ROUND(予定価格!B458*査定表!$B$1949,-D470)+E470</f>
        <v>0</v>
      </c>
      <c r="C470" s="268"/>
      <c r="D470" s="32">
        <f t="shared" si="131"/>
        <v>3</v>
      </c>
      <c r="E470" s="33">
        <f t="shared" si="117"/>
        <v>0</v>
      </c>
      <c r="F470" s="268">
        <f>IF($F$12=0,0,IF(予定価格!$G$1939=0,ROUND(予定価格!H458*(入力表!$F$12/予定価格!$H$1943),-H470),ROUND((予定価格!G458*(入力表!$F$12-予定価格!$H$1943)/予定価格!$G$1943)+予定価格!H458,-H470)))+I470</f>
        <v>0</v>
      </c>
      <c r="G470" s="268"/>
      <c r="H470" s="34">
        <f t="shared" si="132"/>
        <v>3</v>
      </c>
      <c r="I470" s="35">
        <f t="shared" si="118"/>
        <v>0</v>
      </c>
      <c r="J470" s="220">
        <f t="shared" si="119"/>
        <v>0</v>
      </c>
      <c r="K470" s="12">
        <f t="shared" si="120"/>
        <v>0</v>
      </c>
      <c r="L470" s="37"/>
      <c r="M470" s="6">
        <f>ROUND(予定価格!B458*査定表!$B$1949,-$F$14)</f>
        <v>0</v>
      </c>
      <c r="N470">
        <f>IF(M470=0,1,M470/予定価格!B458)</f>
        <v>1</v>
      </c>
      <c r="O470">
        <f t="shared" si="127"/>
        <v>11</v>
      </c>
      <c r="P470">
        <f t="shared" si="121"/>
        <v>0</v>
      </c>
      <c r="Q470">
        <f>IF(M470=0,0,M470/予定価格!B458)</f>
        <v>0</v>
      </c>
      <c r="R470">
        <f t="shared" si="128"/>
        <v>11</v>
      </c>
      <c r="S470">
        <f t="shared" si="122"/>
        <v>0</v>
      </c>
      <c r="T470" s="6">
        <f t="shared" si="123"/>
        <v>0</v>
      </c>
      <c r="U470" s="6" t="e">
        <f>IF(予定価格!$G$1939=0,ROUND(予定価格!H458*(入力表!$F$12/予定価格!$H$1943),-$F$14),ROUND((予定価格!G458*(入力表!$F$12-予定価格!$H$1943)/予定価格!$G$1943)+予定価格!H458,-$F$14))</f>
        <v>#DIV/0!</v>
      </c>
      <c r="V470" t="e">
        <f>IF(U470=0,1,IF(予定価格!O458=0,1,(U470-予定価格!P458)/予定価格!O458))</f>
        <v>#DIV/0!</v>
      </c>
      <c r="W470" t="e">
        <f t="shared" si="129"/>
        <v>#DIV/0!</v>
      </c>
      <c r="X470" t="e">
        <f t="shared" si="124"/>
        <v>#DIV/0!</v>
      </c>
      <c r="Y470" t="e">
        <f>IF(U470=0,0,IF(予定価格!G458=0,0,(U470-予定価格!H458)/予定価格!G458))</f>
        <v>#DIV/0!</v>
      </c>
      <c r="Z470" t="e">
        <f t="shared" si="130"/>
        <v>#DIV/0!</v>
      </c>
      <c r="AA470" t="e">
        <f t="shared" si="125"/>
        <v>#DIV/0!</v>
      </c>
      <c r="AB470" s="6" t="e">
        <f t="shared" si="126"/>
        <v>#DIV/0!</v>
      </c>
    </row>
    <row r="471" spans="1:28" hidden="1" x14ac:dyDescent="0.2">
      <c r="A471">
        <f>+予定価格!A459</f>
        <v>0</v>
      </c>
      <c r="B471" s="268">
        <f>ROUND(予定価格!B459*査定表!$B$1949,-D471)+E471</f>
        <v>0</v>
      </c>
      <c r="C471" s="268"/>
      <c r="D471" s="32">
        <f t="shared" si="131"/>
        <v>3</v>
      </c>
      <c r="E471" s="33">
        <f t="shared" si="117"/>
        <v>0</v>
      </c>
      <c r="F471" s="268">
        <f>IF($F$12=0,0,IF(予定価格!$G$1939=0,ROUND(予定価格!H459*(入力表!$F$12/予定価格!$H$1943),-H471),ROUND((予定価格!G459*(入力表!$F$12-予定価格!$H$1943)/予定価格!$G$1943)+予定価格!H459,-H471)))+I471</f>
        <v>0</v>
      </c>
      <c r="G471" s="268"/>
      <c r="H471" s="34">
        <f t="shared" si="132"/>
        <v>3</v>
      </c>
      <c r="I471" s="35">
        <f t="shared" si="118"/>
        <v>0</v>
      </c>
      <c r="J471" s="220">
        <f t="shared" si="119"/>
        <v>0</v>
      </c>
      <c r="K471" s="12">
        <f t="shared" si="120"/>
        <v>0</v>
      </c>
      <c r="L471" s="37"/>
      <c r="M471" s="6">
        <f>ROUND(予定価格!B459*査定表!$B$1949,-$F$14)</f>
        <v>0</v>
      </c>
      <c r="N471">
        <f>IF(M471=0,1,M471/予定価格!B459)</f>
        <v>1</v>
      </c>
      <c r="O471">
        <f t="shared" si="127"/>
        <v>11</v>
      </c>
      <c r="P471">
        <f t="shared" si="121"/>
        <v>0</v>
      </c>
      <c r="Q471">
        <f>IF(M471=0,0,M471/予定価格!B459)</f>
        <v>0</v>
      </c>
      <c r="R471">
        <f t="shared" si="128"/>
        <v>11</v>
      </c>
      <c r="S471">
        <f t="shared" si="122"/>
        <v>0</v>
      </c>
      <c r="T471" s="6">
        <f t="shared" si="123"/>
        <v>0</v>
      </c>
      <c r="U471" s="6" t="e">
        <f>IF(予定価格!$G$1939=0,ROUND(予定価格!H459*(入力表!$F$12/予定価格!$H$1943),-$F$14),ROUND((予定価格!G459*(入力表!$F$12-予定価格!$H$1943)/予定価格!$G$1943)+予定価格!H459,-$F$14))</f>
        <v>#DIV/0!</v>
      </c>
      <c r="V471" t="e">
        <f>IF(U471=0,1,IF(予定価格!O459=0,1,(U471-予定価格!P459)/予定価格!O459))</f>
        <v>#DIV/0!</v>
      </c>
      <c r="W471" t="e">
        <f t="shared" si="129"/>
        <v>#DIV/0!</v>
      </c>
      <c r="X471" t="e">
        <f t="shared" si="124"/>
        <v>#DIV/0!</v>
      </c>
      <c r="Y471" t="e">
        <f>IF(U471=0,0,IF(予定価格!G459=0,0,(U471-予定価格!H459)/予定価格!G459))</f>
        <v>#DIV/0!</v>
      </c>
      <c r="Z471" t="e">
        <f t="shared" si="130"/>
        <v>#DIV/0!</v>
      </c>
      <c r="AA471" t="e">
        <f t="shared" si="125"/>
        <v>#DIV/0!</v>
      </c>
      <c r="AB471" s="6" t="e">
        <f t="shared" si="126"/>
        <v>#DIV/0!</v>
      </c>
    </row>
    <row r="472" spans="1:28" hidden="1" x14ac:dyDescent="0.2">
      <c r="A472">
        <f>+予定価格!A460</f>
        <v>0</v>
      </c>
      <c r="B472" s="268">
        <f>ROUND(予定価格!B460*査定表!$B$1949,-D472)+E472</f>
        <v>0</v>
      </c>
      <c r="C472" s="268"/>
      <c r="D472" s="32">
        <f t="shared" si="131"/>
        <v>3</v>
      </c>
      <c r="E472" s="33">
        <f t="shared" si="117"/>
        <v>0</v>
      </c>
      <c r="F472" s="268">
        <f>IF($F$12=0,0,IF(予定価格!$G$1939=0,ROUND(予定価格!H460*(入力表!$F$12/予定価格!$H$1943),-H472),ROUND((予定価格!G460*(入力表!$F$12-予定価格!$H$1943)/予定価格!$G$1943)+予定価格!H460,-H472)))+I472</f>
        <v>0</v>
      </c>
      <c r="G472" s="268"/>
      <c r="H472" s="34">
        <f t="shared" si="132"/>
        <v>3</v>
      </c>
      <c r="I472" s="35">
        <f t="shared" si="118"/>
        <v>0</v>
      </c>
      <c r="J472" s="220">
        <f t="shared" si="119"/>
        <v>0</v>
      </c>
      <c r="K472" s="12">
        <f t="shared" si="120"/>
        <v>0</v>
      </c>
      <c r="L472" s="37"/>
      <c r="M472" s="6">
        <f>ROUND(予定価格!B460*査定表!$B$1949,-$F$14)</f>
        <v>0</v>
      </c>
      <c r="N472">
        <f>IF(M472=0,1,M472/予定価格!B460)</f>
        <v>1</v>
      </c>
      <c r="O472">
        <f t="shared" si="127"/>
        <v>11</v>
      </c>
      <c r="P472">
        <f t="shared" si="121"/>
        <v>0</v>
      </c>
      <c r="Q472">
        <f>IF(M472=0,0,M472/予定価格!B460)</f>
        <v>0</v>
      </c>
      <c r="R472">
        <f t="shared" si="128"/>
        <v>11</v>
      </c>
      <c r="S472">
        <f t="shared" si="122"/>
        <v>0</v>
      </c>
      <c r="T472" s="6">
        <f t="shared" si="123"/>
        <v>0</v>
      </c>
      <c r="U472" s="6" t="e">
        <f>IF(予定価格!$G$1939=0,ROUND(予定価格!H460*(入力表!$F$12/予定価格!$H$1943),-$F$14),ROUND((予定価格!G460*(入力表!$F$12-予定価格!$H$1943)/予定価格!$G$1943)+予定価格!H460,-$F$14))</f>
        <v>#DIV/0!</v>
      </c>
      <c r="V472" t="e">
        <f>IF(U472=0,1,IF(予定価格!O460=0,1,(U472-予定価格!P460)/予定価格!O460))</f>
        <v>#DIV/0!</v>
      </c>
      <c r="W472" t="e">
        <f t="shared" si="129"/>
        <v>#DIV/0!</v>
      </c>
      <c r="X472" t="e">
        <f t="shared" si="124"/>
        <v>#DIV/0!</v>
      </c>
      <c r="Y472" t="e">
        <f>IF(U472=0,0,IF(予定価格!G460=0,0,(U472-予定価格!H460)/予定価格!G460))</f>
        <v>#DIV/0!</v>
      </c>
      <c r="Z472" t="e">
        <f t="shared" si="130"/>
        <v>#DIV/0!</v>
      </c>
      <c r="AA472" t="e">
        <f t="shared" si="125"/>
        <v>#DIV/0!</v>
      </c>
      <c r="AB472" s="6" t="e">
        <f t="shared" si="126"/>
        <v>#DIV/0!</v>
      </c>
    </row>
    <row r="473" spans="1:28" hidden="1" x14ac:dyDescent="0.2">
      <c r="A473">
        <f>+予定価格!A461</f>
        <v>0</v>
      </c>
      <c r="B473" s="268">
        <f>ROUND(予定価格!B461*査定表!$B$1949,-D473)+E473</f>
        <v>0</v>
      </c>
      <c r="C473" s="268"/>
      <c r="D473" s="32">
        <f t="shared" si="131"/>
        <v>3</v>
      </c>
      <c r="E473" s="33">
        <f t="shared" si="117"/>
        <v>0</v>
      </c>
      <c r="F473" s="268">
        <f>IF($F$12=0,0,IF(予定価格!$G$1939=0,ROUND(予定価格!H461*(入力表!$F$12/予定価格!$H$1943),-H473),ROUND((予定価格!G461*(入力表!$F$12-予定価格!$H$1943)/予定価格!$G$1943)+予定価格!H461,-H473)))+I473</f>
        <v>0</v>
      </c>
      <c r="G473" s="268"/>
      <c r="H473" s="34">
        <f t="shared" si="132"/>
        <v>3</v>
      </c>
      <c r="I473" s="35">
        <f t="shared" si="118"/>
        <v>0</v>
      </c>
      <c r="J473" s="220">
        <f t="shared" si="119"/>
        <v>0</v>
      </c>
      <c r="K473" s="12">
        <f t="shared" si="120"/>
        <v>0</v>
      </c>
      <c r="L473" s="37"/>
      <c r="M473" s="6">
        <f>ROUND(予定価格!B461*査定表!$B$1949,-$F$14)</f>
        <v>0</v>
      </c>
      <c r="N473">
        <f>IF(M473=0,1,M473/予定価格!B461)</f>
        <v>1</v>
      </c>
      <c r="O473">
        <f t="shared" si="127"/>
        <v>11</v>
      </c>
      <c r="P473">
        <f t="shared" si="121"/>
        <v>0</v>
      </c>
      <c r="Q473">
        <f>IF(M473=0,0,M473/予定価格!B461)</f>
        <v>0</v>
      </c>
      <c r="R473">
        <f t="shared" si="128"/>
        <v>11</v>
      </c>
      <c r="S473">
        <f t="shared" si="122"/>
        <v>0</v>
      </c>
      <c r="T473" s="6">
        <f t="shared" si="123"/>
        <v>0</v>
      </c>
      <c r="U473" s="6" t="e">
        <f>IF(予定価格!$G$1939=0,ROUND(予定価格!H461*(入力表!$F$12/予定価格!$H$1943),-$F$14),ROUND((予定価格!G461*(入力表!$F$12-予定価格!$H$1943)/予定価格!$G$1943)+予定価格!H461,-$F$14))</f>
        <v>#DIV/0!</v>
      </c>
      <c r="V473" t="e">
        <f>IF(U473=0,1,IF(予定価格!O461=0,1,(U473-予定価格!P461)/予定価格!O461))</f>
        <v>#DIV/0!</v>
      </c>
      <c r="W473" t="e">
        <f t="shared" si="129"/>
        <v>#DIV/0!</v>
      </c>
      <c r="X473" t="e">
        <f t="shared" si="124"/>
        <v>#DIV/0!</v>
      </c>
      <c r="Y473" t="e">
        <f>IF(U473=0,0,IF(予定価格!G461=0,0,(U473-予定価格!H461)/予定価格!G461))</f>
        <v>#DIV/0!</v>
      </c>
      <c r="Z473" t="e">
        <f t="shared" si="130"/>
        <v>#DIV/0!</v>
      </c>
      <c r="AA473" t="e">
        <f t="shared" si="125"/>
        <v>#DIV/0!</v>
      </c>
      <c r="AB473" s="6" t="e">
        <f t="shared" si="126"/>
        <v>#DIV/0!</v>
      </c>
    </row>
    <row r="474" spans="1:28" hidden="1" x14ac:dyDescent="0.2">
      <c r="A474">
        <f>+予定価格!A462</f>
        <v>0</v>
      </c>
      <c r="B474" s="268">
        <f>ROUND(予定価格!B462*査定表!$B$1949,-D474)+E474</f>
        <v>0</v>
      </c>
      <c r="C474" s="268"/>
      <c r="D474" s="32">
        <f t="shared" si="131"/>
        <v>3</v>
      </c>
      <c r="E474" s="33">
        <f t="shared" si="117"/>
        <v>0</v>
      </c>
      <c r="F474" s="268">
        <f>IF($F$12=0,0,IF(予定価格!$G$1939=0,ROUND(予定価格!H462*(入力表!$F$12/予定価格!$H$1943),-H474),ROUND((予定価格!G462*(入力表!$F$12-予定価格!$H$1943)/予定価格!$G$1943)+予定価格!H462,-H474)))+I474</f>
        <v>0</v>
      </c>
      <c r="G474" s="268"/>
      <c r="H474" s="34">
        <f t="shared" si="132"/>
        <v>3</v>
      </c>
      <c r="I474" s="35">
        <f t="shared" si="118"/>
        <v>0</v>
      </c>
      <c r="J474" s="220">
        <f t="shared" si="119"/>
        <v>0</v>
      </c>
      <c r="K474" s="12">
        <f t="shared" si="120"/>
        <v>0</v>
      </c>
      <c r="L474" s="37"/>
      <c r="M474" s="6">
        <f>ROUND(予定価格!B462*査定表!$B$1949,-$F$14)</f>
        <v>0</v>
      </c>
      <c r="N474">
        <f>IF(M474=0,1,M474/予定価格!B462)</f>
        <v>1</v>
      </c>
      <c r="O474">
        <f t="shared" si="127"/>
        <v>11</v>
      </c>
      <c r="P474">
        <f t="shared" si="121"/>
        <v>0</v>
      </c>
      <c r="Q474">
        <f>IF(M474=0,0,M474/予定価格!B462)</f>
        <v>0</v>
      </c>
      <c r="R474">
        <f t="shared" si="128"/>
        <v>11</v>
      </c>
      <c r="S474">
        <f t="shared" si="122"/>
        <v>0</v>
      </c>
      <c r="T474" s="6">
        <f t="shared" si="123"/>
        <v>0</v>
      </c>
      <c r="U474" s="6" t="e">
        <f>IF(予定価格!$G$1939=0,ROUND(予定価格!H462*(入力表!$F$12/予定価格!$H$1943),-$F$14),ROUND((予定価格!G462*(入力表!$F$12-予定価格!$H$1943)/予定価格!$G$1943)+予定価格!H462,-$F$14))</f>
        <v>#DIV/0!</v>
      </c>
      <c r="V474" t="e">
        <f>IF(U474=0,1,IF(予定価格!O462=0,1,(U474-予定価格!P462)/予定価格!O462))</f>
        <v>#DIV/0!</v>
      </c>
      <c r="W474" t="e">
        <f t="shared" si="129"/>
        <v>#DIV/0!</v>
      </c>
      <c r="X474" t="e">
        <f t="shared" si="124"/>
        <v>#DIV/0!</v>
      </c>
      <c r="Y474" t="e">
        <f>IF(U474=0,0,IF(予定価格!G462=0,0,(U474-予定価格!H462)/予定価格!G462))</f>
        <v>#DIV/0!</v>
      </c>
      <c r="Z474" t="e">
        <f t="shared" si="130"/>
        <v>#DIV/0!</v>
      </c>
      <c r="AA474" t="e">
        <f t="shared" si="125"/>
        <v>#DIV/0!</v>
      </c>
      <c r="AB474" s="6" t="e">
        <f t="shared" si="126"/>
        <v>#DIV/0!</v>
      </c>
    </row>
    <row r="475" spans="1:28" hidden="1" x14ac:dyDescent="0.2">
      <c r="A475">
        <f>+予定価格!A463</f>
        <v>0</v>
      </c>
      <c r="B475" s="268">
        <f>ROUND(予定価格!B463*査定表!$B$1949,-D475)+E475</f>
        <v>0</v>
      </c>
      <c r="C475" s="268"/>
      <c r="D475" s="32">
        <f t="shared" si="131"/>
        <v>3</v>
      </c>
      <c r="E475" s="33">
        <f t="shared" si="117"/>
        <v>0</v>
      </c>
      <c r="F475" s="268">
        <f>IF($F$12=0,0,IF(予定価格!$G$1939=0,ROUND(予定価格!H463*(入力表!$F$12/予定価格!$H$1943),-H475),ROUND((予定価格!G463*(入力表!$F$12-予定価格!$H$1943)/予定価格!$G$1943)+予定価格!H463,-H475)))+I475</f>
        <v>0</v>
      </c>
      <c r="G475" s="268"/>
      <c r="H475" s="34">
        <f t="shared" si="132"/>
        <v>3</v>
      </c>
      <c r="I475" s="35">
        <f t="shared" si="118"/>
        <v>0</v>
      </c>
      <c r="J475" s="220">
        <f t="shared" si="119"/>
        <v>0</v>
      </c>
      <c r="K475" s="12">
        <f t="shared" si="120"/>
        <v>0</v>
      </c>
      <c r="L475" s="37"/>
      <c r="M475" s="6">
        <f>ROUND(予定価格!B463*査定表!$B$1949,-$F$14)</f>
        <v>0</v>
      </c>
      <c r="N475">
        <f>IF(M475=0,1,M475/予定価格!B463)</f>
        <v>1</v>
      </c>
      <c r="O475">
        <f t="shared" si="127"/>
        <v>11</v>
      </c>
      <c r="P475">
        <f t="shared" si="121"/>
        <v>0</v>
      </c>
      <c r="Q475">
        <f>IF(M475=0,0,M475/予定価格!B463)</f>
        <v>0</v>
      </c>
      <c r="R475">
        <f t="shared" si="128"/>
        <v>11</v>
      </c>
      <c r="S475">
        <f t="shared" si="122"/>
        <v>0</v>
      </c>
      <c r="T475" s="6">
        <f t="shared" si="123"/>
        <v>0</v>
      </c>
      <c r="U475" s="6" t="e">
        <f>IF(予定価格!$G$1939=0,ROUND(予定価格!H463*(入力表!$F$12/予定価格!$H$1943),-$F$14),ROUND((予定価格!G463*(入力表!$F$12-予定価格!$H$1943)/予定価格!$G$1943)+予定価格!H463,-$F$14))</f>
        <v>#DIV/0!</v>
      </c>
      <c r="V475" t="e">
        <f>IF(U475=0,1,IF(予定価格!O463=0,1,(U475-予定価格!P463)/予定価格!O463))</f>
        <v>#DIV/0!</v>
      </c>
      <c r="W475" t="e">
        <f t="shared" si="129"/>
        <v>#DIV/0!</v>
      </c>
      <c r="X475" t="e">
        <f t="shared" si="124"/>
        <v>#DIV/0!</v>
      </c>
      <c r="Y475" t="e">
        <f>IF(U475=0,0,IF(予定価格!G463=0,0,(U475-予定価格!H463)/予定価格!G463))</f>
        <v>#DIV/0!</v>
      </c>
      <c r="Z475" t="e">
        <f t="shared" si="130"/>
        <v>#DIV/0!</v>
      </c>
      <c r="AA475" t="e">
        <f t="shared" si="125"/>
        <v>#DIV/0!</v>
      </c>
      <c r="AB475" s="6" t="e">
        <f t="shared" si="126"/>
        <v>#DIV/0!</v>
      </c>
    </row>
    <row r="476" spans="1:28" hidden="1" x14ac:dyDescent="0.2">
      <c r="A476">
        <f>+予定価格!A464</f>
        <v>0</v>
      </c>
      <c r="B476" s="268">
        <f>ROUND(予定価格!B464*査定表!$B$1949,-D476)+E476</f>
        <v>0</v>
      </c>
      <c r="C476" s="268"/>
      <c r="D476" s="32">
        <f t="shared" si="131"/>
        <v>3</v>
      </c>
      <c r="E476" s="33">
        <f t="shared" si="117"/>
        <v>0</v>
      </c>
      <c r="F476" s="268">
        <f>IF($F$12=0,0,IF(予定価格!$G$1939=0,ROUND(予定価格!H464*(入力表!$F$12/予定価格!$H$1943),-H476),ROUND((予定価格!G464*(入力表!$F$12-予定価格!$H$1943)/予定価格!$G$1943)+予定価格!H464,-H476)))+I476</f>
        <v>0</v>
      </c>
      <c r="G476" s="268"/>
      <c r="H476" s="34">
        <f t="shared" si="132"/>
        <v>3</v>
      </c>
      <c r="I476" s="35">
        <f t="shared" si="118"/>
        <v>0</v>
      </c>
      <c r="J476" s="220">
        <f t="shared" si="119"/>
        <v>0</v>
      </c>
      <c r="K476" s="12">
        <f t="shared" si="120"/>
        <v>0</v>
      </c>
      <c r="L476" s="37"/>
      <c r="M476" s="6">
        <f>ROUND(予定価格!B464*査定表!$B$1949,-$F$14)</f>
        <v>0</v>
      </c>
      <c r="N476">
        <f>IF(M476=0,1,M476/予定価格!B464)</f>
        <v>1</v>
      </c>
      <c r="O476">
        <f t="shared" si="127"/>
        <v>11</v>
      </c>
      <c r="P476">
        <f t="shared" si="121"/>
        <v>0</v>
      </c>
      <c r="Q476">
        <f>IF(M476=0,0,M476/予定価格!B464)</f>
        <v>0</v>
      </c>
      <c r="R476">
        <f t="shared" si="128"/>
        <v>11</v>
      </c>
      <c r="S476">
        <f t="shared" si="122"/>
        <v>0</v>
      </c>
      <c r="T476" s="6">
        <f t="shared" si="123"/>
        <v>0</v>
      </c>
      <c r="U476" s="6" t="e">
        <f>IF(予定価格!$G$1939=0,ROUND(予定価格!H464*(入力表!$F$12/予定価格!$H$1943),-$F$14),ROUND((予定価格!G464*(入力表!$F$12-予定価格!$H$1943)/予定価格!$G$1943)+予定価格!H464,-$F$14))</f>
        <v>#DIV/0!</v>
      </c>
      <c r="V476" t="e">
        <f>IF(U476=0,1,IF(予定価格!O464=0,1,(U476-予定価格!P464)/予定価格!O464))</f>
        <v>#DIV/0!</v>
      </c>
      <c r="W476" t="e">
        <f t="shared" si="129"/>
        <v>#DIV/0!</v>
      </c>
      <c r="X476" t="e">
        <f t="shared" si="124"/>
        <v>#DIV/0!</v>
      </c>
      <c r="Y476" t="e">
        <f>IF(U476=0,0,IF(予定価格!G464=0,0,(U476-予定価格!H464)/予定価格!G464))</f>
        <v>#DIV/0!</v>
      </c>
      <c r="Z476" t="e">
        <f t="shared" si="130"/>
        <v>#DIV/0!</v>
      </c>
      <c r="AA476" t="e">
        <f t="shared" si="125"/>
        <v>#DIV/0!</v>
      </c>
      <c r="AB476" s="6" t="e">
        <f t="shared" si="126"/>
        <v>#DIV/0!</v>
      </c>
    </row>
    <row r="477" spans="1:28" hidden="1" x14ac:dyDescent="0.2">
      <c r="A477">
        <f>+予定価格!A465</f>
        <v>0</v>
      </c>
      <c r="B477" s="268">
        <f>ROUND(予定価格!B465*査定表!$B$1949,-D477)+E477</f>
        <v>0</v>
      </c>
      <c r="C477" s="268"/>
      <c r="D477" s="32">
        <f t="shared" si="131"/>
        <v>3</v>
      </c>
      <c r="E477" s="33">
        <f t="shared" si="117"/>
        <v>0</v>
      </c>
      <c r="F477" s="268">
        <f>IF($F$12=0,0,IF(予定価格!$G$1939=0,ROUND(予定価格!H465*(入力表!$F$12/予定価格!$H$1943),-H477),ROUND((予定価格!G465*(入力表!$F$12-予定価格!$H$1943)/予定価格!$G$1943)+予定価格!H465,-H477)))+I477</f>
        <v>0</v>
      </c>
      <c r="G477" s="268"/>
      <c r="H477" s="34">
        <f t="shared" si="132"/>
        <v>3</v>
      </c>
      <c r="I477" s="35">
        <f t="shared" si="118"/>
        <v>0</v>
      </c>
      <c r="J477" s="220">
        <f t="shared" si="119"/>
        <v>0</v>
      </c>
      <c r="K477" s="12">
        <f t="shared" si="120"/>
        <v>0</v>
      </c>
      <c r="L477" s="37"/>
      <c r="M477" s="6">
        <f>ROUND(予定価格!B465*査定表!$B$1949,-$F$14)</f>
        <v>0</v>
      </c>
      <c r="N477">
        <f>IF(M477=0,1,M477/予定価格!B465)</f>
        <v>1</v>
      </c>
      <c r="O477">
        <f t="shared" si="127"/>
        <v>11</v>
      </c>
      <c r="P477">
        <f t="shared" si="121"/>
        <v>0</v>
      </c>
      <c r="Q477">
        <f>IF(M477=0,0,M477/予定価格!B465)</f>
        <v>0</v>
      </c>
      <c r="R477">
        <f t="shared" si="128"/>
        <v>11</v>
      </c>
      <c r="S477">
        <f t="shared" si="122"/>
        <v>0</v>
      </c>
      <c r="T477" s="6">
        <f t="shared" si="123"/>
        <v>0</v>
      </c>
      <c r="U477" s="6" t="e">
        <f>IF(予定価格!$G$1939=0,ROUND(予定価格!H465*(入力表!$F$12/予定価格!$H$1943),-$F$14),ROUND((予定価格!G465*(入力表!$F$12-予定価格!$H$1943)/予定価格!$G$1943)+予定価格!H465,-$F$14))</f>
        <v>#DIV/0!</v>
      </c>
      <c r="V477" t="e">
        <f>IF(U477=0,1,IF(予定価格!O465=0,1,(U477-予定価格!P465)/予定価格!O465))</f>
        <v>#DIV/0!</v>
      </c>
      <c r="W477" t="e">
        <f t="shared" si="129"/>
        <v>#DIV/0!</v>
      </c>
      <c r="X477" t="e">
        <f t="shared" si="124"/>
        <v>#DIV/0!</v>
      </c>
      <c r="Y477" t="e">
        <f>IF(U477=0,0,IF(予定価格!G465=0,0,(U477-予定価格!H465)/予定価格!G465))</f>
        <v>#DIV/0!</v>
      </c>
      <c r="Z477" t="e">
        <f t="shared" si="130"/>
        <v>#DIV/0!</v>
      </c>
      <c r="AA477" t="e">
        <f t="shared" si="125"/>
        <v>#DIV/0!</v>
      </c>
      <c r="AB477" s="6" t="e">
        <f t="shared" si="126"/>
        <v>#DIV/0!</v>
      </c>
    </row>
    <row r="478" spans="1:28" hidden="1" x14ac:dyDescent="0.2">
      <c r="A478">
        <f>+予定価格!A466</f>
        <v>0</v>
      </c>
      <c r="B478" s="268">
        <f>ROUND(予定価格!B466*査定表!$B$1949,-D478)+E478</f>
        <v>0</v>
      </c>
      <c r="C478" s="268"/>
      <c r="D478" s="32">
        <f t="shared" si="131"/>
        <v>3</v>
      </c>
      <c r="E478" s="33">
        <f t="shared" si="117"/>
        <v>0</v>
      </c>
      <c r="F478" s="268">
        <f>IF($F$12=0,0,IF(予定価格!$G$1939=0,ROUND(予定価格!H466*(入力表!$F$12/予定価格!$H$1943),-H478),ROUND((予定価格!G466*(入力表!$F$12-予定価格!$H$1943)/予定価格!$G$1943)+予定価格!H466,-H478)))+I478</f>
        <v>0</v>
      </c>
      <c r="G478" s="268"/>
      <c r="H478" s="34">
        <f t="shared" si="132"/>
        <v>3</v>
      </c>
      <c r="I478" s="35">
        <f t="shared" si="118"/>
        <v>0</v>
      </c>
      <c r="J478" s="220">
        <f t="shared" si="119"/>
        <v>0</v>
      </c>
      <c r="K478" s="12">
        <f t="shared" si="120"/>
        <v>0</v>
      </c>
      <c r="L478" s="37"/>
      <c r="M478" s="6">
        <f>ROUND(予定価格!B466*査定表!$B$1949,-$F$14)</f>
        <v>0</v>
      </c>
      <c r="N478">
        <f>IF(M478=0,1,M478/予定価格!B466)</f>
        <v>1</v>
      </c>
      <c r="O478">
        <f t="shared" si="127"/>
        <v>11</v>
      </c>
      <c r="P478">
        <f t="shared" si="121"/>
        <v>0</v>
      </c>
      <c r="Q478">
        <f>IF(M478=0,0,M478/予定価格!B466)</f>
        <v>0</v>
      </c>
      <c r="R478">
        <f t="shared" si="128"/>
        <v>11</v>
      </c>
      <c r="S478">
        <f t="shared" si="122"/>
        <v>0</v>
      </c>
      <c r="T478" s="6">
        <f t="shared" si="123"/>
        <v>0</v>
      </c>
      <c r="U478" s="6" t="e">
        <f>IF(予定価格!$G$1939=0,ROUND(予定価格!H466*(入力表!$F$12/予定価格!$H$1943),-$F$14),ROUND((予定価格!G466*(入力表!$F$12-予定価格!$H$1943)/予定価格!$G$1943)+予定価格!H466,-$F$14))</f>
        <v>#DIV/0!</v>
      </c>
      <c r="V478" t="e">
        <f>IF(U478=0,1,IF(予定価格!O466=0,1,(U478-予定価格!P466)/予定価格!O466))</f>
        <v>#DIV/0!</v>
      </c>
      <c r="W478" t="e">
        <f t="shared" si="129"/>
        <v>#DIV/0!</v>
      </c>
      <c r="X478" t="e">
        <f t="shared" si="124"/>
        <v>#DIV/0!</v>
      </c>
      <c r="Y478" t="e">
        <f>IF(U478=0,0,IF(予定価格!G466=0,0,(U478-予定価格!H466)/予定価格!G466))</f>
        <v>#DIV/0!</v>
      </c>
      <c r="Z478" t="e">
        <f t="shared" si="130"/>
        <v>#DIV/0!</v>
      </c>
      <c r="AA478" t="e">
        <f t="shared" si="125"/>
        <v>#DIV/0!</v>
      </c>
      <c r="AB478" s="6" t="e">
        <f t="shared" si="126"/>
        <v>#DIV/0!</v>
      </c>
    </row>
    <row r="479" spans="1:28" hidden="1" x14ac:dyDescent="0.2">
      <c r="A479">
        <f>+予定価格!A467</f>
        <v>0</v>
      </c>
      <c r="B479" s="268">
        <f>ROUND(予定価格!B467*査定表!$B$1949,-D479)+E479</f>
        <v>0</v>
      </c>
      <c r="C479" s="268"/>
      <c r="D479" s="32">
        <f t="shared" si="131"/>
        <v>3</v>
      </c>
      <c r="E479" s="33">
        <f t="shared" si="117"/>
        <v>0</v>
      </c>
      <c r="F479" s="268">
        <f>IF($F$12=0,0,IF(予定価格!$G$1939=0,ROUND(予定価格!H467*(入力表!$F$12/予定価格!$H$1943),-H479),ROUND((予定価格!G467*(入力表!$F$12-予定価格!$H$1943)/予定価格!$G$1943)+予定価格!H467,-H479)))+I479</f>
        <v>0</v>
      </c>
      <c r="G479" s="268"/>
      <c r="H479" s="34">
        <f t="shared" si="132"/>
        <v>3</v>
      </c>
      <c r="I479" s="35">
        <f t="shared" si="118"/>
        <v>0</v>
      </c>
      <c r="J479" s="220">
        <f t="shared" si="119"/>
        <v>0</v>
      </c>
      <c r="K479" s="12">
        <f t="shared" si="120"/>
        <v>0</v>
      </c>
      <c r="L479" s="37"/>
      <c r="M479" s="6">
        <f>ROUND(予定価格!B467*査定表!$B$1949,-$F$14)</f>
        <v>0</v>
      </c>
      <c r="N479">
        <f>IF(M479=0,1,M479/予定価格!B467)</f>
        <v>1</v>
      </c>
      <c r="O479">
        <f t="shared" si="127"/>
        <v>11</v>
      </c>
      <c r="P479">
        <f t="shared" si="121"/>
        <v>0</v>
      </c>
      <c r="Q479">
        <f>IF(M479=0,0,M479/予定価格!B467)</f>
        <v>0</v>
      </c>
      <c r="R479">
        <f t="shared" si="128"/>
        <v>11</v>
      </c>
      <c r="S479">
        <f t="shared" si="122"/>
        <v>0</v>
      </c>
      <c r="T479" s="6">
        <f t="shared" si="123"/>
        <v>0</v>
      </c>
      <c r="U479" s="6" t="e">
        <f>IF(予定価格!$G$1939=0,ROUND(予定価格!H467*(入力表!$F$12/予定価格!$H$1943),-$F$14),ROUND((予定価格!G467*(入力表!$F$12-予定価格!$H$1943)/予定価格!$G$1943)+予定価格!H467,-$F$14))</f>
        <v>#DIV/0!</v>
      </c>
      <c r="V479" t="e">
        <f>IF(U479=0,1,IF(予定価格!O467=0,1,(U479-予定価格!P467)/予定価格!O467))</f>
        <v>#DIV/0!</v>
      </c>
      <c r="W479" t="e">
        <f t="shared" si="129"/>
        <v>#DIV/0!</v>
      </c>
      <c r="X479" t="e">
        <f t="shared" si="124"/>
        <v>#DIV/0!</v>
      </c>
      <c r="Y479" t="e">
        <f>IF(U479=0,0,IF(予定価格!G467=0,0,(U479-予定価格!H467)/予定価格!G467))</f>
        <v>#DIV/0!</v>
      </c>
      <c r="Z479" t="e">
        <f t="shared" si="130"/>
        <v>#DIV/0!</v>
      </c>
      <c r="AA479" t="e">
        <f t="shared" si="125"/>
        <v>#DIV/0!</v>
      </c>
      <c r="AB479" s="6" t="e">
        <f t="shared" si="126"/>
        <v>#DIV/0!</v>
      </c>
    </row>
    <row r="480" spans="1:28" hidden="1" x14ac:dyDescent="0.2">
      <c r="A480">
        <f>+予定価格!A468</f>
        <v>0</v>
      </c>
      <c r="B480" s="268">
        <f>ROUND(予定価格!B468*査定表!$B$1949,-D480)+E480</f>
        <v>0</v>
      </c>
      <c r="C480" s="268"/>
      <c r="D480" s="32">
        <f t="shared" si="131"/>
        <v>3</v>
      </c>
      <c r="E480" s="33">
        <f t="shared" si="117"/>
        <v>0</v>
      </c>
      <c r="F480" s="268">
        <f>IF($F$12=0,0,IF(予定価格!$G$1939=0,ROUND(予定価格!H468*(入力表!$F$12/予定価格!$H$1943),-H480),ROUND((予定価格!G468*(入力表!$F$12-予定価格!$H$1943)/予定価格!$G$1943)+予定価格!H468,-H480)))+I480</f>
        <v>0</v>
      </c>
      <c r="G480" s="268"/>
      <c r="H480" s="34">
        <f t="shared" si="132"/>
        <v>3</v>
      </c>
      <c r="I480" s="35">
        <f t="shared" si="118"/>
        <v>0</v>
      </c>
      <c r="J480" s="220">
        <f t="shared" si="119"/>
        <v>0</v>
      </c>
      <c r="K480" s="12">
        <f t="shared" si="120"/>
        <v>0</v>
      </c>
      <c r="L480" s="37"/>
      <c r="M480" s="6">
        <f>ROUND(予定価格!B468*査定表!$B$1949,-$F$14)</f>
        <v>0</v>
      </c>
      <c r="N480">
        <f>IF(M480=0,1,M480/予定価格!B468)</f>
        <v>1</v>
      </c>
      <c r="O480">
        <f t="shared" si="127"/>
        <v>11</v>
      </c>
      <c r="P480">
        <f t="shared" si="121"/>
        <v>0</v>
      </c>
      <c r="Q480">
        <f>IF(M480=0,0,M480/予定価格!B468)</f>
        <v>0</v>
      </c>
      <c r="R480">
        <f t="shared" si="128"/>
        <v>11</v>
      </c>
      <c r="S480">
        <f t="shared" si="122"/>
        <v>0</v>
      </c>
      <c r="T480" s="6">
        <f t="shared" si="123"/>
        <v>0</v>
      </c>
      <c r="U480" s="6" t="e">
        <f>IF(予定価格!$G$1939=0,ROUND(予定価格!H468*(入力表!$F$12/予定価格!$H$1943),-$F$14),ROUND((予定価格!G468*(入力表!$F$12-予定価格!$H$1943)/予定価格!$G$1943)+予定価格!H468,-$F$14))</f>
        <v>#DIV/0!</v>
      </c>
      <c r="V480" t="e">
        <f>IF(U480=0,1,IF(予定価格!O468=0,1,(U480-予定価格!P468)/予定価格!O468))</f>
        <v>#DIV/0!</v>
      </c>
      <c r="W480" t="e">
        <f t="shared" si="129"/>
        <v>#DIV/0!</v>
      </c>
      <c r="X480" t="e">
        <f t="shared" si="124"/>
        <v>#DIV/0!</v>
      </c>
      <c r="Y480" t="e">
        <f>IF(U480=0,0,IF(予定価格!G468=0,0,(U480-予定価格!H468)/予定価格!G468))</f>
        <v>#DIV/0!</v>
      </c>
      <c r="Z480" t="e">
        <f t="shared" si="130"/>
        <v>#DIV/0!</v>
      </c>
      <c r="AA480" t="e">
        <f t="shared" si="125"/>
        <v>#DIV/0!</v>
      </c>
      <c r="AB480" s="6" t="e">
        <f t="shared" si="126"/>
        <v>#DIV/0!</v>
      </c>
    </row>
    <row r="481" spans="1:28" hidden="1" x14ac:dyDescent="0.2">
      <c r="A481">
        <f>+予定価格!A469</f>
        <v>0</v>
      </c>
      <c r="B481" s="268">
        <f>ROUND(予定価格!B469*査定表!$B$1949,-D481)+E481</f>
        <v>0</v>
      </c>
      <c r="C481" s="268"/>
      <c r="D481" s="32">
        <f t="shared" si="131"/>
        <v>3</v>
      </c>
      <c r="E481" s="33">
        <f t="shared" si="117"/>
        <v>0</v>
      </c>
      <c r="F481" s="268">
        <f>IF($F$12=0,0,IF(予定価格!$G$1939=0,ROUND(予定価格!H469*(入力表!$F$12/予定価格!$H$1943),-H481),ROUND((予定価格!G469*(入力表!$F$12-予定価格!$H$1943)/予定価格!$G$1943)+予定価格!H469,-H481)))+I481</f>
        <v>0</v>
      </c>
      <c r="G481" s="268"/>
      <c r="H481" s="34">
        <f t="shared" si="132"/>
        <v>3</v>
      </c>
      <c r="I481" s="35">
        <f t="shared" si="118"/>
        <v>0</v>
      </c>
      <c r="J481" s="220">
        <f t="shared" si="119"/>
        <v>0</v>
      </c>
      <c r="K481" s="12">
        <f t="shared" si="120"/>
        <v>0</v>
      </c>
      <c r="L481" s="37"/>
      <c r="M481" s="6">
        <f>ROUND(予定価格!B469*査定表!$B$1949,-$F$14)</f>
        <v>0</v>
      </c>
      <c r="N481">
        <f>IF(M481=0,1,M481/予定価格!B469)</f>
        <v>1</v>
      </c>
      <c r="O481">
        <f t="shared" si="127"/>
        <v>11</v>
      </c>
      <c r="P481">
        <f t="shared" si="121"/>
        <v>0</v>
      </c>
      <c r="Q481">
        <f>IF(M481=0,0,M481/予定価格!B469)</f>
        <v>0</v>
      </c>
      <c r="R481">
        <f t="shared" si="128"/>
        <v>11</v>
      </c>
      <c r="S481">
        <f t="shared" si="122"/>
        <v>0</v>
      </c>
      <c r="T481" s="6">
        <f t="shared" si="123"/>
        <v>0</v>
      </c>
      <c r="U481" s="6" t="e">
        <f>IF(予定価格!$G$1939=0,ROUND(予定価格!H469*(入力表!$F$12/予定価格!$H$1943),-$F$14),ROUND((予定価格!G469*(入力表!$F$12-予定価格!$H$1943)/予定価格!$G$1943)+予定価格!H469,-$F$14))</f>
        <v>#DIV/0!</v>
      </c>
      <c r="V481" t="e">
        <f>IF(U481=0,1,IF(予定価格!O469=0,1,(U481-予定価格!P469)/予定価格!O469))</f>
        <v>#DIV/0!</v>
      </c>
      <c r="W481" t="e">
        <f t="shared" si="129"/>
        <v>#DIV/0!</v>
      </c>
      <c r="X481" t="e">
        <f t="shared" si="124"/>
        <v>#DIV/0!</v>
      </c>
      <c r="Y481" t="e">
        <f>IF(U481=0,0,IF(予定価格!G469=0,0,(U481-予定価格!H469)/予定価格!G469))</f>
        <v>#DIV/0!</v>
      </c>
      <c r="Z481" t="e">
        <f t="shared" si="130"/>
        <v>#DIV/0!</v>
      </c>
      <c r="AA481" t="e">
        <f t="shared" si="125"/>
        <v>#DIV/0!</v>
      </c>
      <c r="AB481" s="6" t="e">
        <f t="shared" si="126"/>
        <v>#DIV/0!</v>
      </c>
    </row>
    <row r="482" spans="1:28" hidden="1" x14ac:dyDescent="0.2">
      <c r="A482">
        <f>+予定価格!A470</f>
        <v>0</v>
      </c>
      <c r="B482" s="268">
        <f>ROUND(予定価格!B470*査定表!$B$1949,-D482)+E482</f>
        <v>0</v>
      </c>
      <c r="C482" s="268"/>
      <c r="D482" s="32">
        <f t="shared" si="131"/>
        <v>3</v>
      </c>
      <c r="E482" s="33">
        <f t="shared" si="117"/>
        <v>0</v>
      </c>
      <c r="F482" s="268">
        <f>IF($F$12=0,0,IF(予定価格!$G$1939=0,ROUND(予定価格!H470*(入力表!$F$12/予定価格!$H$1943),-H482),ROUND((予定価格!G470*(入力表!$F$12-予定価格!$H$1943)/予定価格!$G$1943)+予定価格!H470,-H482)))+I482</f>
        <v>0</v>
      </c>
      <c r="G482" s="268"/>
      <c r="H482" s="34">
        <f t="shared" si="132"/>
        <v>3</v>
      </c>
      <c r="I482" s="35">
        <f t="shared" si="118"/>
        <v>0</v>
      </c>
      <c r="J482" s="220">
        <f t="shared" si="119"/>
        <v>0</v>
      </c>
      <c r="K482" s="12">
        <f t="shared" si="120"/>
        <v>0</v>
      </c>
      <c r="L482" s="37"/>
      <c r="M482" s="6">
        <f>ROUND(予定価格!B470*査定表!$B$1949,-$F$14)</f>
        <v>0</v>
      </c>
      <c r="N482">
        <f>IF(M482=0,1,M482/予定価格!B470)</f>
        <v>1</v>
      </c>
      <c r="O482">
        <f t="shared" si="127"/>
        <v>11</v>
      </c>
      <c r="P482">
        <f t="shared" si="121"/>
        <v>0</v>
      </c>
      <c r="Q482">
        <f>IF(M482=0,0,M482/予定価格!B470)</f>
        <v>0</v>
      </c>
      <c r="R482">
        <f t="shared" si="128"/>
        <v>11</v>
      </c>
      <c r="S482">
        <f t="shared" si="122"/>
        <v>0</v>
      </c>
      <c r="T482" s="6">
        <f t="shared" si="123"/>
        <v>0</v>
      </c>
      <c r="U482" s="6" t="e">
        <f>IF(予定価格!$G$1939=0,ROUND(予定価格!H470*(入力表!$F$12/予定価格!$H$1943),-$F$14),ROUND((予定価格!G470*(入力表!$F$12-予定価格!$H$1943)/予定価格!$G$1943)+予定価格!H470,-$F$14))</f>
        <v>#DIV/0!</v>
      </c>
      <c r="V482" t="e">
        <f>IF(U482=0,1,IF(予定価格!O470=0,1,(U482-予定価格!P470)/予定価格!O470))</f>
        <v>#DIV/0!</v>
      </c>
      <c r="W482" t="e">
        <f t="shared" si="129"/>
        <v>#DIV/0!</v>
      </c>
      <c r="X482" t="e">
        <f t="shared" si="124"/>
        <v>#DIV/0!</v>
      </c>
      <c r="Y482" t="e">
        <f>IF(U482=0,0,IF(予定価格!G470=0,0,(U482-予定価格!H470)/予定価格!G470))</f>
        <v>#DIV/0!</v>
      </c>
      <c r="Z482" t="e">
        <f t="shared" si="130"/>
        <v>#DIV/0!</v>
      </c>
      <c r="AA482" t="e">
        <f t="shared" si="125"/>
        <v>#DIV/0!</v>
      </c>
      <c r="AB482" s="6" t="e">
        <f t="shared" si="126"/>
        <v>#DIV/0!</v>
      </c>
    </row>
    <row r="483" spans="1:28" hidden="1" x14ac:dyDescent="0.2">
      <c r="A483">
        <f>+予定価格!A471</f>
        <v>0</v>
      </c>
      <c r="B483" s="268">
        <f>ROUND(予定価格!B471*査定表!$B$1949,-D483)+E483</f>
        <v>0</v>
      </c>
      <c r="C483" s="268"/>
      <c r="D483" s="32">
        <f t="shared" si="131"/>
        <v>3</v>
      </c>
      <c r="E483" s="33">
        <f t="shared" si="117"/>
        <v>0</v>
      </c>
      <c r="F483" s="268">
        <f>IF($F$12=0,0,IF(予定価格!$G$1939=0,ROUND(予定価格!H471*(入力表!$F$12/予定価格!$H$1943),-H483),ROUND((予定価格!G471*(入力表!$F$12-予定価格!$H$1943)/予定価格!$G$1943)+予定価格!H471,-H483)))+I483</f>
        <v>0</v>
      </c>
      <c r="G483" s="268"/>
      <c r="H483" s="34">
        <f t="shared" si="132"/>
        <v>3</v>
      </c>
      <c r="I483" s="35">
        <f t="shared" si="118"/>
        <v>0</v>
      </c>
      <c r="J483" s="220">
        <f t="shared" si="119"/>
        <v>0</v>
      </c>
      <c r="K483" s="12">
        <f t="shared" si="120"/>
        <v>0</v>
      </c>
      <c r="L483" s="37"/>
      <c r="M483" s="6">
        <f>ROUND(予定価格!B471*査定表!$B$1949,-$F$14)</f>
        <v>0</v>
      </c>
      <c r="N483">
        <f>IF(M483=0,1,M483/予定価格!B471)</f>
        <v>1</v>
      </c>
      <c r="O483">
        <f t="shared" si="127"/>
        <v>11</v>
      </c>
      <c r="P483">
        <f t="shared" si="121"/>
        <v>0</v>
      </c>
      <c r="Q483">
        <f>IF(M483=0,0,M483/予定価格!B471)</f>
        <v>0</v>
      </c>
      <c r="R483">
        <f t="shared" si="128"/>
        <v>11</v>
      </c>
      <c r="S483">
        <f t="shared" si="122"/>
        <v>0</v>
      </c>
      <c r="T483" s="6">
        <f t="shared" si="123"/>
        <v>0</v>
      </c>
      <c r="U483" s="6" t="e">
        <f>IF(予定価格!$G$1939=0,ROUND(予定価格!H471*(入力表!$F$12/予定価格!$H$1943),-$F$14),ROUND((予定価格!G471*(入力表!$F$12-予定価格!$H$1943)/予定価格!$G$1943)+予定価格!H471,-$F$14))</f>
        <v>#DIV/0!</v>
      </c>
      <c r="V483" t="e">
        <f>IF(U483=0,1,IF(予定価格!O471=0,1,(U483-予定価格!P471)/予定価格!O471))</f>
        <v>#DIV/0!</v>
      </c>
      <c r="W483" t="e">
        <f t="shared" si="129"/>
        <v>#DIV/0!</v>
      </c>
      <c r="X483" t="e">
        <f t="shared" si="124"/>
        <v>#DIV/0!</v>
      </c>
      <c r="Y483" t="e">
        <f>IF(U483=0,0,IF(予定価格!G471=0,0,(U483-予定価格!H471)/予定価格!G471))</f>
        <v>#DIV/0!</v>
      </c>
      <c r="Z483" t="e">
        <f t="shared" si="130"/>
        <v>#DIV/0!</v>
      </c>
      <c r="AA483" t="e">
        <f t="shared" si="125"/>
        <v>#DIV/0!</v>
      </c>
      <c r="AB483" s="6" t="e">
        <f t="shared" si="126"/>
        <v>#DIV/0!</v>
      </c>
    </row>
    <row r="484" spans="1:28" hidden="1" x14ac:dyDescent="0.2">
      <c r="A484">
        <f>+予定価格!A472</f>
        <v>0</v>
      </c>
      <c r="B484" s="268">
        <f>ROUND(予定価格!B472*査定表!$B$1949,-D484)+E484</f>
        <v>0</v>
      </c>
      <c r="C484" s="268"/>
      <c r="D484" s="32">
        <f t="shared" si="131"/>
        <v>3</v>
      </c>
      <c r="E484" s="33">
        <f t="shared" si="117"/>
        <v>0</v>
      </c>
      <c r="F484" s="268">
        <f>IF($F$12=0,0,IF(予定価格!$G$1939=0,ROUND(予定価格!H472*(入力表!$F$12/予定価格!$H$1943),-H484),ROUND((予定価格!G472*(入力表!$F$12-予定価格!$H$1943)/予定価格!$G$1943)+予定価格!H472,-H484)))+I484</f>
        <v>0</v>
      </c>
      <c r="G484" s="268"/>
      <c r="H484" s="34">
        <f t="shared" si="132"/>
        <v>3</v>
      </c>
      <c r="I484" s="35">
        <f t="shared" si="118"/>
        <v>0</v>
      </c>
      <c r="J484" s="220">
        <f t="shared" si="119"/>
        <v>0</v>
      </c>
      <c r="K484" s="12">
        <f t="shared" si="120"/>
        <v>0</v>
      </c>
      <c r="L484" s="37"/>
      <c r="M484" s="6">
        <f>ROUND(予定価格!B472*査定表!$B$1949,-$F$14)</f>
        <v>0</v>
      </c>
      <c r="N484">
        <f>IF(M484=0,1,M484/予定価格!B472)</f>
        <v>1</v>
      </c>
      <c r="O484">
        <f t="shared" si="127"/>
        <v>11</v>
      </c>
      <c r="P484">
        <f t="shared" si="121"/>
        <v>0</v>
      </c>
      <c r="Q484">
        <f>IF(M484=0,0,M484/予定価格!B472)</f>
        <v>0</v>
      </c>
      <c r="R484">
        <f t="shared" si="128"/>
        <v>11</v>
      </c>
      <c r="S484">
        <f t="shared" si="122"/>
        <v>0</v>
      </c>
      <c r="T484" s="6">
        <f t="shared" si="123"/>
        <v>0</v>
      </c>
      <c r="U484" s="6" t="e">
        <f>IF(予定価格!$G$1939=0,ROUND(予定価格!H472*(入力表!$F$12/予定価格!$H$1943),-$F$14),ROUND((予定価格!G472*(入力表!$F$12-予定価格!$H$1943)/予定価格!$G$1943)+予定価格!H472,-$F$14))</f>
        <v>#DIV/0!</v>
      </c>
      <c r="V484" t="e">
        <f>IF(U484=0,1,IF(予定価格!O472=0,1,(U484-予定価格!P472)/予定価格!O472))</f>
        <v>#DIV/0!</v>
      </c>
      <c r="W484" t="e">
        <f t="shared" si="129"/>
        <v>#DIV/0!</v>
      </c>
      <c r="X484" t="e">
        <f t="shared" si="124"/>
        <v>#DIV/0!</v>
      </c>
      <c r="Y484" t="e">
        <f>IF(U484=0,0,IF(予定価格!G472=0,0,(U484-予定価格!H472)/予定価格!G472))</f>
        <v>#DIV/0!</v>
      </c>
      <c r="Z484" t="e">
        <f t="shared" si="130"/>
        <v>#DIV/0!</v>
      </c>
      <c r="AA484" t="e">
        <f t="shared" si="125"/>
        <v>#DIV/0!</v>
      </c>
      <c r="AB484" s="6" t="e">
        <f t="shared" si="126"/>
        <v>#DIV/0!</v>
      </c>
    </row>
    <row r="485" spans="1:28" hidden="1" x14ac:dyDescent="0.2">
      <c r="A485">
        <f>+予定価格!A473</f>
        <v>0</v>
      </c>
      <c r="B485" s="268">
        <f>ROUND(予定価格!B473*査定表!$B$1949,-D485)+E485</f>
        <v>0</v>
      </c>
      <c r="C485" s="268"/>
      <c r="D485" s="32">
        <f t="shared" si="131"/>
        <v>3</v>
      </c>
      <c r="E485" s="33">
        <f t="shared" si="117"/>
        <v>0</v>
      </c>
      <c r="F485" s="268">
        <f>IF($F$12=0,0,IF(予定価格!$G$1939=0,ROUND(予定価格!H473*(入力表!$F$12/予定価格!$H$1943),-H485),ROUND((予定価格!G473*(入力表!$F$12-予定価格!$H$1943)/予定価格!$G$1943)+予定価格!H473,-H485)))+I485</f>
        <v>0</v>
      </c>
      <c r="G485" s="268"/>
      <c r="H485" s="34">
        <f t="shared" si="132"/>
        <v>3</v>
      </c>
      <c r="I485" s="35">
        <f t="shared" si="118"/>
        <v>0</v>
      </c>
      <c r="J485" s="220">
        <f t="shared" si="119"/>
        <v>0</v>
      </c>
      <c r="K485" s="12">
        <f t="shared" si="120"/>
        <v>0</v>
      </c>
      <c r="L485" s="37"/>
      <c r="M485" s="6">
        <f>ROUND(予定価格!B473*査定表!$B$1949,-$F$14)</f>
        <v>0</v>
      </c>
      <c r="N485">
        <f>IF(M485=0,1,M485/予定価格!B473)</f>
        <v>1</v>
      </c>
      <c r="O485">
        <f t="shared" si="127"/>
        <v>11</v>
      </c>
      <c r="P485">
        <f t="shared" si="121"/>
        <v>0</v>
      </c>
      <c r="Q485">
        <f>IF(M485=0,0,M485/予定価格!B473)</f>
        <v>0</v>
      </c>
      <c r="R485">
        <f t="shared" si="128"/>
        <v>11</v>
      </c>
      <c r="S485">
        <f t="shared" si="122"/>
        <v>0</v>
      </c>
      <c r="T485" s="6">
        <f t="shared" si="123"/>
        <v>0</v>
      </c>
      <c r="U485" s="6" t="e">
        <f>IF(予定価格!$G$1939=0,ROUND(予定価格!H473*(入力表!$F$12/予定価格!$H$1943),-$F$14),ROUND((予定価格!G473*(入力表!$F$12-予定価格!$H$1943)/予定価格!$G$1943)+予定価格!H473,-$F$14))</f>
        <v>#DIV/0!</v>
      </c>
      <c r="V485" t="e">
        <f>IF(U485=0,1,IF(予定価格!O473=0,1,(U485-予定価格!P473)/予定価格!O473))</f>
        <v>#DIV/0!</v>
      </c>
      <c r="W485" t="e">
        <f t="shared" si="129"/>
        <v>#DIV/0!</v>
      </c>
      <c r="X485" t="e">
        <f t="shared" si="124"/>
        <v>#DIV/0!</v>
      </c>
      <c r="Y485" t="e">
        <f>IF(U485=0,0,IF(予定価格!G473=0,0,(U485-予定価格!H473)/予定価格!G473))</f>
        <v>#DIV/0!</v>
      </c>
      <c r="Z485" t="e">
        <f t="shared" si="130"/>
        <v>#DIV/0!</v>
      </c>
      <c r="AA485" t="e">
        <f t="shared" si="125"/>
        <v>#DIV/0!</v>
      </c>
      <c r="AB485" s="6" t="e">
        <f t="shared" si="126"/>
        <v>#DIV/0!</v>
      </c>
    </row>
    <row r="486" spans="1:28" hidden="1" x14ac:dyDescent="0.2">
      <c r="A486">
        <f>+予定価格!A474</f>
        <v>0</v>
      </c>
      <c r="B486" s="268">
        <f>ROUND(予定価格!B474*査定表!$B$1949,-D486)+E486</f>
        <v>0</v>
      </c>
      <c r="C486" s="268"/>
      <c r="D486" s="32">
        <f t="shared" si="131"/>
        <v>3</v>
      </c>
      <c r="E486" s="33">
        <f t="shared" si="117"/>
        <v>0</v>
      </c>
      <c r="F486" s="268">
        <f>IF($F$12=0,0,IF(予定価格!$G$1939=0,ROUND(予定価格!H474*(入力表!$F$12/予定価格!$H$1943),-H486),ROUND((予定価格!G474*(入力表!$F$12-予定価格!$H$1943)/予定価格!$G$1943)+予定価格!H474,-H486)))+I486</f>
        <v>0</v>
      </c>
      <c r="G486" s="268"/>
      <c r="H486" s="34">
        <f t="shared" si="132"/>
        <v>3</v>
      </c>
      <c r="I486" s="35">
        <f t="shared" si="118"/>
        <v>0</v>
      </c>
      <c r="J486" s="220">
        <f t="shared" si="119"/>
        <v>0</v>
      </c>
      <c r="K486" s="12">
        <f t="shared" si="120"/>
        <v>0</v>
      </c>
      <c r="L486" s="37"/>
      <c r="M486" s="6">
        <f>ROUND(予定価格!B474*査定表!$B$1949,-$F$14)</f>
        <v>0</v>
      </c>
      <c r="N486">
        <f>IF(M486=0,1,M486/予定価格!B474)</f>
        <v>1</v>
      </c>
      <c r="O486">
        <f t="shared" si="127"/>
        <v>11</v>
      </c>
      <c r="P486">
        <f t="shared" si="121"/>
        <v>0</v>
      </c>
      <c r="Q486">
        <f>IF(M486=0,0,M486/予定価格!B474)</f>
        <v>0</v>
      </c>
      <c r="R486">
        <f t="shared" si="128"/>
        <v>11</v>
      </c>
      <c r="S486">
        <f t="shared" si="122"/>
        <v>0</v>
      </c>
      <c r="T486" s="6">
        <f t="shared" si="123"/>
        <v>0</v>
      </c>
      <c r="U486" s="6" t="e">
        <f>IF(予定価格!$G$1939=0,ROUND(予定価格!H474*(入力表!$F$12/予定価格!$H$1943),-$F$14),ROUND((予定価格!G474*(入力表!$F$12-予定価格!$H$1943)/予定価格!$G$1943)+予定価格!H474,-$F$14))</f>
        <v>#DIV/0!</v>
      </c>
      <c r="V486" t="e">
        <f>IF(U486=0,1,IF(予定価格!O474=0,1,(U486-予定価格!P474)/予定価格!O474))</f>
        <v>#DIV/0!</v>
      </c>
      <c r="W486" t="e">
        <f t="shared" si="129"/>
        <v>#DIV/0!</v>
      </c>
      <c r="X486" t="e">
        <f t="shared" si="124"/>
        <v>#DIV/0!</v>
      </c>
      <c r="Y486" t="e">
        <f>IF(U486=0,0,IF(予定価格!G474=0,0,(U486-予定価格!H474)/予定価格!G474))</f>
        <v>#DIV/0!</v>
      </c>
      <c r="Z486" t="e">
        <f t="shared" si="130"/>
        <v>#DIV/0!</v>
      </c>
      <c r="AA486" t="e">
        <f t="shared" si="125"/>
        <v>#DIV/0!</v>
      </c>
      <c r="AB486" s="6" t="e">
        <f t="shared" si="126"/>
        <v>#DIV/0!</v>
      </c>
    </row>
    <row r="487" spans="1:28" hidden="1" x14ac:dyDescent="0.2">
      <c r="A487">
        <f>+予定価格!A475</f>
        <v>0</v>
      </c>
      <c r="B487" s="268">
        <f>ROUND(予定価格!B475*査定表!$B$1949,-D487)+E487</f>
        <v>0</v>
      </c>
      <c r="C487" s="268"/>
      <c r="D487" s="32">
        <f t="shared" si="131"/>
        <v>3</v>
      </c>
      <c r="E487" s="33">
        <f t="shared" si="117"/>
        <v>0</v>
      </c>
      <c r="F487" s="268">
        <f>IF($F$12=0,0,IF(予定価格!$G$1939=0,ROUND(予定価格!H475*(入力表!$F$12/予定価格!$H$1943),-H487),ROUND((予定価格!G475*(入力表!$F$12-予定価格!$H$1943)/予定価格!$G$1943)+予定価格!H475,-H487)))+I487</f>
        <v>0</v>
      </c>
      <c r="G487" s="268"/>
      <c r="H487" s="34">
        <f t="shared" si="132"/>
        <v>3</v>
      </c>
      <c r="I487" s="35">
        <f t="shared" si="118"/>
        <v>0</v>
      </c>
      <c r="J487" s="220">
        <f t="shared" si="119"/>
        <v>0</v>
      </c>
      <c r="K487" s="12">
        <f t="shared" si="120"/>
        <v>0</v>
      </c>
      <c r="L487" s="37"/>
      <c r="M487" s="6">
        <f>ROUND(予定価格!B475*査定表!$B$1949,-$F$14)</f>
        <v>0</v>
      </c>
      <c r="N487">
        <f>IF(M487=0,1,M487/予定価格!B475)</f>
        <v>1</v>
      </c>
      <c r="O487">
        <f t="shared" si="127"/>
        <v>11</v>
      </c>
      <c r="P487">
        <f t="shared" si="121"/>
        <v>0</v>
      </c>
      <c r="Q487">
        <f>IF(M487=0,0,M487/予定価格!B475)</f>
        <v>0</v>
      </c>
      <c r="R487">
        <f t="shared" si="128"/>
        <v>11</v>
      </c>
      <c r="S487">
        <f t="shared" si="122"/>
        <v>0</v>
      </c>
      <c r="T487" s="6">
        <f t="shared" si="123"/>
        <v>0</v>
      </c>
      <c r="U487" s="6" t="e">
        <f>IF(予定価格!$G$1939=0,ROUND(予定価格!H475*(入力表!$F$12/予定価格!$H$1943),-$F$14),ROUND((予定価格!G475*(入力表!$F$12-予定価格!$H$1943)/予定価格!$G$1943)+予定価格!H475,-$F$14))</f>
        <v>#DIV/0!</v>
      </c>
      <c r="V487" t="e">
        <f>IF(U487=0,1,IF(予定価格!O475=0,1,(U487-予定価格!P475)/予定価格!O475))</f>
        <v>#DIV/0!</v>
      </c>
      <c r="W487" t="e">
        <f t="shared" si="129"/>
        <v>#DIV/0!</v>
      </c>
      <c r="X487" t="e">
        <f t="shared" si="124"/>
        <v>#DIV/0!</v>
      </c>
      <c r="Y487" t="e">
        <f>IF(U487=0,0,IF(予定価格!G475=0,0,(U487-予定価格!H475)/予定価格!G475))</f>
        <v>#DIV/0!</v>
      </c>
      <c r="Z487" t="e">
        <f t="shared" si="130"/>
        <v>#DIV/0!</v>
      </c>
      <c r="AA487" t="e">
        <f t="shared" si="125"/>
        <v>#DIV/0!</v>
      </c>
      <c r="AB487" s="6" t="e">
        <f t="shared" si="126"/>
        <v>#DIV/0!</v>
      </c>
    </row>
    <row r="488" spans="1:28" hidden="1" x14ac:dyDescent="0.2">
      <c r="A488">
        <f>+予定価格!A476</f>
        <v>0</v>
      </c>
      <c r="B488" s="268">
        <f>ROUND(予定価格!B476*査定表!$B$1949,-D488)+E488</f>
        <v>0</v>
      </c>
      <c r="C488" s="268"/>
      <c r="D488" s="32">
        <f t="shared" si="131"/>
        <v>3</v>
      </c>
      <c r="E488" s="33">
        <f t="shared" si="117"/>
        <v>0</v>
      </c>
      <c r="F488" s="268">
        <f>IF($F$12=0,0,IF(予定価格!$G$1939=0,ROUND(予定価格!H476*(入力表!$F$12/予定価格!$H$1943),-H488),ROUND((予定価格!G476*(入力表!$F$12-予定価格!$H$1943)/予定価格!$G$1943)+予定価格!H476,-H488)))+I488</f>
        <v>0</v>
      </c>
      <c r="G488" s="268"/>
      <c r="H488" s="34">
        <f t="shared" si="132"/>
        <v>3</v>
      </c>
      <c r="I488" s="35">
        <f t="shared" si="118"/>
        <v>0</v>
      </c>
      <c r="J488" s="220">
        <f t="shared" si="119"/>
        <v>0</v>
      </c>
      <c r="K488" s="12">
        <f t="shared" si="120"/>
        <v>0</v>
      </c>
      <c r="L488" s="37"/>
      <c r="M488" s="6">
        <f>ROUND(予定価格!B476*査定表!$B$1949,-$F$14)</f>
        <v>0</v>
      </c>
      <c r="N488">
        <f>IF(M488=0,1,M488/予定価格!B476)</f>
        <v>1</v>
      </c>
      <c r="O488">
        <f t="shared" si="127"/>
        <v>11</v>
      </c>
      <c r="P488">
        <f t="shared" si="121"/>
        <v>0</v>
      </c>
      <c r="Q488">
        <f>IF(M488=0,0,M488/予定価格!B476)</f>
        <v>0</v>
      </c>
      <c r="R488">
        <f t="shared" si="128"/>
        <v>11</v>
      </c>
      <c r="S488">
        <f t="shared" si="122"/>
        <v>0</v>
      </c>
      <c r="T488" s="6">
        <f t="shared" si="123"/>
        <v>0</v>
      </c>
      <c r="U488" s="6" t="e">
        <f>IF(予定価格!$G$1939=0,ROUND(予定価格!H476*(入力表!$F$12/予定価格!$H$1943),-$F$14),ROUND((予定価格!G476*(入力表!$F$12-予定価格!$H$1943)/予定価格!$G$1943)+予定価格!H476,-$F$14))</f>
        <v>#DIV/0!</v>
      </c>
      <c r="V488" t="e">
        <f>IF(U488=0,1,IF(予定価格!O476=0,1,(U488-予定価格!P476)/予定価格!O476))</f>
        <v>#DIV/0!</v>
      </c>
      <c r="W488" t="e">
        <f t="shared" si="129"/>
        <v>#DIV/0!</v>
      </c>
      <c r="X488" t="e">
        <f t="shared" si="124"/>
        <v>#DIV/0!</v>
      </c>
      <c r="Y488" t="e">
        <f>IF(U488=0,0,IF(予定価格!G476=0,0,(U488-予定価格!H476)/予定価格!G476))</f>
        <v>#DIV/0!</v>
      </c>
      <c r="Z488" t="e">
        <f t="shared" si="130"/>
        <v>#DIV/0!</v>
      </c>
      <c r="AA488" t="e">
        <f t="shared" si="125"/>
        <v>#DIV/0!</v>
      </c>
      <c r="AB488" s="6" t="e">
        <f t="shared" si="126"/>
        <v>#DIV/0!</v>
      </c>
    </row>
    <row r="489" spans="1:28" hidden="1" x14ac:dyDescent="0.2">
      <c r="A489">
        <f>+予定価格!A477</f>
        <v>0</v>
      </c>
      <c r="B489" s="268">
        <f>ROUND(予定価格!B477*査定表!$B$1949,-D489)+E489</f>
        <v>0</v>
      </c>
      <c r="C489" s="268"/>
      <c r="D489" s="32">
        <f t="shared" si="131"/>
        <v>3</v>
      </c>
      <c r="E489" s="33">
        <f t="shared" si="117"/>
        <v>0</v>
      </c>
      <c r="F489" s="268">
        <f>IF($F$12=0,0,IF(予定価格!$G$1939=0,ROUND(予定価格!H477*(入力表!$F$12/予定価格!$H$1943),-H489),ROUND((予定価格!G477*(入力表!$F$12-予定価格!$H$1943)/予定価格!$G$1943)+予定価格!H477,-H489)))+I489</f>
        <v>0</v>
      </c>
      <c r="G489" s="268"/>
      <c r="H489" s="34">
        <f t="shared" si="132"/>
        <v>3</v>
      </c>
      <c r="I489" s="35">
        <f t="shared" si="118"/>
        <v>0</v>
      </c>
      <c r="J489" s="220">
        <f t="shared" si="119"/>
        <v>0</v>
      </c>
      <c r="K489" s="12">
        <f t="shared" si="120"/>
        <v>0</v>
      </c>
      <c r="L489" s="37"/>
      <c r="M489" s="6">
        <f>ROUND(予定価格!B477*査定表!$B$1949,-$F$14)</f>
        <v>0</v>
      </c>
      <c r="N489">
        <f>IF(M489=0,1,M489/予定価格!B477)</f>
        <v>1</v>
      </c>
      <c r="O489">
        <f t="shared" si="127"/>
        <v>11</v>
      </c>
      <c r="P489">
        <f t="shared" si="121"/>
        <v>0</v>
      </c>
      <c r="Q489">
        <f>IF(M489=0,0,M489/予定価格!B477)</f>
        <v>0</v>
      </c>
      <c r="R489">
        <f t="shared" si="128"/>
        <v>11</v>
      </c>
      <c r="S489">
        <f t="shared" si="122"/>
        <v>0</v>
      </c>
      <c r="T489" s="6">
        <f t="shared" si="123"/>
        <v>0</v>
      </c>
      <c r="U489" s="6" t="e">
        <f>IF(予定価格!$G$1939=0,ROUND(予定価格!H477*(入力表!$F$12/予定価格!$H$1943),-$F$14),ROUND((予定価格!G477*(入力表!$F$12-予定価格!$H$1943)/予定価格!$G$1943)+予定価格!H477,-$F$14))</f>
        <v>#DIV/0!</v>
      </c>
      <c r="V489" t="e">
        <f>IF(U489=0,1,IF(予定価格!O477=0,1,(U489-予定価格!P477)/予定価格!O477))</f>
        <v>#DIV/0!</v>
      </c>
      <c r="W489" t="e">
        <f t="shared" si="129"/>
        <v>#DIV/0!</v>
      </c>
      <c r="X489" t="e">
        <f t="shared" si="124"/>
        <v>#DIV/0!</v>
      </c>
      <c r="Y489" t="e">
        <f>IF(U489=0,0,IF(予定価格!G477=0,0,(U489-予定価格!H477)/予定価格!G477))</f>
        <v>#DIV/0!</v>
      </c>
      <c r="Z489" t="e">
        <f t="shared" si="130"/>
        <v>#DIV/0!</v>
      </c>
      <c r="AA489" t="e">
        <f t="shared" si="125"/>
        <v>#DIV/0!</v>
      </c>
      <c r="AB489" s="6" t="e">
        <f t="shared" si="126"/>
        <v>#DIV/0!</v>
      </c>
    </row>
    <row r="490" spans="1:28" hidden="1" x14ac:dyDescent="0.2">
      <c r="A490">
        <f>+予定価格!A478</f>
        <v>0</v>
      </c>
      <c r="B490" s="268">
        <f>ROUND(予定価格!B478*査定表!$B$1949,-D490)+E490</f>
        <v>0</v>
      </c>
      <c r="C490" s="268"/>
      <c r="D490" s="32">
        <f t="shared" si="131"/>
        <v>3</v>
      </c>
      <c r="E490" s="33">
        <f t="shared" si="117"/>
        <v>0</v>
      </c>
      <c r="F490" s="268">
        <f>IF($F$12=0,0,IF(予定価格!$G$1939=0,ROUND(予定価格!H478*(入力表!$F$12/予定価格!$H$1943),-H490),ROUND((予定価格!G478*(入力表!$F$12-予定価格!$H$1943)/予定価格!$G$1943)+予定価格!H478,-H490)))+I490</f>
        <v>0</v>
      </c>
      <c r="G490" s="268"/>
      <c r="H490" s="34">
        <f t="shared" si="132"/>
        <v>3</v>
      </c>
      <c r="I490" s="35">
        <f t="shared" si="118"/>
        <v>0</v>
      </c>
      <c r="J490" s="220">
        <f t="shared" si="119"/>
        <v>0</v>
      </c>
      <c r="K490" s="12">
        <f t="shared" si="120"/>
        <v>0</v>
      </c>
      <c r="L490" s="37"/>
      <c r="M490" s="6">
        <f>ROUND(予定価格!B478*査定表!$B$1949,-$F$14)</f>
        <v>0</v>
      </c>
      <c r="N490">
        <f>IF(M490=0,1,M490/予定価格!B478)</f>
        <v>1</v>
      </c>
      <c r="O490">
        <f t="shared" si="127"/>
        <v>11</v>
      </c>
      <c r="P490">
        <f t="shared" si="121"/>
        <v>0</v>
      </c>
      <c r="Q490">
        <f>IF(M490=0,0,M490/予定価格!B478)</f>
        <v>0</v>
      </c>
      <c r="R490">
        <f t="shared" si="128"/>
        <v>11</v>
      </c>
      <c r="S490">
        <f t="shared" si="122"/>
        <v>0</v>
      </c>
      <c r="T490" s="6">
        <f t="shared" si="123"/>
        <v>0</v>
      </c>
      <c r="U490" s="6" t="e">
        <f>IF(予定価格!$G$1939=0,ROUND(予定価格!H478*(入力表!$F$12/予定価格!$H$1943),-$F$14),ROUND((予定価格!G478*(入力表!$F$12-予定価格!$H$1943)/予定価格!$G$1943)+予定価格!H478,-$F$14))</f>
        <v>#DIV/0!</v>
      </c>
      <c r="V490" t="e">
        <f>IF(U490=0,1,IF(予定価格!O478=0,1,(U490-予定価格!P478)/予定価格!O478))</f>
        <v>#DIV/0!</v>
      </c>
      <c r="W490" t="e">
        <f t="shared" si="129"/>
        <v>#DIV/0!</v>
      </c>
      <c r="X490" t="e">
        <f t="shared" si="124"/>
        <v>#DIV/0!</v>
      </c>
      <c r="Y490" t="e">
        <f>IF(U490=0,0,IF(予定価格!G478=0,0,(U490-予定価格!H478)/予定価格!G478))</f>
        <v>#DIV/0!</v>
      </c>
      <c r="Z490" t="e">
        <f t="shared" si="130"/>
        <v>#DIV/0!</v>
      </c>
      <c r="AA490" t="e">
        <f t="shared" si="125"/>
        <v>#DIV/0!</v>
      </c>
      <c r="AB490" s="6" t="e">
        <f t="shared" si="126"/>
        <v>#DIV/0!</v>
      </c>
    </row>
    <row r="491" spans="1:28" hidden="1" x14ac:dyDescent="0.2">
      <c r="A491">
        <f>+予定価格!A479</f>
        <v>0</v>
      </c>
      <c r="B491" s="268">
        <f>ROUND(予定価格!B479*査定表!$B$1949,-D491)+E491</f>
        <v>0</v>
      </c>
      <c r="C491" s="268"/>
      <c r="D491" s="32">
        <f t="shared" si="131"/>
        <v>3</v>
      </c>
      <c r="E491" s="33">
        <f t="shared" si="117"/>
        <v>0</v>
      </c>
      <c r="F491" s="268">
        <f>IF($F$12=0,0,IF(予定価格!$G$1939=0,ROUND(予定価格!H479*(入力表!$F$12/予定価格!$H$1943),-H491),ROUND((予定価格!G479*(入力表!$F$12-予定価格!$H$1943)/予定価格!$G$1943)+予定価格!H479,-H491)))+I491</f>
        <v>0</v>
      </c>
      <c r="G491" s="268"/>
      <c r="H491" s="34">
        <f t="shared" si="132"/>
        <v>3</v>
      </c>
      <c r="I491" s="35">
        <f t="shared" si="118"/>
        <v>0</v>
      </c>
      <c r="J491" s="220">
        <f t="shared" si="119"/>
        <v>0</v>
      </c>
      <c r="K491" s="12">
        <f t="shared" si="120"/>
        <v>0</v>
      </c>
      <c r="L491" s="37"/>
      <c r="M491" s="6">
        <f>ROUND(予定価格!B479*査定表!$B$1949,-$F$14)</f>
        <v>0</v>
      </c>
      <c r="N491">
        <f>IF(M491=0,1,M491/予定価格!B479)</f>
        <v>1</v>
      </c>
      <c r="O491">
        <f t="shared" si="127"/>
        <v>11</v>
      </c>
      <c r="P491">
        <f t="shared" si="121"/>
        <v>0</v>
      </c>
      <c r="Q491">
        <f>IF(M491=0,0,M491/予定価格!B479)</f>
        <v>0</v>
      </c>
      <c r="R491">
        <f t="shared" si="128"/>
        <v>11</v>
      </c>
      <c r="S491">
        <f t="shared" si="122"/>
        <v>0</v>
      </c>
      <c r="T491" s="6">
        <f t="shared" si="123"/>
        <v>0</v>
      </c>
      <c r="U491" s="6" t="e">
        <f>IF(予定価格!$G$1939=0,ROUND(予定価格!H479*(入力表!$F$12/予定価格!$H$1943),-$F$14),ROUND((予定価格!G479*(入力表!$F$12-予定価格!$H$1943)/予定価格!$G$1943)+予定価格!H479,-$F$14))</f>
        <v>#DIV/0!</v>
      </c>
      <c r="V491" t="e">
        <f>IF(U491=0,1,IF(予定価格!O479=0,1,(U491-予定価格!P479)/予定価格!O479))</f>
        <v>#DIV/0!</v>
      </c>
      <c r="W491" t="e">
        <f t="shared" si="129"/>
        <v>#DIV/0!</v>
      </c>
      <c r="X491" t="e">
        <f t="shared" si="124"/>
        <v>#DIV/0!</v>
      </c>
      <c r="Y491" t="e">
        <f>IF(U491=0,0,IF(予定価格!G479=0,0,(U491-予定価格!H479)/予定価格!G479))</f>
        <v>#DIV/0!</v>
      </c>
      <c r="Z491" t="e">
        <f t="shared" si="130"/>
        <v>#DIV/0!</v>
      </c>
      <c r="AA491" t="e">
        <f t="shared" si="125"/>
        <v>#DIV/0!</v>
      </c>
      <c r="AB491" s="6" t="e">
        <f t="shared" si="126"/>
        <v>#DIV/0!</v>
      </c>
    </row>
    <row r="492" spans="1:28" hidden="1" x14ac:dyDescent="0.2">
      <c r="A492">
        <f>+予定価格!A480</f>
        <v>0</v>
      </c>
      <c r="B492" s="268">
        <f>ROUND(予定価格!B480*査定表!$B$1949,-D492)+E492</f>
        <v>0</v>
      </c>
      <c r="C492" s="268"/>
      <c r="D492" s="32">
        <f t="shared" si="131"/>
        <v>3</v>
      </c>
      <c r="E492" s="33">
        <f t="shared" si="117"/>
        <v>0</v>
      </c>
      <c r="F492" s="268">
        <f>IF($F$12=0,0,IF(予定価格!$G$1939=0,ROUND(予定価格!H480*(入力表!$F$12/予定価格!$H$1943),-H492),ROUND((予定価格!G480*(入力表!$F$12-予定価格!$H$1943)/予定価格!$G$1943)+予定価格!H480,-H492)))+I492</f>
        <v>0</v>
      </c>
      <c r="G492" s="268"/>
      <c r="H492" s="34">
        <f t="shared" si="132"/>
        <v>3</v>
      </c>
      <c r="I492" s="35">
        <f t="shared" si="118"/>
        <v>0</v>
      </c>
      <c r="J492" s="220">
        <f t="shared" si="119"/>
        <v>0</v>
      </c>
      <c r="K492" s="12">
        <f t="shared" si="120"/>
        <v>0</v>
      </c>
      <c r="L492" s="37"/>
      <c r="M492" s="6">
        <f>ROUND(予定価格!B480*査定表!$B$1949,-$F$14)</f>
        <v>0</v>
      </c>
      <c r="N492">
        <f>IF(M492=0,1,M492/予定価格!B480)</f>
        <v>1</v>
      </c>
      <c r="O492">
        <f t="shared" si="127"/>
        <v>11</v>
      </c>
      <c r="P492">
        <f t="shared" si="121"/>
        <v>0</v>
      </c>
      <c r="Q492">
        <f>IF(M492=0,0,M492/予定価格!B480)</f>
        <v>0</v>
      </c>
      <c r="R492">
        <f t="shared" si="128"/>
        <v>11</v>
      </c>
      <c r="S492">
        <f t="shared" si="122"/>
        <v>0</v>
      </c>
      <c r="T492" s="6">
        <f t="shared" si="123"/>
        <v>0</v>
      </c>
      <c r="U492" s="6" t="e">
        <f>IF(予定価格!$G$1939=0,ROUND(予定価格!H480*(入力表!$F$12/予定価格!$H$1943),-$F$14),ROUND((予定価格!G480*(入力表!$F$12-予定価格!$H$1943)/予定価格!$G$1943)+予定価格!H480,-$F$14))</f>
        <v>#DIV/0!</v>
      </c>
      <c r="V492" t="e">
        <f>IF(U492=0,1,IF(予定価格!O480=0,1,(U492-予定価格!P480)/予定価格!O480))</f>
        <v>#DIV/0!</v>
      </c>
      <c r="W492" t="e">
        <f t="shared" si="129"/>
        <v>#DIV/0!</v>
      </c>
      <c r="X492" t="e">
        <f t="shared" si="124"/>
        <v>#DIV/0!</v>
      </c>
      <c r="Y492" t="e">
        <f>IF(U492=0,0,IF(予定価格!G480=0,0,(U492-予定価格!H480)/予定価格!G480))</f>
        <v>#DIV/0!</v>
      </c>
      <c r="Z492" t="e">
        <f t="shared" si="130"/>
        <v>#DIV/0!</v>
      </c>
      <c r="AA492" t="e">
        <f t="shared" si="125"/>
        <v>#DIV/0!</v>
      </c>
      <c r="AB492" s="6" t="e">
        <f t="shared" si="126"/>
        <v>#DIV/0!</v>
      </c>
    </row>
    <row r="493" spans="1:28" hidden="1" x14ac:dyDescent="0.2">
      <c r="A493">
        <f>+予定価格!A481</f>
        <v>0</v>
      </c>
      <c r="B493" s="268">
        <f>ROUND(予定価格!B481*査定表!$B$1949,-D493)+E493</f>
        <v>0</v>
      </c>
      <c r="C493" s="268"/>
      <c r="D493" s="32">
        <f t="shared" si="131"/>
        <v>3</v>
      </c>
      <c r="E493" s="33">
        <f t="shared" si="117"/>
        <v>0</v>
      </c>
      <c r="F493" s="268">
        <f>IF($F$12=0,0,IF(予定価格!$G$1939=0,ROUND(予定価格!H481*(入力表!$F$12/予定価格!$H$1943),-H493),ROUND((予定価格!G481*(入力表!$F$12-予定価格!$H$1943)/予定価格!$G$1943)+予定価格!H481,-H493)))+I493</f>
        <v>0</v>
      </c>
      <c r="G493" s="268"/>
      <c r="H493" s="34">
        <f t="shared" si="132"/>
        <v>3</v>
      </c>
      <c r="I493" s="35">
        <f t="shared" si="118"/>
        <v>0</v>
      </c>
      <c r="J493" s="220">
        <f t="shared" si="119"/>
        <v>0</v>
      </c>
      <c r="K493" s="12">
        <f t="shared" si="120"/>
        <v>0</v>
      </c>
      <c r="L493" s="37"/>
      <c r="M493" s="6">
        <f>ROUND(予定価格!B481*査定表!$B$1949,-$F$14)</f>
        <v>0</v>
      </c>
      <c r="N493">
        <f>IF(M493=0,1,M493/予定価格!B481)</f>
        <v>1</v>
      </c>
      <c r="O493">
        <f t="shared" si="127"/>
        <v>11</v>
      </c>
      <c r="P493">
        <f t="shared" si="121"/>
        <v>0</v>
      </c>
      <c r="Q493">
        <f>IF(M493=0,0,M493/予定価格!B481)</f>
        <v>0</v>
      </c>
      <c r="R493">
        <f t="shared" si="128"/>
        <v>11</v>
      </c>
      <c r="S493">
        <f t="shared" si="122"/>
        <v>0</v>
      </c>
      <c r="T493" s="6">
        <f t="shared" si="123"/>
        <v>0</v>
      </c>
      <c r="U493" s="6" t="e">
        <f>IF(予定価格!$G$1939=0,ROUND(予定価格!H481*(入力表!$F$12/予定価格!$H$1943),-$F$14),ROUND((予定価格!G481*(入力表!$F$12-予定価格!$H$1943)/予定価格!$G$1943)+予定価格!H481,-$F$14))</f>
        <v>#DIV/0!</v>
      </c>
      <c r="V493" t="e">
        <f>IF(U493=0,1,IF(予定価格!O481=0,1,(U493-予定価格!P481)/予定価格!O481))</f>
        <v>#DIV/0!</v>
      </c>
      <c r="W493" t="e">
        <f t="shared" si="129"/>
        <v>#DIV/0!</v>
      </c>
      <c r="X493" t="e">
        <f t="shared" si="124"/>
        <v>#DIV/0!</v>
      </c>
      <c r="Y493" t="e">
        <f>IF(U493=0,0,IF(予定価格!G481=0,0,(U493-予定価格!H481)/予定価格!G481))</f>
        <v>#DIV/0!</v>
      </c>
      <c r="Z493" t="e">
        <f t="shared" si="130"/>
        <v>#DIV/0!</v>
      </c>
      <c r="AA493" t="e">
        <f t="shared" si="125"/>
        <v>#DIV/0!</v>
      </c>
      <c r="AB493" s="6" t="e">
        <f t="shared" si="126"/>
        <v>#DIV/0!</v>
      </c>
    </row>
    <row r="494" spans="1:28" hidden="1" x14ac:dyDescent="0.2">
      <c r="A494">
        <f>+予定価格!A482</f>
        <v>0</v>
      </c>
      <c r="B494" s="268">
        <f>ROUND(予定価格!B482*査定表!$B$1949,-D494)+E494</f>
        <v>0</v>
      </c>
      <c r="C494" s="268"/>
      <c r="D494" s="32">
        <f t="shared" si="131"/>
        <v>3</v>
      </c>
      <c r="E494" s="33">
        <f t="shared" si="117"/>
        <v>0</v>
      </c>
      <c r="F494" s="268">
        <f>IF($F$12=0,0,IF(予定価格!$G$1939=0,ROUND(予定価格!H482*(入力表!$F$12/予定価格!$H$1943),-H494),ROUND((予定価格!G482*(入力表!$F$12-予定価格!$H$1943)/予定価格!$G$1943)+予定価格!H482,-H494)))+I494</f>
        <v>0</v>
      </c>
      <c r="G494" s="268"/>
      <c r="H494" s="34">
        <f t="shared" si="132"/>
        <v>3</v>
      </c>
      <c r="I494" s="35">
        <f t="shared" si="118"/>
        <v>0</v>
      </c>
      <c r="J494" s="220">
        <f t="shared" si="119"/>
        <v>0</v>
      </c>
      <c r="K494" s="12">
        <f t="shared" si="120"/>
        <v>0</v>
      </c>
      <c r="L494" s="37"/>
      <c r="M494" s="6">
        <f>ROUND(予定価格!B482*査定表!$B$1949,-$F$14)</f>
        <v>0</v>
      </c>
      <c r="N494">
        <f>IF(M494=0,1,M494/予定価格!B482)</f>
        <v>1</v>
      </c>
      <c r="O494">
        <f t="shared" si="127"/>
        <v>11</v>
      </c>
      <c r="P494">
        <f t="shared" si="121"/>
        <v>0</v>
      </c>
      <c r="Q494">
        <f>IF(M494=0,0,M494/予定価格!B482)</f>
        <v>0</v>
      </c>
      <c r="R494">
        <f t="shared" si="128"/>
        <v>11</v>
      </c>
      <c r="S494">
        <f t="shared" si="122"/>
        <v>0</v>
      </c>
      <c r="T494" s="6">
        <f t="shared" si="123"/>
        <v>0</v>
      </c>
      <c r="U494" s="6" t="e">
        <f>IF(予定価格!$G$1939=0,ROUND(予定価格!H482*(入力表!$F$12/予定価格!$H$1943),-$F$14),ROUND((予定価格!G482*(入力表!$F$12-予定価格!$H$1943)/予定価格!$G$1943)+予定価格!H482,-$F$14))</f>
        <v>#DIV/0!</v>
      </c>
      <c r="V494" t="e">
        <f>IF(U494=0,1,IF(予定価格!O482=0,1,(U494-予定価格!P482)/予定価格!O482))</f>
        <v>#DIV/0!</v>
      </c>
      <c r="W494" t="e">
        <f t="shared" si="129"/>
        <v>#DIV/0!</v>
      </c>
      <c r="X494" t="e">
        <f t="shared" si="124"/>
        <v>#DIV/0!</v>
      </c>
      <c r="Y494" t="e">
        <f>IF(U494=0,0,IF(予定価格!G482=0,0,(U494-予定価格!H482)/予定価格!G482))</f>
        <v>#DIV/0!</v>
      </c>
      <c r="Z494" t="e">
        <f t="shared" si="130"/>
        <v>#DIV/0!</v>
      </c>
      <c r="AA494" t="e">
        <f t="shared" si="125"/>
        <v>#DIV/0!</v>
      </c>
      <c r="AB494" s="6" t="e">
        <f t="shared" si="126"/>
        <v>#DIV/0!</v>
      </c>
    </row>
    <row r="495" spans="1:28" hidden="1" x14ac:dyDescent="0.2">
      <c r="A495">
        <f>+予定価格!A483</f>
        <v>0</v>
      </c>
      <c r="B495" s="268">
        <f>ROUND(予定価格!B483*査定表!$B$1949,-D495)+E495</f>
        <v>0</v>
      </c>
      <c r="C495" s="268"/>
      <c r="D495" s="32">
        <f t="shared" si="131"/>
        <v>3</v>
      </c>
      <c r="E495" s="33">
        <f t="shared" si="117"/>
        <v>0</v>
      </c>
      <c r="F495" s="268">
        <f>IF($F$12=0,0,IF(予定価格!$G$1939=0,ROUND(予定価格!H483*(入力表!$F$12/予定価格!$H$1943),-H495),ROUND((予定価格!G483*(入力表!$F$12-予定価格!$H$1943)/予定価格!$G$1943)+予定価格!H483,-H495)))+I495</f>
        <v>0</v>
      </c>
      <c r="G495" s="268"/>
      <c r="H495" s="34">
        <f t="shared" si="132"/>
        <v>3</v>
      </c>
      <c r="I495" s="35">
        <f t="shared" si="118"/>
        <v>0</v>
      </c>
      <c r="J495" s="220">
        <f t="shared" si="119"/>
        <v>0</v>
      </c>
      <c r="K495" s="12">
        <f t="shared" si="120"/>
        <v>0</v>
      </c>
      <c r="L495" s="37"/>
      <c r="M495" s="6">
        <f>ROUND(予定価格!B483*査定表!$B$1949,-$F$14)</f>
        <v>0</v>
      </c>
      <c r="N495">
        <f>IF(M495=0,1,M495/予定価格!B483)</f>
        <v>1</v>
      </c>
      <c r="O495">
        <f t="shared" si="127"/>
        <v>11</v>
      </c>
      <c r="P495">
        <f t="shared" si="121"/>
        <v>0</v>
      </c>
      <c r="Q495">
        <f>IF(M495=0,0,M495/予定価格!B483)</f>
        <v>0</v>
      </c>
      <c r="R495">
        <f t="shared" si="128"/>
        <v>11</v>
      </c>
      <c r="S495">
        <f t="shared" si="122"/>
        <v>0</v>
      </c>
      <c r="T495" s="6">
        <f t="shared" si="123"/>
        <v>0</v>
      </c>
      <c r="U495" s="6" t="e">
        <f>IF(予定価格!$G$1939=0,ROUND(予定価格!H483*(入力表!$F$12/予定価格!$H$1943),-$F$14),ROUND((予定価格!G483*(入力表!$F$12-予定価格!$H$1943)/予定価格!$G$1943)+予定価格!H483,-$F$14))</f>
        <v>#DIV/0!</v>
      </c>
      <c r="V495" t="e">
        <f>IF(U495=0,1,IF(予定価格!O483=0,1,(U495-予定価格!P483)/予定価格!O483))</f>
        <v>#DIV/0!</v>
      </c>
      <c r="W495" t="e">
        <f t="shared" si="129"/>
        <v>#DIV/0!</v>
      </c>
      <c r="X495" t="e">
        <f t="shared" si="124"/>
        <v>#DIV/0!</v>
      </c>
      <c r="Y495" t="e">
        <f>IF(U495=0,0,IF(予定価格!G483=0,0,(U495-予定価格!H483)/予定価格!G483))</f>
        <v>#DIV/0!</v>
      </c>
      <c r="Z495" t="e">
        <f t="shared" si="130"/>
        <v>#DIV/0!</v>
      </c>
      <c r="AA495" t="e">
        <f t="shared" si="125"/>
        <v>#DIV/0!</v>
      </c>
      <c r="AB495" s="6" t="e">
        <f t="shared" si="126"/>
        <v>#DIV/0!</v>
      </c>
    </row>
    <row r="496" spans="1:28" hidden="1" x14ac:dyDescent="0.2">
      <c r="A496">
        <f>+予定価格!A484</f>
        <v>0</v>
      </c>
      <c r="B496" s="268">
        <f>ROUND(予定価格!B484*査定表!$B$1949,-D496)+E496</f>
        <v>0</v>
      </c>
      <c r="C496" s="268"/>
      <c r="D496" s="32">
        <f t="shared" si="131"/>
        <v>3</v>
      </c>
      <c r="E496" s="33">
        <f t="shared" si="117"/>
        <v>0</v>
      </c>
      <c r="F496" s="268">
        <f>IF($F$12=0,0,IF(予定価格!$G$1939=0,ROUND(予定価格!H484*(入力表!$F$12/予定価格!$H$1943),-H496),ROUND((予定価格!G484*(入力表!$F$12-予定価格!$H$1943)/予定価格!$G$1943)+予定価格!H484,-H496)))+I496</f>
        <v>0</v>
      </c>
      <c r="G496" s="268"/>
      <c r="H496" s="34">
        <f t="shared" si="132"/>
        <v>3</v>
      </c>
      <c r="I496" s="35">
        <f t="shared" si="118"/>
        <v>0</v>
      </c>
      <c r="J496" s="220">
        <f t="shared" si="119"/>
        <v>0</v>
      </c>
      <c r="K496" s="12">
        <f t="shared" si="120"/>
        <v>0</v>
      </c>
      <c r="L496" s="37"/>
      <c r="M496" s="6">
        <f>ROUND(予定価格!B484*査定表!$B$1949,-$F$14)</f>
        <v>0</v>
      </c>
      <c r="N496">
        <f>IF(M496=0,1,M496/予定価格!B484)</f>
        <v>1</v>
      </c>
      <c r="O496">
        <f t="shared" si="127"/>
        <v>11</v>
      </c>
      <c r="P496">
        <f t="shared" si="121"/>
        <v>0</v>
      </c>
      <c r="Q496">
        <f>IF(M496=0,0,M496/予定価格!B484)</f>
        <v>0</v>
      </c>
      <c r="R496">
        <f t="shared" si="128"/>
        <v>11</v>
      </c>
      <c r="S496">
        <f t="shared" si="122"/>
        <v>0</v>
      </c>
      <c r="T496" s="6">
        <f t="shared" si="123"/>
        <v>0</v>
      </c>
      <c r="U496" s="6" t="e">
        <f>IF(予定価格!$G$1939=0,ROUND(予定価格!H484*(入力表!$F$12/予定価格!$H$1943),-$F$14),ROUND((予定価格!G484*(入力表!$F$12-予定価格!$H$1943)/予定価格!$G$1943)+予定価格!H484,-$F$14))</f>
        <v>#DIV/0!</v>
      </c>
      <c r="V496" t="e">
        <f>IF(U496=0,1,IF(予定価格!O484=0,1,(U496-予定価格!P484)/予定価格!O484))</f>
        <v>#DIV/0!</v>
      </c>
      <c r="W496" t="e">
        <f t="shared" si="129"/>
        <v>#DIV/0!</v>
      </c>
      <c r="X496" t="e">
        <f t="shared" si="124"/>
        <v>#DIV/0!</v>
      </c>
      <c r="Y496" t="e">
        <f>IF(U496=0,0,IF(予定価格!G484=0,0,(U496-予定価格!H484)/予定価格!G484))</f>
        <v>#DIV/0!</v>
      </c>
      <c r="Z496" t="e">
        <f t="shared" si="130"/>
        <v>#DIV/0!</v>
      </c>
      <c r="AA496" t="e">
        <f t="shared" si="125"/>
        <v>#DIV/0!</v>
      </c>
      <c r="AB496" s="6" t="e">
        <f t="shared" si="126"/>
        <v>#DIV/0!</v>
      </c>
    </row>
    <row r="497" spans="1:28" hidden="1" x14ac:dyDescent="0.2">
      <c r="A497">
        <f>+予定価格!A485</f>
        <v>0</v>
      </c>
      <c r="B497" s="268">
        <f>ROUND(予定価格!B485*査定表!$B$1949,-D497)+E497</f>
        <v>0</v>
      </c>
      <c r="C497" s="268"/>
      <c r="D497" s="32">
        <f t="shared" si="131"/>
        <v>3</v>
      </c>
      <c r="E497" s="33">
        <f t="shared" si="117"/>
        <v>0</v>
      </c>
      <c r="F497" s="268">
        <f>IF($F$12=0,0,IF(予定価格!$G$1939=0,ROUND(予定価格!H485*(入力表!$F$12/予定価格!$H$1943),-H497),ROUND((予定価格!G485*(入力表!$F$12-予定価格!$H$1943)/予定価格!$G$1943)+予定価格!H485,-H497)))+I497</f>
        <v>0</v>
      </c>
      <c r="G497" s="268"/>
      <c r="H497" s="34">
        <f t="shared" si="132"/>
        <v>3</v>
      </c>
      <c r="I497" s="35">
        <f t="shared" si="118"/>
        <v>0</v>
      </c>
      <c r="J497" s="220">
        <f t="shared" si="119"/>
        <v>0</v>
      </c>
      <c r="K497" s="12">
        <f t="shared" si="120"/>
        <v>0</v>
      </c>
      <c r="L497" s="37"/>
      <c r="M497" s="6">
        <f>ROUND(予定価格!B485*査定表!$B$1949,-$F$14)</f>
        <v>0</v>
      </c>
      <c r="N497">
        <f>IF(M497=0,1,M497/予定価格!B485)</f>
        <v>1</v>
      </c>
      <c r="O497">
        <f t="shared" si="127"/>
        <v>11</v>
      </c>
      <c r="P497">
        <f t="shared" si="121"/>
        <v>0</v>
      </c>
      <c r="Q497">
        <f>IF(M497=0,0,M497/予定価格!B485)</f>
        <v>0</v>
      </c>
      <c r="R497">
        <f t="shared" si="128"/>
        <v>11</v>
      </c>
      <c r="S497">
        <f t="shared" si="122"/>
        <v>0</v>
      </c>
      <c r="T497" s="6">
        <f t="shared" si="123"/>
        <v>0</v>
      </c>
      <c r="U497" s="6" t="e">
        <f>IF(予定価格!$G$1939=0,ROUND(予定価格!H485*(入力表!$F$12/予定価格!$H$1943),-$F$14),ROUND((予定価格!G485*(入力表!$F$12-予定価格!$H$1943)/予定価格!$G$1943)+予定価格!H485,-$F$14))</f>
        <v>#DIV/0!</v>
      </c>
      <c r="V497" t="e">
        <f>IF(U497=0,1,IF(予定価格!O485=0,1,(U497-予定価格!P485)/予定価格!O485))</f>
        <v>#DIV/0!</v>
      </c>
      <c r="W497" t="e">
        <f t="shared" si="129"/>
        <v>#DIV/0!</v>
      </c>
      <c r="X497" t="e">
        <f t="shared" si="124"/>
        <v>#DIV/0!</v>
      </c>
      <c r="Y497" t="e">
        <f>IF(U497=0,0,IF(予定価格!G485=0,0,(U497-予定価格!H485)/予定価格!G485))</f>
        <v>#DIV/0!</v>
      </c>
      <c r="Z497" t="e">
        <f t="shared" si="130"/>
        <v>#DIV/0!</v>
      </c>
      <c r="AA497" t="e">
        <f t="shared" si="125"/>
        <v>#DIV/0!</v>
      </c>
      <c r="AB497" s="6" t="e">
        <f t="shared" si="126"/>
        <v>#DIV/0!</v>
      </c>
    </row>
    <row r="498" spans="1:28" hidden="1" x14ac:dyDescent="0.2">
      <c r="A498">
        <f>+予定価格!A486</f>
        <v>0</v>
      </c>
      <c r="B498" s="268">
        <f>ROUND(予定価格!B486*査定表!$B$1949,-D498)+E498</f>
        <v>0</v>
      </c>
      <c r="C498" s="268"/>
      <c r="D498" s="32">
        <f t="shared" si="131"/>
        <v>3</v>
      </c>
      <c r="E498" s="33">
        <f t="shared" si="117"/>
        <v>0</v>
      </c>
      <c r="F498" s="268">
        <f>IF($F$12=0,0,IF(予定価格!$G$1939=0,ROUND(予定価格!H486*(入力表!$F$12/予定価格!$H$1943),-H498),ROUND((予定価格!G486*(入力表!$F$12-予定価格!$H$1943)/予定価格!$G$1943)+予定価格!H486,-H498)))+I498</f>
        <v>0</v>
      </c>
      <c r="G498" s="268"/>
      <c r="H498" s="34">
        <f t="shared" si="132"/>
        <v>3</v>
      </c>
      <c r="I498" s="35">
        <f t="shared" si="118"/>
        <v>0</v>
      </c>
      <c r="J498" s="220">
        <f t="shared" si="119"/>
        <v>0</v>
      </c>
      <c r="K498" s="12">
        <f t="shared" si="120"/>
        <v>0</v>
      </c>
      <c r="L498" s="37"/>
      <c r="M498" s="6">
        <f>ROUND(予定価格!B486*査定表!$B$1949,-$F$14)</f>
        <v>0</v>
      </c>
      <c r="N498">
        <f>IF(M498=0,1,M498/予定価格!B486)</f>
        <v>1</v>
      </c>
      <c r="O498">
        <f t="shared" si="127"/>
        <v>11</v>
      </c>
      <c r="P498">
        <f t="shared" si="121"/>
        <v>0</v>
      </c>
      <c r="Q498">
        <f>IF(M498=0,0,M498/予定価格!B486)</f>
        <v>0</v>
      </c>
      <c r="R498">
        <f t="shared" si="128"/>
        <v>11</v>
      </c>
      <c r="S498">
        <f t="shared" si="122"/>
        <v>0</v>
      </c>
      <c r="T498" s="6">
        <f t="shared" si="123"/>
        <v>0</v>
      </c>
      <c r="U498" s="6" t="e">
        <f>IF(予定価格!$G$1939=0,ROUND(予定価格!H486*(入力表!$F$12/予定価格!$H$1943),-$F$14),ROUND((予定価格!G486*(入力表!$F$12-予定価格!$H$1943)/予定価格!$G$1943)+予定価格!H486,-$F$14))</f>
        <v>#DIV/0!</v>
      </c>
      <c r="V498" t="e">
        <f>IF(U498=0,1,IF(予定価格!O486=0,1,(U498-予定価格!P486)/予定価格!O486))</f>
        <v>#DIV/0!</v>
      </c>
      <c r="W498" t="e">
        <f t="shared" si="129"/>
        <v>#DIV/0!</v>
      </c>
      <c r="X498" t="e">
        <f t="shared" si="124"/>
        <v>#DIV/0!</v>
      </c>
      <c r="Y498" t="e">
        <f>IF(U498=0,0,IF(予定価格!G486=0,0,(U498-予定価格!H486)/予定価格!G486))</f>
        <v>#DIV/0!</v>
      </c>
      <c r="Z498" t="e">
        <f t="shared" si="130"/>
        <v>#DIV/0!</v>
      </c>
      <c r="AA498" t="e">
        <f t="shared" si="125"/>
        <v>#DIV/0!</v>
      </c>
      <c r="AB498" s="6" t="e">
        <f t="shared" si="126"/>
        <v>#DIV/0!</v>
      </c>
    </row>
    <row r="499" spans="1:28" hidden="1" x14ac:dyDescent="0.2">
      <c r="A499">
        <f>+予定価格!A487</f>
        <v>0</v>
      </c>
      <c r="B499" s="268">
        <f>ROUND(予定価格!B487*査定表!$B$1949,-D499)+E499</f>
        <v>0</v>
      </c>
      <c r="C499" s="268"/>
      <c r="D499" s="32">
        <f t="shared" si="131"/>
        <v>3</v>
      </c>
      <c r="E499" s="33">
        <f t="shared" si="117"/>
        <v>0</v>
      </c>
      <c r="F499" s="268">
        <f>IF($F$12=0,0,IF(予定価格!$G$1939=0,ROUND(予定価格!H487*(入力表!$F$12/予定価格!$H$1943),-H499),ROUND((予定価格!G487*(入力表!$F$12-予定価格!$H$1943)/予定価格!$G$1943)+予定価格!H487,-H499)))+I499</f>
        <v>0</v>
      </c>
      <c r="G499" s="268"/>
      <c r="H499" s="34">
        <f t="shared" si="132"/>
        <v>3</v>
      </c>
      <c r="I499" s="35">
        <f t="shared" si="118"/>
        <v>0</v>
      </c>
      <c r="J499" s="220">
        <f t="shared" si="119"/>
        <v>0</v>
      </c>
      <c r="K499" s="12">
        <f t="shared" si="120"/>
        <v>0</v>
      </c>
      <c r="L499" s="37"/>
      <c r="M499" s="6">
        <f>ROUND(予定価格!B487*査定表!$B$1949,-$F$14)</f>
        <v>0</v>
      </c>
      <c r="N499">
        <f>IF(M499=0,1,M499/予定価格!B487)</f>
        <v>1</v>
      </c>
      <c r="O499">
        <f t="shared" si="127"/>
        <v>11</v>
      </c>
      <c r="P499">
        <f t="shared" si="121"/>
        <v>0</v>
      </c>
      <c r="Q499">
        <f>IF(M499=0,0,M499/予定価格!B487)</f>
        <v>0</v>
      </c>
      <c r="R499">
        <f t="shared" si="128"/>
        <v>11</v>
      </c>
      <c r="S499">
        <f t="shared" si="122"/>
        <v>0</v>
      </c>
      <c r="T499" s="6">
        <f t="shared" si="123"/>
        <v>0</v>
      </c>
      <c r="U499" s="6" t="e">
        <f>IF(予定価格!$G$1939=0,ROUND(予定価格!H487*(入力表!$F$12/予定価格!$H$1943),-$F$14),ROUND((予定価格!G487*(入力表!$F$12-予定価格!$H$1943)/予定価格!$G$1943)+予定価格!H487,-$F$14))</f>
        <v>#DIV/0!</v>
      </c>
      <c r="V499" t="e">
        <f>IF(U499=0,1,IF(予定価格!O487=0,1,(U499-予定価格!P487)/予定価格!O487))</f>
        <v>#DIV/0!</v>
      </c>
      <c r="W499" t="e">
        <f t="shared" si="129"/>
        <v>#DIV/0!</v>
      </c>
      <c r="X499" t="e">
        <f t="shared" si="124"/>
        <v>#DIV/0!</v>
      </c>
      <c r="Y499" t="e">
        <f>IF(U499=0,0,IF(予定価格!G487=0,0,(U499-予定価格!H487)/予定価格!G487))</f>
        <v>#DIV/0!</v>
      </c>
      <c r="Z499" t="e">
        <f t="shared" si="130"/>
        <v>#DIV/0!</v>
      </c>
      <c r="AA499" t="e">
        <f t="shared" si="125"/>
        <v>#DIV/0!</v>
      </c>
      <c r="AB499" s="6" t="e">
        <f t="shared" si="126"/>
        <v>#DIV/0!</v>
      </c>
    </row>
    <row r="500" spans="1:28" hidden="1" x14ac:dyDescent="0.2">
      <c r="A500">
        <f>+予定価格!A488</f>
        <v>0</v>
      </c>
      <c r="B500" s="268">
        <f>ROUND(予定価格!B488*査定表!$B$1949,-D500)+E500</f>
        <v>0</v>
      </c>
      <c r="C500" s="268"/>
      <c r="D500" s="32">
        <f t="shared" si="131"/>
        <v>3</v>
      </c>
      <c r="E500" s="33">
        <f t="shared" si="117"/>
        <v>0</v>
      </c>
      <c r="F500" s="268">
        <f>IF($F$12=0,0,IF(予定価格!$G$1939=0,ROUND(予定価格!H488*(入力表!$F$12/予定価格!$H$1943),-H500),ROUND((予定価格!G488*(入力表!$F$12-予定価格!$H$1943)/予定価格!$G$1943)+予定価格!H488,-H500)))+I500</f>
        <v>0</v>
      </c>
      <c r="G500" s="268"/>
      <c r="H500" s="34">
        <f t="shared" si="132"/>
        <v>3</v>
      </c>
      <c r="I500" s="35">
        <f t="shared" si="118"/>
        <v>0</v>
      </c>
      <c r="J500" s="220">
        <f t="shared" si="119"/>
        <v>0</v>
      </c>
      <c r="K500" s="12">
        <f t="shared" si="120"/>
        <v>0</v>
      </c>
      <c r="L500" s="37"/>
      <c r="M500" s="6">
        <f>ROUND(予定価格!B488*査定表!$B$1949,-$F$14)</f>
        <v>0</v>
      </c>
      <c r="N500">
        <f>IF(M500=0,1,M500/予定価格!B488)</f>
        <v>1</v>
      </c>
      <c r="O500">
        <f t="shared" si="127"/>
        <v>11</v>
      </c>
      <c r="P500">
        <f t="shared" si="121"/>
        <v>0</v>
      </c>
      <c r="Q500">
        <f>IF(M500=0,0,M500/予定価格!B488)</f>
        <v>0</v>
      </c>
      <c r="R500">
        <f t="shared" si="128"/>
        <v>11</v>
      </c>
      <c r="S500">
        <f t="shared" si="122"/>
        <v>0</v>
      </c>
      <c r="T500" s="6">
        <f t="shared" si="123"/>
        <v>0</v>
      </c>
      <c r="U500" s="6" t="e">
        <f>IF(予定価格!$G$1939=0,ROUND(予定価格!H488*(入力表!$F$12/予定価格!$H$1943),-$F$14),ROUND((予定価格!G488*(入力表!$F$12-予定価格!$H$1943)/予定価格!$G$1943)+予定価格!H488,-$F$14))</f>
        <v>#DIV/0!</v>
      </c>
      <c r="V500" t="e">
        <f>IF(U500=0,1,IF(予定価格!O488=0,1,(U500-予定価格!P488)/予定価格!O488))</f>
        <v>#DIV/0!</v>
      </c>
      <c r="W500" t="e">
        <f t="shared" si="129"/>
        <v>#DIV/0!</v>
      </c>
      <c r="X500" t="e">
        <f t="shared" si="124"/>
        <v>#DIV/0!</v>
      </c>
      <c r="Y500" t="e">
        <f>IF(U500=0,0,IF(予定価格!G488=0,0,(U500-予定価格!H488)/予定価格!G488))</f>
        <v>#DIV/0!</v>
      </c>
      <c r="Z500" t="e">
        <f t="shared" si="130"/>
        <v>#DIV/0!</v>
      </c>
      <c r="AA500" t="e">
        <f t="shared" si="125"/>
        <v>#DIV/0!</v>
      </c>
      <c r="AB500" s="6" t="e">
        <f t="shared" si="126"/>
        <v>#DIV/0!</v>
      </c>
    </row>
    <row r="501" spans="1:28" hidden="1" x14ac:dyDescent="0.2">
      <c r="A501">
        <f>+予定価格!A489</f>
        <v>0</v>
      </c>
      <c r="B501" s="268">
        <f>ROUND(予定価格!B489*査定表!$B$1949,-D501)+E501</f>
        <v>0</v>
      </c>
      <c r="C501" s="268"/>
      <c r="D501" s="32">
        <f t="shared" si="131"/>
        <v>3</v>
      </c>
      <c r="E501" s="33">
        <f t="shared" si="117"/>
        <v>0</v>
      </c>
      <c r="F501" s="268">
        <f>IF($F$12=0,0,IF(予定価格!$G$1939=0,ROUND(予定価格!H489*(入力表!$F$12/予定価格!$H$1943),-H501),ROUND((予定価格!G489*(入力表!$F$12-予定価格!$H$1943)/予定価格!$G$1943)+予定価格!H489,-H501)))+I501</f>
        <v>0</v>
      </c>
      <c r="G501" s="268"/>
      <c r="H501" s="34">
        <f t="shared" si="132"/>
        <v>3</v>
      </c>
      <c r="I501" s="35">
        <f t="shared" si="118"/>
        <v>0</v>
      </c>
      <c r="J501" s="220">
        <f t="shared" si="119"/>
        <v>0</v>
      </c>
      <c r="K501" s="12">
        <f t="shared" si="120"/>
        <v>0</v>
      </c>
      <c r="L501" s="37"/>
      <c r="M501" s="6">
        <f>ROUND(予定価格!B489*査定表!$B$1949,-$F$14)</f>
        <v>0</v>
      </c>
      <c r="N501">
        <f>IF(M501=0,1,M501/予定価格!B489)</f>
        <v>1</v>
      </c>
      <c r="O501">
        <f t="shared" si="127"/>
        <v>11</v>
      </c>
      <c r="P501">
        <f t="shared" si="121"/>
        <v>0</v>
      </c>
      <c r="Q501">
        <f>IF(M501=0,0,M501/予定価格!B489)</f>
        <v>0</v>
      </c>
      <c r="R501">
        <f t="shared" si="128"/>
        <v>11</v>
      </c>
      <c r="S501">
        <f t="shared" si="122"/>
        <v>0</v>
      </c>
      <c r="T501" s="6">
        <f t="shared" si="123"/>
        <v>0</v>
      </c>
      <c r="U501" s="6" t="e">
        <f>IF(予定価格!$G$1939=0,ROUND(予定価格!H489*(入力表!$F$12/予定価格!$H$1943),-$F$14),ROUND((予定価格!G489*(入力表!$F$12-予定価格!$H$1943)/予定価格!$G$1943)+予定価格!H489,-$F$14))</f>
        <v>#DIV/0!</v>
      </c>
      <c r="V501" t="e">
        <f>IF(U501=0,1,IF(予定価格!O489=0,1,(U501-予定価格!P489)/予定価格!O489))</f>
        <v>#DIV/0!</v>
      </c>
      <c r="W501" t="e">
        <f t="shared" si="129"/>
        <v>#DIV/0!</v>
      </c>
      <c r="X501" t="e">
        <f t="shared" si="124"/>
        <v>#DIV/0!</v>
      </c>
      <c r="Y501" t="e">
        <f>IF(U501=0,0,IF(予定価格!G489=0,0,(U501-予定価格!H489)/予定価格!G489))</f>
        <v>#DIV/0!</v>
      </c>
      <c r="Z501" t="e">
        <f t="shared" si="130"/>
        <v>#DIV/0!</v>
      </c>
      <c r="AA501" t="e">
        <f t="shared" si="125"/>
        <v>#DIV/0!</v>
      </c>
      <c r="AB501" s="6" t="e">
        <f t="shared" si="126"/>
        <v>#DIV/0!</v>
      </c>
    </row>
    <row r="502" spans="1:28" hidden="1" x14ac:dyDescent="0.2">
      <c r="A502">
        <f>+予定価格!A490</f>
        <v>0</v>
      </c>
      <c r="B502" s="268">
        <f>ROUND(予定価格!B490*査定表!$B$1949,-D502)+E502</f>
        <v>0</v>
      </c>
      <c r="C502" s="268"/>
      <c r="D502" s="32">
        <f t="shared" si="131"/>
        <v>3</v>
      </c>
      <c r="E502" s="33">
        <f t="shared" si="117"/>
        <v>0</v>
      </c>
      <c r="F502" s="268">
        <f>IF($F$12=0,0,IF(予定価格!$G$1939=0,ROUND(予定価格!H490*(入力表!$F$12/予定価格!$H$1943),-H502),ROUND((予定価格!G490*(入力表!$F$12-予定価格!$H$1943)/予定価格!$G$1943)+予定価格!H490,-H502)))+I502</f>
        <v>0</v>
      </c>
      <c r="G502" s="268"/>
      <c r="H502" s="34">
        <f t="shared" si="132"/>
        <v>3</v>
      </c>
      <c r="I502" s="35">
        <f t="shared" si="118"/>
        <v>0</v>
      </c>
      <c r="J502" s="220">
        <f t="shared" si="119"/>
        <v>0</v>
      </c>
      <c r="K502" s="12">
        <f t="shared" si="120"/>
        <v>0</v>
      </c>
      <c r="L502" s="37"/>
      <c r="M502" s="6">
        <f>ROUND(予定価格!B490*査定表!$B$1949,-$F$14)</f>
        <v>0</v>
      </c>
      <c r="N502">
        <f>IF(M502=0,1,M502/予定価格!B490)</f>
        <v>1</v>
      </c>
      <c r="O502">
        <f t="shared" si="127"/>
        <v>11</v>
      </c>
      <c r="P502">
        <f t="shared" si="121"/>
        <v>0</v>
      </c>
      <c r="Q502">
        <f>IF(M502=0,0,M502/予定価格!B490)</f>
        <v>0</v>
      </c>
      <c r="R502">
        <f t="shared" si="128"/>
        <v>11</v>
      </c>
      <c r="S502">
        <f t="shared" si="122"/>
        <v>0</v>
      </c>
      <c r="T502" s="6">
        <f t="shared" si="123"/>
        <v>0</v>
      </c>
      <c r="U502" s="6" t="e">
        <f>IF(予定価格!$G$1939=0,ROUND(予定価格!H490*(入力表!$F$12/予定価格!$H$1943),-$F$14),ROUND((予定価格!G490*(入力表!$F$12-予定価格!$H$1943)/予定価格!$G$1943)+予定価格!H490,-$F$14))</f>
        <v>#DIV/0!</v>
      </c>
      <c r="V502" t="e">
        <f>IF(U502=0,1,IF(予定価格!O490=0,1,(U502-予定価格!P490)/予定価格!O490))</f>
        <v>#DIV/0!</v>
      </c>
      <c r="W502" t="e">
        <f t="shared" si="129"/>
        <v>#DIV/0!</v>
      </c>
      <c r="X502" t="e">
        <f t="shared" si="124"/>
        <v>#DIV/0!</v>
      </c>
      <c r="Y502" t="e">
        <f>IF(U502=0,0,IF(予定価格!G490=0,0,(U502-予定価格!H490)/予定価格!G490))</f>
        <v>#DIV/0!</v>
      </c>
      <c r="Z502" t="e">
        <f t="shared" si="130"/>
        <v>#DIV/0!</v>
      </c>
      <c r="AA502" t="e">
        <f t="shared" si="125"/>
        <v>#DIV/0!</v>
      </c>
      <c r="AB502" s="6" t="e">
        <f t="shared" si="126"/>
        <v>#DIV/0!</v>
      </c>
    </row>
    <row r="503" spans="1:28" hidden="1" x14ac:dyDescent="0.2">
      <c r="A503">
        <f>+予定価格!A491</f>
        <v>0</v>
      </c>
      <c r="B503" s="268">
        <f>ROUND(予定価格!B491*査定表!$B$1949,-D503)+E503</f>
        <v>0</v>
      </c>
      <c r="C503" s="268"/>
      <c r="D503" s="32">
        <f t="shared" si="131"/>
        <v>3</v>
      </c>
      <c r="E503" s="33">
        <f t="shared" ref="E503:E566" si="133">IF(F$12=0,+P503+S503,0)</f>
        <v>0</v>
      </c>
      <c r="F503" s="268">
        <f>IF($F$12=0,0,IF(予定価格!$G$1939=0,ROUND(予定価格!H491*(入力表!$F$12/予定価格!$H$1943),-H503),ROUND((予定価格!G491*(入力表!$F$12-予定価格!$H$1943)/予定価格!$G$1943)+予定価格!H491,-H503)))+I503</f>
        <v>0</v>
      </c>
      <c r="G503" s="268"/>
      <c r="H503" s="34">
        <f t="shared" si="132"/>
        <v>3</v>
      </c>
      <c r="I503" s="35">
        <f t="shared" ref="I503:I566" si="134">IF(F$12=0,0,+X503+AA503)</f>
        <v>0</v>
      </c>
      <c r="J503" s="220">
        <f t="shared" ref="J503:J566" si="135">+F503+K503</f>
        <v>0</v>
      </c>
      <c r="K503" s="12">
        <f t="shared" ref="K503:K566" si="136">+B503</f>
        <v>0</v>
      </c>
      <c r="L503" s="37"/>
      <c r="M503" s="6">
        <f>ROUND(予定価格!B491*査定表!$B$1949,-$F$14)</f>
        <v>0</v>
      </c>
      <c r="N503">
        <f>IF(M503=0,1,M503/予定価格!B491)</f>
        <v>1</v>
      </c>
      <c r="O503">
        <f t="shared" si="127"/>
        <v>11</v>
      </c>
      <c r="P503">
        <f t="shared" ref="P503:P566" si="137">IF(M$15&gt;0,IF(O503*10^$F$14&lt;=M$15,10^$F$14,0),0)</f>
        <v>0</v>
      </c>
      <c r="Q503">
        <f>IF(M503=0,0,M503/予定価格!B491)</f>
        <v>0</v>
      </c>
      <c r="R503">
        <f t="shared" si="128"/>
        <v>11</v>
      </c>
      <c r="S503">
        <f t="shared" ref="S503:S566" si="138">IF(M$15&lt;0,IF(R503*10^$F$14&lt;=-M$15,-(10^$F$14),0),0)</f>
        <v>0</v>
      </c>
      <c r="T503" s="6">
        <f t="shared" ref="T503:T566" si="139">+M503+P503+S503</f>
        <v>0</v>
      </c>
      <c r="U503" s="6" t="e">
        <f>IF(予定価格!$G$1939=0,ROUND(予定価格!H491*(入力表!$F$12/予定価格!$H$1943),-$F$14),ROUND((予定価格!G491*(入力表!$F$12-予定価格!$H$1943)/予定価格!$G$1943)+予定価格!H491,-$F$14))</f>
        <v>#DIV/0!</v>
      </c>
      <c r="V503" t="e">
        <f>IF(U503=0,1,IF(予定価格!O491=0,1,(U503-予定価格!P491)/予定価格!O491))</f>
        <v>#DIV/0!</v>
      </c>
      <c r="W503" t="e">
        <f t="shared" si="129"/>
        <v>#DIV/0!</v>
      </c>
      <c r="X503" t="e">
        <f t="shared" ref="X503:X566" si="140">IF(U$15&gt;0,IF(W503*10^$F$14&lt;=U$15,10^$F$14,0),0)</f>
        <v>#DIV/0!</v>
      </c>
      <c r="Y503" t="e">
        <f>IF(U503=0,0,IF(予定価格!G491=0,0,(U503-予定価格!H491)/予定価格!G491))</f>
        <v>#DIV/0!</v>
      </c>
      <c r="Z503" t="e">
        <f t="shared" si="130"/>
        <v>#DIV/0!</v>
      </c>
      <c r="AA503" t="e">
        <f t="shared" ref="AA503:AA566" si="141">IF(U$15&lt;0,IF(Z503*10^$F$14&lt;=-U$15,-(10^$F$14),0),0)</f>
        <v>#DIV/0!</v>
      </c>
      <c r="AB503" s="6" t="e">
        <f t="shared" ref="AB503:AB566" si="142">+U503+X503+AA503</f>
        <v>#DIV/0!</v>
      </c>
    </row>
    <row r="504" spans="1:28" hidden="1" x14ac:dyDescent="0.2">
      <c r="A504">
        <f>+予定価格!A492</f>
        <v>0</v>
      </c>
      <c r="B504" s="268">
        <f>ROUND(予定価格!B492*査定表!$B$1949,-D504)+E504</f>
        <v>0</v>
      </c>
      <c r="C504" s="268"/>
      <c r="D504" s="32">
        <f t="shared" si="131"/>
        <v>3</v>
      </c>
      <c r="E504" s="33">
        <f t="shared" si="133"/>
        <v>0</v>
      </c>
      <c r="F504" s="268">
        <f>IF($F$12=0,0,IF(予定価格!$G$1939=0,ROUND(予定価格!H492*(入力表!$F$12/予定価格!$H$1943),-H504),ROUND((予定価格!G492*(入力表!$F$12-予定価格!$H$1943)/予定価格!$G$1943)+予定価格!H492,-H504)))+I504</f>
        <v>0</v>
      </c>
      <c r="G504" s="268"/>
      <c r="H504" s="34">
        <f t="shared" si="132"/>
        <v>3</v>
      </c>
      <c r="I504" s="35">
        <f t="shared" si="134"/>
        <v>0</v>
      </c>
      <c r="J504" s="220">
        <f t="shared" si="135"/>
        <v>0</v>
      </c>
      <c r="K504" s="12">
        <f t="shared" si="136"/>
        <v>0</v>
      </c>
      <c r="L504" s="37"/>
      <c r="M504" s="6">
        <f>ROUND(予定価格!B492*査定表!$B$1949,-$F$14)</f>
        <v>0</v>
      </c>
      <c r="N504">
        <f>IF(M504=0,1,M504/予定価格!B492)</f>
        <v>1</v>
      </c>
      <c r="O504">
        <f t="shared" si="127"/>
        <v>11</v>
      </c>
      <c r="P504">
        <f t="shared" si="137"/>
        <v>0</v>
      </c>
      <c r="Q504">
        <f>IF(M504=0,0,M504/予定価格!B492)</f>
        <v>0</v>
      </c>
      <c r="R504">
        <f t="shared" si="128"/>
        <v>11</v>
      </c>
      <c r="S504">
        <f t="shared" si="138"/>
        <v>0</v>
      </c>
      <c r="T504" s="6">
        <f t="shared" si="139"/>
        <v>0</v>
      </c>
      <c r="U504" s="6" t="e">
        <f>IF(予定価格!$G$1939=0,ROUND(予定価格!H492*(入力表!$F$12/予定価格!$H$1943),-$F$14),ROUND((予定価格!G492*(入力表!$F$12-予定価格!$H$1943)/予定価格!$G$1943)+予定価格!H492,-$F$14))</f>
        <v>#DIV/0!</v>
      </c>
      <c r="V504" t="e">
        <f>IF(U504=0,1,IF(予定価格!O492=0,1,(U504-予定価格!P492)/予定価格!O492))</f>
        <v>#DIV/0!</v>
      </c>
      <c r="W504" t="e">
        <f t="shared" si="129"/>
        <v>#DIV/0!</v>
      </c>
      <c r="X504" t="e">
        <f t="shared" si="140"/>
        <v>#DIV/0!</v>
      </c>
      <c r="Y504" t="e">
        <f>IF(U504=0,0,IF(予定価格!G492=0,0,(U504-予定価格!H492)/予定価格!G492))</f>
        <v>#DIV/0!</v>
      </c>
      <c r="Z504" t="e">
        <f t="shared" si="130"/>
        <v>#DIV/0!</v>
      </c>
      <c r="AA504" t="e">
        <f t="shared" si="141"/>
        <v>#DIV/0!</v>
      </c>
      <c r="AB504" s="6" t="e">
        <f t="shared" si="142"/>
        <v>#DIV/0!</v>
      </c>
    </row>
    <row r="505" spans="1:28" hidden="1" x14ac:dyDescent="0.2">
      <c r="A505">
        <f>+予定価格!A493</f>
        <v>0</v>
      </c>
      <c r="B505" s="268">
        <f>ROUND(予定価格!B493*査定表!$B$1949,-D505)+E505</f>
        <v>0</v>
      </c>
      <c r="C505" s="268"/>
      <c r="D505" s="32">
        <f t="shared" si="131"/>
        <v>3</v>
      </c>
      <c r="E505" s="33">
        <f t="shared" si="133"/>
        <v>0</v>
      </c>
      <c r="F505" s="268">
        <f>IF($F$12=0,0,IF(予定価格!$G$1939=0,ROUND(予定価格!H493*(入力表!$F$12/予定価格!$H$1943),-H505),ROUND((予定価格!G493*(入力表!$F$12-予定価格!$H$1943)/予定価格!$G$1943)+予定価格!H493,-H505)))+I505</f>
        <v>0</v>
      </c>
      <c r="G505" s="268"/>
      <c r="H505" s="34">
        <f t="shared" si="132"/>
        <v>3</v>
      </c>
      <c r="I505" s="35">
        <f t="shared" si="134"/>
        <v>0</v>
      </c>
      <c r="J505" s="220">
        <f t="shared" si="135"/>
        <v>0</v>
      </c>
      <c r="K505" s="12">
        <f t="shared" si="136"/>
        <v>0</v>
      </c>
      <c r="L505" s="37"/>
      <c r="M505" s="6">
        <f>ROUND(予定価格!B493*査定表!$B$1949,-$F$14)</f>
        <v>0</v>
      </c>
      <c r="N505">
        <f>IF(M505=0,1,M505/予定価格!B493)</f>
        <v>1</v>
      </c>
      <c r="O505">
        <f t="shared" si="127"/>
        <v>11</v>
      </c>
      <c r="P505">
        <f t="shared" si="137"/>
        <v>0</v>
      </c>
      <c r="Q505">
        <f>IF(M505=0,0,M505/予定価格!B493)</f>
        <v>0</v>
      </c>
      <c r="R505">
        <f t="shared" si="128"/>
        <v>11</v>
      </c>
      <c r="S505">
        <f t="shared" si="138"/>
        <v>0</v>
      </c>
      <c r="T505" s="6">
        <f t="shared" si="139"/>
        <v>0</v>
      </c>
      <c r="U505" s="6" t="e">
        <f>IF(予定価格!$G$1939=0,ROUND(予定価格!H493*(入力表!$F$12/予定価格!$H$1943),-$F$14),ROUND((予定価格!G493*(入力表!$F$12-予定価格!$H$1943)/予定価格!$G$1943)+予定価格!H493,-$F$14))</f>
        <v>#DIV/0!</v>
      </c>
      <c r="V505" t="e">
        <f>IF(U505=0,1,IF(予定価格!O493=0,1,(U505-予定価格!P493)/予定価格!O493))</f>
        <v>#DIV/0!</v>
      </c>
      <c r="W505" t="e">
        <f t="shared" si="129"/>
        <v>#DIV/0!</v>
      </c>
      <c r="X505" t="e">
        <f t="shared" si="140"/>
        <v>#DIV/0!</v>
      </c>
      <c r="Y505" t="e">
        <f>IF(U505=0,0,IF(予定価格!G493=0,0,(U505-予定価格!H493)/予定価格!G493))</f>
        <v>#DIV/0!</v>
      </c>
      <c r="Z505" t="e">
        <f t="shared" si="130"/>
        <v>#DIV/0!</v>
      </c>
      <c r="AA505" t="e">
        <f t="shared" si="141"/>
        <v>#DIV/0!</v>
      </c>
      <c r="AB505" s="6" t="e">
        <f t="shared" si="142"/>
        <v>#DIV/0!</v>
      </c>
    </row>
    <row r="506" spans="1:28" hidden="1" x14ac:dyDescent="0.2">
      <c r="A506">
        <f>+予定価格!A494</f>
        <v>0</v>
      </c>
      <c r="B506" s="268">
        <f>ROUND(予定価格!B494*査定表!$B$1949,-D506)+E506</f>
        <v>0</v>
      </c>
      <c r="C506" s="268"/>
      <c r="D506" s="32">
        <f t="shared" si="131"/>
        <v>3</v>
      </c>
      <c r="E506" s="33">
        <f t="shared" si="133"/>
        <v>0</v>
      </c>
      <c r="F506" s="268">
        <f>IF($F$12=0,0,IF(予定価格!$G$1939=0,ROUND(予定価格!H494*(入力表!$F$12/予定価格!$H$1943),-H506),ROUND((予定価格!G494*(入力表!$F$12-予定価格!$H$1943)/予定価格!$G$1943)+予定価格!H494,-H506)))+I506</f>
        <v>0</v>
      </c>
      <c r="G506" s="268"/>
      <c r="H506" s="34">
        <f t="shared" si="132"/>
        <v>3</v>
      </c>
      <c r="I506" s="35">
        <f t="shared" si="134"/>
        <v>0</v>
      </c>
      <c r="J506" s="220">
        <f t="shared" si="135"/>
        <v>0</v>
      </c>
      <c r="K506" s="12">
        <f t="shared" si="136"/>
        <v>0</v>
      </c>
      <c r="L506" s="37"/>
      <c r="M506" s="6">
        <f>ROUND(予定価格!B494*査定表!$B$1949,-$F$14)</f>
        <v>0</v>
      </c>
      <c r="N506">
        <f>IF(M506=0,1,M506/予定価格!B494)</f>
        <v>1</v>
      </c>
      <c r="O506">
        <f t="shared" si="127"/>
        <v>11</v>
      </c>
      <c r="P506">
        <f t="shared" si="137"/>
        <v>0</v>
      </c>
      <c r="Q506">
        <f>IF(M506=0,0,M506/予定価格!B494)</f>
        <v>0</v>
      </c>
      <c r="R506">
        <f t="shared" si="128"/>
        <v>11</v>
      </c>
      <c r="S506">
        <f t="shared" si="138"/>
        <v>0</v>
      </c>
      <c r="T506" s="6">
        <f t="shared" si="139"/>
        <v>0</v>
      </c>
      <c r="U506" s="6" t="e">
        <f>IF(予定価格!$G$1939=0,ROUND(予定価格!H494*(入力表!$F$12/予定価格!$H$1943),-$F$14),ROUND((予定価格!G494*(入力表!$F$12-予定価格!$H$1943)/予定価格!$G$1943)+予定価格!H494,-$F$14))</f>
        <v>#DIV/0!</v>
      </c>
      <c r="V506" t="e">
        <f>IF(U506=0,1,IF(予定価格!O494=0,1,(U506-予定価格!P494)/予定価格!O494))</f>
        <v>#DIV/0!</v>
      </c>
      <c r="W506" t="e">
        <f t="shared" si="129"/>
        <v>#DIV/0!</v>
      </c>
      <c r="X506" t="e">
        <f t="shared" si="140"/>
        <v>#DIV/0!</v>
      </c>
      <c r="Y506" t="e">
        <f>IF(U506=0,0,IF(予定価格!G494=0,0,(U506-予定価格!H494)/予定価格!G494))</f>
        <v>#DIV/0!</v>
      </c>
      <c r="Z506" t="e">
        <f t="shared" si="130"/>
        <v>#DIV/0!</v>
      </c>
      <c r="AA506" t="e">
        <f t="shared" si="141"/>
        <v>#DIV/0!</v>
      </c>
      <c r="AB506" s="6" t="e">
        <f t="shared" si="142"/>
        <v>#DIV/0!</v>
      </c>
    </row>
    <row r="507" spans="1:28" hidden="1" x14ac:dyDescent="0.2">
      <c r="A507">
        <f>+予定価格!A495</f>
        <v>0</v>
      </c>
      <c r="B507" s="268">
        <f>ROUND(予定価格!B495*査定表!$B$1949,-D507)+E507</f>
        <v>0</v>
      </c>
      <c r="C507" s="268"/>
      <c r="D507" s="32">
        <f t="shared" si="131"/>
        <v>3</v>
      </c>
      <c r="E507" s="33">
        <f t="shared" si="133"/>
        <v>0</v>
      </c>
      <c r="F507" s="268">
        <f>IF($F$12=0,0,IF(予定価格!$G$1939=0,ROUND(予定価格!H495*(入力表!$F$12/予定価格!$H$1943),-H507),ROUND((予定価格!G495*(入力表!$F$12-予定価格!$H$1943)/予定価格!$G$1943)+予定価格!H495,-H507)))+I507</f>
        <v>0</v>
      </c>
      <c r="G507" s="268"/>
      <c r="H507" s="34">
        <f t="shared" si="132"/>
        <v>3</v>
      </c>
      <c r="I507" s="35">
        <f t="shared" si="134"/>
        <v>0</v>
      </c>
      <c r="J507" s="220">
        <f t="shared" si="135"/>
        <v>0</v>
      </c>
      <c r="K507" s="12">
        <f t="shared" si="136"/>
        <v>0</v>
      </c>
      <c r="L507" s="37"/>
      <c r="M507" s="6">
        <f>ROUND(予定価格!B495*査定表!$B$1949,-$F$14)</f>
        <v>0</v>
      </c>
      <c r="N507">
        <f>IF(M507=0,1,M507/予定価格!B495)</f>
        <v>1</v>
      </c>
      <c r="O507">
        <f t="shared" si="127"/>
        <v>11</v>
      </c>
      <c r="P507">
        <f t="shared" si="137"/>
        <v>0</v>
      </c>
      <c r="Q507">
        <f>IF(M507=0,0,M507/予定価格!B495)</f>
        <v>0</v>
      </c>
      <c r="R507">
        <f t="shared" si="128"/>
        <v>11</v>
      </c>
      <c r="S507">
        <f t="shared" si="138"/>
        <v>0</v>
      </c>
      <c r="T507" s="6">
        <f t="shared" si="139"/>
        <v>0</v>
      </c>
      <c r="U507" s="6" t="e">
        <f>IF(予定価格!$G$1939=0,ROUND(予定価格!H495*(入力表!$F$12/予定価格!$H$1943),-$F$14),ROUND((予定価格!G495*(入力表!$F$12-予定価格!$H$1943)/予定価格!$G$1943)+予定価格!H495,-$F$14))</f>
        <v>#DIV/0!</v>
      </c>
      <c r="V507" t="e">
        <f>IF(U507=0,1,IF(予定価格!O495=0,1,(U507-予定価格!P495)/予定価格!O495))</f>
        <v>#DIV/0!</v>
      </c>
      <c r="W507" t="e">
        <f t="shared" si="129"/>
        <v>#DIV/0!</v>
      </c>
      <c r="X507" t="e">
        <f t="shared" si="140"/>
        <v>#DIV/0!</v>
      </c>
      <c r="Y507" t="e">
        <f>IF(U507=0,0,IF(予定価格!G495=0,0,(U507-予定価格!H495)/予定価格!G495))</f>
        <v>#DIV/0!</v>
      </c>
      <c r="Z507" t="e">
        <f t="shared" si="130"/>
        <v>#DIV/0!</v>
      </c>
      <c r="AA507" t="e">
        <f t="shared" si="141"/>
        <v>#DIV/0!</v>
      </c>
      <c r="AB507" s="6" t="e">
        <f t="shared" si="142"/>
        <v>#DIV/0!</v>
      </c>
    </row>
    <row r="508" spans="1:28" hidden="1" x14ac:dyDescent="0.2">
      <c r="A508">
        <f>+予定価格!A496</f>
        <v>0</v>
      </c>
      <c r="B508" s="268">
        <f>ROUND(予定価格!B496*査定表!$B$1949,-D508)+E508</f>
        <v>0</v>
      </c>
      <c r="C508" s="268"/>
      <c r="D508" s="32">
        <f t="shared" si="131"/>
        <v>3</v>
      </c>
      <c r="E508" s="33">
        <f t="shared" si="133"/>
        <v>0</v>
      </c>
      <c r="F508" s="268">
        <f>IF($F$12=0,0,IF(予定価格!$G$1939=0,ROUND(予定価格!H496*(入力表!$F$12/予定価格!$H$1943),-H508),ROUND((予定価格!G496*(入力表!$F$12-予定価格!$H$1943)/予定価格!$G$1943)+予定価格!H496,-H508)))+I508</f>
        <v>0</v>
      </c>
      <c r="G508" s="268"/>
      <c r="H508" s="34">
        <f t="shared" si="132"/>
        <v>3</v>
      </c>
      <c r="I508" s="35">
        <f t="shared" si="134"/>
        <v>0</v>
      </c>
      <c r="J508" s="220">
        <f t="shared" si="135"/>
        <v>0</v>
      </c>
      <c r="K508" s="12">
        <f t="shared" si="136"/>
        <v>0</v>
      </c>
      <c r="L508" s="37"/>
      <c r="M508" s="6">
        <f>ROUND(予定価格!B496*査定表!$B$1949,-$F$14)</f>
        <v>0</v>
      </c>
      <c r="N508">
        <f>IF(M508=0,1,M508/予定価格!B496)</f>
        <v>1</v>
      </c>
      <c r="O508">
        <f t="shared" si="127"/>
        <v>11</v>
      </c>
      <c r="P508">
        <f t="shared" si="137"/>
        <v>0</v>
      </c>
      <c r="Q508">
        <f>IF(M508=0,0,M508/予定価格!B496)</f>
        <v>0</v>
      </c>
      <c r="R508">
        <f t="shared" si="128"/>
        <v>11</v>
      </c>
      <c r="S508">
        <f t="shared" si="138"/>
        <v>0</v>
      </c>
      <c r="T508" s="6">
        <f t="shared" si="139"/>
        <v>0</v>
      </c>
      <c r="U508" s="6" t="e">
        <f>IF(予定価格!$G$1939=0,ROUND(予定価格!H496*(入力表!$F$12/予定価格!$H$1943),-$F$14),ROUND((予定価格!G496*(入力表!$F$12-予定価格!$H$1943)/予定価格!$G$1943)+予定価格!H496,-$F$14))</f>
        <v>#DIV/0!</v>
      </c>
      <c r="V508" t="e">
        <f>IF(U508=0,1,IF(予定価格!O496=0,1,(U508-予定価格!P496)/予定価格!O496))</f>
        <v>#DIV/0!</v>
      </c>
      <c r="W508" t="e">
        <f t="shared" si="129"/>
        <v>#DIV/0!</v>
      </c>
      <c r="X508" t="e">
        <f t="shared" si="140"/>
        <v>#DIV/0!</v>
      </c>
      <c r="Y508" t="e">
        <f>IF(U508=0,0,IF(予定価格!G496=0,0,(U508-予定価格!H496)/予定価格!G496))</f>
        <v>#DIV/0!</v>
      </c>
      <c r="Z508" t="e">
        <f t="shared" si="130"/>
        <v>#DIV/0!</v>
      </c>
      <c r="AA508" t="e">
        <f t="shared" si="141"/>
        <v>#DIV/0!</v>
      </c>
      <c r="AB508" s="6" t="e">
        <f t="shared" si="142"/>
        <v>#DIV/0!</v>
      </c>
    </row>
    <row r="509" spans="1:28" hidden="1" x14ac:dyDescent="0.2">
      <c r="A509">
        <f>+予定価格!A497</f>
        <v>0</v>
      </c>
      <c r="B509" s="268">
        <f>ROUND(予定価格!B497*査定表!$B$1949,-D509)+E509</f>
        <v>0</v>
      </c>
      <c r="C509" s="268"/>
      <c r="D509" s="32">
        <f t="shared" si="131"/>
        <v>3</v>
      </c>
      <c r="E509" s="33">
        <f t="shared" si="133"/>
        <v>0</v>
      </c>
      <c r="F509" s="268">
        <f>IF($F$12=0,0,IF(予定価格!$G$1939=0,ROUND(予定価格!H497*(入力表!$F$12/予定価格!$H$1943),-H509),ROUND((予定価格!G497*(入力表!$F$12-予定価格!$H$1943)/予定価格!$G$1943)+予定価格!H497,-H509)))+I509</f>
        <v>0</v>
      </c>
      <c r="G509" s="268"/>
      <c r="H509" s="34">
        <f t="shared" si="132"/>
        <v>3</v>
      </c>
      <c r="I509" s="35">
        <f t="shared" si="134"/>
        <v>0</v>
      </c>
      <c r="J509" s="220">
        <f t="shared" si="135"/>
        <v>0</v>
      </c>
      <c r="K509" s="12">
        <f t="shared" si="136"/>
        <v>0</v>
      </c>
      <c r="L509" s="37"/>
      <c r="M509" s="6">
        <f>ROUND(予定価格!B497*査定表!$B$1949,-$F$14)</f>
        <v>0</v>
      </c>
      <c r="N509">
        <f>IF(M509=0,1,M509/予定価格!B497)</f>
        <v>1</v>
      </c>
      <c r="O509">
        <f t="shared" si="127"/>
        <v>11</v>
      </c>
      <c r="P509">
        <f t="shared" si="137"/>
        <v>0</v>
      </c>
      <c r="Q509">
        <f>IF(M509=0,0,M509/予定価格!B497)</f>
        <v>0</v>
      </c>
      <c r="R509">
        <f t="shared" si="128"/>
        <v>11</v>
      </c>
      <c r="S509">
        <f t="shared" si="138"/>
        <v>0</v>
      </c>
      <c r="T509" s="6">
        <f t="shared" si="139"/>
        <v>0</v>
      </c>
      <c r="U509" s="6" t="e">
        <f>IF(予定価格!$G$1939=0,ROUND(予定価格!H497*(入力表!$F$12/予定価格!$H$1943),-$F$14),ROUND((予定価格!G497*(入力表!$F$12-予定価格!$H$1943)/予定価格!$G$1943)+予定価格!H497,-$F$14))</f>
        <v>#DIV/0!</v>
      </c>
      <c r="V509" t="e">
        <f>IF(U509=0,1,IF(予定価格!O497=0,1,(U509-予定価格!P497)/予定価格!O497))</f>
        <v>#DIV/0!</v>
      </c>
      <c r="W509" t="e">
        <f t="shared" si="129"/>
        <v>#DIV/0!</v>
      </c>
      <c r="X509" t="e">
        <f t="shared" si="140"/>
        <v>#DIV/0!</v>
      </c>
      <c r="Y509" t="e">
        <f>IF(U509=0,0,IF(予定価格!G497=0,0,(U509-予定価格!H497)/予定価格!G497))</f>
        <v>#DIV/0!</v>
      </c>
      <c r="Z509" t="e">
        <f t="shared" si="130"/>
        <v>#DIV/0!</v>
      </c>
      <c r="AA509" t="e">
        <f t="shared" si="141"/>
        <v>#DIV/0!</v>
      </c>
      <c r="AB509" s="6" t="e">
        <f t="shared" si="142"/>
        <v>#DIV/0!</v>
      </c>
    </row>
    <row r="510" spans="1:28" hidden="1" x14ac:dyDescent="0.2">
      <c r="A510">
        <f>+予定価格!A498</f>
        <v>0</v>
      </c>
      <c r="B510" s="268">
        <f>ROUND(予定価格!B498*査定表!$B$1949,-D510)+E510</f>
        <v>0</v>
      </c>
      <c r="C510" s="268"/>
      <c r="D510" s="32">
        <f t="shared" si="131"/>
        <v>3</v>
      </c>
      <c r="E510" s="33">
        <f t="shared" si="133"/>
        <v>0</v>
      </c>
      <c r="F510" s="268">
        <f>IF($F$12=0,0,IF(予定価格!$G$1939=0,ROUND(予定価格!H498*(入力表!$F$12/予定価格!$H$1943),-H510),ROUND((予定価格!G498*(入力表!$F$12-予定価格!$H$1943)/予定価格!$G$1943)+予定価格!H498,-H510)))+I510</f>
        <v>0</v>
      </c>
      <c r="G510" s="268"/>
      <c r="H510" s="34">
        <f t="shared" si="132"/>
        <v>3</v>
      </c>
      <c r="I510" s="35">
        <f t="shared" si="134"/>
        <v>0</v>
      </c>
      <c r="J510" s="220">
        <f t="shared" si="135"/>
        <v>0</v>
      </c>
      <c r="K510" s="12">
        <f t="shared" si="136"/>
        <v>0</v>
      </c>
      <c r="L510" s="37"/>
      <c r="M510" s="6">
        <f>ROUND(予定価格!B498*査定表!$B$1949,-$F$14)</f>
        <v>0</v>
      </c>
      <c r="N510">
        <f>IF(M510=0,1,M510/予定価格!B498)</f>
        <v>1</v>
      </c>
      <c r="O510">
        <f t="shared" si="127"/>
        <v>11</v>
      </c>
      <c r="P510">
        <f t="shared" si="137"/>
        <v>0</v>
      </c>
      <c r="Q510">
        <f>IF(M510=0,0,M510/予定価格!B498)</f>
        <v>0</v>
      </c>
      <c r="R510">
        <f t="shared" si="128"/>
        <v>11</v>
      </c>
      <c r="S510">
        <f t="shared" si="138"/>
        <v>0</v>
      </c>
      <c r="T510" s="6">
        <f t="shared" si="139"/>
        <v>0</v>
      </c>
      <c r="U510" s="6" t="e">
        <f>IF(予定価格!$G$1939=0,ROUND(予定価格!H498*(入力表!$F$12/予定価格!$H$1943),-$F$14),ROUND((予定価格!G498*(入力表!$F$12-予定価格!$H$1943)/予定価格!$G$1943)+予定価格!H498,-$F$14))</f>
        <v>#DIV/0!</v>
      </c>
      <c r="V510" t="e">
        <f>IF(U510=0,1,IF(予定価格!O498=0,1,(U510-予定価格!P498)/予定価格!O498))</f>
        <v>#DIV/0!</v>
      </c>
      <c r="W510" t="e">
        <f t="shared" si="129"/>
        <v>#DIV/0!</v>
      </c>
      <c r="X510" t="e">
        <f t="shared" si="140"/>
        <v>#DIV/0!</v>
      </c>
      <c r="Y510" t="e">
        <f>IF(U510=0,0,IF(予定価格!G498=0,0,(U510-予定価格!H498)/予定価格!G498))</f>
        <v>#DIV/0!</v>
      </c>
      <c r="Z510" t="e">
        <f t="shared" si="130"/>
        <v>#DIV/0!</v>
      </c>
      <c r="AA510" t="e">
        <f t="shared" si="141"/>
        <v>#DIV/0!</v>
      </c>
      <c r="AB510" s="6" t="e">
        <f t="shared" si="142"/>
        <v>#DIV/0!</v>
      </c>
    </row>
    <row r="511" spans="1:28" hidden="1" x14ac:dyDescent="0.2">
      <c r="A511">
        <f>+予定価格!A499</f>
        <v>0</v>
      </c>
      <c r="B511" s="268">
        <f>ROUND(予定価格!B499*査定表!$B$1949,-D511)+E511</f>
        <v>0</v>
      </c>
      <c r="C511" s="268"/>
      <c r="D511" s="32">
        <f t="shared" si="131"/>
        <v>3</v>
      </c>
      <c r="E511" s="33">
        <f t="shared" si="133"/>
        <v>0</v>
      </c>
      <c r="F511" s="268">
        <f>IF($F$12=0,0,IF(予定価格!$G$1939=0,ROUND(予定価格!H499*(入力表!$F$12/予定価格!$H$1943),-H511),ROUND((予定価格!G499*(入力表!$F$12-予定価格!$H$1943)/予定価格!$G$1943)+予定価格!H499,-H511)))+I511</f>
        <v>0</v>
      </c>
      <c r="G511" s="268"/>
      <c r="H511" s="34">
        <f t="shared" si="132"/>
        <v>3</v>
      </c>
      <c r="I511" s="35">
        <f t="shared" si="134"/>
        <v>0</v>
      </c>
      <c r="J511" s="220">
        <f t="shared" si="135"/>
        <v>0</v>
      </c>
      <c r="K511" s="12">
        <f t="shared" si="136"/>
        <v>0</v>
      </c>
      <c r="L511" s="37"/>
      <c r="M511" s="6">
        <f>ROUND(予定価格!B499*査定表!$B$1949,-$F$14)</f>
        <v>0</v>
      </c>
      <c r="N511">
        <f>IF(M511=0,1,M511/予定価格!B499)</f>
        <v>1</v>
      </c>
      <c r="O511">
        <f t="shared" si="127"/>
        <v>11</v>
      </c>
      <c r="P511">
        <f t="shared" si="137"/>
        <v>0</v>
      </c>
      <c r="Q511">
        <f>IF(M511=0,0,M511/予定価格!B499)</f>
        <v>0</v>
      </c>
      <c r="R511">
        <f t="shared" si="128"/>
        <v>11</v>
      </c>
      <c r="S511">
        <f t="shared" si="138"/>
        <v>0</v>
      </c>
      <c r="T511" s="6">
        <f t="shared" si="139"/>
        <v>0</v>
      </c>
      <c r="U511" s="6" t="e">
        <f>IF(予定価格!$G$1939=0,ROUND(予定価格!H499*(入力表!$F$12/予定価格!$H$1943),-$F$14),ROUND((予定価格!G499*(入力表!$F$12-予定価格!$H$1943)/予定価格!$G$1943)+予定価格!H499,-$F$14))</f>
        <v>#DIV/0!</v>
      </c>
      <c r="V511" t="e">
        <f>IF(U511=0,1,IF(予定価格!O499=0,1,(U511-予定価格!P499)/予定価格!O499))</f>
        <v>#DIV/0!</v>
      </c>
      <c r="W511" t="e">
        <f t="shared" si="129"/>
        <v>#DIV/0!</v>
      </c>
      <c r="X511" t="e">
        <f t="shared" si="140"/>
        <v>#DIV/0!</v>
      </c>
      <c r="Y511" t="e">
        <f>IF(U511=0,0,IF(予定価格!G499=0,0,(U511-予定価格!H499)/予定価格!G499))</f>
        <v>#DIV/0!</v>
      </c>
      <c r="Z511" t="e">
        <f t="shared" si="130"/>
        <v>#DIV/0!</v>
      </c>
      <c r="AA511" t="e">
        <f t="shared" si="141"/>
        <v>#DIV/0!</v>
      </c>
      <c r="AB511" s="6" t="e">
        <f t="shared" si="142"/>
        <v>#DIV/0!</v>
      </c>
    </row>
    <row r="512" spans="1:28" hidden="1" x14ac:dyDescent="0.2">
      <c r="A512">
        <f>+予定価格!A500</f>
        <v>0</v>
      </c>
      <c r="B512" s="268">
        <f>ROUND(予定価格!B500*査定表!$B$1949,-D512)+E512</f>
        <v>0</v>
      </c>
      <c r="C512" s="268"/>
      <c r="D512" s="32">
        <f t="shared" si="131"/>
        <v>3</v>
      </c>
      <c r="E512" s="33">
        <f t="shared" si="133"/>
        <v>0</v>
      </c>
      <c r="F512" s="268">
        <f>IF($F$12=0,0,IF(予定価格!$G$1939=0,ROUND(予定価格!H500*(入力表!$F$12/予定価格!$H$1943),-H512),ROUND((予定価格!G500*(入力表!$F$12-予定価格!$H$1943)/予定価格!$G$1943)+予定価格!H500,-H512)))+I512</f>
        <v>0</v>
      </c>
      <c r="G512" s="268"/>
      <c r="H512" s="34">
        <f t="shared" si="132"/>
        <v>3</v>
      </c>
      <c r="I512" s="35">
        <f t="shared" si="134"/>
        <v>0</v>
      </c>
      <c r="J512" s="220">
        <f t="shared" si="135"/>
        <v>0</v>
      </c>
      <c r="K512" s="12">
        <f t="shared" si="136"/>
        <v>0</v>
      </c>
      <c r="L512" s="37"/>
      <c r="M512" s="6">
        <f>ROUND(予定価格!B500*査定表!$B$1949,-$F$14)</f>
        <v>0</v>
      </c>
      <c r="N512">
        <f>IF(M512=0,1,M512/予定価格!B500)</f>
        <v>1</v>
      </c>
      <c r="O512">
        <f t="shared" si="127"/>
        <v>11</v>
      </c>
      <c r="P512">
        <f t="shared" si="137"/>
        <v>0</v>
      </c>
      <c r="Q512">
        <f>IF(M512=0,0,M512/予定価格!B500)</f>
        <v>0</v>
      </c>
      <c r="R512">
        <f t="shared" si="128"/>
        <v>11</v>
      </c>
      <c r="S512">
        <f t="shared" si="138"/>
        <v>0</v>
      </c>
      <c r="T512" s="6">
        <f t="shared" si="139"/>
        <v>0</v>
      </c>
      <c r="U512" s="6" t="e">
        <f>IF(予定価格!$G$1939=0,ROUND(予定価格!H500*(入力表!$F$12/予定価格!$H$1943),-$F$14),ROUND((予定価格!G500*(入力表!$F$12-予定価格!$H$1943)/予定価格!$G$1943)+予定価格!H500,-$F$14))</f>
        <v>#DIV/0!</v>
      </c>
      <c r="V512" t="e">
        <f>IF(U512=0,1,IF(予定価格!O500=0,1,(U512-予定価格!P500)/予定価格!O500))</f>
        <v>#DIV/0!</v>
      </c>
      <c r="W512" t="e">
        <f t="shared" si="129"/>
        <v>#DIV/0!</v>
      </c>
      <c r="X512" t="e">
        <f t="shared" si="140"/>
        <v>#DIV/0!</v>
      </c>
      <c r="Y512" t="e">
        <f>IF(U512=0,0,IF(予定価格!G500=0,0,(U512-予定価格!H500)/予定価格!G500))</f>
        <v>#DIV/0!</v>
      </c>
      <c r="Z512" t="e">
        <f t="shared" si="130"/>
        <v>#DIV/0!</v>
      </c>
      <c r="AA512" t="e">
        <f t="shared" si="141"/>
        <v>#DIV/0!</v>
      </c>
      <c r="AB512" s="6" t="e">
        <f t="shared" si="142"/>
        <v>#DIV/0!</v>
      </c>
    </row>
    <row r="513" spans="1:28" hidden="1" x14ac:dyDescent="0.2">
      <c r="A513">
        <f>+予定価格!A501</f>
        <v>0</v>
      </c>
      <c r="B513" s="268">
        <f>ROUND(予定価格!B501*査定表!$B$1949,-D513)+E513</f>
        <v>0</v>
      </c>
      <c r="C513" s="268"/>
      <c r="D513" s="32">
        <f t="shared" si="131"/>
        <v>3</v>
      </c>
      <c r="E513" s="33">
        <f t="shared" si="133"/>
        <v>0</v>
      </c>
      <c r="F513" s="268">
        <f>IF($F$12=0,0,IF(予定価格!$G$1939=0,ROUND(予定価格!H501*(入力表!$F$12/予定価格!$H$1943),-H513),ROUND((予定価格!G501*(入力表!$F$12-予定価格!$H$1943)/予定価格!$G$1943)+予定価格!H501,-H513)))+I513</f>
        <v>0</v>
      </c>
      <c r="G513" s="268"/>
      <c r="H513" s="34">
        <f t="shared" si="132"/>
        <v>3</v>
      </c>
      <c r="I513" s="35">
        <f t="shared" si="134"/>
        <v>0</v>
      </c>
      <c r="J513" s="220">
        <f t="shared" si="135"/>
        <v>0</v>
      </c>
      <c r="K513" s="12">
        <f t="shared" si="136"/>
        <v>0</v>
      </c>
      <c r="L513" s="37"/>
      <c r="M513" s="6">
        <f>ROUND(予定価格!B501*査定表!$B$1949,-$F$14)</f>
        <v>0</v>
      </c>
      <c r="N513">
        <f>IF(M513=0,1,M513/予定価格!B501)</f>
        <v>1</v>
      </c>
      <c r="O513">
        <f t="shared" si="127"/>
        <v>11</v>
      </c>
      <c r="P513">
        <f t="shared" si="137"/>
        <v>0</v>
      </c>
      <c r="Q513">
        <f>IF(M513=0,0,M513/予定価格!B501)</f>
        <v>0</v>
      </c>
      <c r="R513">
        <f t="shared" si="128"/>
        <v>11</v>
      </c>
      <c r="S513">
        <f t="shared" si="138"/>
        <v>0</v>
      </c>
      <c r="T513" s="6">
        <f t="shared" si="139"/>
        <v>0</v>
      </c>
      <c r="U513" s="6" t="e">
        <f>IF(予定価格!$G$1939=0,ROUND(予定価格!H501*(入力表!$F$12/予定価格!$H$1943),-$F$14),ROUND((予定価格!G501*(入力表!$F$12-予定価格!$H$1943)/予定価格!$G$1943)+予定価格!H501,-$F$14))</f>
        <v>#DIV/0!</v>
      </c>
      <c r="V513" t="e">
        <f>IF(U513=0,1,IF(予定価格!O501=0,1,(U513-予定価格!P501)/予定価格!O501))</f>
        <v>#DIV/0!</v>
      </c>
      <c r="W513" t="e">
        <f t="shared" si="129"/>
        <v>#DIV/0!</v>
      </c>
      <c r="X513" t="e">
        <f t="shared" si="140"/>
        <v>#DIV/0!</v>
      </c>
      <c r="Y513" t="e">
        <f>IF(U513=0,0,IF(予定価格!G501=0,0,(U513-予定価格!H501)/予定価格!G501))</f>
        <v>#DIV/0!</v>
      </c>
      <c r="Z513" t="e">
        <f t="shared" si="130"/>
        <v>#DIV/0!</v>
      </c>
      <c r="AA513" t="e">
        <f t="shared" si="141"/>
        <v>#DIV/0!</v>
      </c>
      <c r="AB513" s="6" t="e">
        <f t="shared" si="142"/>
        <v>#DIV/0!</v>
      </c>
    </row>
    <row r="514" spans="1:28" hidden="1" x14ac:dyDescent="0.2">
      <c r="A514">
        <f>+予定価格!A502</f>
        <v>0</v>
      </c>
      <c r="B514" s="268">
        <f>ROUND(予定価格!B502*査定表!$B$1949,-D514)+E514</f>
        <v>0</v>
      </c>
      <c r="C514" s="268"/>
      <c r="D514" s="32">
        <f t="shared" si="131"/>
        <v>3</v>
      </c>
      <c r="E514" s="33">
        <f t="shared" si="133"/>
        <v>0</v>
      </c>
      <c r="F514" s="268">
        <f>IF($F$12=0,0,IF(予定価格!$G$1939=0,ROUND(予定価格!H502*(入力表!$F$12/予定価格!$H$1943),-H514),ROUND((予定価格!G502*(入力表!$F$12-予定価格!$H$1943)/予定価格!$G$1943)+予定価格!H502,-H514)))+I514</f>
        <v>0</v>
      </c>
      <c r="G514" s="268"/>
      <c r="H514" s="34">
        <f t="shared" si="132"/>
        <v>3</v>
      </c>
      <c r="I514" s="35">
        <f t="shared" si="134"/>
        <v>0</v>
      </c>
      <c r="J514" s="220">
        <f t="shared" si="135"/>
        <v>0</v>
      </c>
      <c r="K514" s="12">
        <f t="shared" si="136"/>
        <v>0</v>
      </c>
      <c r="L514" s="37"/>
      <c r="M514" s="6">
        <f>ROUND(予定価格!B502*査定表!$B$1949,-$F$14)</f>
        <v>0</v>
      </c>
      <c r="N514">
        <f>IF(M514=0,1,M514/予定価格!B502)</f>
        <v>1</v>
      </c>
      <c r="O514">
        <f t="shared" si="127"/>
        <v>11</v>
      </c>
      <c r="P514">
        <f t="shared" si="137"/>
        <v>0</v>
      </c>
      <c r="Q514">
        <f>IF(M514=0,0,M514/予定価格!B502)</f>
        <v>0</v>
      </c>
      <c r="R514">
        <f t="shared" si="128"/>
        <v>11</v>
      </c>
      <c r="S514">
        <f t="shared" si="138"/>
        <v>0</v>
      </c>
      <c r="T514" s="6">
        <f t="shared" si="139"/>
        <v>0</v>
      </c>
      <c r="U514" s="6" t="e">
        <f>IF(予定価格!$G$1939=0,ROUND(予定価格!H502*(入力表!$F$12/予定価格!$H$1943),-$F$14),ROUND((予定価格!G502*(入力表!$F$12-予定価格!$H$1943)/予定価格!$G$1943)+予定価格!H502,-$F$14))</f>
        <v>#DIV/0!</v>
      </c>
      <c r="V514" t="e">
        <f>IF(U514=0,1,IF(予定価格!O502=0,1,(U514-予定価格!P502)/予定価格!O502))</f>
        <v>#DIV/0!</v>
      </c>
      <c r="W514" t="e">
        <f t="shared" si="129"/>
        <v>#DIV/0!</v>
      </c>
      <c r="X514" t="e">
        <f t="shared" si="140"/>
        <v>#DIV/0!</v>
      </c>
      <c r="Y514" t="e">
        <f>IF(U514=0,0,IF(予定価格!G502=0,0,(U514-予定価格!H502)/予定価格!G502))</f>
        <v>#DIV/0!</v>
      </c>
      <c r="Z514" t="e">
        <f t="shared" si="130"/>
        <v>#DIV/0!</v>
      </c>
      <c r="AA514" t="e">
        <f t="shared" si="141"/>
        <v>#DIV/0!</v>
      </c>
      <c r="AB514" s="6" t="e">
        <f t="shared" si="142"/>
        <v>#DIV/0!</v>
      </c>
    </row>
    <row r="515" spans="1:28" hidden="1" x14ac:dyDescent="0.2">
      <c r="A515">
        <f>+予定価格!A503</f>
        <v>0</v>
      </c>
      <c r="B515" s="268">
        <f>ROUND(予定価格!B503*査定表!$B$1949,-D515)+E515</f>
        <v>0</v>
      </c>
      <c r="C515" s="268"/>
      <c r="D515" s="32">
        <f t="shared" si="131"/>
        <v>3</v>
      </c>
      <c r="E515" s="33">
        <f t="shared" si="133"/>
        <v>0</v>
      </c>
      <c r="F515" s="268">
        <f>IF($F$12=0,0,IF(予定価格!$G$1939=0,ROUND(予定価格!H503*(入力表!$F$12/予定価格!$H$1943),-H515),ROUND((予定価格!G503*(入力表!$F$12-予定価格!$H$1943)/予定価格!$G$1943)+予定価格!H503,-H515)))+I515</f>
        <v>0</v>
      </c>
      <c r="G515" s="268"/>
      <c r="H515" s="34">
        <f t="shared" si="132"/>
        <v>3</v>
      </c>
      <c r="I515" s="35">
        <f t="shared" si="134"/>
        <v>0</v>
      </c>
      <c r="J515" s="220">
        <f t="shared" si="135"/>
        <v>0</v>
      </c>
      <c r="K515" s="12">
        <f t="shared" si="136"/>
        <v>0</v>
      </c>
      <c r="L515" s="37"/>
      <c r="M515" s="6">
        <f>ROUND(予定価格!B503*査定表!$B$1949,-$F$14)</f>
        <v>0</v>
      </c>
      <c r="N515">
        <f>IF(M515=0,1,M515/予定価格!B503)</f>
        <v>1</v>
      </c>
      <c r="O515">
        <f t="shared" si="127"/>
        <v>11</v>
      </c>
      <c r="P515">
        <f t="shared" si="137"/>
        <v>0</v>
      </c>
      <c r="Q515">
        <f>IF(M515=0,0,M515/予定価格!B503)</f>
        <v>0</v>
      </c>
      <c r="R515">
        <f t="shared" si="128"/>
        <v>11</v>
      </c>
      <c r="S515">
        <f t="shared" si="138"/>
        <v>0</v>
      </c>
      <c r="T515" s="6">
        <f t="shared" si="139"/>
        <v>0</v>
      </c>
      <c r="U515" s="6" t="e">
        <f>IF(予定価格!$G$1939=0,ROUND(予定価格!H503*(入力表!$F$12/予定価格!$H$1943),-$F$14),ROUND((予定価格!G503*(入力表!$F$12-予定価格!$H$1943)/予定価格!$G$1943)+予定価格!H503,-$F$14))</f>
        <v>#DIV/0!</v>
      </c>
      <c r="V515" t="e">
        <f>IF(U515=0,1,IF(予定価格!O503=0,1,(U515-予定価格!P503)/予定価格!O503))</f>
        <v>#DIV/0!</v>
      </c>
      <c r="W515" t="e">
        <f t="shared" si="129"/>
        <v>#DIV/0!</v>
      </c>
      <c r="X515" t="e">
        <f t="shared" si="140"/>
        <v>#DIV/0!</v>
      </c>
      <c r="Y515" t="e">
        <f>IF(U515=0,0,IF(予定価格!G503=0,0,(U515-予定価格!H503)/予定価格!G503))</f>
        <v>#DIV/0!</v>
      </c>
      <c r="Z515" t="e">
        <f t="shared" si="130"/>
        <v>#DIV/0!</v>
      </c>
      <c r="AA515" t="e">
        <f t="shared" si="141"/>
        <v>#DIV/0!</v>
      </c>
      <c r="AB515" s="6" t="e">
        <f t="shared" si="142"/>
        <v>#DIV/0!</v>
      </c>
    </row>
    <row r="516" spans="1:28" hidden="1" x14ac:dyDescent="0.2">
      <c r="A516">
        <f>+予定価格!A504</f>
        <v>0</v>
      </c>
      <c r="B516" s="268">
        <f>ROUND(予定価格!B504*査定表!$B$1949,-D516)+E516</f>
        <v>0</v>
      </c>
      <c r="C516" s="268"/>
      <c r="D516" s="32">
        <f t="shared" si="131"/>
        <v>3</v>
      </c>
      <c r="E516" s="33">
        <f t="shared" si="133"/>
        <v>0</v>
      </c>
      <c r="F516" s="268">
        <f>IF($F$12=0,0,IF(予定価格!$G$1939=0,ROUND(予定価格!H504*(入力表!$F$12/予定価格!$H$1943),-H516),ROUND((予定価格!G504*(入力表!$F$12-予定価格!$H$1943)/予定価格!$G$1943)+予定価格!H504,-H516)))+I516</f>
        <v>0</v>
      </c>
      <c r="G516" s="268"/>
      <c r="H516" s="34">
        <f t="shared" si="132"/>
        <v>3</v>
      </c>
      <c r="I516" s="35">
        <f t="shared" si="134"/>
        <v>0</v>
      </c>
      <c r="J516" s="220">
        <f t="shared" si="135"/>
        <v>0</v>
      </c>
      <c r="K516" s="12">
        <f t="shared" si="136"/>
        <v>0</v>
      </c>
      <c r="L516" s="37"/>
      <c r="M516" s="6">
        <f>ROUND(予定価格!B504*査定表!$B$1949,-$F$14)</f>
        <v>0</v>
      </c>
      <c r="N516">
        <f>IF(M516=0,1,M516/予定価格!B504)</f>
        <v>1</v>
      </c>
      <c r="O516">
        <f t="shared" si="127"/>
        <v>11</v>
      </c>
      <c r="P516">
        <f t="shared" si="137"/>
        <v>0</v>
      </c>
      <c r="Q516">
        <f>IF(M516=0,0,M516/予定価格!B504)</f>
        <v>0</v>
      </c>
      <c r="R516">
        <f t="shared" si="128"/>
        <v>11</v>
      </c>
      <c r="S516">
        <f t="shared" si="138"/>
        <v>0</v>
      </c>
      <c r="T516" s="6">
        <f t="shared" si="139"/>
        <v>0</v>
      </c>
      <c r="U516" s="6" t="e">
        <f>IF(予定価格!$G$1939=0,ROUND(予定価格!H504*(入力表!$F$12/予定価格!$H$1943),-$F$14),ROUND((予定価格!G504*(入力表!$F$12-予定価格!$H$1943)/予定価格!$G$1943)+予定価格!H504,-$F$14))</f>
        <v>#DIV/0!</v>
      </c>
      <c r="V516" t="e">
        <f>IF(U516=0,1,IF(予定価格!O504=0,1,(U516-予定価格!P504)/予定価格!O504))</f>
        <v>#DIV/0!</v>
      </c>
      <c r="W516" t="e">
        <f t="shared" si="129"/>
        <v>#DIV/0!</v>
      </c>
      <c r="X516" t="e">
        <f t="shared" si="140"/>
        <v>#DIV/0!</v>
      </c>
      <c r="Y516" t="e">
        <f>IF(U516=0,0,IF(予定価格!G504=0,0,(U516-予定価格!H504)/予定価格!G504))</f>
        <v>#DIV/0!</v>
      </c>
      <c r="Z516" t="e">
        <f t="shared" si="130"/>
        <v>#DIV/0!</v>
      </c>
      <c r="AA516" t="e">
        <f t="shared" si="141"/>
        <v>#DIV/0!</v>
      </c>
      <c r="AB516" s="6" t="e">
        <f t="shared" si="142"/>
        <v>#DIV/0!</v>
      </c>
    </row>
    <row r="517" spans="1:28" hidden="1" x14ac:dyDescent="0.2">
      <c r="A517">
        <f>+予定価格!A505</f>
        <v>0</v>
      </c>
      <c r="B517" s="268">
        <f>ROUND(予定価格!B505*査定表!$B$1949,-D517)+E517</f>
        <v>0</v>
      </c>
      <c r="C517" s="268"/>
      <c r="D517" s="32">
        <f t="shared" si="131"/>
        <v>3</v>
      </c>
      <c r="E517" s="33">
        <f t="shared" si="133"/>
        <v>0</v>
      </c>
      <c r="F517" s="268">
        <f>IF($F$12=0,0,IF(予定価格!$G$1939=0,ROUND(予定価格!H505*(入力表!$F$12/予定価格!$H$1943),-H517),ROUND((予定価格!G505*(入力表!$F$12-予定価格!$H$1943)/予定価格!$G$1943)+予定価格!H505,-H517)))+I517</f>
        <v>0</v>
      </c>
      <c r="G517" s="268"/>
      <c r="H517" s="34">
        <f t="shared" si="132"/>
        <v>3</v>
      </c>
      <c r="I517" s="35">
        <f t="shared" si="134"/>
        <v>0</v>
      </c>
      <c r="J517" s="220">
        <f t="shared" si="135"/>
        <v>0</v>
      </c>
      <c r="K517" s="12">
        <f t="shared" si="136"/>
        <v>0</v>
      </c>
      <c r="L517" s="37"/>
      <c r="M517" s="6">
        <f>ROUND(予定価格!B505*査定表!$B$1949,-$F$14)</f>
        <v>0</v>
      </c>
      <c r="N517">
        <f>IF(M517=0,1,M517/予定価格!B505)</f>
        <v>1</v>
      </c>
      <c r="O517">
        <f t="shared" si="127"/>
        <v>11</v>
      </c>
      <c r="P517">
        <f t="shared" si="137"/>
        <v>0</v>
      </c>
      <c r="Q517">
        <f>IF(M517=0,0,M517/予定価格!B505)</f>
        <v>0</v>
      </c>
      <c r="R517">
        <f t="shared" si="128"/>
        <v>11</v>
      </c>
      <c r="S517">
        <f t="shared" si="138"/>
        <v>0</v>
      </c>
      <c r="T517" s="6">
        <f t="shared" si="139"/>
        <v>0</v>
      </c>
      <c r="U517" s="6" t="e">
        <f>IF(予定価格!$G$1939=0,ROUND(予定価格!H505*(入力表!$F$12/予定価格!$H$1943),-$F$14),ROUND((予定価格!G505*(入力表!$F$12-予定価格!$H$1943)/予定価格!$G$1943)+予定価格!H505,-$F$14))</f>
        <v>#DIV/0!</v>
      </c>
      <c r="V517" t="e">
        <f>IF(U517=0,1,IF(予定価格!O505=0,1,(U517-予定価格!P505)/予定価格!O505))</f>
        <v>#DIV/0!</v>
      </c>
      <c r="W517" t="e">
        <f t="shared" si="129"/>
        <v>#DIV/0!</v>
      </c>
      <c r="X517" t="e">
        <f t="shared" si="140"/>
        <v>#DIV/0!</v>
      </c>
      <c r="Y517" t="e">
        <f>IF(U517=0,0,IF(予定価格!G505=0,0,(U517-予定価格!H505)/予定価格!G505))</f>
        <v>#DIV/0!</v>
      </c>
      <c r="Z517" t="e">
        <f t="shared" si="130"/>
        <v>#DIV/0!</v>
      </c>
      <c r="AA517" t="e">
        <f t="shared" si="141"/>
        <v>#DIV/0!</v>
      </c>
      <c r="AB517" s="6" t="e">
        <f t="shared" si="142"/>
        <v>#DIV/0!</v>
      </c>
    </row>
    <row r="518" spans="1:28" hidden="1" x14ac:dyDescent="0.2">
      <c r="A518">
        <f>+予定価格!A506</f>
        <v>0</v>
      </c>
      <c r="B518" s="268">
        <f>ROUND(予定価格!B506*査定表!$B$1949,-D518)+E518</f>
        <v>0</v>
      </c>
      <c r="C518" s="268"/>
      <c r="D518" s="32">
        <f t="shared" si="131"/>
        <v>3</v>
      </c>
      <c r="E518" s="33">
        <f t="shared" si="133"/>
        <v>0</v>
      </c>
      <c r="F518" s="268">
        <f>IF($F$12=0,0,IF(予定価格!$G$1939=0,ROUND(予定価格!H506*(入力表!$F$12/予定価格!$H$1943),-H518),ROUND((予定価格!G506*(入力表!$F$12-予定価格!$H$1943)/予定価格!$G$1943)+予定価格!H506,-H518)))+I518</f>
        <v>0</v>
      </c>
      <c r="G518" s="268"/>
      <c r="H518" s="34">
        <f t="shared" si="132"/>
        <v>3</v>
      </c>
      <c r="I518" s="35">
        <f t="shared" si="134"/>
        <v>0</v>
      </c>
      <c r="J518" s="220">
        <f t="shared" si="135"/>
        <v>0</v>
      </c>
      <c r="K518" s="12">
        <f t="shared" si="136"/>
        <v>0</v>
      </c>
      <c r="L518" s="37"/>
      <c r="M518" s="6">
        <f>ROUND(予定価格!B506*査定表!$B$1949,-$F$14)</f>
        <v>0</v>
      </c>
      <c r="N518">
        <f>IF(M518=0,1,M518/予定価格!B506)</f>
        <v>1</v>
      </c>
      <c r="O518">
        <f t="shared" si="127"/>
        <v>11</v>
      </c>
      <c r="P518">
        <f t="shared" si="137"/>
        <v>0</v>
      </c>
      <c r="Q518">
        <f>IF(M518=0,0,M518/予定価格!B506)</f>
        <v>0</v>
      </c>
      <c r="R518">
        <f t="shared" si="128"/>
        <v>11</v>
      </c>
      <c r="S518">
        <f t="shared" si="138"/>
        <v>0</v>
      </c>
      <c r="T518" s="6">
        <f t="shared" si="139"/>
        <v>0</v>
      </c>
      <c r="U518" s="6" t="e">
        <f>IF(予定価格!$G$1939=0,ROUND(予定価格!H506*(入力表!$F$12/予定価格!$H$1943),-$F$14),ROUND((予定価格!G506*(入力表!$F$12-予定価格!$H$1943)/予定価格!$G$1943)+予定価格!H506,-$F$14))</f>
        <v>#DIV/0!</v>
      </c>
      <c r="V518" t="e">
        <f>IF(U518=0,1,IF(予定価格!O506=0,1,(U518-予定価格!P506)/予定価格!O506))</f>
        <v>#DIV/0!</v>
      </c>
      <c r="W518" t="e">
        <f t="shared" si="129"/>
        <v>#DIV/0!</v>
      </c>
      <c r="X518" t="e">
        <f t="shared" si="140"/>
        <v>#DIV/0!</v>
      </c>
      <c r="Y518" t="e">
        <f>IF(U518=0,0,IF(予定価格!G506=0,0,(U518-予定価格!H506)/予定価格!G506))</f>
        <v>#DIV/0!</v>
      </c>
      <c r="Z518" t="e">
        <f t="shared" si="130"/>
        <v>#DIV/0!</v>
      </c>
      <c r="AA518" t="e">
        <f t="shared" si="141"/>
        <v>#DIV/0!</v>
      </c>
      <c r="AB518" s="6" t="e">
        <f t="shared" si="142"/>
        <v>#DIV/0!</v>
      </c>
    </row>
    <row r="519" spans="1:28" hidden="1" x14ac:dyDescent="0.2">
      <c r="A519">
        <f>+予定価格!A507</f>
        <v>0</v>
      </c>
      <c r="B519" s="268">
        <f>ROUND(予定価格!B507*査定表!$B$1949,-D519)+E519</f>
        <v>0</v>
      </c>
      <c r="C519" s="268"/>
      <c r="D519" s="32">
        <f t="shared" si="131"/>
        <v>3</v>
      </c>
      <c r="E519" s="33">
        <f t="shared" si="133"/>
        <v>0</v>
      </c>
      <c r="F519" s="268">
        <f>IF($F$12=0,0,IF(予定価格!$G$1939=0,ROUND(予定価格!H507*(入力表!$F$12/予定価格!$H$1943),-H519),ROUND((予定価格!G507*(入力表!$F$12-予定価格!$H$1943)/予定価格!$G$1943)+予定価格!H507,-H519)))+I519</f>
        <v>0</v>
      </c>
      <c r="G519" s="268"/>
      <c r="H519" s="34">
        <f t="shared" si="132"/>
        <v>3</v>
      </c>
      <c r="I519" s="35">
        <f t="shared" si="134"/>
        <v>0</v>
      </c>
      <c r="J519" s="220">
        <f t="shared" si="135"/>
        <v>0</v>
      </c>
      <c r="K519" s="12">
        <f t="shared" si="136"/>
        <v>0</v>
      </c>
      <c r="L519" s="37"/>
      <c r="M519" s="6">
        <f>ROUND(予定価格!B507*査定表!$B$1949,-$F$14)</f>
        <v>0</v>
      </c>
      <c r="N519">
        <f>IF(M519=0,1,M519/予定価格!B507)</f>
        <v>1</v>
      </c>
      <c r="O519">
        <f t="shared" si="127"/>
        <v>11</v>
      </c>
      <c r="P519">
        <f t="shared" si="137"/>
        <v>0</v>
      </c>
      <c r="Q519">
        <f>IF(M519=0,0,M519/予定価格!B507)</f>
        <v>0</v>
      </c>
      <c r="R519">
        <f t="shared" si="128"/>
        <v>11</v>
      </c>
      <c r="S519">
        <f t="shared" si="138"/>
        <v>0</v>
      </c>
      <c r="T519" s="6">
        <f t="shared" si="139"/>
        <v>0</v>
      </c>
      <c r="U519" s="6" t="e">
        <f>IF(予定価格!$G$1939=0,ROUND(予定価格!H507*(入力表!$F$12/予定価格!$H$1943),-$F$14),ROUND((予定価格!G507*(入力表!$F$12-予定価格!$H$1943)/予定価格!$G$1943)+予定価格!H507,-$F$14))</f>
        <v>#DIV/0!</v>
      </c>
      <c r="V519" t="e">
        <f>IF(U519=0,1,IF(予定価格!O507=0,1,(U519-予定価格!P507)/予定価格!O507))</f>
        <v>#DIV/0!</v>
      </c>
      <c r="W519" t="e">
        <f t="shared" si="129"/>
        <v>#DIV/0!</v>
      </c>
      <c r="X519" t="e">
        <f t="shared" si="140"/>
        <v>#DIV/0!</v>
      </c>
      <c r="Y519" t="e">
        <f>IF(U519=0,0,IF(予定価格!G507=0,0,(U519-予定価格!H507)/予定価格!G507))</f>
        <v>#DIV/0!</v>
      </c>
      <c r="Z519" t="e">
        <f t="shared" si="130"/>
        <v>#DIV/0!</v>
      </c>
      <c r="AA519" t="e">
        <f t="shared" si="141"/>
        <v>#DIV/0!</v>
      </c>
      <c r="AB519" s="6" t="e">
        <f t="shared" si="142"/>
        <v>#DIV/0!</v>
      </c>
    </row>
    <row r="520" spans="1:28" hidden="1" x14ac:dyDescent="0.2">
      <c r="A520">
        <f>+予定価格!A508</f>
        <v>0</v>
      </c>
      <c r="B520" s="268">
        <f>ROUND(予定価格!B508*査定表!$B$1949,-D520)+E520</f>
        <v>0</v>
      </c>
      <c r="C520" s="268"/>
      <c r="D520" s="32">
        <f t="shared" si="131"/>
        <v>3</v>
      </c>
      <c r="E520" s="33">
        <f t="shared" si="133"/>
        <v>0</v>
      </c>
      <c r="F520" s="268">
        <f>IF($F$12=0,0,IF(予定価格!$G$1939=0,ROUND(予定価格!H508*(入力表!$F$12/予定価格!$H$1943),-H520),ROUND((予定価格!G508*(入力表!$F$12-予定価格!$H$1943)/予定価格!$G$1943)+予定価格!H508,-H520)))+I520</f>
        <v>0</v>
      </c>
      <c r="G520" s="268"/>
      <c r="H520" s="34">
        <f t="shared" si="132"/>
        <v>3</v>
      </c>
      <c r="I520" s="35">
        <f t="shared" si="134"/>
        <v>0</v>
      </c>
      <c r="J520" s="220">
        <f t="shared" si="135"/>
        <v>0</v>
      </c>
      <c r="K520" s="12">
        <f t="shared" si="136"/>
        <v>0</v>
      </c>
      <c r="L520" s="37"/>
      <c r="M520" s="6">
        <f>ROUND(予定価格!B508*査定表!$B$1949,-$F$14)</f>
        <v>0</v>
      </c>
      <c r="N520">
        <f>IF(M520=0,1,M520/予定価格!B508)</f>
        <v>1</v>
      </c>
      <c r="O520">
        <f t="shared" si="127"/>
        <v>11</v>
      </c>
      <c r="P520">
        <f t="shared" si="137"/>
        <v>0</v>
      </c>
      <c r="Q520">
        <f>IF(M520=0,0,M520/予定価格!B508)</f>
        <v>0</v>
      </c>
      <c r="R520">
        <f t="shared" si="128"/>
        <v>11</v>
      </c>
      <c r="S520">
        <f t="shared" si="138"/>
        <v>0</v>
      </c>
      <c r="T520" s="6">
        <f t="shared" si="139"/>
        <v>0</v>
      </c>
      <c r="U520" s="6" t="e">
        <f>IF(予定価格!$G$1939=0,ROUND(予定価格!H508*(入力表!$F$12/予定価格!$H$1943),-$F$14),ROUND((予定価格!G508*(入力表!$F$12-予定価格!$H$1943)/予定価格!$G$1943)+予定価格!H508,-$F$14))</f>
        <v>#DIV/0!</v>
      </c>
      <c r="V520" t="e">
        <f>IF(U520=0,1,IF(予定価格!O508=0,1,(U520-予定価格!P508)/予定価格!O508))</f>
        <v>#DIV/0!</v>
      </c>
      <c r="W520" t="e">
        <f t="shared" si="129"/>
        <v>#DIV/0!</v>
      </c>
      <c r="X520" t="e">
        <f t="shared" si="140"/>
        <v>#DIV/0!</v>
      </c>
      <c r="Y520" t="e">
        <f>IF(U520=0,0,IF(予定価格!G508=0,0,(U520-予定価格!H508)/予定価格!G508))</f>
        <v>#DIV/0!</v>
      </c>
      <c r="Z520" t="e">
        <f t="shared" si="130"/>
        <v>#DIV/0!</v>
      </c>
      <c r="AA520" t="e">
        <f t="shared" si="141"/>
        <v>#DIV/0!</v>
      </c>
      <c r="AB520" s="6" t="e">
        <f t="shared" si="142"/>
        <v>#DIV/0!</v>
      </c>
    </row>
    <row r="521" spans="1:28" hidden="1" x14ac:dyDescent="0.2">
      <c r="A521">
        <f>+予定価格!A509</f>
        <v>0</v>
      </c>
      <c r="B521" s="268">
        <f>ROUND(予定価格!B509*査定表!$B$1949,-D521)+E521</f>
        <v>0</v>
      </c>
      <c r="C521" s="268"/>
      <c r="D521" s="32">
        <f t="shared" si="131"/>
        <v>3</v>
      </c>
      <c r="E521" s="33">
        <f t="shared" si="133"/>
        <v>0</v>
      </c>
      <c r="F521" s="268">
        <f>IF($F$12=0,0,IF(予定価格!$G$1939=0,ROUND(予定価格!H509*(入力表!$F$12/予定価格!$H$1943),-H521),ROUND((予定価格!G509*(入力表!$F$12-予定価格!$H$1943)/予定価格!$G$1943)+予定価格!H509,-H521)))+I521</f>
        <v>0</v>
      </c>
      <c r="G521" s="268"/>
      <c r="H521" s="34">
        <f t="shared" si="132"/>
        <v>3</v>
      </c>
      <c r="I521" s="35">
        <f t="shared" si="134"/>
        <v>0</v>
      </c>
      <c r="J521" s="220">
        <f t="shared" si="135"/>
        <v>0</v>
      </c>
      <c r="K521" s="12">
        <f t="shared" si="136"/>
        <v>0</v>
      </c>
      <c r="L521" s="37"/>
      <c r="M521" s="6">
        <f>ROUND(予定価格!B509*査定表!$B$1949,-$F$14)</f>
        <v>0</v>
      </c>
      <c r="N521">
        <f>IF(M521=0,1,M521/予定価格!B509)</f>
        <v>1</v>
      </c>
      <c r="O521">
        <f t="shared" si="127"/>
        <v>11</v>
      </c>
      <c r="P521">
        <f t="shared" si="137"/>
        <v>0</v>
      </c>
      <c r="Q521">
        <f>IF(M521=0,0,M521/予定価格!B509)</f>
        <v>0</v>
      </c>
      <c r="R521">
        <f t="shared" si="128"/>
        <v>11</v>
      </c>
      <c r="S521">
        <f t="shared" si="138"/>
        <v>0</v>
      </c>
      <c r="T521" s="6">
        <f t="shared" si="139"/>
        <v>0</v>
      </c>
      <c r="U521" s="6" t="e">
        <f>IF(予定価格!$G$1939=0,ROUND(予定価格!H509*(入力表!$F$12/予定価格!$H$1943),-$F$14),ROUND((予定価格!G509*(入力表!$F$12-予定価格!$H$1943)/予定価格!$G$1943)+予定価格!H509,-$F$14))</f>
        <v>#DIV/0!</v>
      </c>
      <c r="V521" t="e">
        <f>IF(U521=0,1,IF(予定価格!O509=0,1,(U521-予定価格!P509)/予定価格!O509))</f>
        <v>#DIV/0!</v>
      </c>
      <c r="W521" t="e">
        <f t="shared" si="129"/>
        <v>#DIV/0!</v>
      </c>
      <c r="X521" t="e">
        <f t="shared" si="140"/>
        <v>#DIV/0!</v>
      </c>
      <c r="Y521" t="e">
        <f>IF(U521=0,0,IF(予定価格!G509=0,0,(U521-予定価格!H509)/予定価格!G509))</f>
        <v>#DIV/0!</v>
      </c>
      <c r="Z521" t="e">
        <f t="shared" si="130"/>
        <v>#DIV/0!</v>
      </c>
      <c r="AA521" t="e">
        <f t="shared" si="141"/>
        <v>#DIV/0!</v>
      </c>
      <c r="AB521" s="6" t="e">
        <f t="shared" si="142"/>
        <v>#DIV/0!</v>
      </c>
    </row>
    <row r="522" spans="1:28" hidden="1" x14ac:dyDescent="0.2">
      <c r="A522">
        <f>+予定価格!A510</f>
        <v>0</v>
      </c>
      <c r="B522" s="268">
        <f>ROUND(予定価格!B510*査定表!$B$1949,-D522)+E522</f>
        <v>0</v>
      </c>
      <c r="C522" s="268"/>
      <c r="D522" s="32">
        <f t="shared" si="131"/>
        <v>3</v>
      </c>
      <c r="E522" s="33">
        <f t="shared" si="133"/>
        <v>0</v>
      </c>
      <c r="F522" s="268">
        <f>IF($F$12=0,0,IF(予定価格!$G$1939=0,ROUND(予定価格!H510*(入力表!$F$12/予定価格!$H$1943),-H522),ROUND((予定価格!G510*(入力表!$F$12-予定価格!$H$1943)/予定価格!$G$1943)+予定価格!H510,-H522)))+I522</f>
        <v>0</v>
      </c>
      <c r="G522" s="268"/>
      <c r="H522" s="34">
        <f t="shared" si="132"/>
        <v>3</v>
      </c>
      <c r="I522" s="35">
        <f t="shared" si="134"/>
        <v>0</v>
      </c>
      <c r="J522" s="220">
        <f t="shared" si="135"/>
        <v>0</v>
      </c>
      <c r="K522" s="12">
        <f t="shared" si="136"/>
        <v>0</v>
      </c>
      <c r="L522" s="37"/>
      <c r="M522" s="6">
        <f>ROUND(予定価格!B510*査定表!$B$1949,-$F$14)</f>
        <v>0</v>
      </c>
      <c r="N522">
        <f>IF(M522=0,1,M522/予定価格!B510)</f>
        <v>1</v>
      </c>
      <c r="O522">
        <f t="shared" si="127"/>
        <v>11</v>
      </c>
      <c r="P522">
        <f t="shared" si="137"/>
        <v>0</v>
      </c>
      <c r="Q522">
        <f>IF(M522=0,0,M522/予定価格!B510)</f>
        <v>0</v>
      </c>
      <c r="R522">
        <f t="shared" si="128"/>
        <v>11</v>
      </c>
      <c r="S522">
        <f t="shared" si="138"/>
        <v>0</v>
      </c>
      <c r="T522" s="6">
        <f t="shared" si="139"/>
        <v>0</v>
      </c>
      <c r="U522" s="6" t="e">
        <f>IF(予定価格!$G$1939=0,ROUND(予定価格!H510*(入力表!$F$12/予定価格!$H$1943),-$F$14),ROUND((予定価格!G510*(入力表!$F$12-予定価格!$H$1943)/予定価格!$G$1943)+予定価格!H510,-$F$14))</f>
        <v>#DIV/0!</v>
      </c>
      <c r="V522" t="e">
        <f>IF(U522=0,1,IF(予定価格!O510=0,1,(U522-予定価格!P510)/予定価格!O510))</f>
        <v>#DIV/0!</v>
      </c>
      <c r="W522" t="e">
        <f t="shared" si="129"/>
        <v>#DIV/0!</v>
      </c>
      <c r="X522" t="e">
        <f t="shared" si="140"/>
        <v>#DIV/0!</v>
      </c>
      <c r="Y522" t="e">
        <f>IF(U522=0,0,IF(予定価格!G510=0,0,(U522-予定価格!H510)/予定価格!G510))</f>
        <v>#DIV/0!</v>
      </c>
      <c r="Z522" t="e">
        <f t="shared" si="130"/>
        <v>#DIV/0!</v>
      </c>
      <c r="AA522" t="e">
        <f t="shared" si="141"/>
        <v>#DIV/0!</v>
      </c>
      <c r="AB522" s="6" t="e">
        <f t="shared" si="142"/>
        <v>#DIV/0!</v>
      </c>
    </row>
    <row r="523" spans="1:28" hidden="1" x14ac:dyDescent="0.2">
      <c r="A523">
        <f>+予定価格!A511</f>
        <v>0</v>
      </c>
      <c r="B523" s="268">
        <f>ROUND(予定価格!B511*査定表!$B$1949,-D523)+E523</f>
        <v>0</v>
      </c>
      <c r="C523" s="268"/>
      <c r="D523" s="32">
        <f t="shared" si="131"/>
        <v>3</v>
      </c>
      <c r="E523" s="33">
        <f t="shared" si="133"/>
        <v>0</v>
      </c>
      <c r="F523" s="268">
        <f>IF($F$12=0,0,IF(予定価格!$G$1939=0,ROUND(予定価格!H511*(入力表!$F$12/予定価格!$H$1943),-H523),ROUND((予定価格!G511*(入力表!$F$12-予定価格!$H$1943)/予定価格!$G$1943)+予定価格!H511,-H523)))+I523</f>
        <v>0</v>
      </c>
      <c r="G523" s="268"/>
      <c r="H523" s="34">
        <f t="shared" si="132"/>
        <v>3</v>
      </c>
      <c r="I523" s="35">
        <f t="shared" si="134"/>
        <v>0</v>
      </c>
      <c r="J523" s="220">
        <f t="shared" si="135"/>
        <v>0</v>
      </c>
      <c r="K523" s="12">
        <f t="shared" si="136"/>
        <v>0</v>
      </c>
      <c r="L523" s="37"/>
      <c r="M523" s="6">
        <f>ROUND(予定価格!B511*査定表!$B$1949,-$F$14)</f>
        <v>0</v>
      </c>
      <c r="N523">
        <f>IF(M523=0,1,M523/予定価格!B511)</f>
        <v>1</v>
      </c>
      <c r="O523">
        <f t="shared" si="127"/>
        <v>11</v>
      </c>
      <c r="P523">
        <f t="shared" si="137"/>
        <v>0</v>
      </c>
      <c r="Q523">
        <f>IF(M523=0,0,M523/予定価格!B511)</f>
        <v>0</v>
      </c>
      <c r="R523">
        <f t="shared" si="128"/>
        <v>11</v>
      </c>
      <c r="S523">
        <f t="shared" si="138"/>
        <v>0</v>
      </c>
      <c r="T523" s="6">
        <f t="shared" si="139"/>
        <v>0</v>
      </c>
      <c r="U523" s="6" t="e">
        <f>IF(予定価格!$G$1939=0,ROUND(予定価格!H511*(入力表!$F$12/予定価格!$H$1943),-$F$14),ROUND((予定価格!G511*(入力表!$F$12-予定価格!$H$1943)/予定価格!$G$1943)+予定価格!H511,-$F$14))</f>
        <v>#DIV/0!</v>
      </c>
      <c r="V523" t="e">
        <f>IF(U523=0,1,IF(予定価格!O511=0,1,(U523-予定価格!P511)/予定価格!O511))</f>
        <v>#DIV/0!</v>
      </c>
      <c r="W523" t="e">
        <f t="shared" si="129"/>
        <v>#DIV/0!</v>
      </c>
      <c r="X523" t="e">
        <f t="shared" si="140"/>
        <v>#DIV/0!</v>
      </c>
      <c r="Y523" t="e">
        <f>IF(U523=0,0,IF(予定価格!G511=0,0,(U523-予定価格!H511)/予定価格!G511))</f>
        <v>#DIV/0!</v>
      </c>
      <c r="Z523" t="e">
        <f t="shared" si="130"/>
        <v>#DIV/0!</v>
      </c>
      <c r="AA523" t="e">
        <f t="shared" si="141"/>
        <v>#DIV/0!</v>
      </c>
      <c r="AB523" s="6" t="e">
        <f t="shared" si="142"/>
        <v>#DIV/0!</v>
      </c>
    </row>
    <row r="524" spans="1:28" hidden="1" x14ac:dyDescent="0.2">
      <c r="A524">
        <f>+予定価格!A512</f>
        <v>0</v>
      </c>
      <c r="B524" s="268">
        <f>ROUND(予定価格!B512*査定表!$B$1949,-D524)+E524</f>
        <v>0</v>
      </c>
      <c r="C524" s="268"/>
      <c r="D524" s="32">
        <f t="shared" si="131"/>
        <v>3</v>
      </c>
      <c r="E524" s="33">
        <f t="shared" si="133"/>
        <v>0</v>
      </c>
      <c r="F524" s="268">
        <f>IF($F$12=0,0,IF(予定価格!$G$1939=0,ROUND(予定価格!H512*(入力表!$F$12/予定価格!$H$1943),-H524),ROUND((予定価格!G512*(入力表!$F$12-予定価格!$H$1943)/予定価格!$G$1943)+予定価格!H512,-H524)))+I524</f>
        <v>0</v>
      </c>
      <c r="G524" s="268"/>
      <c r="H524" s="34">
        <f t="shared" si="132"/>
        <v>3</v>
      </c>
      <c r="I524" s="35">
        <f t="shared" si="134"/>
        <v>0</v>
      </c>
      <c r="J524" s="220">
        <f t="shared" si="135"/>
        <v>0</v>
      </c>
      <c r="K524" s="12">
        <f t="shared" si="136"/>
        <v>0</v>
      </c>
      <c r="L524" s="37"/>
      <c r="M524" s="6">
        <f>ROUND(予定価格!B512*査定表!$B$1949,-$F$14)</f>
        <v>0</v>
      </c>
      <c r="N524">
        <f>IF(M524=0,1,M524/予定価格!B512)</f>
        <v>1</v>
      </c>
      <c r="O524">
        <f t="shared" si="127"/>
        <v>11</v>
      </c>
      <c r="P524">
        <f t="shared" si="137"/>
        <v>0</v>
      </c>
      <c r="Q524">
        <f>IF(M524=0,0,M524/予定価格!B512)</f>
        <v>0</v>
      </c>
      <c r="R524">
        <f t="shared" si="128"/>
        <v>11</v>
      </c>
      <c r="S524">
        <f t="shared" si="138"/>
        <v>0</v>
      </c>
      <c r="T524" s="6">
        <f t="shared" si="139"/>
        <v>0</v>
      </c>
      <c r="U524" s="6" t="e">
        <f>IF(予定価格!$G$1939=0,ROUND(予定価格!H512*(入力表!$F$12/予定価格!$H$1943),-$F$14),ROUND((予定価格!G512*(入力表!$F$12-予定価格!$H$1943)/予定価格!$G$1943)+予定価格!H512,-$F$14))</f>
        <v>#DIV/0!</v>
      </c>
      <c r="V524" t="e">
        <f>IF(U524=0,1,IF(予定価格!O512=0,1,(U524-予定価格!P512)/予定価格!O512))</f>
        <v>#DIV/0!</v>
      </c>
      <c r="W524" t="e">
        <f t="shared" si="129"/>
        <v>#DIV/0!</v>
      </c>
      <c r="X524" t="e">
        <f t="shared" si="140"/>
        <v>#DIV/0!</v>
      </c>
      <c r="Y524" t="e">
        <f>IF(U524=0,0,IF(予定価格!G512=0,0,(U524-予定価格!H512)/予定価格!G512))</f>
        <v>#DIV/0!</v>
      </c>
      <c r="Z524" t="e">
        <f t="shared" si="130"/>
        <v>#DIV/0!</v>
      </c>
      <c r="AA524" t="e">
        <f t="shared" si="141"/>
        <v>#DIV/0!</v>
      </c>
      <c r="AB524" s="6" t="e">
        <f t="shared" si="142"/>
        <v>#DIV/0!</v>
      </c>
    </row>
    <row r="525" spans="1:28" hidden="1" x14ac:dyDescent="0.2">
      <c r="A525">
        <f>+予定価格!A513</f>
        <v>0</v>
      </c>
      <c r="B525" s="268">
        <f>ROUND(予定価格!B513*査定表!$B$1949,-D525)+E525</f>
        <v>0</v>
      </c>
      <c r="C525" s="268"/>
      <c r="D525" s="32">
        <f t="shared" si="131"/>
        <v>3</v>
      </c>
      <c r="E525" s="33">
        <f t="shared" si="133"/>
        <v>0</v>
      </c>
      <c r="F525" s="268">
        <f>IF($F$12=0,0,IF(予定価格!$G$1939=0,ROUND(予定価格!H513*(入力表!$F$12/予定価格!$H$1943),-H525),ROUND((予定価格!G513*(入力表!$F$12-予定価格!$H$1943)/予定価格!$G$1943)+予定価格!H513,-H525)))+I525</f>
        <v>0</v>
      </c>
      <c r="G525" s="268"/>
      <c r="H525" s="34">
        <f t="shared" si="132"/>
        <v>3</v>
      </c>
      <c r="I525" s="35">
        <f t="shared" si="134"/>
        <v>0</v>
      </c>
      <c r="J525" s="220">
        <f t="shared" si="135"/>
        <v>0</v>
      </c>
      <c r="K525" s="12">
        <f t="shared" si="136"/>
        <v>0</v>
      </c>
      <c r="L525" s="37"/>
      <c r="M525" s="6">
        <f>ROUND(予定価格!B513*査定表!$B$1949,-$F$14)</f>
        <v>0</v>
      </c>
      <c r="N525">
        <f>IF(M525=0,1,M525/予定価格!B513)</f>
        <v>1</v>
      </c>
      <c r="O525">
        <f t="shared" si="127"/>
        <v>11</v>
      </c>
      <c r="P525">
        <f t="shared" si="137"/>
        <v>0</v>
      </c>
      <c r="Q525">
        <f>IF(M525=0,0,M525/予定価格!B513)</f>
        <v>0</v>
      </c>
      <c r="R525">
        <f t="shared" si="128"/>
        <v>11</v>
      </c>
      <c r="S525">
        <f t="shared" si="138"/>
        <v>0</v>
      </c>
      <c r="T525" s="6">
        <f t="shared" si="139"/>
        <v>0</v>
      </c>
      <c r="U525" s="6" t="e">
        <f>IF(予定価格!$G$1939=0,ROUND(予定価格!H513*(入力表!$F$12/予定価格!$H$1943),-$F$14),ROUND((予定価格!G513*(入力表!$F$12-予定価格!$H$1943)/予定価格!$G$1943)+予定価格!H513,-$F$14))</f>
        <v>#DIV/0!</v>
      </c>
      <c r="V525" t="e">
        <f>IF(U525=0,1,IF(予定価格!O513=0,1,(U525-予定価格!P513)/予定価格!O513))</f>
        <v>#DIV/0!</v>
      </c>
      <c r="W525" t="e">
        <f t="shared" si="129"/>
        <v>#DIV/0!</v>
      </c>
      <c r="X525" t="e">
        <f t="shared" si="140"/>
        <v>#DIV/0!</v>
      </c>
      <c r="Y525" t="e">
        <f>IF(U525=0,0,IF(予定価格!G513=0,0,(U525-予定価格!H513)/予定価格!G513))</f>
        <v>#DIV/0!</v>
      </c>
      <c r="Z525" t="e">
        <f t="shared" si="130"/>
        <v>#DIV/0!</v>
      </c>
      <c r="AA525" t="e">
        <f t="shared" si="141"/>
        <v>#DIV/0!</v>
      </c>
      <c r="AB525" s="6" t="e">
        <f t="shared" si="142"/>
        <v>#DIV/0!</v>
      </c>
    </row>
    <row r="526" spans="1:28" hidden="1" x14ac:dyDescent="0.2">
      <c r="A526">
        <f>+予定価格!A514</f>
        <v>0</v>
      </c>
      <c r="B526" s="268">
        <f>ROUND(予定価格!B514*査定表!$B$1949,-D526)+E526</f>
        <v>0</v>
      </c>
      <c r="C526" s="268"/>
      <c r="D526" s="32">
        <f t="shared" si="131"/>
        <v>3</v>
      </c>
      <c r="E526" s="33">
        <f t="shared" si="133"/>
        <v>0</v>
      </c>
      <c r="F526" s="268">
        <f>IF($F$12=0,0,IF(予定価格!$G$1939=0,ROUND(予定価格!H514*(入力表!$F$12/予定価格!$H$1943),-H526),ROUND((予定価格!G514*(入力表!$F$12-予定価格!$H$1943)/予定価格!$G$1943)+予定価格!H514,-H526)))+I526</f>
        <v>0</v>
      </c>
      <c r="G526" s="268"/>
      <c r="H526" s="34">
        <f t="shared" si="132"/>
        <v>3</v>
      </c>
      <c r="I526" s="35">
        <f t="shared" si="134"/>
        <v>0</v>
      </c>
      <c r="J526" s="220">
        <f t="shared" si="135"/>
        <v>0</v>
      </c>
      <c r="K526" s="12">
        <f t="shared" si="136"/>
        <v>0</v>
      </c>
      <c r="L526" s="37"/>
      <c r="M526" s="6">
        <f>ROUND(予定価格!B514*査定表!$B$1949,-$F$14)</f>
        <v>0</v>
      </c>
      <c r="N526">
        <f>IF(M526=0,1,M526/予定価格!B514)</f>
        <v>1</v>
      </c>
      <c r="O526">
        <f t="shared" si="127"/>
        <v>11</v>
      </c>
      <c r="P526">
        <f t="shared" si="137"/>
        <v>0</v>
      </c>
      <c r="Q526">
        <f>IF(M526=0,0,M526/予定価格!B514)</f>
        <v>0</v>
      </c>
      <c r="R526">
        <f t="shared" si="128"/>
        <v>11</v>
      </c>
      <c r="S526">
        <f t="shared" si="138"/>
        <v>0</v>
      </c>
      <c r="T526" s="6">
        <f t="shared" si="139"/>
        <v>0</v>
      </c>
      <c r="U526" s="6" t="e">
        <f>IF(予定価格!$G$1939=0,ROUND(予定価格!H514*(入力表!$F$12/予定価格!$H$1943),-$F$14),ROUND((予定価格!G514*(入力表!$F$12-予定価格!$H$1943)/予定価格!$G$1943)+予定価格!H514,-$F$14))</f>
        <v>#DIV/0!</v>
      </c>
      <c r="V526" t="e">
        <f>IF(U526=0,1,IF(予定価格!O514=0,1,(U526-予定価格!P514)/予定価格!O514))</f>
        <v>#DIV/0!</v>
      </c>
      <c r="W526" t="e">
        <f t="shared" si="129"/>
        <v>#DIV/0!</v>
      </c>
      <c r="X526" t="e">
        <f t="shared" si="140"/>
        <v>#DIV/0!</v>
      </c>
      <c r="Y526" t="e">
        <f>IF(U526=0,0,IF(予定価格!G514=0,0,(U526-予定価格!H514)/予定価格!G514))</f>
        <v>#DIV/0!</v>
      </c>
      <c r="Z526" t="e">
        <f t="shared" si="130"/>
        <v>#DIV/0!</v>
      </c>
      <c r="AA526" t="e">
        <f t="shared" si="141"/>
        <v>#DIV/0!</v>
      </c>
      <c r="AB526" s="6" t="e">
        <f t="shared" si="142"/>
        <v>#DIV/0!</v>
      </c>
    </row>
    <row r="527" spans="1:28" hidden="1" x14ac:dyDescent="0.2">
      <c r="A527">
        <f>+予定価格!A515</f>
        <v>0</v>
      </c>
      <c r="B527" s="268">
        <f>ROUND(予定価格!B515*査定表!$B$1949,-D527)+E527</f>
        <v>0</v>
      </c>
      <c r="C527" s="268"/>
      <c r="D527" s="32">
        <f t="shared" si="131"/>
        <v>3</v>
      </c>
      <c r="E527" s="33">
        <f t="shared" si="133"/>
        <v>0</v>
      </c>
      <c r="F527" s="268">
        <f>IF($F$12=0,0,IF(予定価格!$G$1939=0,ROUND(予定価格!H515*(入力表!$F$12/予定価格!$H$1943),-H527),ROUND((予定価格!G515*(入力表!$F$12-予定価格!$H$1943)/予定価格!$G$1943)+予定価格!H515,-H527)))+I527</f>
        <v>0</v>
      </c>
      <c r="G527" s="268"/>
      <c r="H527" s="34">
        <f t="shared" si="132"/>
        <v>3</v>
      </c>
      <c r="I527" s="35">
        <f t="shared" si="134"/>
        <v>0</v>
      </c>
      <c r="J527" s="220">
        <f t="shared" si="135"/>
        <v>0</v>
      </c>
      <c r="K527" s="12">
        <f t="shared" si="136"/>
        <v>0</v>
      </c>
      <c r="L527" s="37"/>
      <c r="M527" s="6">
        <f>ROUND(予定価格!B515*査定表!$B$1949,-$F$14)</f>
        <v>0</v>
      </c>
      <c r="N527">
        <f>IF(M527=0,1,M527/予定価格!B515)</f>
        <v>1</v>
      </c>
      <c r="O527">
        <f t="shared" si="127"/>
        <v>11</v>
      </c>
      <c r="P527">
        <f t="shared" si="137"/>
        <v>0</v>
      </c>
      <c r="Q527">
        <f>IF(M527=0,0,M527/予定価格!B515)</f>
        <v>0</v>
      </c>
      <c r="R527">
        <f t="shared" si="128"/>
        <v>11</v>
      </c>
      <c r="S527">
        <f t="shared" si="138"/>
        <v>0</v>
      </c>
      <c r="T527" s="6">
        <f t="shared" si="139"/>
        <v>0</v>
      </c>
      <c r="U527" s="6" t="e">
        <f>IF(予定価格!$G$1939=0,ROUND(予定価格!H515*(入力表!$F$12/予定価格!$H$1943),-$F$14),ROUND((予定価格!G515*(入力表!$F$12-予定価格!$H$1943)/予定価格!$G$1943)+予定価格!H515,-$F$14))</f>
        <v>#DIV/0!</v>
      </c>
      <c r="V527" t="e">
        <f>IF(U527=0,1,IF(予定価格!O515=0,1,(U527-予定価格!P515)/予定価格!O515))</f>
        <v>#DIV/0!</v>
      </c>
      <c r="W527" t="e">
        <f t="shared" si="129"/>
        <v>#DIV/0!</v>
      </c>
      <c r="X527" t="e">
        <f t="shared" si="140"/>
        <v>#DIV/0!</v>
      </c>
      <c r="Y527" t="e">
        <f>IF(U527=0,0,IF(予定価格!G515=0,0,(U527-予定価格!H515)/予定価格!G515))</f>
        <v>#DIV/0!</v>
      </c>
      <c r="Z527" t="e">
        <f t="shared" si="130"/>
        <v>#DIV/0!</v>
      </c>
      <c r="AA527" t="e">
        <f t="shared" si="141"/>
        <v>#DIV/0!</v>
      </c>
      <c r="AB527" s="6" t="e">
        <f t="shared" si="142"/>
        <v>#DIV/0!</v>
      </c>
    </row>
    <row r="528" spans="1:28" hidden="1" x14ac:dyDescent="0.2">
      <c r="A528">
        <f>+予定価格!A516</f>
        <v>0</v>
      </c>
      <c r="B528" s="268">
        <f>ROUND(予定価格!B516*査定表!$B$1949,-D528)+E528</f>
        <v>0</v>
      </c>
      <c r="C528" s="268"/>
      <c r="D528" s="32">
        <f t="shared" si="131"/>
        <v>3</v>
      </c>
      <c r="E528" s="33">
        <f t="shared" si="133"/>
        <v>0</v>
      </c>
      <c r="F528" s="268">
        <f>IF($F$12=0,0,IF(予定価格!$G$1939=0,ROUND(予定価格!H516*(入力表!$F$12/予定価格!$H$1943),-H528),ROUND((予定価格!G516*(入力表!$F$12-予定価格!$H$1943)/予定価格!$G$1943)+予定価格!H516,-H528)))+I528</f>
        <v>0</v>
      </c>
      <c r="G528" s="268"/>
      <c r="H528" s="34">
        <f t="shared" si="132"/>
        <v>3</v>
      </c>
      <c r="I528" s="35">
        <f t="shared" si="134"/>
        <v>0</v>
      </c>
      <c r="J528" s="220">
        <f t="shared" si="135"/>
        <v>0</v>
      </c>
      <c r="K528" s="12">
        <f t="shared" si="136"/>
        <v>0</v>
      </c>
      <c r="L528" s="37"/>
      <c r="M528" s="6">
        <f>ROUND(予定価格!B516*査定表!$B$1949,-$F$14)</f>
        <v>0</v>
      </c>
      <c r="N528">
        <f>IF(M528=0,1,M528/予定価格!B516)</f>
        <v>1</v>
      </c>
      <c r="O528">
        <f t="shared" si="127"/>
        <v>11</v>
      </c>
      <c r="P528">
        <f t="shared" si="137"/>
        <v>0</v>
      </c>
      <c r="Q528">
        <f>IF(M528=0,0,M528/予定価格!B516)</f>
        <v>0</v>
      </c>
      <c r="R528">
        <f t="shared" si="128"/>
        <v>11</v>
      </c>
      <c r="S528">
        <f t="shared" si="138"/>
        <v>0</v>
      </c>
      <c r="T528" s="6">
        <f t="shared" si="139"/>
        <v>0</v>
      </c>
      <c r="U528" s="6" t="e">
        <f>IF(予定価格!$G$1939=0,ROUND(予定価格!H516*(入力表!$F$12/予定価格!$H$1943),-$F$14),ROUND((予定価格!G516*(入力表!$F$12-予定価格!$H$1943)/予定価格!$G$1943)+予定価格!H516,-$F$14))</f>
        <v>#DIV/0!</v>
      </c>
      <c r="V528" t="e">
        <f>IF(U528=0,1,IF(予定価格!O516=0,1,(U528-予定価格!P516)/予定価格!O516))</f>
        <v>#DIV/0!</v>
      </c>
      <c r="W528" t="e">
        <f t="shared" si="129"/>
        <v>#DIV/0!</v>
      </c>
      <c r="X528" t="e">
        <f t="shared" si="140"/>
        <v>#DIV/0!</v>
      </c>
      <c r="Y528" t="e">
        <f>IF(U528=0,0,IF(予定価格!G516=0,0,(U528-予定価格!H516)/予定価格!G516))</f>
        <v>#DIV/0!</v>
      </c>
      <c r="Z528" t="e">
        <f t="shared" si="130"/>
        <v>#DIV/0!</v>
      </c>
      <c r="AA528" t="e">
        <f t="shared" si="141"/>
        <v>#DIV/0!</v>
      </c>
      <c r="AB528" s="6" t="e">
        <f t="shared" si="142"/>
        <v>#DIV/0!</v>
      </c>
    </row>
    <row r="529" spans="1:28" hidden="1" x14ac:dyDescent="0.2">
      <c r="A529">
        <f>+予定価格!A517</f>
        <v>0</v>
      </c>
      <c r="B529" s="268">
        <f>ROUND(予定価格!B517*査定表!$B$1949,-D529)+E529</f>
        <v>0</v>
      </c>
      <c r="C529" s="268"/>
      <c r="D529" s="32">
        <f t="shared" si="131"/>
        <v>3</v>
      </c>
      <c r="E529" s="33">
        <f t="shared" si="133"/>
        <v>0</v>
      </c>
      <c r="F529" s="268">
        <f>IF($F$12=0,0,IF(予定価格!$G$1939=0,ROUND(予定価格!H517*(入力表!$F$12/予定価格!$H$1943),-H529),ROUND((予定価格!G517*(入力表!$F$12-予定価格!$H$1943)/予定価格!$G$1943)+予定価格!H517,-H529)))+I529</f>
        <v>0</v>
      </c>
      <c r="G529" s="268"/>
      <c r="H529" s="34">
        <f t="shared" si="132"/>
        <v>3</v>
      </c>
      <c r="I529" s="35">
        <f t="shared" si="134"/>
        <v>0</v>
      </c>
      <c r="J529" s="220">
        <f t="shared" si="135"/>
        <v>0</v>
      </c>
      <c r="K529" s="12">
        <f t="shared" si="136"/>
        <v>0</v>
      </c>
      <c r="L529" s="37"/>
      <c r="M529" s="6">
        <f>ROUND(予定価格!B517*査定表!$B$1949,-$F$14)</f>
        <v>0</v>
      </c>
      <c r="N529">
        <f>IF(M529=0,1,M529/予定価格!B517)</f>
        <v>1</v>
      </c>
      <c r="O529">
        <f t="shared" ref="O529:O592" si="143">RANK(N529,N$17:N$1984,1)</f>
        <v>11</v>
      </c>
      <c r="P529">
        <f t="shared" si="137"/>
        <v>0</v>
      </c>
      <c r="Q529">
        <f>IF(M529=0,0,M529/予定価格!B517)</f>
        <v>0</v>
      </c>
      <c r="R529">
        <f t="shared" ref="R529:R592" si="144">RANK(Q529,Q$17:Q$1984,0)</f>
        <v>11</v>
      </c>
      <c r="S529">
        <f t="shared" si="138"/>
        <v>0</v>
      </c>
      <c r="T529" s="6">
        <f t="shared" si="139"/>
        <v>0</v>
      </c>
      <c r="U529" s="6" t="e">
        <f>IF(予定価格!$G$1939=0,ROUND(予定価格!H517*(入力表!$F$12/予定価格!$H$1943),-$F$14),ROUND((予定価格!G517*(入力表!$F$12-予定価格!$H$1943)/予定価格!$G$1943)+予定価格!H517,-$F$14))</f>
        <v>#DIV/0!</v>
      </c>
      <c r="V529" t="e">
        <f>IF(U529=0,1,IF(予定価格!O517=0,1,(U529-予定価格!P517)/予定価格!O517))</f>
        <v>#DIV/0!</v>
      </c>
      <c r="W529" t="e">
        <f t="shared" ref="W529:W592" si="145">RANK(V529,V$17:V$1984,1)</f>
        <v>#DIV/0!</v>
      </c>
      <c r="X529" t="e">
        <f t="shared" si="140"/>
        <v>#DIV/0!</v>
      </c>
      <c r="Y529" t="e">
        <f>IF(U529=0,0,IF(予定価格!G517=0,0,(U529-予定価格!H517)/予定価格!G517))</f>
        <v>#DIV/0!</v>
      </c>
      <c r="Z529" t="e">
        <f t="shared" ref="Z529:Z592" si="146">RANK(Y529,Y$17:Y$1984,0)</f>
        <v>#DIV/0!</v>
      </c>
      <c r="AA529" t="e">
        <f t="shared" si="141"/>
        <v>#DIV/0!</v>
      </c>
      <c r="AB529" s="6" t="e">
        <f t="shared" si="142"/>
        <v>#DIV/0!</v>
      </c>
    </row>
    <row r="530" spans="1:28" hidden="1" x14ac:dyDescent="0.2">
      <c r="A530">
        <f>+予定価格!A518</f>
        <v>0</v>
      </c>
      <c r="B530" s="268">
        <f>ROUND(予定価格!B518*査定表!$B$1949,-D530)+E530</f>
        <v>0</v>
      </c>
      <c r="C530" s="268"/>
      <c r="D530" s="32">
        <f t="shared" ref="D530:D593" si="147">+$F$14</f>
        <v>3</v>
      </c>
      <c r="E530" s="33">
        <f t="shared" si="133"/>
        <v>0</v>
      </c>
      <c r="F530" s="268">
        <f>IF($F$12=0,0,IF(予定価格!$G$1939=0,ROUND(予定価格!H518*(入力表!$F$12/予定価格!$H$1943),-H530),ROUND((予定価格!G518*(入力表!$F$12-予定価格!$H$1943)/予定価格!$G$1943)+予定価格!H518,-H530)))+I530</f>
        <v>0</v>
      </c>
      <c r="G530" s="268"/>
      <c r="H530" s="34">
        <f t="shared" ref="H530:H593" si="148">+$F$14</f>
        <v>3</v>
      </c>
      <c r="I530" s="35">
        <f t="shared" si="134"/>
        <v>0</v>
      </c>
      <c r="J530" s="220">
        <f t="shared" si="135"/>
        <v>0</v>
      </c>
      <c r="K530" s="12">
        <f t="shared" si="136"/>
        <v>0</v>
      </c>
      <c r="L530" s="37"/>
      <c r="M530" s="6">
        <f>ROUND(予定価格!B518*査定表!$B$1949,-$F$14)</f>
        <v>0</v>
      </c>
      <c r="N530">
        <f>IF(M530=0,1,M530/予定価格!B518)</f>
        <v>1</v>
      </c>
      <c r="O530">
        <f t="shared" si="143"/>
        <v>11</v>
      </c>
      <c r="P530">
        <f t="shared" si="137"/>
        <v>0</v>
      </c>
      <c r="Q530">
        <f>IF(M530=0,0,M530/予定価格!B518)</f>
        <v>0</v>
      </c>
      <c r="R530">
        <f t="shared" si="144"/>
        <v>11</v>
      </c>
      <c r="S530">
        <f t="shared" si="138"/>
        <v>0</v>
      </c>
      <c r="T530" s="6">
        <f t="shared" si="139"/>
        <v>0</v>
      </c>
      <c r="U530" s="6" t="e">
        <f>IF(予定価格!$G$1939=0,ROUND(予定価格!H518*(入力表!$F$12/予定価格!$H$1943),-$F$14),ROUND((予定価格!G518*(入力表!$F$12-予定価格!$H$1943)/予定価格!$G$1943)+予定価格!H518,-$F$14))</f>
        <v>#DIV/0!</v>
      </c>
      <c r="V530" t="e">
        <f>IF(U530=0,1,IF(予定価格!O518=0,1,(U530-予定価格!P518)/予定価格!O518))</f>
        <v>#DIV/0!</v>
      </c>
      <c r="W530" t="e">
        <f t="shared" si="145"/>
        <v>#DIV/0!</v>
      </c>
      <c r="X530" t="e">
        <f t="shared" si="140"/>
        <v>#DIV/0!</v>
      </c>
      <c r="Y530" t="e">
        <f>IF(U530=0,0,IF(予定価格!G518=0,0,(U530-予定価格!H518)/予定価格!G518))</f>
        <v>#DIV/0!</v>
      </c>
      <c r="Z530" t="e">
        <f t="shared" si="146"/>
        <v>#DIV/0!</v>
      </c>
      <c r="AA530" t="e">
        <f t="shared" si="141"/>
        <v>#DIV/0!</v>
      </c>
      <c r="AB530" s="6" t="e">
        <f t="shared" si="142"/>
        <v>#DIV/0!</v>
      </c>
    </row>
    <row r="531" spans="1:28" hidden="1" x14ac:dyDescent="0.2">
      <c r="A531">
        <f>+予定価格!A519</f>
        <v>0</v>
      </c>
      <c r="B531" s="268">
        <f>ROUND(予定価格!B519*査定表!$B$1949,-D531)+E531</f>
        <v>0</v>
      </c>
      <c r="C531" s="268"/>
      <c r="D531" s="32">
        <f t="shared" si="147"/>
        <v>3</v>
      </c>
      <c r="E531" s="33">
        <f t="shared" si="133"/>
        <v>0</v>
      </c>
      <c r="F531" s="268">
        <f>IF($F$12=0,0,IF(予定価格!$G$1939=0,ROUND(予定価格!H519*(入力表!$F$12/予定価格!$H$1943),-H531),ROUND((予定価格!G519*(入力表!$F$12-予定価格!$H$1943)/予定価格!$G$1943)+予定価格!H519,-H531)))+I531</f>
        <v>0</v>
      </c>
      <c r="G531" s="268"/>
      <c r="H531" s="34">
        <f t="shared" si="148"/>
        <v>3</v>
      </c>
      <c r="I531" s="35">
        <f t="shared" si="134"/>
        <v>0</v>
      </c>
      <c r="J531" s="220">
        <f t="shared" si="135"/>
        <v>0</v>
      </c>
      <c r="K531" s="12">
        <f t="shared" si="136"/>
        <v>0</v>
      </c>
      <c r="L531" s="37"/>
      <c r="M531" s="6">
        <f>ROUND(予定価格!B519*査定表!$B$1949,-$F$14)</f>
        <v>0</v>
      </c>
      <c r="N531">
        <f>IF(M531=0,1,M531/予定価格!B519)</f>
        <v>1</v>
      </c>
      <c r="O531">
        <f t="shared" si="143"/>
        <v>11</v>
      </c>
      <c r="P531">
        <f t="shared" si="137"/>
        <v>0</v>
      </c>
      <c r="Q531">
        <f>IF(M531=0,0,M531/予定価格!B519)</f>
        <v>0</v>
      </c>
      <c r="R531">
        <f t="shared" si="144"/>
        <v>11</v>
      </c>
      <c r="S531">
        <f t="shared" si="138"/>
        <v>0</v>
      </c>
      <c r="T531" s="6">
        <f t="shared" si="139"/>
        <v>0</v>
      </c>
      <c r="U531" s="6" t="e">
        <f>IF(予定価格!$G$1939=0,ROUND(予定価格!H519*(入力表!$F$12/予定価格!$H$1943),-$F$14),ROUND((予定価格!G519*(入力表!$F$12-予定価格!$H$1943)/予定価格!$G$1943)+予定価格!H519,-$F$14))</f>
        <v>#DIV/0!</v>
      </c>
      <c r="V531" t="e">
        <f>IF(U531=0,1,IF(予定価格!O519=0,1,(U531-予定価格!P519)/予定価格!O519))</f>
        <v>#DIV/0!</v>
      </c>
      <c r="W531" t="e">
        <f t="shared" si="145"/>
        <v>#DIV/0!</v>
      </c>
      <c r="X531" t="e">
        <f t="shared" si="140"/>
        <v>#DIV/0!</v>
      </c>
      <c r="Y531" t="e">
        <f>IF(U531=0,0,IF(予定価格!G519=0,0,(U531-予定価格!H519)/予定価格!G519))</f>
        <v>#DIV/0!</v>
      </c>
      <c r="Z531" t="e">
        <f t="shared" si="146"/>
        <v>#DIV/0!</v>
      </c>
      <c r="AA531" t="e">
        <f t="shared" si="141"/>
        <v>#DIV/0!</v>
      </c>
      <c r="AB531" s="6" t="e">
        <f t="shared" si="142"/>
        <v>#DIV/0!</v>
      </c>
    </row>
    <row r="532" spans="1:28" hidden="1" x14ac:dyDescent="0.2">
      <c r="A532">
        <f>+予定価格!A520</f>
        <v>0</v>
      </c>
      <c r="B532" s="268">
        <f>ROUND(予定価格!B520*査定表!$B$1949,-D532)+E532</f>
        <v>0</v>
      </c>
      <c r="C532" s="268"/>
      <c r="D532" s="32">
        <f t="shared" si="147"/>
        <v>3</v>
      </c>
      <c r="E532" s="33">
        <f t="shared" si="133"/>
        <v>0</v>
      </c>
      <c r="F532" s="268">
        <f>IF($F$12=0,0,IF(予定価格!$G$1939=0,ROUND(予定価格!H520*(入力表!$F$12/予定価格!$H$1943),-H532),ROUND((予定価格!G520*(入力表!$F$12-予定価格!$H$1943)/予定価格!$G$1943)+予定価格!H520,-H532)))+I532</f>
        <v>0</v>
      </c>
      <c r="G532" s="268"/>
      <c r="H532" s="34">
        <f t="shared" si="148"/>
        <v>3</v>
      </c>
      <c r="I532" s="35">
        <f t="shared" si="134"/>
        <v>0</v>
      </c>
      <c r="J532" s="220">
        <f t="shared" si="135"/>
        <v>0</v>
      </c>
      <c r="K532" s="12">
        <f t="shared" si="136"/>
        <v>0</v>
      </c>
      <c r="L532" s="37"/>
      <c r="M532" s="6">
        <f>ROUND(予定価格!B520*査定表!$B$1949,-$F$14)</f>
        <v>0</v>
      </c>
      <c r="N532">
        <f>IF(M532=0,1,M532/予定価格!B520)</f>
        <v>1</v>
      </c>
      <c r="O532">
        <f t="shared" si="143"/>
        <v>11</v>
      </c>
      <c r="P532">
        <f t="shared" si="137"/>
        <v>0</v>
      </c>
      <c r="Q532">
        <f>IF(M532=0,0,M532/予定価格!B520)</f>
        <v>0</v>
      </c>
      <c r="R532">
        <f t="shared" si="144"/>
        <v>11</v>
      </c>
      <c r="S532">
        <f t="shared" si="138"/>
        <v>0</v>
      </c>
      <c r="T532" s="6">
        <f t="shared" si="139"/>
        <v>0</v>
      </c>
      <c r="U532" s="6" t="e">
        <f>IF(予定価格!$G$1939=0,ROUND(予定価格!H520*(入力表!$F$12/予定価格!$H$1943),-$F$14),ROUND((予定価格!G520*(入力表!$F$12-予定価格!$H$1943)/予定価格!$G$1943)+予定価格!H520,-$F$14))</f>
        <v>#DIV/0!</v>
      </c>
      <c r="V532" t="e">
        <f>IF(U532=0,1,IF(予定価格!O520=0,1,(U532-予定価格!P520)/予定価格!O520))</f>
        <v>#DIV/0!</v>
      </c>
      <c r="W532" t="e">
        <f t="shared" si="145"/>
        <v>#DIV/0!</v>
      </c>
      <c r="X532" t="e">
        <f t="shared" si="140"/>
        <v>#DIV/0!</v>
      </c>
      <c r="Y532" t="e">
        <f>IF(U532=0,0,IF(予定価格!G520=0,0,(U532-予定価格!H520)/予定価格!G520))</f>
        <v>#DIV/0!</v>
      </c>
      <c r="Z532" t="e">
        <f t="shared" si="146"/>
        <v>#DIV/0!</v>
      </c>
      <c r="AA532" t="e">
        <f t="shared" si="141"/>
        <v>#DIV/0!</v>
      </c>
      <c r="AB532" s="6" t="e">
        <f t="shared" si="142"/>
        <v>#DIV/0!</v>
      </c>
    </row>
    <row r="533" spans="1:28" hidden="1" x14ac:dyDescent="0.2">
      <c r="A533">
        <f>+予定価格!A521</f>
        <v>0</v>
      </c>
      <c r="B533" s="268">
        <f>ROUND(予定価格!B521*査定表!$B$1949,-D533)+E533</f>
        <v>0</v>
      </c>
      <c r="C533" s="268"/>
      <c r="D533" s="32">
        <f t="shared" si="147"/>
        <v>3</v>
      </c>
      <c r="E533" s="33">
        <f t="shared" si="133"/>
        <v>0</v>
      </c>
      <c r="F533" s="268">
        <f>IF($F$12=0,0,IF(予定価格!$G$1939=0,ROUND(予定価格!H521*(入力表!$F$12/予定価格!$H$1943),-H533),ROUND((予定価格!G521*(入力表!$F$12-予定価格!$H$1943)/予定価格!$G$1943)+予定価格!H521,-H533)))+I533</f>
        <v>0</v>
      </c>
      <c r="G533" s="268"/>
      <c r="H533" s="34">
        <f t="shared" si="148"/>
        <v>3</v>
      </c>
      <c r="I533" s="35">
        <f t="shared" si="134"/>
        <v>0</v>
      </c>
      <c r="J533" s="220">
        <f t="shared" si="135"/>
        <v>0</v>
      </c>
      <c r="K533" s="12">
        <f t="shared" si="136"/>
        <v>0</v>
      </c>
      <c r="L533" s="37"/>
      <c r="M533" s="6">
        <f>ROUND(予定価格!B521*査定表!$B$1949,-$F$14)</f>
        <v>0</v>
      </c>
      <c r="N533">
        <f>IF(M533=0,1,M533/予定価格!B521)</f>
        <v>1</v>
      </c>
      <c r="O533">
        <f t="shared" si="143"/>
        <v>11</v>
      </c>
      <c r="P533">
        <f t="shared" si="137"/>
        <v>0</v>
      </c>
      <c r="Q533">
        <f>IF(M533=0,0,M533/予定価格!B521)</f>
        <v>0</v>
      </c>
      <c r="R533">
        <f t="shared" si="144"/>
        <v>11</v>
      </c>
      <c r="S533">
        <f t="shared" si="138"/>
        <v>0</v>
      </c>
      <c r="T533" s="6">
        <f t="shared" si="139"/>
        <v>0</v>
      </c>
      <c r="U533" s="6" t="e">
        <f>IF(予定価格!$G$1939=0,ROUND(予定価格!H521*(入力表!$F$12/予定価格!$H$1943),-$F$14),ROUND((予定価格!G521*(入力表!$F$12-予定価格!$H$1943)/予定価格!$G$1943)+予定価格!H521,-$F$14))</f>
        <v>#DIV/0!</v>
      </c>
      <c r="V533" t="e">
        <f>IF(U533=0,1,IF(予定価格!O521=0,1,(U533-予定価格!P521)/予定価格!O521))</f>
        <v>#DIV/0!</v>
      </c>
      <c r="W533" t="e">
        <f t="shared" si="145"/>
        <v>#DIV/0!</v>
      </c>
      <c r="X533" t="e">
        <f t="shared" si="140"/>
        <v>#DIV/0!</v>
      </c>
      <c r="Y533" t="e">
        <f>IF(U533=0,0,IF(予定価格!G521=0,0,(U533-予定価格!H521)/予定価格!G521))</f>
        <v>#DIV/0!</v>
      </c>
      <c r="Z533" t="e">
        <f t="shared" si="146"/>
        <v>#DIV/0!</v>
      </c>
      <c r="AA533" t="e">
        <f t="shared" si="141"/>
        <v>#DIV/0!</v>
      </c>
      <c r="AB533" s="6" t="e">
        <f t="shared" si="142"/>
        <v>#DIV/0!</v>
      </c>
    </row>
    <row r="534" spans="1:28" hidden="1" x14ac:dyDescent="0.2">
      <c r="A534">
        <f>+予定価格!A522</f>
        <v>0</v>
      </c>
      <c r="B534" s="268">
        <f>ROUND(予定価格!B522*査定表!$B$1949,-D534)+E534</f>
        <v>0</v>
      </c>
      <c r="C534" s="268"/>
      <c r="D534" s="32">
        <f t="shared" si="147"/>
        <v>3</v>
      </c>
      <c r="E534" s="33">
        <f t="shared" si="133"/>
        <v>0</v>
      </c>
      <c r="F534" s="268">
        <f>IF($F$12=0,0,IF(予定価格!$G$1939=0,ROUND(予定価格!H522*(入力表!$F$12/予定価格!$H$1943),-H534),ROUND((予定価格!G522*(入力表!$F$12-予定価格!$H$1943)/予定価格!$G$1943)+予定価格!H522,-H534)))+I534</f>
        <v>0</v>
      </c>
      <c r="G534" s="268"/>
      <c r="H534" s="34">
        <f t="shared" si="148"/>
        <v>3</v>
      </c>
      <c r="I534" s="35">
        <f t="shared" si="134"/>
        <v>0</v>
      </c>
      <c r="J534" s="220">
        <f t="shared" si="135"/>
        <v>0</v>
      </c>
      <c r="K534" s="12">
        <f t="shared" si="136"/>
        <v>0</v>
      </c>
      <c r="L534" s="37"/>
      <c r="M534" s="6">
        <f>ROUND(予定価格!B522*査定表!$B$1949,-$F$14)</f>
        <v>0</v>
      </c>
      <c r="N534">
        <f>IF(M534=0,1,M534/予定価格!B522)</f>
        <v>1</v>
      </c>
      <c r="O534">
        <f t="shared" si="143"/>
        <v>11</v>
      </c>
      <c r="P534">
        <f t="shared" si="137"/>
        <v>0</v>
      </c>
      <c r="Q534">
        <f>IF(M534=0,0,M534/予定価格!B522)</f>
        <v>0</v>
      </c>
      <c r="R534">
        <f t="shared" si="144"/>
        <v>11</v>
      </c>
      <c r="S534">
        <f t="shared" si="138"/>
        <v>0</v>
      </c>
      <c r="T534" s="6">
        <f t="shared" si="139"/>
        <v>0</v>
      </c>
      <c r="U534" s="6" t="e">
        <f>IF(予定価格!$G$1939=0,ROUND(予定価格!H522*(入力表!$F$12/予定価格!$H$1943),-$F$14),ROUND((予定価格!G522*(入力表!$F$12-予定価格!$H$1943)/予定価格!$G$1943)+予定価格!H522,-$F$14))</f>
        <v>#DIV/0!</v>
      </c>
      <c r="V534" t="e">
        <f>IF(U534=0,1,IF(予定価格!O522=0,1,(U534-予定価格!P522)/予定価格!O522))</f>
        <v>#DIV/0!</v>
      </c>
      <c r="W534" t="e">
        <f t="shared" si="145"/>
        <v>#DIV/0!</v>
      </c>
      <c r="X534" t="e">
        <f t="shared" si="140"/>
        <v>#DIV/0!</v>
      </c>
      <c r="Y534" t="e">
        <f>IF(U534=0,0,IF(予定価格!G522=0,0,(U534-予定価格!H522)/予定価格!G522))</f>
        <v>#DIV/0!</v>
      </c>
      <c r="Z534" t="e">
        <f t="shared" si="146"/>
        <v>#DIV/0!</v>
      </c>
      <c r="AA534" t="e">
        <f t="shared" si="141"/>
        <v>#DIV/0!</v>
      </c>
      <c r="AB534" s="6" t="e">
        <f t="shared" si="142"/>
        <v>#DIV/0!</v>
      </c>
    </row>
    <row r="535" spans="1:28" hidden="1" x14ac:dyDescent="0.2">
      <c r="A535">
        <f>+予定価格!A523</f>
        <v>0</v>
      </c>
      <c r="B535" s="268">
        <f>ROUND(予定価格!B523*査定表!$B$1949,-D535)+E535</f>
        <v>0</v>
      </c>
      <c r="C535" s="268"/>
      <c r="D535" s="32">
        <f t="shared" si="147"/>
        <v>3</v>
      </c>
      <c r="E535" s="33">
        <f t="shared" si="133"/>
        <v>0</v>
      </c>
      <c r="F535" s="268">
        <f>IF($F$12=0,0,IF(予定価格!$G$1939=0,ROUND(予定価格!H523*(入力表!$F$12/予定価格!$H$1943),-H535),ROUND((予定価格!G523*(入力表!$F$12-予定価格!$H$1943)/予定価格!$G$1943)+予定価格!H523,-H535)))+I535</f>
        <v>0</v>
      </c>
      <c r="G535" s="268"/>
      <c r="H535" s="34">
        <f t="shared" si="148"/>
        <v>3</v>
      </c>
      <c r="I535" s="35">
        <f t="shared" si="134"/>
        <v>0</v>
      </c>
      <c r="J535" s="220">
        <f t="shared" si="135"/>
        <v>0</v>
      </c>
      <c r="K535" s="12">
        <f t="shared" si="136"/>
        <v>0</v>
      </c>
      <c r="L535" s="37"/>
      <c r="M535" s="6">
        <f>ROUND(予定価格!B523*査定表!$B$1949,-$F$14)</f>
        <v>0</v>
      </c>
      <c r="N535">
        <f>IF(M535=0,1,M535/予定価格!B523)</f>
        <v>1</v>
      </c>
      <c r="O535">
        <f t="shared" si="143"/>
        <v>11</v>
      </c>
      <c r="P535">
        <f t="shared" si="137"/>
        <v>0</v>
      </c>
      <c r="Q535">
        <f>IF(M535=0,0,M535/予定価格!B523)</f>
        <v>0</v>
      </c>
      <c r="R535">
        <f t="shared" si="144"/>
        <v>11</v>
      </c>
      <c r="S535">
        <f t="shared" si="138"/>
        <v>0</v>
      </c>
      <c r="T535" s="6">
        <f t="shared" si="139"/>
        <v>0</v>
      </c>
      <c r="U535" s="6" t="e">
        <f>IF(予定価格!$G$1939=0,ROUND(予定価格!H523*(入力表!$F$12/予定価格!$H$1943),-$F$14),ROUND((予定価格!G523*(入力表!$F$12-予定価格!$H$1943)/予定価格!$G$1943)+予定価格!H523,-$F$14))</f>
        <v>#DIV/0!</v>
      </c>
      <c r="V535" t="e">
        <f>IF(U535=0,1,IF(予定価格!O523=0,1,(U535-予定価格!P523)/予定価格!O523))</f>
        <v>#DIV/0!</v>
      </c>
      <c r="W535" t="e">
        <f t="shared" si="145"/>
        <v>#DIV/0!</v>
      </c>
      <c r="X535" t="e">
        <f t="shared" si="140"/>
        <v>#DIV/0!</v>
      </c>
      <c r="Y535" t="e">
        <f>IF(U535=0,0,IF(予定価格!G523=0,0,(U535-予定価格!H523)/予定価格!G523))</f>
        <v>#DIV/0!</v>
      </c>
      <c r="Z535" t="e">
        <f t="shared" si="146"/>
        <v>#DIV/0!</v>
      </c>
      <c r="AA535" t="e">
        <f t="shared" si="141"/>
        <v>#DIV/0!</v>
      </c>
      <c r="AB535" s="6" t="e">
        <f t="shared" si="142"/>
        <v>#DIV/0!</v>
      </c>
    </row>
    <row r="536" spans="1:28" hidden="1" x14ac:dyDescent="0.2">
      <c r="A536">
        <f>+予定価格!A524</f>
        <v>0</v>
      </c>
      <c r="B536" s="268">
        <f>ROUND(予定価格!B524*査定表!$B$1949,-D536)+E536</f>
        <v>0</v>
      </c>
      <c r="C536" s="268"/>
      <c r="D536" s="32">
        <f t="shared" si="147"/>
        <v>3</v>
      </c>
      <c r="E536" s="33">
        <f t="shared" si="133"/>
        <v>0</v>
      </c>
      <c r="F536" s="268">
        <f>IF($F$12=0,0,IF(予定価格!$G$1939=0,ROUND(予定価格!H524*(入力表!$F$12/予定価格!$H$1943),-H536),ROUND((予定価格!G524*(入力表!$F$12-予定価格!$H$1943)/予定価格!$G$1943)+予定価格!H524,-H536)))+I536</f>
        <v>0</v>
      </c>
      <c r="G536" s="268"/>
      <c r="H536" s="34">
        <f t="shared" si="148"/>
        <v>3</v>
      </c>
      <c r="I536" s="35">
        <f t="shared" si="134"/>
        <v>0</v>
      </c>
      <c r="J536" s="220">
        <f t="shared" si="135"/>
        <v>0</v>
      </c>
      <c r="K536" s="12">
        <f t="shared" si="136"/>
        <v>0</v>
      </c>
      <c r="L536" s="37"/>
      <c r="M536" s="6">
        <f>ROUND(予定価格!B524*査定表!$B$1949,-$F$14)</f>
        <v>0</v>
      </c>
      <c r="N536">
        <f>IF(M536=0,1,M536/予定価格!B524)</f>
        <v>1</v>
      </c>
      <c r="O536">
        <f t="shared" si="143"/>
        <v>11</v>
      </c>
      <c r="P536">
        <f t="shared" si="137"/>
        <v>0</v>
      </c>
      <c r="Q536">
        <f>IF(M536=0,0,M536/予定価格!B524)</f>
        <v>0</v>
      </c>
      <c r="R536">
        <f t="shared" si="144"/>
        <v>11</v>
      </c>
      <c r="S536">
        <f t="shared" si="138"/>
        <v>0</v>
      </c>
      <c r="T536" s="6">
        <f t="shared" si="139"/>
        <v>0</v>
      </c>
      <c r="U536" s="6" t="e">
        <f>IF(予定価格!$G$1939=0,ROUND(予定価格!H524*(入力表!$F$12/予定価格!$H$1943),-$F$14),ROUND((予定価格!G524*(入力表!$F$12-予定価格!$H$1943)/予定価格!$G$1943)+予定価格!H524,-$F$14))</f>
        <v>#DIV/0!</v>
      </c>
      <c r="V536" t="e">
        <f>IF(U536=0,1,IF(予定価格!O524=0,1,(U536-予定価格!P524)/予定価格!O524))</f>
        <v>#DIV/0!</v>
      </c>
      <c r="W536" t="e">
        <f t="shared" si="145"/>
        <v>#DIV/0!</v>
      </c>
      <c r="X536" t="e">
        <f t="shared" si="140"/>
        <v>#DIV/0!</v>
      </c>
      <c r="Y536" t="e">
        <f>IF(U536=0,0,IF(予定価格!G524=0,0,(U536-予定価格!H524)/予定価格!G524))</f>
        <v>#DIV/0!</v>
      </c>
      <c r="Z536" t="e">
        <f t="shared" si="146"/>
        <v>#DIV/0!</v>
      </c>
      <c r="AA536" t="e">
        <f t="shared" si="141"/>
        <v>#DIV/0!</v>
      </c>
      <c r="AB536" s="6" t="e">
        <f t="shared" si="142"/>
        <v>#DIV/0!</v>
      </c>
    </row>
    <row r="537" spans="1:28" hidden="1" x14ac:dyDescent="0.2">
      <c r="A537">
        <f>+予定価格!A525</f>
        <v>0</v>
      </c>
      <c r="B537" s="268">
        <f>ROUND(予定価格!B525*査定表!$B$1949,-D537)+E537</f>
        <v>0</v>
      </c>
      <c r="C537" s="268"/>
      <c r="D537" s="32">
        <f t="shared" si="147"/>
        <v>3</v>
      </c>
      <c r="E537" s="33">
        <f t="shared" si="133"/>
        <v>0</v>
      </c>
      <c r="F537" s="268">
        <f>IF($F$12=0,0,IF(予定価格!$G$1939=0,ROUND(予定価格!H525*(入力表!$F$12/予定価格!$H$1943),-H537),ROUND((予定価格!G525*(入力表!$F$12-予定価格!$H$1943)/予定価格!$G$1943)+予定価格!H525,-H537)))+I537</f>
        <v>0</v>
      </c>
      <c r="G537" s="268"/>
      <c r="H537" s="34">
        <f t="shared" si="148"/>
        <v>3</v>
      </c>
      <c r="I537" s="35">
        <f t="shared" si="134"/>
        <v>0</v>
      </c>
      <c r="J537" s="220">
        <f t="shared" si="135"/>
        <v>0</v>
      </c>
      <c r="K537" s="12">
        <f t="shared" si="136"/>
        <v>0</v>
      </c>
      <c r="L537" s="37"/>
      <c r="M537" s="6">
        <f>ROUND(予定価格!B525*査定表!$B$1949,-$F$14)</f>
        <v>0</v>
      </c>
      <c r="N537">
        <f>IF(M537=0,1,M537/予定価格!B525)</f>
        <v>1</v>
      </c>
      <c r="O537">
        <f t="shared" si="143"/>
        <v>11</v>
      </c>
      <c r="P537">
        <f t="shared" si="137"/>
        <v>0</v>
      </c>
      <c r="Q537">
        <f>IF(M537=0,0,M537/予定価格!B525)</f>
        <v>0</v>
      </c>
      <c r="R537">
        <f t="shared" si="144"/>
        <v>11</v>
      </c>
      <c r="S537">
        <f t="shared" si="138"/>
        <v>0</v>
      </c>
      <c r="T537" s="6">
        <f t="shared" si="139"/>
        <v>0</v>
      </c>
      <c r="U537" s="6" t="e">
        <f>IF(予定価格!$G$1939=0,ROUND(予定価格!H525*(入力表!$F$12/予定価格!$H$1943),-$F$14),ROUND((予定価格!G525*(入力表!$F$12-予定価格!$H$1943)/予定価格!$G$1943)+予定価格!H525,-$F$14))</f>
        <v>#DIV/0!</v>
      </c>
      <c r="V537" t="e">
        <f>IF(U537=0,1,IF(予定価格!O525=0,1,(U537-予定価格!P525)/予定価格!O525))</f>
        <v>#DIV/0!</v>
      </c>
      <c r="W537" t="e">
        <f t="shared" si="145"/>
        <v>#DIV/0!</v>
      </c>
      <c r="X537" t="e">
        <f t="shared" si="140"/>
        <v>#DIV/0!</v>
      </c>
      <c r="Y537" t="e">
        <f>IF(U537=0,0,IF(予定価格!G525=0,0,(U537-予定価格!H525)/予定価格!G525))</f>
        <v>#DIV/0!</v>
      </c>
      <c r="Z537" t="e">
        <f t="shared" si="146"/>
        <v>#DIV/0!</v>
      </c>
      <c r="AA537" t="e">
        <f t="shared" si="141"/>
        <v>#DIV/0!</v>
      </c>
      <c r="AB537" s="6" t="e">
        <f t="shared" si="142"/>
        <v>#DIV/0!</v>
      </c>
    </row>
    <row r="538" spans="1:28" hidden="1" x14ac:dyDescent="0.2">
      <c r="A538">
        <f>+予定価格!A526</f>
        <v>0</v>
      </c>
      <c r="B538" s="268">
        <f>ROUND(予定価格!B526*査定表!$B$1949,-D538)+E538</f>
        <v>0</v>
      </c>
      <c r="C538" s="268"/>
      <c r="D538" s="32">
        <f t="shared" si="147"/>
        <v>3</v>
      </c>
      <c r="E538" s="33">
        <f t="shared" si="133"/>
        <v>0</v>
      </c>
      <c r="F538" s="268">
        <f>IF($F$12=0,0,IF(予定価格!$G$1939=0,ROUND(予定価格!H526*(入力表!$F$12/予定価格!$H$1943),-H538),ROUND((予定価格!G526*(入力表!$F$12-予定価格!$H$1943)/予定価格!$G$1943)+予定価格!H526,-H538)))+I538</f>
        <v>0</v>
      </c>
      <c r="G538" s="268"/>
      <c r="H538" s="34">
        <f t="shared" si="148"/>
        <v>3</v>
      </c>
      <c r="I538" s="35">
        <f t="shared" si="134"/>
        <v>0</v>
      </c>
      <c r="J538" s="220">
        <f t="shared" si="135"/>
        <v>0</v>
      </c>
      <c r="K538" s="12">
        <f t="shared" si="136"/>
        <v>0</v>
      </c>
      <c r="L538" s="37"/>
      <c r="M538" s="6">
        <f>ROUND(予定価格!B526*査定表!$B$1949,-$F$14)</f>
        <v>0</v>
      </c>
      <c r="N538">
        <f>IF(M538=0,1,M538/予定価格!B526)</f>
        <v>1</v>
      </c>
      <c r="O538">
        <f t="shared" si="143"/>
        <v>11</v>
      </c>
      <c r="P538">
        <f t="shared" si="137"/>
        <v>0</v>
      </c>
      <c r="Q538">
        <f>IF(M538=0,0,M538/予定価格!B526)</f>
        <v>0</v>
      </c>
      <c r="R538">
        <f t="shared" si="144"/>
        <v>11</v>
      </c>
      <c r="S538">
        <f t="shared" si="138"/>
        <v>0</v>
      </c>
      <c r="T538" s="6">
        <f t="shared" si="139"/>
        <v>0</v>
      </c>
      <c r="U538" s="6" t="e">
        <f>IF(予定価格!$G$1939=0,ROUND(予定価格!H526*(入力表!$F$12/予定価格!$H$1943),-$F$14),ROUND((予定価格!G526*(入力表!$F$12-予定価格!$H$1943)/予定価格!$G$1943)+予定価格!H526,-$F$14))</f>
        <v>#DIV/0!</v>
      </c>
      <c r="V538" t="e">
        <f>IF(U538=0,1,IF(予定価格!O526=0,1,(U538-予定価格!P526)/予定価格!O526))</f>
        <v>#DIV/0!</v>
      </c>
      <c r="W538" t="e">
        <f t="shared" si="145"/>
        <v>#DIV/0!</v>
      </c>
      <c r="X538" t="e">
        <f t="shared" si="140"/>
        <v>#DIV/0!</v>
      </c>
      <c r="Y538" t="e">
        <f>IF(U538=0,0,IF(予定価格!G526=0,0,(U538-予定価格!H526)/予定価格!G526))</f>
        <v>#DIV/0!</v>
      </c>
      <c r="Z538" t="e">
        <f t="shared" si="146"/>
        <v>#DIV/0!</v>
      </c>
      <c r="AA538" t="e">
        <f t="shared" si="141"/>
        <v>#DIV/0!</v>
      </c>
      <c r="AB538" s="6" t="e">
        <f t="shared" si="142"/>
        <v>#DIV/0!</v>
      </c>
    </row>
    <row r="539" spans="1:28" hidden="1" x14ac:dyDescent="0.2">
      <c r="A539">
        <f>+予定価格!A527</f>
        <v>0</v>
      </c>
      <c r="B539" s="268">
        <f>ROUND(予定価格!B527*査定表!$B$1949,-D539)+E539</f>
        <v>0</v>
      </c>
      <c r="C539" s="268"/>
      <c r="D539" s="32">
        <f t="shared" si="147"/>
        <v>3</v>
      </c>
      <c r="E539" s="33">
        <f t="shared" si="133"/>
        <v>0</v>
      </c>
      <c r="F539" s="268">
        <f>IF($F$12=0,0,IF(予定価格!$G$1939=0,ROUND(予定価格!H527*(入力表!$F$12/予定価格!$H$1943),-H539),ROUND((予定価格!G527*(入力表!$F$12-予定価格!$H$1943)/予定価格!$G$1943)+予定価格!H527,-H539)))+I539</f>
        <v>0</v>
      </c>
      <c r="G539" s="268"/>
      <c r="H539" s="34">
        <f t="shared" si="148"/>
        <v>3</v>
      </c>
      <c r="I539" s="35">
        <f t="shared" si="134"/>
        <v>0</v>
      </c>
      <c r="J539" s="220">
        <f t="shared" si="135"/>
        <v>0</v>
      </c>
      <c r="K539" s="12">
        <f t="shared" si="136"/>
        <v>0</v>
      </c>
      <c r="L539" s="37"/>
      <c r="M539" s="6">
        <f>ROUND(予定価格!B527*査定表!$B$1949,-$F$14)</f>
        <v>0</v>
      </c>
      <c r="N539">
        <f>IF(M539=0,1,M539/予定価格!B527)</f>
        <v>1</v>
      </c>
      <c r="O539">
        <f t="shared" si="143"/>
        <v>11</v>
      </c>
      <c r="P539">
        <f t="shared" si="137"/>
        <v>0</v>
      </c>
      <c r="Q539">
        <f>IF(M539=0,0,M539/予定価格!B527)</f>
        <v>0</v>
      </c>
      <c r="R539">
        <f t="shared" si="144"/>
        <v>11</v>
      </c>
      <c r="S539">
        <f t="shared" si="138"/>
        <v>0</v>
      </c>
      <c r="T539" s="6">
        <f t="shared" si="139"/>
        <v>0</v>
      </c>
      <c r="U539" s="6" t="e">
        <f>IF(予定価格!$G$1939=0,ROUND(予定価格!H527*(入力表!$F$12/予定価格!$H$1943),-$F$14),ROUND((予定価格!G527*(入力表!$F$12-予定価格!$H$1943)/予定価格!$G$1943)+予定価格!H527,-$F$14))</f>
        <v>#DIV/0!</v>
      </c>
      <c r="V539" t="e">
        <f>IF(U539=0,1,IF(予定価格!O527=0,1,(U539-予定価格!P527)/予定価格!O527))</f>
        <v>#DIV/0!</v>
      </c>
      <c r="W539" t="e">
        <f t="shared" si="145"/>
        <v>#DIV/0!</v>
      </c>
      <c r="X539" t="e">
        <f t="shared" si="140"/>
        <v>#DIV/0!</v>
      </c>
      <c r="Y539" t="e">
        <f>IF(U539=0,0,IF(予定価格!G527=0,0,(U539-予定価格!H527)/予定価格!G527))</f>
        <v>#DIV/0!</v>
      </c>
      <c r="Z539" t="e">
        <f t="shared" si="146"/>
        <v>#DIV/0!</v>
      </c>
      <c r="AA539" t="e">
        <f t="shared" si="141"/>
        <v>#DIV/0!</v>
      </c>
      <c r="AB539" s="6" t="e">
        <f t="shared" si="142"/>
        <v>#DIV/0!</v>
      </c>
    </row>
    <row r="540" spans="1:28" hidden="1" x14ac:dyDescent="0.2">
      <c r="A540">
        <f>+予定価格!A528</f>
        <v>0</v>
      </c>
      <c r="B540" s="268">
        <f>ROUND(予定価格!B528*査定表!$B$1949,-D540)+E540</f>
        <v>0</v>
      </c>
      <c r="C540" s="268"/>
      <c r="D540" s="32">
        <f t="shared" si="147"/>
        <v>3</v>
      </c>
      <c r="E540" s="33">
        <f t="shared" si="133"/>
        <v>0</v>
      </c>
      <c r="F540" s="268">
        <f>IF($F$12=0,0,IF(予定価格!$G$1939=0,ROUND(予定価格!H528*(入力表!$F$12/予定価格!$H$1943),-H540),ROUND((予定価格!G528*(入力表!$F$12-予定価格!$H$1943)/予定価格!$G$1943)+予定価格!H528,-H540)))+I540</f>
        <v>0</v>
      </c>
      <c r="G540" s="268"/>
      <c r="H540" s="34">
        <f t="shared" si="148"/>
        <v>3</v>
      </c>
      <c r="I540" s="35">
        <f t="shared" si="134"/>
        <v>0</v>
      </c>
      <c r="J540" s="220">
        <f t="shared" si="135"/>
        <v>0</v>
      </c>
      <c r="K540" s="12">
        <f t="shared" si="136"/>
        <v>0</v>
      </c>
      <c r="L540" s="37"/>
      <c r="M540" s="6">
        <f>ROUND(予定価格!B528*査定表!$B$1949,-$F$14)</f>
        <v>0</v>
      </c>
      <c r="N540">
        <f>IF(M540=0,1,M540/予定価格!B528)</f>
        <v>1</v>
      </c>
      <c r="O540">
        <f t="shared" si="143"/>
        <v>11</v>
      </c>
      <c r="P540">
        <f t="shared" si="137"/>
        <v>0</v>
      </c>
      <c r="Q540">
        <f>IF(M540=0,0,M540/予定価格!B528)</f>
        <v>0</v>
      </c>
      <c r="R540">
        <f t="shared" si="144"/>
        <v>11</v>
      </c>
      <c r="S540">
        <f t="shared" si="138"/>
        <v>0</v>
      </c>
      <c r="T540" s="6">
        <f t="shared" si="139"/>
        <v>0</v>
      </c>
      <c r="U540" s="6" t="e">
        <f>IF(予定価格!$G$1939=0,ROUND(予定価格!H528*(入力表!$F$12/予定価格!$H$1943),-$F$14),ROUND((予定価格!G528*(入力表!$F$12-予定価格!$H$1943)/予定価格!$G$1943)+予定価格!H528,-$F$14))</f>
        <v>#DIV/0!</v>
      </c>
      <c r="V540" t="e">
        <f>IF(U540=0,1,IF(予定価格!O528=0,1,(U540-予定価格!P528)/予定価格!O528))</f>
        <v>#DIV/0!</v>
      </c>
      <c r="W540" t="e">
        <f t="shared" si="145"/>
        <v>#DIV/0!</v>
      </c>
      <c r="X540" t="e">
        <f t="shared" si="140"/>
        <v>#DIV/0!</v>
      </c>
      <c r="Y540" t="e">
        <f>IF(U540=0,0,IF(予定価格!G528=0,0,(U540-予定価格!H528)/予定価格!G528))</f>
        <v>#DIV/0!</v>
      </c>
      <c r="Z540" t="e">
        <f t="shared" si="146"/>
        <v>#DIV/0!</v>
      </c>
      <c r="AA540" t="e">
        <f t="shared" si="141"/>
        <v>#DIV/0!</v>
      </c>
      <c r="AB540" s="6" t="e">
        <f t="shared" si="142"/>
        <v>#DIV/0!</v>
      </c>
    </row>
    <row r="541" spans="1:28" hidden="1" x14ac:dyDescent="0.2">
      <c r="A541">
        <f>+予定価格!A529</f>
        <v>0</v>
      </c>
      <c r="B541" s="268">
        <f>ROUND(予定価格!B529*査定表!$B$1949,-D541)+E541</f>
        <v>0</v>
      </c>
      <c r="C541" s="268"/>
      <c r="D541" s="32">
        <f t="shared" si="147"/>
        <v>3</v>
      </c>
      <c r="E541" s="33">
        <f t="shared" si="133"/>
        <v>0</v>
      </c>
      <c r="F541" s="268">
        <f>IF($F$12=0,0,IF(予定価格!$G$1939=0,ROUND(予定価格!H529*(入力表!$F$12/予定価格!$H$1943),-H541),ROUND((予定価格!G529*(入力表!$F$12-予定価格!$H$1943)/予定価格!$G$1943)+予定価格!H529,-H541)))+I541</f>
        <v>0</v>
      </c>
      <c r="G541" s="268"/>
      <c r="H541" s="34">
        <f t="shared" si="148"/>
        <v>3</v>
      </c>
      <c r="I541" s="35">
        <f t="shared" si="134"/>
        <v>0</v>
      </c>
      <c r="J541" s="220">
        <f t="shared" si="135"/>
        <v>0</v>
      </c>
      <c r="K541" s="12">
        <f t="shared" si="136"/>
        <v>0</v>
      </c>
      <c r="L541" s="37"/>
      <c r="M541" s="6">
        <f>ROUND(予定価格!B529*査定表!$B$1949,-$F$14)</f>
        <v>0</v>
      </c>
      <c r="N541">
        <f>IF(M541=0,1,M541/予定価格!B529)</f>
        <v>1</v>
      </c>
      <c r="O541">
        <f t="shared" si="143"/>
        <v>11</v>
      </c>
      <c r="P541">
        <f t="shared" si="137"/>
        <v>0</v>
      </c>
      <c r="Q541">
        <f>IF(M541=0,0,M541/予定価格!B529)</f>
        <v>0</v>
      </c>
      <c r="R541">
        <f t="shared" si="144"/>
        <v>11</v>
      </c>
      <c r="S541">
        <f t="shared" si="138"/>
        <v>0</v>
      </c>
      <c r="T541" s="6">
        <f t="shared" si="139"/>
        <v>0</v>
      </c>
      <c r="U541" s="6" t="e">
        <f>IF(予定価格!$G$1939=0,ROUND(予定価格!H529*(入力表!$F$12/予定価格!$H$1943),-$F$14),ROUND((予定価格!G529*(入力表!$F$12-予定価格!$H$1943)/予定価格!$G$1943)+予定価格!H529,-$F$14))</f>
        <v>#DIV/0!</v>
      </c>
      <c r="V541" t="e">
        <f>IF(U541=0,1,IF(予定価格!O529=0,1,(U541-予定価格!P529)/予定価格!O529))</f>
        <v>#DIV/0!</v>
      </c>
      <c r="W541" t="e">
        <f t="shared" si="145"/>
        <v>#DIV/0!</v>
      </c>
      <c r="X541" t="e">
        <f t="shared" si="140"/>
        <v>#DIV/0!</v>
      </c>
      <c r="Y541" t="e">
        <f>IF(U541=0,0,IF(予定価格!G529=0,0,(U541-予定価格!H529)/予定価格!G529))</f>
        <v>#DIV/0!</v>
      </c>
      <c r="Z541" t="e">
        <f t="shared" si="146"/>
        <v>#DIV/0!</v>
      </c>
      <c r="AA541" t="e">
        <f t="shared" si="141"/>
        <v>#DIV/0!</v>
      </c>
      <c r="AB541" s="6" t="e">
        <f t="shared" si="142"/>
        <v>#DIV/0!</v>
      </c>
    </row>
    <row r="542" spans="1:28" hidden="1" x14ac:dyDescent="0.2">
      <c r="A542">
        <f>+予定価格!A530</f>
        <v>0</v>
      </c>
      <c r="B542" s="268">
        <f>ROUND(予定価格!B530*査定表!$B$1949,-D542)+E542</f>
        <v>0</v>
      </c>
      <c r="C542" s="268"/>
      <c r="D542" s="32">
        <f t="shared" si="147"/>
        <v>3</v>
      </c>
      <c r="E542" s="33">
        <f t="shared" si="133"/>
        <v>0</v>
      </c>
      <c r="F542" s="268">
        <f>IF($F$12=0,0,IF(予定価格!$G$1939=0,ROUND(予定価格!H530*(入力表!$F$12/予定価格!$H$1943),-H542),ROUND((予定価格!G530*(入力表!$F$12-予定価格!$H$1943)/予定価格!$G$1943)+予定価格!H530,-H542)))+I542</f>
        <v>0</v>
      </c>
      <c r="G542" s="268"/>
      <c r="H542" s="34">
        <f t="shared" si="148"/>
        <v>3</v>
      </c>
      <c r="I542" s="35">
        <f t="shared" si="134"/>
        <v>0</v>
      </c>
      <c r="J542" s="220">
        <f t="shared" si="135"/>
        <v>0</v>
      </c>
      <c r="K542" s="12">
        <f t="shared" si="136"/>
        <v>0</v>
      </c>
      <c r="L542" s="37"/>
      <c r="M542" s="6">
        <f>ROUND(予定価格!B530*査定表!$B$1949,-$F$14)</f>
        <v>0</v>
      </c>
      <c r="N542">
        <f>IF(M542=0,1,M542/予定価格!B530)</f>
        <v>1</v>
      </c>
      <c r="O542">
        <f t="shared" si="143"/>
        <v>11</v>
      </c>
      <c r="P542">
        <f t="shared" si="137"/>
        <v>0</v>
      </c>
      <c r="Q542">
        <f>IF(M542=0,0,M542/予定価格!B530)</f>
        <v>0</v>
      </c>
      <c r="R542">
        <f t="shared" si="144"/>
        <v>11</v>
      </c>
      <c r="S542">
        <f t="shared" si="138"/>
        <v>0</v>
      </c>
      <c r="T542" s="6">
        <f t="shared" si="139"/>
        <v>0</v>
      </c>
      <c r="U542" s="6" t="e">
        <f>IF(予定価格!$G$1939=0,ROUND(予定価格!H530*(入力表!$F$12/予定価格!$H$1943),-$F$14),ROUND((予定価格!G530*(入力表!$F$12-予定価格!$H$1943)/予定価格!$G$1943)+予定価格!H530,-$F$14))</f>
        <v>#DIV/0!</v>
      </c>
      <c r="V542" t="e">
        <f>IF(U542=0,1,IF(予定価格!O530=0,1,(U542-予定価格!P530)/予定価格!O530))</f>
        <v>#DIV/0!</v>
      </c>
      <c r="W542" t="e">
        <f t="shared" si="145"/>
        <v>#DIV/0!</v>
      </c>
      <c r="X542" t="e">
        <f t="shared" si="140"/>
        <v>#DIV/0!</v>
      </c>
      <c r="Y542" t="e">
        <f>IF(U542=0,0,IF(予定価格!G530=0,0,(U542-予定価格!H530)/予定価格!G530))</f>
        <v>#DIV/0!</v>
      </c>
      <c r="Z542" t="e">
        <f t="shared" si="146"/>
        <v>#DIV/0!</v>
      </c>
      <c r="AA542" t="e">
        <f t="shared" si="141"/>
        <v>#DIV/0!</v>
      </c>
      <c r="AB542" s="6" t="e">
        <f t="shared" si="142"/>
        <v>#DIV/0!</v>
      </c>
    </row>
    <row r="543" spans="1:28" hidden="1" x14ac:dyDescent="0.2">
      <c r="A543">
        <f>+予定価格!A531</f>
        <v>0</v>
      </c>
      <c r="B543" s="268">
        <f>ROUND(予定価格!B531*査定表!$B$1949,-D543)+E543</f>
        <v>0</v>
      </c>
      <c r="C543" s="268"/>
      <c r="D543" s="32">
        <f t="shared" si="147"/>
        <v>3</v>
      </c>
      <c r="E543" s="33">
        <f t="shared" si="133"/>
        <v>0</v>
      </c>
      <c r="F543" s="268">
        <f>IF($F$12=0,0,IF(予定価格!$G$1939=0,ROUND(予定価格!H531*(入力表!$F$12/予定価格!$H$1943),-H543),ROUND((予定価格!G531*(入力表!$F$12-予定価格!$H$1943)/予定価格!$G$1943)+予定価格!H531,-H543)))+I543</f>
        <v>0</v>
      </c>
      <c r="G543" s="268"/>
      <c r="H543" s="34">
        <f t="shared" si="148"/>
        <v>3</v>
      </c>
      <c r="I543" s="35">
        <f t="shared" si="134"/>
        <v>0</v>
      </c>
      <c r="J543" s="220">
        <f t="shared" si="135"/>
        <v>0</v>
      </c>
      <c r="K543" s="12">
        <f t="shared" si="136"/>
        <v>0</v>
      </c>
      <c r="L543" s="37"/>
      <c r="M543" s="6">
        <f>ROUND(予定価格!B531*査定表!$B$1949,-$F$14)</f>
        <v>0</v>
      </c>
      <c r="N543">
        <f>IF(M543=0,1,M543/予定価格!B531)</f>
        <v>1</v>
      </c>
      <c r="O543">
        <f t="shared" si="143"/>
        <v>11</v>
      </c>
      <c r="P543">
        <f t="shared" si="137"/>
        <v>0</v>
      </c>
      <c r="Q543">
        <f>IF(M543=0,0,M543/予定価格!B531)</f>
        <v>0</v>
      </c>
      <c r="R543">
        <f t="shared" si="144"/>
        <v>11</v>
      </c>
      <c r="S543">
        <f t="shared" si="138"/>
        <v>0</v>
      </c>
      <c r="T543" s="6">
        <f t="shared" si="139"/>
        <v>0</v>
      </c>
      <c r="U543" s="6" t="e">
        <f>IF(予定価格!$G$1939=0,ROUND(予定価格!H531*(入力表!$F$12/予定価格!$H$1943),-$F$14),ROUND((予定価格!G531*(入力表!$F$12-予定価格!$H$1943)/予定価格!$G$1943)+予定価格!H531,-$F$14))</f>
        <v>#DIV/0!</v>
      </c>
      <c r="V543" t="e">
        <f>IF(U543=0,1,IF(予定価格!O531=0,1,(U543-予定価格!P531)/予定価格!O531))</f>
        <v>#DIV/0!</v>
      </c>
      <c r="W543" t="e">
        <f t="shared" si="145"/>
        <v>#DIV/0!</v>
      </c>
      <c r="X543" t="e">
        <f t="shared" si="140"/>
        <v>#DIV/0!</v>
      </c>
      <c r="Y543" t="e">
        <f>IF(U543=0,0,IF(予定価格!G531=0,0,(U543-予定価格!H531)/予定価格!G531))</f>
        <v>#DIV/0!</v>
      </c>
      <c r="Z543" t="e">
        <f t="shared" si="146"/>
        <v>#DIV/0!</v>
      </c>
      <c r="AA543" t="e">
        <f t="shared" si="141"/>
        <v>#DIV/0!</v>
      </c>
      <c r="AB543" s="6" t="e">
        <f t="shared" si="142"/>
        <v>#DIV/0!</v>
      </c>
    </row>
    <row r="544" spans="1:28" hidden="1" x14ac:dyDescent="0.2">
      <c r="A544">
        <f>+予定価格!A532</f>
        <v>0</v>
      </c>
      <c r="B544" s="268">
        <f>ROUND(予定価格!B532*査定表!$B$1949,-D544)+E544</f>
        <v>0</v>
      </c>
      <c r="C544" s="268"/>
      <c r="D544" s="32">
        <f t="shared" si="147"/>
        <v>3</v>
      </c>
      <c r="E544" s="33">
        <f t="shared" si="133"/>
        <v>0</v>
      </c>
      <c r="F544" s="268">
        <f>IF($F$12=0,0,IF(予定価格!$G$1939=0,ROUND(予定価格!H532*(入力表!$F$12/予定価格!$H$1943),-H544),ROUND((予定価格!G532*(入力表!$F$12-予定価格!$H$1943)/予定価格!$G$1943)+予定価格!H532,-H544)))+I544</f>
        <v>0</v>
      </c>
      <c r="G544" s="268"/>
      <c r="H544" s="34">
        <f t="shared" si="148"/>
        <v>3</v>
      </c>
      <c r="I544" s="35">
        <f t="shared" si="134"/>
        <v>0</v>
      </c>
      <c r="J544" s="220">
        <f t="shared" si="135"/>
        <v>0</v>
      </c>
      <c r="K544" s="12">
        <f t="shared" si="136"/>
        <v>0</v>
      </c>
      <c r="L544" s="37"/>
      <c r="M544" s="6">
        <f>ROUND(予定価格!B532*査定表!$B$1949,-$F$14)</f>
        <v>0</v>
      </c>
      <c r="N544">
        <f>IF(M544=0,1,M544/予定価格!B532)</f>
        <v>1</v>
      </c>
      <c r="O544">
        <f t="shared" si="143"/>
        <v>11</v>
      </c>
      <c r="P544">
        <f t="shared" si="137"/>
        <v>0</v>
      </c>
      <c r="Q544">
        <f>IF(M544=0,0,M544/予定価格!B532)</f>
        <v>0</v>
      </c>
      <c r="R544">
        <f t="shared" si="144"/>
        <v>11</v>
      </c>
      <c r="S544">
        <f t="shared" si="138"/>
        <v>0</v>
      </c>
      <c r="T544" s="6">
        <f t="shared" si="139"/>
        <v>0</v>
      </c>
      <c r="U544" s="6" t="e">
        <f>IF(予定価格!$G$1939=0,ROUND(予定価格!H532*(入力表!$F$12/予定価格!$H$1943),-$F$14),ROUND((予定価格!G532*(入力表!$F$12-予定価格!$H$1943)/予定価格!$G$1943)+予定価格!H532,-$F$14))</f>
        <v>#DIV/0!</v>
      </c>
      <c r="V544" t="e">
        <f>IF(U544=0,1,IF(予定価格!O532=0,1,(U544-予定価格!P532)/予定価格!O532))</f>
        <v>#DIV/0!</v>
      </c>
      <c r="W544" t="e">
        <f t="shared" si="145"/>
        <v>#DIV/0!</v>
      </c>
      <c r="X544" t="e">
        <f t="shared" si="140"/>
        <v>#DIV/0!</v>
      </c>
      <c r="Y544" t="e">
        <f>IF(U544=0,0,IF(予定価格!G532=0,0,(U544-予定価格!H532)/予定価格!G532))</f>
        <v>#DIV/0!</v>
      </c>
      <c r="Z544" t="e">
        <f t="shared" si="146"/>
        <v>#DIV/0!</v>
      </c>
      <c r="AA544" t="e">
        <f t="shared" si="141"/>
        <v>#DIV/0!</v>
      </c>
      <c r="AB544" s="6" t="e">
        <f t="shared" si="142"/>
        <v>#DIV/0!</v>
      </c>
    </row>
    <row r="545" spans="1:28" hidden="1" x14ac:dyDescent="0.2">
      <c r="A545">
        <f>+予定価格!A533</f>
        <v>0</v>
      </c>
      <c r="B545" s="268">
        <f>ROUND(予定価格!B533*査定表!$B$1949,-D545)+E545</f>
        <v>0</v>
      </c>
      <c r="C545" s="268"/>
      <c r="D545" s="32">
        <f t="shared" si="147"/>
        <v>3</v>
      </c>
      <c r="E545" s="33">
        <f t="shared" si="133"/>
        <v>0</v>
      </c>
      <c r="F545" s="268">
        <f>IF($F$12=0,0,IF(予定価格!$G$1939=0,ROUND(予定価格!H533*(入力表!$F$12/予定価格!$H$1943),-H545),ROUND((予定価格!G533*(入力表!$F$12-予定価格!$H$1943)/予定価格!$G$1943)+予定価格!H533,-H545)))+I545</f>
        <v>0</v>
      </c>
      <c r="G545" s="268"/>
      <c r="H545" s="34">
        <f t="shared" si="148"/>
        <v>3</v>
      </c>
      <c r="I545" s="35">
        <f t="shared" si="134"/>
        <v>0</v>
      </c>
      <c r="J545" s="220">
        <f t="shared" si="135"/>
        <v>0</v>
      </c>
      <c r="K545" s="12">
        <f t="shared" si="136"/>
        <v>0</v>
      </c>
      <c r="L545" s="37"/>
      <c r="M545" s="6">
        <f>ROUND(予定価格!B533*査定表!$B$1949,-$F$14)</f>
        <v>0</v>
      </c>
      <c r="N545">
        <f>IF(M545=0,1,M545/予定価格!B533)</f>
        <v>1</v>
      </c>
      <c r="O545">
        <f t="shared" si="143"/>
        <v>11</v>
      </c>
      <c r="P545">
        <f t="shared" si="137"/>
        <v>0</v>
      </c>
      <c r="Q545">
        <f>IF(M545=0,0,M545/予定価格!B533)</f>
        <v>0</v>
      </c>
      <c r="R545">
        <f t="shared" si="144"/>
        <v>11</v>
      </c>
      <c r="S545">
        <f t="shared" si="138"/>
        <v>0</v>
      </c>
      <c r="T545" s="6">
        <f t="shared" si="139"/>
        <v>0</v>
      </c>
      <c r="U545" s="6" t="e">
        <f>IF(予定価格!$G$1939=0,ROUND(予定価格!H533*(入力表!$F$12/予定価格!$H$1943),-$F$14),ROUND((予定価格!G533*(入力表!$F$12-予定価格!$H$1943)/予定価格!$G$1943)+予定価格!H533,-$F$14))</f>
        <v>#DIV/0!</v>
      </c>
      <c r="V545" t="e">
        <f>IF(U545=0,1,IF(予定価格!O533=0,1,(U545-予定価格!P533)/予定価格!O533))</f>
        <v>#DIV/0!</v>
      </c>
      <c r="W545" t="e">
        <f t="shared" si="145"/>
        <v>#DIV/0!</v>
      </c>
      <c r="X545" t="e">
        <f t="shared" si="140"/>
        <v>#DIV/0!</v>
      </c>
      <c r="Y545" t="e">
        <f>IF(U545=0,0,IF(予定価格!G533=0,0,(U545-予定価格!H533)/予定価格!G533))</f>
        <v>#DIV/0!</v>
      </c>
      <c r="Z545" t="e">
        <f t="shared" si="146"/>
        <v>#DIV/0!</v>
      </c>
      <c r="AA545" t="e">
        <f t="shared" si="141"/>
        <v>#DIV/0!</v>
      </c>
      <c r="AB545" s="6" t="e">
        <f t="shared" si="142"/>
        <v>#DIV/0!</v>
      </c>
    </row>
    <row r="546" spans="1:28" hidden="1" x14ac:dyDescent="0.2">
      <c r="A546">
        <f>+予定価格!A534</f>
        <v>0</v>
      </c>
      <c r="B546" s="268">
        <f>ROUND(予定価格!B534*査定表!$B$1949,-D546)+E546</f>
        <v>0</v>
      </c>
      <c r="C546" s="268"/>
      <c r="D546" s="32">
        <f t="shared" si="147"/>
        <v>3</v>
      </c>
      <c r="E546" s="33">
        <f t="shared" si="133"/>
        <v>0</v>
      </c>
      <c r="F546" s="268">
        <f>IF($F$12=0,0,IF(予定価格!$G$1939=0,ROUND(予定価格!H534*(入力表!$F$12/予定価格!$H$1943),-H546),ROUND((予定価格!G534*(入力表!$F$12-予定価格!$H$1943)/予定価格!$G$1943)+予定価格!H534,-H546)))+I546</f>
        <v>0</v>
      </c>
      <c r="G546" s="268"/>
      <c r="H546" s="34">
        <f t="shared" si="148"/>
        <v>3</v>
      </c>
      <c r="I546" s="35">
        <f t="shared" si="134"/>
        <v>0</v>
      </c>
      <c r="J546" s="220">
        <f t="shared" si="135"/>
        <v>0</v>
      </c>
      <c r="K546" s="12">
        <f t="shared" si="136"/>
        <v>0</v>
      </c>
      <c r="L546" s="37"/>
      <c r="M546" s="6">
        <f>ROUND(予定価格!B534*査定表!$B$1949,-$F$14)</f>
        <v>0</v>
      </c>
      <c r="N546">
        <f>IF(M546=0,1,M546/予定価格!B534)</f>
        <v>1</v>
      </c>
      <c r="O546">
        <f t="shared" si="143"/>
        <v>11</v>
      </c>
      <c r="P546">
        <f t="shared" si="137"/>
        <v>0</v>
      </c>
      <c r="Q546">
        <f>IF(M546=0,0,M546/予定価格!B534)</f>
        <v>0</v>
      </c>
      <c r="R546">
        <f t="shared" si="144"/>
        <v>11</v>
      </c>
      <c r="S546">
        <f t="shared" si="138"/>
        <v>0</v>
      </c>
      <c r="T546" s="6">
        <f t="shared" si="139"/>
        <v>0</v>
      </c>
      <c r="U546" s="6" t="e">
        <f>IF(予定価格!$G$1939=0,ROUND(予定価格!H534*(入力表!$F$12/予定価格!$H$1943),-$F$14),ROUND((予定価格!G534*(入力表!$F$12-予定価格!$H$1943)/予定価格!$G$1943)+予定価格!H534,-$F$14))</f>
        <v>#DIV/0!</v>
      </c>
      <c r="V546" t="e">
        <f>IF(U546=0,1,IF(予定価格!O534=0,1,(U546-予定価格!P534)/予定価格!O534))</f>
        <v>#DIV/0!</v>
      </c>
      <c r="W546" t="e">
        <f t="shared" si="145"/>
        <v>#DIV/0!</v>
      </c>
      <c r="X546" t="e">
        <f t="shared" si="140"/>
        <v>#DIV/0!</v>
      </c>
      <c r="Y546" t="e">
        <f>IF(U546=0,0,IF(予定価格!G534=0,0,(U546-予定価格!H534)/予定価格!G534))</f>
        <v>#DIV/0!</v>
      </c>
      <c r="Z546" t="e">
        <f t="shared" si="146"/>
        <v>#DIV/0!</v>
      </c>
      <c r="AA546" t="e">
        <f t="shared" si="141"/>
        <v>#DIV/0!</v>
      </c>
      <c r="AB546" s="6" t="e">
        <f t="shared" si="142"/>
        <v>#DIV/0!</v>
      </c>
    </row>
    <row r="547" spans="1:28" hidden="1" x14ac:dyDescent="0.2">
      <c r="A547">
        <f>+予定価格!A535</f>
        <v>0</v>
      </c>
      <c r="B547" s="268">
        <f>ROUND(予定価格!B535*査定表!$B$1949,-D547)+E547</f>
        <v>0</v>
      </c>
      <c r="C547" s="268"/>
      <c r="D547" s="32">
        <f t="shared" si="147"/>
        <v>3</v>
      </c>
      <c r="E547" s="33">
        <f t="shared" si="133"/>
        <v>0</v>
      </c>
      <c r="F547" s="268">
        <f>IF($F$12=0,0,IF(予定価格!$G$1939=0,ROUND(予定価格!H535*(入力表!$F$12/予定価格!$H$1943),-H547),ROUND((予定価格!G535*(入力表!$F$12-予定価格!$H$1943)/予定価格!$G$1943)+予定価格!H535,-H547)))+I547</f>
        <v>0</v>
      </c>
      <c r="G547" s="268"/>
      <c r="H547" s="34">
        <f t="shared" si="148"/>
        <v>3</v>
      </c>
      <c r="I547" s="35">
        <f t="shared" si="134"/>
        <v>0</v>
      </c>
      <c r="J547" s="220">
        <f t="shared" si="135"/>
        <v>0</v>
      </c>
      <c r="K547" s="12">
        <f t="shared" si="136"/>
        <v>0</v>
      </c>
      <c r="L547" s="37"/>
      <c r="M547" s="6">
        <f>ROUND(予定価格!B535*査定表!$B$1949,-$F$14)</f>
        <v>0</v>
      </c>
      <c r="N547">
        <f>IF(M547=0,1,M547/予定価格!B535)</f>
        <v>1</v>
      </c>
      <c r="O547">
        <f t="shared" si="143"/>
        <v>11</v>
      </c>
      <c r="P547">
        <f t="shared" si="137"/>
        <v>0</v>
      </c>
      <c r="Q547">
        <f>IF(M547=0,0,M547/予定価格!B535)</f>
        <v>0</v>
      </c>
      <c r="R547">
        <f t="shared" si="144"/>
        <v>11</v>
      </c>
      <c r="S547">
        <f t="shared" si="138"/>
        <v>0</v>
      </c>
      <c r="T547" s="6">
        <f t="shared" si="139"/>
        <v>0</v>
      </c>
      <c r="U547" s="6" t="e">
        <f>IF(予定価格!$G$1939=0,ROUND(予定価格!H535*(入力表!$F$12/予定価格!$H$1943),-$F$14),ROUND((予定価格!G535*(入力表!$F$12-予定価格!$H$1943)/予定価格!$G$1943)+予定価格!H535,-$F$14))</f>
        <v>#DIV/0!</v>
      </c>
      <c r="V547" t="e">
        <f>IF(U547=0,1,IF(予定価格!O535=0,1,(U547-予定価格!P535)/予定価格!O535))</f>
        <v>#DIV/0!</v>
      </c>
      <c r="W547" t="e">
        <f t="shared" si="145"/>
        <v>#DIV/0!</v>
      </c>
      <c r="X547" t="e">
        <f t="shared" si="140"/>
        <v>#DIV/0!</v>
      </c>
      <c r="Y547" t="e">
        <f>IF(U547=0,0,IF(予定価格!G535=0,0,(U547-予定価格!H535)/予定価格!G535))</f>
        <v>#DIV/0!</v>
      </c>
      <c r="Z547" t="e">
        <f t="shared" si="146"/>
        <v>#DIV/0!</v>
      </c>
      <c r="AA547" t="e">
        <f t="shared" si="141"/>
        <v>#DIV/0!</v>
      </c>
      <c r="AB547" s="6" t="e">
        <f t="shared" si="142"/>
        <v>#DIV/0!</v>
      </c>
    </row>
    <row r="548" spans="1:28" hidden="1" x14ac:dyDescent="0.2">
      <c r="A548">
        <f>+予定価格!A536</f>
        <v>0</v>
      </c>
      <c r="B548" s="268">
        <f>ROUND(予定価格!B536*査定表!$B$1949,-D548)+E548</f>
        <v>0</v>
      </c>
      <c r="C548" s="268"/>
      <c r="D548" s="32">
        <f t="shared" si="147"/>
        <v>3</v>
      </c>
      <c r="E548" s="33">
        <f t="shared" si="133"/>
        <v>0</v>
      </c>
      <c r="F548" s="268">
        <f>IF($F$12=0,0,IF(予定価格!$G$1939=0,ROUND(予定価格!H536*(入力表!$F$12/予定価格!$H$1943),-H548),ROUND((予定価格!G536*(入力表!$F$12-予定価格!$H$1943)/予定価格!$G$1943)+予定価格!H536,-H548)))+I548</f>
        <v>0</v>
      </c>
      <c r="G548" s="268"/>
      <c r="H548" s="34">
        <f t="shared" si="148"/>
        <v>3</v>
      </c>
      <c r="I548" s="35">
        <f t="shared" si="134"/>
        <v>0</v>
      </c>
      <c r="J548" s="220">
        <f t="shared" si="135"/>
        <v>0</v>
      </c>
      <c r="K548" s="12">
        <f t="shared" si="136"/>
        <v>0</v>
      </c>
      <c r="L548" s="37"/>
      <c r="M548" s="6">
        <f>ROUND(予定価格!B536*査定表!$B$1949,-$F$14)</f>
        <v>0</v>
      </c>
      <c r="N548">
        <f>IF(M548=0,1,M548/予定価格!B536)</f>
        <v>1</v>
      </c>
      <c r="O548">
        <f t="shared" si="143"/>
        <v>11</v>
      </c>
      <c r="P548">
        <f t="shared" si="137"/>
        <v>0</v>
      </c>
      <c r="Q548">
        <f>IF(M548=0,0,M548/予定価格!B536)</f>
        <v>0</v>
      </c>
      <c r="R548">
        <f t="shared" si="144"/>
        <v>11</v>
      </c>
      <c r="S548">
        <f t="shared" si="138"/>
        <v>0</v>
      </c>
      <c r="T548" s="6">
        <f t="shared" si="139"/>
        <v>0</v>
      </c>
      <c r="U548" s="6" t="e">
        <f>IF(予定価格!$G$1939=0,ROUND(予定価格!H536*(入力表!$F$12/予定価格!$H$1943),-$F$14),ROUND((予定価格!G536*(入力表!$F$12-予定価格!$H$1943)/予定価格!$G$1943)+予定価格!H536,-$F$14))</f>
        <v>#DIV/0!</v>
      </c>
      <c r="V548" t="e">
        <f>IF(U548=0,1,IF(予定価格!O536=0,1,(U548-予定価格!P536)/予定価格!O536))</f>
        <v>#DIV/0!</v>
      </c>
      <c r="W548" t="e">
        <f t="shared" si="145"/>
        <v>#DIV/0!</v>
      </c>
      <c r="X548" t="e">
        <f t="shared" si="140"/>
        <v>#DIV/0!</v>
      </c>
      <c r="Y548" t="e">
        <f>IF(U548=0,0,IF(予定価格!G536=0,0,(U548-予定価格!H536)/予定価格!G536))</f>
        <v>#DIV/0!</v>
      </c>
      <c r="Z548" t="e">
        <f t="shared" si="146"/>
        <v>#DIV/0!</v>
      </c>
      <c r="AA548" t="e">
        <f t="shared" si="141"/>
        <v>#DIV/0!</v>
      </c>
      <c r="AB548" s="6" t="e">
        <f t="shared" si="142"/>
        <v>#DIV/0!</v>
      </c>
    </row>
    <row r="549" spans="1:28" hidden="1" x14ac:dyDescent="0.2">
      <c r="A549">
        <f>+予定価格!A537</f>
        <v>0</v>
      </c>
      <c r="B549" s="268">
        <f>ROUND(予定価格!B537*査定表!$B$1949,-D549)+E549</f>
        <v>0</v>
      </c>
      <c r="C549" s="268"/>
      <c r="D549" s="32">
        <f t="shared" si="147"/>
        <v>3</v>
      </c>
      <c r="E549" s="33">
        <f t="shared" si="133"/>
        <v>0</v>
      </c>
      <c r="F549" s="268">
        <f>IF($F$12=0,0,IF(予定価格!$G$1939=0,ROUND(予定価格!H537*(入力表!$F$12/予定価格!$H$1943),-H549),ROUND((予定価格!G537*(入力表!$F$12-予定価格!$H$1943)/予定価格!$G$1943)+予定価格!H537,-H549)))+I549</f>
        <v>0</v>
      </c>
      <c r="G549" s="268"/>
      <c r="H549" s="34">
        <f t="shared" si="148"/>
        <v>3</v>
      </c>
      <c r="I549" s="35">
        <f t="shared" si="134"/>
        <v>0</v>
      </c>
      <c r="J549" s="220">
        <f t="shared" si="135"/>
        <v>0</v>
      </c>
      <c r="K549" s="12">
        <f t="shared" si="136"/>
        <v>0</v>
      </c>
      <c r="L549" s="37"/>
      <c r="M549" s="6">
        <f>ROUND(予定価格!B537*査定表!$B$1949,-$F$14)</f>
        <v>0</v>
      </c>
      <c r="N549">
        <f>IF(M549=0,1,M549/予定価格!B537)</f>
        <v>1</v>
      </c>
      <c r="O549">
        <f t="shared" si="143"/>
        <v>11</v>
      </c>
      <c r="P549">
        <f t="shared" si="137"/>
        <v>0</v>
      </c>
      <c r="Q549">
        <f>IF(M549=0,0,M549/予定価格!B537)</f>
        <v>0</v>
      </c>
      <c r="R549">
        <f t="shared" si="144"/>
        <v>11</v>
      </c>
      <c r="S549">
        <f t="shared" si="138"/>
        <v>0</v>
      </c>
      <c r="T549" s="6">
        <f t="shared" si="139"/>
        <v>0</v>
      </c>
      <c r="U549" s="6" t="e">
        <f>IF(予定価格!$G$1939=0,ROUND(予定価格!H537*(入力表!$F$12/予定価格!$H$1943),-$F$14),ROUND((予定価格!G537*(入力表!$F$12-予定価格!$H$1943)/予定価格!$G$1943)+予定価格!H537,-$F$14))</f>
        <v>#DIV/0!</v>
      </c>
      <c r="V549" t="e">
        <f>IF(U549=0,1,IF(予定価格!O537=0,1,(U549-予定価格!P537)/予定価格!O537))</f>
        <v>#DIV/0!</v>
      </c>
      <c r="W549" t="e">
        <f t="shared" si="145"/>
        <v>#DIV/0!</v>
      </c>
      <c r="X549" t="e">
        <f t="shared" si="140"/>
        <v>#DIV/0!</v>
      </c>
      <c r="Y549" t="e">
        <f>IF(U549=0,0,IF(予定価格!G537=0,0,(U549-予定価格!H537)/予定価格!G537))</f>
        <v>#DIV/0!</v>
      </c>
      <c r="Z549" t="e">
        <f t="shared" si="146"/>
        <v>#DIV/0!</v>
      </c>
      <c r="AA549" t="e">
        <f t="shared" si="141"/>
        <v>#DIV/0!</v>
      </c>
      <c r="AB549" s="6" t="e">
        <f t="shared" si="142"/>
        <v>#DIV/0!</v>
      </c>
    </row>
    <row r="550" spans="1:28" hidden="1" x14ac:dyDescent="0.2">
      <c r="A550">
        <f>+予定価格!A538</f>
        <v>0</v>
      </c>
      <c r="B550" s="268">
        <f>ROUND(予定価格!B538*査定表!$B$1949,-D550)+E550</f>
        <v>0</v>
      </c>
      <c r="C550" s="268"/>
      <c r="D550" s="32">
        <f t="shared" si="147"/>
        <v>3</v>
      </c>
      <c r="E550" s="33">
        <f t="shared" si="133"/>
        <v>0</v>
      </c>
      <c r="F550" s="268">
        <f>IF($F$12=0,0,IF(予定価格!$G$1939=0,ROUND(予定価格!H538*(入力表!$F$12/予定価格!$H$1943),-H550),ROUND((予定価格!G538*(入力表!$F$12-予定価格!$H$1943)/予定価格!$G$1943)+予定価格!H538,-H550)))+I550</f>
        <v>0</v>
      </c>
      <c r="G550" s="268"/>
      <c r="H550" s="34">
        <f t="shared" si="148"/>
        <v>3</v>
      </c>
      <c r="I550" s="35">
        <f t="shared" si="134"/>
        <v>0</v>
      </c>
      <c r="J550" s="220">
        <f t="shared" si="135"/>
        <v>0</v>
      </c>
      <c r="K550" s="12">
        <f t="shared" si="136"/>
        <v>0</v>
      </c>
      <c r="L550" s="37"/>
      <c r="M550" s="6">
        <f>ROUND(予定価格!B538*査定表!$B$1949,-$F$14)</f>
        <v>0</v>
      </c>
      <c r="N550">
        <f>IF(M550=0,1,M550/予定価格!B538)</f>
        <v>1</v>
      </c>
      <c r="O550">
        <f t="shared" si="143"/>
        <v>11</v>
      </c>
      <c r="P550">
        <f t="shared" si="137"/>
        <v>0</v>
      </c>
      <c r="Q550">
        <f>IF(M550=0,0,M550/予定価格!B538)</f>
        <v>0</v>
      </c>
      <c r="R550">
        <f t="shared" si="144"/>
        <v>11</v>
      </c>
      <c r="S550">
        <f t="shared" si="138"/>
        <v>0</v>
      </c>
      <c r="T550" s="6">
        <f t="shared" si="139"/>
        <v>0</v>
      </c>
      <c r="U550" s="6" t="e">
        <f>IF(予定価格!$G$1939=0,ROUND(予定価格!H538*(入力表!$F$12/予定価格!$H$1943),-$F$14),ROUND((予定価格!G538*(入力表!$F$12-予定価格!$H$1943)/予定価格!$G$1943)+予定価格!H538,-$F$14))</f>
        <v>#DIV/0!</v>
      </c>
      <c r="V550" t="e">
        <f>IF(U550=0,1,IF(予定価格!O538=0,1,(U550-予定価格!P538)/予定価格!O538))</f>
        <v>#DIV/0!</v>
      </c>
      <c r="W550" t="e">
        <f t="shared" si="145"/>
        <v>#DIV/0!</v>
      </c>
      <c r="X550" t="e">
        <f t="shared" si="140"/>
        <v>#DIV/0!</v>
      </c>
      <c r="Y550" t="e">
        <f>IF(U550=0,0,IF(予定価格!G538=0,0,(U550-予定価格!H538)/予定価格!G538))</f>
        <v>#DIV/0!</v>
      </c>
      <c r="Z550" t="e">
        <f t="shared" si="146"/>
        <v>#DIV/0!</v>
      </c>
      <c r="AA550" t="e">
        <f t="shared" si="141"/>
        <v>#DIV/0!</v>
      </c>
      <c r="AB550" s="6" t="e">
        <f t="shared" si="142"/>
        <v>#DIV/0!</v>
      </c>
    </row>
    <row r="551" spans="1:28" hidden="1" x14ac:dyDescent="0.2">
      <c r="A551">
        <f>+予定価格!A539</f>
        <v>0</v>
      </c>
      <c r="B551" s="268">
        <f>ROUND(予定価格!B539*査定表!$B$1949,-D551)+E551</f>
        <v>0</v>
      </c>
      <c r="C551" s="268"/>
      <c r="D551" s="32">
        <f t="shared" si="147"/>
        <v>3</v>
      </c>
      <c r="E551" s="33">
        <f t="shared" si="133"/>
        <v>0</v>
      </c>
      <c r="F551" s="268">
        <f>IF($F$12=0,0,IF(予定価格!$G$1939=0,ROUND(予定価格!H539*(入力表!$F$12/予定価格!$H$1943),-H551),ROUND((予定価格!G539*(入力表!$F$12-予定価格!$H$1943)/予定価格!$G$1943)+予定価格!H539,-H551)))+I551</f>
        <v>0</v>
      </c>
      <c r="G551" s="268"/>
      <c r="H551" s="34">
        <f t="shared" si="148"/>
        <v>3</v>
      </c>
      <c r="I551" s="35">
        <f t="shared" si="134"/>
        <v>0</v>
      </c>
      <c r="J551" s="220">
        <f t="shared" si="135"/>
        <v>0</v>
      </c>
      <c r="K551" s="12">
        <f t="shared" si="136"/>
        <v>0</v>
      </c>
      <c r="L551" s="37"/>
      <c r="M551" s="6">
        <f>ROUND(予定価格!B539*査定表!$B$1949,-$F$14)</f>
        <v>0</v>
      </c>
      <c r="N551">
        <f>IF(M551=0,1,M551/予定価格!B539)</f>
        <v>1</v>
      </c>
      <c r="O551">
        <f t="shared" si="143"/>
        <v>11</v>
      </c>
      <c r="P551">
        <f t="shared" si="137"/>
        <v>0</v>
      </c>
      <c r="Q551">
        <f>IF(M551=0,0,M551/予定価格!B539)</f>
        <v>0</v>
      </c>
      <c r="R551">
        <f t="shared" si="144"/>
        <v>11</v>
      </c>
      <c r="S551">
        <f t="shared" si="138"/>
        <v>0</v>
      </c>
      <c r="T551" s="6">
        <f t="shared" si="139"/>
        <v>0</v>
      </c>
      <c r="U551" s="6" t="e">
        <f>IF(予定価格!$G$1939=0,ROUND(予定価格!H539*(入力表!$F$12/予定価格!$H$1943),-$F$14),ROUND((予定価格!G539*(入力表!$F$12-予定価格!$H$1943)/予定価格!$G$1943)+予定価格!H539,-$F$14))</f>
        <v>#DIV/0!</v>
      </c>
      <c r="V551" t="e">
        <f>IF(U551=0,1,IF(予定価格!O539=0,1,(U551-予定価格!P539)/予定価格!O539))</f>
        <v>#DIV/0!</v>
      </c>
      <c r="W551" t="e">
        <f t="shared" si="145"/>
        <v>#DIV/0!</v>
      </c>
      <c r="X551" t="e">
        <f t="shared" si="140"/>
        <v>#DIV/0!</v>
      </c>
      <c r="Y551" t="e">
        <f>IF(U551=0,0,IF(予定価格!G539=0,0,(U551-予定価格!H539)/予定価格!G539))</f>
        <v>#DIV/0!</v>
      </c>
      <c r="Z551" t="e">
        <f t="shared" si="146"/>
        <v>#DIV/0!</v>
      </c>
      <c r="AA551" t="e">
        <f t="shared" si="141"/>
        <v>#DIV/0!</v>
      </c>
      <c r="AB551" s="6" t="e">
        <f t="shared" si="142"/>
        <v>#DIV/0!</v>
      </c>
    </row>
    <row r="552" spans="1:28" hidden="1" x14ac:dyDescent="0.2">
      <c r="A552">
        <f>+予定価格!A540</f>
        <v>0</v>
      </c>
      <c r="B552" s="268">
        <f>ROUND(予定価格!B540*査定表!$B$1949,-D552)+E552</f>
        <v>0</v>
      </c>
      <c r="C552" s="268"/>
      <c r="D552" s="32">
        <f t="shared" si="147"/>
        <v>3</v>
      </c>
      <c r="E552" s="33">
        <f t="shared" si="133"/>
        <v>0</v>
      </c>
      <c r="F552" s="268">
        <f>IF($F$12=0,0,IF(予定価格!$G$1939=0,ROUND(予定価格!H540*(入力表!$F$12/予定価格!$H$1943),-H552),ROUND((予定価格!G540*(入力表!$F$12-予定価格!$H$1943)/予定価格!$G$1943)+予定価格!H540,-H552)))+I552</f>
        <v>0</v>
      </c>
      <c r="G552" s="268"/>
      <c r="H552" s="34">
        <f t="shared" si="148"/>
        <v>3</v>
      </c>
      <c r="I552" s="35">
        <f t="shared" si="134"/>
        <v>0</v>
      </c>
      <c r="J552" s="220">
        <f t="shared" si="135"/>
        <v>0</v>
      </c>
      <c r="K552" s="12">
        <f t="shared" si="136"/>
        <v>0</v>
      </c>
      <c r="L552" s="37"/>
      <c r="M552" s="6">
        <f>ROUND(予定価格!B540*査定表!$B$1949,-$F$14)</f>
        <v>0</v>
      </c>
      <c r="N552">
        <f>IF(M552=0,1,M552/予定価格!B540)</f>
        <v>1</v>
      </c>
      <c r="O552">
        <f t="shared" si="143"/>
        <v>11</v>
      </c>
      <c r="P552">
        <f t="shared" si="137"/>
        <v>0</v>
      </c>
      <c r="Q552">
        <f>IF(M552=0,0,M552/予定価格!B540)</f>
        <v>0</v>
      </c>
      <c r="R552">
        <f t="shared" si="144"/>
        <v>11</v>
      </c>
      <c r="S552">
        <f t="shared" si="138"/>
        <v>0</v>
      </c>
      <c r="T552" s="6">
        <f t="shared" si="139"/>
        <v>0</v>
      </c>
      <c r="U552" s="6" t="e">
        <f>IF(予定価格!$G$1939=0,ROUND(予定価格!H540*(入力表!$F$12/予定価格!$H$1943),-$F$14),ROUND((予定価格!G540*(入力表!$F$12-予定価格!$H$1943)/予定価格!$G$1943)+予定価格!H540,-$F$14))</f>
        <v>#DIV/0!</v>
      </c>
      <c r="V552" t="e">
        <f>IF(U552=0,1,IF(予定価格!O540=0,1,(U552-予定価格!P540)/予定価格!O540))</f>
        <v>#DIV/0!</v>
      </c>
      <c r="W552" t="e">
        <f t="shared" si="145"/>
        <v>#DIV/0!</v>
      </c>
      <c r="X552" t="e">
        <f t="shared" si="140"/>
        <v>#DIV/0!</v>
      </c>
      <c r="Y552" t="e">
        <f>IF(U552=0,0,IF(予定価格!G540=0,0,(U552-予定価格!H540)/予定価格!G540))</f>
        <v>#DIV/0!</v>
      </c>
      <c r="Z552" t="e">
        <f t="shared" si="146"/>
        <v>#DIV/0!</v>
      </c>
      <c r="AA552" t="e">
        <f t="shared" si="141"/>
        <v>#DIV/0!</v>
      </c>
      <c r="AB552" s="6" t="e">
        <f t="shared" si="142"/>
        <v>#DIV/0!</v>
      </c>
    </row>
    <row r="553" spans="1:28" hidden="1" x14ac:dyDescent="0.2">
      <c r="A553">
        <f>+予定価格!A541</f>
        <v>0</v>
      </c>
      <c r="B553" s="268">
        <f>ROUND(予定価格!B541*査定表!$B$1949,-D553)+E553</f>
        <v>0</v>
      </c>
      <c r="C553" s="268"/>
      <c r="D553" s="32">
        <f t="shared" si="147"/>
        <v>3</v>
      </c>
      <c r="E553" s="33">
        <f t="shared" si="133"/>
        <v>0</v>
      </c>
      <c r="F553" s="268">
        <f>IF($F$12=0,0,IF(予定価格!$G$1939=0,ROUND(予定価格!H541*(入力表!$F$12/予定価格!$H$1943),-H553),ROUND((予定価格!G541*(入力表!$F$12-予定価格!$H$1943)/予定価格!$G$1943)+予定価格!H541,-H553)))+I553</f>
        <v>0</v>
      </c>
      <c r="G553" s="268"/>
      <c r="H553" s="34">
        <f t="shared" si="148"/>
        <v>3</v>
      </c>
      <c r="I553" s="35">
        <f t="shared" si="134"/>
        <v>0</v>
      </c>
      <c r="J553" s="220">
        <f t="shared" si="135"/>
        <v>0</v>
      </c>
      <c r="K553" s="12">
        <f t="shared" si="136"/>
        <v>0</v>
      </c>
      <c r="L553" s="37"/>
      <c r="M553" s="6">
        <f>ROUND(予定価格!B541*査定表!$B$1949,-$F$14)</f>
        <v>0</v>
      </c>
      <c r="N553">
        <f>IF(M553=0,1,M553/予定価格!B541)</f>
        <v>1</v>
      </c>
      <c r="O553">
        <f t="shared" si="143"/>
        <v>11</v>
      </c>
      <c r="P553">
        <f t="shared" si="137"/>
        <v>0</v>
      </c>
      <c r="Q553">
        <f>IF(M553=0,0,M553/予定価格!B541)</f>
        <v>0</v>
      </c>
      <c r="R553">
        <f t="shared" si="144"/>
        <v>11</v>
      </c>
      <c r="S553">
        <f t="shared" si="138"/>
        <v>0</v>
      </c>
      <c r="T553" s="6">
        <f t="shared" si="139"/>
        <v>0</v>
      </c>
      <c r="U553" s="6" t="e">
        <f>IF(予定価格!$G$1939=0,ROUND(予定価格!H541*(入力表!$F$12/予定価格!$H$1943),-$F$14),ROUND((予定価格!G541*(入力表!$F$12-予定価格!$H$1943)/予定価格!$G$1943)+予定価格!H541,-$F$14))</f>
        <v>#DIV/0!</v>
      </c>
      <c r="V553" t="e">
        <f>IF(U553=0,1,IF(予定価格!O541=0,1,(U553-予定価格!P541)/予定価格!O541))</f>
        <v>#DIV/0!</v>
      </c>
      <c r="W553" t="e">
        <f t="shared" si="145"/>
        <v>#DIV/0!</v>
      </c>
      <c r="X553" t="e">
        <f t="shared" si="140"/>
        <v>#DIV/0!</v>
      </c>
      <c r="Y553" t="e">
        <f>IF(U553=0,0,IF(予定価格!G541=0,0,(U553-予定価格!H541)/予定価格!G541))</f>
        <v>#DIV/0!</v>
      </c>
      <c r="Z553" t="e">
        <f t="shared" si="146"/>
        <v>#DIV/0!</v>
      </c>
      <c r="AA553" t="e">
        <f t="shared" si="141"/>
        <v>#DIV/0!</v>
      </c>
      <c r="AB553" s="6" t="e">
        <f t="shared" si="142"/>
        <v>#DIV/0!</v>
      </c>
    </row>
    <row r="554" spans="1:28" hidden="1" x14ac:dyDescent="0.2">
      <c r="A554">
        <f>+予定価格!A542</f>
        <v>0</v>
      </c>
      <c r="B554" s="268">
        <f>ROUND(予定価格!B542*査定表!$B$1949,-D554)+E554</f>
        <v>0</v>
      </c>
      <c r="C554" s="268"/>
      <c r="D554" s="32">
        <f t="shared" si="147"/>
        <v>3</v>
      </c>
      <c r="E554" s="33">
        <f t="shared" si="133"/>
        <v>0</v>
      </c>
      <c r="F554" s="268">
        <f>IF($F$12=0,0,IF(予定価格!$G$1939=0,ROUND(予定価格!H542*(入力表!$F$12/予定価格!$H$1943),-H554),ROUND((予定価格!G542*(入力表!$F$12-予定価格!$H$1943)/予定価格!$G$1943)+予定価格!H542,-H554)))+I554</f>
        <v>0</v>
      </c>
      <c r="G554" s="268"/>
      <c r="H554" s="34">
        <f t="shared" si="148"/>
        <v>3</v>
      </c>
      <c r="I554" s="35">
        <f t="shared" si="134"/>
        <v>0</v>
      </c>
      <c r="J554" s="220">
        <f t="shared" si="135"/>
        <v>0</v>
      </c>
      <c r="K554" s="12">
        <f t="shared" si="136"/>
        <v>0</v>
      </c>
      <c r="L554" s="37"/>
      <c r="M554" s="6">
        <f>ROUND(予定価格!B542*査定表!$B$1949,-$F$14)</f>
        <v>0</v>
      </c>
      <c r="N554">
        <f>IF(M554=0,1,M554/予定価格!B542)</f>
        <v>1</v>
      </c>
      <c r="O554">
        <f t="shared" si="143"/>
        <v>11</v>
      </c>
      <c r="P554">
        <f t="shared" si="137"/>
        <v>0</v>
      </c>
      <c r="Q554">
        <f>IF(M554=0,0,M554/予定価格!B542)</f>
        <v>0</v>
      </c>
      <c r="R554">
        <f t="shared" si="144"/>
        <v>11</v>
      </c>
      <c r="S554">
        <f t="shared" si="138"/>
        <v>0</v>
      </c>
      <c r="T554" s="6">
        <f t="shared" si="139"/>
        <v>0</v>
      </c>
      <c r="U554" s="6" t="e">
        <f>IF(予定価格!$G$1939=0,ROUND(予定価格!H542*(入力表!$F$12/予定価格!$H$1943),-$F$14),ROUND((予定価格!G542*(入力表!$F$12-予定価格!$H$1943)/予定価格!$G$1943)+予定価格!H542,-$F$14))</f>
        <v>#DIV/0!</v>
      </c>
      <c r="V554" t="e">
        <f>IF(U554=0,1,IF(予定価格!O542=0,1,(U554-予定価格!P542)/予定価格!O542))</f>
        <v>#DIV/0!</v>
      </c>
      <c r="W554" t="e">
        <f t="shared" si="145"/>
        <v>#DIV/0!</v>
      </c>
      <c r="X554" t="e">
        <f t="shared" si="140"/>
        <v>#DIV/0!</v>
      </c>
      <c r="Y554" t="e">
        <f>IF(U554=0,0,IF(予定価格!G542=0,0,(U554-予定価格!H542)/予定価格!G542))</f>
        <v>#DIV/0!</v>
      </c>
      <c r="Z554" t="e">
        <f t="shared" si="146"/>
        <v>#DIV/0!</v>
      </c>
      <c r="AA554" t="e">
        <f t="shared" si="141"/>
        <v>#DIV/0!</v>
      </c>
      <c r="AB554" s="6" t="e">
        <f t="shared" si="142"/>
        <v>#DIV/0!</v>
      </c>
    </row>
    <row r="555" spans="1:28" hidden="1" x14ac:dyDescent="0.2">
      <c r="A555">
        <f>+予定価格!A543</f>
        <v>0</v>
      </c>
      <c r="B555" s="268">
        <f>ROUND(予定価格!B543*査定表!$B$1949,-D555)+E555</f>
        <v>0</v>
      </c>
      <c r="C555" s="268"/>
      <c r="D555" s="32">
        <f t="shared" si="147"/>
        <v>3</v>
      </c>
      <c r="E555" s="33">
        <f t="shared" si="133"/>
        <v>0</v>
      </c>
      <c r="F555" s="268">
        <f>IF($F$12=0,0,IF(予定価格!$G$1939=0,ROUND(予定価格!H543*(入力表!$F$12/予定価格!$H$1943),-H555),ROUND((予定価格!G543*(入力表!$F$12-予定価格!$H$1943)/予定価格!$G$1943)+予定価格!H543,-H555)))+I555</f>
        <v>0</v>
      </c>
      <c r="G555" s="268"/>
      <c r="H555" s="34">
        <f t="shared" si="148"/>
        <v>3</v>
      </c>
      <c r="I555" s="35">
        <f t="shared" si="134"/>
        <v>0</v>
      </c>
      <c r="J555" s="220">
        <f t="shared" si="135"/>
        <v>0</v>
      </c>
      <c r="K555" s="12">
        <f t="shared" si="136"/>
        <v>0</v>
      </c>
      <c r="L555" s="37"/>
      <c r="M555" s="6">
        <f>ROUND(予定価格!B543*査定表!$B$1949,-$F$14)</f>
        <v>0</v>
      </c>
      <c r="N555">
        <f>IF(M555=0,1,M555/予定価格!B543)</f>
        <v>1</v>
      </c>
      <c r="O555">
        <f t="shared" si="143"/>
        <v>11</v>
      </c>
      <c r="P555">
        <f t="shared" si="137"/>
        <v>0</v>
      </c>
      <c r="Q555">
        <f>IF(M555=0,0,M555/予定価格!B543)</f>
        <v>0</v>
      </c>
      <c r="R555">
        <f t="shared" si="144"/>
        <v>11</v>
      </c>
      <c r="S555">
        <f t="shared" si="138"/>
        <v>0</v>
      </c>
      <c r="T555" s="6">
        <f t="shared" si="139"/>
        <v>0</v>
      </c>
      <c r="U555" s="6" t="e">
        <f>IF(予定価格!$G$1939=0,ROUND(予定価格!H543*(入力表!$F$12/予定価格!$H$1943),-$F$14),ROUND((予定価格!G543*(入力表!$F$12-予定価格!$H$1943)/予定価格!$G$1943)+予定価格!H543,-$F$14))</f>
        <v>#DIV/0!</v>
      </c>
      <c r="V555" t="e">
        <f>IF(U555=0,1,IF(予定価格!O543=0,1,(U555-予定価格!P543)/予定価格!O543))</f>
        <v>#DIV/0!</v>
      </c>
      <c r="W555" t="e">
        <f t="shared" si="145"/>
        <v>#DIV/0!</v>
      </c>
      <c r="X555" t="e">
        <f t="shared" si="140"/>
        <v>#DIV/0!</v>
      </c>
      <c r="Y555" t="e">
        <f>IF(U555=0,0,IF(予定価格!G543=0,0,(U555-予定価格!H543)/予定価格!G543))</f>
        <v>#DIV/0!</v>
      </c>
      <c r="Z555" t="e">
        <f t="shared" si="146"/>
        <v>#DIV/0!</v>
      </c>
      <c r="AA555" t="e">
        <f t="shared" si="141"/>
        <v>#DIV/0!</v>
      </c>
      <c r="AB555" s="6" t="e">
        <f t="shared" si="142"/>
        <v>#DIV/0!</v>
      </c>
    </row>
    <row r="556" spans="1:28" hidden="1" x14ac:dyDescent="0.2">
      <c r="A556">
        <f>+予定価格!A544</f>
        <v>0</v>
      </c>
      <c r="B556" s="268">
        <f>ROUND(予定価格!B544*査定表!$B$1949,-D556)+E556</f>
        <v>0</v>
      </c>
      <c r="C556" s="268"/>
      <c r="D556" s="32">
        <f t="shared" si="147"/>
        <v>3</v>
      </c>
      <c r="E556" s="33">
        <f t="shared" si="133"/>
        <v>0</v>
      </c>
      <c r="F556" s="268">
        <f>IF($F$12=0,0,IF(予定価格!$G$1939=0,ROUND(予定価格!H544*(入力表!$F$12/予定価格!$H$1943),-H556),ROUND((予定価格!G544*(入力表!$F$12-予定価格!$H$1943)/予定価格!$G$1943)+予定価格!H544,-H556)))+I556</f>
        <v>0</v>
      </c>
      <c r="G556" s="268"/>
      <c r="H556" s="34">
        <f t="shared" si="148"/>
        <v>3</v>
      </c>
      <c r="I556" s="35">
        <f t="shared" si="134"/>
        <v>0</v>
      </c>
      <c r="J556" s="220">
        <f t="shared" si="135"/>
        <v>0</v>
      </c>
      <c r="K556" s="12">
        <f t="shared" si="136"/>
        <v>0</v>
      </c>
      <c r="L556" s="37"/>
      <c r="M556" s="6">
        <f>ROUND(予定価格!B544*査定表!$B$1949,-$F$14)</f>
        <v>0</v>
      </c>
      <c r="N556">
        <f>IF(M556=0,1,M556/予定価格!B544)</f>
        <v>1</v>
      </c>
      <c r="O556">
        <f t="shared" si="143"/>
        <v>11</v>
      </c>
      <c r="P556">
        <f t="shared" si="137"/>
        <v>0</v>
      </c>
      <c r="Q556">
        <f>IF(M556=0,0,M556/予定価格!B544)</f>
        <v>0</v>
      </c>
      <c r="R556">
        <f t="shared" si="144"/>
        <v>11</v>
      </c>
      <c r="S556">
        <f t="shared" si="138"/>
        <v>0</v>
      </c>
      <c r="T556" s="6">
        <f t="shared" si="139"/>
        <v>0</v>
      </c>
      <c r="U556" s="6" t="e">
        <f>IF(予定価格!$G$1939=0,ROUND(予定価格!H544*(入力表!$F$12/予定価格!$H$1943),-$F$14),ROUND((予定価格!G544*(入力表!$F$12-予定価格!$H$1943)/予定価格!$G$1943)+予定価格!H544,-$F$14))</f>
        <v>#DIV/0!</v>
      </c>
      <c r="V556" t="e">
        <f>IF(U556=0,1,IF(予定価格!O544=0,1,(U556-予定価格!P544)/予定価格!O544))</f>
        <v>#DIV/0!</v>
      </c>
      <c r="W556" t="e">
        <f t="shared" si="145"/>
        <v>#DIV/0!</v>
      </c>
      <c r="X556" t="e">
        <f t="shared" si="140"/>
        <v>#DIV/0!</v>
      </c>
      <c r="Y556" t="e">
        <f>IF(U556=0,0,IF(予定価格!G544=0,0,(U556-予定価格!H544)/予定価格!G544))</f>
        <v>#DIV/0!</v>
      </c>
      <c r="Z556" t="e">
        <f t="shared" si="146"/>
        <v>#DIV/0!</v>
      </c>
      <c r="AA556" t="e">
        <f t="shared" si="141"/>
        <v>#DIV/0!</v>
      </c>
      <c r="AB556" s="6" t="e">
        <f t="shared" si="142"/>
        <v>#DIV/0!</v>
      </c>
    </row>
    <row r="557" spans="1:28" hidden="1" x14ac:dyDescent="0.2">
      <c r="A557">
        <f>+予定価格!A545</f>
        <v>0</v>
      </c>
      <c r="B557" s="268">
        <f>ROUND(予定価格!B545*査定表!$B$1949,-D557)+E557</f>
        <v>0</v>
      </c>
      <c r="C557" s="268"/>
      <c r="D557" s="32">
        <f t="shared" si="147"/>
        <v>3</v>
      </c>
      <c r="E557" s="33">
        <f t="shared" si="133"/>
        <v>0</v>
      </c>
      <c r="F557" s="268">
        <f>IF($F$12=0,0,IF(予定価格!$G$1939=0,ROUND(予定価格!H545*(入力表!$F$12/予定価格!$H$1943),-H557),ROUND((予定価格!G545*(入力表!$F$12-予定価格!$H$1943)/予定価格!$G$1943)+予定価格!H545,-H557)))+I557</f>
        <v>0</v>
      </c>
      <c r="G557" s="268"/>
      <c r="H557" s="34">
        <f t="shared" si="148"/>
        <v>3</v>
      </c>
      <c r="I557" s="35">
        <f t="shared" si="134"/>
        <v>0</v>
      </c>
      <c r="J557" s="220">
        <f t="shared" si="135"/>
        <v>0</v>
      </c>
      <c r="K557" s="12">
        <f t="shared" si="136"/>
        <v>0</v>
      </c>
      <c r="L557" s="37"/>
      <c r="M557" s="6">
        <f>ROUND(予定価格!B545*査定表!$B$1949,-$F$14)</f>
        <v>0</v>
      </c>
      <c r="N557">
        <f>IF(M557=0,1,M557/予定価格!B545)</f>
        <v>1</v>
      </c>
      <c r="O557">
        <f t="shared" si="143"/>
        <v>11</v>
      </c>
      <c r="P557">
        <f t="shared" si="137"/>
        <v>0</v>
      </c>
      <c r="Q557">
        <f>IF(M557=0,0,M557/予定価格!B545)</f>
        <v>0</v>
      </c>
      <c r="R557">
        <f t="shared" si="144"/>
        <v>11</v>
      </c>
      <c r="S557">
        <f t="shared" si="138"/>
        <v>0</v>
      </c>
      <c r="T557" s="6">
        <f t="shared" si="139"/>
        <v>0</v>
      </c>
      <c r="U557" s="6" t="e">
        <f>IF(予定価格!$G$1939=0,ROUND(予定価格!H545*(入力表!$F$12/予定価格!$H$1943),-$F$14),ROUND((予定価格!G545*(入力表!$F$12-予定価格!$H$1943)/予定価格!$G$1943)+予定価格!H545,-$F$14))</f>
        <v>#DIV/0!</v>
      </c>
      <c r="V557" t="e">
        <f>IF(U557=0,1,IF(予定価格!O545=0,1,(U557-予定価格!P545)/予定価格!O545))</f>
        <v>#DIV/0!</v>
      </c>
      <c r="W557" t="e">
        <f t="shared" si="145"/>
        <v>#DIV/0!</v>
      </c>
      <c r="X557" t="e">
        <f t="shared" si="140"/>
        <v>#DIV/0!</v>
      </c>
      <c r="Y557" t="e">
        <f>IF(U557=0,0,IF(予定価格!G545=0,0,(U557-予定価格!H545)/予定価格!G545))</f>
        <v>#DIV/0!</v>
      </c>
      <c r="Z557" t="e">
        <f t="shared" si="146"/>
        <v>#DIV/0!</v>
      </c>
      <c r="AA557" t="e">
        <f t="shared" si="141"/>
        <v>#DIV/0!</v>
      </c>
      <c r="AB557" s="6" t="e">
        <f t="shared" si="142"/>
        <v>#DIV/0!</v>
      </c>
    </row>
    <row r="558" spans="1:28" hidden="1" x14ac:dyDescent="0.2">
      <c r="A558">
        <f>+予定価格!A546</f>
        <v>0</v>
      </c>
      <c r="B558" s="268">
        <f>ROUND(予定価格!B546*査定表!$B$1949,-D558)+E558</f>
        <v>0</v>
      </c>
      <c r="C558" s="268"/>
      <c r="D558" s="32">
        <f t="shared" si="147"/>
        <v>3</v>
      </c>
      <c r="E558" s="33">
        <f t="shared" si="133"/>
        <v>0</v>
      </c>
      <c r="F558" s="268">
        <f>IF($F$12=0,0,IF(予定価格!$G$1939=0,ROUND(予定価格!H546*(入力表!$F$12/予定価格!$H$1943),-H558),ROUND((予定価格!G546*(入力表!$F$12-予定価格!$H$1943)/予定価格!$G$1943)+予定価格!H546,-H558)))+I558</f>
        <v>0</v>
      </c>
      <c r="G558" s="268"/>
      <c r="H558" s="34">
        <f t="shared" si="148"/>
        <v>3</v>
      </c>
      <c r="I558" s="35">
        <f t="shared" si="134"/>
        <v>0</v>
      </c>
      <c r="J558" s="220">
        <f t="shared" si="135"/>
        <v>0</v>
      </c>
      <c r="K558" s="12">
        <f t="shared" si="136"/>
        <v>0</v>
      </c>
      <c r="L558" s="37"/>
      <c r="M558" s="6">
        <f>ROUND(予定価格!B546*査定表!$B$1949,-$F$14)</f>
        <v>0</v>
      </c>
      <c r="N558">
        <f>IF(M558=0,1,M558/予定価格!B546)</f>
        <v>1</v>
      </c>
      <c r="O558">
        <f t="shared" si="143"/>
        <v>11</v>
      </c>
      <c r="P558">
        <f t="shared" si="137"/>
        <v>0</v>
      </c>
      <c r="Q558">
        <f>IF(M558=0,0,M558/予定価格!B546)</f>
        <v>0</v>
      </c>
      <c r="R558">
        <f t="shared" si="144"/>
        <v>11</v>
      </c>
      <c r="S558">
        <f t="shared" si="138"/>
        <v>0</v>
      </c>
      <c r="T558" s="6">
        <f t="shared" si="139"/>
        <v>0</v>
      </c>
      <c r="U558" s="6" t="e">
        <f>IF(予定価格!$G$1939=0,ROUND(予定価格!H546*(入力表!$F$12/予定価格!$H$1943),-$F$14),ROUND((予定価格!G546*(入力表!$F$12-予定価格!$H$1943)/予定価格!$G$1943)+予定価格!H546,-$F$14))</f>
        <v>#DIV/0!</v>
      </c>
      <c r="V558" t="e">
        <f>IF(U558=0,1,IF(予定価格!O546=0,1,(U558-予定価格!P546)/予定価格!O546))</f>
        <v>#DIV/0!</v>
      </c>
      <c r="W558" t="e">
        <f t="shared" si="145"/>
        <v>#DIV/0!</v>
      </c>
      <c r="X558" t="e">
        <f t="shared" si="140"/>
        <v>#DIV/0!</v>
      </c>
      <c r="Y558" t="e">
        <f>IF(U558=0,0,IF(予定価格!G546=0,0,(U558-予定価格!H546)/予定価格!G546))</f>
        <v>#DIV/0!</v>
      </c>
      <c r="Z558" t="e">
        <f t="shared" si="146"/>
        <v>#DIV/0!</v>
      </c>
      <c r="AA558" t="e">
        <f t="shared" si="141"/>
        <v>#DIV/0!</v>
      </c>
      <c r="AB558" s="6" t="e">
        <f t="shared" si="142"/>
        <v>#DIV/0!</v>
      </c>
    </row>
    <row r="559" spans="1:28" hidden="1" x14ac:dyDescent="0.2">
      <c r="A559">
        <f>+予定価格!A547</f>
        <v>0</v>
      </c>
      <c r="B559" s="268">
        <f>ROUND(予定価格!B547*査定表!$B$1949,-D559)+E559</f>
        <v>0</v>
      </c>
      <c r="C559" s="268"/>
      <c r="D559" s="32">
        <f t="shared" si="147"/>
        <v>3</v>
      </c>
      <c r="E559" s="33">
        <f t="shared" si="133"/>
        <v>0</v>
      </c>
      <c r="F559" s="268">
        <f>IF($F$12=0,0,IF(予定価格!$G$1939=0,ROUND(予定価格!H547*(入力表!$F$12/予定価格!$H$1943),-H559),ROUND((予定価格!G547*(入力表!$F$12-予定価格!$H$1943)/予定価格!$G$1943)+予定価格!H547,-H559)))+I559</f>
        <v>0</v>
      </c>
      <c r="G559" s="268"/>
      <c r="H559" s="34">
        <f t="shared" si="148"/>
        <v>3</v>
      </c>
      <c r="I559" s="35">
        <f t="shared" si="134"/>
        <v>0</v>
      </c>
      <c r="J559" s="220">
        <f t="shared" si="135"/>
        <v>0</v>
      </c>
      <c r="K559" s="12">
        <f t="shared" si="136"/>
        <v>0</v>
      </c>
      <c r="L559" s="37"/>
      <c r="M559" s="6">
        <f>ROUND(予定価格!B547*査定表!$B$1949,-$F$14)</f>
        <v>0</v>
      </c>
      <c r="N559">
        <f>IF(M559=0,1,M559/予定価格!B547)</f>
        <v>1</v>
      </c>
      <c r="O559">
        <f t="shared" si="143"/>
        <v>11</v>
      </c>
      <c r="P559">
        <f t="shared" si="137"/>
        <v>0</v>
      </c>
      <c r="Q559">
        <f>IF(M559=0,0,M559/予定価格!B547)</f>
        <v>0</v>
      </c>
      <c r="R559">
        <f t="shared" si="144"/>
        <v>11</v>
      </c>
      <c r="S559">
        <f t="shared" si="138"/>
        <v>0</v>
      </c>
      <c r="T559" s="6">
        <f t="shared" si="139"/>
        <v>0</v>
      </c>
      <c r="U559" s="6" t="e">
        <f>IF(予定価格!$G$1939=0,ROUND(予定価格!H547*(入力表!$F$12/予定価格!$H$1943),-$F$14),ROUND((予定価格!G547*(入力表!$F$12-予定価格!$H$1943)/予定価格!$G$1943)+予定価格!H547,-$F$14))</f>
        <v>#DIV/0!</v>
      </c>
      <c r="V559" t="e">
        <f>IF(U559=0,1,IF(予定価格!O547=0,1,(U559-予定価格!P547)/予定価格!O547))</f>
        <v>#DIV/0!</v>
      </c>
      <c r="W559" t="e">
        <f t="shared" si="145"/>
        <v>#DIV/0!</v>
      </c>
      <c r="X559" t="e">
        <f t="shared" si="140"/>
        <v>#DIV/0!</v>
      </c>
      <c r="Y559" t="e">
        <f>IF(U559=0,0,IF(予定価格!G547=0,0,(U559-予定価格!H547)/予定価格!G547))</f>
        <v>#DIV/0!</v>
      </c>
      <c r="Z559" t="e">
        <f t="shared" si="146"/>
        <v>#DIV/0!</v>
      </c>
      <c r="AA559" t="e">
        <f t="shared" si="141"/>
        <v>#DIV/0!</v>
      </c>
      <c r="AB559" s="6" t="e">
        <f t="shared" si="142"/>
        <v>#DIV/0!</v>
      </c>
    </row>
    <row r="560" spans="1:28" hidden="1" x14ac:dyDescent="0.2">
      <c r="A560">
        <f>+予定価格!A548</f>
        <v>0</v>
      </c>
      <c r="B560" s="268">
        <f>ROUND(予定価格!B548*査定表!$B$1949,-D560)+E560</f>
        <v>0</v>
      </c>
      <c r="C560" s="268"/>
      <c r="D560" s="32">
        <f t="shared" si="147"/>
        <v>3</v>
      </c>
      <c r="E560" s="33">
        <f t="shared" si="133"/>
        <v>0</v>
      </c>
      <c r="F560" s="268">
        <f>IF($F$12=0,0,IF(予定価格!$G$1939=0,ROUND(予定価格!H548*(入力表!$F$12/予定価格!$H$1943),-H560),ROUND((予定価格!G548*(入力表!$F$12-予定価格!$H$1943)/予定価格!$G$1943)+予定価格!H548,-H560)))+I560</f>
        <v>0</v>
      </c>
      <c r="G560" s="268"/>
      <c r="H560" s="34">
        <f t="shared" si="148"/>
        <v>3</v>
      </c>
      <c r="I560" s="35">
        <f t="shared" si="134"/>
        <v>0</v>
      </c>
      <c r="J560" s="220">
        <f t="shared" si="135"/>
        <v>0</v>
      </c>
      <c r="K560" s="12">
        <f t="shared" si="136"/>
        <v>0</v>
      </c>
      <c r="L560" s="37"/>
      <c r="M560" s="6">
        <f>ROUND(予定価格!B548*査定表!$B$1949,-$F$14)</f>
        <v>0</v>
      </c>
      <c r="N560">
        <f>IF(M560=0,1,M560/予定価格!B548)</f>
        <v>1</v>
      </c>
      <c r="O560">
        <f t="shared" si="143"/>
        <v>11</v>
      </c>
      <c r="P560">
        <f t="shared" si="137"/>
        <v>0</v>
      </c>
      <c r="Q560">
        <f>IF(M560=0,0,M560/予定価格!B548)</f>
        <v>0</v>
      </c>
      <c r="R560">
        <f t="shared" si="144"/>
        <v>11</v>
      </c>
      <c r="S560">
        <f t="shared" si="138"/>
        <v>0</v>
      </c>
      <c r="T560" s="6">
        <f t="shared" si="139"/>
        <v>0</v>
      </c>
      <c r="U560" s="6" t="e">
        <f>IF(予定価格!$G$1939=0,ROUND(予定価格!H548*(入力表!$F$12/予定価格!$H$1943),-$F$14),ROUND((予定価格!G548*(入力表!$F$12-予定価格!$H$1943)/予定価格!$G$1943)+予定価格!H548,-$F$14))</f>
        <v>#DIV/0!</v>
      </c>
      <c r="V560" t="e">
        <f>IF(U560=0,1,IF(予定価格!O548=0,1,(U560-予定価格!P548)/予定価格!O548))</f>
        <v>#DIV/0!</v>
      </c>
      <c r="W560" t="e">
        <f t="shared" si="145"/>
        <v>#DIV/0!</v>
      </c>
      <c r="X560" t="e">
        <f t="shared" si="140"/>
        <v>#DIV/0!</v>
      </c>
      <c r="Y560" t="e">
        <f>IF(U560=0,0,IF(予定価格!G548=0,0,(U560-予定価格!H548)/予定価格!G548))</f>
        <v>#DIV/0!</v>
      </c>
      <c r="Z560" t="e">
        <f t="shared" si="146"/>
        <v>#DIV/0!</v>
      </c>
      <c r="AA560" t="e">
        <f t="shared" si="141"/>
        <v>#DIV/0!</v>
      </c>
      <c r="AB560" s="6" t="e">
        <f t="shared" si="142"/>
        <v>#DIV/0!</v>
      </c>
    </row>
    <row r="561" spans="1:28" hidden="1" x14ac:dyDescent="0.2">
      <c r="A561">
        <f>+予定価格!A549</f>
        <v>0</v>
      </c>
      <c r="B561" s="268">
        <f>ROUND(予定価格!B549*査定表!$B$1949,-D561)+E561</f>
        <v>0</v>
      </c>
      <c r="C561" s="268"/>
      <c r="D561" s="32">
        <f t="shared" si="147"/>
        <v>3</v>
      </c>
      <c r="E561" s="33">
        <f t="shared" si="133"/>
        <v>0</v>
      </c>
      <c r="F561" s="268">
        <f>IF($F$12=0,0,IF(予定価格!$G$1939=0,ROUND(予定価格!H549*(入力表!$F$12/予定価格!$H$1943),-H561),ROUND((予定価格!G549*(入力表!$F$12-予定価格!$H$1943)/予定価格!$G$1943)+予定価格!H549,-H561)))+I561</f>
        <v>0</v>
      </c>
      <c r="G561" s="268"/>
      <c r="H561" s="34">
        <f t="shared" si="148"/>
        <v>3</v>
      </c>
      <c r="I561" s="35">
        <f t="shared" si="134"/>
        <v>0</v>
      </c>
      <c r="J561" s="220">
        <f t="shared" si="135"/>
        <v>0</v>
      </c>
      <c r="K561" s="12">
        <f t="shared" si="136"/>
        <v>0</v>
      </c>
      <c r="L561" s="37"/>
      <c r="M561" s="6">
        <f>ROUND(予定価格!B549*査定表!$B$1949,-$F$14)</f>
        <v>0</v>
      </c>
      <c r="N561">
        <f>IF(M561=0,1,M561/予定価格!B549)</f>
        <v>1</v>
      </c>
      <c r="O561">
        <f t="shared" si="143"/>
        <v>11</v>
      </c>
      <c r="P561">
        <f t="shared" si="137"/>
        <v>0</v>
      </c>
      <c r="Q561">
        <f>IF(M561=0,0,M561/予定価格!B549)</f>
        <v>0</v>
      </c>
      <c r="R561">
        <f t="shared" si="144"/>
        <v>11</v>
      </c>
      <c r="S561">
        <f t="shared" si="138"/>
        <v>0</v>
      </c>
      <c r="T561" s="6">
        <f t="shared" si="139"/>
        <v>0</v>
      </c>
      <c r="U561" s="6" t="e">
        <f>IF(予定価格!$G$1939=0,ROUND(予定価格!H549*(入力表!$F$12/予定価格!$H$1943),-$F$14),ROUND((予定価格!G549*(入力表!$F$12-予定価格!$H$1943)/予定価格!$G$1943)+予定価格!H549,-$F$14))</f>
        <v>#DIV/0!</v>
      </c>
      <c r="V561" t="e">
        <f>IF(U561=0,1,IF(予定価格!O549=0,1,(U561-予定価格!P549)/予定価格!O549))</f>
        <v>#DIV/0!</v>
      </c>
      <c r="W561" t="e">
        <f t="shared" si="145"/>
        <v>#DIV/0!</v>
      </c>
      <c r="X561" t="e">
        <f t="shared" si="140"/>
        <v>#DIV/0!</v>
      </c>
      <c r="Y561" t="e">
        <f>IF(U561=0,0,IF(予定価格!G549=0,0,(U561-予定価格!H549)/予定価格!G549))</f>
        <v>#DIV/0!</v>
      </c>
      <c r="Z561" t="e">
        <f t="shared" si="146"/>
        <v>#DIV/0!</v>
      </c>
      <c r="AA561" t="e">
        <f t="shared" si="141"/>
        <v>#DIV/0!</v>
      </c>
      <c r="AB561" s="6" t="e">
        <f t="shared" si="142"/>
        <v>#DIV/0!</v>
      </c>
    </row>
    <row r="562" spans="1:28" hidden="1" x14ac:dyDescent="0.2">
      <c r="A562">
        <f>+予定価格!A550</f>
        <v>0</v>
      </c>
      <c r="B562" s="268">
        <f>ROUND(予定価格!B550*査定表!$B$1949,-D562)+E562</f>
        <v>0</v>
      </c>
      <c r="C562" s="268"/>
      <c r="D562" s="32">
        <f t="shared" si="147"/>
        <v>3</v>
      </c>
      <c r="E562" s="33">
        <f t="shared" si="133"/>
        <v>0</v>
      </c>
      <c r="F562" s="268">
        <f>IF($F$12=0,0,IF(予定価格!$G$1939=0,ROUND(予定価格!H550*(入力表!$F$12/予定価格!$H$1943),-H562),ROUND((予定価格!G550*(入力表!$F$12-予定価格!$H$1943)/予定価格!$G$1943)+予定価格!H550,-H562)))+I562</f>
        <v>0</v>
      </c>
      <c r="G562" s="268"/>
      <c r="H562" s="34">
        <f t="shared" si="148"/>
        <v>3</v>
      </c>
      <c r="I562" s="35">
        <f t="shared" si="134"/>
        <v>0</v>
      </c>
      <c r="J562" s="220">
        <f t="shared" si="135"/>
        <v>0</v>
      </c>
      <c r="K562" s="12">
        <f t="shared" si="136"/>
        <v>0</v>
      </c>
      <c r="L562" s="37"/>
      <c r="M562" s="6">
        <f>ROUND(予定価格!B550*査定表!$B$1949,-$F$14)</f>
        <v>0</v>
      </c>
      <c r="N562">
        <f>IF(M562=0,1,M562/予定価格!B550)</f>
        <v>1</v>
      </c>
      <c r="O562">
        <f t="shared" si="143"/>
        <v>11</v>
      </c>
      <c r="P562">
        <f t="shared" si="137"/>
        <v>0</v>
      </c>
      <c r="Q562">
        <f>IF(M562=0,0,M562/予定価格!B550)</f>
        <v>0</v>
      </c>
      <c r="R562">
        <f t="shared" si="144"/>
        <v>11</v>
      </c>
      <c r="S562">
        <f t="shared" si="138"/>
        <v>0</v>
      </c>
      <c r="T562" s="6">
        <f t="shared" si="139"/>
        <v>0</v>
      </c>
      <c r="U562" s="6" t="e">
        <f>IF(予定価格!$G$1939=0,ROUND(予定価格!H550*(入力表!$F$12/予定価格!$H$1943),-$F$14),ROUND((予定価格!G550*(入力表!$F$12-予定価格!$H$1943)/予定価格!$G$1943)+予定価格!H550,-$F$14))</f>
        <v>#DIV/0!</v>
      </c>
      <c r="V562" t="e">
        <f>IF(U562=0,1,IF(予定価格!O550=0,1,(U562-予定価格!P550)/予定価格!O550))</f>
        <v>#DIV/0!</v>
      </c>
      <c r="W562" t="e">
        <f t="shared" si="145"/>
        <v>#DIV/0!</v>
      </c>
      <c r="X562" t="e">
        <f t="shared" si="140"/>
        <v>#DIV/0!</v>
      </c>
      <c r="Y562" t="e">
        <f>IF(U562=0,0,IF(予定価格!G550=0,0,(U562-予定価格!H550)/予定価格!G550))</f>
        <v>#DIV/0!</v>
      </c>
      <c r="Z562" t="e">
        <f t="shared" si="146"/>
        <v>#DIV/0!</v>
      </c>
      <c r="AA562" t="e">
        <f t="shared" si="141"/>
        <v>#DIV/0!</v>
      </c>
      <c r="AB562" s="6" t="e">
        <f t="shared" si="142"/>
        <v>#DIV/0!</v>
      </c>
    </row>
    <row r="563" spans="1:28" hidden="1" x14ac:dyDescent="0.2">
      <c r="A563">
        <f>+予定価格!A551</f>
        <v>0</v>
      </c>
      <c r="B563" s="268">
        <f>ROUND(予定価格!B551*査定表!$B$1949,-D563)+E563</f>
        <v>0</v>
      </c>
      <c r="C563" s="268"/>
      <c r="D563" s="32">
        <f t="shared" si="147"/>
        <v>3</v>
      </c>
      <c r="E563" s="33">
        <f t="shared" si="133"/>
        <v>0</v>
      </c>
      <c r="F563" s="268">
        <f>IF($F$12=0,0,IF(予定価格!$G$1939=0,ROUND(予定価格!H551*(入力表!$F$12/予定価格!$H$1943),-H563),ROUND((予定価格!G551*(入力表!$F$12-予定価格!$H$1943)/予定価格!$G$1943)+予定価格!H551,-H563)))+I563</f>
        <v>0</v>
      </c>
      <c r="G563" s="268"/>
      <c r="H563" s="34">
        <f t="shared" si="148"/>
        <v>3</v>
      </c>
      <c r="I563" s="35">
        <f t="shared" si="134"/>
        <v>0</v>
      </c>
      <c r="J563" s="220">
        <f t="shared" si="135"/>
        <v>0</v>
      </c>
      <c r="K563" s="12">
        <f t="shared" si="136"/>
        <v>0</v>
      </c>
      <c r="L563" s="37"/>
      <c r="M563" s="6">
        <f>ROUND(予定価格!B551*査定表!$B$1949,-$F$14)</f>
        <v>0</v>
      </c>
      <c r="N563">
        <f>IF(M563=0,1,M563/予定価格!B551)</f>
        <v>1</v>
      </c>
      <c r="O563">
        <f t="shared" si="143"/>
        <v>11</v>
      </c>
      <c r="P563">
        <f t="shared" si="137"/>
        <v>0</v>
      </c>
      <c r="Q563">
        <f>IF(M563=0,0,M563/予定価格!B551)</f>
        <v>0</v>
      </c>
      <c r="R563">
        <f t="shared" si="144"/>
        <v>11</v>
      </c>
      <c r="S563">
        <f t="shared" si="138"/>
        <v>0</v>
      </c>
      <c r="T563" s="6">
        <f t="shared" si="139"/>
        <v>0</v>
      </c>
      <c r="U563" s="6" t="e">
        <f>IF(予定価格!$G$1939=0,ROUND(予定価格!H551*(入力表!$F$12/予定価格!$H$1943),-$F$14),ROUND((予定価格!G551*(入力表!$F$12-予定価格!$H$1943)/予定価格!$G$1943)+予定価格!H551,-$F$14))</f>
        <v>#DIV/0!</v>
      </c>
      <c r="V563" t="e">
        <f>IF(U563=0,1,IF(予定価格!O551=0,1,(U563-予定価格!P551)/予定価格!O551))</f>
        <v>#DIV/0!</v>
      </c>
      <c r="W563" t="e">
        <f t="shared" si="145"/>
        <v>#DIV/0!</v>
      </c>
      <c r="X563" t="e">
        <f t="shared" si="140"/>
        <v>#DIV/0!</v>
      </c>
      <c r="Y563" t="e">
        <f>IF(U563=0,0,IF(予定価格!G551=0,0,(U563-予定価格!H551)/予定価格!G551))</f>
        <v>#DIV/0!</v>
      </c>
      <c r="Z563" t="e">
        <f t="shared" si="146"/>
        <v>#DIV/0!</v>
      </c>
      <c r="AA563" t="e">
        <f t="shared" si="141"/>
        <v>#DIV/0!</v>
      </c>
      <c r="AB563" s="6" t="e">
        <f t="shared" si="142"/>
        <v>#DIV/0!</v>
      </c>
    </row>
    <row r="564" spans="1:28" hidden="1" x14ac:dyDescent="0.2">
      <c r="A564">
        <f>+予定価格!A552</f>
        <v>0</v>
      </c>
      <c r="B564" s="268">
        <f>ROUND(予定価格!B552*査定表!$B$1949,-D564)+E564</f>
        <v>0</v>
      </c>
      <c r="C564" s="268"/>
      <c r="D564" s="32">
        <f t="shared" si="147"/>
        <v>3</v>
      </c>
      <c r="E564" s="33">
        <f t="shared" si="133"/>
        <v>0</v>
      </c>
      <c r="F564" s="268">
        <f>IF($F$12=0,0,IF(予定価格!$G$1939=0,ROUND(予定価格!H552*(入力表!$F$12/予定価格!$H$1943),-H564),ROUND((予定価格!G552*(入力表!$F$12-予定価格!$H$1943)/予定価格!$G$1943)+予定価格!H552,-H564)))+I564</f>
        <v>0</v>
      </c>
      <c r="G564" s="268"/>
      <c r="H564" s="34">
        <f t="shared" si="148"/>
        <v>3</v>
      </c>
      <c r="I564" s="35">
        <f t="shared" si="134"/>
        <v>0</v>
      </c>
      <c r="J564" s="220">
        <f t="shared" si="135"/>
        <v>0</v>
      </c>
      <c r="K564" s="12">
        <f t="shared" si="136"/>
        <v>0</v>
      </c>
      <c r="L564" s="37"/>
      <c r="M564" s="6">
        <f>ROUND(予定価格!B552*査定表!$B$1949,-$F$14)</f>
        <v>0</v>
      </c>
      <c r="N564">
        <f>IF(M564=0,1,M564/予定価格!B552)</f>
        <v>1</v>
      </c>
      <c r="O564">
        <f t="shared" si="143"/>
        <v>11</v>
      </c>
      <c r="P564">
        <f t="shared" si="137"/>
        <v>0</v>
      </c>
      <c r="Q564">
        <f>IF(M564=0,0,M564/予定価格!B552)</f>
        <v>0</v>
      </c>
      <c r="R564">
        <f t="shared" si="144"/>
        <v>11</v>
      </c>
      <c r="S564">
        <f t="shared" si="138"/>
        <v>0</v>
      </c>
      <c r="T564" s="6">
        <f t="shared" si="139"/>
        <v>0</v>
      </c>
      <c r="U564" s="6" t="e">
        <f>IF(予定価格!$G$1939=0,ROUND(予定価格!H552*(入力表!$F$12/予定価格!$H$1943),-$F$14),ROUND((予定価格!G552*(入力表!$F$12-予定価格!$H$1943)/予定価格!$G$1943)+予定価格!H552,-$F$14))</f>
        <v>#DIV/0!</v>
      </c>
      <c r="V564" t="e">
        <f>IF(U564=0,1,IF(予定価格!O552=0,1,(U564-予定価格!P552)/予定価格!O552))</f>
        <v>#DIV/0!</v>
      </c>
      <c r="W564" t="e">
        <f t="shared" si="145"/>
        <v>#DIV/0!</v>
      </c>
      <c r="X564" t="e">
        <f t="shared" si="140"/>
        <v>#DIV/0!</v>
      </c>
      <c r="Y564" t="e">
        <f>IF(U564=0,0,IF(予定価格!G552=0,0,(U564-予定価格!H552)/予定価格!G552))</f>
        <v>#DIV/0!</v>
      </c>
      <c r="Z564" t="e">
        <f t="shared" si="146"/>
        <v>#DIV/0!</v>
      </c>
      <c r="AA564" t="e">
        <f t="shared" si="141"/>
        <v>#DIV/0!</v>
      </c>
      <c r="AB564" s="6" t="e">
        <f t="shared" si="142"/>
        <v>#DIV/0!</v>
      </c>
    </row>
    <row r="565" spans="1:28" hidden="1" x14ac:dyDescent="0.2">
      <c r="A565">
        <f>+予定価格!A553</f>
        <v>0</v>
      </c>
      <c r="B565" s="268">
        <f>ROUND(予定価格!B553*査定表!$B$1949,-D565)+E565</f>
        <v>0</v>
      </c>
      <c r="C565" s="268"/>
      <c r="D565" s="32">
        <f t="shared" si="147"/>
        <v>3</v>
      </c>
      <c r="E565" s="33">
        <f t="shared" si="133"/>
        <v>0</v>
      </c>
      <c r="F565" s="268">
        <f>IF($F$12=0,0,IF(予定価格!$G$1939=0,ROUND(予定価格!H553*(入力表!$F$12/予定価格!$H$1943),-H565),ROUND((予定価格!G553*(入力表!$F$12-予定価格!$H$1943)/予定価格!$G$1943)+予定価格!H553,-H565)))+I565</f>
        <v>0</v>
      </c>
      <c r="G565" s="268"/>
      <c r="H565" s="34">
        <f t="shared" si="148"/>
        <v>3</v>
      </c>
      <c r="I565" s="35">
        <f t="shared" si="134"/>
        <v>0</v>
      </c>
      <c r="J565" s="220">
        <f t="shared" si="135"/>
        <v>0</v>
      </c>
      <c r="K565" s="12">
        <f t="shared" si="136"/>
        <v>0</v>
      </c>
      <c r="L565" s="37"/>
      <c r="M565" s="6">
        <f>ROUND(予定価格!B553*査定表!$B$1949,-$F$14)</f>
        <v>0</v>
      </c>
      <c r="N565">
        <f>IF(M565=0,1,M565/予定価格!B553)</f>
        <v>1</v>
      </c>
      <c r="O565">
        <f t="shared" si="143"/>
        <v>11</v>
      </c>
      <c r="P565">
        <f t="shared" si="137"/>
        <v>0</v>
      </c>
      <c r="Q565">
        <f>IF(M565=0,0,M565/予定価格!B553)</f>
        <v>0</v>
      </c>
      <c r="R565">
        <f t="shared" si="144"/>
        <v>11</v>
      </c>
      <c r="S565">
        <f t="shared" si="138"/>
        <v>0</v>
      </c>
      <c r="T565" s="6">
        <f t="shared" si="139"/>
        <v>0</v>
      </c>
      <c r="U565" s="6" t="e">
        <f>IF(予定価格!$G$1939=0,ROUND(予定価格!H553*(入力表!$F$12/予定価格!$H$1943),-$F$14),ROUND((予定価格!G553*(入力表!$F$12-予定価格!$H$1943)/予定価格!$G$1943)+予定価格!H553,-$F$14))</f>
        <v>#DIV/0!</v>
      </c>
      <c r="V565" t="e">
        <f>IF(U565=0,1,IF(予定価格!O553=0,1,(U565-予定価格!P553)/予定価格!O553))</f>
        <v>#DIV/0!</v>
      </c>
      <c r="W565" t="e">
        <f t="shared" si="145"/>
        <v>#DIV/0!</v>
      </c>
      <c r="X565" t="e">
        <f t="shared" si="140"/>
        <v>#DIV/0!</v>
      </c>
      <c r="Y565" t="e">
        <f>IF(U565=0,0,IF(予定価格!G553=0,0,(U565-予定価格!H553)/予定価格!G553))</f>
        <v>#DIV/0!</v>
      </c>
      <c r="Z565" t="e">
        <f t="shared" si="146"/>
        <v>#DIV/0!</v>
      </c>
      <c r="AA565" t="e">
        <f t="shared" si="141"/>
        <v>#DIV/0!</v>
      </c>
      <c r="AB565" s="6" t="e">
        <f t="shared" si="142"/>
        <v>#DIV/0!</v>
      </c>
    </row>
    <row r="566" spans="1:28" hidden="1" x14ac:dyDescent="0.2">
      <c r="A566">
        <f>+予定価格!A554</f>
        <v>0</v>
      </c>
      <c r="B566" s="268">
        <f>ROUND(予定価格!B554*査定表!$B$1949,-D566)+E566</f>
        <v>0</v>
      </c>
      <c r="C566" s="268"/>
      <c r="D566" s="32">
        <f t="shared" si="147"/>
        <v>3</v>
      </c>
      <c r="E566" s="33">
        <f t="shared" si="133"/>
        <v>0</v>
      </c>
      <c r="F566" s="268">
        <f>IF($F$12=0,0,IF(予定価格!$G$1939=0,ROUND(予定価格!H554*(入力表!$F$12/予定価格!$H$1943),-H566),ROUND((予定価格!G554*(入力表!$F$12-予定価格!$H$1943)/予定価格!$G$1943)+予定価格!H554,-H566)))+I566</f>
        <v>0</v>
      </c>
      <c r="G566" s="268"/>
      <c r="H566" s="34">
        <f t="shared" si="148"/>
        <v>3</v>
      </c>
      <c r="I566" s="35">
        <f t="shared" si="134"/>
        <v>0</v>
      </c>
      <c r="J566" s="220">
        <f t="shared" si="135"/>
        <v>0</v>
      </c>
      <c r="K566" s="12">
        <f t="shared" si="136"/>
        <v>0</v>
      </c>
      <c r="L566" s="37"/>
      <c r="M566" s="6">
        <f>ROUND(予定価格!B554*査定表!$B$1949,-$F$14)</f>
        <v>0</v>
      </c>
      <c r="N566">
        <f>IF(M566=0,1,M566/予定価格!B554)</f>
        <v>1</v>
      </c>
      <c r="O566">
        <f t="shared" si="143"/>
        <v>11</v>
      </c>
      <c r="P566">
        <f t="shared" si="137"/>
        <v>0</v>
      </c>
      <c r="Q566">
        <f>IF(M566=0,0,M566/予定価格!B554)</f>
        <v>0</v>
      </c>
      <c r="R566">
        <f t="shared" si="144"/>
        <v>11</v>
      </c>
      <c r="S566">
        <f t="shared" si="138"/>
        <v>0</v>
      </c>
      <c r="T566" s="6">
        <f t="shared" si="139"/>
        <v>0</v>
      </c>
      <c r="U566" s="6" t="e">
        <f>IF(予定価格!$G$1939=0,ROUND(予定価格!H554*(入力表!$F$12/予定価格!$H$1943),-$F$14),ROUND((予定価格!G554*(入力表!$F$12-予定価格!$H$1943)/予定価格!$G$1943)+予定価格!H554,-$F$14))</f>
        <v>#DIV/0!</v>
      </c>
      <c r="V566" t="e">
        <f>IF(U566=0,1,IF(予定価格!O554=0,1,(U566-予定価格!P554)/予定価格!O554))</f>
        <v>#DIV/0!</v>
      </c>
      <c r="W566" t="e">
        <f t="shared" si="145"/>
        <v>#DIV/0!</v>
      </c>
      <c r="X566" t="e">
        <f t="shared" si="140"/>
        <v>#DIV/0!</v>
      </c>
      <c r="Y566" t="e">
        <f>IF(U566=0,0,IF(予定価格!G554=0,0,(U566-予定価格!H554)/予定価格!G554))</f>
        <v>#DIV/0!</v>
      </c>
      <c r="Z566" t="e">
        <f t="shared" si="146"/>
        <v>#DIV/0!</v>
      </c>
      <c r="AA566" t="e">
        <f t="shared" si="141"/>
        <v>#DIV/0!</v>
      </c>
      <c r="AB566" s="6" t="e">
        <f t="shared" si="142"/>
        <v>#DIV/0!</v>
      </c>
    </row>
    <row r="567" spans="1:28" hidden="1" x14ac:dyDescent="0.2">
      <c r="A567">
        <f>+予定価格!A555</f>
        <v>0</v>
      </c>
      <c r="B567" s="268">
        <f>ROUND(予定価格!B555*査定表!$B$1949,-D567)+E567</f>
        <v>0</v>
      </c>
      <c r="C567" s="268"/>
      <c r="D567" s="32">
        <f t="shared" si="147"/>
        <v>3</v>
      </c>
      <c r="E567" s="33">
        <f t="shared" ref="E567:E630" si="149">IF(F$12=0,+P567+S567,0)</f>
        <v>0</v>
      </c>
      <c r="F567" s="268">
        <f>IF($F$12=0,0,IF(予定価格!$G$1939=0,ROUND(予定価格!H555*(入力表!$F$12/予定価格!$H$1943),-H567),ROUND((予定価格!G555*(入力表!$F$12-予定価格!$H$1943)/予定価格!$G$1943)+予定価格!H555,-H567)))+I567</f>
        <v>0</v>
      </c>
      <c r="G567" s="268"/>
      <c r="H567" s="34">
        <f t="shared" si="148"/>
        <v>3</v>
      </c>
      <c r="I567" s="35">
        <f t="shared" ref="I567:I630" si="150">IF(F$12=0,0,+X567+AA567)</f>
        <v>0</v>
      </c>
      <c r="J567" s="220">
        <f t="shared" ref="J567:J630" si="151">+F567+K567</f>
        <v>0</v>
      </c>
      <c r="K567" s="12">
        <f t="shared" ref="K567:K630" si="152">+B567</f>
        <v>0</v>
      </c>
      <c r="L567" s="37"/>
      <c r="M567" s="6">
        <f>ROUND(予定価格!B555*査定表!$B$1949,-$F$14)</f>
        <v>0</v>
      </c>
      <c r="N567">
        <f>IF(M567=0,1,M567/予定価格!B555)</f>
        <v>1</v>
      </c>
      <c r="O567">
        <f t="shared" si="143"/>
        <v>11</v>
      </c>
      <c r="P567">
        <f t="shared" ref="P567:P630" si="153">IF(M$15&gt;0,IF(O567*10^$F$14&lt;=M$15,10^$F$14,0),0)</f>
        <v>0</v>
      </c>
      <c r="Q567">
        <f>IF(M567=0,0,M567/予定価格!B555)</f>
        <v>0</v>
      </c>
      <c r="R567">
        <f t="shared" si="144"/>
        <v>11</v>
      </c>
      <c r="S567">
        <f t="shared" ref="S567:S630" si="154">IF(M$15&lt;0,IF(R567*10^$F$14&lt;=-M$15,-(10^$F$14),0),0)</f>
        <v>0</v>
      </c>
      <c r="T567" s="6">
        <f t="shared" ref="T567:T630" si="155">+M567+P567+S567</f>
        <v>0</v>
      </c>
      <c r="U567" s="6" t="e">
        <f>IF(予定価格!$G$1939=0,ROUND(予定価格!H555*(入力表!$F$12/予定価格!$H$1943),-$F$14),ROUND((予定価格!G555*(入力表!$F$12-予定価格!$H$1943)/予定価格!$G$1943)+予定価格!H555,-$F$14))</f>
        <v>#DIV/0!</v>
      </c>
      <c r="V567" t="e">
        <f>IF(U567=0,1,IF(予定価格!O555=0,1,(U567-予定価格!P555)/予定価格!O555))</f>
        <v>#DIV/0!</v>
      </c>
      <c r="W567" t="e">
        <f t="shared" si="145"/>
        <v>#DIV/0!</v>
      </c>
      <c r="X567" t="e">
        <f t="shared" ref="X567:X630" si="156">IF(U$15&gt;0,IF(W567*10^$F$14&lt;=U$15,10^$F$14,0),0)</f>
        <v>#DIV/0!</v>
      </c>
      <c r="Y567" t="e">
        <f>IF(U567=0,0,IF(予定価格!G555=0,0,(U567-予定価格!H555)/予定価格!G555))</f>
        <v>#DIV/0!</v>
      </c>
      <c r="Z567" t="e">
        <f t="shared" si="146"/>
        <v>#DIV/0!</v>
      </c>
      <c r="AA567" t="e">
        <f t="shared" ref="AA567:AA630" si="157">IF(U$15&lt;0,IF(Z567*10^$F$14&lt;=-U$15,-(10^$F$14),0),0)</f>
        <v>#DIV/0!</v>
      </c>
      <c r="AB567" s="6" t="e">
        <f t="shared" ref="AB567:AB630" si="158">+U567+X567+AA567</f>
        <v>#DIV/0!</v>
      </c>
    </row>
    <row r="568" spans="1:28" hidden="1" x14ac:dyDescent="0.2">
      <c r="A568">
        <f>+予定価格!A556</f>
        <v>0</v>
      </c>
      <c r="B568" s="268">
        <f>ROUND(予定価格!B556*査定表!$B$1949,-D568)+E568</f>
        <v>0</v>
      </c>
      <c r="C568" s="268"/>
      <c r="D568" s="32">
        <f t="shared" si="147"/>
        <v>3</v>
      </c>
      <c r="E568" s="33">
        <f t="shared" si="149"/>
        <v>0</v>
      </c>
      <c r="F568" s="268">
        <f>IF($F$12=0,0,IF(予定価格!$G$1939=0,ROUND(予定価格!H556*(入力表!$F$12/予定価格!$H$1943),-H568),ROUND((予定価格!G556*(入力表!$F$12-予定価格!$H$1943)/予定価格!$G$1943)+予定価格!H556,-H568)))+I568</f>
        <v>0</v>
      </c>
      <c r="G568" s="268"/>
      <c r="H568" s="34">
        <f t="shared" si="148"/>
        <v>3</v>
      </c>
      <c r="I568" s="35">
        <f t="shared" si="150"/>
        <v>0</v>
      </c>
      <c r="J568" s="220">
        <f t="shared" si="151"/>
        <v>0</v>
      </c>
      <c r="K568" s="12">
        <f t="shared" si="152"/>
        <v>0</v>
      </c>
      <c r="L568" s="37"/>
      <c r="M568" s="6">
        <f>ROUND(予定価格!B556*査定表!$B$1949,-$F$14)</f>
        <v>0</v>
      </c>
      <c r="N568">
        <f>IF(M568=0,1,M568/予定価格!B556)</f>
        <v>1</v>
      </c>
      <c r="O568">
        <f t="shared" si="143"/>
        <v>11</v>
      </c>
      <c r="P568">
        <f t="shared" si="153"/>
        <v>0</v>
      </c>
      <c r="Q568">
        <f>IF(M568=0,0,M568/予定価格!B556)</f>
        <v>0</v>
      </c>
      <c r="R568">
        <f t="shared" si="144"/>
        <v>11</v>
      </c>
      <c r="S568">
        <f t="shared" si="154"/>
        <v>0</v>
      </c>
      <c r="T568" s="6">
        <f t="shared" si="155"/>
        <v>0</v>
      </c>
      <c r="U568" s="6" t="e">
        <f>IF(予定価格!$G$1939=0,ROUND(予定価格!H556*(入力表!$F$12/予定価格!$H$1943),-$F$14),ROUND((予定価格!G556*(入力表!$F$12-予定価格!$H$1943)/予定価格!$G$1943)+予定価格!H556,-$F$14))</f>
        <v>#DIV/0!</v>
      </c>
      <c r="V568" t="e">
        <f>IF(U568=0,1,IF(予定価格!O556=0,1,(U568-予定価格!P556)/予定価格!O556))</f>
        <v>#DIV/0!</v>
      </c>
      <c r="W568" t="e">
        <f t="shared" si="145"/>
        <v>#DIV/0!</v>
      </c>
      <c r="X568" t="e">
        <f t="shared" si="156"/>
        <v>#DIV/0!</v>
      </c>
      <c r="Y568" t="e">
        <f>IF(U568=0,0,IF(予定価格!G556=0,0,(U568-予定価格!H556)/予定価格!G556))</f>
        <v>#DIV/0!</v>
      </c>
      <c r="Z568" t="e">
        <f t="shared" si="146"/>
        <v>#DIV/0!</v>
      </c>
      <c r="AA568" t="e">
        <f t="shared" si="157"/>
        <v>#DIV/0!</v>
      </c>
      <c r="AB568" s="6" t="e">
        <f t="shared" si="158"/>
        <v>#DIV/0!</v>
      </c>
    </row>
    <row r="569" spans="1:28" hidden="1" x14ac:dyDescent="0.2">
      <c r="A569">
        <f>+予定価格!A557</f>
        <v>0</v>
      </c>
      <c r="B569" s="268">
        <f>ROUND(予定価格!B557*査定表!$B$1949,-D569)+E569</f>
        <v>0</v>
      </c>
      <c r="C569" s="268"/>
      <c r="D569" s="32">
        <f t="shared" si="147"/>
        <v>3</v>
      </c>
      <c r="E569" s="33">
        <f t="shared" si="149"/>
        <v>0</v>
      </c>
      <c r="F569" s="268">
        <f>IF($F$12=0,0,IF(予定価格!$G$1939=0,ROUND(予定価格!H557*(入力表!$F$12/予定価格!$H$1943),-H569),ROUND((予定価格!G557*(入力表!$F$12-予定価格!$H$1943)/予定価格!$G$1943)+予定価格!H557,-H569)))+I569</f>
        <v>0</v>
      </c>
      <c r="G569" s="268"/>
      <c r="H569" s="34">
        <f t="shared" si="148"/>
        <v>3</v>
      </c>
      <c r="I569" s="35">
        <f t="shared" si="150"/>
        <v>0</v>
      </c>
      <c r="J569" s="220">
        <f t="shared" si="151"/>
        <v>0</v>
      </c>
      <c r="K569" s="12">
        <f t="shared" si="152"/>
        <v>0</v>
      </c>
      <c r="L569" s="37"/>
      <c r="M569" s="6">
        <f>ROUND(予定価格!B557*査定表!$B$1949,-$F$14)</f>
        <v>0</v>
      </c>
      <c r="N569">
        <f>IF(M569=0,1,M569/予定価格!B557)</f>
        <v>1</v>
      </c>
      <c r="O569">
        <f t="shared" si="143"/>
        <v>11</v>
      </c>
      <c r="P569">
        <f t="shared" si="153"/>
        <v>0</v>
      </c>
      <c r="Q569">
        <f>IF(M569=0,0,M569/予定価格!B557)</f>
        <v>0</v>
      </c>
      <c r="R569">
        <f t="shared" si="144"/>
        <v>11</v>
      </c>
      <c r="S569">
        <f t="shared" si="154"/>
        <v>0</v>
      </c>
      <c r="T569" s="6">
        <f t="shared" si="155"/>
        <v>0</v>
      </c>
      <c r="U569" s="6" t="e">
        <f>IF(予定価格!$G$1939=0,ROUND(予定価格!H557*(入力表!$F$12/予定価格!$H$1943),-$F$14),ROUND((予定価格!G557*(入力表!$F$12-予定価格!$H$1943)/予定価格!$G$1943)+予定価格!H557,-$F$14))</f>
        <v>#DIV/0!</v>
      </c>
      <c r="V569" t="e">
        <f>IF(U569=0,1,IF(予定価格!O557=0,1,(U569-予定価格!P557)/予定価格!O557))</f>
        <v>#DIV/0!</v>
      </c>
      <c r="W569" t="e">
        <f t="shared" si="145"/>
        <v>#DIV/0!</v>
      </c>
      <c r="X569" t="e">
        <f t="shared" si="156"/>
        <v>#DIV/0!</v>
      </c>
      <c r="Y569" t="e">
        <f>IF(U569=0,0,IF(予定価格!G557=0,0,(U569-予定価格!H557)/予定価格!G557))</f>
        <v>#DIV/0!</v>
      </c>
      <c r="Z569" t="e">
        <f t="shared" si="146"/>
        <v>#DIV/0!</v>
      </c>
      <c r="AA569" t="e">
        <f t="shared" si="157"/>
        <v>#DIV/0!</v>
      </c>
      <c r="AB569" s="6" t="e">
        <f t="shared" si="158"/>
        <v>#DIV/0!</v>
      </c>
    </row>
    <row r="570" spans="1:28" hidden="1" x14ac:dyDescent="0.2">
      <c r="A570">
        <f>+予定価格!A558</f>
        <v>0</v>
      </c>
      <c r="B570" s="268">
        <f>ROUND(予定価格!B558*査定表!$B$1949,-D570)+E570</f>
        <v>0</v>
      </c>
      <c r="C570" s="268"/>
      <c r="D570" s="32">
        <f t="shared" si="147"/>
        <v>3</v>
      </c>
      <c r="E570" s="33">
        <f t="shared" si="149"/>
        <v>0</v>
      </c>
      <c r="F570" s="268">
        <f>IF($F$12=0,0,IF(予定価格!$G$1939=0,ROUND(予定価格!H558*(入力表!$F$12/予定価格!$H$1943),-H570),ROUND((予定価格!G558*(入力表!$F$12-予定価格!$H$1943)/予定価格!$G$1943)+予定価格!H558,-H570)))+I570</f>
        <v>0</v>
      </c>
      <c r="G570" s="268"/>
      <c r="H570" s="34">
        <f t="shared" si="148"/>
        <v>3</v>
      </c>
      <c r="I570" s="35">
        <f t="shared" si="150"/>
        <v>0</v>
      </c>
      <c r="J570" s="220">
        <f t="shared" si="151"/>
        <v>0</v>
      </c>
      <c r="K570" s="12">
        <f t="shared" si="152"/>
        <v>0</v>
      </c>
      <c r="L570" s="37"/>
      <c r="M570" s="6">
        <f>ROUND(予定価格!B558*査定表!$B$1949,-$F$14)</f>
        <v>0</v>
      </c>
      <c r="N570">
        <f>IF(M570=0,1,M570/予定価格!B558)</f>
        <v>1</v>
      </c>
      <c r="O570">
        <f t="shared" si="143"/>
        <v>11</v>
      </c>
      <c r="P570">
        <f t="shared" si="153"/>
        <v>0</v>
      </c>
      <c r="Q570">
        <f>IF(M570=0,0,M570/予定価格!B558)</f>
        <v>0</v>
      </c>
      <c r="R570">
        <f t="shared" si="144"/>
        <v>11</v>
      </c>
      <c r="S570">
        <f t="shared" si="154"/>
        <v>0</v>
      </c>
      <c r="T570" s="6">
        <f t="shared" si="155"/>
        <v>0</v>
      </c>
      <c r="U570" s="6" t="e">
        <f>IF(予定価格!$G$1939=0,ROUND(予定価格!H558*(入力表!$F$12/予定価格!$H$1943),-$F$14),ROUND((予定価格!G558*(入力表!$F$12-予定価格!$H$1943)/予定価格!$G$1943)+予定価格!H558,-$F$14))</f>
        <v>#DIV/0!</v>
      </c>
      <c r="V570" t="e">
        <f>IF(U570=0,1,IF(予定価格!O558=0,1,(U570-予定価格!P558)/予定価格!O558))</f>
        <v>#DIV/0!</v>
      </c>
      <c r="W570" t="e">
        <f t="shared" si="145"/>
        <v>#DIV/0!</v>
      </c>
      <c r="X570" t="e">
        <f t="shared" si="156"/>
        <v>#DIV/0!</v>
      </c>
      <c r="Y570" t="e">
        <f>IF(U570=0,0,IF(予定価格!G558=0,0,(U570-予定価格!H558)/予定価格!G558))</f>
        <v>#DIV/0!</v>
      </c>
      <c r="Z570" t="e">
        <f t="shared" si="146"/>
        <v>#DIV/0!</v>
      </c>
      <c r="AA570" t="e">
        <f t="shared" si="157"/>
        <v>#DIV/0!</v>
      </c>
      <c r="AB570" s="6" t="e">
        <f t="shared" si="158"/>
        <v>#DIV/0!</v>
      </c>
    </row>
    <row r="571" spans="1:28" hidden="1" x14ac:dyDescent="0.2">
      <c r="A571">
        <f>+予定価格!A559</f>
        <v>0</v>
      </c>
      <c r="B571" s="268">
        <f>ROUND(予定価格!B559*査定表!$B$1949,-D571)+E571</f>
        <v>0</v>
      </c>
      <c r="C571" s="268"/>
      <c r="D571" s="32">
        <f t="shared" si="147"/>
        <v>3</v>
      </c>
      <c r="E571" s="33">
        <f t="shared" si="149"/>
        <v>0</v>
      </c>
      <c r="F571" s="268">
        <f>IF($F$12=0,0,IF(予定価格!$G$1939=0,ROUND(予定価格!H559*(入力表!$F$12/予定価格!$H$1943),-H571),ROUND((予定価格!G559*(入力表!$F$12-予定価格!$H$1943)/予定価格!$G$1943)+予定価格!H559,-H571)))+I571</f>
        <v>0</v>
      </c>
      <c r="G571" s="268"/>
      <c r="H571" s="34">
        <f t="shared" si="148"/>
        <v>3</v>
      </c>
      <c r="I571" s="35">
        <f t="shared" si="150"/>
        <v>0</v>
      </c>
      <c r="J571" s="220">
        <f t="shared" si="151"/>
        <v>0</v>
      </c>
      <c r="K571" s="12">
        <f t="shared" si="152"/>
        <v>0</v>
      </c>
      <c r="L571" s="37"/>
      <c r="M571" s="6">
        <f>ROUND(予定価格!B559*査定表!$B$1949,-$F$14)</f>
        <v>0</v>
      </c>
      <c r="N571">
        <f>IF(M571=0,1,M571/予定価格!B559)</f>
        <v>1</v>
      </c>
      <c r="O571">
        <f t="shared" si="143"/>
        <v>11</v>
      </c>
      <c r="P571">
        <f t="shared" si="153"/>
        <v>0</v>
      </c>
      <c r="Q571">
        <f>IF(M571=0,0,M571/予定価格!B559)</f>
        <v>0</v>
      </c>
      <c r="R571">
        <f t="shared" si="144"/>
        <v>11</v>
      </c>
      <c r="S571">
        <f t="shared" si="154"/>
        <v>0</v>
      </c>
      <c r="T571" s="6">
        <f t="shared" si="155"/>
        <v>0</v>
      </c>
      <c r="U571" s="6" t="e">
        <f>IF(予定価格!$G$1939=0,ROUND(予定価格!H559*(入力表!$F$12/予定価格!$H$1943),-$F$14),ROUND((予定価格!G559*(入力表!$F$12-予定価格!$H$1943)/予定価格!$G$1943)+予定価格!H559,-$F$14))</f>
        <v>#DIV/0!</v>
      </c>
      <c r="V571" t="e">
        <f>IF(U571=0,1,IF(予定価格!O559=0,1,(U571-予定価格!P559)/予定価格!O559))</f>
        <v>#DIV/0!</v>
      </c>
      <c r="W571" t="e">
        <f t="shared" si="145"/>
        <v>#DIV/0!</v>
      </c>
      <c r="X571" t="e">
        <f t="shared" si="156"/>
        <v>#DIV/0!</v>
      </c>
      <c r="Y571" t="e">
        <f>IF(U571=0,0,IF(予定価格!G559=0,0,(U571-予定価格!H559)/予定価格!G559))</f>
        <v>#DIV/0!</v>
      </c>
      <c r="Z571" t="e">
        <f t="shared" si="146"/>
        <v>#DIV/0!</v>
      </c>
      <c r="AA571" t="e">
        <f t="shared" si="157"/>
        <v>#DIV/0!</v>
      </c>
      <c r="AB571" s="6" t="e">
        <f t="shared" si="158"/>
        <v>#DIV/0!</v>
      </c>
    </row>
    <row r="572" spans="1:28" hidden="1" x14ac:dyDescent="0.2">
      <c r="A572">
        <f>+予定価格!A560</f>
        <v>0</v>
      </c>
      <c r="B572" s="268">
        <f>ROUND(予定価格!B560*査定表!$B$1949,-D572)+E572</f>
        <v>0</v>
      </c>
      <c r="C572" s="268"/>
      <c r="D572" s="32">
        <f t="shared" si="147"/>
        <v>3</v>
      </c>
      <c r="E572" s="33">
        <f t="shared" si="149"/>
        <v>0</v>
      </c>
      <c r="F572" s="268">
        <f>IF($F$12=0,0,IF(予定価格!$G$1939=0,ROUND(予定価格!H560*(入力表!$F$12/予定価格!$H$1943),-H572),ROUND((予定価格!G560*(入力表!$F$12-予定価格!$H$1943)/予定価格!$G$1943)+予定価格!H560,-H572)))+I572</f>
        <v>0</v>
      </c>
      <c r="G572" s="268"/>
      <c r="H572" s="34">
        <f t="shared" si="148"/>
        <v>3</v>
      </c>
      <c r="I572" s="35">
        <f t="shared" si="150"/>
        <v>0</v>
      </c>
      <c r="J572" s="220">
        <f t="shared" si="151"/>
        <v>0</v>
      </c>
      <c r="K572" s="12">
        <f t="shared" si="152"/>
        <v>0</v>
      </c>
      <c r="L572" s="37"/>
      <c r="M572" s="6">
        <f>ROUND(予定価格!B560*査定表!$B$1949,-$F$14)</f>
        <v>0</v>
      </c>
      <c r="N572">
        <f>IF(M572=0,1,M572/予定価格!B560)</f>
        <v>1</v>
      </c>
      <c r="O572">
        <f t="shared" si="143"/>
        <v>11</v>
      </c>
      <c r="P572">
        <f t="shared" si="153"/>
        <v>0</v>
      </c>
      <c r="Q572">
        <f>IF(M572=0,0,M572/予定価格!B560)</f>
        <v>0</v>
      </c>
      <c r="R572">
        <f t="shared" si="144"/>
        <v>11</v>
      </c>
      <c r="S572">
        <f t="shared" si="154"/>
        <v>0</v>
      </c>
      <c r="T572" s="6">
        <f t="shared" si="155"/>
        <v>0</v>
      </c>
      <c r="U572" s="6" t="e">
        <f>IF(予定価格!$G$1939=0,ROUND(予定価格!H560*(入力表!$F$12/予定価格!$H$1943),-$F$14),ROUND((予定価格!G560*(入力表!$F$12-予定価格!$H$1943)/予定価格!$G$1943)+予定価格!H560,-$F$14))</f>
        <v>#DIV/0!</v>
      </c>
      <c r="V572" t="e">
        <f>IF(U572=0,1,IF(予定価格!O560=0,1,(U572-予定価格!P560)/予定価格!O560))</f>
        <v>#DIV/0!</v>
      </c>
      <c r="W572" t="e">
        <f t="shared" si="145"/>
        <v>#DIV/0!</v>
      </c>
      <c r="X572" t="e">
        <f t="shared" si="156"/>
        <v>#DIV/0!</v>
      </c>
      <c r="Y572" t="e">
        <f>IF(U572=0,0,IF(予定価格!G560=0,0,(U572-予定価格!H560)/予定価格!G560))</f>
        <v>#DIV/0!</v>
      </c>
      <c r="Z572" t="e">
        <f t="shared" si="146"/>
        <v>#DIV/0!</v>
      </c>
      <c r="AA572" t="e">
        <f t="shared" si="157"/>
        <v>#DIV/0!</v>
      </c>
      <c r="AB572" s="6" t="e">
        <f t="shared" si="158"/>
        <v>#DIV/0!</v>
      </c>
    </row>
    <row r="573" spans="1:28" hidden="1" x14ac:dyDescent="0.2">
      <c r="A573">
        <f>+予定価格!A561</f>
        <v>0</v>
      </c>
      <c r="B573" s="268">
        <f>ROUND(予定価格!B561*査定表!$B$1949,-D573)+E573</f>
        <v>0</v>
      </c>
      <c r="C573" s="268"/>
      <c r="D573" s="32">
        <f t="shared" si="147"/>
        <v>3</v>
      </c>
      <c r="E573" s="33">
        <f t="shared" si="149"/>
        <v>0</v>
      </c>
      <c r="F573" s="268">
        <f>IF($F$12=0,0,IF(予定価格!$G$1939=0,ROUND(予定価格!H561*(入力表!$F$12/予定価格!$H$1943),-H573),ROUND((予定価格!G561*(入力表!$F$12-予定価格!$H$1943)/予定価格!$G$1943)+予定価格!H561,-H573)))+I573</f>
        <v>0</v>
      </c>
      <c r="G573" s="268"/>
      <c r="H573" s="34">
        <f t="shared" si="148"/>
        <v>3</v>
      </c>
      <c r="I573" s="35">
        <f t="shared" si="150"/>
        <v>0</v>
      </c>
      <c r="J573" s="220">
        <f t="shared" si="151"/>
        <v>0</v>
      </c>
      <c r="K573" s="12">
        <f t="shared" si="152"/>
        <v>0</v>
      </c>
      <c r="L573" s="37"/>
      <c r="M573" s="6">
        <f>ROUND(予定価格!B561*査定表!$B$1949,-$F$14)</f>
        <v>0</v>
      </c>
      <c r="N573">
        <f>IF(M573=0,1,M573/予定価格!B561)</f>
        <v>1</v>
      </c>
      <c r="O573">
        <f t="shared" si="143"/>
        <v>11</v>
      </c>
      <c r="P573">
        <f t="shared" si="153"/>
        <v>0</v>
      </c>
      <c r="Q573">
        <f>IF(M573=0,0,M573/予定価格!B561)</f>
        <v>0</v>
      </c>
      <c r="R573">
        <f t="shared" si="144"/>
        <v>11</v>
      </c>
      <c r="S573">
        <f t="shared" si="154"/>
        <v>0</v>
      </c>
      <c r="T573" s="6">
        <f t="shared" si="155"/>
        <v>0</v>
      </c>
      <c r="U573" s="6" t="e">
        <f>IF(予定価格!$G$1939=0,ROUND(予定価格!H561*(入力表!$F$12/予定価格!$H$1943),-$F$14),ROUND((予定価格!G561*(入力表!$F$12-予定価格!$H$1943)/予定価格!$G$1943)+予定価格!H561,-$F$14))</f>
        <v>#DIV/0!</v>
      </c>
      <c r="V573" t="e">
        <f>IF(U573=0,1,IF(予定価格!O561=0,1,(U573-予定価格!P561)/予定価格!O561))</f>
        <v>#DIV/0!</v>
      </c>
      <c r="W573" t="e">
        <f t="shared" si="145"/>
        <v>#DIV/0!</v>
      </c>
      <c r="X573" t="e">
        <f t="shared" si="156"/>
        <v>#DIV/0!</v>
      </c>
      <c r="Y573" t="e">
        <f>IF(U573=0,0,IF(予定価格!G561=0,0,(U573-予定価格!H561)/予定価格!G561))</f>
        <v>#DIV/0!</v>
      </c>
      <c r="Z573" t="e">
        <f t="shared" si="146"/>
        <v>#DIV/0!</v>
      </c>
      <c r="AA573" t="e">
        <f t="shared" si="157"/>
        <v>#DIV/0!</v>
      </c>
      <c r="AB573" s="6" t="e">
        <f t="shared" si="158"/>
        <v>#DIV/0!</v>
      </c>
    </row>
    <row r="574" spans="1:28" hidden="1" x14ac:dyDescent="0.2">
      <c r="A574">
        <f>+予定価格!A562</f>
        <v>0</v>
      </c>
      <c r="B574" s="268">
        <f>ROUND(予定価格!B562*査定表!$B$1949,-D574)+E574</f>
        <v>0</v>
      </c>
      <c r="C574" s="268"/>
      <c r="D574" s="32">
        <f t="shared" si="147"/>
        <v>3</v>
      </c>
      <c r="E574" s="33">
        <f t="shared" si="149"/>
        <v>0</v>
      </c>
      <c r="F574" s="268">
        <f>IF($F$12=0,0,IF(予定価格!$G$1939=0,ROUND(予定価格!H562*(入力表!$F$12/予定価格!$H$1943),-H574),ROUND((予定価格!G562*(入力表!$F$12-予定価格!$H$1943)/予定価格!$G$1943)+予定価格!H562,-H574)))+I574</f>
        <v>0</v>
      </c>
      <c r="G574" s="268"/>
      <c r="H574" s="34">
        <f t="shared" si="148"/>
        <v>3</v>
      </c>
      <c r="I574" s="35">
        <f t="shared" si="150"/>
        <v>0</v>
      </c>
      <c r="J574" s="220">
        <f t="shared" si="151"/>
        <v>0</v>
      </c>
      <c r="K574" s="12">
        <f t="shared" si="152"/>
        <v>0</v>
      </c>
      <c r="L574" s="37"/>
      <c r="M574" s="6">
        <f>ROUND(予定価格!B562*査定表!$B$1949,-$F$14)</f>
        <v>0</v>
      </c>
      <c r="N574">
        <f>IF(M574=0,1,M574/予定価格!B562)</f>
        <v>1</v>
      </c>
      <c r="O574">
        <f t="shared" si="143"/>
        <v>11</v>
      </c>
      <c r="P574">
        <f t="shared" si="153"/>
        <v>0</v>
      </c>
      <c r="Q574">
        <f>IF(M574=0,0,M574/予定価格!B562)</f>
        <v>0</v>
      </c>
      <c r="R574">
        <f t="shared" si="144"/>
        <v>11</v>
      </c>
      <c r="S574">
        <f t="shared" si="154"/>
        <v>0</v>
      </c>
      <c r="T574" s="6">
        <f t="shared" si="155"/>
        <v>0</v>
      </c>
      <c r="U574" s="6" t="e">
        <f>IF(予定価格!$G$1939=0,ROUND(予定価格!H562*(入力表!$F$12/予定価格!$H$1943),-$F$14),ROUND((予定価格!G562*(入力表!$F$12-予定価格!$H$1943)/予定価格!$G$1943)+予定価格!H562,-$F$14))</f>
        <v>#DIV/0!</v>
      </c>
      <c r="V574" t="e">
        <f>IF(U574=0,1,IF(予定価格!O562=0,1,(U574-予定価格!P562)/予定価格!O562))</f>
        <v>#DIV/0!</v>
      </c>
      <c r="W574" t="e">
        <f t="shared" si="145"/>
        <v>#DIV/0!</v>
      </c>
      <c r="X574" t="e">
        <f t="shared" si="156"/>
        <v>#DIV/0!</v>
      </c>
      <c r="Y574" t="e">
        <f>IF(U574=0,0,IF(予定価格!G562=0,0,(U574-予定価格!H562)/予定価格!G562))</f>
        <v>#DIV/0!</v>
      </c>
      <c r="Z574" t="e">
        <f t="shared" si="146"/>
        <v>#DIV/0!</v>
      </c>
      <c r="AA574" t="e">
        <f t="shared" si="157"/>
        <v>#DIV/0!</v>
      </c>
      <c r="AB574" s="6" t="e">
        <f t="shared" si="158"/>
        <v>#DIV/0!</v>
      </c>
    </row>
    <row r="575" spans="1:28" hidden="1" x14ac:dyDescent="0.2">
      <c r="A575">
        <f>+予定価格!A563</f>
        <v>0</v>
      </c>
      <c r="B575" s="268">
        <f>ROUND(予定価格!B563*査定表!$B$1949,-D575)+E575</f>
        <v>0</v>
      </c>
      <c r="C575" s="268"/>
      <c r="D575" s="32">
        <f t="shared" si="147"/>
        <v>3</v>
      </c>
      <c r="E575" s="33">
        <f t="shared" si="149"/>
        <v>0</v>
      </c>
      <c r="F575" s="268">
        <f>IF($F$12=0,0,IF(予定価格!$G$1939=0,ROUND(予定価格!H563*(入力表!$F$12/予定価格!$H$1943),-H575),ROUND((予定価格!G563*(入力表!$F$12-予定価格!$H$1943)/予定価格!$G$1943)+予定価格!H563,-H575)))+I575</f>
        <v>0</v>
      </c>
      <c r="G575" s="268"/>
      <c r="H575" s="34">
        <f t="shared" si="148"/>
        <v>3</v>
      </c>
      <c r="I575" s="35">
        <f t="shared" si="150"/>
        <v>0</v>
      </c>
      <c r="J575" s="220">
        <f t="shared" si="151"/>
        <v>0</v>
      </c>
      <c r="K575" s="12">
        <f t="shared" si="152"/>
        <v>0</v>
      </c>
      <c r="L575" s="37"/>
      <c r="M575" s="6">
        <f>ROUND(予定価格!B563*査定表!$B$1949,-$F$14)</f>
        <v>0</v>
      </c>
      <c r="N575">
        <f>IF(M575=0,1,M575/予定価格!B563)</f>
        <v>1</v>
      </c>
      <c r="O575">
        <f t="shared" si="143"/>
        <v>11</v>
      </c>
      <c r="P575">
        <f t="shared" si="153"/>
        <v>0</v>
      </c>
      <c r="Q575">
        <f>IF(M575=0,0,M575/予定価格!B563)</f>
        <v>0</v>
      </c>
      <c r="R575">
        <f t="shared" si="144"/>
        <v>11</v>
      </c>
      <c r="S575">
        <f t="shared" si="154"/>
        <v>0</v>
      </c>
      <c r="T575" s="6">
        <f t="shared" si="155"/>
        <v>0</v>
      </c>
      <c r="U575" s="6" t="e">
        <f>IF(予定価格!$G$1939=0,ROUND(予定価格!H563*(入力表!$F$12/予定価格!$H$1943),-$F$14),ROUND((予定価格!G563*(入力表!$F$12-予定価格!$H$1943)/予定価格!$G$1943)+予定価格!H563,-$F$14))</f>
        <v>#DIV/0!</v>
      </c>
      <c r="V575" t="e">
        <f>IF(U575=0,1,IF(予定価格!O563=0,1,(U575-予定価格!P563)/予定価格!O563))</f>
        <v>#DIV/0!</v>
      </c>
      <c r="W575" t="e">
        <f t="shared" si="145"/>
        <v>#DIV/0!</v>
      </c>
      <c r="X575" t="e">
        <f t="shared" si="156"/>
        <v>#DIV/0!</v>
      </c>
      <c r="Y575" t="e">
        <f>IF(U575=0,0,IF(予定価格!G563=0,0,(U575-予定価格!H563)/予定価格!G563))</f>
        <v>#DIV/0!</v>
      </c>
      <c r="Z575" t="e">
        <f t="shared" si="146"/>
        <v>#DIV/0!</v>
      </c>
      <c r="AA575" t="e">
        <f t="shared" si="157"/>
        <v>#DIV/0!</v>
      </c>
      <c r="AB575" s="6" t="e">
        <f t="shared" si="158"/>
        <v>#DIV/0!</v>
      </c>
    </row>
    <row r="576" spans="1:28" hidden="1" x14ac:dyDescent="0.2">
      <c r="A576">
        <f>+予定価格!A564</f>
        <v>0</v>
      </c>
      <c r="B576" s="268">
        <f>ROUND(予定価格!B564*査定表!$B$1949,-D576)+E576</f>
        <v>0</v>
      </c>
      <c r="C576" s="268"/>
      <c r="D576" s="32">
        <f t="shared" si="147"/>
        <v>3</v>
      </c>
      <c r="E576" s="33">
        <f t="shared" si="149"/>
        <v>0</v>
      </c>
      <c r="F576" s="268">
        <f>IF($F$12=0,0,IF(予定価格!$G$1939=0,ROUND(予定価格!H564*(入力表!$F$12/予定価格!$H$1943),-H576),ROUND((予定価格!G564*(入力表!$F$12-予定価格!$H$1943)/予定価格!$G$1943)+予定価格!H564,-H576)))+I576</f>
        <v>0</v>
      </c>
      <c r="G576" s="268"/>
      <c r="H576" s="34">
        <f t="shared" si="148"/>
        <v>3</v>
      </c>
      <c r="I576" s="35">
        <f t="shared" si="150"/>
        <v>0</v>
      </c>
      <c r="J576" s="220">
        <f t="shared" si="151"/>
        <v>0</v>
      </c>
      <c r="K576" s="12">
        <f t="shared" si="152"/>
        <v>0</v>
      </c>
      <c r="L576" s="37"/>
      <c r="M576" s="6">
        <f>ROUND(予定価格!B564*査定表!$B$1949,-$F$14)</f>
        <v>0</v>
      </c>
      <c r="N576">
        <f>IF(M576=0,1,M576/予定価格!B564)</f>
        <v>1</v>
      </c>
      <c r="O576">
        <f t="shared" si="143"/>
        <v>11</v>
      </c>
      <c r="P576">
        <f t="shared" si="153"/>
        <v>0</v>
      </c>
      <c r="Q576">
        <f>IF(M576=0,0,M576/予定価格!B564)</f>
        <v>0</v>
      </c>
      <c r="R576">
        <f t="shared" si="144"/>
        <v>11</v>
      </c>
      <c r="S576">
        <f t="shared" si="154"/>
        <v>0</v>
      </c>
      <c r="T576" s="6">
        <f t="shared" si="155"/>
        <v>0</v>
      </c>
      <c r="U576" s="6" t="e">
        <f>IF(予定価格!$G$1939=0,ROUND(予定価格!H564*(入力表!$F$12/予定価格!$H$1943),-$F$14),ROUND((予定価格!G564*(入力表!$F$12-予定価格!$H$1943)/予定価格!$G$1943)+予定価格!H564,-$F$14))</f>
        <v>#DIV/0!</v>
      </c>
      <c r="V576" t="e">
        <f>IF(U576=0,1,IF(予定価格!O564=0,1,(U576-予定価格!P564)/予定価格!O564))</f>
        <v>#DIV/0!</v>
      </c>
      <c r="W576" t="e">
        <f t="shared" si="145"/>
        <v>#DIV/0!</v>
      </c>
      <c r="X576" t="e">
        <f t="shared" si="156"/>
        <v>#DIV/0!</v>
      </c>
      <c r="Y576" t="e">
        <f>IF(U576=0,0,IF(予定価格!G564=0,0,(U576-予定価格!H564)/予定価格!G564))</f>
        <v>#DIV/0!</v>
      </c>
      <c r="Z576" t="e">
        <f t="shared" si="146"/>
        <v>#DIV/0!</v>
      </c>
      <c r="AA576" t="e">
        <f t="shared" si="157"/>
        <v>#DIV/0!</v>
      </c>
      <c r="AB576" s="6" t="e">
        <f t="shared" si="158"/>
        <v>#DIV/0!</v>
      </c>
    </row>
    <row r="577" spans="1:28" hidden="1" x14ac:dyDescent="0.2">
      <c r="A577">
        <f>+予定価格!A565</f>
        <v>0</v>
      </c>
      <c r="B577" s="268">
        <f>ROUND(予定価格!B565*査定表!$B$1949,-D577)+E577</f>
        <v>0</v>
      </c>
      <c r="C577" s="268"/>
      <c r="D577" s="32">
        <f t="shared" si="147"/>
        <v>3</v>
      </c>
      <c r="E577" s="33">
        <f t="shared" si="149"/>
        <v>0</v>
      </c>
      <c r="F577" s="268">
        <f>IF($F$12=0,0,IF(予定価格!$G$1939=0,ROUND(予定価格!H565*(入力表!$F$12/予定価格!$H$1943),-H577),ROUND((予定価格!G565*(入力表!$F$12-予定価格!$H$1943)/予定価格!$G$1943)+予定価格!H565,-H577)))+I577</f>
        <v>0</v>
      </c>
      <c r="G577" s="268"/>
      <c r="H577" s="34">
        <f t="shared" si="148"/>
        <v>3</v>
      </c>
      <c r="I577" s="35">
        <f t="shared" si="150"/>
        <v>0</v>
      </c>
      <c r="J577" s="220">
        <f t="shared" si="151"/>
        <v>0</v>
      </c>
      <c r="K577" s="12">
        <f t="shared" si="152"/>
        <v>0</v>
      </c>
      <c r="L577" s="37"/>
      <c r="M577" s="6">
        <f>ROUND(予定価格!B565*査定表!$B$1949,-$F$14)</f>
        <v>0</v>
      </c>
      <c r="N577">
        <f>IF(M577=0,1,M577/予定価格!B565)</f>
        <v>1</v>
      </c>
      <c r="O577">
        <f t="shared" si="143"/>
        <v>11</v>
      </c>
      <c r="P577">
        <f t="shared" si="153"/>
        <v>0</v>
      </c>
      <c r="Q577">
        <f>IF(M577=0,0,M577/予定価格!B565)</f>
        <v>0</v>
      </c>
      <c r="R577">
        <f t="shared" si="144"/>
        <v>11</v>
      </c>
      <c r="S577">
        <f t="shared" si="154"/>
        <v>0</v>
      </c>
      <c r="T577" s="6">
        <f t="shared" si="155"/>
        <v>0</v>
      </c>
      <c r="U577" s="6" t="e">
        <f>IF(予定価格!$G$1939=0,ROUND(予定価格!H565*(入力表!$F$12/予定価格!$H$1943),-$F$14),ROUND((予定価格!G565*(入力表!$F$12-予定価格!$H$1943)/予定価格!$G$1943)+予定価格!H565,-$F$14))</f>
        <v>#DIV/0!</v>
      </c>
      <c r="V577" t="e">
        <f>IF(U577=0,1,IF(予定価格!O565=0,1,(U577-予定価格!P565)/予定価格!O565))</f>
        <v>#DIV/0!</v>
      </c>
      <c r="W577" t="e">
        <f t="shared" si="145"/>
        <v>#DIV/0!</v>
      </c>
      <c r="X577" t="e">
        <f t="shared" si="156"/>
        <v>#DIV/0!</v>
      </c>
      <c r="Y577" t="e">
        <f>IF(U577=0,0,IF(予定価格!G565=0,0,(U577-予定価格!H565)/予定価格!G565))</f>
        <v>#DIV/0!</v>
      </c>
      <c r="Z577" t="e">
        <f t="shared" si="146"/>
        <v>#DIV/0!</v>
      </c>
      <c r="AA577" t="e">
        <f t="shared" si="157"/>
        <v>#DIV/0!</v>
      </c>
      <c r="AB577" s="6" t="e">
        <f t="shared" si="158"/>
        <v>#DIV/0!</v>
      </c>
    </row>
    <row r="578" spans="1:28" hidden="1" x14ac:dyDescent="0.2">
      <c r="A578">
        <f>+予定価格!A566</f>
        <v>0</v>
      </c>
      <c r="B578" s="268">
        <f>ROUND(予定価格!B566*査定表!$B$1949,-D578)+E578</f>
        <v>0</v>
      </c>
      <c r="C578" s="268"/>
      <c r="D578" s="32">
        <f t="shared" si="147"/>
        <v>3</v>
      </c>
      <c r="E578" s="33">
        <f t="shared" si="149"/>
        <v>0</v>
      </c>
      <c r="F578" s="268">
        <f>IF($F$12=0,0,IF(予定価格!$G$1939=0,ROUND(予定価格!H566*(入力表!$F$12/予定価格!$H$1943),-H578),ROUND((予定価格!G566*(入力表!$F$12-予定価格!$H$1943)/予定価格!$G$1943)+予定価格!H566,-H578)))+I578</f>
        <v>0</v>
      </c>
      <c r="G578" s="268"/>
      <c r="H578" s="34">
        <f t="shared" si="148"/>
        <v>3</v>
      </c>
      <c r="I578" s="35">
        <f t="shared" si="150"/>
        <v>0</v>
      </c>
      <c r="J578" s="220">
        <f t="shared" si="151"/>
        <v>0</v>
      </c>
      <c r="K578" s="12">
        <f t="shared" si="152"/>
        <v>0</v>
      </c>
      <c r="L578" s="37"/>
      <c r="M578" s="6">
        <f>ROUND(予定価格!B566*査定表!$B$1949,-$F$14)</f>
        <v>0</v>
      </c>
      <c r="N578">
        <f>IF(M578=0,1,M578/予定価格!B566)</f>
        <v>1</v>
      </c>
      <c r="O578">
        <f t="shared" si="143"/>
        <v>11</v>
      </c>
      <c r="P578">
        <f t="shared" si="153"/>
        <v>0</v>
      </c>
      <c r="Q578">
        <f>IF(M578=0,0,M578/予定価格!B566)</f>
        <v>0</v>
      </c>
      <c r="R578">
        <f t="shared" si="144"/>
        <v>11</v>
      </c>
      <c r="S578">
        <f t="shared" si="154"/>
        <v>0</v>
      </c>
      <c r="T578" s="6">
        <f t="shared" si="155"/>
        <v>0</v>
      </c>
      <c r="U578" s="6" t="e">
        <f>IF(予定価格!$G$1939=0,ROUND(予定価格!H566*(入力表!$F$12/予定価格!$H$1943),-$F$14),ROUND((予定価格!G566*(入力表!$F$12-予定価格!$H$1943)/予定価格!$G$1943)+予定価格!H566,-$F$14))</f>
        <v>#DIV/0!</v>
      </c>
      <c r="V578" t="e">
        <f>IF(U578=0,1,IF(予定価格!O566=0,1,(U578-予定価格!P566)/予定価格!O566))</f>
        <v>#DIV/0!</v>
      </c>
      <c r="W578" t="e">
        <f t="shared" si="145"/>
        <v>#DIV/0!</v>
      </c>
      <c r="X578" t="e">
        <f t="shared" si="156"/>
        <v>#DIV/0!</v>
      </c>
      <c r="Y578" t="e">
        <f>IF(U578=0,0,IF(予定価格!G566=0,0,(U578-予定価格!H566)/予定価格!G566))</f>
        <v>#DIV/0!</v>
      </c>
      <c r="Z578" t="e">
        <f t="shared" si="146"/>
        <v>#DIV/0!</v>
      </c>
      <c r="AA578" t="e">
        <f t="shared" si="157"/>
        <v>#DIV/0!</v>
      </c>
      <c r="AB578" s="6" t="e">
        <f t="shared" si="158"/>
        <v>#DIV/0!</v>
      </c>
    </row>
    <row r="579" spans="1:28" hidden="1" x14ac:dyDescent="0.2">
      <c r="A579">
        <f>+予定価格!A567</f>
        <v>0</v>
      </c>
      <c r="B579" s="268">
        <f>ROUND(予定価格!B567*査定表!$B$1949,-D579)+E579</f>
        <v>0</v>
      </c>
      <c r="C579" s="268"/>
      <c r="D579" s="32">
        <f t="shared" si="147"/>
        <v>3</v>
      </c>
      <c r="E579" s="33">
        <f t="shared" si="149"/>
        <v>0</v>
      </c>
      <c r="F579" s="268">
        <f>IF($F$12=0,0,IF(予定価格!$G$1939=0,ROUND(予定価格!H567*(入力表!$F$12/予定価格!$H$1943),-H579),ROUND((予定価格!G567*(入力表!$F$12-予定価格!$H$1943)/予定価格!$G$1943)+予定価格!H567,-H579)))+I579</f>
        <v>0</v>
      </c>
      <c r="G579" s="268"/>
      <c r="H579" s="34">
        <f t="shared" si="148"/>
        <v>3</v>
      </c>
      <c r="I579" s="35">
        <f t="shared" si="150"/>
        <v>0</v>
      </c>
      <c r="J579" s="220">
        <f t="shared" si="151"/>
        <v>0</v>
      </c>
      <c r="K579" s="12">
        <f t="shared" si="152"/>
        <v>0</v>
      </c>
      <c r="L579" s="37"/>
      <c r="M579" s="6">
        <f>ROUND(予定価格!B567*査定表!$B$1949,-$F$14)</f>
        <v>0</v>
      </c>
      <c r="N579">
        <f>IF(M579=0,1,M579/予定価格!B567)</f>
        <v>1</v>
      </c>
      <c r="O579">
        <f t="shared" si="143"/>
        <v>11</v>
      </c>
      <c r="P579">
        <f t="shared" si="153"/>
        <v>0</v>
      </c>
      <c r="Q579">
        <f>IF(M579=0,0,M579/予定価格!B567)</f>
        <v>0</v>
      </c>
      <c r="R579">
        <f t="shared" si="144"/>
        <v>11</v>
      </c>
      <c r="S579">
        <f t="shared" si="154"/>
        <v>0</v>
      </c>
      <c r="T579" s="6">
        <f t="shared" si="155"/>
        <v>0</v>
      </c>
      <c r="U579" s="6" t="e">
        <f>IF(予定価格!$G$1939=0,ROUND(予定価格!H567*(入力表!$F$12/予定価格!$H$1943),-$F$14),ROUND((予定価格!G567*(入力表!$F$12-予定価格!$H$1943)/予定価格!$G$1943)+予定価格!H567,-$F$14))</f>
        <v>#DIV/0!</v>
      </c>
      <c r="V579" t="e">
        <f>IF(U579=0,1,IF(予定価格!O567=0,1,(U579-予定価格!P567)/予定価格!O567))</f>
        <v>#DIV/0!</v>
      </c>
      <c r="W579" t="e">
        <f t="shared" si="145"/>
        <v>#DIV/0!</v>
      </c>
      <c r="X579" t="e">
        <f t="shared" si="156"/>
        <v>#DIV/0!</v>
      </c>
      <c r="Y579" t="e">
        <f>IF(U579=0,0,IF(予定価格!G567=0,0,(U579-予定価格!H567)/予定価格!G567))</f>
        <v>#DIV/0!</v>
      </c>
      <c r="Z579" t="e">
        <f t="shared" si="146"/>
        <v>#DIV/0!</v>
      </c>
      <c r="AA579" t="e">
        <f t="shared" si="157"/>
        <v>#DIV/0!</v>
      </c>
      <c r="AB579" s="6" t="e">
        <f t="shared" si="158"/>
        <v>#DIV/0!</v>
      </c>
    </row>
    <row r="580" spans="1:28" hidden="1" x14ac:dyDescent="0.2">
      <c r="A580">
        <f>+予定価格!A568</f>
        <v>0</v>
      </c>
      <c r="B580" s="268">
        <f>ROUND(予定価格!B568*査定表!$B$1949,-D580)+E580</f>
        <v>0</v>
      </c>
      <c r="C580" s="268"/>
      <c r="D580" s="32">
        <f t="shared" si="147"/>
        <v>3</v>
      </c>
      <c r="E580" s="33">
        <f t="shared" si="149"/>
        <v>0</v>
      </c>
      <c r="F580" s="268">
        <f>IF($F$12=0,0,IF(予定価格!$G$1939=0,ROUND(予定価格!H568*(入力表!$F$12/予定価格!$H$1943),-H580),ROUND((予定価格!G568*(入力表!$F$12-予定価格!$H$1943)/予定価格!$G$1943)+予定価格!H568,-H580)))+I580</f>
        <v>0</v>
      </c>
      <c r="G580" s="268"/>
      <c r="H580" s="34">
        <f t="shared" si="148"/>
        <v>3</v>
      </c>
      <c r="I580" s="35">
        <f t="shared" si="150"/>
        <v>0</v>
      </c>
      <c r="J580" s="220">
        <f t="shared" si="151"/>
        <v>0</v>
      </c>
      <c r="K580" s="12">
        <f t="shared" si="152"/>
        <v>0</v>
      </c>
      <c r="L580" s="37"/>
      <c r="M580" s="6">
        <f>ROUND(予定価格!B568*査定表!$B$1949,-$F$14)</f>
        <v>0</v>
      </c>
      <c r="N580">
        <f>IF(M580=0,1,M580/予定価格!B568)</f>
        <v>1</v>
      </c>
      <c r="O580">
        <f t="shared" si="143"/>
        <v>11</v>
      </c>
      <c r="P580">
        <f t="shared" si="153"/>
        <v>0</v>
      </c>
      <c r="Q580">
        <f>IF(M580=0,0,M580/予定価格!B568)</f>
        <v>0</v>
      </c>
      <c r="R580">
        <f t="shared" si="144"/>
        <v>11</v>
      </c>
      <c r="S580">
        <f t="shared" si="154"/>
        <v>0</v>
      </c>
      <c r="T580" s="6">
        <f t="shared" si="155"/>
        <v>0</v>
      </c>
      <c r="U580" s="6" t="e">
        <f>IF(予定価格!$G$1939=0,ROUND(予定価格!H568*(入力表!$F$12/予定価格!$H$1943),-$F$14),ROUND((予定価格!G568*(入力表!$F$12-予定価格!$H$1943)/予定価格!$G$1943)+予定価格!H568,-$F$14))</f>
        <v>#DIV/0!</v>
      </c>
      <c r="V580" t="e">
        <f>IF(U580=0,1,IF(予定価格!O568=0,1,(U580-予定価格!P568)/予定価格!O568))</f>
        <v>#DIV/0!</v>
      </c>
      <c r="W580" t="e">
        <f t="shared" si="145"/>
        <v>#DIV/0!</v>
      </c>
      <c r="X580" t="e">
        <f t="shared" si="156"/>
        <v>#DIV/0!</v>
      </c>
      <c r="Y580" t="e">
        <f>IF(U580=0,0,IF(予定価格!G568=0,0,(U580-予定価格!H568)/予定価格!G568))</f>
        <v>#DIV/0!</v>
      </c>
      <c r="Z580" t="e">
        <f t="shared" si="146"/>
        <v>#DIV/0!</v>
      </c>
      <c r="AA580" t="e">
        <f t="shared" si="157"/>
        <v>#DIV/0!</v>
      </c>
      <c r="AB580" s="6" t="e">
        <f t="shared" si="158"/>
        <v>#DIV/0!</v>
      </c>
    </row>
    <row r="581" spans="1:28" hidden="1" x14ac:dyDescent="0.2">
      <c r="A581">
        <f>+予定価格!A569</f>
        <v>0</v>
      </c>
      <c r="B581" s="268">
        <f>ROUND(予定価格!B569*査定表!$B$1949,-D581)+E581</f>
        <v>0</v>
      </c>
      <c r="C581" s="268"/>
      <c r="D581" s="32">
        <f t="shared" si="147"/>
        <v>3</v>
      </c>
      <c r="E581" s="33">
        <f t="shared" si="149"/>
        <v>0</v>
      </c>
      <c r="F581" s="268">
        <f>IF($F$12=0,0,IF(予定価格!$G$1939=0,ROUND(予定価格!H569*(入力表!$F$12/予定価格!$H$1943),-H581),ROUND((予定価格!G569*(入力表!$F$12-予定価格!$H$1943)/予定価格!$G$1943)+予定価格!H569,-H581)))+I581</f>
        <v>0</v>
      </c>
      <c r="G581" s="268"/>
      <c r="H581" s="34">
        <f t="shared" si="148"/>
        <v>3</v>
      </c>
      <c r="I581" s="35">
        <f t="shared" si="150"/>
        <v>0</v>
      </c>
      <c r="J581" s="220">
        <f t="shared" si="151"/>
        <v>0</v>
      </c>
      <c r="K581" s="12">
        <f t="shared" si="152"/>
        <v>0</v>
      </c>
      <c r="L581" s="37"/>
      <c r="M581" s="6">
        <f>ROUND(予定価格!B569*査定表!$B$1949,-$F$14)</f>
        <v>0</v>
      </c>
      <c r="N581">
        <f>IF(M581=0,1,M581/予定価格!B569)</f>
        <v>1</v>
      </c>
      <c r="O581">
        <f t="shared" si="143"/>
        <v>11</v>
      </c>
      <c r="P581">
        <f t="shared" si="153"/>
        <v>0</v>
      </c>
      <c r="Q581">
        <f>IF(M581=0,0,M581/予定価格!B569)</f>
        <v>0</v>
      </c>
      <c r="R581">
        <f t="shared" si="144"/>
        <v>11</v>
      </c>
      <c r="S581">
        <f t="shared" si="154"/>
        <v>0</v>
      </c>
      <c r="T581" s="6">
        <f t="shared" si="155"/>
        <v>0</v>
      </c>
      <c r="U581" s="6" t="e">
        <f>IF(予定価格!$G$1939=0,ROUND(予定価格!H569*(入力表!$F$12/予定価格!$H$1943),-$F$14),ROUND((予定価格!G569*(入力表!$F$12-予定価格!$H$1943)/予定価格!$G$1943)+予定価格!H569,-$F$14))</f>
        <v>#DIV/0!</v>
      </c>
      <c r="V581" t="e">
        <f>IF(U581=0,1,IF(予定価格!O569=0,1,(U581-予定価格!P569)/予定価格!O569))</f>
        <v>#DIV/0!</v>
      </c>
      <c r="W581" t="e">
        <f t="shared" si="145"/>
        <v>#DIV/0!</v>
      </c>
      <c r="X581" t="e">
        <f t="shared" si="156"/>
        <v>#DIV/0!</v>
      </c>
      <c r="Y581" t="e">
        <f>IF(U581=0,0,IF(予定価格!G569=0,0,(U581-予定価格!H569)/予定価格!G569))</f>
        <v>#DIV/0!</v>
      </c>
      <c r="Z581" t="e">
        <f t="shared" si="146"/>
        <v>#DIV/0!</v>
      </c>
      <c r="AA581" t="e">
        <f t="shared" si="157"/>
        <v>#DIV/0!</v>
      </c>
      <c r="AB581" s="6" t="e">
        <f t="shared" si="158"/>
        <v>#DIV/0!</v>
      </c>
    </row>
    <row r="582" spans="1:28" hidden="1" x14ac:dyDescent="0.2">
      <c r="A582">
        <f>+予定価格!A570</f>
        <v>0</v>
      </c>
      <c r="B582" s="268">
        <f>ROUND(予定価格!B570*査定表!$B$1949,-D582)+E582</f>
        <v>0</v>
      </c>
      <c r="C582" s="268"/>
      <c r="D582" s="32">
        <f t="shared" si="147"/>
        <v>3</v>
      </c>
      <c r="E582" s="33">
        <f t="shared" si="149"/>
        <v>0</v>
      </c>
      <c r="F582" s="268">
        <f>IF($F$12=0,0,IF(予定価格!$G$1939=0,ROUND(予定価格!H570*(入力表!$F$12/予定価格!$H$1943),-H582),ROUND((予定価格!G570*(入力表!$F$12-予定価格!$H$1943)/予定価格!$G$1943)+予定価格!H570,-H582)))+I582</f>
        <v>0</v>
      </c>
      <c r="G582" s="268"/>
      <c r="H582" s="34">
        <f t="shared" si="148"/>
        <v>3</v>
      </c>
      <c r="I582" s="35">
        <f t="shared" si="150"/>
        <v>0</v>
      </c>
      <c r="J582" s="220">
        <f t="shared" si="151"/>
        <v>0</v>
      </c>
      <c r="K582" s="12">
        <f t="shared" si="152"/>
        <v>0</v>
      </c>
      <c r="L582" s="37"/>
      <c r="M582" s="6">
        <f>ROUND(予定価格!B570*査定表!$B$1949,-$F$14)</f>
        <v>0</v>
      </c>
      <c r="N582">
        <f>IF(M582=0,1,M582/予定価格!B570)</f>
        <v>1</v>
      </c>
      <c r="O582">
        <f t="shared" si="143"/>
        <v>11</v>
      </c>
      <c r="P582">
        <f t="shared" si="153"/>
        <v>0</v>
      </c>
      <c r="Q582">
        <f>IF(M582=0,0,M582/予定価格!B570)</f>
        <v>0</v>
      </c>
      <c r="R582">
        <f t="shared" si="144"/>
        <v>11</v>
      </c>
      <c r="S582">
        <f t="shared" si="154"/>
        <v>0</v>
      </c>
      <c r="T582" s="6">
        <f t="shared" si="155"/>
        <v>0</v>
      </c>
      <c r="U582" s="6" t="e">
        <f>IF(予定価格!$G$1939=0,ROUND(予定価格!H570*(入力表!$F$12/予定価格!$H$1943),-$F$14),ROUND((予定価格!G570*(入力表!$F$12-予定価格!$H$1943)/予定価格!$G$1943)+予定価格!H570,-$F$14))</f>
        <v>#DIV/0!</v>
      </c>
      <c r="V582" t="e">
        <f>IF(U582=0,1,IF(予定価格!O570=0,1,(U582-予定価格!P570)/予定価格!O570))</f>
        <v>#DIV/0!</v>
      </c>
      <c r="W582" t="e">
        <f t="shared" si="145"/>
        <v>#DIV/0!</v>
      </c>
      <c r="X582" t="e">
        <f t="shared" si="156"/>
        <v>#DIV/0!</v>
      </c>
      <c r="Y582" t="e">
        <f>IF(U582=0,0,IF(予定価格!G570=0,0,(U582-予定価格!H570)/予定価格!G570))</f>
        <v>#DIV/0!</v>
      </c>
      <c r="Z582" t="e">
        <f t="shared" si="146"/>
        <v>#DIV/0!</v>
      </c>
      <c r="AA582" t="e">
        <f t="shared" si="157"/>
        <v>#DIV/0!</v>
      </c>
      <c r="AB582" s="6" t="e">
        <f t="shared" si="158"/>
        <v>#DIV/0!</v>
      </c>
    </row>
    <row r="583" spans="1:28" hidden="1" x14ac:dyDescent="0.2">
      <c r="A583">
        <f>+予定価格!A571</f>
        <v>0</v>
      </c>
      <c r="B583" s="268">
        <f>ROUND(予定価格!B571*査定表!$B$1949,-D583)+E583</f>
        <v>0</v>
      </c>
      <c r="C583" s="268"/>
      <c r="D583" s="32">
        <f t="shared" si="147"/>
        <v>3</v>
      </c>
      <c r="E583" s="33">
        <f t="shared" si="149"/>
        <v>0</v>
      </c>
      <c r="F583" s="268">
        <f>IF($F$12=0,0,IF(予定価格!$G$1939=0,ROUND(予定価格!H571*(入力表!$F$12/予定価格!$H$1943),-H583),ROUND((予定価格!G571*(入力表!$F$12-予定価格!$H$1943)/予定価格!$G$1943)+予定価格!H571,-H583)))+I583</f>
        <v>0</v>
      </c>
      <c r="G583" s="268"/>
      <c r="H583" s="34">
        <f t="shared" si="148"/>
        <v>3</v>
      </c>
      <c r="I583" s="35">
        <f t="shared" si="150"/>
        <v>0</v>
      </c>
      <c r="J583" s="220">
        <f t="shared" si="151"/>
        <v>0</v>
      </c>
      <c r="K583" s="12">
        <f t="shared" si="152"/>
        <v>0</v>
      </c>
      <c r="L583" s="37"/>
      <c r="M583" s="6">
        <f>ROUND(予定価格!B571*査定表!$B$1949,-$F$14)</f>
        <v>0</v>
      </c>
      <c r="N583">
        <f>IF(M583=0,1,M583/予定価格!B571)</f>
        <v>1</v>
      </c>
      <c r="O583">
        <f t="shared" si="143"/>
        <v>11</v>
      </c>
      <c r="P583">
        <f t="shared" si="153"/>
        <v>0</v>
      </c>
      <c r="Q583">
        <f>IF(M583=0,0,M583/予定価格!B571)</f>
        <v>0</v>
      </c>
      <c r="R583">
        <f t="shared" si="144"/>
        <v>11</v>
      </c>
      <c r="S583">
        <f t="shared" si="154"/>
        <v>0</v>
      </c>
      <c r="T583" s="6">
        <f t="shared" si="155"/>
        <v>0</v>
      </c>
      <c r="U583" s="6" t="e">
        <f>IF(予定価格!$G$1939=0,ROUND(予定価格!H571*(入力表!$F$12/予定価格!$H$1943),-$F$14),ROUND((予定価格!G571*(入力表!$F$12-予定価格!$H$1943)/予定価格!$G$1943)+予定価格!H571,-$F$14))</f>
        <v>#DIV/0!</v>
      </c>
      <c r="V583" t="e">
        <f>IF(U583=0,1,IF(予定価格!O571=0,1,(U583-予定価格!P571)/予定価格!O571))</f>
        <v>#DIV/0!</v>
      </c>
      <c r="W583" t="e">
        <f t="shared" si="145"/>
        <v>#DIV/0!</v>
      </c>
      <c r="X583" t="e">
        <f t="shared" si="156"/>
        <v>#DIV/0!</v>
      </c>
      <c r="Y583" t="e">
        <f>IF(U583=0,0,IF(予定価格!G571=0,0,(U583-予定価格!H571)/予定価格!G571))</f>
        <v>#DIV/0!</v>
      </c>
      <c r="Z583" t="e">
        <f t="shared" si="146"/>
        <v>#DIV/0!</v>
      </c>
      <c r="AA583" t="e">
        <f t="shared" si="157"/>
        <v>#DIV/0!</v>
      </c>
      <c r="AB583" s="6" t="e">
        <f t="shared" si="158"/>
        <v>#DIV/0!</v>
      </c>
    </row>
    <row r="584" spans="1:28" hidden="1" x14ac:dyDescent="0.2">
      <c r="A584">
        <f>+予定価格!A572</f>
        <v>0</v>
      </c>
      <c r="B584" s="268">
        <f>ROUND(予定価格!B572*査定表!$B$1949,-D584)+E584</f>
        <v>0</v>
      </c>
      <c r="C584" s="268"/>
      <c r="D584" s="32">
        <f t="shared" si="147"/>
        <v>3</v>
      </c>
      <c r="E584" s="33">
        <f t="shared" si="149"/>
        <v>0</v>
      </c>
      <c r="F584" s="268">
        <f>IF($F$12=0,0,IF(予定価格!$G$1939=0,ROUND(予定価格!H572*(入力表!$F$12/予定価格!$H$1943),-H584),ROUND((予定価格!G572*(入力表!$F$12-予定価格!$H$1943)/予定価格!$G$1943)+予定価格!H572,-H584)))+I584</f>
        <v>0</v>
      </c>
      <c r="G584" s="268"/>
      <c r="H584" s="34">
        <f t="shared" si="148"/>
        <v>3</v>
      </c>
      <c r="I584" s="35">
        <f t="shared" si="150"/>
        <v>0</v>
      </c>
      <c r="J584" s="220">
        <f t="shared" si="151"/>
        <v>0</v>
      </c>
      <c r="K584" s="12">
        <f t="shared" si="152"/>
        <v>0</v>
      </c>
      <c r="L584" s="37"/>
      <c r="M584" s="6">
        <f>ROUND(予定価格!B572*査定表!$B$1949,-$F$14)</f>
        <v>0</v>
      </c>
      <c r="N584">
        <f>IF(M584=0,1,M584/予定価格!B572)</f>
        <v>1</v>
      </c>
      <c r="O584">
        <f t="shared" si="143"/>
        <v>11</v>
      </c>
      <c r="P584">
        <f t="shared" si="153"/>
        <v>0</v>
      </c>
      <c r="Q584">
        <f>IF(M584=0,0,M584/予定価格!B572)</f>
        <v>0</v>
      </c>
      <c r="R584">
        <f t="shared" si="144"/>
        <v>11</v>
      </c>
      <c r="S584">
        <f t="shared" si="154"/>
        <v>0</v>
      </c>
      <c r="T584" s="6">
        <f t="shared" si="155"/>
        <v>0</v>
      </c>
      <c r="U584" s="6" t="e">
        <f>IF(予定価格!$G$1939=0,ROUND(予定価格!H572*(入力表!$F$12/予定価格!$H$1943),-$F$14),ROUND((予定価格!G572*(入力表!$F$12-予定価格!$H$1943)/予定価格!$G$1943)+予定価格!H572,-$F$14))</f>
        <v>#DIV/0!</v>
      </c>
      <c r="V584" t="e">
        <f>IF(U584=0,1,IF(予定価格!O572=0,1,(U584-予定価格!P572)/予定価格!O572))</f>
        <v>#DIV/0!</v>
      </c>
      <c r="W584" t="e">
        <f t="shared" si="145"/>
        <v>#DIV/0!</v>
      </c>
      <c r="X584" t="e">
        <f t="shared" si="156"/>
        <v>#DIV/0!</v>
      </c>
      <c r="Y584" t="e">
        <f>IF(U584=0,0,IF(予定価格!G572=0,0,(U584-予定価格!H572)/予定価格!G572))</f>
        <v>#DIV/0!</v>
      </c>
      <c r="Z584" t="e">
        <f t="shared" si="146"/>
        <v>#DIV/0!</v>
      </c>
      <c r="AA584" t="e">
        <f t="shared" si="157"/>
        <v>#DIV/0!</v>
      </c>
      <c r="AB584" s="6" t="e">
        <f t="shared" si="158"/>
        <v>#DIV/0!</v>
      </c>
    </row>
    <row r="585" spans="1:28" hidden="1" x14ac:dyDescent="0.2">
      <c r="A585">
        <f>+予定価格!A573</f>
        <v>0</v>
      </c>
      <c r="B585" s="268">
        <f>ROUND(予定価格!B573*査定表!$B$1949,-D585)+E585</f>
        <v>0</v>
      </c>
      <c r="C585" s="268"/>
      <c r="D585" s="32">
        <f t="shared" si="147"/>
        <v>3</v>
      </c>
      <c r="E585" s="33">
        <f t="shared" si="149"/>
        <v>0</v>
      </c>
      <c r="F585" s="268">
        <f>IF($F$12=0,0,IF(予定価格!$G$1939=0,ROUND(予定価格!H573*(入力表!$F$12/予定価格!$H$1943),-H585),ROUND((予定価格!G573*(入力表!$F$12-予定価格!$H$1943)/予定価格!$G$1943)+予定価格!H573,-H585)))+I585</f>
        <v>0</v>
      </c>
      <c r="G585" s="268"/>
      <c r="H585" s="34">
        <f t="shared" si="148"/>
        <v>3</v>
      </c>
      <c r="I585" s="35">
        <f t="shared" si="150"/>
        <v>0</v>
      </c>
      <c r="J585" s="220">
        <f t="shared" si="151"/>
        <v>0</v>
      </c>
      <c r="K585" s="12">
        <f t="shared" si="152"/>
        <v>0</v>
      </c>
      <c r="L585" s="37"/>
      <c r="M585" s="6">
        <f>ROUND(予定価格!B573*査定表!$B$1949,-$F$14)</f>
        <v>0</v>
      </c>
      <c r="N585">
        <f>IF(M585=0,1,M585/予定価格!B573)</f>
        <v>1</v>
      </c>
      <c r="O585">
        <f t="shared" si="143"/>
        <v>11</v>
      </c>
      <c r="P585">
        <f t="shared" si="153"/>
        <v>0</v>
      </c>
      <c r="Q585">
        <f>IF(M585=0,0,M585/予定価格!B573)</f>
        <v>0</v>
      </c>
      <c r="R585">
        <f t="shared" si="144"/>
        <v>11</v>
      </c>
      <c r="S585">
        <f t="shared" si="154"/>
        <v>0</v>
      </c>
      <c r="T585" s="6">
        <f t="shared" si="155"/>
        <v>0</v>
      </c>
      <c r="U585" s="6" t="e">
        <f>IF(予定価格!$G$1939=0,ROUND(予定価格!H573*(入力表!$F$12/予定価格!$H$1943),-$F$14),ROUND((予定価格!G573*(入力表!$F$12-予定価格!$H$1943)/予定価格!$G$1943)+予定価格!H573,-$F$14))</f>
        <v>#DIV/0!</v>
      </c>
      <c r="V585" t="e">
        <f>IF(U585=0,1,IF(予定価格!O573=0,1,(U585-予定価格!P573)/予定価格!O573))</f>
        <v>#DIV/0!</v>
      </c>
      <c r="W585" t="e">
        <f t="shared" si="145"/>
        <v>#DIV/0!</v>
      </c>
      <c r="X585" t="e">
        <f t="shared" si="156"/>
        <v>#DIV/0!</v>
      </c>
      <c r="Y585" t="e">
        <f>IF(U585=0,0,IF(予定価格!G573=0,0,(U585-予定価格!H573)/予定価格!G573))</f>
        <v>#DIV/0!</v>
      </c>
      <c r="Z585" t="e">
        <f t="shared" si="146"/>
        <v>#DIV/0!</v>
      </c>
      <c r="AA585" t="e">
        <f t="shared" si="157"/>
        <v>#DIV/0!</v>
      </c>
      <c r="AB585" s="6" t="e">
        <f t="shared" si="158"/>
        <v>#DIV/0!</v>
      </c>
    </row>
    <row r="586" spans="1:28" hidden="1" x14ac:dyDescent="0.2">
      <c r="A586">
        <f>+予定価格!A574</f>
        <v>0</v>
      </c>
      <c r="B586" s="268">
        <f>ROUND(予定価格!B574*査定表!$B$1949,-D586)+E586</f>
        <v>0</v>
      </c>
      <c r="C586" s="268"/>
      <c r="D586" s="32">
        <f t="shared" si="147"/>
        <v>3</v>
      </c>
      <c r="E586" s="33">
        <f t="shared" si="149"/>
        <v>0</v>
      </c>
      <c r="F586" s="268">
        <f>IF($F$12=0,0,IF(予定価格!$G$1939=0,ROUND(予定価格!H574*(入力表!$F$12/予定価格!$H$1943),-H586),ROUND((予定価格!G574*(入力表!$F$12-予定価格!$H$1943)/予定価格!$G$1943)+予定価格!H574,-H586)))+I586</f>
        <v>0</v>
      </c>
      <c r="G586" s="268"/>
      <c r="H586" s="34">
        <f t="shared" si="148"/>
        <v>3</v>
      </c>
      <c r="I586" s="35">
        <f t="shared" si="150"/>
        <v>0</v>
      </c>
      <c r="J586" s="220">
        <f t="shared" si="151"/>
        <v>0</v>
      </c>
      <c r="K586" s="12">
        <f t="shared" si="152"/>
        <v>0</v>
      </c>
      <c r="L586" s="37"/>
      <c r="M586" s="6">
        <f>ROUND(予定価格!B574*査定表!$B$1949,-$F$14)</f>
        <v>0</v>
      </c>
      <c r="N586">
        <f>IF(M586=0,1,M586/予定価格!B574)</f>
        <v>1</v>
      </c>
      <c r="O586">
        <f t="shared" si="143"/>
        <v>11</v>
      </c>
      <c r="P586">
        <f t="shared" si="153"/>
        <v>0</v>
      </c>
      <c r="Q586">
        <f>IF(M586=0,0,M586/予定価格!B574)</f>
        <v>0</v>
      </c>
      <c r="R586">
        <f t="shared" si="144"/>
        <v>11</v>
      </c>
      <c r="S586">
        <f t="shared" si="154"/>
        <v>0</v>
      </c>
      <c r="T586" s="6">
        <f t="shared" si="155"/>
        <v>0</v>
      </c>
      <c r="U586" s="6" t="e">
        <f>IF(予定価格!$G$1939=0,ROUND(予定価格!H574*(入力表!$F$12/予定価格!$H$1943),-$F$14),ROUND((予定価格!G574*(入力表!$F$12-予定価格!$H$1943)/予定価格!$G$1943)+予定価格!H574,-$F$14))</f>
        <v>#DIV/0!</v>
      </c>
      <c r="V586" t="e">
        <f>IF(U586=0,1,IF(予定価格!O574=0,1,(U586-予定価格!P574)/予定価格!O574))</f>
        <v>#DIV/0!</v>
      </c>
      <c r="W586" t="e">
        <f t="shared" si="145"/>
        <v>#DIV/0!</v>
      </c>
      <c r="X586" t="e">
        <f t="shared" si="156"/>
        <v>#DIV/0!</v>
      </c>
      <c r="Y586" t="e">
        <f>IF(U586=0,0,IF(予定価格!G574=0,0,(U586-予定価格!H574)/予定価格!G574))</f>
        <v>#DIV/0!</v>
      </c>
      <c r="Z586" t="e">
        <f t="shared" si="146"/>
        <v>#DIV/0!</v>
      </c>
      <c r="AA586" t="e">
        <f t="shared" si="157"/>
        <v>#DIV/0!</v>
      </c>
      <c r="AB586" s="6" t="e">
        <f t="shared" si="158"/>
        <v>#DIV/0!</v>
      </c>
    </row>
    <row r="587" spans="1:28" hidden="1" x14ac:dyDescent="0.2">
      <c r="A587">
        <f>+予定価格!A575</f>
        <v>0</v>
      </c>
      <c r="B587" s="268">
        <f>ROUND(予定価格!B575*査定表!$B$1949,-D587)+E587</f>
        <v>0</v>
      </c>
      <c r="C587" s="268"/>
      <c r="D587" s="32">
        <f t="shared" si="147"/>
        <v>3</v>
      </c>
      <c r="E587" s="33">
        <f t="shared" si="149"/>
        <v>0</v>
      </c>
      <c r="F587" s="268">
        <f>IF($F$12=0,0,IF(予定価格!$G$1939=0,ROUND(予定価格!H575*(入力表!$F$12/予定価格!$H$1943),-H587),ROUND((予定価格!G575*(入力表!$F$12-予定価格!$H$1943)/予定価格!$G$1943)+予定価格!H575,-H587)))+I587</f>
        <v>0</v>
      </c>
      <c r="G587" s="268"/>
      <c r="H587" s="34">
        <f t="shared" si="148"/>
        <v>3</v>
      </c>
      <c r="I587" s="35">
        <f t="shared" si="150"/>
        <v>0</v>
      </c>
      <c r="J587" s="220">
        <f t="shared" si="151"/>
        <v>0</v>
      </c>
      <c r="K587" s="12">
        <f t="shared" si="152"/>
        <v>0</v>
      </c>
      <c r="L587" s="37"/>
      <c r="M587" s="6">
        <f>ROUND(予定価格!B575*査定表!$B$1949,-$F$14)</f>
        <v>0</v>
      </c>
      <c r="N587">
        <f>IF(M587=0,1,M587/予定価格!B575)</f>
        <v>1</v>
      </c>
      <c r="O587">
        <f t="shared" si="143"/>
        <v>11</v>
      </c>
      <c r="P587">
        <f t="shared" si="153"/>
        <v>0</v>
      </c>
      <c r="Q587">
        <f>IF(M587=0,0,M587/予定価格!B575)</f>
        <v>0</v>
      </c>
      <c r="R587">
        <f t="shared" si="144"/>
        <v>11</v>
      </c>
      <c r="S587">
        <f t="shared" si="154"/>
        <v>0</v>
      </c>
      <c r="T587" s="6">
        <f t="shared" si="155"/>
        <v>0</v>
      </c>
      <c r="U587" s="6" t="e">
        <f>IF(予定価格!$G$1939=0,ROUND(予定価格!H575*(入力表!$F$12/予定価格!$H$1943),-$F$14),ROUND((予定価格!G575*(入力表!$F$12-予定価格!$H$1943)/予定価格!$G$1943)+予定価格!H575,-$F$14))</f>
        <v>#DIV/0!</v>
      </c>
      <c r="V587" t="e">
        <f>IF(U587=0,1,IF(予定価格!O575=0,1,(U587-予定価格!P575)/予定価格!O575))</f>
        <v>#DIV/0!</v>
      </c>
      <c r="W587" t="e">
        <f t="shared" si="145"/>
        <v>#DIV/0!</v>
      </c>
      <c r="X587" t="e">
        <f t="shared" si="156"/>
        <v>#DIV/0!</v>
      </c>
      <c r="Y587" t="e">
        <f>IF(U587=0,0,IF(予定価格!G575=0,0,(U587-予定価格!H575)/予定価格!G575))</f>
        <v>#DIV/0!</v>
      </c>
      <c r="Z587" t="e">
        <f t="shared" si="146"/>
        <v>#DIV/0!</v>
      </c>
      <c r="AA587" t="e">
        <f t="shared" si="157"/>
        <v>#DIV/0!</v>
      </c>
      <c r="AB587" s="6" t="e">
        <f t="shared" si="158"/>
        <v>#DIV/0!</v>
      </c>
    </row>
    <row r="588" spans="1:28" hidden="1" x14ac:dyDescent="0.2">
      <c r="A588">
        <f>+予定価格!A576</f>
        <v>0</v>
      </c>
      <c r="B588" s="268">
        <f>ROUND(予定価格!B576*査定表!$B$1949,-D588)+E588</f>
        <v>0</v>
      </c>
      <c r="C588" s="268"/>
      <c r="D588" s="32">
        <f t="shared" si="147"/>
        <v>3</v>
      </c>
      <c r="E588" s="33">
        <f t="shared" si="149"/>
        <v>0</v>
      </c>
      <c r="F588" s="268">
        <f>IF($F$12=0,0,IF(予定価格!$G$1939=0,ROUND(予定価格!H576*(入力表!$F$12/予定価格!$H$1943),-H588),ROUND((予定価格!G576*(入力表!$F$12-予定価格!$H$1943)/予定価格!$G$1943)+予定価格!H576,-H588)))+I588</f>
        <v>0</v>
      </c>
      <c r="G588" s="268"/>
      <c r="H588" s="34">
        <f t="shared" si="148"/>
        <v>3</v>
      </c>
      <c r="I588" s="35">
        <f t="shared" si="150"/>
        <v>0</v>
      </c>
      <c r="J588" s="220">
        <f t="shared" si="151"/>
        <v>0</v>
      </c>
      <c r="K588" s="12">
        <f t="shared" si="152"/>
        <v>0</v>
      </c>
      <c r="L588" s="37"/>
      <c r="M588" s="6">
        <f>ROUND(予定価格!B576*査定表!$B$1949,-$F$14)</f>
        <v>0</v>
      </c>
      <c r="N588">
        <f>IF(M588=0,1,M588/予定価格!B576)</f>
        <v>1</v>
      </c>
      <c r="O588">
        <f t="shared" si="143"/>
        <v>11</v>
      </c>
      <c r="P588">
        <f t="shared" si="153"/>
        <v>0</v>
      </c>
      <c r="Q588">
        <f>IF(M588=0,0,M588/予定価格!B576)</f>
        <v>0</v>
      </c>
      <c r="R588">
        <f t="shared" si="144"/>
        <v>11</v>
      </c>
      <c r="S588">
        <f t="shared" si="154"/>
        <v>0</v>
      </c>
      <c r="T588" s="6">
        <f t="shared" si="155"/>
        <v>0</v>
      </c>
      <c r="U588" s="6" t="e">
        <f>IF(予定価格!$G$1939=0,ROUND(予定価格!H576*(入力表!$F$12/予定価格!$H$1943),-$F$14),ROUND((予定価格!G576*(入力表!$F$12-予定価格!$H$1943)/予定価格!$G$1943)+予定価格!H576,-$F$14))</f>
        <v>#DIV/0!</v>
      </c>
      <c r="V588" t="e">
        <f>IF(U588=0,1,IF(予定価格!O576=0,1,(U588-予定価格!P576)/予定価格!O576))</f>
        <v>#DIV/0!</v>
      </c>
      <c r="W588" t="e">
        <f t="shared" si="145"/>
        <v>#DIV/0!</v>
      </c>
      <c r="X588" t="e">
        <f t="shared" si="156"/>
        <v>#DIV/0!</v>
      </c>
      <c r="Y588" t="e">
        <f>IF(U588=0,0,IF(予定価格!G576=0,0,(U588-予定価格!H576)/予定価格!G576))</f>
        <v>#DIV/0!</v>
      </c>
      <c r="Z588" t="e">
        <f t="shared" si="146"/>
        <v>#DIV/0!</v>
      </c>
      <c r="AA588" t="e">
        <f t="shared" si="157"/>
        <v>#DIV/0!</v>
      </c>
      <c r="AB588" s="6" t="e">
        <f t="shared" si="158"/>
        <v>#DIV/0!</v>
      </c>
    </row>
    <row r="589" spans="1:28" hidden="1" x14ac:dyDescent="0.2">
      <c r="A589">
        <f>+予定価格!A577</f>
        <v>0</v>
      </c>
      <c r="B589" s="268">
        <f>ROUND(予定価格!B577*査定表!$B$1949,-D589)+E589</f>
        <v>0</v>
      </c>
      <c r="C589" s="268"/>
      <c r="D589" s="32">
        <f t="shared" si="147"/>
        <v>3</v>
      </c>
      <c r="E589" s="33">
        <f t="shared" si="149"/>
        <v>0</v>
      </c>
      <c r="F589" s="268">
        <f>IF($F$12=0,0,IF(予定価格!$G$1939=0,ROUND(予定価格!H577*(入力表!$F$12/予定価格!$H$1943),-H589),ROUND((予定価格!G577*(入力表!$F$12-予定価格!$H$1943)/予定価格!$G$1943)+予定価格!H577,-H589)))+I589</f>
        <v>0</v>
      </c>
      <c r="G589" s="268"/>
      <c r="H589" s="34">
        <f t="shared" si="148"/>
        <v>3</v>
      </c>
      <c r="I589" s="35">
        <f t="shared" si="150"/>
        <v>0</v>
      </c>
      <c r="J589" s="220">
        <f t="shared" si="151"/>
        <v>0</v>
      </c>
      <c r="K589" s="12">
        <f t="shared" si="152"/>
        <v>0</v>
      </c>
      <c r="L589" s="37"/>
      <c r="M589" s="6">
        <f>ROUND(予定価格!B577*査定表!$B$1949,-$F$14)</f>
        <v>0</v>
      </c>
      <c r="N589">
        <f>IF(M589=0,1,M589/予定価格!B577)</f>
        <v>1</v>
      </c>
      <c r="O589">
        <f t="shared" si="143"/>
        <v>11</v>
      </c>
      <c r="P589">
        <f t="shared" si="153"/>
        <v>0</v>
      </c>
      <c r="Q589">
        <f>IF(M589=0,0,M589/予定価格!B577)</f>
        <v>0</v>
      </c>
      <c r="R589">
        <f t="shared" si="144"/>
        <v>11</v>
      </c>
      <c r="S589">
        <f t="shared" si="154"/>
        <v>0</v>
      </c>
      <c r="T589" s="6">
        <f t="shared" si="155"/>
        <v>0</v>
      </c>
      <c r="U589" s="6" t="e">
        <f>IF(予定価格!$G$1939=0,ROUND(予定価格!H577*(入力表!$F$12/予定価格!$H$1943),-$F$14),ROUND((予定価格!G577*(入力表!$F$12-予定価格!$H$1943)/予定価格!$G$1943)+予定価格!H577,-$F$14))</f>
        <v>#DIV/0!</v>
      </c>
      <c r="V589" t="e">
        <f>IF(U589=0,1,IF(予定価格!O577=0,1,(U589-予定価格!P577)/予定価格!O577))</f>
        <v>#DIV/0!</v>
      </c>
      <c r="W589" t="e">
        <f t="shared" si="145"/>
        <v>#DIV/0!</v>
      </c>
      <c r="X589" t="e">
        <f t="shared" si="156"/>
        <v>#DIV/0!</v>
      </c>
      <c r="Y589" t="e">
        <f>IF(U589=0,0,IF(予定価格!G577=0,0,(U589-予定価格!H577)/予定価格!G577))</f>
        <v>#DIV/0!</v>
      </c>
      <c r="Z589" t="e">
        <f t="shared" si="146"/>
        <v>#DIV/0!</v>
      </c>
      <c r="AA589" t="e">
        <f t="shared" si="157"/>
        <v>#DIV/0!</v>
      </c>
      <c r="AB589" s="6" t="e">
        <f t="shared" si="158"/>
        <v>#DIV/0!</v>
      </c>
    </row>
    <row r="590" spans="1:28" hidden="1" x14ac:dyDescent="0.2">
      <c r="A590">
        <f>+予定価格!A578</f>
        <v>0</v>
      </c>
      <c r="B590" s="268">
        <f>ROUND(予定価格!B578*査定表!$B$1949,-D590)+E590</f>
        <v>0</v>
      </c>
      <c r="C590" s="268"/>
      <c r="D590" s="32">
        <f t="shared" si="147"/>
        <v>3</v>
      </c>
      <c r="E590" s="33">
        <f t="shared" si="149"/>
        <v>0</v>
      </c>
      <c r="F590" s="268">
        <f>IF($F$12=0,0,IF(予定価格!$G$1939=0,ROUND(予定価格!H578*(入力表!$F$12/予定価格!$H$1943),-H590),ROUND((予定価格!G578*(入力表!$F$12-予定価格!$H$1943)/予定価格!$G$1943)+予定価格!H578,-H590)))+I590</f>
        <v>0</v>
      </c>
      <c r="G590" s="268"/>
      <c r="H590" s="34">
        <f t="shared" si="148"/>
        <v>3</v>
      </c>
      <c r="I590" s="35">
        <f t="shared" si="150"/>
        <v>0</v>
      </c>
      <c r="J590" s="220">
        <f t="shared" si="151"/>
        <v>0</v>
      </c>
      <c r="K590" s="12">
        <f t="shared" si="152"/>
        <v>0</v>
      </c>
      <c r="L590" s="37"/>
      <c r="M590" s="6">
        <f>ROUND(予定価格!B578*査定表!$B$1949,-$F$14)</f>
        <v>0</v>
      </c>
      <c r="N590">
        <f>IF(M590=0,1,M590/予定価格!B578)</f>
        <v>1</v>
      </c>
      <c r="O590">
        <f t="shared" si="143"/>
        <v>11</v>
      </c>
      <c r="P590">
        <f t="shared" si="153"/>
        <v>0</v>
      </c>
      <c r="Q590">
        <f>IF(M590=0,0,M590/予定価格!B578)</f>
        <v>0</v>
      </c>
      <c r="R590">
        <f t="shared" si="144"/>
        <v>11</v>
      </c>
      <c r="S590">
        <f t="shared" si="154"/>
        <v>0</v>
      </c>
      <c r="T590" s="6">
        <f t="shared" si="155"/>
        <v>0</v>
      </c>
      <c r="U590" s="6" t="e">
        <f>IF(予定価格!$G$1939=0,ROUND(予定価格!H578*(入力表!$F$12/予定価格!$H$1943),-$F$14),ROUND((予定価格!G578*(入力表!$F$12-予定価格!$H$1943)/予定価格!$G$1943)+予定価格!H578,-$F$14))</f>
        <v>#DIV/0!</v>
      </c>
      <c r="V590" t="e">
        <f>IF(U590=0,1,IF(予定価格!O578=0,1,(U590-予定価格!P578)/予定価格!O578))</f>
        <v>#DIV/0!</v>
      </c>
      <c r="W590" t="e">
        <f t="shared" si="145"/>
        <v>#DIV/0!</v>
      </c>
      <c r="X590" t="e">
        <f t="shared" si="156"/>
        <v>#DIV/0!</v>
      </c>
      <c r="Y590" t="e">
        <f>IF(U590=0,0,IF(予定価格!G578=0,0,(U590-予定価格!H578)/予定価格!G578))</f>
        <v>#DIV/0!</v>
      </c>
      <c r="Z590" t="e">
        <f t="shared" si="146"/>
        <v>#DIV/0!</v>
      </c>
      <c r="AA590" t="e">
        <f t="shared" si="157"/>
        <v>#DIV/0!</v>
      </c>
      <c r="AB590" s="6" t="e">
        <f t="shared" si="158"/>
        <v>#DIV/0!</v>
      </c>
    </row>
    <row r="591" spans="1:28" hidden="1" x14ac:dyDescent="0.2">
      <c r="A591">
        <f>+予定価格!A579</f>
        <v>0</v>
      </c>
      <c r="B591" s="268">
        <f>ROUND(予定価格!B579*査定表!$B$1949,-D591)+E591</f>
        <v>0</v>
      </c>
      <c r="C591" s="268"/>
      <c r="D591" s="32">
        <f t="shared" si="147"/>
        <v>3</v>
      </c>
      <c r="E591" s="33">
        <f t="shared" si="149"/>
        <v>0</v>
      </c>
      <c r="F591" s="268">
        <f>IF($F$12=0,0,IF(予定価格!$G$1939=0,ROUND(予定価格!H579*(入力表!$F$12/予定価格!$H$1943),-H591),ROUND((予定価格!G579*(入力表!$F$12-予定価格!$H$1943)/予定価格!$G$1943)+予定価格!H579,-H591)))+I591</f>
        <v>0</v>
      </c>
      <c r="G591" s="268"/>
      <c r="H591" s="34">
        <f t="shared" si="148"/>
        <v>3</v>
      </c>
      <c r="I591" s="35">
        <f t="shared" si="150"/>
        <v>0</v>
      </c>
      <c r="J591" s="220">
        <f t="shared" si="151"/>
        <v>0</v>
      </c>
      <c r="K591" s="12">
        <f t="shared" si="152"/>
        <v>0</v>
      </c>
      <c r="L591" s="37"/>
      <c r="M591" s="6">
        <f>ROUND(予定価格!B579*査定表!$B$1949,-$F$14)</f>
        <v>0</v>
      </c>
      <c r="N591">
        <f>IF(M591=0,1,M591/予定価格!B579)</f>
        <v>1</v>
      </c>
      <c r="O591">
        <f t="shared" si="143"/>
        <v>11</v>
      </c>
      <c r="P591">
        <f t="shared" si="153"/>
        <v>0</v>
      </c>
      <c r="Q591">
        <f>IF(M591=0,0,M591/予定価格!B579)</f>
        <v>0</v>
      </c>
      <c r="R591">
        <f t="shared" si="144"/>
        <v>11</v>
      </c>
      <c r="S591">
        <f t="shared" si="154"/>
        <v>0</v>
      </c>
      <c r="T591" s="6">
        <f t="shared" si="155"/>
        <v>0</v>
      </c>
      <c r="U591" s="6" t="e">
        <f>IF(予定価格!$G$1939=0,ROUND(予定価格!H579*(入力表!$F$12/予定価格!$H$1943),-$F$14),ROUND((予定価格!G579*(入力表!$F$12-予定価格!$H$1943)/予定価格!$G$1943)+予定価格!H579,-$F$14))</f>
        <v>#DIV/0!</v>
      </c>
      <c r="V591" t="e">
        <f>IF(U591=0,1,IF(予定価格!O579=0,1,(U591-予定価格!P579)/予定価格!O579))</f>
        <v>#DIV/0!</v>
      </c>
      <c r="W591" t="e">
        <f t="shared" si="145"/>
        <v>#DIV/0!</v>
      </c>
      <c r="X591" t="e">
        <f t="shared" si="156"/>
        <v>#DIV/0!</v>
      </c>
      <c r="Y591" t="e">
        <f>IF(U591=0,0,IF(予定価格!G579=0,0,(U591-予定価格!H579)/予定価格!G579))</f>
        <v>#DIV/0!</v>
      </c>
      <c r="Z591" t="e">
        <f t="shared" si="146"/>
        <v>#DIV/0!</v>
      </c>
      <c r="AA591" t="e">
        <f t="shared" si="157"/>
        <v>#DIV/0!</v>
      </c>
      <c r="AB591" s="6" t="e">
        <f t="shared" si="158"/>
        <v>#DIV/0!</v>
      </c>
    </row>
    <row r="592" spans="1:28" hidden="1" x14ac:dyDescent="0.2">
      <c r="A592">
        <f>+予定価格!A580</f>
        <v>0</v>
      </c>
      <c r="B592" s="268">
        <f>ROUND(予定価格!B580*査定表!$B$1949,-D592)+E592</f>
        <v>0</v>
      </c>
      <c r="C592" s="268"/>
      <c r="D592" s="32">
        <f t="shared" si="147"/>
        <v>3</v>
      </c>
      <c r="E592" s="33">
        <f t="shared" si="149"/>
        <v>0</v>
      </c>
      <c r="F592" s="268">
        <f>IF($F$12=0,0,IF(予定価格!$G$1939=0,ROUND(予定価格!H580*(入力表!$F$12/予定価格!$H$1943),-H592),ROUND((予定価格!G580*(入力表!$F$12-予定価格!$H$1943)/予定価格!$G$1943)+予定価格!H580,-H592)))+I592</f>
        <v>0</v>
      </c>
      <c r="G592" s="268"/>
      <c r="H592" s="34">
        <f t="shared" si="148"/>
        <v>3</v>
      </c>
      <c r="I592" s="35">
        <f t="shared" si="150"/>
        <v>0</v>
      </c>
      <c r="J592" s="220">
        <f t="shared" si="151"/>
        <v>0</v>
      </c>
      <c r="K592" s="12">
        <f t="shared" si="152"/>
        <v>0</v>
      </c>
      <c r="L592" s="37"/>
      <c r="M592" s="6">
        <f>ROUND(予定価格!B580*査定表!$B$1949,-$F$14)</f>
        <v>0</v>
      </c>
      <c r="N592">
        <f>IF(M592=0,1,M592/予定価格!B580)</f>
        <v>1</v>
      </c>
      <c r="O592">
        <f t="shared" si="143"/>
        <v>11</v>
      </c>
      <c r="P592">
        <f t="shared" si="153"/>
        <v>0</v>
      </c>
      <c r="Q592">
        <f>IF(M592=0,0,M592/予定価格!B580)</f>
        <v>0</v>
      </c>
      <c r="R592">
        <f t="shared" si="144"/>
        <v>11</v>
      </c>
      <c r="S592">
        <f t="shared" si="154"/>
        <v>0</v>
      </c>
      <c r="T592" s="6">
        <f t="shared" si="155"/>
        <v>0</v>
      </c>
      <c r="U592" s="6" t="e">
        <f>IF(予定価格!$G$1939=0,ROUND(予定価格!H580*(入力表!$F$12/予定価格!$H$1943),-$F$14),ROUND((予定価格!G580*(入力表!$F$12-予定価格!$H$1943)/予定価格!$G$1943)+予定価格!H580,-$F$14))</f>
        <v>#DIV/0!</v>
      </c>
      <c r="V592" t="e">
        <f>IF(U592=0,1,IF(予定価格!O580=0,1,(U592-予定価格!P580)/予定価格!O580))</f>
        <v>#DIV/0!</v>
      </c>
      <c r="W592" t="e">
        <f t="shared" si="145"/>
        <v>#DIV/0!</v>
      </c>
      <c r="X592" t="e">
        <f t="shared" si="156"/>
        <v>#DIV/0!</v>
      </c>
      <c r="Y592" t="e">
        <f>IF(U592=0,0,IF(予定価格!G580=0,0,(U592-予定価格!H580)/予定価格!G580))</f>
        <v>#DIV/0!</v>
      </c>
      <c r="Z592" t="e">
        <f t="shared" si="146"/>
        <v>#DIV/0!</v>
      </c>
      <c r="AA592" t="e">
        <f t="shared" si="157"/>
        <v>#DIV/0!</v>
      </c>
      <c r="AB592" s="6" t="e">
        <f t="shared" si="158"/>
        <v>#DIV/0!</v>
      </c>
    </row>
    <row r="593" spans="1:28" hidden="1" x14ac:dyDescent="0.2">
      <c r="A593">
        <f>+予定価格!A581</f>
        <v>0</v>
      </c>
      <c r="B593" s="268">
        <f>ROUND(予定価格!B581*査定表!$B$1949,-D593)+E593</f>
        <v>0</v>
      </c>
      <c r="C593" s="268"/>
      <c r="D593" s="32">
        <f t="shared" si="147"/>
        <v>3</v>
      </c>
      <c r="E593" s="33">
        <f t="shared" si="149"/>
        <v>0</v>
      </c>
      <c r="F593" s="268">
        <f>IF($F$12=0,0,IF(予定価格!$G$1939=0,ROUND(予定価格!H581*(入力表!$F$12/予定価格!$H$1943),-H593),ROUND((予定価格!G581*(入力表!$F$12-予定価格!$H$1943)/予定価格!$G$1943)+予定価格!H581,-H593)))+I593</f>
        <v>0</v>
      </c>
      <c r="G593" s="268"/>
      <c r="H593" s="34">
        <f t="shared" si="148"/>
        <v>3</v>
      </c>
      <c r="I593" s="35">
        <f t="shared" si="150"/>
        <v>0</v>
      </c>
      <c r="J593" s="220">
        <f t="shared" si="151"/>
        <v>0</v>
      </c>
      <c r="K593" s="12">
        <f t="shared" si="152"/>
        <v>0</v>
      </c>
      <c r="L593" s="37"/>
      <c r="M593" s="6">
        <f>ROUND(予定価格!B581*査定表!$B$1949,-$F$14)</f>
        <v>0</v>
      </c>
      <c r="N593">
        <f>IF(M593=0,1,M593/予定価格!B581)</f>
        <v>1</v>
      </c>
      <c r="O593">
        <f t="shared" ref="O593:O656" si="159">RANK(N593,N$17:N$1984,1)</f>
        <v>11</v>
      </c>
      <c r="P593">
        <f t="shared" si="153"/>
        <v>0</v>
      </c>
      <c r="Q593">
        <f>IF(M593=0,0,M593/予定価格!B581)</f>
        <v>0</v>
      </c>
      <c r="R593">
        <f t="shared" ref="R593:R656" si="160">RANK(Q593,Q$17:Q$1984,0)</f>
        <v>11</v>
      </c>
      <c r="S593">
        <f t="shared" si="154"/>
        <v>0</v>
      </c>
      <c r="T593" s="6">
        <f t="shared" si="155"/>
        <v>0</v>
      </c>
      <c r="U593" s="6" t="e">
        <f>IF(予定価格!$G$1939=0,ROUND(予定価格!H581*(入力表!$F$12/予定価格!$H$1943),-$F$14),ROUND((予定価格!G581*(入力表!$F$12-予定価格!$H$1943)/予定価格!$G$1943)+予定価格!H581,-$F$14))</f>
        <v>#DIV/0!</v>
      </c>
      <c r="V593" t="e">
        <f>IF(U593=0,1,IF(予定価格!O581=0,1,(U593-予定価格!P581)/予定価格!O581))</f>
        <v>#DIV/0!</v>
      </c>
      <c r="W593" t="e">
        <f t="shared" ref="W593:W656" si="161">RANK(V593,V$17:V$1984,1)</f>
        <v>#DIV/0!</v>
      </c>
      <c r="X593" t="e">
        <f t="shared" si="156"/>
        <v>#DIV/0!</v>
      </c>
      <c r="Y593" t="e">
        <f>IF(U593=0,0,IF(予定価格!G581=0,0,(U593-予定価格!H581)/予定価格!G581))</f>
        <v>#DIV/0!</v>
      </c>
      <c r="Z593" t="e">
        <f t="shared" ref="Z593:Z656" si="162">RANK(Y593,Y$17:Y$1984,0)</f>
        <v>#DIV/0!</v>
      </c>
      <c r="AA593" t="e">
        <f t="shared" si="157"/>
        <v>#DIV/0!</v>
      </c>
      <c r="AB593" s="6" t="e">
        <f t="shared" si="158"/>
        <v>#DIV/0!</v>
      </c>
    </row>
    <row r="594" spans="1:28" hidden="1" x14ac:dyDescent="0.2">
      <c r="A594">
        <f>+予定価格!A582</f>
        <v>0</v>
      </c>
      <c r="B594" s="268">
        <f>ROUND(予定価格!B582*査定表!$B$1949,-D594)+E594</f>
        <v>0</v>
      </c>
      <c r="C594" s="268"/>
      <c r="D594" s="32">
        <f t="shared" ref="D594:D657" si="163">+$F$14</f>
        <v>3</v>
      </c>
      <c r="E594" s="33">
        <f t="shared" si="149"/>
        <v>0</v>
      </c>
      <c r="F594" s="268">
        <f>IF($F$12=0,0,IF(予定価格!$G$1939=0,ROUND(予定価格!H582*(入力表!$F$12/予定価格!$H$1943),-H594),ROUND((予定価格!G582*(入力表!$F$12-予定価格!$H$1943)/予定価格!$G$1943)+予定価格!H582,-H594)))+I594</f>
        <v>0</v>
      </c>
      <c r="G594" s="268"/>
      <c r="H594" s="34">
        <f t="shared" ref="H594:H657" si="164">+$F$14</f>
        <v>3</v>
      </c>
      <c r="I594" s="35">
        <f t="shared" si="150"/>
        <v>0</v>
      </c>
      <c r="J594" s="220">
        <f t="shared" si="151"/>
        <v>0</v>
      </c>
      <c r="K594" s="12">
        <f t="shared" si="152"/>
        <v>0</v>
      </c>
      <c r="L594" s="37"/>
      <c r="M594" s="6">
        <f>ROUND(予定価格!B582*査定表!$B$1949,-$F$14)</f>
        <v>0</v>
      </c>
      <c r="N594">
        <f>IF(M594=0,1,M594/予定価格!B582)</f>
        <v>1</v>
      </c>
      <c r="O594">
        <f t="shared" si="159"/>
        <v>11</v>
      </c>
      <c r="P594">
        <f t="shared" si="153"/>
        <v>0</v>
      </c>
      <c r="Q594">
        <f>IF(M594=0,0,M594/予定価格!B582)</f>
        <v>0</v>
      </c>
      <c r="R594">
        <f t="shared" si="160"/>
        <v>11</v>
      </c>
      <c r="S594">
        <f t="shared" si="154"/>
        <v>0</v>
      </c>
      <c r="T594" s="6">
        <f t="shared" si="155"/>
        <v>0</v>
      </c>
      <c r="U594" s="6" t="e">
        <f>IF(予定価格!$G$1939=0,ROUND(予定価格!H582*(入力表!$F$12/予定価格!$H$1943),-$F$14),ROUND((予定価格!G582*(入力表!$F$12-予定価格!$H$1943)/予定価格!$G$1943)+予定価格!H582,-$F$14))</f>
        <v>#DIV/0!</v>
      </c>
      <c r="V594" t="e">
        <f>IF(U594=0,1,IF(予定価格!O582=0,1,(U594-予定価格!P582)/予定価格!O582))</f>
        <v>#DIV/0!</v>
      </c>
      <c r="W594" t="e">
        <f t="shared" si="161"/>
        <v>#DIV/0!</v>
      </c>
      <c r="X594" t="e">
        <f t="shared" si="156"/>
        <v>#DIV/0!</v>
      </c>
      <c r="Y594" t="e">
        <f>IF(U594=0,0,IF(予定価格!G582=0,0,(U594-予定価格!H582)/予定価格!G582))</f>
        <v>#DIV/0!</v>
      </c>
      <c r="Z594" t="e">
        <f t="shared" si="162"/>
        <v>#DIV/0!</v>
      </c>
      <c r="AA594" t="e">
        <f t="shared" si="157"/>
        <v>#DIV/0!</v>
      </c>
      <c r="AB594" s="6" t="e">
        <f t="shared" si="158"/>
        <v>#DIV/0!</v>
      </c>
    </row>
    <row r="595" spans="1:28" hidden="1" x14ac:dyDescent="0.2">
      <c r="A595">
        <f>+予定価格!A583</f>
        <v>0</v>
      </c>
      <c r="B595" s="268">
        <f>ROUND(予定価格!B583*査定表!$B$1949,-D595)+E595</f>
        <v>0</v>
      </c>
      <c r="C595" s="268"/>
      <c r="D595" s="32">
        <f t="shared" si="163"/>
        <v>3</v>
      </c>
      <c r="E595" s="33">
        <f t="shared" si="149"/>
        <v>0</v>
      </c>
      <c r="F595" s="268">
        <f>IF($F$12=0,0,IF(予定価格!$G$1939=0,ROUND(予定価格!H583*(入力表!$F$12/予定価格!$H$1943),-H595),ROUND((予定価格!G583*(入力表!$F$12-予定価格!$H$1943)/予定価格!$G$1943)+予定価格!H583,-H595)))+I595</f>
        <v>0</v>
      </c>
      <c r="G595" s="268"/>
      <c r="H595" s="34">
        <f t="shared" si="164"/>
        <v>3</v>
      </c>
      <c r="I595" s="35">
        <f t="shared" si="150"/>
        <v>0</v>
      </c>
      <c r="J595" s="220">
        <f t="shared" si="151"/>
        <v>0</v>
      </c>
      <c r="K595" s="12">
        <f t="shared" si="152"/>
        <v>0</v>
      </c>
      <c r="L595" s="37"/>
      <c r="M595" s="6">
        <f>ROUND(予定価格!B583*査定表!$B$1949,-$F$14)</f>
        <v>0</v>
      </c>
      <c r="N595">
        <f>IF(M595=0,1,M595/予定価格!B583)</f>
        <v>1</v>
      </c>
      <c r="O595">
        <f t="shared" si="159"/>
        <v>11</v>
      </c>
      <c r="P595">
        <f t="shared" si="153"/>
        <v>0</v>
      </c>
      <c r="Q595">
        <f>IF(M595=0,0,M595/予定価格!B583)</f>
        <v>0</v>
      </c>
      <c r="R595">
        <f t="shared" si="160"/>
        <v>11</v>
      </c>
      <c r="S595">
        <f t="shared" si="154"/>
        <v>0</v>
      </c>
      <c r="T595" s="6">
        <f t="shared" si="155"/>
        <v>0</v>
      </c>
      <c r="U595" s="6" t="e">
        <f>IF(予定価格!$G$1939=0,ROUND(予定価格!H583*(入力表!$F$12/予定価格!$H$1943),-$F$14),ROUND((予定価格!G583*(入力表!$F$12-予定価格!$H$1943)/予定価格!$G$1943)+予定価格!H583,-$F$14))</f>
        <v>#DIV/0!</v>
      </c>
      <c r="V595" t="e">
        <f>IF(U595=0,1,IF(予定価格!O583=0,1,(U595-予定価格!P583)/予定価格!O583))</f>
        <v>#DIV/0!</v>
      </c>
      <c r="W595" t="e">
        <f t="shared" si="161"/>
        <v>#DIV/0!</v>
      </c>
      <c r="X595" t="e">
        <f t="shared" si="156"/>
        <v>#DIV/0!</v>
      </c>
      <c r="Y595" t="e">
        <f>IF(U595=0,0,IF(予定価格!G583=0,0,(U595-予定価格!H583)/予定価格!G583))</f>
        <v>#DIV/0!</v>
      </c>
      <c r="Z595" t="e">
        <f t="shared" si="162"/>
        <v>#DIV/0!</v>
      </c>
      <c r="AA595" t="e">
        <f t="shared" si="157"/>
        <v>#DIV/0!</v>
      </c>
      <c r="AB595" s="6" t="e">
        <f t="shared" si="158"/>
        <v>#DIV/0!</v>
      </c>
    </row>
    <row r="596" spans="1:28" hidden="1" x14ac:dyDescent="0.2">
      <c r="A596">
        <f>+予定価格!A584</f>
        <v>0</v>
      </c>
      <c r="B596" s="268">
        <f>ROUND(予定価格!B584*査定表!$B$1949,-D596)+E596</f>
        <v>0</v>
      </c>
      <c r="C596" s="268"/>
      <c r="D596" s="32">
        <f t="shared" si="163"/>
        <v>3</v>
      </c>
      <c r="E596" s="33">
        <f t="shared" si="149"/>
        <v>0</v>
      </c>
      <c r="F596" s="268">
        <f>IF($F$12=0,0,IF(予定価格!$G$1939=0,ROUND(予定価格!H584*(入力表!$F$12/予定価格!$H$1943),-H596),ROUND((予定価格!G584*(入力表!$F$12-予定価格!$H$1943)/予定価格!$G$1943)+予定価格!H584,-H596)))+I596</f>
        <v>0</v>
      </c>
      <c r="G596" s="268"/>
      <c r="H596" s="34">
        <f t="shared" si="164"/>
        <v>3</v>
      </c>
      <c r="I596" s="35">
        <f t="shared" si="150"/>
        <v>0</v>
      </c>
      <c r="J596" s="220">
        <f t="shared" si="151"/>
        <v>0</v>
      </c>
      <c r="K596" s="12">
        <f t="shared" si="152"/>
        <v>0</v>
      </c>
      <c r="L596" s="37"/>
      <c r="M596" s="6">
        <f>ROUND(予定価格!B584*査定表!$B$1949,-$F$14)</f>
        <v>0</v>
      </c>
      <c r="N596">
        <f>IF(M596=0,1,M596/予定価格!B584)</f>
        <v>1</v>
      </c>
      <c r="O596">
        <f t="shared" si="159"/>
        <v>11</v>
      </c>
      <c r="P596">
        <f t="shared" si="153"/>
        <v>0</v>
      </c>
      <c r="Q596">
        <f>IF(M596=0,0,M596/予定価格!B584)</f>
        <v>0</v>
      </c>
      <c r="R596">
        <f t="shared" si="160"/>
        <v>11</v>
      </c>
      <c r="S596">
        <f t="shared" si="154"/>
        <v>0</v>
      </c>
      <c r="T596" s="6">
        <f t="shared" si="155"/>
        <v>0</v>
      </c>
      <c r="U596" s="6" t="e">
        <f>IF(予定価格!$G$1939=0,ROUND(予定価格!H584*(入力表!$F$12/予定価格!$H$1943),-$F$14),ROUND((予定価格!G584*(入力表!$F$12-予定価格!$H$1943)/予定価格!$G$1943)+予定価格!H584,-$F$14))</f>
        <v>#DIV/0!</v>
      </c>
      <c r="V596" t="e">
        <f>IF(U596=0,1,IF(予定価格!O584=0,1,(U596-予定価格!P584)/予定価格!O584))</f>
        <v>#DIV/0!</v>
      </c>
      <c r="W596" t="e">
        <f t="shared" si="161"/>
        <v>#DIV/0!</v>
      </c>
      <c r="X596" t="e">
        <f t="shared" si="156"/>
        <v>#DIV/0!</v>
      </c>
      <c r="Y596" t="e">
        <f>IF(U596=0,0,IF(予定価格!G584=0,0,(U596-予定価格!H584)/予定価格!G584))</f>
        <v>#DIV/0!</v>
      </c>
      <c r="Z596" t="e">
        <f t="shared" si="162"/>
        <v>#DIV/0!</v>
      </c>
      <c r="AA596" t="e">
        <f t="shared" si="157"/>
        <v>#DIV/0!</v>
      </c>
      <c r="AB596" s="6" t="e">
        <f t="shared" si="158"/>
        <v>#DIV/0!</v>
      </c>
    </row>
    <row r="597" spans="1:28" hidden="1" x14ac:dyDescent="0.2">
      <c r="A597">
        <f>+予定価格!A585</f>
        <v>0</v>
      </c>
      <c r="B597" s="268">
        <f>ROUND(予定価格!B585*査定表!$B$1949,-D597)+E597</f>
        <v>0</v>
      </c>
      <c r="C597" s="268"/>
      <c r="D597" s="32">
        <f t="shared" si="163"/>
        <v>3</v>
      </c>
      <c r="E597" s="33">
        <f t="shared" si="149"/>
        <v>0</v>
      </c>
      <c r="F597" s="268">
        <f>IF($F$12=0,0,IF(予定価格!$G$1939=0,ROUND(予定価格!H585*(入力表!$F$12/予定価格!$H$1943),-H597),ROUND((予定価格!G585*(入力表!$F$12-予定価格!$H$1943)/予定価格!$G$1943)+予定価格!H585,-H597)))+I597</f>
        <v>0</v>
      </c>
      <c r="G597" s="268"/>
      <c r="H597" s="34">
        <f t="shared" si="164"/>
        <v>3</v>
      </c>
      <c r="I597" s="35">
        <f t="shared" si="150"/>
        <v>0</v>
      </c>
      <c r="J597" s="220">
        <f t="shared" si="151"/>
        <v>0</v>
      </c>
      <c r="K597" s="12">
        <f t="shared" si="152"/>
        <v>0</v>
      </c>
      <c r="L597" s="37"/>
      <c r="M597" s="6">
        <f>ROUND(予定価格!B585*査定表!$B$1949,-$F$14)</f>
        <v>0</v>
      </c>
      <c r="N597">
        <f>IF(M597=0,1,M597/予定価格!B585)</f>
        <v>1</v>
      </c>
      <c r="O597">
        <f t="shared" si="159"/>
        <v>11</v>
      </c>
      <c r="P597">
        <f t="shared" si="153"/>
        <v>0</v>
      </c>
      <c r="Q597">
        <f>IF(M597=0,0,M597/予定価格!B585)</f>
        <v>0</v>
      </c>
      <c r="R597">
        <f t="shared" si="160"/>
        <v>11</v>
      </c>
      <c r="S597">
        <f t="shared" si="154"/>
        <v>0</v>
      </c>
      <c r="T597" s="6">
        <f t="shared" si="155"/>
        <v>0</v>
      </c>
      <c r="U597" s="6" t="e">
        <f>IF(予定価格!$G$1939=0,ROUND(予定価格!H585*(入力表!$F$12/予定価格!$H$1943),-$F$14),ROUND((予定価格!G585*(入力表!$F$12-予定価格!$H$1943)/予定価格!$G$1943)+予定価格!H585,-$F$14))</f>
        <v>#DIV/0!</v>
      </c>
      <c r="V597" t="e">
        <f>IF(U597=0,1,IF(予定価格!O585=0,1,(U597-予定価格!P585)/予定価格!O585))</f>
        <v>#DIV/0!</v>
      </c>
      <c r="W597" t="e">
        <f t="shared" si="161"/>
        <v>#DIV/0!</v>
      </c>
      <c r="X597" t="e">
        <f t="shared" si="156"/>
        <v>#DIV/0!</v>
      </c>
      <c r="Y597" t="e">
        <f>IF(U597=0,0,IF(予定価格!G585=0,0,(U597-予定価格!H585)/予定価格!G585))</f>
        <v>#DIV/0!</v>
      </c>
      <c r="Z597" t="e">
        <f t="shared" si="162"/>
        <v>#DIV/0!</v>
      </c>
      <c r="AA597" t="e">
        <f t="shared" si="157"/>
        <v>#DIV/0!</v>
      </c>
      <c r="AB597" s="6" t="e">
        <f t="shared" si="158"/>
        <v>#DIV/0!</v>
      </c>
    </row>
    <row r="598" spans="1:28" hidden="1" x14ac:dyDescent="0.2">
      <c r="A598">
        <f>+予定価格!A586</f>
        <v>0</v>
      </c>
      <c r="B598" s="268">
        <f>ROUND(予定価格!B586*査定表!$B$1949,-D598)+E598</f>
        <v>0</v>
      </c>
      <c r="C598" s="268"/>
      <c r="D598" s="32">
        <f t="shared" si="163"/>
        <v>3</v>
      </c>
      <c r="E598" s="33">
        <f t="shared" si="149"/>
        <v>0</v>
      </c>
      <c r="F598" s="268">
        <f>IF($F$12=0,0,IF(予定価格!$G$1939=0,ROUND(予定価格!H586*(入力表!$F$12/予定価格!$H$1943),-H598),ROUND((予定価格!G586*(入力表!$F$12-予定価格!$H$1943)/予定価格!$G$1943)+予定価格!H586,-H598)))+I598</f>
        <v>0</v>
      </c>
      <c r="G598" s="268"/>
      <c r="H598" s="34">
        <f t="shared" si="164"/>
        <v>3</v>
      </c>
      <c r="I598" s="35">
        <f t="shared" si="150"/>
        <v>0</v>
      </c>
      <c r="J598" s="220">
        <f t="shared" si="151"/>
        <v>0</v>
      </c>
      <c r="K598" s="12">
        <f t="shared" si="152"/>
        <v>0</v>
      </c>
      <c r="L598" s="37"/>
      <c r="M598" s="6">
        <f>ROUND(予定価格!B586*査定表!$B$1949,-$F$14)</f>
        <v>0</v>
      </c>
      <c r="N598">
        <f>IF(M598=0,1,M598/予定価格!B586)</f>
        <v>1</v>
      </c>
      <c r="O598">
        <f t="shared" si="159"/>
        <v>11</v>
      </c>
      <c r="P598">
        <f t="shared" si="153"/>
        <v>0</v>
      </c>
      <c r="Q598">
        <f>IF(M598=0,0,M598/予定価格!B586)</f>
        <v>0</v>
      </c>
      <c r="R598">
        <f t="shared" si="160"/>
        <v>11</v>
      </c>
      <c r="S598">
        <f t="shared" si="154"/>
        <v>0</v>
      </c>
      <c r="T598" s="6">
        <f t="shared" si="155"/>
        <v>0</v>
      </c>
      <c r="U598" s="6" t="e">
        <f>IF(予定価格!$G$1939=0,ROUND(予定価格!H586*(入力表!$F$12/予定価格!$H$1943),-$F$14),ROUND((予定価格!G586*(入力表!$F$12-予定価格!$H$1943)/予定価格!$G$1943)+予定価格!H586,-$F$14))</f>
        <v>#DIV/0!</v>
      </c>
      <c r="V598" t="e">
        <f>IF(U598=0,1,IF(予定価格!O586=0,1,(U598-予定価格!P586)/予定価格!O586))</f>
        <v>#DIV/0!</v>
      </c>
      <c r="W598" t="e">
        <f t="shared" si="161"/>
        <v>#DIV/0!</v>
      </c>
      <c r="X598" t="e">
        <f t="shared" si="156"/>
        <v>#DIV/0!</v>
      </c>
      <c r="Y598" t="e">
        <f>IF(U598=0,0,IF(予定価格!G586=0,0,(U598-予定価格!H586)/予定価格!G586))</f>
        <v>#DIV/0!</v>
      </c>
      <c r="Z598" t="e">
        <f t="shared" si="162"/>
        <v>#DIV/0!</v>
      </c>
      <c r="AA598" t="e">
        <f t="shared" si="157"/>
        <v>#DIV/0!</v>
      </c>
      <c r="AB598" s="6" t="e">
        <f t="shared" si="158"/>
        <v>#DIV/0!</v>
      </c>
    </row>
    <row r="599" spans="1:28" hidden="1" x14ac:dyDescent="0.2">
      <c r="A599">
        <f>+予定価格!A587</f>
        <v>0</v>
      </c>
      <c r="B599" s="268">
        <f>ROUND(予定価格!B587*査定表!$B$1949,-D599)+E599</f>
        <v>0</v>
      </c>
      <c r="C599" s="268"/>
      <c r="D599" s="32">
        <f t="shared" si="163"/>
        <v>3</v>
      </c>
      <c r="E599" s="33">
        <f t="shared" si="149"/>
        <v>0</v>
      </c>
      <c r="F599" s="268">
        <f>IF($F$12=0,0,IF(予定価格!$G$1939=0,ROUND(予定価格!H587*(入力表!$F$12/予定価格!$H$1943),-H599),ROUND((予定価格!G587*(入力表!$F$12-予定価格!$H$1943)/予定価格!$G$1943)+予定価格!H587,-H599)))+I599</f>
        <v>0</v>
      </c>
      <c r="G599" s="268"/>
      <c r="H599" s="34">
        <f t="shared" si="164"/>
        <v>3</v>
      </c>
      <c r="I599" s="35">
        <f t="shared" si="150"/>
        <v>0</v>
      </c>
      <c r="J599" s="220">
        <f t="shared" si="151"/>
        <v>0</v>
      </c>
      <c r="K599" s="12">
        <f t="shared" si="152"/>
        <v>0</v>
      </c>
      <c r="L599" s="37"/>
      <c r="M599" s="6">
        <f>ROUND(予定価格!B587*査定表!$B$1949,-$F$14)</f>
        <v>0</v>
      </c>
      <c r="N599">
        <f>IF(M599=0,1,M599/予定価格!B587)</f>
        <v>1</v>
      </c>
      <c r="O599">
        <f t="shared" si="159"/>
        <v>11</v>
      </c>
      <c r="P599">
        <f t="shared" si="153"/>
        <v>0</v>
      </c>
      <c r="Q599">
        <f>IF(M599=0,0,M599/予定価格!B587)</f>
        <v>0</v>
      </c>
      <c r="R599">
        <f t="shared" si="160"/>
        <v>11</v>
      </c>
      <c r="S599">
        <f t="shared" si="154"/>
        <v>0</v>
      </c>
      <c r="T599" s="6">
        <f t="shared" si="155"/>
        <v>0</v>
      </c>
      <c r="U599" s="6" t="e">
        <f>IF(予定価格!$G$1939=0,ROUND(予定価格!H587*(入力表!$F$12/予定価格!$H$1943),-$F$14),ROUND((予定価格!G587*(入力表!$F$12-予定価格!$H$1943)/予定価格!$G$1943)+予定価格!H587,-$F$14))</f>
        <v>#DIV/0!</v>
      </c>
      <c r="V599" t="e">
        <f>IF(U599=0,1,IF(予定価格!O587=0,1,(U599-予定価格!P587)/予定価格!O587))</f>
        <v>#DIV/0!</v>
      </c>
      <c r="W599" t="e">
        <f t="shared" si="161"/>
        <v>#DIV/0!</v>
      </c>
      <c r="X599" t="e">
        <f t="shared" si="156"/>
        <v>#DIV/0!</v>
      </c>
      <c r="Y599" t="e">
        <f>IF(U599=0,0,IF(予定価格!G587=0,0,(U599-予定価格!H587)/予定価格!G587))</f>
        <v>#DIV/0!</v>
      </c>
      <c r="Z599" t="e">
        <f t="shared" si="162"/>
        <v>#DIV/0!</v>
      </c>
      <c r="AA599" t="e">
        <f t="shared" si="157"/>
        <v>#DIV/0!</v>
      </c>
      <c r="AB599" s="6" t="e">
        <f t="shared" si="158"/>
        <v>#DIV/0!</v>
      </c>
    </row>
    <row r="600" spans="1:28" hidden="1" x14ac:dyDescent="0.2">
      <c r="A600">
        <f>+予定価格!A588</f>
        <v>0</v>
      </c>
      <c r="B600" s="268">
        <f>ROUND(予定価格!B588*査定表!$B$1949,-D600)+E600</f>
        <v>0</v>
      </c>
      <c r="C600" s="268"/>
      <c r="D600" s="32">
        <f t="shared" si="163"/>
        <v>3</v>
      </c>
      <c r="E600" s="33">
        <f t="shared" si="149"/>
        <v>0</v>
      </c>
      <c r="F600" s="268">
        <f>IF($F$12=0,0,IF(予定価格!$G$1939=0,ROUND(予定価格!H588*(入力表!$F$12/予定価格!$H$1943),-H600),ROUND((予定価格!G588*(入力表!$F$12-予定価格!$H$1943)/予定価格!$G$1943)+予定価格!H588,-H600)))+I600</f>
        <v>0</v>
      </c>
      <c r="G600" s="268"/>
      <c r="H600" s="34">
        <f t="shared" si="164"/>
        <v>3</v>
      </c>
      <c r="I600" s="35">
        <f t="shared" si="150"/>
        <v>0</v>
      </c>
      <c r="J600" s="220">
        <f t="shared" si="151"/>
        <v>0</v>
      </c>
      <c r="K600" s="12">
        <f t="shared" si="152"/>
        <v>0</v>
      </c>
      <c r="L600" s="37"/>
      <c r="M600" s="6">
        <f>ROUND(予定価格!B588*査定表!$B$1949,-$F$14)</f>
        <v>0</v>
      </c>
      <c r="N600">
        <f>IF(M600=0,1,M600/予定価格!B588)</f>
        <v>1</v>
      </c>
      <c r="O600">
        <f t="shared" si="159"/>
        <v>11</v>
      </c>
      <c r="P600">
        <f t="shared" si="153"/>
        <v>0</v>
      </c>
      <c r="Q600">
        <f>IF(M600=0,0,M600/予定価格!B588)</f>
        <v>0</v>
      </c>
      <c r="R600">
        <f t="shared" si="160"/>
        <v>11</v>
      </c>
      <c r="S600">
        <f t="shared" si="154"/>
        <v>0</v>
      </c>
      <c r="T600" s="6">
        <f t="shared" si="155"/>
        <v>0</v>
      </c>
      <c r="U600" s="6" t="e">
        <f>IF(予定価格!$G$1939=0,ROUND(予定価格!H588*(入力表!$F$12/予定価格!$H$1943),-$F$14),ROUND((予定価格!G588*(入力表!$F$12-予定価格!$H$1943)/予定価格!$G$1943)+予定価格!H588,-$F$14))</f>
        <v>#DIV/0!</v>
      </c>
      <c r="V600" t="e">
        <f>IF(U600=0,1,IF(予定価格!O588=0,1,(U600-予定価格!P588)/予定価格!O588))</f>
        <v>#DIV/0!</v>
      </c>
      <c r="W600" t="e">
        <f t="shared" si="161"/>
        <v>#DIV/0!</v>
      </c>
      <c r="X600" t="e">
        <f t="shared" si="156"/>
        <v>#DIV/0!</v>
      </c>
      <c r="Y600" t="e">
        <f>IF(U600=0,0,IF(予定価格!G588=0,0,(U600-予定価格!H588)/予定価格!G588))</f>
        <v>#DIV/0!</v>
      </c>
      <c r="Z600" t="e">
        <f t="shared" si="162"/>
        <v>#DIV/0!</v>
      </c>
      <c r="AA600" t="e">
        <f t="shared" si="157"/>
        <v>#DIV/0!</v>
      </c>
      <c r="AB600" s="6" t="e">
        <f t="shared" si="158"/>
        <v>#DIV/0!</v>
      </c>
    </row>
    <row r="601" spans="1:28" hidden="1" x14ac:dyDescent="0.2">
      <c r="A601">
        <f>+予定価格!A589</f>
        <v>0</v>
      </c>
      <c r="B601" s="268">
        <f>ROUND(予定価格!B589*査定表!$B$1949,-D601)+E601</f>
        <v>0</v>
      </c>
      <c r="C601" s="268"/>
      <c r="D601" s="32">
        <f t="shared" si="163"/>
        <v>3</v>
      </c>
      <c r="E601" s="33">
        <f t="shared" si="149"/>
        <v>0</v>
      </c>
      <c r="F601" s="268">
        <f>IF($F$12=0,0,IF(予定価格!$G$1939=0,ROUND(予定価格!H589*(入力表!$F$12/予定価格!$H$1943),-H601),ROUND((予定価格!G589*(入力表!$F$12-予定価格!$H$1943)/予定価格!$G$1943)+予定価格!H589,-H601)))+I601</f>
        <v>0</v>
      </c>
      <c r="G601" s="268"/>
      <c r="H601" s="34">
        <f t="shared" si="164"/>
        <v>3</v>
      </c>
      <c r="I601" s="35">
        <f t="shared" si="150"/>
        <v>0</v>
      </c>
      <c r="J601" s="220">
        <f t="shared" si="151"/>
        <v>0</v>
      </c>
      <c r="K601" s="12">
        <f t="shared" si="152"/>
        <v>0</v>
      </c>
      <c r="L601" s="37"/>
      <c r="M601" s="6">
        <f>ROUND(予定価格!B589*査定表!$B$1949,-$F$14)</f>
        <v>0</v>
      </c>
      <c r="N601">
        <f>IF(M601=0,1,M601/予定価格!B589)</f>
        <v>1</v>
      </c>
      <c r="O601">
        <f t="shared" si="159"/>
        <v>11</v>
      </c>
      <c r="P601">
        <f t="shared" si="153"/>
        <v>0</v>
      </c>
      <c r="Q601">
        <f>IF(M601=0,0,M601/予定価格!B589)</f>
        <v>0</v>
      </c>
      <c r="R601">
        <f t="shared" si="160"/>
        <v>11</v>
      </c>
      <c r="S601">
        <f t="shared" si="154"/>
        <v>0</v>
      </c>
      <c r="T601" s="6">
        <f t="shared" si="155"/>
        <v>0</v>
      </c>
      <c r="U601" s="6" t="e">
        <f>IF(予定価格!$G$1939=0,ROUND(予定価格!H589*(入力表!$F$12/予定価格!$H$1943),-$F$14),ROUND((予定価格!G589*(入力表!$F$12-予定価格!$H$1943)/予定価格!$G$1943)+予定価格!H589,-$F$14))</f>
        <v>#DIV/0!</v>
      </c>
      <c r="V601" t="e">
        <f>IF(U601=0,1,IF(予定価格!O589=0,1,(U601-予定価格!P589)/予定価格!O589))</f>
        <v>#DIV/0!</v>
      </c>
      <c r="W601" t="e">
        <f t="shared" si="161"/>
        <v>#DIV/0!</v>
      </c>
      <c r="X601" t="e">
        <f t="shared" si="156"/>
        <v>#DIV/0!</v>
      </c>
      <c r="Y601" t="e">
        <f>IF(U601=0,0,IF(予定価格!G589=0,0,(U601-予定価格!H589)/予定価格!G589))</f>
        <v>#DIV/0!</v>
      </c>
      <c r="Z601" t="e">
        <f t="shared" si="162"/>
        <v>#DIV/0!</v>
      </c>
      <c r="AA601" t="e">
        <f t="shared" si="157"/>
        <v>#DIV/0!</v>
      </c>
      <c r="AB601" s="6" t="e">
        <f t="shared" si="158"/>
        <v>#DIV/0!</v>
      </c>
    </row>
    <row r="602" spans="1:28" hidden="1" x14ac:dyDescent="0.2">
      <c r="A602">
        <f>+予定価格!A590</f>
        <v>0</v>
      </c>
      <c r="B602" s="268">
        <f>ROUND(予定価格!B590*査定表!$B$1949,-D602)+E602</f>
        <v>0</v>
      </c>
      <c r="C602" s="268"/>
      <c r="D602" s="32">
        <f t="shared" si="163"/>
        <v>3</v>
      </c>
      <c r="E602" s="33">
        <f t="shared" si="149"/>
        <v>0</v>
      </c>
      <c r="F602" s="268">
        <f>IF($F$12=0,0,IF(予定価格!$G$1939=0,ROUND(予定価格!H590*(入力表!$F$12/予定価格!$H$1943),-H602),ROUND((予定価格!G590*(入力表!$F$12-予定価格!$H$1943)/予定価格!$G$1943)+予定価格!H590,-H602)))+I602</f>
        <v>0</v>
      </c>
      <c r="G602" s="268"/>
      <c r="H602" s="34">
        <f t="shared" si="164"/>
        <v>3</v>
      </c>
      <c r="I602" s="35">
        <f t="shared" si="150"/>
        <v>0</v>
      </c>
      <c r="J602" s="220">
        <f t="shared" si="151"/>
        <v>0</v>
      </c>
      <c r="K602" s="12">
        <f t="shared" si="152"/>
        <v>0</v>
      </c>
      <c r="L602" s="37"/>
      <c r="M602" s="6">
        <f>ROUND(予定価格!B590*査定表!$B$1949,-$F$14)</f>
        <v>0</v>
      </c>
      <c r="N602">
        <f>IF(M602=0,1,M602/予定価格!B590)</f>
        <v>1</v>
      </c>
      <c r="O602">
        <f t="shared" si="159"/>
        <v>11</v>
      </c>
      <c r="P602">
        <f t="shared" si="153"/>
        <v>0</v>
      </c>
      <c r="Q602">
        <f>IF(M602=0,0,M602/予定価格!B590)</f>
        <v>0</v>
      </c>
      <c r="R602">
        <f t="shared" si="160"/>
        <v>11</v>
      </c>
      <c r="S602">
        <f t="shared" si="154"/>
        <v>0</v>
      </c>
      <c r="T602" s="6">
        <f t="shared" si="155"/>
        <v>0</v>
      </c>
      <c r="U602" s="6" t="e">
        <f>IF(予定価格!$G$1939=0,ROUND(予定価格!H590*(入力表!$F$12/予定価格!$H$1943),-$F$14),ROUND((予定価格!G590*(入力表!$F$12-予定価格!$H$1943)/予定価格!$G$1943)+予定価格!H590,-$F$14))</f>
        <v>#DIV/0!</v>
      </c>
      <c r="V602" t="e">
        <f>IF(U602=0,1,IF(予定価格!O590=0,1,(U602-予定価格!P590)/予定価格!O590))</f>
        <v>#DIV/0!</v>
      </c>
      <c r="W602" t="e">
        <f t="shared" si="161"/>
        <v>#DIV/0!</v>
      </c>
      <c r="X602" t="e">
        <f t="shared" si="156"/>
        <v>#DIV/0!</v>
      </c>
      <c r="Y602" t="e">
        <f>IF(U602=0,0,IF(予定価格!G590=0,0,(U602-予定価格!H590)/予定価格!G590))</f>
        <v>#DIV/0!</v>
      </c>
      <c r="Z602" t="e">
        <f t="shared" si="162"/>
        <v>#DIV/0!</v>
      </c>
      <c r="AA602" t="e">
        <f t="shared" si="157"/>
        <v>#DIV/0!</v>
      </c>
      <c r="AB602" s="6" t="e">
        <f t="shared" si="158"/>
        <v>#DIV/0!</v>
      </c>
    </row>
    <row r="603" spans="1:28" hidden="1" x14ac:dyDescent="0.2">
      <c r="A603">
        <f>+予定価格!A591</f>
        <v>0</v>
      </c>
      <c r="B603" s="268">
        <f>ROUND(予定価格!B591*査定表!$B$1949,-D603)+E603</f>
        <v>0</v>
      </c>
      <c r="C603" s="268"/>
      <c r="D603" s="32">
        <f t="shared" si="163"/>
        <v>3</v>
      </c>
      <c r="E603" s="33">
        <f t="shared" si="149"/>
        <v>0</v>
      </c>
      <c r="F603" s="268">
        <f>IF($F$12=0,0,IF(予定価格!$G$1939=0,ROUND(予定価格!H591*(入力表!$F$12/予定価格!$H$1943),-H603),ROUND((予定価格!G591*(入力表!$F$12-予定価格!$H$1943)/予定価格!$G$1943)+予定価格!H591,-H603)))+I603</f>
        <v>0</v>
      </c>
      <c r="G603" s="268"/>
      <c r="H603" s="34">
        <f t="shared" si="164"/>
        <v>3</v>
      </c>
      <c r="I603" s="35">
        <f t="shared" si="150"/>
        <v>0</v>
      </c>
      <c r="J603" s="220">
        <f t="shared" si="151"/>
        <v>0</v>
      </c>
      <c r="K603" s="12">
        <f t="shared" si="152"/>
        <v>0</v>
      </c>
      <c r="L603" s="37"/>
      <c r="M603" s="6">
        <f>ROUND(予定価格!B591*査定表!$B$1949,-$F$14)</f>
        <v>0</v>
      </c>
      <c r="N603">
        <f>IF(M603=0,1,M603/予定価格!B591)</f>
        <v>1</v>
      </c>
      <c r="O603">
        <f t="shared" si="159"/>
        <v>11</v>
      </c>
      <c r="P603">
        <f t="shared" si="153"/>
        <v>0</v>
      </c>
      <c r="Q603">
        <f>IF(M603=0,0,M603/予定価格!B591)</f>
        <v>0</v>
      </c>
      <c r="R603">
        <f t="shared" si="160"/>
        <v>11</v>
      </c>
      <c r="S603">
        <f t="shared" si="154"/>
        <v>0</v>
      </c>
      <c r="T603" s="6">
        <f t="shared" si="155"/>
        <v>0</v>
      </c>
      <c r="U603" s="6" t="e">
        <f>IF(予定価格!$G$1939=0,ROUND(予定価格!H591*(入力表!$F$12/予定価格!$H$1943),-$F$14),ROUND((予定価格!G591*(入力表!$F$12-予定価格!$H$1943)/予定価格!$G$1943)+予定価格!H591,-$F$14))</f>
        <v>#DIV/0!</v>
      </c>
      <c r="V603" t="e">
        <f>IF(U603=0,1,IF(予定価格!O591=0,1,(U603-予定価格!P591)/予定価格!O591))</f>
        <v>#DIV/0!</v>
      </c>
      <c r="W603" t="e">
        <f t="shared" si="161"/>
        <v>#DIV/0!</v>
      </c>
      <c r="X603" t="e">
        <f t="shared" si="156"/>
        <v>#DIV/0!</v>
      </c>
      <c r="Y603" t="e">
        <f>IF(U603=0,0,IF(予定価格!G591=0,0,(U603-予定価格!H591)/予定価格!G591))</f>
        <v>#DIV/0!</v>
      </c>
      <c r="Z603" t="e">
        <f t="shared" si="162"/>
        <v>#DIV/0!</v>
      </c>
      <c r="AA603" t="e">
        <f t="shared" si="157"/>
        <v>#DIV/0!</v>
      </c>
      <c r="AB603" s="6" t="e">
        <f t="shared" si="158"/>
        <v>#DIV/0!</v>
      </c>
    </row>
    <row r="604" spans="1:28" hidden="1" x14ac:dyDescent="0.2">
      <c r="A604">
        <f>+予定価格!A592</f>
        <v>0</v>
      </c>
      <c r="B604" s="268">
        <f>ROUND(予定価格!B592*査定表!$B$1949,-D604)+E604</f>
        <v>0</v>
      </c>
      <c r="C604" s="268"/>
      <c r="D604" s="32">
        <f t="shared" si="163"/>
        <v>3</v>
      </c>
      <c r="E604" s="33">
        <f t="shared" si="149"/>
        <v>0</v>
      </c>
      <c r="F604" s="268">
        <f>IF($F$12=0,0,IF(予定価格!$G$1939=0,ROUND(予定価格!H592*(入力表!$F$12/予定価格!$H$1943),-H604),ROUND((予定価格!G592*(入力表!$F$12-予定価格!$H$1943)/予定価格!$G$1943)+予定価格!H592,-H604)))+I604</f>
        <v>0</v>
      </c>
      <c r="G604" s="268"/>
      <c r="H604" s="34">
        <f t="shared" si="164"/>
        <v>3</v>
      </c>
      <c r="I604" s="35">
        <f t="shared" si="150"/>
        <v>0</v>
      </c>
      <c r="J604" s="220">
        <f t="shared" si="151"/>
        <v>0</v>
      </c>
      <c r="K604" s="12">
        <f t="shared" si="152"/>
        <v>0</v>
      </c>
      <c r="L604" s="37"/>
      <c r="M604" s="6">
        <f>ROUND(予定価格!B592*査定表!$B$1949,-$F$14)</f>
        <v>0</v>
      </c>
      <c r="N604">
        <f>IF(M604=0,1,M604/予定価格!B592)</f>
        <v>1</v>
      </c>
      <c r="O604">
        <f t="shared" si="159"/>
        <v>11</v>
      </c>
      <c r="P604">
        <f t="shared" si="153"/>
        <v>0</v>
      </c>
      <c r="Q604">
        <f>IF(M604=0,0,M604/予定価格!B592)</f>
        <v>0</v>
      </c>
      <c r="R604">
        <f t="shared" si="160"/>
        <v>11</v>
      </c>
      <c r="S604">
        <f t="shared" si="154"/>
        <v>0</v>
      </c>
      <c r="T604" s="6">
        <f t="shared" si="155"/>
        <v>0</v>
      </c>
      <c r="U604" s="6" t="e">
        <f>IF(予定価格!$G$1939=0,ROUND(予定価格!H592*(入力表!$F$12/予定価格!$H$1943),-$F$14),ROUND((予定価格!G592*(入力表!$F$12-予定価格!$H$1943)/予定価格!$G$1943)+予定価格!H592,-$F$14))</f>
        <v>#DIV/0!</v>
      </c>
      <c r="V604" t="e">
        <f>IF(U604=0,1,IF(予定価格!O592=0,1,(U604-予定価格!P592)/予定価格!O592))</f>
        <v>#DIV/0!</v>
      </c>
      <c r="W604" t="e">
        <f t="shared" si="161"/>
        <v>#DIV/0!</v>
      </c>
      <c r="X604" t="e">
        <f t="shared" si="156"/>
        <v>#DIV/0!</v>
      </c>
      <c r="Y604" t="e">
        <f>IF(U604=0,0,IF(予定価格!G592=0,0,(U604-予定価格!H592)/予定価格!G592))</f>
        <v>#DIV/0!</v>
      </c>
      <c r="Z604" t="e">
        <f t="shared" si="162"/>
        <v>#DIV/0!</v>
      </c>
      <c r="AA604" t="e">
        <f t="shared" si="157"/>
        <v>#DIV/0!</v>
      </c>
      <c r="AB604" s="6" t="e">
        <f t="shared" si="158"/>
        <v>#DIV/0!</v>
      </c>
    </row>
    <row r="605" spans="1:28" hidden="1" x14ac:dyDescent="0.2">
      <c r="A605">
        <f>+予定価格!A593</f>
        <v>0</v>
      </c>
      <c r="B605" s="268">
        <f>ROUND(予定価格!B593*査定表!$B$1949,-D605)+E605</f>
        <v>0</v>
      </c>
      <c r="C605" s="268"/>
      <c r="D605" s="32">
        <f t="shared" si="163"/>
        <v>3</v>
      </c>
      <c r="E605" s="33">
        <f t="shared" si="149"/>
        <v>0</v>
      </c>
      <c r="F605" s="268">
        <f>IF($F$12=0,0,IF(予定価格!$G$1939=0,ROUND(予定価格!H593*(入力表!$F$12/予定価格!$H$1943),-H605),ROUND((予定価格!G593*(入力表!$F$12-予定価格!$H$1943)/予定価格!$G$1943)+予定価格!H593,-H605)))+I605</f>
        <v>0</v>
      </c>
      <c r="G605" s="268"/>
      <c r="H605" s="34">
        <f t="shared" si="164"/>
        <v>3</v>
      </c>
      <c r="I605" s="35">
        <f t="shared" si="150"/>
        <v>0</v>
      </c>
      <c r="J605" s="220">
        <f t="shared" si="151"/>
        <v>0</v>
      </c>
      <c r="K605" s="12">
        <f t="shared" si="152"/>
        <v>0</v>
      </c>
      <c r="L605" s="37"/>
      <c r="M605" s="6">
        <f>ROUND(予定価格!B593*査定表!$B$1949,-$F$14)</f>
        <v>0</v>
      </c>
      <c r="N605">
        <f>IF(M605=0,1,M605/予定価格!B593)</f>
        <v>1</v>
      </c>
      <c r="O605">
        <f t="shared" si="159"/>
        <v>11</v>
      </c>
      <c r="P605">
        <f t="shared" si="153"/>
        <v>0</v>
      </c>
      <c r="Q605">
        <f>IF(M605=0,0,M605/予定価格!B593)</f>
        <v>0</v>
      </c>
      <c r="R605">
        <f t="shared" si="160"/>
        <v>11</v>
      </c>
      <c r="S605">
        <f t="shared" si="154"/>
        <v>0</v>
      </c>
      <c r="T605" s="6">
        <f t="shared" si="155"/>
        <v>0</v>
      </c>
      <c r="U605" s="6" t="e">
        <f>IF(予定価格!$G$1939=0,ROUND(予定価格!H593*(入力表!$F$12/予定価格!$H$1943),-$F$14),ROUND((予定価格!G593*(入力表!$F$12-予定価格!$H$1943)/予定価格!$G$1943)+予定価格!H593,-$F$14))</f>
        <v>#DIV/0!</v>
      </c>
      <c r="V605" t="e">
        <f>IF(U605=0,1,IF(予定価格!O593=0,1,(U605-予定価格!P593)/予定価格!O593))</f>
        <v>#DIV/0!</v>
      </c>
      <c r="W605" t="e">
        <f t="shared" si="161"/>
        <v>#DIV/0!</v>
      </c>
      <c r="X605" t="e">
        <f t="shared" si="156"/>
        <v>#DIV/0!</v>
      </c>
      <c r="Y605" t="e">
        <f>IF(U605=0,0,IF(予定価格!G593=0,0,(U605-予定価格!H593)/予定価格!G593))</f>
        <v>#DIV/0!</v>
      </c>
      <c r="Z605" t="e">
        <f t="shared" si="162"/>
        <v>#DIV/0!</v>
      </c>
      <c r="AA605" t="e">
        <f t="shared" si="157"/>
        <v>#DIV/0!</v>
      </c>
      <c r="AB605" s="6" t="e">
        <f t="shared" si="158"/>
        <v>#DIV/0!</v>
      </c>
    </row>
    <row r="606" spans="1:28" hidden="1" x14ac:dyDescent="0.2">
      <c r="A606">
        <f>+予定価格!A594</f>
        <v>0</v>
      </c>
      <c r="B606" s="268">
        <f>ROUND(予定価格!B594*査定表!$B$1949,-D606)+E606</f>
        <v>0</v>
      </c>
      <c r="C606" s="268"/>
      <c r="D606" s="32">
        <f t="shared" si="163"/>
        <v>3</v>
      </c>
      <c r="E606" s="33">
        <f t="shared" si="149"/>
        <v>0</v>
      </c>
      <c r="F606" s="268">
        <f>IF($F$12=0,0,IF(予定価格!$G$1939=0,ROUND(予定価格!H594*(入力表!$F$12/予定価格!$H$1943),-H606),ROUND((予定価格!G594*(入力表!$F$12-予定価格!$H$1943)/予定価格!$G$1943)+予定価格!H594,-H606)))+I606</f>
        <v>0</v>
      </c>
      <c r="G606" s="268"/>
      <c r="H606" s="34">
        <f t="shared" si="164"/>
        <v>3</v>
      </c>
      <c r="I606" s="35">
        <f t="shared" si="150"/>
        <v>0</v>
      </c>
      <c r="J606" s="220">
        <f t="shared" si="151"/>
        <v>0</v>
      </c>
      <c r="K606" s="12">
        <f t="shared" si="152"/>
        <v>0</v>
      </c>
      <c r="L606" s="37"/>
      <c r="M606" s="6">
        <f>ROUND(予定価格!B594*査定表!$B$1949,-$F$14)</f>
        <v>0</v>
      </c>
      <c r="N606">
        <f>IF(M606=0,1,M606/予定価格!B594)</f>
        <v>1</v>
      </c>
      <c r="O606">
        <f t="shared" si="159"/>
        <v>11</v>
      </c>
      <c r="P606">
        <f t="shared" si="153"/>
        <v>0</v>
      </c>
      <c r="Q606">
        <f>IF(M606=0,0,M606/予定価格!B594)</f>
        <v>0</v>
      </c>
      <c r="R606">
        <f t="shared" si="160"/>
        <v>11</v>
      </c>
      <c r="S606">
        <f t="shared" si="154"/>
        <v>0</v>
      </c>
      <c r="T606" s="6">
        <f t="shared" si="155"/>
        <v>0</v>
      </c>
      <c r="U606" s="6" t="e">
        <f>IF(予定価格!$G$1939=0,ROUND(予定価格!H594*(入力表!$F$12/予定価格!$H$1943),-$F$14),ROUND((予定価格!G594*(入力表!$F$12-予定価格!$H$1943)/予定価格!$G$1943)+予定価格!H594,-$F$14))</f>
        <v>#DIV/0!</v>
      </c>
      <c r="V606" t="e">
        <f>IF(U606=0,1,IF(予定価格!O594=0,1,(U606-予定価格!P594)/予定価格!O594))</f>
        <v>#DIV/0!</v>
      </c>
      <c r="W606" t="e">
        <f t="shared" si="161"/>
        <v>#DIV/0!</v>
      </c>
      <c r="X606" t="e">
        <f t="shared" si="156"/>
        <v>#DIV/0!</v>
      </c>
      <c r="Y606" t="e">
        <f>IF(U606=0,0,IF(予定価格!G594=0,0,(U606-予定価格!H594)/予定価格!G594))</f>
        <v>#DIV/0!</v>
      </c>
      <c r="Z606" t="e">
        <f t="shared" si="162"/>
        <v>#DIV/0!</v>
      </c>
      <c r="AA606" t="e">
        <f t="shared" si="157"/>
        <v>#DIV/0!</v>
      </c>
      <c r="AB606" s="6" t="e">
        <f t="shared" si="158"/>
        <v>#DIV/0!</v>
      </c>
    </row>
    <row r="607" spans="1:28" hidden="1" x14ac:dyDescent="0.2">
      <c r="A607">
        <f>+予定価格!A595</f>
        <v>0</v>
      </c>
      <c r="B607" s="268">
        <f>ROUND(予定価格!B595*査定表!$B$1949,-D607)+E607</f>
        <v>0</v>
      </c>
      <c r="C607" s="268"/>
      <c r="D607" s="32">
        <f t="shared" si="163"/>
        <v>3</v>
      </c>
      <c r="E607" s="33">
        <f t="shared" si="149"/>
        <v>0</v>
      </c>
      <c r="F607" s="268">
        <f>IF($F$12=0,0,IF(予定価格!$G$1939=0,ROUND(予定価格!H595*(入力表!$F$12/予定価格!$H$1943),-H607),ROUND((予定価格!G595*(入力表!$F$12-予定価格!$H$1943)/予定価格!$G$1943)+予定価格!H595,-H607)))+I607</f>
        <v>0</v>
      </c>
      <c r="G607" s="268"/>
      <c r="H607" s="34">
        <f t="shared" si="164"/>
        <v>3</v>
      </c>
      <c r="I607" s="35">
        <f t="shared" si="150"/>
        <v>0</v>
      </c>
      <c r="J607" s="220">
        <f t="shared" si="151"/>
        <v>0</v>
      </c>
      <c r="K607" s="12">
        <f t="shared" si="152"/>
        <v>0</v>
      </c>
      <c r="L607" s="37"/>
      <c r="M607" s="6">
        <f>ROUND(予定価格!B595*査定表!$B$1949,-$F$14)</f>
        <v>0</v>
      </c>
      <c r="N607">
        <f>IF(M607=0,1,M607/予定価格!B595)</f>
        <v>1</v>
      </c>
      <c r="O607">
        <f t="shared" si="159"/>
        <v>11</v>
      </c>
      <c r="P607">
        <f t="shared" si="153"/>
        <v>0</v>
      </c>
      <c r="Q607">
        <f>IF(M607=0,0,M607/予定価格!B595)</f>
        <v>0</v>
      </c>
      <c r="R607">
        <f t="shared" si="160"/>
        <v>11</v>
      </c>
      <c r="S607">
        <f t="shared" si="154"/>
        <v>0</v>
      </c>
      <c r="T607" s="6">
        <f t="shared" si="155"/>
        <v>0</v>
      </c>
      <c r="U607" s="6" t="e">
        <f>IF(予定価格!$G$1939=0,ROUND(予定価格!H595*(入力表!$F$12/予定価格!$H$1943),-$F$14),ROUND((予定価格!G595*(入力表!$F$12-予定価格!$H$1943)/予定価格!$G$1943)+予定価格!H595,-$F$14))</f>
        <v>#DIV/0!</v>
      </c>
      <c r="V607" t="e">
        <f>IF(U607=0,1,IF(予定価格!O595=0,1,(U607-予定価格!P595)/予定価格!O595))</f>
        <v>#DIV/0!</v>
      </c>
      <c r="W607" t="e">
        <f t="shared" si="161"/>
        <v>#DIV/0!</v>
      </c>
      <c r="X607" t="e">
        <f t="shared" si="156"/>
        <v>#DIV/0!</v>
      </c>
      <c r="Y607" t="e">
        <f>IF(U607=0,0,IF(予定価格!G595=0,0,(U607-予定価格!H595)/予定価格!G595))</f>
        <v>#DIV/0!</v>
      </c>
      <c r="Z607" t="e">
        <f t="shared" si="162"/>
        <v>#DIV/0!</v>
      </c>
      <c r="AA607" t="e">
        <f t="shared" si="157"/>
        <v>#DIV/0!</v>
      </c>
      <c r="AB607" s="6" t="e">
        <f t="shared" si="158"/>
        <v>#DIV/0!</v>
      </c>
    </row>
    <row r="608" spans="1:28" hidden="1" x14ac:dyDescent="0.2">
      <c r="A608">
        <f>+予定価格!A596</f>
        <v>0</v>
      </c>
      <c r="B608" s="268">
        <f>ROUND(予定価格!B596*査定表!$B$1949,-D608)+E608</f>
        <v>0</v>
      </c>
      <c r="C608" s="268"/>
      <c r="D608" s="32">
        <f t="shared" si="163"/>
        <v>3</v>
      </c>
      <c r="E608" s="33">
        <f t="shared" si="149"/>
        <v>0</v>
      </c>
      <c r="F608" s="268">
        <f>IF($F$12=0,0,IF(予定価格!$G$1939=0,ROUND(予定価格!H596*(入力表!$F$12/予定価格!$H$1943),-H608),ROUND((予定価格!G596*(入力表!$F$12-予定価格!$H$1943)/予定価格!$G$1943)+予定価格!H596,-H608)))+I608</f>
        <v>0</v>
      </c>
      <c r="G608" s="268"/>
      <c r="H608" s="34">
        <f t="shared" si="164"/>
        <v>3</v>
      </c>
      <c r="I608" s="35">
        <f t="shared" si="150"/>
        <v>0</v>
      </c>
      <c r="J608" s="220">
        <f t="shared" si="151"/>
        <v>0</v>
      </c>
      <c r="K608" s="12">
        <f t="shared" si="152"/>
        <v>0</v>
      </c>
      <c r="L608" s="37"/>
      <c r="M608" s="6">
        <f>ROUND(予定価格!B596*査定表!$B$1949,-$F$14)</f>
        <v>0</v>
      </c>
      <c r="N608">
        <f>IF(M608=0,1,M608/予定価格!B596)</f>
        <v>1</v>
      </c>
      <c r="O608">
        <f t="shared" si="159"/>
        <v>11</v>
      </c>
      <c r="P608">
        <f t="shared" si="153"/>
        <v>0</v>
      </c>
      <c r="Q608">
        <f>IF(M608=0,0,M608/予定価格!B596)</f>
        <v>0</v>
      </c>
      <c r="R608">
        <f t="shared" si="160"/>
        <v>11</v>
      </c>
      <c r="S608">
        <f t="shared" si="154"/>
        <v>0</v>
      </c>
      <c r="T608" s="6">
        <f t="shared" si="155"/>
        <v>0</v>
      </c>
      <c r="U608" s="6" t="e">
        <f>IF(予定価格!$G$1939=0,ROUND(予定価格!H596*(入力表!$F$12/予定価格!$H$1943),-$F$14),ROUND((予定価格!G596*(入力表!$F$12-予定価格!$H$1943)/予定価格!$G$1943)+予定価格!H596,-$F$14))</f>
        <v>#DIV/0!</v>
      </c>
      <c r="V608" t="e">
        <f>IF(U608=0,1,IF(予定価格!O596=0,1,(U608-予定価格!P596)/予定価格!O596))</f>
        <v>#DIV/0!</v>
      </c>
      <c r="W608" t="e">
        <f t="shared" si="161"/>
        <v>#DIV/0!</v>
      </c>
      <c r="X608" t="e">
        <f t="shared" si="156"/>
        <v>#DIV/0!</v>
      </c>
      <c r="Y608" t="e">
        <f>IF(U608=0,0,IF(予定価格!G596=0,0,(U608-予定価格!H596)/予定価格!G596))</f>
        <v>#DIV/0!</v>
      </c>
      <c r="Z608" t="e">
        <f t="shared" si="162"/>
        <v>#DIV/0!</v>
      </c>
      <c r="AA608" t="e">
        <f t="shared" si="157"/>
        <v>#DIV/0!</v>
      </c>
      <c r="AB608" s="6" t="e">
        <f t="shared" si="158"/>
        <v>#DIV/0!</v>
      </c>
    </row>
    <row r="609" spans="1:28" hidden="1" x14ac:dyDescent="0.2">
      <c r="A609">
        <f>+予定価格!A597</f>
        <v>0</v>
      </c>
      <c r="B609" s="268">
        <f>ROUND(予定価格!B597*査定表!$B$1949,-D609)+E609</f>
        <v>0</v>
      </c>
      <c r="C609" s="268"/>
      <c r="D609" s="32">
        <f t="shared" si="163"/>
        <v>3</v>
      </c>
      <c r="E609" s="33">
        <f t="shared" si="149"/>
        <v>0</v>
      </c>
      <c r="F609" s="268">
        <f>IF($F$12=0,0,IF(予定価格!$G$1939=0,ROUND(予定価格!H597*(入力表!$F$12/予定価格!$H$1943),-H609),ROUND((予定価格!G597*(入力表!$F$12-予定価格!$H$1943)/予定価格!$G$1943)+予定価格!H597,-H609)))+I609</f>
        <v>0</v>
      </c>
      <c r="G609" s="268"/>
      <c r="H609" s="34">
        <f t="shared" si="164"/>
        <v>3</v>
      </c>
      <c r="I609" s="35">
        <f t="shared" si="150"/>
        <v>0</v>
      </c>
      <c r="J609" s="220">
        <f t="shared" si="151"/>
        <v>0</v>
      </c>
      <c r="K609" s="12">
        <f t="shared" si="152"/>
        <v>0</v>
      </c>
      <c r="L609" s="37"/>
      <c r="M609" s="6">
        <f>ROUND(予定価格!B597*査定表!$B$1949,-$F$14)</f>
        <v>0</v>
      </c>
      <c r="N609">
        <f>IF(M609=0,1,M609/予定価格!B597)</f>
        <v>1</v>
      </c>
      <c r="O609">
        <f t="shared" si="159"/>
        <v>11</v>
      </c>
      <c r="P609">
        <f t="shared" si="153"/>
        <v>0</v>
      </c>
      <c r="Q609">
        <f>IF(M609=0,0,M609/予定価格!B597)</f>
        <v>0</v>
      </c>
      <c r="R609">
        <f t="shared" si="160"/>
        <v>11</v>
      </c>
      <c r="S609">
        <f t="shared" si="154"/>
        <v>0</v>
      </c>
      <c r="T609" s="6">
        <f t="shared" si="155"/>
        <v>0</v>
      </c>
      <c r="U609" s="6" t="e">
        <f>IF(予定価格!$G$1939=0,ROUND(予定価格!H597*(入力表!$F$12/予定価格!$H$1943),-$F$14),ROUND((予定価格!G597*(入力表!$F$12-予定価格!$H$1943)/予定価格!$G$1943)+予定価格!H597,-$F$14))</f>
        <v>#DIV/0!</v>
      </c>
      <c r="V609" t="e">
        <f>IF(U609=0,1,IF(予定価格!O597=0,1,(U609-予定価格!P597)/予定価格!O597))</f>
        <v>#DIV/0!</v>
      </c>
      <c r="W609" t="e">
        <f t="shared" si="161"/>
        <v>#DIV/0!</v>
      </c>
      <c r="X609" t="e">
        <f t="shared" si="156"/>
        <v>#DIV/0!</v>
      </c>
      <c r="Y609" t="e">
        <f>IF(U609=0,0,IF(予定価格!G597=0,0,(U609-予定価格!H597)/予定価格!G597))</f>
        <v>#DIV/0!</v>
      </c>
      <c r="Z609" t="e">
        <f t="shared" si="162"/>
        <v>#DIV/0!</v>
      </c>
      <c r="AA609" t="e">
        <f t="shared" si="157"/>
        <v>#DIV/0!</v>
      </c>
      <c r="AB609" s="6" t="e">
        <f t="shared" si="158"/>
        <v>#DIV/0!</v>
      </c>
    </row>
    <row r="610" spans="1:28" hidden="1" x14ac:dyDescent="0.2">
      <c r="A610">
        <f>+予定価格!A598</f>
        <v>0</v>
      </c>
      <c r="B610" s="268">
        <f>ROUND(予定価格!B598*査定表!$B$1949,-D610)+E610</f>
        <v>0</v>
      </c>
      <c r="C610" s="268"/>
      <c r="D610" s="32">
        <f t="shared" si="163"/>
        <v>3</v>
      </c>
      <c r="E610" s="33">
        <f t="shared" si="149"/>
        <v>0</v>
      </c>
      <c r="F610" s="268">
        <f>IF($F$12=0,0,IF(予定価格!$G$1939=0,ROUND(予定価格!H598*(入力表!$F$12/予定価格!$H$1943),-H610),ROUND((予定価格!G598*(入力表!$F$12-予定価格!$H$1943)/予定価格!$G$1943)+予定価格!H598,-H610)))+I610</f>
        <v>0</v>
      </c>
      <c r="G610" s="268"/>
      <c r="H610" s="34">
        <f t="shared" si="164"/>
        <v>3</v>
      </c>
      <c r="I610" s="35">
        <f t="shared" si="150"/>
        <v>0</v>
      </c>
      <c r="J610" s="220">
        <f t="shared" si="151"/>
        <v>0</v>
      </c>
      <c r="K610" s="12">
        <f t="shared" si="152"/>
        <v>0</v>
      </c>
      <c r="L610" s="37"/>
      <c r="M610" s="6">
        <f>ROUND(予定価格!B598*査定表!$B$1949,-$F$14)</f>
        <v>0</v>
      </c>
      <c r="N610">
        <f>IF(M610=0,1,M610/予定価格!B598)</f>
        <v>1</v>
      </c>
      <c r="O610">
        <f t="shared" si="159"/>
        <v>11</v>
      </c>
      <c r="P610">
        <f t="shared" si="153"/>
        <v>0</v>
      </c>
      <c r="Q610">
        <f>IF(M610=0,0,M610/予定価格!B598)</f>
        <v>0</v>
      </c>
      <c r="R610">
        <f t="shared" si="160"/>
        <v>11</v>
      </c>
      <c r="S610">
        <f t="shared" si="154"/>
        <v>0</v>
      </c>
      <c r="T610" s="6">
        <f t="shared" si="155"/>
        <v>0</v>
      </c>
      <c r="U610" s="6" t="e">
        <f>IF(予定価格!$G$1939=0,ROUND(予定価格!H598*(入力表!$F$12/予定価格!$H$1943),-$F$14),ROUND((予定価格!G598*(入力表!$F$12-予定価格!$H$1943)/予定価格!$G$1943)+予定価格!H598,-$F$14))</f>
        <v>#DIV/0!</v>
      </c>
      <c r="V610" t="e">
        <f>IF(U610=0,1,IF(予定価格!O598=0,1,(U610-予定価格!P598)/予定価格!O598))</f>
        <v>#DIV/0!</v>
      </c>
      <c r="W610" t="e">
        <f t="shared" si="161"/>
        <v>#DIV/0!</v>
      </c>
      <c r="X610" t="e">
        <f t="shared" si="156"/>
        <v>#DIV/0!</v>
      </c>
      <c r="Y610" t="e">
        <f>IF(U610=0,0,IF(予定価格!G598=0,0,(U610-予定価格!H598)/予定価格!G598))</f>
        <v>#DIV/0!</v>
      </c>
      <c r="Z610" t="e">
        <f t="shared" si="162"/>
        <v>#DIV/0!</v>
      </c>
      <c r="AA610" t="e">
        <f t="shared" si="157"/>
        <v>#DIV/0!</v>
      </c>
      <c r="AB610" s="6" t="e">
        <f t="shared" si="158"/>
        <v>#DIV/0!</v>
      </c>
    </row>
    <row r="611" spans="1:28" hidden="1" x14ac:dyDescent="0.2">
      <c r="A611">
        <f>+予定価格!A599</f>
        <v>0</v>
      </c>
      <c r="B611" s="268">
        <f>ROUND(予定価格!B599*査定表!$B$1949,-D611)+E611</f>
        <v>0</v>
      </c>
      <c r="C611" s="268"/>
      <c r="D611" s="32">
        <f t="shared" si="163"/>
        <v>3</v>
      </c>
      <c r="E611" s="33">
        <f t="shared" si="149"/>
        <v>0</v>
      </c>
      <c r="F611" s="268">
        <f>IF($F$12=0,0,IF(予定価格!$G$1939=0,ROUND(予定価格!H599*(入力表!$F$12/予定価格!$H$1943),-H611),ROUND((予定価格!G599*(入力表!$F$12-予定価格!$H$1943)/予定価格!$G$1943)+予定価格!H599,-H611)))+I611</f>
        <v>0</v>
      </c>
      <c r="G611" s="268"/>
      <c r="H611" s="34">
        <f t="shared" si="164"/>
        <v>3</v>
      </c>
      <c r="I611" s="35">
        <f t="shared" si="150"/>
        <v>0</v>
      </c>
      <c r="J611" s="220">
        <f t="shared" si="151"/>
        <v>0</v>
      </c>
      <c r="K611" s="12">
        <f t="shared" si="152"/>
        <v>0</v>
      </c>
      <c r="L611" s="37"/>
      <c r="M611" s="6">
        <f>ROUND(予定価格!B599*査定表!$B$1949,-$F$14)</f>
        <v>0</v>
      </c>
      <c r="N611">
        <f>IF(M611=0,1,M611/予定価格!B599)</f>
        <v>1</v>
      </c>
      <c r="O611">
        <f t="shared" si="159"/>
        <v>11</v>
      </c>
      <c r="P611">
        <f t="shared" si="153"/>
        <v>0</v>
      </c>
      <c r="Q611">
        <f>IF(M611=0,0,M611/予定価格!B599)</f>
        <v>0</v>
      </c>
      <c r="R611">
        <f t="shared" si="160"/>
        <v>11</v>
      </c>
      <c r="S611">
        <f t="shared" si="154"/>
        <v>0</v>
      </c>
      <c r="T611" s="6">
        <f t="shared" si="155"/>
        <v>0</v>
      </c>
      <c r="U611" s="6" t="e">
        <f>IF(予定価格!$G$1939=0,ROUND(予定価格!H599*(入力表!$F$12/予定価格!$H$1943),-$F$14),ROUND((予定価格!G599*(入力表!$F$12-予定価格!$H$1943)/予定価格!$G$1943)+予定価格!H599,-$F$14))</f>
        <v>#DIV/0!</v>
      </c>
      <c r="V611" t="e">
        <f>IF(U611=0,1,IF(予定価格!O599=0,1,(U611-予定価格!P599)/予定価格!O599))</f>
        <v>#DIV/0!</v>
      </c>
      <c r="W611" t="e">
        <f t="shared" si="161"/>
        <v>#DIV/0!</v>
      </c>
      <c r="X611" t="e">
        <f t="shared" si="156"/>
        <v>#DIV/0!</v>
      </c>
      <c r="Y611" t="e">
        <f>IF(U611=0,0,IF(予定価格!G599=0,0,(U611-予定価格!H599)/予定価格!G599))</f>
        <v>#DIV/0!</v>
      </c>
      <c r="Z611" t="e">
        <f t="shared" si="162"/>
        <v>#DIV/0!</v>
      </c>
      <c r="AA611" t="e">
        <f t="shared" si="157"/>
        <v>#DIV/0!</v>
      </c>
      <c r="AB611" s="6" t="e">
        <f t="shared" si="158"/>
        <v>#DIV/0!</v>
      </c>
    </row>
    <row r="612" spans="1:28" hidden="1" x14ac:dyDescent="0.2">
      <c r="A612">
        <f>+予定価格!A600</f>
        <v>0</v>
      </c>
      <c r="B612" s="268">
        <f>ROUND(予定価格!B600*査定表!$B$1949,-D612)+E612</f>
        <v>0</v>
      </c>
      <c r="C612" s="268"/>
      <c r="D612" s="32">
        <f t="shared" si="163"/>
        <v>3</v>
      </c>
      <c r="E612" s="33">
        <f t="shared" si="149"/>
        <v>0</v>
      </c>
      <c r="F612" s="268">
        <f>IF($F$12=0,0,IF(予定価格!$G$1939=0,ROUND(予定価格!H600*(入力表!$F$12/予定価格!$H$1943),-H612),ROUND((予定価格!G600*(入力表!$F$12-予定価格!$H$1943)/予定価格!$G$1943)+予定価格!H600,-H612)))+I612</f>
        <v>0</v>
      </c>
      <c r="G612" s="268"/>
      <c r="H612" s="34">
        <f t="shared" si="164"/>
        <v>3</v>
      </c>
      <c r="I612" s="35">
        <f t="shared" si="150"/>
        <v>0</v>
      </c>
      <c r="J612" s="220">
        <f t="shared" si="151"/>
        <v>0</v>
      </c>
      <c r="K612" s="12">
        <f t="shared" si="152"/>
        <v>0</v>
      </c>
      <c r="L612" s="37"/>
      <c r="M612" s="6">
        <f>ROUND(予定価格!B600*査定表!$B$1949,-$F$14)</f>
        <v>0</v>
      </c>
      <c r="N612">
        <f>IF(M612=0,1,M612/予定価格!B600)</f>
        <v>1</v>
      </c>
      <c r="O612">
        <f t="shared" si="159"/>
        <v>11</v>
      </c>
      <c r="P612">
        <f t="shared" si="153"/>
        <v>0</v>
      </c>
      <c r="Q612">
        <f>IF(M612=0,0,M612/予定価格!B600)</f>
        <v>0</v>
      </c>
      <c r="R612">
        <f t="shared" si="160"/>
        <v>11</v>
      </c>
      <c r="S612">
        <f t="shared" si="154"/>
        <v>0</v>
      </c>
      <c r="T612" s="6">
        <f t="shared" si="155"/>
        <v>0</v>
      </c>
      <c r="U612" s="6" t="e">
        <f>IF(予定価格!$G$1939=0,ROUND(予定価格!H600*(入力表!$F$12/予定価格!$H$1943),-$F$14),ROUND((予定価格!G600*(入力表!$F$12-予定価格!$H$1943)/予定価格!$G$1943)+予定価格!H600,-$F$14))</f>
        <v>#DIV/0!</v>
      </c>
      <c r="V612" t="e">
        <f>IF(U612=0,1,IF(予定価格!O600=0,1,(U612-予定価格!P600)/予定価格!O600))</f>
        <v>#DIV/0!</v>
      </c>
      <c r="W612" t="e">
        <f t="shared" si="161"/>
        <v>#DIV/0!</v>
      </c>
      <c r="X612" t="e">
        <f t="shared" si="156"/>
        <v>#DIV/0!</v>
      </c>
      <c r="Y612" t="e">
        <f>IF(U612=0,0,IF(予定価格!G600=0,0,(U612-予定価格!H600)/予定価格!G600))</f>
        <v>#DIV/0!</v>
      </c>
      <c r="Z612" t="e">
        <f t="shared" si="162"/>
        <v>#DIV/0!</v>
      </c>
      <c r="AA612" t="e">
        <f t="shared" si="157"/>
        <v>#DIV/0!</v>
      </c>
      <c r="AB612" s="6" t="e">
        <f t="shared" si="158"/>
        <v>#DIV/0!</v>
      </c>
    </row>
    <row r="613" spans="1:28" hidden="1" x14ac:dyDescent="0.2">
      <c r="A613">
        <f>+予定価格!A601</f>
        <v>0</v>
      </c>
      <c r="B613" s="268">
        <f>ROUND(予定価格!B601*査定表!$B$1949,-D613)+E613</f>
        <v>0</v>
      </c>
      <c r="C613" s="268"/>
      <c r="D613" s="32">
        <f t="shared" si="163"/>
        <v>3</v>
      </c>
      <c r="E613" s="33">
        <f t="shared" si="149"/>
        <v>0</v>
      </c>
      <c r="F613" s="268">
        <f>IF($F$12=0,0,IF(予定価格!$G$1939=0,ROUND(予定価格!H601*(入力表!$F$12/予定価格!$H$1943),-H613),ROUND((予定価格!G601*(入力表!$F$12-予定価格!$H$1943)/予定価格!$G$1943)+予定価格!H601,-H613)))+I613</f>
        <v>0</v>
      </c>
      <c r="G613" s="268"/>
      <c r="H613" s="34">
        <f t="shared" si="164"/>
        <v>3</v>
      </c>
      <c r="I613" s="35">
        <f t="shared" si="150"/>
        <v>0</v>
      </c>
      <c r="J613" s="220">
        <f t="shared" si="151"/>
        <v>0</v>
      </c>
      <c r="K613" s="12">
        <f t="shared" si="152"/>
        <v>0</v>
      </c>
      <c r="L613" s="37"/>
      <c r="M613" s="6">
        <f>ROUND(予定価格!B601*査定表!$B$1949,-$F$14)</f>
        <v>0</v>
      </c>
      <c r="N613">
        <f>IF(M613=0,1,M613/予定価格!B601)</f>
        <v>1</v>
      </c>
      <c r="O613">
        <f t="shared" si="159"/>
        <v>11</v>
      </c>
      <c r="P613">
        <f t="shared" si="153"/>
        <v>0</v>
      </c>
      <c r="Q613">
        <f>IF(M613=0,0,M613/予定価格!B601)</f>
        <v>0</v>
      </c>
      <c r="R613">
        <f t="shared" si="160"/>
        <v>11</v>
      </c>
      <c r="S613">
        <f t="shared" si="154"/>
        <v>0</v>
      </c>
      <c r="T613" s="6">
        <f t="shared" si="155"/>
        <v>0</v>
      </c>
      <c r="U613" s="6" t="e">
        <f>IF(予定価格!$G$1939=0,ROUND(予定価格!H601*(入力表!$F$12/予定価格!$H$1943),-$F$14),ROUND((予定価格!G601*(入力表!$F$12-予定価格!$H$1943)/予定価格!$G$1943)+予定価格!H601,-$F$14))</f>
        <v>#DIV/0!</v>
      </c>
      <c r="V613" t="e">
        <f>IF(U613=0,1,IF(予定価格!O601=0,1,(U613-予定価格!P601)/予定価格!O601))</f>
        <v>#DIV/0!</v>
      </c>
      <c r="W613" t="e">
        <f t="shared" si="161"/>
        <v>#DIV/0!</v>
      </c>
      <c r="X613" t="e">
        <f t="shared" si="156"/>
        <v>#DIV/0!</v>
      </c>
      <c r="Y613" t="e">
        <f>IF(U613=0,0,IF(予定価格!G601=0,0,(U613-予定価格!H601)/予定価格!G601))</f>
        <v>#DIV/0!</v>
      </c>
      <c r="Z613" t="e">
        <f t="shared" si="162"/>
        <v>#DIV/0!</v>
      </c>
      <c r="AA613" t="e">
        <f t="shared" si="157"/>
        <v>#DIV/0!</v>
      </c>
      <c r="AB613" s="6" t="e">
        <f t="shared" si="158"/>
        <v>#DIV/0!</v>
      </c>
    </row>
    <row r="614" spans="1:28" hidden="1" x14ac:dyDescent="0.2">
      <c r="A614">
        <f>+予定価格!A602</f>
        <v>0</v>
      </c>
      <c r="B614" s="268">
        <f>ROUND(予定価格!B602*査定表!$B$1949,-D614)+E614</f>
        <v>0</v>
      </c>
      <c r="C614" s="268"/>
      <c r="D614" s="32">
        <f t="shared" si="163"/>
        <v>3</v>
      </c>
      <c r="E614" s="33">
        <f t="shared" si="149"/>
        <v>0</v>
      </c>
      <c r="F614" s="268">
        <f>IF($F$12=0,0,IF(予定価格!$G$1939=0,ROUND(予定価格!H602*(入力表!$F$12/予定価格!$H$1943),-H614),ROUND((予定価格!G602*(入力表!$F$12-予定価格!$H$1943)/予定価格!$G$1943)+予定価格!H602,-H614)))+I614</f>
        <v>0</v>
      </c>
      <c r="G614" s="268"/>
      <c r="H614" s="34">
        <f t="shared" si="164"/>
        <v>3</v>
      </c>
      <c r="I614" s="35">
        <f t="shared" si="150"/>
        <v>0</v>
      </c>
      <c r="J614" s="220">
        <f t="shared" si="151"/>
        <v>0</v>
      </c>
      <c r="K614" s="12">
        <f t="shared" si="152"/>
        <v>0</v>
      </c>
      <c r="L614" s="37"/>
      <c r="M614" s="6">
        <f>ROUND(予定価格!B602*査定表!$B$1949,-$F$14)</f>
        <v>0</v>
      </c>
      <c r="N614">
        <f>IF(M614=0,1,M614/予定価格!B602)</f>
        <v>1</v>
      </c>
      <c r="O614">
        <f t="shared" si="159"/>
        <v>11</v>
      </c>
      <c r="P614">
        <f t="shared" si="153"/>
        <v>0</v>
      </c>
      <c r="Q614">
        <f>IF(M614=0,0,M614/予定価格!B602)</f>
        <v>0</v>
      </c>
      <c r="R614">
        <f t="shared" si="160"/>
        <v>11</v>
      </c>
      <c r="S614">
        <f t="shared" si="154"/>
        <v>0</v>
      </c>
      <c r="T614" s="6">
        <f t="shared" si="155"/>
        <v>0</v>
      </c>
      <c r="U614" s="6" t="e">
        <f>IF(予定価格!$G$1939=0,ROUND(予定価格!H602*(入力表!$F$12/予定価格!$H$1943),-$F$14),ROUND((予定価格!G602*(入力表!$F$12-予定価格!$H$1943)/予定価格!$G$1943)+予定価格!H602,-$F$14))</f>
        <v>#DIV/0!</v>
      </c>
      <c r="V614" t="e">
        <f>IF(U614=0,1,IF(予定価格!O602=0,1,(U614-予定価格!P602)/予定価格!O602))</f>
        <v>#DIV/0!</v>
      </c>
      <c r="W614" t="e">
        <f t="shared" si="161"/>
        <v>#DIV/0!</v>
      </c>
      <c r="X614" t="e">
        <f t="shared" si="156"/>
        <v>#DIV/0!</v>
      </c>
      <c r="Y614" t="e">
        <f>IF(U614=0,0,IF(予定価格!G602=0,0,(U614-予定価格!H602)/予定価格!G602))</f>
        <v>#DIV/0!</v>
      </c>
      <c r="Z614" t="e">
        <f t="shared" si="162"/>
        <v>#DIV/0!</v>
      </c>
      <c r="AA614" t="e">
        <f t="shared" si="157"/>
        <v>#DIV/0!</v>
      </c>
      <c r="AB614" s="6" t="e">
        <f t="shared" si="158"/>
        <v>#DIV/0!</v>
      </c>
    </row>
    <row r="615" spans="1:28" hidden="1" x14ac:dyDescent="0.2">
      <c r="A615">
        <f>+予定価格!A603</f>
        <v>0</v>
      </c>
      <c r="B615" s="268">
        <f>ROUND(予定価格!B603*査定表!$B$1949,-D615)+E615</f>
        <v>0</v>
      </c>
      <c r="C615" s="268"/>
      <c r="D615" s="32">
        <f t="shared" si="163"/>
        <v>3</v>
      </c>
      <c r="E615" s="33">
        <f t="shared" si="149"/>
        <v>0</v>
      </c>
      <c r="F615" s="268">
        <f>IF($F$12=0,0,IF(予定価格!$G$1939=0,ROUND(予定価格!H603*(入力表!$F$12/予定価格!$H$1943),-H615),ROUND((予定価格!G603*(入力表!$F$12-予定価格!$H$1943)/予定価格!$G$1943)+予定価格!H603,-H615)))+I615</f>
        <v>0</v>
      </c>
      <c r="G615" s="268"/>
      <c r="H615" s="34">
        <f t="shared" si="164"/>
        <v>3</v>
      </c>
      <c r="I615" s="35">
        <f t="shared" si="150"/>
        <v>0</v>
      </c>
      <c r="J615" s="220">
        <f t="shared" si="151"/>
        <v>0</v>
      </c>
      <c r="K615" s="12">
        <f t="shared" si="152"/>
        <v>0</v>
      </c>
      <c r="L615" s="37"/>
      <c r="M615" s="6">
        <f>ROUND(予定価格!B603*査定表!$B$1949,-$F$14)</f>
        <v>0</v>
      </c>
      <c r="N615">
        <f>IF(M615=0,1,M615/予定価格!B603)</f>
        <v>1</v>
      </c>
      <c r="O615">
        <f t="shared" si="159"/>
        <v>11</v>
      </c>
      <c r="P615">
        <f t="shared" si="153"/>
        <v>0</v>
      </c>
      <c r="Q615">
        <f>IF(M615=0,0,M615/予定価格!B603)</f>
        <v>0</v>
      </c>
      <c r="R615">
        <f t="shared" si="160"/>
        <v>11</v>
      </c>
      <c r="S615">
        <f t="shared" si="154"/>
        <v>0</v>
      </c>
      <c r="T615" s="6">
        <f t="shared" si="155"/>
        <v>0</v>
      </c>
      <c r="U615" s="6" t="e">
        <f>IF(予定価格!$G$1939=0,ROUND(予定価格!H603*(入力表!$F$12/予定価格!$H$1943),-$F$14),ROUND((予定価格!G603*(入力表!$F$12-予定価格!$H$1943)/予定価格!$G$1943)+予定価格!H603,-$F$14))</f>
        <v>#DIV/0!</v>
      </c>
      <c r="V615" t="e">
        <f>IF(U615=0,1,IF(予定価格!O603=0,1,(U615-予定価格!P603)/予定価格!O603))</f>
        <v>#DIV/0!</v>
      </c>
      <c r="W615" t="e">
        <f t="shared" si="161"/>
        <v>#DIV/0!</v>
      </c>
      <c r="X615" t="e">
        <f t="shared" si="156"/>
        <v>#DIV/0!</v>
      </c>
      <c r="Y615" t="e">
        <f>IF(U615=0,0,IF(予定価格!G603=0,0,(U615-予定価格!H603)/予定価格!G603))</f>
        <v>#DIV/0!</v>
      </c>
      <c r="Z615" t="e">
        <f t="shared" si="162"/>
        <v>#DIV/0!</v>
      </c>
      <c r="AA615" t="e">
        <f t="shared" si="157"/>
        <v>#DIV/0!</v>
      </c>
      <c r="AB615" s="6" t="e">
        <f t="shared" si="158"/>
        <v>#DIV/0!</v>
      </c>
    </row>
    <row r="616" spans="1:28" hidden="1" x14ac:dyDescent="0.2">
      <c r="A616">
        <f>+予定価格!A604</f>
        <v>0</v>
      </c>
      <c r="B616" s="268">
        <f>ROUND(予定価格!B604*査定表!$B$1949,-D616)+E616</f>
        <v>0</v>
      </c>
      <c r="C616" s="268"/>
      <c r="D616" s="32">
        <f t="shared" si="163"/>
        <v>3</v>
      </c>
      <c r="E616" s="33">
        <f t="shared" si="149"/>
        <v>0</v>
      </c>
      <c r="F616" s="268">
        <f>IF($F$12=0,0,IF(予定価格!$G$1939=0,ROUND(予定価格!H604*(入力表!$F$12/予定価格!$H$1943),-H616),ROUND((予定価格!G604*(入力表!$F$12-予定価格!$H$1943)/予定価格!$G$1943)+予定価格!H604,-H616)))+I616</f>
        <v>0</v>
      </c>
      <c r="G616" s="268"/>
      <c r="H616" s="34">
        <f t="shared" si="164"/>
        <v>3</v>
      </c>
      <c r="I616" s="35">
        <f t="shared" si="150"/>
        <v>0</v>
      </c>
      <c r="J616" s="220">
        <f t="shared" si="151"/>
        <v>0</v>
      </c>
      <c r="K616" s="12">
        <f t="shared" si="152"/>
        <v>0</v>
      </c>
      <c r="L616" s="37"/>
      <c r="M616" s="6">
        <f>ROUND(予定価格!B604*査定表!$B$1949,-$F$14)</f>
        <v>0</v>
      </c>
      <c r="N616">
        <f>IF(M616=0,1,M616/予定価格!B604)</f>
        <v>1</v>
      </c>
      <c r="O616">
        <f t="shared" si="159"/>
        <v>11</v>
      </c>
      <c r="P616">
        <f t="shared" si="153"/>
        <v>0</v>
      </c>
      <c r="Q616">
        <f>IF(M616=0,0,M616/予定価格!B604)</f>
        <v>0</v>
      </c>
      <c r="R616">
        <f t="shared" si="160"/>
        <v>11</v>
      </c>
      <c r="S616">
        <f t="shared" si="154"/>
        <v>0</v>
      </c>
      <c r="T616" s="6">
        <f t="shared" si="155"/>
        <v>0</v>
      </c>
      <c r="U616" s="6" t="e">
        <f>IF(予定価格!$G$1939=0,ROUND(予定価格!H604*(入力表!$F$12/予定価格!$H$1943),-$F$14),ROUND((予定価格!G604*(入力表!$F$12-予定価格!$H$1943)/予定価格!$G$1943)+予定価格!H604,-$F$14))</f>
        <v>#DIV/0!</v>
      </c>
      <c r="V616" t="e">
        <f>IF(U616=0,1,IF(予定価格!O604=0,1,(U616-予定価格!P604)/予定価格!O604))</f>
        <v>#DIV/0!</v>
      </c>
      <c r="W616" t="e">
        <f t="shared" si="161"/>
        <v>#DIV/0!</v>
      </c>
      <c r="X616" t="e">
        <f t="shared" si="156"/>
        <v>#DIV/0!</v>
      </c>
      <c r="Y616" t="e">
        <f>IF(U616=0,0,IF(予定価格!G604=0,0,(U616-予定価格!H604)/予定価格!G604))</f>
        <v>#DIV/0!</v>
      </c>
      <c r="Z616" t="e">
        <f t="shared" si="162"/>
        <v>#DIV/0!</v>
      </c>
      <c r="AA616" t="e">
        <f t="shared" si="157"/>
        <v>#DIV/0!</v>
      </c>
      <c r="AB616" s="6" t="e">
        <f t="shared" si="158"/>
        <v>#DIV/0!</v>
      </c>
    </row>
    <row r="617" spans="1:28" hidden="1" x14ac:dyDescent="0.2">
      <c r="A617">
        <f>+予定価格!A605</f>
        <v>0</v>
      </c>
      <c r="B617" s="268">
        <f>ROUND(予定価格!B605*査定表!$B$1949,-D617)+E617</f>
        <v>0</v>
      </c>
      <c r="C617" s="268"/>
      <c r="D617" s="32">
        <f t="shared" si="163"/>
        <v>3</v>
      </c>
      <c r="E617" s="33">
        <f t="shared" si="149"/>
        <v>0</v>
      </c>
      <c r="F617" s="268">
        <f>IF($F$12=0,0,IF(予定価格!$G$1939=0,ROUND(予定価格!H605*(入力表!$F$12/予定価格!$H$1943),-H617),ROUND((予定価格!G605*(入力表!$F$12-予定価格!$H$1943)/予定価格!$G$1943)+予定価格!H605,-H617)))+I617</f>
        <v>0</v>
      </c>
      <c r="G617" s="268"/>
      <c r="H617" s="34">
        <f t="shared" si="164"/>
        <v>3</v>
      </c>
      <c r="I617" s="35">
        <f t="shared" si="150"/>
        <v>0</v>
      </c>
      <c r="J617" s="220">
        <f t="shared" si="151"/>
        <v>0</v>
      </c>
      <c r="K617" s="12">
        <f t="shared" si="152"/>
        <v>0</v>
      </c>
      <c r="L617" s="37"/>
      <c r="M617" s="6">
        <f>ROUND(予定価格!B605*査定表!$B$1949,-$F$14)</f>
        <v>0</v>
      </c>
      <c r="N617">
        <f>IF(M617=0,1,M617/予定価格!B605)</f>
        <v>1</v>
      </c>
      <c r="O617">
        <f t="shared" si="159"/>
        <v>11</v>
      </c>
      <c r="P617">
        <f t="shared" si="153"/>
        <v>0</v>
      </c>
      <c r="Q617">
        <f>IF(M617=0,0,M617/予定価格!B605)</f>
        <v>0</v>
      </c>
      <c r="R617">
        <f t="shared" si="160"/>
        <v>11</v>
      </c>
      <c r="S617">
        <f t="shared" si="154"/>
        <v>0</v>
      </c>
      <c r="T617" s="6">
        <f t="shared" si="155"/>
        <v>0</v>
      </c>
      <c r="U617" s="6" t="e">
        <f>IF(予定価格!$G$1939=0,ROUND(予定価格!H605*(入力表!$F$12/予定価格!$H$1943),-$F$14),ROUND((予定価格!G605*(入力表!$F$12-予定価格!$H$1943)/予定価格!$G$1943)+予定価格!H605,-$F$14))</f>
        <v>#DIV/0!</v>
      </c>
      <c r="V617" t="e">
        <f>IF(U617=0,1,IF(予定価格!O605=0,1,(U617-予定価格!P605)/予定価格!O605))</f>
        <v>#DIV/0!</v>
      </c>
      <c r="W617" t="e">
        <f t="shared" si="161"/>
        <v>#DIV/0!</v>
      </c>
      <c r="X617" t="e">
        <f t="shared" si="156"/>
        <v>#DIV/0!</v>
      </c>
      <c r="Y617" t="e">
        <f>IF(U617=0,0,IF(予定価格!G605=0,0,(U617-予定価格!H605)/予定価格!G605))</f>
        <v>#DIV/0!</v>
      </c>
      <c r="Z617" t="e">
        <f t="shared" si="162"/>
        <v>#DIV/0!</v>
      </c>
      <c r="AA617" t="e">
        <f t="shared" si="157"/>
        <v>#DIV/0!</v>
      </c>
      <c r="AB617" s="6" t="e">
        <f t="shared" si="158"/>
        <v>#DIV/0!</v>
      </c>
    </row>
    <row r="618" spans="1:28" hidden="1" x14ac:dyDescent="0.2">
      <c r="A618">
        <f>+予定価格!A606</f>
        <v>0</v>
      </c>
      <c r="B618" s="268">
        <f>ROUND(予定価格!B606*査定表!$B$1949,-D618)+E618</f>
        <v>0</v>
      </c>
      <c r="C618" s="268"/>
      <c r="D618" s="32">
        <f t="shared" si="163"/>
        <v>3</v>
      </c>
      <c r="E618" s="33">
        <f t="shared" si="149"/>
        <v>0</v>
      </c>
      <c r="F618" s="268">
        <f>IF($F$12=0,0,IF(予定価格!$G$1939=0,ROUND(予定価格!H606*(入力表!$F$12/予定価格!$H$1943),-H618),ROUND((予定価格!G606*(入力表!$F$12-予定価格!$H$1943)/予定価格!$G$1943)+予定価格!H606,-H618)))+I618</f>
        <v>0</v>
      </c>
      <c r="G618" s="268"/>
      <c r="H618" s="34">
        <f t="shared" si="164"/>
        <v>3</v>
      </c>
      <c r="I618" s="35">
        <f t="shared" si="150"/>
        <v>0</v>
      </c>
      <c r="J618" s="220">
        <f t="shared" si="151"/>
        <v>0</v>
      </c>
      <c r="K618" s="12">
        <f t="shared" si="152"/>
        <v>0</v>
      </c>
      <c r="L618" s="37"/>
      <c r="M618" s="6">
        <f>ROUND(予定価格!B606*査定表!$B$1949,-$F$14)</f>
        <v>0</v>
      </c>
      <c r="N618">
        <f>IF(M618=0,1,M618/予定価格!B606)</f>
        <v>1</v>
      </c>
      <c r="O618">
        <f t="shared" si="159"/>
        <v>11</v>
      </c>
      <c r="P618">
        <f t="shared" si="153"/>
        <v>0</v>
      </c>
      <c r="Q618">
        <f>IF(M618=0,0,M618/予定価格!B606)</f>
        <v>0</v>
      </c>
      <c r="R618">
        <f t="shared" si="160"/>
        <v>11</v>
      </c>
      <c r="S618">
        <f t="shared" si="154"/>
        <v>0</v>
      </c>
      <c r="T618" s="6">
        <f t="shared" si="155"/>
        <v>0</v>
      </c>
      <c r="U618" s="6" t="e">
        <f>IF(予定価格!$G$1939=0,ROUND(予定価格!H606*(入力表!$F$12/予定価格!$H$1943),-$F$14),ROUND((予定価格!G606*(入力表!$F$12-予定価格!$H$1943)/予定価格!$G$1943)+予定価格!H606,-$F$14))</f>
        <v>#DIV/0!</v>
      </c>
      <c r="V618" t="e">
        <f>IF(U618=0,1,IF(予定価格!O606=0,1,(U618-予定価格!P606)/予定価格!O606))</f>
        <v>#DIV/0!</v>
      </c>
      <c r="W618" t="e">
        <f t="shared" si="161"/>
        <v>#DIV/0!</v>
      </c>
      <c r="X618" t="e">
        <f t="shared" si="156"/>
        <v>#DIV/0!</v>
      </c>
      <c r="Y618" t="e">
        <f>IF(U618=0,0,IF(予定価格!G606=0,0,(U618-予定価格!H606)/予定価格!G606))</f>
        <v>#DIV/0!</v>
      </c>
      <c r="Z618" t="e">
        <f t="shared" si="162"/>
        <v>#DIV/0!</v>
      </c>
      <c r="AA618" t="e">
        <f t="shared" si="157"/>
        <v>#DIV/0!</v>
      </c>
      <c r="AB618" s="6" t="e">
        <f t="shared" si="158"/>
        <v>#DIV/0!</v>
      </c>
    </row>
    <row r="619" spans="1:28" hidden="1" x14ac:dyDescent="0.2">
      <c r="A619">
        <f>+予定価格!A607</f>
        <v>0</v>
      </c>
      <c r="B619" s="268">
        <f>ROUND(予定価格!B607*査定表!$B$1949,-D619)+E619</f>
        <v>0</v>
      </c>
      <c r="C619" s="268"/>
      <c r="D619" s="32">
        <f t="shared" si="163"/>
        <v>3</v>
      </c>
      <c r="E619" s="33">
        <f t="shared" si="149"/>
        <v>0</v>
      </c>
      <c r="F619" s="268">
        <f>IF($F$12=0,0,IF(予定価格!$G$1939=0,ROUND(予定価格!H607*(入力表!$F$12/予定価格!$H$1943),-H619),ROUND((予定価格!G607*(入力表!$F$12-予定価格!$H$1943)/予定価格!$G$1943)+予定価格!H607,-H619)))+I619</f>
        <v>0</v>
      </c>
      <c r="G619" s="268"/>
      <c r="H619" s="34">
        <f t="shared" si="164"/>
        <v>3</v>
      </c>
      <c r="I619" s="35">
        <f t="shared" si="150"/>
        <v>0</v>
      </c>
      <c r="J619" s="220">
        <f t="shared" si="151"/>
        <v>0</v>
      </c>
      <c r="K619" s="12">
        <f t="shared" si="152"/>
        <v>0</v>
      </c>
      <c r="L619" s="37"/>
      <c r="M619" s="6">
        <f>ROUND(予定価格!B607*査定表!$B$1949,-$F$14)</f>
        <v>0</v>
      </c>
      <c r="N619">
        <f>IF(M619=0,1,M619/予定価格!B607)</f>
        <v>1</v>
      </c>
      <c r="O619">
        <f t="shared" si="159"/>
        <v>11</v>
      </c>
      <c r="P619">
        <f t="shared" si="153"/>
        <v>0</v>
      </c>
      <c r="Q619">
        <f>IF(M619=0,0,M619/予定価格!B607)</f>
        <v>0</v>
      </c>
      <c r="R619">
        <f t="shared" si="160"/>
        <v>11</v>
      </c>
      <c r="S619">
        <f t="shared" si="154"/>
        <v>0</v>
      </c>
      <c r="T619" s="6">
        <f t="shared" si="155"/>
        <v>0</v>
      </c>
      <c r="U619" s="6" t="e">
        <f>IF(予定価格!$G$1939=0,ROUND(予定価格!H607*(入力表!$F$12/予定価格!$H$1943),-$F$14),ROUND((予定価格!G607*(入力表!$F$12-予定価格!$H$1943)/予定価格!$G$1943)+予定価格!H607,-$F$14))</f>
        <v>#DIV/0!</v>
      </c>
      <c r="V619" t="e">
        <f>IF(U619=0,1,IF(予定価格!O607=0,1,(U619-予定価格!P607)/予定価格!O607))</f>
        <v>#DIV/0!</v>
      </c>
      <c r="W619" t="e">
        <f t="shared" si="161"/>
        <v>#DIV/0!</v>
      </c>
      <c r="X619" t="e">
        <f t="shared" si="156"/>
        <v>#DIV/0!</v>
      </c>
      <c r="Y619" t="e">
        <f>IF(U619=0,0,IF(予定価格!G607=0,0,(U619-予定価格!H607)/予定価格!G607))</f>
        <v>#DIV/0!</v>
      </c>
      <c r="Z619" t="e">
        <f t="shared" si="162"/>
        <v>#DIV/0!</v>
      </c>
      <c r="AA619" t="e">
        <f t="shared" si="157"/>
        <v>#DIV/0!</v>
      </c>
      <c r="AB619" s="6" t="e">
        <f t="shared" si="158"/>
        <v>#DIV/0!</v>
      </c>
    </row>
    <row r="620" spans="1:28" hidden="1" x14ac:dyDescent="0.2">
      <c r="A620">
        <f>+予定価格!A608</f>
        <v>0</v>
      </c>
      <c r="B620" s="268">
        <f>ROUND(予定価格!B608*査定表!$B$1949,-D620)+E620</f>
        <v>0</v>
      </c>
      <c r="C620" s="268"/>
      <c r="D620" s="32">
        <f t="shared" si="163"/>
        <v>3</v>
      </c>
      <c r="E620" s="33">
        <f t="shared" si="149"/>
        <v>0</v>
      </c>
      <c r="F620" s="268">
        <f>IF($F$12=0,0,IF(予定価格!$G$1939=0,ROUND(予定価格!H608*(入力表!$F$12/予定価格!$H$1943),-H620),ROUND((予定価格!G608*(入力表!$F$12-予定価格!$H$1943)/予定価格!$G$1943)+予定価格!H608,-H620)))+I620</f>
        <v>0</v>
      </c>
      <c r="G620" s="268"/>
      <c r="H620" s="34">
        <f t="shared" si="164"/>
        <v>3</v>
      </c>
      <c r="I620" s="35">
        <f t="shared" si="150"/>
        <v>0</v>
      </c>
      <c r="J620" s="220">
        <f t="shared" si="151"/>
        <v>0</v>
      </c>
      <c r="K620" s="12">
        <f t="shared" si="152"/>
        <v>0</v>
      </c>
      <c r="L620" s="37"/>
      <c r="M620" s="6">
        <f>ROUND(予定価格!B608*査定表!$B$1949,-$F$14)</f>
        <v>0</v>
      </c>
      <c r="N620">
        <f>IF(M620=0,1,M620/予定価格!B608)</f>
        <v>1</v>
      </c>
      <c r="O620">
        <f t="shared" si="159"/>
        <v>11</v>
      </c>
      <c r="P620">
        <f t="shared" si="153"/>
        <v>0</v>
      </c>
      <c r="Q620">
        <f>IF(M620=0,0,M620/予定価格!B608)</f>
        <v>0</v>
      </c>
      <c r="R620">
        <f t="shared" si="160"/>
        <v>11</v>
      </c>
      <c r="S620">
        <f t="shared" si="154"/>
        <v>0</v>
      </c>
      <c r="T620" s="6">
        <f t="shared" si="155"/>
        <v>0</v>
      </c>
      <c r="U620" s="6" t="e">
        <f>IF(予定価格!$G$1939=0,ROUND(予定価格!H608*(入力表!$F$12/予定価格!$H$1943),-$F$14),ROUND((予定価格!G608*(入力表!$F$12-予定価格!$H$1943)/予定価格!$G$1943)+予定価格!H608,-$F$14))</f>
        <v>#DIV/0!</v>
      </c>
      <c r="V620" t="e">
        <f>IF(U620=0,1,IF(予定価格!O608=0,1,(U620-予定価格!P608)/予定価格!O608))</f>
        <v>#DIV/0!</v>
      </c>
      <c r="W620" t="e">
        <f t="shared" si="161"/>
        <v>#DIV/0!</v>
      </c>
      <c r="X620" t="e">
        <f t="shared" si="156"/>
        <v>#DIV/0!</v>
      </c>
      <c r="Y620" t="e">
        <f>IF(U620=0,0,IF(予定価格!G608=0,0,(U620-予定価格!H608)/予定価格!G608))</f>
        <v>#DIV/0!</v>
      </c>
      <c r="Z620" t="e">
        <f t="shared" si="162"/>
        <v>#DIV/0!</v>
      </c>
      <c r="AA620" t="e">
        <f t="shared" si="157"/>
        <v>#DIV/0!</v>
      </c>
      <c r="AB620" s="6" t="e">
        <f t="shared" si="158"/>
        <v>#DIV/0!</v>
      </c>
    </row>
    <row r="621" spans="1:28" hidden="1" x14ac:dyDescent="0.2">
      <c r="A621">
        <f>+予定価格!A609</f>
        <v>0</v>
      </c>
      <c r="B621" s="268">
        <f>ROUND(予定価格!B609*査定表!$B$1949,-D621)+E621</f>
        <v>0</v>
      </c>
      <c r="C621" s="268"/>
      <c r="D621" s="32">
        <f t="shared" si="163"/>
        <v>3</v>
      </c>
      <c r="E621" s="33">
        <f t="shared" si="149"/>
        <v>0</v>
      </c>
      <c r="F621" s="268">
        <f>IF($F$12=0,0,IF(予定価格!$G$1939=0,ROUND(予定価格!H609*(入力表!$F$12/予定価格!$H$1943),-H621),ROUND((予定価格!G609*(入力表!$F$12-予定価格!$H$1943)/予定価格!$G$1943)+予定価格!H609,-H621)))+I621</f>
        <v>0</v>
      </c>
      <c r="G621" s="268"/>
      <c r="H621" s="34">
        <f t="shared" si="164"/>
        <v>3</v>
      </c>
      <c r="I621" s="35">
        <f t="shared" si="150"/>
        <v>0</v>
      </c>
      <c r="J621" s="220">
        <f t="shared" si="151"/>
        <v>0</v>
      </c>
      <c r="K621" s="12">
        <f t="shared" si="152"/>
        <v>0</v>
      </c>
      <c r="L621" s="37"/>
      <c r="M621" s="6">
        <f>ROUND(予定価格!B609*査定表!$B$1949,-$F$14)</f>
        <v>0</v>
      </c>
      <c r="N621">
        <f>IF(M621=0,1,M621/予定価格!B609)</f>
        <v>1</v>
      </c>
      <c r="O621">
        <f t="shared" si="159"/>
        <v>11</v>
      </c>
      <c r="P621">
        <f t="shared" si="153"/>
        <v>0</v>
      </c>
      <c r="Q621">
        <f>IF(M621=0,0,M621/予定価格!B609)</f>
        <v>0</v>
      </c>
      <c r="R621">
        <f t="shared" si="160"/>
        <v>11</v>
      </c>
      <c r="S621">
        <f t="shared" si="154"/>
        <v>0</v>
      </c>
      <c r="T621" s="6">
        <f t="shared" si="155"/>
        <v>0</v>
      </c>
      <c r="U621" s="6" t="e">
        <f>IF(予定価格!$G$1939=0,ROUND(予定価格!H609*(入力表!$F$12/予定価格!$H$1943),-$F$14),ROUND((予定価格!G609*(入力表!$F$12-予定価格!$H$1943)/予定価格!$G$1943)+予定価格!H609,-$F$14))</f>
        <v>#DIV/0!</v>
      </c>
      <c r="V621" t="e">
        <f>IF(U621=0,1,IF(予定価格!O609=0,1,(U621-予定価格!P609)/予定価格!O609))</f>
        <v>#DIV/0!</v>
      </c>
      <c r="W621" t="e">
        <f t="shared" si="161"/>
        <v>#DIV/0!</v>
      </c>
      <c r="X621" t="e">
        <f t="shared" si="156"/>
        <v>#DIV/0!</v>
      </c>
      <c r="Y621" t="e">
        <f>IF(U621=0,0,IF(予定価格!G609=0,0,(U621-予定価格!H609)/予定価格!G609))</f>
        <v>#DIV/0!</v>
      </c>
      <c r="Z621" t="e">
        <f t="shared" si="162"/>
        <v>#DIV/0!</v>
      </c>
      <c r="AA621" t="e">
        <f t="shared" si="157"/>
        <v>#DIV/0!</v>
      </c>
      <c r="AB621" s="6" t="e">
        <f t="shared" si="158"/>
        <v>#DIV/0!</v>
      </c>
    </row>
    <row r="622" spans="1:28" hidden="1" x14ac:dyDescent="0.2">
      <c r="A622">
        <f>+予定価格!A610</f>
        <v>0</v>
      </c>
      <c r="B622" s="268">
        <f>ROUND(予定価格!B610*査定表!$B$1949,-D622)+E622</f>
        <v>0</v>
      </c>
      <c r="C622" s="268"/>
      <c r="D622" s="32">
        <f t="shared" si="163"/>
        <v>3</v>
      </c>
      <c r="E622" s="33">
        <f t="shared" si="149"/>
        <v>0</v>
      </c>
      <c r="F622" s="268">
        <f>IF($F$12=0,0,IF(予定価格!$G$1939=0,ROUND(予定価格!H610*(入力表!$F$12/予定価格!$H$1943),-H622),ROUND((予定価格!G610*(入力表!$F$12-予定価格!$H$1943)/予定価格!$G$1943)+予定価格!H610,-H622)))+I622</f>
        <v>0</v>
      </c>
      <c r="G622" s="268"/>
      <c r="H622" s="34">
        <f t="shared" si="164"/>
        <v>3</v>
      </c>
      <c r="I622" s="35">
        <f t="shared" si="150"/>
        <v>0</v>
      </c>
      <c r="J622" s="220">
        <f t="shared" si="151"/>
        <v>0</v>
      </c>
      <c r="K622" s="12">
        <f t="shared" si="152"/>
        <v>0</v>
      </c>
      <c r="L622" s="37"/>
      <c r="M622" s="6">
        <f>ROUND(予定価格!B610*査定表!$B$1949,-$F$14)</f>
        <v>0</v>
      </c>
      <c r="N622">
        <f>IF(M622=0,1,M622/予定価格!B610)</f>
        <v>1</v>
      </c>
      <c r="O622">
        <f t="shared" si="159"/>
        <v>11</v>
      </c>
      <c r="P622">
        <f t="shared" si="153"/>
        <v>0</v>
      </c>
      <c r="Q622">
        <f>IF(M622=0,0,M622/予定価格!B610)</f>
        <v>0</v>
      </c>
      <c r="R622">
        <f t="shared" si="160"/>
        <v>11</v>
      </c>
      <c r="S622">
        <f t="shared" si="154"/>
        <v>0</v>
      </c>
      <c r="T622" s="6">
        <f t="shared" si="155"/>
        <v>0</v>
      </c>
      <c r="U622" s="6" t="e">
        <f>IF(予定価格!$G$1939=0,ROUND(予定価格!H610*(入力表!$F$12/予定価格!$H$1943),-$F$14),ROUND((予定価格!G610*(入力表!$F$12-予定価格!$H$1943)/予定価格!$G$1943)+予定価格!H610,-$F$14))</f>
        <v>#DIV/0!</v>
      </c>
      <c r="V622" t="e">
        <f>IF(U622=0,1,IF(予定価格!O610=0,1,(U622-予定価格!P610)/予定価格!O610))</f>
        <v>#DIV/0!</v>
      </c>
      <c r="W622" t="e">
        <f t="shared" si="161"/>
        <v>#DIV/0!</v>
      </c>
      <c r="X622" t="e">
        <f t="shared" si="156"/>
        <v>#DIV/0!</v>
      </c>
      <c r="Y622" t="e">
        <f>IF(U622=0,0,IF(予定価格!G610=0,0,(U622-予定価格!H610)/予定価格!G610))</f>
        <v>#DIV/0!</v>
      </c>
      <c r="Z622" t="e">
        <f t="shared" si="162"/>
        <v>#DIV/0!</v>
      </c>
      <c r="AA622" t="e">
        <f t="shared" si="157"/>
        <v>#DIV/0!</v>
      </c>
      <c r="AB622" s="6" t="e">
        <f t="shared" si="158"/>
        <v>#DIV/0!</v>
      </c>
    </row>
    <row r="623" spans="1:28" hidden="1" x14ac:dyDescent="0.2">
      <c r="A623">
        <f>+予定価格!A611</f>
        <v>0</v>
      </c>
      <c r="B623" s="268">
        <f>ROUND(予定価格!B611*査定表!$B$1949,-D623)+E623</f>
        <v>0</v>
      </c>
      <c r="C623" s="268"/>
      <c r="D623" s="32">
        <f t="shared" si="163"/>
        <v>3</v>
      </c>
      <c r="E623" s="33">
        <f t="shared" si="149"/>
        <v>0</v>
      </c>
      <c r="F623" s="268">
        <f>IF($F$12=0,0,IF(予定価格!$G$1939=0,ROUND(予定価格!H611*(入力表!$F$12/予定価格!$H$1943),-H623),ROUND((予定価格!G611*(入力表!$F$12-予定価格!$H$1943)/予定価格!$G$1943)+予定価格!H611,-H623)))+I623</f>
        <v>0</v>
      </c>
      <c r="G623" s="268"/>
      <c r="H623" s="34">
        <f t="shared" si="164"/>
        <v>3</v>
      </c>
      <c r="I623" s="35">
        <f t="shared" si="150"/>
        <v>0</v>
      </c>
      <c r="J623" s="220">
        <f t="shared" si="151"/>
        <v>0</v>
      </c>
      <c r="K623" s="12">
        <f t="shared" si="152"/>
        <v>0</v>
      </c>
      <c r="L623" s="37"/>
      <c r="M623" s="6">
        <f>ROUND(予定価格!B611*査定表!$B$1949,-$F$14)</f>
        <v>0</v>
      </c>
      <c r="N623">
        <f>IF(M623=0,1,M623/予定価格!B611)</f>
        <v>1</v>
      </c>
      <c r="O623">
        <f t="shared" si="159"/>
        <v>11</v>
      </c>
      <c r="P623">
        <f t="shared" si="153"/>
        <v>0</v>
      </c>
      <c r="Q623">
        <f>IF(M623=0,0,M623/予定価格!B611)</f>
        <v>0</v>
      </c>
      <c r="R623">
        <f t="shared" si="160"/>
        <v>11</v>
      </c>
      <c r="S623">
        <f t="shared" si="154"/>
        <v>0</v>
      </c>
      <c r="T623" s="6">
        <f t="shared" si="155"/>
        <v>0</v>
      </c>
      <c r="U623" s="6" t="e">
        <f>IF(予定価格!$G$1939=0,ROUND(予定価格!H611*(入力表!$F$12/予定価格!$H$1943),-$F$14),ROUND((予定価格!G611*(入力表!$F$12-予定価格!$H$1943)/予定価格!$G$1943)+予定価格!H611,-$F$14))</f>
        <v>#DIV/0!</v>
      </c>
      <c r="V623" t="e">
        <f>IF(U623=0,1,IF(予定価格!O611=0,1,(U623-予定価格!P611)/予定価格!O611))</f>
        <v>#DIV/0!</v>
      </c>
      <c r="W623" t="e">
        <f t="shared" si="161"/>
        <v>#DIV/0!</v>
      </c>
      <c r="X623" t="e">
        <f t="shared" si="156"/>
        <v>#DIV/0!</v>
      </c>
      <c r="Y623" t="e">
        <f>IF(U623=0,0,IF(予定価格!G611=0,0,(U623-予定価格!H611)/予定価格!G611))</f>
        <v>#DIV/0!</v>
      </c>
      <c r="Z623" t="e">
        <f t="shared" si="162"/>
        <v>#DIV/0!</v>
      </c>
      <c r="AA623" t="e">
        <f t="shared" si="157"/>
        <v>#DIV/0!</v>
      </c>
      <c r="AB623" s="6" t="e">
        <f t="shared" si="158"/>
        <v>#DIV/0!</v>
      </c>
    </row>
    <row r="624" spans="1:28" hidden="1" x14ac:dyDescent="0.2">
      <c r="A624">
        <f>+予定価格!A612</f>
        <v>0</v>
      </c>
      <c r="B624" s="268">
        <f>ROUND(予定価格!B612*査定表!$B$1949,-D624)+E624</f>
        <v>0</v>
      </c>
      <c r="C624" s="268"/>
      <c r="D624" s="32">
        <f t="shared" si="163"/>
        <v>3</v>
      </c>
      <c r="E624" s="33">
        <f t="shared" si="149"/>
        <v>0</v>
      </c>
      <c r="F624" s="268">
        <f>IF($F$12=0,0,IF(予定価格!$G$1939=0,ROUND(予定価格!H612*(入力表!$F$12/予定価格!$H$1943),-H624),ROUND((予定価格!G612*(入力表!$F$12-予定価格!$H$1943)/予定価格!$G$1943)+予定価格!H612,-H624)))+I624</f>
        <v>0</v>
      </c>
      <c r="G624" s="268"/>
      <c r="H624" s="34">
        <f t="shared" si="164"/>
        <v>3</v>
      </c>
      <c r="I624" s="35">
        <f t="shared" si="150"/>
        <v>0</v>
      </c>
      <c r="J624" s="220">
        <f t="shared" si="151"/>
        <v>0</v>
      </c>
      <c r="K624" s="12">
        <f t="shared" si="152"/>
        <v>0</v>
      </c>
      <c r="L624" s="37"/>
      <c r="M624" s="6">
        <f>ROUND(予定価格!B612*査定表!$B$1949,-$F$14)</f>
        <v>0</v>
      </c>
      <c r="N624">
        <f>IF(M624=0,1,M624/予定価格!B612)</f>
        <v>1</v>
      </c>
      <c r="O624">
        <f t="shared" si="159"/>
        <v>11</v>
      </c>
      <c r="P624">
        <f t="shared" si="153"/>
        <v>0</v>
      </c>
      <c r="Q624">
        <f>IF(M624=0,0,M624/予定価格!B612)</f>
        <v>0</v>
      </c>
      <c r="R624">
        <f t="shared" si="160"/>
        <v>11</v>
      </c>
      <c r="S624">
        <f t="shared" si="154"/>
        <v>0</v>
      </c>
      <c r="T624" s="6">
        <f t="shared" si="155"/>
        <v>0</v>
      </c>
      <c r="U624" s="6" t="e">
        <f>IF(予定価格!$G$1939=0,ROUND(予定価格!H612*(入力表!$F$12/予定価格!$H$1943),-$F$14),ROUND((予定価格!G612*(入力表!$F$12-予定価格!$H$1943)/予定価格!$G$1943)+予定価格!H612,-$F$14))</f>
        <v>#DIV/0!</v>
      </c>
      <c r="V624" t="e">
        <f>IF(U624=0,1,IF(予定価格!O612=0,1,(U624-予定価格!P612)/予定価格!O612))</f>
        <v>#DIV/0!</v>
      </c>
      <c r="W624" t="e">
        <f t="shared" si="161"/>
        <v>#DIV/0!</v>
      </c>
      <c r="X624" t="e">
        <f t="shared" si="156"/>
        <v>#DIV/0!</v>
      </c>
      <c r="Y624" t="e">
        <f>IF(U624=0,0,IF(予定価格!G612=0,0,(U624-予定価格!H612)/予定価格!G612))</f>
        <v>#DIV/0!</v>
      </c>
      <c r="Z624" t="e">
        <f t="shared" si="162"/>
        <v>#DIV/0!</v>
      </c>
      <c r="AA624" t="e">
        <f t="shared" si="157"/>
        <v>#DIV/0!</v>
      </c>
      <c r="AB624" s="6" t="e">
        <f t="shared" si="158"/>
        <v>#DIV/0!</v>
      </c>
    </row>
    <row r="625" spans="1:28" hidden="1" x14ac:dyDescent="0.2">
      <c r="A625">
        <f>+予定価格!A613</f>
        <v>0</v>
      </c>
      <c r="B625" s="268">
        <f>ROUND(予定価格!B613*査定表!$B$1949,-D625)+E625</f>
        <v>0</v>
      </c>
      <c r="C625" s="268"/>
      <c r="D625" s="32">
        <f t="shared" si="163"/>
        <v>3</v>
      </c>
      <c r="E625" s="33">
        <f t="shared" si="149"/>
        <v>0</v>
      </c>
      <c r="F625" s="268">
        <f>IF($F$12=0,0,IF(予定価格!$G$1939=0,ROUND(予定価格!H613*(入力表!$F$12/予定価格!$H$1943),-H625),ROUND((予定価格!G613*(入力表!$F$12-予定価格!$H$1943)/予定価格!$G$1943)+予定価格!H613,-H625)))+I625</f>
        <v>0</v>
      </c>
      <c r="G625" s="268"/>
      <c r="H625" s="34">
        <f t="shared" si="164"/>
        <v>3</v>
      </c>
      <c r="I625" s="35">
        <f t="shared" si="150"/>
        <v>0</v>
      </c>
      <c r="J625" s="220">
        <f t="shared" si="151"/>
        <v>0</v>
      </c>
      <c r="K625" s="12">
        <f t="shared" si="152"/>
        <v>0</v>
      </c>
      <c r="L625" s="37"/>
      <c r="M625" s="6">
        <f>ROUND(予定価格!B613*査定表!$B$1949,-$F$14)</f>
        <v>0</v>
      </c>
      <c r="N625">
        <f>IF(M625=0,1,M625/予定価格!B613)</f>
        <v>1</v>
      </c>
      <c r="O625">
        <f t="shared" si="159"/>
        <v>11</v>
      </c>
      <c r="P625">
        <f t="shared" si="153"/>
        <v>0</v>
      </c>
      <c r="Q625">
        <f>IF(M625=0,0,M625/予定価格!B613)</f>
        <v>0</v>
      </c>
      <c r="R625">
        <f t="shared" si="160"/>
        <v>11</v>
      </c>
      <c r="S625">
        <f t="shared" si="154"/>
        <v>0</v>
      </c>
      <c r="T625" s="6">
        <f t="shared" si="155"/>
        <v>0</v>
      </c>
      <c r="U625" s="6" t="e">
        <f>IF(予定価格!$G$1939=0,ROUND(予定価格!H613*(入力表!$F$12/予定価格!$H$1943),-$F$14),ROUND((予定価格!G613*(入力表!$F$12-予定価格!$H$1943)/予定価格!$G$1943)+予定価格!H613,-$F$14))</f>
        <v>#DIV/0!</v>
      </c>
      <c r="V625" t="e">
        <f>IF(U625=0,1,IF(予定価格!O613=0,1,(U625-予定価格!P613)/予定価格!O613))</f>
        <v>#DIV/0!</v>
      </c>
      <c r="W625" t="e">
        <f t="shared" si="161"/>
        <v>#DIV/0!</v>
      </c>
      <c r="X625" t="e">
        <f t="shared" si="156"/>
        <v>#DIV/0!</v>
      </c>
      <c r="Y625" t="e">
        <f>IF(U625=0,0,IF(予定価格!G613=0,0,(U625-予定価格!H613)/予定価格!G613))</f>
        <v>#DIV/0!</v>
      </c>
      <c r="Z625" t="e">
        <f t="shared" si="162"/>
        <v>#DIV/0!</v>
      </c>
      <c r="AA625" t="e">
        <f t="shared" si="157"/>
        <v>#DIV/0!</v>
      </c>
      <c r="AB625" s="6" t="e">
        <f t="shared" si="158"/>
        <v>#DIV/0!</v>
      </c>
    </row>
    <row r="626" spans="1:28" hidden="1" x14ac:dyDescent="0.2">
      <c r="A626">
        <f>+予定価格!A614</f>
        <v>0</v>
      </c>
      <c r="B626" s="268">
        <f>ROUND(予定価格!B614*査定表!$B$1949,-D626)+E626</f>
        <v>0</v>
      </c>
      <c r="C626" s="268"/>
      <c r="D626" s="32">
        <f t="shared" si="163"/>
        <v>3</v>
      </c>
      <c r="E626" s="33">
        <f t="shared" si="149"/>
        <v>0</v>
      </c>
      <c r="F626" s="268">
        <f>IF($F$12=0,0,IF(予定価格!$G$1939=0,ROUND(予定価格!H614*(入力表!$F$12/予定価格!$H$1943),-H626),ROUND((予定価格!G614*(入力表!$F$12-予定価格!$H$1943)/予定価格!$G$1943)+予定価格!H614,-H626)))+I626</f>
        <v>0</v>
      </c>
      <c r="G626" s="268"/>
      <c r="H626" s="34">
        <f t="shared" si="164"/>
        <v>3</v>
      </c>
      <c r="I626" s="35">
        <f t="shared" si="150"/>
        <v>0</v>
      </c>
      <c r="J626" s="220">
        <f t="shared" si="151"/>
        <v>0</v>
      </c>
      <c r="K626" s="12">
        <f t="shared" si="152"/>
        <v>0</v>
      </c>
      <c r="L626" s="37"/>
      <c r="M626" s="6">
        <f>ROUND(予定価格!B614*査定表!$B$1949,-$F$14)</f>
        <v>0</v>
      </c>
      <c r="N626">
        <f>IF(M626=0,1,M626/予定価格!B614)</f>
        <v>1</v>
      </c>
      <c r="O626">
        <f t="shared" si="159"/>
        <v>11</v>
      </c>
      <c r="P626">
        <f t="shared" si="153"/>
        <v>0</v>
      </c>
      <c r="Q626">
        <f>IF(M626=0,0,M626/予定価格!B614)</f>
        <v>0</v>
      </c>
      <c r="R626">
        <f t="shared" si="160"/>
        <v>11</v>
      </c>
      <c r="S626">
        <f t="shared" si="154"/>
        <v>0</v>
      </c>
      <c r="T626" s="6">
        <f t="shared" si="155"/>
        <v>0</v>
      </c>
      <c r="U626" s="6" t="e">
        <f>IF(予定価格!$G$1939=0,ROUND(予定価格!H614*(入力表!$F$12/予定価格!$H$1943),-$F$14),ROUND((予定価格!G614*(入力表!$F$12-予定価格!$H$1943)/予定価格!$G$1943)+予定価格!H614,-$F$14))</f>
        <v>#DIV/0!</v>
      </c>
      <c r="V626" t="e">
        <f>IF(U626=0,1,IF(予定価格!O614=0,1,(U626-予定価格!P614)/予定価格!O614))</f>
        <v>#DIV/0!</v>
      </c>
      <c r="W626" t="e">
        <f t="shared" si="161"/>
        <v>#DIV/0!</v>
      </c>
      <c r="X626" t="e">
        <f t="shared" si="156"/>
        <v>#DIV/0!</v>
      </c>
      <c r="Y626" t="e">
        <f>IF(U626=0,0,IF(予定価格!G614=0,0,(U626-予定価格!H614)/予定価格!G614))</f>
        <v>#DIV/0!</v>
      </c>
      <c r="Z626" t="e">
        <f t="shared" si="162"/>
        <v>#DIV/0!</v>
      </c>
      <c r="AA626" t="e">
        <f t="shared" si="157"/>
        <v>#DIV/0!</v>
      </c>
      <c r="AB626" s="6" t="e">
        <f t="shared" si="158"/>
        <v>#DIV/0!</v>
      </c>
    </row>
    <row r="627" spans="1:28" hidden="1" x14ac:dyDescent="0.2">
      <c r="A627">
        <f>+予定価格!A615</f>
        <v>0</v>
      </c>
      <c r="B627" s="268">
        <f>ROUND(予定価格!B615*査定表!$B$1949,-D627)+E627</f>
        <v>0</v>
      </c>
      <c r="C627" s="268"/>
      <c r="D627" s="32">
        <f t="shared" si="163"/>
        <v>3</v>
      </c>
      <c r="E627" s="33">
        <f t="shared" si="149"/>
        <v>0</v>
      </c>
      <c r="F627" s="268">
        <f>IF($F$12=0,0,IF(予定価格!$G$1939=0,ROUND(予定価格!H615*(入力表!$F$12/予定価格!$H$1943),-H627),ROUND((予定価格!G615*(入力表!$F$12-予定価格!$H$1943)/予定価格!$G$1943)+予定価格!H615,-H627)))+I627</f>
        <v>0</v>
      </c>
      <c r="G627" s="268"/>
      <c r="H627" s="34">
        <f t="shared" si="164"/>
        <v>3</v>
      </c>
      <c r="I627" s="35">
        <f t="shared" si="150"/>
        <v>0</v>
      </c>
      <c r="J627" s="220">
        <f t="shared" si="151"/>
        <v>0</v>
      </c>
      <c r="K627" s="12">
        <f t="shared" si="152"/>
        <v>0</v>
      </c>
      <c r="L627" s="37"/>
      <c r="M627" s="6">
        <f>ROUND(予定価格!B615*査定表!$B$1949,-$F$14)</f>
        <v>0</v>
      </c>
      <c r="N627">
        <f>IF(M627=0,1,M627/予定価格!B615)</f>
        <v>1</v>
      </c>
      <c r="O627">
        <f t="shared" si="159"/>
        <v>11</v>
      </c>
      <c r="P627">
        <f t="shared" si="153"/>
        <v>0</v>
      </c>
      <c r="Q627">
        <f>IF(M627=0,0,M627/予定価格!B615)</f>
        <v>0</v>
      </c>
      <c r="R627">
        <f t="shared" si="160"/>
        <v>11</v>
      </c>
      <c r="S627">
        <f t="shared" si="154"/>
        <v>0</v>
      </c>
      <c r="T627" s="6">
        <f t="shared" si="155"/>
        <v>0</v>
      </c>
      <c r="U627" s="6" t="e">
        <f>IF(予定価格!$G$1939=0,ROUND(予定価格!H615*(入力表!$F$12/予定価格!$H$1943),-$F$14),ROUND((予定価格!G615*(入力表!$F$12-予定価格!$H$1943)/予定価格!$G$1943)+予定価格!H615,-$F$14))</f>
        <v>#DIV/0!</v>
      </c>
      <c r="V627" t="e">
        <f>IF(U627=0,1,IF(予定価格!O615=0,1,(U627-予定価格!P615)/予定価格!O615))</f>
        <v>#DIV/0!</v>
      </c>
      <c r="W627" t="e">
        <f t="shared" si="161"/>
        <v>#DIV/0!</v>
      </c>
      <c r="X627" t="e">
        <f t="shared" si="156"/>
        <v>#DIV/0!</v>
      </c>
      <c r="Y627" t="e">
        <f>IF(U627=0,0,IF(予定価格!G615=0,0,(U627-予定価格!H615)/予定価格!G615))</f>
        <v>#DIV/0!</v>
      </c>
      <c r="Z627" t="e">
        <f t="shared" si="162"/>
        <v>#DIV/0!</v>
      </c>
      <c r="AA627" t="e">
        <f t="shared" si="157"/>
        <v>#DIV/0!</v>
      </c>
      <c r="AB627" s="6" t="e">
        <f t="shared" si="158"/>
        <v>#DIV/0!</v>
      </c>
    </row>
    <row r="628" spans="1:28" hidden="1" x14ac:dyDescent="0.2">
      <c r="A628">
        <f>+予定価格!A616</f>
        <v>0</v>
      </c>
      <c r="B628" s="268">
        <f>ROUND(予定価格!B616*査定表!$B$1949,-D628)+E628</f>
        <v>0</v>
      </c>
      <c r="C628" s="268"/>
      <c r="D628" s="32">
        <f t="shared" si="163"/>
        <v>3</v>
      </c>
      <c r="E628" s="33">
        <f t="shared" si="149"/>
        <v>0</v>
      </c>
      <c r="F628" s="268">
        <f>IF($F$12=0,0,IF(予定価格!$G$1939=0,ROUND(予定価格!H616*(入力表!$F$12/予定価格!$H$1943),-H628),ROUND((予定価格!G616*(入力表!$F$12-予定価格!$H$1943)/予定価格!$G$1943)+予定価格!H616,-H628)))+I628</f>
        <v>0</v>
      </c>
      <c r="G628" s="268"/>
      <c r="H628" s="34">
        <f t="shared" si="164"/>
        <v>3</v>
      </c>
      <c r="I628" s="35">
        <f t="shared" si="150"/>
        <v>0</v>
      </c>
      <c r="J628" s="220">
        <f t="shared" si="151"/>
        <v>0</v>
      </c>
      <c r="K628" s="12">
        <f t="shared" si="152"/>
        <v>0</v>
      </c>
      <c r="L628" s="37"/>
      <c r="M628" s="6">
        <f>ROUND(予定価格!B616*査定表!$B$1949,-$F$14)</f>
        <v>0</v>
      </c>
      <c r="N628">
        <f>IF(M628=0,1,M628/予定価格!B616)</f>
        <v>1</v>
      </c>
      <c r="O628">
        <f t="shared" si="159"/>
        <v>11</v>
      </c>
      <c r="P628">
        <f t="shared" si="153"/>
        <v>0</v>
      </c>
      <c r="Q628">
        <f>IF(M628=0,0,M628/予定価格!B616)</f>
        <v>0</v>
      </c>
      <c r="R628">
        <f t="shared" si="160"/>
        <v>11</v>
      </c>
      <c r="S628">
        <f t="shared" si="154"/>
        <v>0</v>
      </c>
      <c r="T628" s="6">
        <f t="shared" si="155"/>
        <v>0</v>
      </c>
      <c r="U628" s="6" t="e">
        <f>IF(予定価格!$G$1939=0,ROUND(予定価格!H616*(入力表!$F$12/予定価格!$H$1943),-$F$14),ROUND((予定価格!G616*(入力表!$F$12-予定価格!$H$1943)/予定価格!$G$1943)+予定価格!H616,-$F$14))</f>
        <v>#DIV/0!</v>
      </c>
      <c r="V628" t="e">
        <f>IF(U628=0,1,IF(予定価格!O616=0,1,(U628-予定価格!P616)/予定価格!O616))</f>
        <v>#DIV/0!</v>
      </c>
      <c r="W628" t="e">
        <f t="shared" si="161"/>
        <v>#DIV/0!</v>
      </c>
      <c r="X628" t="e">
        <f t="shared" si="156"/>
        <v>#DIV/0!</v>
      </c>
      <c r="Y628" t="e">
        <f>IF(U628=0,0,IF(予定価格!G616=0,0,(U628-予定価格!H616)/予定価格!G616))</f>
        <v>#DIV/0!</v>
      </c>
      <c r="Z628" t="e">
        <f t="shared" si="162"/>
        <v>#DIV/0!</v>
      </c>
      <c r="AA628" t="e">
        <f t="shared" si="157"/>
        <v>#DIV/0!</v>
      </c>
      <c r="AB628" s="6" t="e">
        <f t="shared" si="158"/>
        <v>#DIV/0!</v>
      </c>
    </row>
    <row r="629" spans="1:28" hidden="1" x14ac:dyDescent="0.2">
      <c r="A629">
        <f>+予定価格!A617</f>
        <v>0</v>
      </c>
      <c r="B629" s="268">
        <f>ROUND(予定価格!B617*査定表!$B$1949,-D629)+E629</f>
        <v>0</v>
      </c>
      <c r="C629" s="268"/>
      <c r="D629" s="32">
        <f t="shared" si="163"/>
        <v>3</v>
      </c>
      <c r="E629" s="33">
        <f t="shared" si="149"/>
        <v>0</v>
      </c>
      <c r="F629" s="268">
        <f>IF($F$12=0,0,IF(予定価格!$G$1939=0,ROUND(予定価格!H617*(入力表!$F$12/予定価格!$H$1943),-H629),ROUND((予定価格!G617*(入力表!$F$12-予定価格!$H$1943)/予定価格!$G$1943)+予定価格!H617,-H629)))+I629</f>
        <v>0</v>
      </c>
      <c r="G629" s="268"/>
      <c r="H629" s="34">
        <f t="shared" si="164"/>
        <v>3</v>
      </c>
      <c r="I629" s="35">
        <f t="shared" si="150"/>
        <v>0</v>
      </c>
      <c r="J629" s="220">
        <f t="shared" si="151"/>
        <v>0</v>
      </c>
      <c r="K629" s="12">
        <f t="shared" si="152"/>
        <v>0</v>
      </c>
      <c r="L629" s="37"/>
      <c r="M629" s="6">
        <f>ROUND(予定価格!B617*査定表!$B$1949,-$F$14)</f>
        <v>0</v>
      </c>
      <c r="N629">
        <f>IF(M629=0,1,M629/予定価格!B617)</f>
        <v>1</v>
      </c>
      <c r="O629">
        <f t="shared" si="159"/>
        <v>11</v>
      </c>
      <c r="P629">
        <f t="shared" si="153"/>
        <v>0</v>
      </c>
      <c r="Q629">
        <f>IF(M629=0,0,M629/予定価格!B617)</f>
        <v>0</v>
      </c>
      <c r="R629">
        <f t="shared" si="160"/>
        <v>11</v>
      </c>
      <c r="S629">
        <f t="shared" si="154"/>
        <v>0</v>
      </c>
      <c r="T629" s="6">
        <f t="shared" si="155"/>
        <v>0</v>
      </c>
      <c r="U629" s="6" t="e">
        <f>IF(予定価格!$G$1939=0,ROUND(予定価格!H617*(入力表!$F$12/予定価格!$H$1943),-$F$14),ROUND((予定価格!G617*(入力表!$F$12-予定価格!$H$1943)/予定価格!$G$1943)+予定価格!H617,-$F$14))</f>
        <v>#DIV/0!</v>
      </c>
      <c r="V629" t="e">
        <f>IF(U629=0,1,IF(予定価格!O617=0,1,(U629-予定価格!P617)/予定価格!O617))</f>
        <v>#DIV/0!</v>
      </c>
      <c r="W629" t="e">
        <f t="shared" si="161"/>
        <v>#DIV/0!</v>
      </c>
      <c r="X629" t="e">
        <f t="shared" si="156"/>
        <v>#DIV/0!</v>
      </c>
      <c r="Y629" t="e">
        <f>IF(U629=0,0,IF(予定価格!G617=0,0,(U629-予定価格!H617)/予定価格!G617))</f>
        <v>#DIV/0!</v>
      </c>
      <c r="Z629" t="e">
        <f t="shared" si="162"/>
        <v>#DIV/0!</v>
      </c>
      <c r="AA629" t="e">
        <f t="shared" si="157"/>
        <v>#DIV/0!</v>
      </c>
      <c r="AB629" s="6" t="e">
        <f t="shared" si="158"/>
        <v>#DIV/0!</v>
      </c>
    </row>
    <row r="630" spans="1:28" hidden="1" x14ac:dyDescent="0.2">
      <c r="A630">
        <f>+予定価格!A618</f>
        <v>0</v>
      </c>
      <c r="B630" s="268">
        <f>ROUND(予定価格!B618*査定表!$B$1949,-D630)+E630</f>
        <v>0</v>
      </c>
      <c r="C630" s="268"/>
      <c r="D630" s="32">
        <f t="shared" si="163"/>
        <v>3</v>
      </c>
      <c r="E630" s="33">
        <f t="shared" si="149"/>
        <v>0</v>
      </c>
      <c r="F630" s="268">
        <f>IF($F$12=0,0,IF(予定価格!$G$1939=0,ROUND(予定価格!H618*(入力表!$F$12/予定価格!$H$1943),-H630),ROUND((予定価格!G618*(入力表!$F$12-予定価格!$H$1943)/予定価格!$G$1943)+予定価格!H618,-H630)))+I630</f>
        <v>0</v>
      </c>
      <c r="G630" s="268"/>
      <c r="H630" s="34">
        <f t="shared" si="164"/>
        <v>3</v>
      </c>
      <c r="I630" s="35">
        <f t="shared" si="150"/>
        <v>0</v>
      </c>
      <c r="J630" s="220">
        <f t="shared" si="151"/>
        <v>0</v>
      </c>
      <c r="K630" s="12">
        <f t="shared" si="152"/>
        <v>0</v>
      </c>
      <c r="L630" s="37"/>
      <c r="M630" s="6">
        <f>ROUND(予定価格!B618*査定表!$B$1949,-$F$14)</f>
        <v>0</v>
      </c>
      <c r="N630">
        <f>IF(M630=0,1,M630/予定価格!B618)</f>
        <v>1</v>
      </c>
      <c r="O630">
        <f t="shared" si="159"/>
        <v>11</v>
      </c>
      <c r="P630">
        <f t="shared" si="153"/>
        <v>0</v>
      </c>
      <c r="Q630">
        <f>IF(M630=0,0,M630/予定価格!B618)</f>
        <v>0</v>
      </c>
      <c r="R630">
        <f t="shared" si="160"/>
        <v>11</v>
      </c>
      <c r="S630">
        <f t="shared" si="154"/>
        <v>0</v>
      </c>
      <c r="T630" s="6">
        <f t="shared" si="155"/>
        <v>0</v>
      </c>
      <c r="U630" s="6" t="e">
        <f>IF(予定価格!$G$1939=0,ROUND(予定価格!H618*(入力表!$F$12/予定価格!$H$1943),-$F$14),ROUND((予定価格!G618*(入力表!$F$12-予定価格!$H$1943)/予定価格!$G$1943)+予定価格!H618,-$F$14))</f>
        <v>#DIV/0!</v>
      </c>
      <c r="V630" t="e">
        <f>IF(U630=0,1,IF(予定価格!O618=0,1,(U630-予定価格!P618)/予定価格!O618))</f>
        <v>#DIV/0!</v>
      </c>
      <c r="W630" t="e">
        <f t="shared" si="161"/>
        <v>#DIV/0!</v>
      </c>
      <c r="X630" t="e">
        <f t="shared" si="156"/>
        <v>#DIV/0!</v>
      </c>
      <c r="Y630" t="e">
        <f>IF(U630=0,0,IF(予定価格!G618=0,0,(U630-予定価格!H618)/予定価格!G618))</f>
        <v>#DIV/0!</v>
      </c>
      <c r="Z630" t="e">
        <f t="shared" si="162"/>
        <v>#DIV/0!</v>
      </c>
      <c r="AA630" t="e">
        <f t="shared" si="157"/>
        <v>#DIV/0!</v>
      </c>
      <c r="AB630" s="6" t="e">
        <f t="shared" si="158"/>
        <v>#DIV/0!</v>
      </c>
    </row>
    <row r="631" spans="1:28" hidden="1" x14ac:dyDescent="0.2">
      <c r="A631">
        <f>+予定価格!A619</f>
        <v>0</v>
      </c>
      <c r="B631" s="268">
        <f>ROUND(予定価格!B619*査定表!$B$1949,-D631)+E631</f>
        <v>0</v>
      </c>
      <c r="C631" s="268"/>
      <c r="D631" s="32">
        <f t="shared" si="163"/>
        <v>3</v>
      </c>
      <c r="E631" s="33">
        <f t="shared" ref="E631:E694" si="165">IF(F$12=0,+P631+S631,0)</f>
        <v>0</v>
      </c>
      <c r="F631" s="268">
        <f>IF($F$12=0,0,IF(予定価格!$G$1939=0,ROUND(予定価格!H619*(入力表!$F$12/予定価格!$H$1943),-H631),ROUND((予定価格!G619*(入力表!$F$12-予定価格!$H$1943)/予定価格!$G$1943)+予定価格!H619,-H631)))+I631</f>
        <v>0</v>
      </c>
      <c r="G631" s="268"/>
      <c r="H631" s="34">
        <f t="shared" si="164"/>
        <v>3</v>
      </c>
      <c r="I631" s="35">
        <f t="shared" ref="I631:I694" si="166">IF(F$12=0,0,+X631+AA631)</f>
        <v>0</v>
      </c>
      <c r="J631" s="220">
        <f t="shared" ref="J631:J694" si="167">+F631+K631</f>
        <v>0</v>
      </c>
      <c r="K631" s="12">
        <f t="shared" ref="K631:K694" si="168">+B631</f>
        <v>0</v>
      </c>
      <c r="L631" s="37"/>
      <c r="M631" s="6">
        <f>ROUND(予定価格!B619*査定表!$B$1949,-$F$14)</f>
        <v>0</v>
      </c>
      <c r="N631">
        <f>IF(M631=0,1,M631/予定価格!B619)</f>
        <v>1</v>
      </c>
      <c r="O631">
        <f t="shared" si="159"/>
        <v>11</v>
      </c>
      <c r="P631">
        <f t="shared" ref="P631:P694" si="169">IF(M$15&gt;0,IF(O631*10^$F$14&lt;=M$15,10^$F$14,0),0)</f>
        <v>0</v>
      </c>
      <c r="Q631">
        <f>IF(M631=0,0,M631/予定価格!B619)</f>
        <v>0</v>
      </c>
      <c r="R631">
        <f t="shared" si="160"/>
        <v>11</v>
      </c>
      <c r="S631">
        <f t="shared" ref="S631:S694" si="170">IF(M$15&lt;0,IF(R631*10^$F$14&lt;=-M$15,-(10^$F$14),0),0)</f>
        <v>0</v>
      </c>
      <c r="T631" s="6">
        <f t="shared" ref="T631:T694" si="171">+M631+P631+S631</f>
        <v>0</v>
      </c>
      <c r="U631" s="6" t="e">
        <f>IF(予定価格!$G$1939=0,ROUND(予定価格!H619*(入力表!$F$12/予定価格!$H$1943),-$F$14),ROUND((予定価格!G619*(入力表!$F$12-予定価格!$H$1943)/予定価格!$G$1943)+予定価格!H619,-$F$14))</f>
        <v>#DIV/0!</v>
      </c>
      <c r="V631" t="e">
        <f>IF(U631=0,1,IF(予定価格!O619=0,1,(U631-予定価格!P619)/予定価格!O619))</f>
        <v>#DIV/0!</v>
      </c>
      <c r="W631" t="e">
        <f t="shared" si="161"/>
        <v>#DIV/0!</v>
      </c>
      <c r="X631" t="e">
        <f t="shared" ref="X631:X694" si="172">IF(U$15&gt;0,IF(W631*10^$F$14&lt;=U$15,10^$F$14,0),0)</f>
        <v>#DIV/0!</v>
      </c>
      <c r="Y631" t="e">
        <f>IF(U631=0,0,IF(予定価格!G619=0,0,(U631-予定価格!H619)/予定価格!G619))</f>
        <v>#DIV/0!</v>
      </c>
      <c r="Z631" t="e">
        <f t="shared" si="162"/>
        <v>#DIV/0!</v>
      </c>
      <c r="AA631" t="e">
        <f t="shared" ref="AA631:AA694" si="173">IF(U$15&lt;0,IF(Z631*10^$F$14&lt;=-U$15,-(10^$F$14),0),0)</f>
        <v>#DIV/0!</v>
      </c>
      <c r="AB631" s="6" t="e">
        <f t="shared" ref="AB631:AB694" si="174">+U631+X631+AA631</f>
        <v>#DIV/0!</v>
      </c>
    </row>
    <row r="632" spans="1:28" hidden="1" x14ac:dyDescent="0.2">
      <c r="A632">
        <f>+予定価格!A620</f>
        <v>0</v>
      </c>
      <c r="B632" s="268">
        <f>ROUND(予定価格!B620*査定表!$B$1949,-D632)+E632</f>
        <v>0</v>
      </c>
      <c r="C632" s="268"/>
      <c r="D632" s="32">
        <f t="shared" si="163"/>
        <v>3</v>
      </c>
      <c r="E632" s="33">
        <f t="shared" si="165"/>
        <v>0</v>
      </c>
      <c r="F632" s="268">
        <f>IF($F$12=0,0,IF(予定価格!$G$1939=0,ROUND(予定価格!H620*(入力表!$F$12/予定価格!$H$1943),-H632),ROUND((予定価格!G620*(入力表!$F$12-予定価格!$H$1943)/予定価格!$G$1943)+予定価格!H620,-H632)))+I632</f>
        <v>0</v>
      </c>
      <c r="G632" s="268"/>
      <c r="H632" s="34">
        <f t="shared" si="164"/>
        <v>3</v>
      </c>
      <c r="I632" s="35">
        <f t="shared" si="166"/>
        <v>0</v>
      </c>
      <c r="J632" s="220">
        <f t="shared" si="167"/>
        <v>0</v>
      </c>
      <c r="K632" s="12">
        <f t="shared" si="168"/>
        <v>0</v>
      </c>
      <c r="L632" s="37"/>
      <c r="M632" s="6">
        <f>ROUND(予定価格!B620*査定表!$B$1949,-$F$14)</f>
        <v>0</v>
      </c>
      <c r="N632">
        <f>IF(M632=0,1,M632/予定価格!B620)</f>
        <v>1</v>
      </c>
      <c r="O632">
        <f t="shared" si="159"/>
        <v>11</v>
      </c>
      <c r="P632">
        <f t="shared" si="169"/>
        <v>0</v>
      </c>
      <c r="Q632">
        <f>IF(M632=0,0,M632/予定価格!B620)</f>
        <v>0</v>
      </c>
      <c r="R632">
        <f t="shared" si="160"/>
        <v>11</v>
      </c>
      <c r="S632">
        <f t="shared" si="170"/>
        <v>0</v>
      </c>
      <c r="T632" s="6">
        <f t="shared" si="171"/>
        <v>0</v>
      </c>
      <c r="U632" s="6" t="e">
        <f>IF(予定価格!$G$1939=0,ROUND(予定価格!H620*(入力表!$F$12/予定価格!$H$1943),-$F$14),ROUND((予定価格!G620*(入力表!$F$12-予定価格!$H$1943)/予定価格!$G$1943)+予定価格!H620,-$F$14))</f>
        <v>#DIV/0!</v>
      </c>
      <c r="V632" t="e">
        <f>IF(U632=0,1,IF(予定価格!O620=0,1,(U632-予定価格!P620)/予定価格!O620))</f>
        <v>#DIV/0!</v>
      </c>
      <c r="W632" t="e">
        <f t="shared" si="161"/>
        <v>#DIV/0!</v>
      </c>
      <c r="X632" t="e">
        <f t="shared" si="172"/>
        <v>#DIV/0!</v>
      </c>
      <c r="Y632" t="e">
        <f>IF(U632=0,0,IF(予定価格!G620=0,0,(U632-予定価格!H620)/予定価格!G620))</f>
        <v>#DIV/0!</v>
      </c>
      <c r="Z632" t="e">
        <f t="shared" si="162"/>
        <v>#DIV/0!</v>
      </c>
      <c r="AA632" t="e">
        <f t="shared" si="173"/>
        <v>#DIV/0!</v>
      </c>
      <c r="AB632" s="6" t="e">
        <f t="shared" si="174"/>
        <v>#DIV/0!</v>
      </c>
    </row>
    <row r="633" spans="1:28" hidden="1" x14ac:dyDescent="0.2">
      <c r="A633">
        <f>+予定価格!A621</f>
        <v>0</v>
      </c>
      <c r="B633" s="268">
        <f>ROUND(予定価格!B621*査定表!$B$1949,-D633)+E633</f>
        <v>0</v>
      </c>
      <c r="C633" s="268"/>
      <c r="D633" s="32">
        <f t="shared" si="163"/>
        <v>3</v>
      </c>
      <c r="E633" s="33">
        <f t="shared" si="165"/>
        <v>0</v>
      </c>
      <c r="F633" s="268">
        <f>IF($F$12=0,0,IF(予定価格!$G$1939=0,ROUND(予定価格!H621*(入力表!$F$12/予定価格!$H$1943),-H633),ROUND((予定価格!G621*(入力表!$F$12-予定価格!$H$1943)/予定価格!$G$1943)+予定価格!H621,-H633)))+I633</f>
        <v>0</v>
      </c>
      <c r="G633" s="268"/>
      <c r="H633" s="34">
        <f t="shared" si="164"/>
        <v>3</v>
      </c>
      <c r="I633" s="35">
        <f t="shared" si="166"/>
        <v>0</v>
      </c>
      <c r="J633" s="220">
        <f t="shared" si="167"/>
        <v>0</v>
      </c>
      <c r="K633" s="12">
        <f t="shared" si="168"/>
        <v>0</v>
      </c>
      <c r="L633" s="37"/>
      <c r="M633" s="6">
        <f>ROUND(予定価格!B621*査定表!$B$1949,-$F$14)</f>
        <v>0</v>
      </c>
      <c r="N633">
        <f>IF(M633=0,1,M633/予定価格!B621)</f>
        <v>1</v>
      </c>
      <c r="O633">
        <f t="shared" si="159"/>
        <v>11</v>
      </c>
      <c r="P633">
        <f t="shared" si="169"/>
        <v>0</v>
      </c>
      <c r="Q633">
        <f>IF(M633=0,0,M633/予定価格!B621)</f>
        <v>0</v>
      </c>
      <c r="R633">
        <f t="shared" si="160"/>
        <v>11</v>
      </c>
      <c r="S633">
        <f t="shared" si="170"/>
        <v>0</v>
      </c>
      <c r="T633" s="6">
        <f t="shared" si="171"/>
        <v>0</v>
      </c>
      <c r="U633" s="6" t="e">
        <f>IF(予定価格!$G$1939=0,ROUND(予定価格!H621*(入力表!$F$12/予定価格!$H$1943),-$F$14),ROUND((予定価格!G621*(入力表!$F$12-予定価格!$H$1943)/予定価格!$G$1943)+予定価格!H621,-$F$14))</f>
        <v>#DIV/0!</v>
      </c>
      <c r="V633" t="e">
        <f>IF(U633=0,1,IF(予定価格!O621=0,1,(U633-予定価格!P621)/予定価格!O621))</f>
        <v>#DIV/0!</v>
      </c>
      <c r="W633" t="e">
        <f t="shared" si="161"/>
        <v>#DIV/0!</v>
      </c>
      <c r="X633" t="e">
        <f t="shared" si="172"/>
        <v>#DIV/0!</v>
      </c>
      <c r="Y633" t="e">
        <f>IF(U633=0,0,IF(予定価格!G621=0,0,(U633-予定価格!H621)/予定価格!G621))</f>
        <v>#DIV/0!</v>
      </c>
      <c r="Z633" t="e">
        <f t="shared" si="162"/>
        <v>#DIV/0!</v>
      </c>
      <c r="AA633" t="e">
        <f t="shared" si="173"/>
        <v>#DIV/0!</v>
      </c>
      <c r="AB633" s="6" t="e">
        <f t="shared" si="174"/>
        <v>#DIV/0!</v>
      </c>
    </row>
    <row r="634" spans="1:28" hidden="1" x14ac:dyDescent="0.2">
      <c r="A634">
        <f>+予定価格!A622</f>
        <v>0</v>
      </c>
      <c r="B634" s="268">
        <f>ROUND(予定価格!B622*査定表!$B$1949,-D634)+E634</f>
        <v>0</v>
      </c>
      <c r="C634" s="268"/>
      <c r="D634" s="32">
        <f t="shared" si="163"/>
        <v>3</v>
      </c>
      <c r="E634" s="33">
        <f t="shared" si="165"/>
        <v>0</v>
      </c>
      <c r="F634" s="268">
        <f>IF($F$12=0,0,IF(予定価格!$G$1939=0,ROUND(予定価格!H622*(入力表!$F$12/予定価格!$H$1943),-H634),ROUND((予定価格!G622*(入力表!$F$12-予定価格!$H$1943)/予定価格!$G$1943)+予定価格!H622,-H634)))+I634</f>
        <v>0</v>
      </c>
      <c r="G634" s="268"/>
      <c r="H634" s="34">
        <f t="shared" si="164"/>
        <v>3</v>
      </c>
      <c r="I634" s="35">
        <f t="shared" si="166"/>
        <v>0</v>
      </c>
      <c r="J634" s="220">
        <f t="shared" si="167"/>
        <v>0</v>
      </c>
      <c r="K634" s="12">
        <f t="shared" si="168"/>
        <v>0</v>
      </c>
      <c r="L634" s="37"/>
      <c r="M634" s="6">
        <f>ROUND(予定価格!B622*査定表!$B$1949,-$F$14)</f>
        <v>0</v>
      </c>
      <c r="N634">
        <f>IF(M634=0,1,M634/予定価格!B622)</f>
        <v>1</v>
      </c>
      <c r="O634">
        <f t="shared" si="159"/>
        <v>11</v>
      </c>
      <c r="P634">
        <f t="shared" si="169"/>
        <v>0</v>
      </c>
      <c r="Q634">
        <f>IF(M634=0,0,M634/予定価格!B622)</f>
        <v>0</v>
      </c>
      <c r="R634">
        <f t="shared" si="160"/>
        <v>11</v>
      </c>
      <c r="S634">
        <f t="shared" si="170"/>
        <v>0</v>
      </c>
      <c r="T634" s="6">
        <f t="shared" si="171"/>
        <v>0</v>
      </c>
      <c r="U634" s="6" t="e">
        <f>IF(予定価格!$G$1939=0,ROUND(予定価格!H622*(入力表!$F$12/予定価格!$H$1943),-$F$14),ROUND((予定価格!G622*(入力表!$F$12-予定価格!$H$1943)/予定価格!$G$1943)+予定価格!H622,-$F$14))</f>
        <v>#DIV/0!</v>
      </c>
      <c r="V634" t="e">
        <f>IF(U634=0,1,IF(予定価格!O622=0,1,(U634-予定価格!P622)/予定価格!O622))</f>
        <v>#DIV/0!</v>
      </c>
      <c r="W634" t="e">
        <f t="shared" si="161"/>
        <v>#DIV/0!</v>
      </c>
      <c r="X634" t="e">
        <f t="shared" si="172"/>
        <v>#DIV/0!</v>
      </c>
      <c r="Y634" t="e">
        <f>IF(U634=0,0,IF(予定価格!G622=0,0,(U634-予定価格!H622)/予定価格!G622))</f>
        <v>#DIV/0!</v>
      </c>
      <c r="Z634" t="e">
        <f t="shared" si="162"/>
        <v>#DIV/0!</v>
      </c>
      <c r="AA634" t="e">
        <f t="shared" si="173"/>
        <v>#DIV/0!</v>
      </c>
      <c r="AB634" s="6" t="e">
        <f t="shared" si="174"/>
        <v>#DIV/0!</v>
      </c>
    </row>
    <row r="635" spans="1:28" hidden="1" x14ac:dyDescent="0.2">
      <c r="A635">
        <f>+予定価格!A623</f>
        <v>0</v>
      </c>
      <c r="B635" s="268">
        <f>ROUND(予定価格!B623*査定表!$B$1949,-D635)+E635</f>
        <v>0</v>
      </c>
      <c r="C635" s="268"/>
      <c r="D635" s="32">
        <f t="shared" si="163"/>
        <v>3</v>
      </c>
      <c r="E635" s="33">
        <f t="shared" si="165"/>
        <v>0</v>
      </c>
      <c r="F635" s="268">
        <f>IF($F$12=0,0,IF(予定価格!$G$1939=0,ROUND(予定価格!H623*(入力表!$F$12/予定価格!$H$1943),-H635),ROUND((予定価格!G623*(入力表!$F$12-予定価格!$H$1943)/予定価格!$G$1943)+予定価格!H623,-H635)))+I635</f>
        <v>0</v>
      </c>
      <c r="G635" s="268"/>
      <c r="H635" s="34">
        <f t="shared" si="164"/>
        <v>3</v>
      </c>
      <c r="I635" s="35">
        <f t="shared" si="166"/>
        <v>0</v>
      </c>
      <c r="J635" s="220">
        <f t="shared" si="167"/>
        <v>0</v>
      </c>
      <c r="K635" s="12">
        <f t="shared" si="168"/>
        <v>0</v>
      </c>
      <c r="L635" s="37"/>
      <c r="M635" s="6">
        <f>ROUND(予定価格!B623*査定表!$B$1949,-$F$14)</f>
        <v>0</v>
      </c>
      <c r="N635">
        <f>IF(M635=0,1,M635/予定価格!B623)</f>
        <v>1</v>
      </c>
      <c r="O635">
        <f t="shared" si="159"/>
        <v>11</v>
      </c>
      <c r="P635">
        <f t="shared" si="169"/>
        <v>0</v>
      </c>
      <c r="Q635">
        <f>IF(M635=0,0,M635/予定価格!B623)</f>
        <v>0</v>
      </c>
      <c r="R635">
        <f t="shared" si="160"/>
        <v>11</v>
      </c>
      <c r="S635">
        <f t="shared" si="170"/>
        <v>0</v>
      </c>
      <c r="T635" s="6">
        <f t="shared" si="171"/>
        <v>0</v>
      </c>
      <c r="U635" s="6" t="e">
        <f>IF(予定価格!$G$1939=0,ROUND(予定価格!H623*(入力表!$F$12/予定価格!$H$1943),-$F$14),ROUND((予定価格!G623*(入力表!$F$12-予定価格!$H$1943)/予定価格!$G$1943)+予定価格!H623,-$F$14))</f>
        <v>#DIV/0!</v>
      </c>
      <c r="V635" t="e">
        <f>IF(U635=0,1,IF(予定価格!O623=0,1,(U635-予定価格!P623)/予定価格!O623))</f>
        <v>#DIV/0!</v>
      </c>
      <c r="W635" t="e">
        <f t="shared" si="161"/>
        <v>#DIV/0!</v>
      </c>
      <c r="X635" t="e">
        <f t="shared" si="172"/>
        <v>#DIV/0!</v>
      </c>
      <c r="Y635" t="e">
        <f>IF(U635=0,0,IF(予定価格!G623=0,0,(U635-予定価格!H623)/予定価格!G623))</f>
        <v>#DIV/0!</v>
      </c>
      <c r="Z635" t="e">
        <f t="shared" si="162"/>
        <v>#DIV/0!</v>
      </c>
      <c r="AA635" t="e">
        <f t="shared" si="173"/>
        <v>#DIV/0!</v>
      </c>
      <c r="AB635" s="6" t="e">
        <f t="shared" si="174"/>
        <v>#DIV/0!</v>
      </c>
    </row>
    <row r="636" spans="1:28" hidden="1" x14ac:dyDescent="0.2">
      <c r="A636">
        <f>+予定価格!A624</f>
        <v>0</v>
      </c>
      <c r="B636" s="268">
        <f>ROUND(予定価格!B624*査定表!$B$1949,-D636)+E636</f>
        <v>0</v>
      </c>
      <c r="C636" s="268"/>
      <c r="D636" s="32">
        <f t="shared" si="163"/>
        <v>3</v>
      </c>
      <c r="E636" s="33">
        <f t="shared" si="165"/>
        <v>0</v>
      </c>
      <c r="F636" s="268">
        <f>IF($F$12=0,0,IF(予定価格!$G$1939=0,ROUND(予定価格!H624*(入力表!$F$12/予定価格!$H$1943),-H636),ROUND((予定価格!G624*(入力表!$F$12-予定価格!$H$1943)/予定価格!$G$1943)+予定価格!H624,-H636)))+I636</f>
        <v>0</v>
      </c>
      <c r="G636" s="268"/>
      <c r="H636" s="34">
        <f t="shared" si="164"/>
        <v>3</v>
      </c>
      <c r="I636" s="35">
        <f t="shared" si="166"/>
        <v>0</v>
      </c>
      <c r="J636" s="220">
        <f t="shared" si="167"/>
        <v>0</v>
      </c>
      <c r="K636" s="12">
        <f t="shared" si="168"/>
        <v>0</v>
      </c>
      <c r="L636" s="37"/>
      <c r="M636" s="6">
        <f>ROUND(予定価格!B624*査定表!$B$1949,-$F$14)</f>
        <v>0</v>
      </c>
      <c r="N636">
        <f>IF(M636=0,1,M636/予定価格!B624)</f>
        <v>1</v>
      </c>
      <c r="O636">
        <f t="shared" si="159"/>
        <v>11</v>
      </c>
      <c r="P636">
        <f t="shared" si="169"/>
        <v>0</v>
      </c>
      <c r="Q636">
        <f>IF(M636=0,0,M636/予定価格!B624)</f>
        <v>0</v>
      </c>
      <c r="R636">
        <f t="shared" si="160"/>
        <v>11</v>
      </c>
      <c r="S636">
        <f t="shared" si="170"/>
        <v>0</v>
      </c>
      <c r="T636" s="6">
        <f t="shared" si="171"/>
        <v>0</v>
      </c>
      <c r="U636" s="6" t="e">
        <f>IF(予定価格!$G$1939=0,ROUND(予定価格!H624*(入力表!$F$12/予定価格!$H$1943),-$F$14),ROUND((予定価格!G624*(入力表!$F$12-予定価格!$H$1943)/予定価格!$G$1943)+予定価格!H624,-$F$14))</f>
        <v>#DIV/0!</v>
      </c>
      <c r="V636" t="e">
        <f>IF(U636=0,1,IF(予定価格!O624=0,1,(U636-予定価格!P624)/予定価格!O624))</f>
        <v>#DIV/0!</v>
      </c>
      <c r="W636" t="e">
        <f t="shared" si="161"/>
        <v>#DIV/0!</v>
      </c>
      <c r="X636" t="e">
        <f t="shared" si="172"/>
        <v>#DIV/0!</v>
      </c>
      <c r="Y636" t="e">
        <f>IF(U636=0,0,IF(予定価格!G624=0,0,(U636-予定価格!H624)/予定価格!G624))</f>
        <v>#DIV/0!</v>
      </c>
      <c r="Z636" t="e">
        <f t="shared" si="162"/>
        <v>#DIV/0!</v>
      </c>
      <c r="AA636" t="e">
        <f t="shared" si="173"/>
        <v>#DIV/0!</v>
      </c>
      <c r="AB636" s="6" t="e">
        <f t="shared" si="174"/>
        <v>#DIV/0!</v>
      </c>
    </row>
    <row r="637" spans="1:28" hidden="1" x14ac:dyDescent="0.2">
      <c r="A637">
        <f>+予定価格!A625</f>
        <v>0</v>
      </c>
      <c r="B637" s="268">
        <f>ROUND(予定価格!B625*査定表!$B$1949,-D637)+E637</f>
        <v>0</v>
      </c>
      <c r="C637" s="268"/>
      <c r="D637" s="32">
        <f t="shared" si="163"/>
        <v>3</v>
      </c>
      <c r="E637" s="33">
        <f t="shared" si="165"/>
        <v>0</v>
      </c>
      <c r="F637" s="268">
        <f>IF($F$12=0,0,IF(予定価格!$G$1939=0,ROUND(予定価格!H625*(入力表!$F$12/予定価格!$H$1943),-H637),ROUND((予定価格!G625*(入力表!$F$12-予定価格!$H$1943)/予定価格!$G$1943)+予定価格!H625,-H637)))+I637</f>
        <v>0</v>
      </c>
      <c r="G637" s="268"/>
      <c r="H637" s="34">
        <f t="shared" si="164"/>
        <v>3</v>
      </c>
      <c r="I637" s="35">
        <f t="shared" si="166"/>
        <v>0</v>
      </c>
      <c r="J637" s="220">
        <f t="shared" si="167"/>
        <v>0</v>
      </c>
      <c r="K637" s="12">
        <f t="shared" si="168"/>
        <v>0</v>
      </c>
      <c r="L637" s="37"/>
      <c r="M637" s="6">
        <f>ROUND(予定価格!B625*査定表!$B$1949,-$F$14)</f>
        <v>0</v>
      </c>
      <c r="N637">
        <f>IF(M637=0,1,M637/予定価格!B625)</f>
        <v>1</v>
      </c>
      <c r="O637">
        <f t="shared" si="159"/>
        <v>11</v>
      </c>
      <c r="P637">
        <f t="shared" si="169"/>
        <v>0</v>
      </c>
      <c r="Q637">
        <f>IF(M637=0,0,M637/予定価格!B625)</f>
        <v>0</v>
      </c>
      <c r="R637">
        <f t="shared" si="160"/>
        <v>11</v>
      </c>
      <c r="S637">
        <f t="shared" si="170"/>
        <v>0</v>
      </c>
      <c r="T637" s="6">
        <f t="shared" si="171"/>
        <v>0</v>
      </c>
      <c r="U637" s="6" t="e">
        <f>IF(予定価格!$G$1939=0,ROUND(予定価格!H625*(入力表!$F$12/予定価格!$H$1943),-$F$14),ROUND((予定価格!G625*(入力表!$F$12-予定価格!$H$1943)/予定価格!$G$1943)+予定価格!H625,-$F$14))</f>
        <v>#DIV/0!</v>
      </c>
      <c r="V637" t="e">
        <f>IF(U637=0,1,IF(予定価格!O625=0,1,(U637-予定価格!P625)/予定価格!O625))</f>
        <v>#DIV/0!</v>
      </c>
      <c r="W637" t="e">
        <f t="shared" si="161"/>
        <v>#DIV/0!</v>
      </c>
      <c r="X637" t="e">
        <f t="shared" si="172"/>
        <v>#DIV/0!</v>
      </c>
      <c r="Y637" t="e">
        <f>IF(U637=0,0,IF(予定価格!G625=0,0,(U637-予定価格!H625)/予定価格!G625))</f>
        <v>#DIV/0!</v>
      </c>
      <c r="Z637" t="e">
        <f t="shared" si="162"/>
        <v>#DIV/0!</v>
      </c>
      <c r="AA637" t="e">
        <f t="shared" si="173"/>
        <v>#DIV/0!</v>
      </c>
      <c r="AB637" s="6" t="e">
        <f t="shared" si="174"/>
        <v>#DIV/0!</v>
      </c>
    </row>
    <row r="638" spans="1:28" hidden="1" x14ac:dyDescent="0.2">
      <c r="A638">
        <f>+予定価格!A626</f>
        <v>0</v>
      </c>
      <c r="B638" s="268">
        <f>ROUND(予定価格!B626*査定表!$B$1949,-D638)+E638</f>
        <v>0</v>
      </c>
      <c r="C638" s="268"/>
      <c r="D638" s="32">
        <f t="shared" si="163"/>
        <v>3</v>
      </c>
      <c r="E638" s="33">
        <f t="shared" si="165"/>
        <v>0</v>
      </c>
      <c r="F638" s="268">
        <f>IF($F$12=0,0,IF(予定価格!$G$1939=0,ROUND(予定価格!H626*(入力表!$F$12/予定価格!$H$1943),-H638),ROUND((予定価格!G626*(入力表!$F$12-予定価格!$H$1943)/予定価格!$G$1943)+予定価格!H626,-H638)))+I638</f>
        <v>0</v>
      </c>
      <c r="G638" s="268"/>
      <c r="H638" s="34">
        <f t="shared" si="164"/>
        <v>3</v>
      </c>
      <c r="I638" s="35">
        <f t="shared" si="166"/>
        <v>0</v>
      </c>
      <c r="J638" s="220">
        <f t="shared" si="167"/>
        <v>0</v>
      </c>
      <c r="K638" s="12">
        <f t="shared" si="168"/>
        <v>0</v>
      </c>
      <c r="L638" s="37"/>
      <c r="M638" s="6">
        <f>ROUND(予定価格!B626*査定表!$B$1949,-$F$14)</f>
        <v>0</v>
      </c>
      <c r="N638">
        <f>IF(M638=0,1,M638/予定価格!B626)</f>
        <v>1</v>
      </c>
      <c r="O638">
        <f t="shared" si="159"/>
        <v>11</v>
      </c>
      <c r="P638">
        <f t="shared" si="169"/>
        <v>0</v>
      </c>
      <c r="Q638">
        <f>IF(M638=0,0,M638/予定価格!B626)</f>
        <v>0</v>
      </c>
      <c r="R638">
        <f t="shared" si="160"/>
        <v>11</v>
      </c>
      <c r="S638">
        <f t="shared" si="170"/>
        <v>0</v>
      </c>
      <c r="T638" s="6">
        <f t="shared" si="171"/>
        <v>0</v>
      </c>
      <c r="U638" s="6" t="e">
        <f>IF(予定価格!$G$1939=0,ROUND(予定価格!H626*(入力表!$F$12/予定価格!$H$1943),-$F$14),ROUND((予定価格!G626*(入力表!$F$12-予定価格!$H$1943)/予定価格!$G$1943)+予定価格!H626,-$F$14))</f>
        <v>#DIV/0!</v>
      </c>
      <c r="V638" t="e">
        <f>IF(U638=0,1,IF(予定価格!O626=0,1,(U638-予定価格!P626)/予定価格!O626))</f>
        <v>#DIV/0!</v>
      </c>
      <c r="W638" t="e">
        <f t="shared" si="161"/>
        <v>#DIV/0!</v>
      </c>
      <c r="X638" t="e">
        <f t="shared" si="172"/>
        <v>#DIV/0!</v>
      </c>
      <c r="Y638" t="e">
        <f>IF(U638=0,0,IF(予定価格!G626=0,0,(U638-予定価格!H626)/予定価格!G626))</f>
        <v>#DIV/0!</v>
      </c>
      <c r="Z638" t="e">
        <f t="shared" si="162"/>
        <v>#DIV/0!</v>
      </c>
      <c r="AA638" t="e">
        <f t="shared" si="173"/>
        <v>#DIV/0!</v>
      </c>
      <c r="AB638" s="6" t="e">
        <f t="shared" si="174"/>
        <v>#DIV/0!</v>
      </c>
    </row>
    <row r="639" spans="1:28" hidden="1" x14ac:dyDescent="0.2">
      <c r="A639">
        <f>+予定価格!A627</f>
        <v>0</v>
      </c>
      <c r="B639" s="268">
        <f>ROUND(予定価格!B627*査定表!$B$1949,-D639)+E639</f>
        <v>0</v>
      </c>
      <c r="C639" s="268"/>
      <c r="D639" s="32">
        <f t="shared" si="163"/>
        <v>3</v>
      </c>
      <c r="E639" s="33">
        <f t="shared" si="165"/>
        <v>0</v>
      </c>
      <c r="F639" s="268">
        <f>IF($F$12=0,0,IF(予定価格!$G$1939=0,ROUND(予定価格!H627*(入力表!$F$12/予定価格!$H$1943),-H639),ROUND((予定価格!G627*(入力表!$F$12-予定価格!$H$1943)/予定価格!$G$1943)+予定価格!H627,-H639)))+I639</f>
        <v>0</v>
      </c>
      <c r="G639" s="268"/>
      <c r="H639" s="34">
        <f t="shared" si="164"/>
        <v>3</v>
      </c>
      <c r="I639" s="35">
        <f t="shared" si="166"/>
        <v>0</v>
      </c>
      <c r="J639" s="220">
        <f t="shared" si="167"/>
        <v>0</v>
      </c>
      <c r="K639" s="12">
        <f t="shared" si="168"/>
        <v>0</v>
      </c>
      <c r="L639" s="37"/>
      <c r="M639" s="6">
        <f>ROUND(予定価格!B627*査定表!$B$1949,-$F$14)</f>
        <v>0</v>
      </c>
      <c r="N639">
        <f>IF(M639=0,1,M639/予定価格!B627)</f>
        <v>1</v>
      </c>
      <c r="O639">
        <f t="shared" si="159"/>
        <v>11</v>
      </c>
      <c r="P639">
        <f t="shared" si="169"/>
        <v>0</v>
      </c>
      <c r="Q639">
        <f>IF(M639=0,0,M639/予定価格!B627)</f>
        <v>0</v>
      </c>
      <c r="R639">
        <f t="shared" si="160"/>
        <v>11</v>
      </c>
      <c r="S639">
        <f t="shared" si="170"/>
        <v>0</v>
      </c>
      <c r="T639" s="6">
        <f t="shared" si="171"/>
        <v>0</v>
      </c>
      <c r="U639" s="6" t="e">
        <f>IF(予定価格!$G$1939=0,ROUND(予定価格!H627*(入力表!$F$12/予定価格!$H$1943),-$F$14),ROUND((予定価格!G627*(入力表!$F$12-予定価格!$H$1943)/予定価格!$G$1943)+予定価格!H627,-$F$14))</f>
        <v>#DIV/0!</v>
      </c>
      <c r="V639" t="e">
        <f>IF(U639=0,1,IF(予定価格!O627=0,1,(U639-予定価格!P627)/予定価格!O627))</f>
        <v>#DIV/0!</v>
      </c>
      <c r="W639" t="e">
        <f t="shared" si="161"/>
        <v>#DIV/0!</v>
      </c>
      <c r="X639" t="e">
        <f t="shared" si="172"/>
        <v>#DIV/0!</v>
      </c>
      <c r="Y639" t="e">
        <f>IF(U639=0,0,IF(予定価格!G627=0,0,(U639-予定価格!H627)/予定価格!G627))</f>
        <v>#DIV/0!</v>
      </c>
      <c r="Z639" t="e">
        <f t="shared" si="162"/>
        <v>#DIV/0!</v>
      </c>
      <c r="AA639" t="e">
        <f t="shared" si="173"/>
        <v>#DIV/0!</v>
      </c>
      <c r="AB639" s="6" t="e">
        <f t="shared" si="174"/>
        <v>#DIV/0!</v>
      </c>
    </row>
    <row r="640" spans="1:28" hidden="1" x14ac:dyDescent="0.2">
      <c r="A640">
        <f>+予定価格!A628</f>
        <v>0</v>
      </c>
      <c r="B640" s="268">
        <f>ROUND(予定価格!B628*査定表!$B$1949,-D640)+E640</f>
        <v>0</v>
      </c>
      <c r="C640" s="268"/>
      <c r="D640" s="32">
        <f t="shared" si="163"/>
        <v>3</v>
      </c>
      <c r="E640" s="33">
        <f t="shared" si="165"/>
        <v>0</v>
      </c>
      <c r="F640" s="268">
        <f>IF($F$12=0,0,IF(予定価格!$G$1939=0,ROUND(予定価格!H628*(入力表!$F$12/予定価格!$H$1943),-H640),ROUND((予定価格!G628*(入力表!$F$12-予定価格!$H$1943)/予定価格!$G$1943)+予定価格!H628,-H640)))+I640</f>
        <v>0</v>
      </c>
      <c r="G640" s="268"/>
      <c r="H640" s="34">
        <f t="shared" si="164"/>
        <v>3</v>
      </c>
      <c r="I640" s="35">
        <f t="shared" si="166"/>
        <v>0</v>
      </c>
      <c r="J640" s="220">
        <f t="shared" si="167"/>
        <v>0</v>
      </c>
      <c r="K640" s="12">
        <f t="shared" si="168"/>
        <v>0</v>
      </c>
      <c r="L640" s="37"/>
      <c r="M640" s="6">
        <f>ROUND(予定価格!B628*査定表!$B$1949,-$F$14)</f>
        <v>0</v>
      </c>
      <c r="N640">
        <f>IF(M640=0,1,M640/予定価格!B628)</f>
        <v>1</v>
      </c>
      <c r="O640">
        <f t="shared" si="159"/>
        <v>11</v>
      </c>
      <c r="P640">
        <f t="shared" si="169"/>
        <v>0</v>
      </c>
      <c r="Q640">
        <f>IF(M640=0,0,M640/予定価格!B628)</f>
        <v>0</v>
      </c>
      <c r="R640">
        <f t="shared" si="160"/>
        <v>11</v>
      </c>
      <c r="S640">
        <f t="shared" si="170"/>
        <v>0</v>
      </c>
      <c r="T640" s="6">
        <f t="shared" si="171"/>
        <v>0</v>
      </c>
      <c r="U640" s="6" t="e">
        <f>IF(予定価格!$G$1939=0,ROUND(予定価格!H628*(入力表!$F$12/予定価格!$H$1943),-$F$14),ROUND((予定価格!G628*(入力表!$F$12-予定価格!$H$1943)/予定価格!$G$1943)+予定価格!H628,-$F$14))</f>
        <v>#DIV/0!</v>
      </c>
      <c r="V640" t="e">
        <f>IF(U640=0,1,IF(予定価格!O628=0,1,(U640-予定価格!P628)/予定価格!O628))</f>
        <v>#DIV/0!</v>
      </c>
      <c r="W640" t="e">
        <f t="shared" si="161"/>
        <v>#DIV/0!</v>
      </c>
      <c r="X640" t="e">
        <f t="shared" si="172"/>
        <v>#DIV/0!</v>
      </c>
      <c r="Y640" t="e">
        <f>IF(U640=0,0,IF(予定価格!G628=0,0,(U640-予定価格!H628)/予定価格!G628))</f>
        <v>#DIV/0!</v>
      </c>
      <c r="Z640" t="e">
        <f t="shared" si="162"/>
        <v>#DIV/0!</v>
      </c>
      <c r="AA640" t="e">
        <f t="shared" si="173"/>
        <v>#DIV/0!</v>
      </c>
      <c r="AB640" s="6" t="e">
        <f t="shared" si="174"/>
        <v>#DIV/0!</v>
      </c>
    </row>
    <row r="641" spans="1:28" hidden="1" x14ac:dyDescent="0.2">
      <c r="A641">
        <f>+予定価格!A629</f>
        <v>0</v>
      </c>
      <c r="B641" s="268">
        <f>ROUND(予定価格!B629*査定表!$B$1949,-D641)+E641</f>
        <v>0</v>
      </c>
      <c r="C641" s="268"/>
      <c r="D641" s="32">
        <f t="shared" si="163"/>
        <v>3</v>
      </c>
      <c r="E641" s="33">
        <f t="shared" si="165"/>
        <v>0</v>
      </c>
      <c r="F641" s="268">
        <f>IF($F$12=0,0,IF(予定価格!$G$1939=0,ROUND(予定価格!H629*(入力表!$F$12/予定価格!$H$1943),-H641),ROUND((予定価格!G629*(入力表!$F$12-予定価格!$H$1943)/予定価格!$G$1943)+予定価格!H629,-H641)))+I641</f>
        <v>0</v>
      </c>
      <c r="G641" s="268"/>
      <c r="H641" s="34">
        <f t="shared" si="164"/>
        <v>3</v>
      </c>
      <c r="I641" s="35">
        <f t="shared" si="166"/>
        <v>0</v>
      </c>
      <c r="J641" s="220">
        <f t="shared" si="167"/>
        <v>0</v>
      </c>
      <c r="K641" s="12">
        <f t="shared" si="168"/>
        <v>0</v>
      </c>
      <c r="L641" s="37"/>
      <c r="M641" s="6">
        <f>ROUND(予定価格!B629*査定表!$B$1949,-$F$14)</f>
        <v>0</v>
      </c>
      <c r="N641">
        <f>IF(M641=0,1,M641/予定価格!B629)</f>
        <v>1</v>
      </c>
      <c r="O641">
        <f t="shared" si="159"/>
        <v>11</v>
      </c>
      <c r="P641">
        <f t="shared" si="169"/>
        <v>0</v>
      </c>
      <c r="Q641">
        <f>IF(M641=0,0,M641/予定価格!B629)</f>
        <v>0</v>
      </c>
      <c r="R641">
        <f t="shared" si="160"/>
        <v>11</v>
      </c>
      <c r="S641">
        <f t="shared" si="170"/>
        <v>0</v>
      </c>
      <c r="T641" s="6">
        <f t="shared" si="171"/>
        <v>0</v>
      </c>
      <c r="U641" s="6" t="e">
        <f>IF(予定価格!$G$1939=0,ROUND(予定価格!H629*(入力表!$F$12/予定価格!$H$1943),-$F$14),ROUND((予定価格!G629*(入力表!$F$12-予定価格!$H$1943)/予定価格!$G$1943)+予定価格!H629,-$F$14))</f>
        <v>#DIV/0!</v>
      </c>
      <c r="V641" t="e">
        <f>IF(U641=0,1,IF(予定価格!O629=0,1,(U641-予定価格!P629)/予定価格!O629))</f>
        <v>#DIV/0!</v>
      </c>
      <c r="W641" t="e">
        <f t="shared" si="161"/>
        <v>#DIV/0!</v>
      </c>
      <c r="X641" t="e">
        <f t="shared" si="172"/>
        <v>#DIV/0!</v>
      </c>
      <c r="Y641" t="e">
        <f>IF(U641=0,0,IF(予定価格!G629=0,0,(U641-予定価格!H629)/予定価格!G629))</f>
        <v>#DIV/0!</v>
      </c>
      <c r="Z641" t="e">
        <f t="shared" si="162"/>
        <v>#DIV/0!</v>
      </c>
      <c r="AA641" t="e">
        <f t="shared" si="173"/>
        <v>#DIV/0!</v>
      </c>
      <c r="AB641" s="6" t="e">
        <f t="shared" si="174"/>
        <v>#DIV/0!</v>
      </c>
    </row>
    <row r="642" spans="1:28" hidden="1" x14ac:dyDescent="0.2">
      <c r="A642">
        <f>+予定価格!A630</f>
        <v>0</v>
      </c>
      <c r="B642" s="268">
        <f>ROUND(予定価格!B630*査定表!$B$1949,-D642)+E642</f>
        <v>0</v>
      </c>
      <c r="C642" s="268"/>
      <c r="D642" s="32">
        <f t="shared" si="163"/>
        <v>3</v>
      </c>
      <c r="E642" s="33">
        <f t="shared" si="165"/>
        <v>0</v>
      </c>
      <c r="F642" s="268">
        <f>IF($F$12=0,0,IF(予定価格!$G$1939=0,ROUND(予定価格!H630*(入力表!$F$12/予定価格!$H$1943),-H642),ROUND((予定価格!G630*(入力表!$F$12-予定価格!$H$1943)/予定価格!$G$1943)+予定価格!H630,-H642)))+I642</f>
        <v>0</v>
      </c>
      <c r="G642" s="268"/>
      <c r="H642" s="34">
        <f t="shared" si="164"/>
        <v>3</v>
      </c>
      <c r="I642" s="35">
        <f t="shared" si="166"/>
        <v>0</v>
      </c>
      <c r="J642" s="220">
        <f t="shared" si="167"/>
        <v>0</v>
      </c>
      <c r="K642" s="12">
        <f t="shared" si="168"/>
        <v>0</v>
      </c>
      <c r="L642" s="37"/>
      <c r="M642" s="6">
        <f>ROUND(予定価格!B630*査定表!$B$1949,-$F$14)</f>
        <v>0</v>
      </c>
      <c r="N642">
        <f>IF(M642=0,1,M642/予定価格!B630)</f>
        <v>1</v>
      </c>
      <c r="O642">
        <f t="shared" si="159"/>
        <v>11</v>
      </c>
      <c r="P642">
        <f t="shared" si="169"/>
        <v>0</v>
      </c>
      <c r="Q642">
        <f>IF(M642=0,0,M642/予定価格!B630)</f>
        <v>0</v>
      </c>
      <c r="R642">
        <f t="shared" si="160"/>
        <v>11</v>
      </c>
      <c r="S642">
        <f t="shared" si="170"/>
        <v>0</v>
      </c>
      <c r="T642" s="6">
        <f t="shared" si="171"/>
        <v>0</v>
      </c>
      <c r="U642" s="6" t="e">
        <f>IF(予定価格!$G$1939=0,ROUND(予定価格!H630*(入力表!$F$12/予定価格!$H$1943),-$F$14),ROUND((予定価格!G630*(入力表!$F$12-予定価格!$H$1943)/予定価格!$G$1943)+予定価格!H630,-$F$14))</f>
        <v>#DIV/0!</v>
      </c>
      <c r="V642" t="e">
        <f>IF(U642=0,1,IF(予定価格!O630=0,1,(U642-予定価格!P630)/予定価格!O630))</f>
        <v>#DIV/0!</v>
      </c>
      <c r="W642" t="e">
        <f t="shared" si="161"/>
        <v>#DIV/0!</v>
      </c>
      <c r="X642" t="e">
        <f t="shared" si="172"/>
        <v>#DIV/0!</v>
      </c>
      <c r="Y642" t="e">
        <f>IF(U642=0,0,IF(予定価格!G630=0,0,(U642-予定価格!H630)/予定価格!G630))</f>
        <v>#DIV/0!</v>
      </c>
      <c r="Z642" t="e">
        <f t="shared" si="162"/>
        <v>#DIV/0!</v>
      </c>
      <c r="AA642" t="e">
        <f t="shared" si="173"/>
        <v>#DIV/0!</v>
      </c>
      <c r="AB642" s="6" t="e">
        <f t="shared" si="174"/>
        <v>#DIV/0!</v>
      </c>
    </row>
    <row r="643" spans="1:28" hidden="1" x14ac:dyDescent="0.2">
      <c r="A643">
        <f>+予定価格!A631</f>
        <v>0</v>
      </c>
      <c r="B643" s="268">
        <f>ROUND(予定価格!B631*査定表!$B$1949,-D643)+E643</f>
        <v>0</v>
      </c>
      <c r="C643" s="268"/>
      <c r="D643" s="32">
        <f t="shared" si="163"/>
        <v>3</v>
      </c>
      <c r="E643" s="33">
        <f t="shared" si="165"/>
        <v>0</v>
      </c>
      <c r="F643" s="268">
        <f>IF($F$12=0,0,IF(予定価格!$G$1939=0,ROUND(予定価格!H631*(入力表!$F$12/予定価格!$H$1943),-H643),ROUND((予定価格!G631*(入力表!$F$12-予定価格!$H$1943)/予定価格!$G$1943)+予定価格!H631,-H643)))+I643</f>
        <v>0</v>
      </c>
      <c r="G643" s="268"/>
      <c r="H643" s="34">
        <f t="shared" si="164"/>
        <v>3</v>
      </c>
      <c r="I643" s="35">
        <f t="shared" si="166"/>
        <v>0</v>
      </c>
      <c r="J643" s="220">
        <f t="shared" si="167"/>
        <v>0</v>
      </c>
      <c r="K643" s="12">
        <f t="shared" si="168"/>
        <v>0</v>
      </c>
      <c r="L643" s="37"/>
      <c r="M643" s="6">
        <f>ROUND(予定価格!B631*査定表!$B$1949,-$F$14)</f>
        <v>0</v>
      </c>
      <c r="N643">
        <f>IF(M643=0,1,M643/予定価格!B631)</f>
        <v>1</v>
      </c>
      <c r="O643">
        <f t="shared" si="159"/>
        <v>11</v>
      </c>
      <c r="P643">
        <f t="shared" si="169"/>
        <v>0</v>
      </c>
      <c r="Q643">
        <f>IF(M643=0,0,M643/予定価格!B631)</f>
        <v>0</v>
      </c>
      <c r="R643">
        <f t="shared" si="160"/>
        <v>11</v>
      </c>
      <c r="S643">
        <f t="shared" si="170"/>
        <v>0</v>
      </c>
      <c r="T643" s="6">
        <f t="shared" si="171"/>
        <v>0</v>
      </c>
      <c r="U643" s="6" t="e">
        <f>IF(予定価格!$G$1939=0,ROUND(予定価格!H631*(入力表!$F$12/予定価格!$H$1943),-$F$14),ROUND((予定価格!G631*(入力表!$F$12-予定価格!$H$1943)/予定価格!$G$1943)+予定価格!H631,-$F$14))</f>
        <v>#DIV/0!</v>
      </c>
      <c r="V643" t="e">
        <f>IF(U643=0,1,IF(予定価格!O631=0,1,(U643-予定価格!P631)/予定価格!O631))</f>
        <v>#DIV/0!</v>
      </c>
      <c r="W643" t="e">
        <f t="shared" si="161"/>
        <v>#DIV/0!</v>
      </c>
      <c r="X643" t="e">
        <f t="shared" si="172"/>
        <v>#DIV/0!</v>
      </c>
      <c r="Y643" t="e">
        <f>IF(U643=0,0,IF(予定価格!G631=0,0,(U643-予定価格!H631)/予定価格!G631))</f>
        <v>#DIV/0!</v>
      </c>
      <c r="Z643" t="e">
        <f t="shared" si="162"/>
        <v>#DIV/0!</v>
      </c>
      <c r="AA643" t="e">
        <f t="shared" si="173"/>
        <v>#DIV/0!</v>
      </c>
      <c r="AB643" s="6" t="e">
        <f t="shared" si="174"/>
        <v>#DIV/0!</v>
      </c>
    </row>
    <row r="644" spans="1:28" hidden="1" x14ac:dyDescent="0.2">
      <c r="A644">
        <f>+予定価格!A632</f>
        <v>0</v>
      </c>
      <c r="B644" s="268">
        <f>ROUND(予定価格!B632*査定表!$B$1949,-D644)+E644</f>
        <v>0</v>
      </c>
      <c r="C644" s="268"/>
      <c r="D644" s="32">
        <f t="shared" si="163"/>
        <v>3</v>
      </c>
      <c r="E644" s="33">
        <f t="shared" si="165"/>
        <v>0</v>
      </c>
      <c r="F644" s="268">
        <f>IF($F$12=0,0,IF(予定価格!$G$1939=0,ROUND(予定価格!H632*(入力表!$F$12/予定価格!$H$1943),-H644),ROUND((予定価格!G632*(入力表!$F$12-予定価格!$H$1943)/予定価格!$G$1943)+予定価格!H632,-H644)))+I644</f>
        <v>0</v>
      </c>
      <c r="G644" s="268"/>
      <c r="H644" s="34">
        <f t="shared" si="164"/>
        <v>3</v>
      </c>
      <c r="I644" s="35">
        <f t="shared" si="166"/>
        <v>0</v>
      </c>
      <c r="J644" s="220">
        <f t="shared" si="167"/>
        <v>0</v>
      </c>
      <c r="K644" s="12">
        <f t="shared" si="168"/>
        <v>0</v>
      </c>
      <c r="L644" s="37"/>
      <c r="M644" s="6">
        <f>ROUND(予定価格!B632*査定表!$B$1949,-$F$14)</f>
        <v>0</v>
      </c>
      <c r="N644">
        <f>IF(M644=0,1,M644/予定価格!B632)</f>
        <v>1</v>
      </c>
      <c r="O644">
        <f t="shared" si="159"/>
        <v>11</v>
      </c>
      <c r="P644">
        <f t="shared" si="169"/>
        <v>0</v>
      </c>
      <c r="Q644">
        <f>IF(M644=0,0,M644/予定価格!B632)</f>
        <v>0</v>
      </c>
      <c r="R644">
        <f t="shared" si="160"/>
        <v>11</v>
      </c>
      <c r="S644">
        <f t="shared" si="170"/>
        <v>0</v>
      </c>
      <c r="T644" s="6">
        <f t="shared" si="171"/>
        <v>0</v>
      </c>
      <c r="U644" s="6" t="e">
        <f>IF(予定価格!$G$1939=0,ROUND(予定価格!H632*(入力表!$F$12/予定価格!$H$1943),-$F$14),ROUND((予定価格!G632*(入力表!$F$12-予定価格!$H$1943)/予定価格!$G$1943)+予定価格!H632,-$F$14))</f>
        <v>#DIV/0!</v>
      </c>
      <c r="V644" t="e">
        <f>IF(U644=0,1,IF(予定価格!O632=0,1,(U644-予定価格!P632)/予定価格!O632))</f>
        <v>#DIV/0!</v>
      </c>
      <c r="W644" t="e">
        <f t="shared" si="161"/>
        <v>#DIV/0!</v>
      </c>
      <c r="X644" t="e">
        <f t="shared" si="172"/>
        <v>#DIV/0!</v>
      </c>
      <c r="Y644" t="e">
        <f>IF(U644=0,0,IF(予定価格!G632=0,0,(U644-予定価格!H632)/予定価格!G632))</f>
        <v>#DIV/0!</v>
      </c>
      <c r="Z644" t="e">
        <f t="shared" si="162"/>
        <v>#DIV/0!</v>
      </c>
      <c r="AA644" t="e">
        <f t="shared" si="173"/>
        <v>#DIV/0!</v>
      </c>
      <c r="AB644" s="6" t="e">
        <f t="shared" si="174"/>
        <v>#DIV/0!</v>
      </c>
    </row>
    <row r="645" spans="1:28" hidden="1" x14ac:dyDescent="0.2">
      <c r="A645">
        <f>+予定価格!A633</f>
        <v>0</v>
      </c>
      <c r="B645" s="268">
        <f>ROUND(予定価格!B633*査定表!$B$1949,-D645)+E645</f>
        <v>0</v>
      </c>
      <c r="C645" s="268"/>
      <c r="D645" s="32">
        <f t="shared" si="163"/>
        <v>3</v>
      </c>
      <c r="E645" s="33">
        <f t="shared" si="165"/>
        <v>0</v>
      </c>
      <c r="F645" s="268">
        <f>IF($F$12=0,0,IF(予定価格!$G$1939=0,ROUND(予定価格!H633*(入力表!$F$12/予定価格!$H$1943),-H645),ROUND((予定価格!G633*(入力表!$F$12-予定価格!$H$1943)/予定価格!$G$1943)+予定価格!H633,-H645)))+I645</f>
        <v>0</v>
      </c>
      <c r="G645" s="268"/>
      <c r="H645" s="34">
        <f t="shared" si="164"/>
        <v>3</v>
      </c>
      <c r="I645" s="35">
        <f t="shared" si="166"/>
        <v>0</v>
      </c>
      <c r="J645" s="220">
        <f t="shared" si="167"/>
        <v>0</v>
      </c>
      <c r="K645" s="12">
        <f t="shared" si="168"/>
        <v>0</v>
      </c>
      <c r="L645" s="37"/>
      <c r="M645" s="6">
        <f>ROUND(予定価格!B633*査定表!$B$1949,-$F$14)</f>
        <v>0</v>
      </c>
      <c r="N645">
        <f>IF(M645=0,1,M645/予定価格!B633)</f>
        <v>1</v>
      </c>
      <c r="O645">
        <f t="shared" si="159"/>
        <v>11</v>
      </c>
      <c r="P645">
        <f t="shared" si="169"/>
        <v>0</v>
      </c>
      <c r="Q645">
        <f>IF(M645=0,0,M645/予定価格!B633)</f>
        <v>0</v>
      </c>
      <c r="R645">
        <f t="shared" si="160"/>
        <v>11</v>
      </c>
      <c r="S645">
        <f t="shared" si="170"/>
        <v>0</v>
      </c>
      <c r="T645" s="6">
        <f t="shared" si="171"/>
        <v>0</v>
      </c>
      <c r="U645" s="6" t="e">
        <f>IF(予定価格!$G$1939=0,ROUND(予定価格!H633*(入力表!$F$12/予定価格!$H$1943),-$F$14),ROUND((予定価格!G633*(入力表!$F$12-予定価格!$H$1943)/予定価格!$G$1943)+予定価格!H633,-$F$14))</f>
        <v>#DIV/0!</v>
      </c>
      <c r="V645" t="e">
        <f>IF(U645=0,1,IF(予定価格!O633=0,1,(U645-予定価格!P633)/予定価格!O633))</f>
        <v>#DIV/0!</v>
      </c>
      <c r="W645" t="e">
        <f t="shared" si="161"/>
        <v>#DIV/0!</v>
      </c>
      <c r="X645" t="e">
        <f t="shared" si="172"/>
        <v>#DIV/0!</v>
      </c>
      <c r="Y645" t="e">
        <f>IF(U645=0,0,IF(予定価格!G633=0,0,(U645-予定価格!H633)/予定価格!G633))</f>
        <v>#DIV/0!</v>
      </c>
      <c r="Z645" t="e">
        <f t="shared" si="162"/>
        <v>#DIV/0!</v>
      </c>
      <c r="AA645" t="e">
        <f t="shared" si="173"/>
        <v>#DIV/0!</v>
      </c>
      <c r="AB645" s="6" t="e">
        <f t="shared" si="174"/>
        <v>#DIV/0!</v>
      </c>
    </row>
    <row r="646" spans="1:28" hidden="1" x14ac:dyDescent="0.2">
      <c r="A646">
        <f>+予定価格!A634</f>
        <v>0</v>
      </c>
      <c r="B646" s="268">
        <f>ROUND(予定価格!B634*査定表!$B$1949,-D646)+E646</f>
        <v>0</v>
      </c>
      <c r="C646" s="268"/>
      <c r="D646" s="32">
        <f t="shared" si="163"/>
        <v>3</v>
      </c>
      <c r="E646" s="33">
        <f t="shared" si="165"/>
        <v>0</v>
      </c>
      <c r="F646" s="268">
        <f>IF($F$12=0,0,IF(予定価格!$G$1939=0,ROUND(予定価格!H634*(入力表!$F$12/予定価格!$H$1943),-H646),ROUND((予定価格!G634*(入力表!$F$12-予定価格!$H$1943)/予定価格!$G$1943)+予定価格!H634,-H646)))+I646</f>
        <v>0</v>
      </c>
      <c r="G646" s="268"/>
      <c r="H646" s="34">
        <f t="shared" si="164"/>
        <v>3</v>
      </c>
      <c r="I646" s="35">
        <f t="shared" si="166"/>
        <v>0</v>
      </c>
      <c r="J646" s="220">
        <f t="shared" si="167"/>
        <v>0</v>
      </c>
      <c r="K646" s="12">
        <f t="shared" si="168"/>
        <v>0</v>
      </c>
      <c r="L646" s="37"/>
      <c r="M646" s="6">
        <f>ROUND(予定価格!B634*査定表!$B$1949,-$F$14)</f>
        <v>0</v>
      </c>
      <c r="N646">
        <f>IF(M646=0,1,M646/予定価格!B634)</f>
        <v>1</v>
      </c>
      <c r="O646">
        <f t="shared" si="159"/>
        <v>11</v>
      </c>
      <c r="P646">
        <f t="shared" si="169"/>
        <v>0</v>
      </c>
      <c r="Q646">
        <f>IF(M646=0,0,M646/予定価格!B634)</f>
        <v>0</v>
      </c>
      <c r="R646">
        <f t="shared" si="160"/>
        <v>11</v>
      </c>
      <c r="S646">
        <f t="shared" si="170"/>
        <v>0</v>
      </c>
      <c r="T646" s="6">
        <f t="shared" si="171"/>
        <v>0</v>
      </c>
      <c r="U646" s="6" t="e">
        <f>IF(予定価格!$G$1939=0,ROUND(予定価格!H634*(入力表!$F$12/予定価格!$H$1943),-$F$14),ROUND((予定価格!G634*(入力表!$F$12-予定価格!$H$1943)/予定価格!$G$1943)+予定価格!H634,-$F$14))</f>
        <v>#DIV/0!</v>
      </c>
      <c r="V646" t="e">
        <f>IF(U646=0,1,IF(予定価格!O634=0,1,(U646-予定価格!P634)/予定価格!O634))</f>
        <v>#DIV/0!</v>
      </c>
      <c r="W646" t="e">
        <f t="shared" si="161"/>
        <v>#DIV/0!</v>
      </c>
      <c r="X646" t="e">
        <f t="shared" si="172"/>
        <v>#DIV/0!</v>
      </c>
      <c r="Y646" t="e">
        <f>IF(U646=0,0,IF(予定価格!G634=0,0,(U646-予定価格!H634)/予定価格!G634))</f>
        <v>#DIV/0!</v>
      </c>
      <c r="Z646" t="e">
        <f t="shared" si="162"/>
        <v>#DIV/0!</v>
      </c>
      <c r="AA646" t="e">
        <f t="shared" si="173"/>
        <v>#DIV/0!</v>
      </c>
      <c r="AB646" s="6" t="e">
        <f t="shared" si="174"/>
        <v>#DIV/0!</v>
      </c>
    </row>
    <row r="647" spans="1:28" hidden="1" x14ac:dyDescent="0.2">
      <c r="A647">
        <f>+予定価格!A635</f>
        <v>0</v>
      </c>
      <c r="B647" s="268">
        <f>ROUND(予定価格!B635*査定表!$B$1949,-D647)+E647</f>
        <v>0</v>
      </c>
      <c r="C647" s="268"/>
      <c r="D647" s="32">
        <f t="shared" si="163"/>
        <v>3</v>
      </c>
      <c r="E647" s="33">
        <f t="shared" si="165"/>
        <v>0</v>
      </c>
      <c r="F647" s="268">
        <f>IF($F$12=0,0,IF(予定価格!$G$1939=0,ROUND(予定価格!H635*(入力表!$F$12/予定価格!$H$1943),-H647),ROUND((予定価格!G635*(入力表!$F$12-予定価格!$H$1943)/予定価格!$G$1943)+予定価格!H635,-H647)))+I647</f>
        <v>0</v>
      </c>
      <c r="G647" s="268"/>
      <c r="H647" s="34">
        <f t="shared" si="164"/>
        <v>3</v>
      </c>
      <c r="I647" s="35">
        <f t="shared" si="166"/>
        <v>0</v>
      </c>
      <c r="J647" s="220">
        <f t="shared" si="167"/>
        <v>0</v>
      </c>
      <c r="K647" s="12">
        <f t="shared" si="168"/>
        <v>0</v>
      </c>
      <c r="L647" s="37"/>
      <c r="M647" s="6">
        <f>ROUND(予定価格!B635*査定表!$B$1949,-$F$14)</f>
        <v>0</v>
      </c>
      <c r="N647">
        <f>IF(M647=0,1,M647/予定価格!B635)</f>
        <v>1</v>
      </c>
      <c r="O647">
        <f t="shared" si="159"/>
        <v>11</v>
      </c>
      <c r="P647">
        <f t="shared" si="169"/>
        <v>0</v>
      </c>
      <c r="Q647">
        <f>IF(M647=0,0,M647/予定価格!B635)</f>
        <v>0</v>
      </c>
      <c r="R647">
        <f t="shared" si="160"/>
        <v>11</v>
      </c>
      <c r="S647">
        <f t="shared" si="170"/>
        <v>0</v>
      </c>
      <c r="T647" s="6">
        <f t="shared" si="171"/>
        <v>0</v>
      </c>
      <c r="U647" s="6" t="e">
        <f>IF(予定価格!$G$1939=0,ROUND(予定価格!H635*(入力表!$F$12/予定価格!$H$1943),-$F$14),ROUND((予定価格!G635*(入力表!$F$12-予定価格!$H$1943)/予定価格!$G$1943)+予定価格!H635,-$F$14))</f>
        <v>#DIV/0!</v>
      </c>
      <c r="V647" t="e">
        <f>IF(U647=0,1,IF(予定価格!O635=0,1,(U647-予定価格!P635)/予定価格!O635))</f>
        <v>#DIV/0!</v>
      </c>
      <c r="W647" t="e">
        <f t="shared" si="161"/>
        <v>#DIV/0!</v>
      </c>
      <c r="X647" t="e">
        <f t="shared" si="172"/>
        <v>#DIV/0!</v>
      </c>
      <c r="Y647" t="e">
        <f>IF(U647=0,0,IF(予定価格!G635=0,0,(U647-予定価格!H635)/予定価格!G635))</f>
        <v>#DIV/0!</v>
      </c>
      <c r="Z647" t="e">
        <f t="shared" si="162"/>
        <v>#DIV/0!</v>
      </c>
      <c r="AA647" t="e">
        <f t="shared" si="173"/>
        <v>#DIV/0!</v>
      </c>
      <c r="AB647" s="6" t="e">
        <f t="shared" si="174"/>
        <v>#DIV/0!</v>
      </c>
    </row>
    <row r="648" spans="1:28" hidden="1" x14ac:dyDescent="0.2">
      <c r="A648">
        <f>+予定価格!A636</f>
        <v>0</v>
      </c>
      <c r="B648" s="268">
        <f>ROUND(予定価格!B636*査定表!$B$1949,-D648)+E648</f>
        <v>0</v>
      </c>
      <c r="C648" s="268"/>
      <c r="D648" s="32">
        <f t="shared" si="163"/>
        <v>3</v>
      </c>
      <c r="E648" s="33">
        <f t="shared" si="165"/>
        <v>0</v>
      </c>
      <c r="F648" s="268">
        <f>IF($F$12=0,0,IF(予定価格!$G$1939=0,ROUND(予定価格!H636*(入力表!$F$12/予定価格!$H$1943),-H648),ROUND((予定価格!G636*(入力表!$F$12-予定価格!$H$1943)/予定価格!$G$1943)+予定価格!H636,-H648)))+I648</f>
        <v>0</v>
      </c>
      <c r="G648" s="268"/>
      <c r="H648" s="34">
        <f t="shared" si="164"/>
        <v>3</v>
      </c>
      <c r="I648" s="35">
        <f t="shared" si="166"/>
        <v>0</v>
      </c>
      <c r="J648" s="220">
        <f t="shared" si="167"/>
        <v>0</v>
      </c>
      <c r="K648" s="12">
        <f t="shared" si="168"/>
        <v>0</v>
      </c>
      <c r="L648" s="37"/>
      <c r="M648" s="6">
        <f>ROUND(予定価格!B636*査定表!$B$1949,-$F$14)</f>
        <v>0</v>
      </c>
      <c r="N648">
        <f>IF(M648=0,1,M648/予定価格!B636)</f>
        <v>1</v>
      </c>
      <c r="O648">
        <f t="shared" si="159"/>
        <v>11</v>
      </c>
      <c r="P648">
        <f t="shared" si="169"/>
        <v>0</v>
      </c>
      <c r="Q648">
        <f>IF(M648=0,0,M648/予定価格!B636)</f>
        <v>0</v>
      </c>
      <c r="R648">
        <f t="shared" si="160"/>
        <v>11</v>
      </c>
      <c r="S648">
        <f t="shared" si="170"/>
        <v>0</v>
      </c>
      <c r="T648" s="6">
        <f t="shared" si="171"/>
        <v>0</v>
      </c>
      <c r="U648" s="6" t="e">
        <f>IF(予定価格!$G$1939=0,ROUND(予定価格!H636*(入力表!$F$12/予定価格!$H$1943),-$F$14),ROUND((予定価格!G636*(入力表!$F$12-予定価格!$H$1943)/予定価格!$G$1943)+予定価格!H636,-$F$14))</f>
        <v>#DIV/0!</v>
      </c>
      <c r="V648" t="e">
        <f>IF(U648=0,1,IF(予定価格!O636=0,1,(U648-予定価格!P636)/予定価格!O636))</f>
        <v>#DIV/0!</v>
      </c>
      <c r="W648" t="e">
        <f t="shared" si="161"/>
        <v>#DIV/0!</v>
      </c>
      <c r="X648" t="e">
        <f t="shared" si="172"/>
        <v>#DIV/0!</v>
      </c>
      <c r="Y648" t="e">
        <f>IF(U648=0,0,IF(予定価格!G636=0,0,(U648-予定価格!H636)/予定価格!G636))</f>
        <v>#DIV/0!</v>
      </c>
      <c r="Z648" t="e">
        <f t="shared" si="162"/>
        <v>#DIV/0!</v>
      </c>
      <c r="AA648" t="e">
        <f t="shared" si="173"/>
        <v>#DIV/0!</v>
      </c>
      <c r="AB648" s="6" t="e">
        <f t="shared" si="174"/>
        <v>#DIV/0!</v>
      </c>
    </row>
    <row r="649" spans="1:28" hidden="1" x14ac:dyDescent="0.2">
      <c r="A649">
        <f>+予定価格!A637</f>
        <v>0</v>
      </c>
      <c r="B649" s="268">
        <f>ROUND(予定価格!B637*査定表!$B$1949,-D649)+E649</f>
        <v>0</v>
      </c>
      <c r="C649" s="268"/>
      <c r="D649" s="32">
        <f t="shared" si="163"/>
        <v>3</v>
      </c>
      <c r="E649" s="33">
        <f t="shared" si="165"/>
        <v>0</v>
      </c>
      <c r="F649" s="268">
        <f>IF($F$12=0,0,IF(予定価格!$G$1939=0,ROUND(予定価格!H637*(入力表!$F$12/予定価格!$H$1943),-H649),ROUND((予定価格!G637*(入力表!$F$12-予定価格!$H$1943)/予定価格!$G$1943)+予定価格!H637,-H649)))+I649</f>
        <v>0</v>
      </c>
      <c r="G649" s="268"/>
      <c r="H649" s="34">
        <f t="shared" si="164"/>
        <v>3</v>
      </c>
      <c r="I649" s="35">
        <f t="shared" si="166"/>
        <v>0</v>
      </c>
      <c r="J649" s="220">
        <f t="shared" si="167"/>
        <v>0</v>
      </c>
      <c r="K649" s="12">
        <f t="shared" si="168"/>
        <v>0</v>
      </c>
      <c r="L649" s="37"/>
      <c r="M649" s="6">
        <f>ROUND(予定価格!B637*査定表!$B$1949,-$F$14)</f>
        <v>0</v>
      </c>
      <c r="N649">
        <f>IF(M649=0,1,M649/予定価格!B637)</f>
        <v>1</v>
      </c>
      <c r="O649">
        <f t="shared" si="159"/>
        <v>11</v>
      </c>
      <c r="P649">
        <f t="shared" si="169"/>
        <v>0</v>
      </c>
      <c r="Q649">
        <f>IF(M649=0,0,M649/予定価格!B637)</f>
        <v>0</v>
      </c>
      <c r="R649">
        <f t="shared" si="160"/>
        <v>11</v>
      </c>
      <c r="S649">
        <f t="shared" si="170"/>
        <v>0</v>
      </c>
      <c r="T649" s="6">
        <f t="shared" si="171"/>
        <v>0</v>
      </c>
      <c r="U649" s="6" t="e">
        <f>IF(予定価格!$G$1939=0,ROUND(予定価格!H637*(入力表!$F$12/予定価格!$H$1943),-$F$14),ROUND((予定価格!G637*(入力表!$F$12-予定価格!$H$1943)/予定価格!$G$1943)+予定価格!H637,-$F$14))</f>
        <v>#DIV/0!</v>
      </c>
      <c r="V649" t="e">
        <f>IF(U649=0,1,IF(予定価格!O637=0,1,(U649-予定価格!P637)/予定価格!O637))</f>
        <v>#DIV/0!</v>
      </c>
      <c r="W649" t="e">
        <f t="shared" si="161"/>
        <v>#DIV/0!</v>
      </c>
      <c r="X649" t="e">
        <f t="shared" si="172"/>
        <v>#DIV/0!</v>
      </c>
      <c r="Y649" t="e">
        <f>IF(U649=0,0,IF(予定価格!G637=0,0,(U649-予定価格!H637)/予定価格!G637))</f>
        <v>#DIV/0!</v>
      </c>
      <c r="Z649" t="e">
        <f t="shared" si="162"/>
        <v>#DIV/0!</v>
      </c>
      <c r="AA649" t="e">
        <f t="shared" si="173"/>
        <v>#DIV/0!</v>
      </c>
      <c r="AB649" s="6" t="e">
        <f t="shared" si="174"/>
        <v>#DIV/0!</v>
      </c>
    </row>
    <row r="650" spans="1:28" hidden="1" x14ac:dyDescent="0.2">
      <c r="A650">
        <f>+予定価格!A638</f>
        <v>0</v>
      </c>
      <c r="B650" s="268">
        <f>ROUND(予定価格!B638*査定表!$B$1949,-D650)+E650</f>
        <v>0</v>
      </c>
      <c r="C650" s="268"/>
      <c r="D650" s="32">
        <f t="shared" si="163"/>
        <v>3</v>
      </c>
      <c r="E650" s="33">
        <f t="shared" si="165"/>
        <v>0</v>
      </c>
      <c r="F650" s="268">
        <f>IF($F$12=0,0,IF(予定価格!$G$1939=0,ROUND(予定価格!H638*(入力表!$F$12/予定価格!$H$1943),-H650),ROUND((予定価格!G638*(入力表!$F$12-予定価格!$H$1943)/予定価格!$G$1943)+予定価格!H638,-H650)))+I650</f>
        <v>0</v>
      </c>
      <c r="G650" s="268"/>
      <c r="H650" s="34">
        <f t="shared" si="164"/>
        <v>3</v>
      </c>
      <c r="I650" s="35">
        <f t="shared" si="166"/>
        <v>0</v>
      </c>
      <c r="J650" s="220">
        <f t="shared" si="167"/>
        <v>0</v>
      </c>
      <c r="K650" s="12">
        <f t="shared" si="168"/>
        <v>0</v>
      </c>
      <c r="L650" s="37"/>
      <c r="M650" s="6">
        <f>ROUND(予定価格!B638*査定表!$B$1949,-$F$14)</f>
        <v>0</v>
      </c>
      <c r="N650">
        <f>IF(M650=0,1,M650/予定価格!B638)</f>
        <v>1</v>
      </c>
      <c r="O650">
        <f t="shared" si="159"/>
        <v>11</v>
      </c>
      <c r="P650">
        <f t="shared" si="169"/>
        <v>0</v>
      </c>
      <c r="Q650">
        <f>IF(M650=0,0,M650/予定価格!B638)</f>
        <v>0</v>
      </c>
      <c r="R650">
        <f t="shared" si="160"/>
        <v>11</v>
      </c>
      <c r="S650">
        <f t="shared" si="170"/>
        <v>0</v>
      </c>
      <c r="T650" s="6">
        <f t="shared" si="171"/>
        <v>0</v>
      </c>
      <c r="U650" s="6" t="e">
        <f>IF(予定価格!$G$1939=0,ROUND(予定価格!H638*(入力表!$F$12/予定価格!$H$1943),-$F$14),ROUND((予定価格!G638*(入力表!$F$12-予定価格!$H$1943)/予定価格!$G$1943)+予定価格!H638,-$F$14))</f>
        <v>#DIV/0!</v>
      </c>
      <c r="V650" t="e">
        <f>IF(U650=0,1,IF(予定価格!O638=0,1,(U650-予定価格!P638)/予定価格!O638))</f>
        <v>#DIV/0!</v>
      </c>
      <c r="W650" t="e">
        <f t="shared" si="161"/>
        <v>#DIV/0!</v>
      </c>
      <c r="X650" t="e">
        <f t="shared" si="172"/>
        <v>#DIV/0!</v>
      </c>
      <c r="Y650" t="e">
        <f>IF(U650=0,0,IF(予定価格!G638=0,0,(U650-予定価格!H638)/予定価格!G638))</f>
        <v>#DIV/0!</v>
      </c>
      <c r="Z650" t="e">
        <f t="shared" si="162"/>
        <v>#DIV/0!</v>
      </c>
      <c r="AA650" t="e">
        <f t="shared" si="173"/>
        <v>#DIV/0!</v>
      </c>
      <c r="AB650" s="6" t="e">
        <f t="shared" si="174"/>
        <v>#DIV/0!</v>
      </c>
    </row>
    <row r="651" spans="1:28" hidden="1" x14ac:dyDescent="0.2">
      <c r="A651">
        <f>+予定価格!A639</f>
        <v>0</v>
      </c>
      <c r="B651" s="268">
        <f>ROUND(予定価格!B639*査定表!$B$1949,-D651)+E651</f>
        <v>0</v>
      </c>
      <c r="C651" s="268"/>
      <c r="D651" s="32">
        <f t="shared" si="163"/>
        <v>3</v>
      </c>
      <c r="E651" s="33">
        <f t="shared" si="165"/>
        <v>0</v>
      </c>
      <c r="F651" s="268">
        <f>IF($F$12=0,0,IF(予定価格!$G$1939=0,ROUND(予定価格!H639*(入力表!$F$12/予定価格!$H$1943),-H651),ROUND((予定価格!G639*(入力表!$F$12-予定価格!$H$1943)/予定価格!$G$1943)+予定価格!H639,-H651)))+I651</f>
        <v>0</v>
      </c>
      <c r="G651" s="268"/>
      <c r="H651" s="34">
        <f t="shared" si="164"/>
        <v>3</v>
      </c>
      <c r="I651" s="35">
        <f t="shared" si="166"/>
        <v>0</v>
      </c>
      <c r="J651" s="220">
        <f t="shared" si="167"/>
        <v>0</v>
      </c>
      <c r="K651" s="12">
        <f t="shared" si="168"/>
        <v>0</v>
      </c>
      <c r="L651" s="37"/>
      <c r="M651" s="6">
        <f>ROUND(予定価格!B639*査定表!$B$1949,-$F$14)</f>
        <v>0</v>
      </c>
      <c r="N651">
        <f>IF(M651=0,1,M651/予定価格!B639)</f>
        <v>1</v>
      </c>
      <c r="O651">
        <f t="shared" si="159"/>
        <v>11</v>
      </c>
      <c r="P651">
        <f t="shared" si="169"/>
        <v>0</v>
      </c>
      <c r="Q651">
        <f>IF(M651=0,0,M651/予定価格!B639)</f>
        <v>0</v>
      </c>
      <c r="R651">
        <f t="shared" si="160"/>
        <v>11</v>
      </c>
      <c r="S651">
        <f t="shared" si="170"/>
        <v>0</v>
      </c>
      <c r="T651" s="6">
        <f t="shared" si="171"/>
        <v>0</v>
      </c>
      <c r="U651" s="6" t="e">
        <f>IF(予定価格!$G$1939=0,ROUND(予定価格!H639*(入力表!$F$12/予定価格!$H$1943),-$F$14),ROUND((予定価格!G639*(入力表!$F$12-予定価格!$H$1943)/予定価格!$G$1943)+予定価格!H639,-$F$14))</f>
        <v>#DIV/0!</v>
      </c>
      <c r="V651" t="e">
        <f>IF(U651=0,1,IF(予定価格!O639=0,1,(U651-予定価格!P639)/予定価格!O639))</f>
        <v>#DIV/0!</v>
      </c>
      <c r="W651" t="e">
        <f t="shared" si="161"/>
        <v>#DIV/0!</v>
      </c>
      <c r="X651" t="e">
        <f t="shared" si="172"/>
        <v>#DIV/0!</v>
      </c>
      <c r="Y651" t="e">
        <f>IF(U651=0,0,IF(予定価格!G639=0,0,(U651-予定価格!H639)/予定価格!G639))</f>
        <v>#DIV/0!</v>
      </c>
      <c r="Z651" t="e">
        <f t="shared" si="162"/>
        <v>#DIV/0!</v>
      </c>
      <c r="AA651" t="e">
        <f t="shared" si="173"/>
        <v>#DIV/0!</v>
      </c>
      <c r="AB651" s="6" t="e">
        <f t="shared" si="174"/>
        <v>#DIV/0!</v>
      </c>
    </row>
    <row r="652" spans="1:28" hidden="1" x14ac:dyDescent="0.2">
      <c r="A652">
        <f>+予定価格!A640</f>
        <v>0</v>
      </c>
      <c r="B652" s="268">
        <f>ROUND(予定価格!B640*査定表!$B$1949,-D652)+E652</f>
        <v>0</v>
      </c>
      <c r="C652" s="268"/>
      <c r="D652" s="32">
        <f t="shared" si="163"/>
        <v>3</v>
      </c>
      <c r="E652" s="33">
        <f t="shared" si="165"/>
        <v>0</v>
      </c>
      <c r="F652" s="268">
        <f>IF($F$12=0,0,IF(予定価格!$G$1939=0,ROUND(予定価格!H640*(入力表!$F$12/予定価格!$H$1943),-H652),ROUND((予定価格!G640*(入力表!$F$12-予定価格!$H$1943)/予定価格!$G$1943)+予定価格!H640,-H652)))+I652</f>
        <v>0</v>
      </c>
      <c r="G652" s="268"/>
      <c r="H652" s="34">
        <f t="shared" si="164"/>
        <v>3</v>
      </c>
      <c r="I652" s="35">
        <f t="shared" si="166"/>
        <v>0</v>
      </c>
      <c r="J652" s="220">
        <f t="shared" si="167"/>
        <v>0</v>
      </c>
      <c r="K652" s="12">
        <f t="shared" si="168"/>
        <v>0</v>
      </c>
      <c r="L652" s="37"/>
      <c r="M652" s="6">
        <f>ROUND(予定価格!B640*査定表!$B$1949,-$F$14)</f>
        <v>0</v>
      </c>
      <c r="N652">
        <f>IF(M652=0,1,M652/予定価格!B640)</f>
        <v>1</v>
      </c>
      <c r="O652">
        <f t="shared" si="159"/>
        <v>11</v>
      </c>
      <c r="P652">
        <f t="shared" si="169"/>
        <v>0</v>
      </c>
      <c r="Q652">
        <f>IF(M652=0,0,M652/予定価格!B640)</f>
        <v>0</v>
      </c>
      <c r="R652">
        <f t="shared" si="160"/>
        <v>11</v>
      </c>
      <c r="S652">
        <f t="shared" si="170"/>
        <v>0</v>
      </c>
      <c r="T652" s="6">
        <f t="shared" si="171"/>
        <v>0</v>
      </c>
      <c r="U652" s="6" t="e">
        <f>IF(予定価格!$G$1939=0,ROUND(予定価格!H640*(入力表!$F$12/予定価格!$H$1943),-$F$14),ROUND((予定価格!G640*(入力表!$F$12-予定価格!$H$1943)/予定価格!$G$1943)+予定価格!H640,-$F$14))</f>
        <v>#DIV/0!</v>
      </c>
      <c r="V652" t="e">
        <f>IF(U652=0,1,IF(予定価格!O640=0,1,(U652-予定価格!P640)/予定価格!O640))</f>
        <v>#DIV/0!</v>
      </c>
      <c r="W652" t="e">
        <f t="shared" si="161"/>
        <v>#DIV/0!</v>
      </c>
      <c r="X652" t="e">
        <f t="shared" si="172"/>
        <v>#DIV/0!</v>
      </c>
      <c r="Y652" t="e">
        <f>IF(U652=0,0,IF(予定価格!G640=0,0,(U652-予定価格!H640)/予定価格!G640))</f>
        <v>#DIV/0!</v>
      </c>
      <c r="Z652" t="e">
        <f t="shared" si="162"/>
        <v>#DIV/0!</v>
      </c>
      <c r="AA652" t="e">
        <f t="shared" si="173"/>
        <v>#DIV/0!</v>
      </c>
      <c r="AB652" s="6" t="e">
        <f t="shared" si="174"/>
        <v>#DIV/0!</v>
      </c>
    </row>
    <row r="653" spans="1:28" hidden="1" x14ac:dyDescent="0.2">
      <c r="A653">
        <f>+予定価格!A641</f>
        <v>0</v>
      </c>
      <c r="B653" s="268">
        <f>ROUND(予定価格!B641*査定表!$B$1949,-D653)+E653</f>
        <v>0</v>
      </c>
      <c r="C653" s="268"/>
      <c r="D653" s="32">
        <f t="shared" si="163"/>
        <v>3</v>
      </c>
      <c r="E653" s="33">
        <f t="shared" si="165"/>
        <v>0</v>
      </c>
      <c r="F653" s="268">
        <f>IF($F$12=0,0,IF(予定価格!$G$1939=0,ROUND(予定価格!H641*(入力表!$F$12/予定価格!$H$1943),-H653),ROUND((予定価格!G641*(入力表!$F$12-予定価格!$H$1943)/予定価格!$G$1943)+予定価格!H641,-H653)))+I653</f>
        <v>0</v>
      </c>
      <c r="G653" s="268"/>
      <c r="H653" s="34">
        <f t="shared" si="164"/>
        <v>3</v>
      </c>
      <c r="I653" s="35">
        <f t="shared" si="166"/>
        <v>0</v>
      </c>
      <c r="J653" s="220">
        <f t="shared" si="167"/>
        <v>0</v>
      </c>
      <c r="K653" s="12">
        <f t="shared" si="168"/>
        <v>0</v>
      </c>
      <c r="L653" s="37"/>
      <c r="M653" s="6">
        <f>ROUND(予定価格!B641*査定表!$B$1949,-$F$14)</f>
        <v>0</v>
      </c>
      <c r="N653">
        <f>IF(M653=0,1,M653/予定価格!B641)</f>
        <v>1</v>
      </c>
      <c r="O653">
        <f t="shared" si="159"/>
        <v>11</v>
      </c>
      <c r="P653">
        <f t="shared" si="169"/>
        <v>0</v>
      </c>
      <c r="Q653">
        <f>IF(M653=0,0,M653/予定価格!B641)</f>
        <v>0</v>
      </c>
      <c r="R653">
        <f t="shared" si="160"/>
        <v>11</v>
      </c>
      <c r="S653">
        <f t="shared" si="170"/>
        <v>0</v>
      </c>
      <c r="T653" s="6">
        <f t="shared" si="171"/>
        <v>0</v>
      </c>
      <c r="U653" s="6" t="e">
        <f>IF(予定価格!$G$1939=0,ROUND(予定価格!H641*(入力表!$F$12/予定価格!$H$1943),-$F$14),ROUND((予定価格!G641*(入力表!$F$12-予定価格!$H$1943)/予定価格!$G$1943)+予定価格!H641,-$F$14))</f>
        <v>#DIV/0!</v>
      </c>
      <c r="V653" t="e">
        <f>IF(U653=0,1,IF(予定価格!O641=0,1,(U653-予定価格!P641)/予定価格!O641))</f>
        <v>#DIV/0!</v>
      </c>
      <c r="W653" t="e">
        <f t="shared" si="161"/>
        <v>#DIV/0!</v>
      </c>
      <c r="X653" t="e">
        <f t="shared" si="172"/>
        <v>#DIV/0!</v>
      </c>
      <c r="Y653" t="e">
        <f>IF(U653=0,0,IF(予定価格!G641=0,0,(U653-予定価格!H641)/予定価格!G641))</f>
        <v>#DIV/0!</v>
      </c>
      <c r="Z653" t="e">
        <f t="shared" si="162"/>
        <v>#DIV/0!</v>
      </c>
      <c r="AA653" t="e">
        <f t="shared" si="173"/>
        <v>#DIV/0!</v>
      </c>
      <c r="AB653" s="6" t="e">
        <f t="shared" si="174"/>
        <v>#DIV/0!</v>
      </c>
    </row>
    <row r="654" spans="1:28" hidden="1" x14ac:dyDescent="0.2">
      <c r="A654">
        <f>+予定価格!A642</f>
        <v>0</v>
      </c>
      <c r="B654" s="268">
        <f>ROUND(予定価格!B642*査定表!$B$1949,-D654)+E654</f>
        <v>0</v>
      </c>
      <c r="C654" s="268"/>
      <c r="D654" s="32">
        <f t="shared" si="163"/>
        <v>3</v>
      </c>
      <c r="E654" s="33">
        <f t="shared" si="165"/>
        <v>0</v>
      </c>
      <c r="F654" s="268">
        <f>IF($F$12=0,0,IF(予定価格!$G$1939=0,ROUND(予定価格!H642*(入力表!$F$12/予定価格!$H$1943),-H654),ROUND((予定価格!G642*(入力表!$F$12-予定価格!$H$1943)/予定価格!$G$1943)+予定価格!H642,-H654)))+I654</f>
        <v>0</v>
      </c>
      <c r="G654" s="268"/>
      <c r="H654" s="34">
        <f t="shared" si="164"/>
        <v>3</v>
      </c>
      <c r="I654" s="35">
        <f t="shared" si="166"/>
        <v>0</v>
      </c>
      <c r="J654" s="220">
        <f t="shared" si="167"/>
        <v>0</v>
      </c>
      <c r="K654" s="12">
        <f t="shared" si="168"/>
        <v>0</v>
      </c>
      <c r="L654" s="37"/>
      <c r="M654" s="6">
        <f>ROUND(予定価格!B642*査定表!$B$1949,-$F$14)</f>
        <v>0</v>
      </c>
      <c r="N654">
        <f>IF(M654=0,1,M654/予定価格!B642)</f>
        <v>1</v>
      </c>
      <c r="O654">
        <f t="shared" si="159"/>
        <v>11</v>
      </c>
      <c r="P654">
        <f t="shared" si="169"/>
        <v>0</v>
      </c>
      <c r="Q654">
        <f>IF(M654=0,0,M654/予定価格!B642)</f>
        <v>0</v>
      </c>
      <c r="R654">
        <f t="shared" si="160"/>
        <v>11</v>
      </c>
      <c r="S654">
        <f t="shared" si="170"/>
        <v>0</v>
      </c>
      <c r="T654" s="6">
        <f t="shared" si="171"/>
        <v>0</v>
      </c>
      <c r="U654" s="6" t="e">
        <f>IF(予定価格!$G$1939=0,ROUND(予定価格!H642*(入力表!$F$12/予定価格!$H$1943),-$F$14),ROUND((予定価格!G642*(入力表!$F$12-予定価格!$H$1943)/予定価格!$G$1943)+予定価格!H642,-$F$14))</f>
        <v>#DIV/0!</v>
      </c>
      <c r="V654" t="e">
        <f>IF(U654=0,1,IF(予定価格!O642=0,1,(U654-予定価格!P642)/予定価格!O642))</f>
        <v>#DIV/0!</v>
      </c>
      <c r="W654" t="e">
        <f t="shared" si="161"/>
        <v>#DIV/0!</v>
      </c>
      <c r="X654" t="e">
        <f t="shared" si="172"/>
        <v>#DIV/0!</v>
      </c>
      <c r="Y654" t="e">
        <f>IF(U654=0,0,IF(予定価格!G642=0,0,(U654-予定価格!H642)/予定価格!G642))</f>
        <v>#DIV/0!</v>
      </c>
      <c r="Z654" t="e">
        <f t="shared" si="162"/>
        <v>#DIV/0!</v>
      </c>
      <c r="AA654" t="e">
        <f t="shared" si="173"/>
        <v>#DIV/0!</v>
      </c>
      <c r="AB654" s="6" t="e">
        <f t="shared" si="174"/>
        <v>#DIV/0!</v>
      </c>
    </row>
    <row r="655" spans="1:28" hidden="1" x14ac:dyDescent="0.2">
      <c r="A655">
        <f>+予定価格!A643</f>
        <v>0</v>
      </c>
      <c r="B655" s="268">
        <f>ROUND(予定価格!B643*査定表!$B$1949,-D655)+E655</f>
        <v>0</v>
      </c>
      <c r="C655" s="268"/>
      <c r="D655" s="32">
        <f t="shared" si="163"/>
        <v>3</v>
      </c>
      <c r="E655" s="33">
        <f t="shared" si="165"/>
        <v>0</v>
      </c>
      <c r="F655" s="268">
        <f>IF($F$12=0,0,IF(予定価格!$G$1939=0,ROUND(予定価格!H643*(入力表!$F$12/予定価格!$H$1943),-H655),ROUND((予定価格!G643*(入力表!$F$12-予定価格!$H$1943)/予定価格!$G$1943)+予定価格!H643,-H655)))+I655</f>
        <v>0</v>
      </c>
      <c r="G655" s="268"/>
      <c r="H655" s="34">
        <f t="shared" si="164"/>
        <v>3</v>
      </c>
      <c r="I655" s="35">
        <f t="shared" si="166"/>
        <v>0</v>
      </c>
      <c r="J655" s="220">
        <f t="shared" si="167"/>
        <v>0</v>
      </c>
      <c r="K655" s="12">
        <f t="shared" si="168"/>
        <v>0</v>
      </c>
      <c r="L655" s="37"/>
      <c r="M655" s="6">
        <f>ROUND(予定価格!B643*査定表!$B$1949,-$F$14)</f>
        <v>0</v>
      </c>
      <c r="N655">
        <f>IF(M655=0,1,M655/予定価格!B643)</f>
        <v>1</v>
      </c>
      <c r="O655">
        <f t="shared" si="159"/>
        <v>11</v>
      </c>
      <c r="P655">
        <f t="shared" si="169"/>
        <v>0</v>
      </c>
      <c r="Q655">
        <f>IF(M655=0,0,M655/予定価格!B643)</f>
        <v>0</v>
      </c>
      <c r="R655">
        <f t="shared" si="160"/>
        <v>11</v>
      </c>
      <c r="S655">
        <f t="shared" si="170"/>
        <v>0</v>
      </c>
      <c r="T655" s="6">
        <f t="shared" si="171"/>
        <v>0</v>
      </c>
      <c r="U655" s="6" t="e">
        <f>IF(予定価格!$G$1939=0,ROUND(予定価格!H643*(入力表!$F$12/予定価格!$H$1943),-$F$14),ROUND((予定価格!G643*(入力表!$F$12-予定価格!$H$1943)/予定価格!$G$1943)+予定価格!H643,-$F$14))</f>
        <v>#DIV/0!</v>
      </c>
      <c r="V655" t="e">
        <f>IF(U655=0,1,IF(予定価格!O643=0,1,(U655-予定価格!P643)/予定価格!O643))</f>
        <v>#DIV/0!</v>
      </c>
      <c r="W655" t="e">
        <f t="shared" si="161"/>
        <v>#DIV/0!</v>
      </c>
      <c r="X655" t="e">
        <f t="shared" si="172"/>
        <v>#DIV/0!</v>
      </c>
      <c r="Y655" t="e">
        <f>IF(U655=0,0,IF(予定価格!G643=0,0,(U655-予定価格!H643)/予定価格!G643))</f>
        <v>#DIV/0!</v>
      </c>
      <c r="Z655" t="e">
        <f t="shared" si="162"/>
        <v>#DIV/0!</v>
      </c>
      <c r="AA655" t="e">
        <f t="shared" si="173"/>
        <v>#DIV/0!</v>
      </c>
      <c r="AB655" s="6" t="e">
        <f t="shared" si="174"/>
        <v>#DIV/0!</v>
      </c>
    </row>
    <row r="656" spans="1:28" hidden="1" x14ac:dyDescent="0.2">
      <c r="A656">
        <f>+予定価格!A644</f>
        <v>0</v>
      </c>
      <c r="B656" s="268">
        <f>ROUND(予定価格!B644*査定表!$B$1949,-D656)+E656</f>
        <v>0</v>
      </c>
      <c r="C656" s="268"/>
      <c r="D656" s="32">
        <f t="shared" si="163"/>
        <v>3</v>
      </c>
      <c r="E656" s="33">
        <f t="shared" si="165"/>
        <v>0</v>
      </c>
      <c r="F656" s="268">
        <f>IF($F$12=0,0,IF(予定価格!$G$1939=0,ROUND(予定価格!H644*(入力表!$F$12/予定価格!$H$1943),-H656),ROUND((予定価格!G644*(入力表!$F$12-予定価格!$H$1943)/予定価格!$G$1943)+予定価格!H644,-H656)))+I656</f>
        <v>0</v>
      </c>
      <c r="G656" s="268"/>
      <c r="H656" s="34">
        <f t="shared" si="164"/>
        <v>3</v>
      </c>
      <c r="I656" s="35">
        <f t="shared" si="166"/>
        <v>0</v>
      </c>
      <c r="J656" s="220">
        <f t="shared" si="167"/>
        <v>0</v>
      </c>
      <c r="K656" s="12">
        <f t="shared" si="168"/>
        <v>0</v>
      </c>
      <c r="L656" s="37"/>
      <c r="M656" s="6">
        <f>ROUND(予定価格!B644*査定表!$B$1949,-$F$14)</f>
        <v>0</v>
      </c>
      <c r="N656">
        <f>IF(M656=0,1,M656/予定価格!B644)</f>
        <v>1</v>
      </c>
      <c r="O656">
        <f t="shared" si="159"/>
        <v>11</v>
      </c>
      <c r="P656">
        <f t="shared" si="169"/>
        <v>0</v>
      </c>
      <c r="Q656">
        <f>IF(M656=0,0,M656/予定価格!B644)</f>
        <v>0</v>
      </c>
      <c r="R656">
        <f t="shared" si="160"/>
        <v>11</v>
      </c>
      <c r="S656">
        <f t="shared" si="170"/>
        <v>0</v>
      </c>
      <c r="T656" s="6">
        <f t="shared" si="171"/>
        <v>0</v>
      </c>
      <c r="U656" s="6" t="e">
        <f>IF(予定価格!$G$1939=0,ROUND(予定価格!H644*(入力表!$F$12/予定価格!$H$1943),-$F$14),ROUND((予定価格!G644*(入力表!$F$12-予定価格!$H$1943)/予定価格!$G$1943)+予定価格!H644,-$F$14))</f>
        <v>#DIV/0!</v>
      </c>
      <c r="V656" t="e">
        <f>IF(U656=0,1,IF(予定価格!O644=0,1,(U656-予定価格!P644)/予定価格!O644))</f>
        <v>#DIV/0!</v>
      </c>
      <c r="W656" t="e">
        <f t="shared" si="161"/>
        <v>#DIV/0!</v>
      </c>
      <c r="X656" t="e">
        <f t="shared" si="172"/>
        <v>#DIV/0!</v>
      </c>
      <c r="Y656" t="e">
        <f>IF(U656=0,0,IF(予定価格!G644=0,0,(U656-予定価格!H644)/予定価格!G644))</f>
        <v>#DIV/0!</v>
      </c>
      <c r="Z656" t="e">
        <f t="shared" si="162"/>
        <v>#DIV/0!</v>
      </c>
      <c r="AA656" t="e">
        <f t="shared" si="173"/>
        <v>#DIV/0!</v>
      </c>
      <c r="AB656" s="6" t="e">
        <f t="shared" si="174"/>
        <v>#DIV/0!</v>
      </c>
    </row>
    <row r="657" spans="1:28" hidden="1" x14ac:dyDescent="0.2">
      <c r="A657">
        <f>+予定価格!A645</f>
        <v>0</v>
      </c>
      <c r="B657" s="268">
        <f>ROUND(予定価格!B645*査定表!$B$1949,-D657)+E657</f>
        <v>0</v>
      </c>
      <c r="C657" s="268"/>
      <c r="D657" s="32">
        <f t="shared" si="163"/>
        <v>3</v>
      </c>
      <c r="E657" s="33">
        <f t="shared" si="165"/>
        <v>0</v>
      </c>
      <c r="F657" s="268">
        <f>IF($F$12=0,0,IF(予定価格!$G$1939=0,ROUND(予定価格!H645*(入力表!$F$12/予定価格!$H$1943),-H657),ROUND((予定価格!G645*(入力表!$F$12-予定価格!$H$1943)/予定価格!$G$1943)+予定価格!H645,-H657)))+I657</f>
        <v>0</v>
      </c>
      <c r="G657" s="268"/>
      <c r="H657" s="34">
        <f t="shared" si="164"/>
        <v>3</v>
      </c>
      <c r="I657" s="35">
        <f t="shared" si="166"/>
        <v>0</v>
      </c>
      <c r="J657" s="220">
        <f t="shared" si="167"/>
        <v>0</v>
      </c>
      <c r="K657" s="12">
        <f t="shared" si="168"/>
        <v>0</v>
      </c>
      <c r="L657" s="37"/>
      <c r="M657" s="6">
        <f>ROUND(予定価格!B645*査定表!$B$1949,-$F$14)</f>
        <v>0</v>
      </c>
      <c r="N657">
        <f>IF(M657=0,1,M657/予定価格!B645)</f>
        <v>1</v>
      </c>
      <c r="O657">
        <f t="shared" ref="O657:O720" si="175">RANK(N657,N$17:N$1984,1)</f>
        <v>11</v>
      </c>
      <c r="P657">
        <f t="shared" si="169"/>
        <v>0</v>
      </c>
      <c r="Q657">
        <f>IF(M657=0,0,M657/予定価格!B645)</f>
        <v>0</v>
      </c>
      <c r="R657">
        <f t="shared" ref="R657:R720" si="176">RANK(Q657,Q$17:Q$1984,0)</f>
        <v>11</v>
      </c>
      <c r="S657">
        <f t="shared" si="170"/>
        <v>0</v>
      </c>
      <c r="T657" s="6">
        <f t="shared" si="171"/>
        <v>0</v>
      </c>
      <c r="U657" s="6" t="e">
        <f>IF(予定価格!$G$1939=0,ROUND(予定価格!H645*(入力表!$F$12/予定価格!$H$1943),-$F$14),ROUND((予定価格!G645*(入力表!$F$12-予定価格!$H$1943)/予定価格!$G$1943)+予定価格!H645,-$F$14))</f>
        <v>#DIV/0!</v>
      </c>
      <c r="V657" t="e">
        <f>IF(U657=0,1,IF(予定価格!O645=0,1,(U657-予定価格!P645)/予定価格!O645))</f>
        <v>#DIV/0!</v>
      </c>
      <c r="W657" t="e">
        <f t="shared" ref="W657:W720" si="177">RANK(V657,V$17:V$1984,1)</f>
        <v>#DIV/0!</v>
      </c>
      <c r="X657" t="e">
        <f t="shared" si="172"/>
        <v>#DIV/0!</v>
      </c>
      <c r="Y657" t="e">
        <f>IF(U657=0,0,IF(予定価格!G645=0,0,(U657-予定価格!H645)/予定価格!G645))</f>
        <v>#DIV/0!</v>
      </c>
      <c r="Z657" t="e">
        <f t="shared" ref="Z657:Z720" si="178">RANK(Y657,Y$17:Y$1984,0)</f>
        <v>#DIV/0!</v>
      </c>
      <c r="AA657" t="e">
        <f t="shared" si="173"/>
        <v>#DIV/0!</v>
      </c>
      <c r="AB657" s="6" t="e">
        <f t="shared" si="174"/>
        <v>#DIV/0!</v>
      </c>
    </row>
    <row r="658" spans="1:28" hidden="1" x14ac:dyDescent="0.2">
      <c r="A658">
        <f>+予定価格!A646</f>
        <v>0</v>
      </c>
      <c r="B658" s="268">
        <f>ROUND(予定価格!B646*査定表!$B$1949,-D658)+E658</f>
        <v>0</v>
      </c>
      <c r="C658" s="268"/>
      <c r="D658" s="32">
        <f t="shared" ref="D658:D721" si="179">+$F$14</f>
        <v>3</v>
      </c>
      <c r="E658" s="33">
        <f t="shared" si="165"/>
        <v>0</v>
      </c>
      <c r="F658" s="268">
        <f>IF($F$12=0,0,IF(予定価格!$G$1939=0,ROUND(予定価格!H646*(入力表!$F$12/予定価格!$H$1943),-H658),ROUND((予定価格!G646*(入力表!$F$12-予定価格!$H$1943)/予定価格!$G$1943)+予定価格!H646,-H658)))+I658</f>
        <v>0</v>
      </c>
      <c r="G658" s="268"/>
      <c r="H658" s="34">
        <f t="shared" ref="H658:H721" si="180">+$F$14</f>
        <v>3</v>
      </c>
      <c r="I658" s="35">
        <f t="shared" si="166"/>
        <v>0</v>
      </c>
      <c r="J658" s="220">
        <f t="shared" si="167"/>
        <v>0</v>
      </c>
      <c r="K658" s="12">
        <f t="shared" si="168"/>
        <v>0</v>
      </c>
      <c r="L658" s="37"/>
      <c r="M658" s="6">
        <f>ROUND(予定価格!B646*査定表!$B$1949,-$F$14)</f>
        <v>0</v>
      </c>
      <c r="N658">
        <f>IF(M658=0,1,M658/予定価格!B646)</f>
        <v>1</v>
      </c>
      <c r="O658">
        <f t="shared" si="175"/>
        <v>11</v>
      </c>
      <c r="P658">
        <f t="shared" si="169"/>
        <v>0</v>
      </c>
      <c r="Q658">
        <f>IF(M658=0,0,M658/予定価格!B646)</f>
        <v>0</v>
      </c>
      <c r="R658">
        <f t="shared" si="176"/>
        <v>11</v>
      </c>
      <c r="S658">
        <f t="shared" si="170"/>
        <v>0</v>
      </c>
      <c r="T658" s="6">
        <f t="shared" si="171"/>
        <v>0</v>
      </c>
      <c r="U658" s="6" t="e">
        <f>IF(予定価格!$G$1939=0,ROUND(予定価格!H646*(入力表!$F$12/予定価格!$H$1943),-$F$14),ROUND((予定価格!G646*(入力表!$F$12-予定価格!$H$1943)/予定価格!$G$1943)+予定価格!H646,-$F$14))</f>
        <v>#DIV/0!</v>
      </c>
      <c r="V658" t="e">
        <f>IF(U658=0,1,IF(予定価格!O646=0,1,(U658-予定価格!P646)/予定価格!O646))</f>
        <v>#DIV/0!</v>
      </c>
      <c r="W658" t="e">
        <f t="shared" si="177"/>
        <v>#DIV/0!</v>
      </c>
      <c r="X658" t="e">
        <f t="shared" si="172"/>
        <v>#DIV/0!</v>
      </c>
      <c r="Y658" t="e">
        <f>IF(U658=0,0,IF(予定価格!G646=0,0,(U658-予定価格!H646)/予定価格!G646))</f>
        <v>#DIV/0!</v>
      </c>
      <c r="Z658" t="e">
        <f t="shared" si="178"/>
        <v>#DIV/0!</v>
      </c>
      <c r="AA658" t="e">
        <f t="shared" si="173"/>
        <v>#DIV/0!</v>
      </c>
      <c r="AB658" s="6" t="e">
        <f t="shared" si="174"/>
        <v>#DIV/0!</v>
      </c>
    </row>
    <row r="659" spans="1:28" hidden="1" x14ac:dyDescent="0.2">
      <c r="A659">
        <f>+予定価格!A647</f>
        <v>0</v>
      </c>
      <c r="B659" s="268">
        <f>ROUND(予定価格!B647*査定表!$B$1949,-D659)+E659</f>
        <v>0</v>
      </c>
      <c r="C659" s="268"/>
      <c r="D659" s="32">
        <f t="shared" si="179"/>
        <v>3</v>
      </c>
      <c r="E659" s="33">
        <f t="shared" si="165"/>
        <v>0</v>
      </c>
      <c r="F659" s="268">
        <f>IF($F$12=0,0,IF(予定価格!$G$1939=0,ROUND(予定価格!H647*(入力表!$F$12/予定価格!$H$1943),-H659),ROUND((予定価格!G647*(入力表!$F$12-予定価格!$H$1943)/予定価格!$G$1943)+予定価格!H647,-H659)))+I659</f>
        <v>0</v>
      </c>
      <c r="G659" s="268"/>
      <c r="H659" s="34">
        <f t="shared" si="180"/>
        <v>3</v>
      </c>
      <c r="I659" s="35">
        <f t="shared" si="166"/>
        <v>0</v>
      </c>
      <c r="J659" s="220">
        <f t="shared" si="167"/>
        <v>0</v>
      </c>
      <c r="K659" s="12">
        <f t="shared" si="168"/>
        <v>0</v>
      </c>
      <c r="L659" s="37"/>
      <c r="M659" s="6">
        <f>ROUND(予定価格!B647*査定表!$B$1949,-$F$14)</f>
        <v>0</v>
      </c>
      <c r="N659">
        <f>IF(M659=0,1,M659/予定価格!B647)</f>
        <v>1</v>
      </c>
      <c r="O659">
        <f t="shared" si="175"/>
        <v>11</v>
      </c>
      <c r="P659">
        <f t="shared" si="169"/>
        <v>0</v>
      </c>
      <c r="Q659">
        <f>IF(M659=0,0,M659/予定価格!B647)</f>
        <v>0</v>
      </c>
      <c r="R659">
        <f t="shared" si="176"/>
        <v>11</v>
      </c>
      <c r="S659">
        <f t="shared" si="170"/>
        <v>0</v>
      </c>
      <c r="T659" s="6">
        <f t="shared" si="171"/>
        <v>0</v>
      </c>
      <c r="U659" s="6" t="e">
        <f>IF(予定価格!$G$1939=0,ROUND(予定価格!H647*(入力表!$F$12/予定価格!$H$1943),-$F$14),ROUND((予定価格!G647*(入力表!$F$12-予定価格!$H$1943)/予定価格!$G$1943)+予定価格!H647,-$F$14))</f>
        <v>#DIV/0!</v>
      </c>
      <c r="V659" t="e">
        <f>IF(U659=0,1,IF(予定価格!O647=0,1,(U659-予定価格!P647)/予定価格!O647))</f>
        <v>#DIV/0!</v>
      </c>
      <c r="W659" t="e">
        <f t="shared" si="177"/>
        <v>#DIV/0!</v>
      </c>
      <c r="X659" t="e">
        <f t="shared" si="172"/>
        <v>#DIV/0!</v>
      </c>
      <c r="Y659" t="e">
        <f>IF(U659=0,0,IF(予定価格!G647=0,0,(U659-予定価格!H647)/予定価格!G647))</f>
        <v>#DIV/0!</v>
      </c>
      <c r="Z659" t="e">
        <f t="shared" si="178"/>
        <v>#DIV/0!</v>
      </c>
      <c r="AA659" t="e">
        <f t="shared" si="173"/>
        <v>#DIV/0!</v>
      </c>
      <c r="AB659" s="6" t="e">
        <f t="shared" si="174"/>
        <v>#DIV/0!</v>
      </c>
    </row>
    <row r="660" spans="1:28" hidden="1" x14ac:dyDescent="0.2">
      <c r="A660">
        <f>+予定価格!A648</f>
        <v>0</v>
      </c>
      <c r="B660" s="268">
        <f>ROUND(予定価格!B648*査定表!$B$1949,-D660)+E660</f>
        <v>0</v>
      </c>
      <c r="C660" s="268"/>
      <c r="D660" s="32">
        <f t="shared" si="179"/>
        <v>3</v>
      </c>
      <c r="E660" s="33">
        <f t="shared" si="165"/>
        <v>0</v>
      </c>
      <c r="F660" s="268">
        <f>IF($F$12=0,0,IF(予定価格!$G$1939=0,ROUND(予定価格!H648*(入力表!$F$12/予定価格!$H$1943),-H660),ROUND((予定価格!G648*(入力表!$F$12-予定価格!$H$1943)/予定価格!$G$1943)+予定価格!H648,-H660)))+I660</f>
        <v>0</v>
      </c>
      <c r="G660" s="268"/>
      <c r="H660" s="34">
        <f t="shared" si="180"/>
        <v>3</v>
      </c>
      <c r="I660" s="35">
        <f t="shared" si="166"/>
        <v>0</v>
      </c>
      <c r="J660" s="220">
        <f t="shared" si="167"/>
        <v>0</v>
      </c>
      <c r="K660" s="12">
        <f t="shared" si="168"/>
        <v>0</v>
      </c>
      <c r="L660" s="37"/>
      <c r="M660" s="6">
        <f>ROUND(予定価格!B648*査定表!$B$1949,-$F$14)</f>
        <v>0</v>
      </c>
      <c r="N660">
        <f>IF(M660=0,1,M660/予定価格!B648)</f>
        <v>1</v>
      </c>
      <c r="O660">
        <f t="shared" si="175"/>
        <v>11</v>
      </c>
      <c r="P660">
        <f t="shared" si="169"/>
        <v>0</v>
      </c>
      <c r="Q660">
        <f>IF(M660=0,0,M660/予定価格!B648)</f>
        <v>0</v>
      </c>
      <c r="R660">
        <f t="shared" si="176"/>
        <v>11</v>
      </c>
      <c r="S660">
        <f t="shared" si="170"/>
        <v>0</v>
      </c>
      <c r="T660" s="6">
        <f t="shared" si="171"/>
        <v>0</v>
      </c>
      <c r="U660" s="6" t="e">
        <f>IF(予定価格!$G$1939=0,ROUND(予定価格!H648*(入力表!$F$12/予定価格!$H$1943),-$F$14),ROUND((予定価格!G648*(入力表!$F$12-予定価格!$H$1943)/予定価格!$G$1943)+予定価格!H648,-$F$14))</f>
        <v>#DIV/0!</v>
      </c>
      <c r="V660" t="e">
        <f>IF(U660=0,1,IF(予定価格!O648=0,1,(U660-予定価格!P648)/予定価格!O648))</f>
        <v>#DIV/0!</v>
      </c>
      <c r="W660" t="e">
        <f t="shared" si="177"/>
        <v>#DIV/0!</v>
      </c>
      <c r="X660" t="e">
        <f t="shared" si="172"/>
        <v>#DIV/0!</v>
      </c>
      <c r="Y660" t="e">
        <f>IF(U660=0,0,IF(予定価格!G648=0,0,(U660-予定価格!H648)/予定価格!G648))</f>
        <v>#DIV/0!</v>
      </c>
      <c r="Z660" t="e">
        <f t="shared" si="178"/>
        <v>#DIV/0!</v>
      </c>
      <c r="AA660" t="e">
        <f t="shared" si="173"/>
        <v>#DIV/0!</v>
      </c>
      <c r="AB660" s="6" t="e">
        <f t="shared" si="174"/>
        <v>#DIV/0!</v>
      </c>
    </row>
    <row r="661" spans="1:28" hidden="1" x14ac:dyDescent="0.2">
      <c r="A661">
        <f>+予定価格!A649</f>
        <v>0</v>
      </c>
      <c r="B661" s="268">
        <f>ROUND(予定価格!B649*査定表!$B$1949,-D661)+E661</f>
        <v>0</v>
      </c>
      <c r="C661" s="268"/>
      <c r="D661" s="32">
        <f t="shared" si="179"/>
        <v>3</v>
      </c>
      <c r="E661" s="33">
        <f t="shared" si="165"/>
        <v>0</v>
      </c>
      <c r="F661" s="268">
        <f>IF($F$12=0,0,IF(予定価格!$G$1939=0,ROUND(予定価格!H649*(入力表!$F$12/予定価格!$H$1943),-H661),ROUND((予定価格!G649*(入力表!$F$12-予定価格!$H$1943)/予定価格!$G$1943)+予定価格!H649,-H661)))+I661</f>
        <v>0</v>
      </c>
      <c r="G661" s="268"/>
      <c r="H661" s="34">
        <f t="shared" si="180"/>
        <v>3</v>
      </c>
      <c r="I661" s="35">
        <f t="shared" si="166"/>
        <v>0</v>
      </c>
      <c r="J661" s="220">
        <f t="shared" si="167"/>
        <v>0</v>
      </c>
      <c r="K661" s="12">
        <f t="shared" si="168"/>
        <v>0</v>
      </c>
      <c r="L661" s="37"/>
      <c r="M661" s="6">
        <f>ROUND(予定価格!B649*査定表!$B$1949,-$F$14)</f>
        <v>0</v>
      </c>
      <c r="N661">
        <f>IF(M661=0,1,M661/予定価格!B649)</f>
        <v>1</v>
      </c>
      <c r="O661">
        <f t="shared" si="175"/>
        <v>11</v>
      </c>
      <c r="P661">
        <f t="shared" si="169"/>
        <v>0</v>
      </c>
      <c r="Q661">
        <f>IF(M661=0,0,M661/予定価格!B649)</f>
        <v>0</v>
      </c>
      <c r="R661">
        <f t="shared" si="176"/>
        <v>11</v>
      </c>
      <c r="S661">
        <f t="shared" si="170"/>
        <v>0</v>
      </c>
      <c r="T661" s="6">
        <f t="shared" si="171"/>
        <v>0</v>
      </c>
      <c r="U661" s="6" t="e">
        <f>IF(予定価格!$G$1939=0,ROUND(予定価格!H649*(入力表!$F$12/予定価格!$H$1943),-$F$14),ROUND((予定価格!G649*(入力表!$F$12-予定価格!$H$1943)/予定価格!$G$1943)+予定価格!H649,-$F$14))</f>
        <v>#DIV/0!</v>
      </c>
      <c r="V661" t="e">
        <f>IF(U661=0,1,IF(予定価格!O649=0,1,(U661-予定価格!P649)/予定価格!O649))</f>
        <v>#DIV/0!</v>
      </c>
      <c r="W661" t="e">
        <f t="shared" si="177"/>
        <v>#DIV/0!</v>
      </c>
      <c r="X661" t="e">
        <f t="shared" si="172"/>
        <v>#DIV/0!</v>
      </c>
      <c r="Y661" t="e">
        <f>IF(U661=0,0,IF(予定価格!G649=0,0,(U661-予定価格!H649)/予定価格!G649))</f>
        <v>#DIV/0!</v>
      </c>
      <c r="Z661" t="e">
        <f t="shared" si="178"/>
        <v>#DIV/0!</v>
      </c>
      <c r="AA661" t="e">
        <f t="shared" si="173"/>
        <v>#DIV/0!</v>
      </c>
      <c r="AB661" s="6" t="e">
        <f t="shared" si="174"/>
        <v>#DIV/0!</v>
      </c>
    </row>
    <row r="662" spans="1:28" hidden="1" x14ac:dyDescent="0.2">
      <c r="A662">
        <f>+予定価格!A650</f>
        <v>0</v>
      </c>
      <c r="B662" s="268">
        <f>ROUND(予定価格!B650*査定表!$B$1949,-D662)+E662</f>
        <v>0</v>
      </c>
      <c r="C662" s="268"/>
      <c r="D662" s="32">
        <f t="shared" si="179"/>
        <v>3</v>
      </c>
      <c r="E662" s="33">
        <f t="shared" si="165"/>
        <v>0</v>
      </c>
      <c r="F662" s="268">
        <f>IF($F$12=0,0,IF(予定価格!$G$1939=0,ROUND(予定価格!H650*(入力表!$F$12/予定価格!$H$1943),-H662),ROUND((予定価格!G650*(入力表!$F$12-予定価格!$H$1943)/予定価格!$G$1943)+予定価格!H650,-H662)))+I662</f>
        <v>0</v>
      </c>
      <c r="G662" s="268"/>
      <c r="H662" s="34">
        <f t="shared" si="180"/>
        <v>3</v>
      </c>
      <c r="I662" s="35">
        <f t="shared" si="166"/>
        <v>0</v>
      </c>
      <c r="J662" s="220">
        <f t="shared" si="167"/>
        <v>0</v>
      </c>
      <c r="K662" s="12">
        <f t="shared" si="168"/>
        <v>0</v>
      </c>
      <c r="L662" s="37"/>
      <c r="M662" s="6">
        <f>ROUND(予定価格!B650*査定表!$B$1949,-$F$14)</f>
        <v>0</v>
      </c>
      <c r="N662">
        <f>IF(M662=0,1,M662/予定価格!B650)</f>
        <v>1</v>
      </c>
      <c r="O662">
        <f t="shared" si="175"/>
        <v>11</v>
      </c>
      <c r="P662">
        <f t="shared" si="169"/>
        <v>0</v>
      </c>
      <c r="Q662">
        <f>IF(M662=0,0,M662/予定価格!B650)</f>
        <v>0</v>
      </c>
      <c r="R662">
        <f t="shared" si="176"/>
        <v>11</v>
      </c>
      <c r="S662">
        <f t="shared" si="170"/>
        <v>0</v>
      </c>
      <c r="T662" s="6">
        <f t="shared" si="171"/>
        <v>0</v>
      </c>
      <c r="U662" s="6" t="e">
        <f>IF(予定価格!$G$1939=0,ROUND(予定価格!H650*(入力表!$F$12/予定価格!$H$1943),-$F$14),ROUND((予定価格!G650*(入力表!$F$12-予定価格!$H$1943)/予定価格!$G$1943)+予定価格!H650,-$F$14))</f>
        <v>#DIV/0!</v>
      </c>
      <c r="V662" t="e">
        <f>IF(U662=0,1,IF(予定価格!O650=0,1,(U662-予定価格!P650)/予定価格!O650))</f>
        <v>#DIV/0!</v>
      </c>
      <c r="W662" t="e">
        <f t="shared" si="177"/>
        <v>#DIV/0!</v>
      </c>
      <c r="X662" t="e">
        <f t="shared" si="172"/>
        <v>#DIV/0!</v>
      </c>
      <c r="Y662" t="e">
        <f>IF(U662=0,0,IF(予定価格!G650=0,0,(U662-予定価格!H650)/予定価格!G650))</f>
        <v>#DIV/0!</v>
      </c>
      <c r="Z662" t="e">
        <f t="shared" si="178"/>
        <v>#DIV/0!</v>
      </c>
      <c r="AA662" t="e">
        <f t="shared" si="173"/>
        <v>#DIV/0!</v>
      </c>
      <c r="AB662" s="6" t="e">
        <f t="shared" si="174"/>
        <v>#DIV/0!</v>
      </c>
    </row>
    <row r="663" spans="1:28" hidden="1" x14ac:dyDescent="0.2">
      <c r="A663">
        <f>+予定価格!A651</f>
        <v>0</v>
      </c>
      <c r="B663" s="268">
        <f>ROUND(予定価格!B651*査定表!$B$1949,-D663)+E663</f>
        <v>0</v>
      </c>
      <c r="C663" s="268"/>
      <c r="D663" s="32">
        <f t="shared" si="179"/>
        <v>3</v>
      </c>
      <c r="E663" s="33">
        <f t="shared" si="165"/>
        <v>0</v>
      </c>
      <c r="F663" s="268">
        <f>IF($F$12=0,0,IF(予定価格!$G$1939=0,ROUND(予定価格!H651*(入力表!$F$12/予定価格!$H$1943),-H663),ROUND((予定価格!G651*(入力表!$F$12-予定価格!$H$1943)/予定価格!$G$1943)+予定価格!H651,-H663)))+I663</f>
        <v>0</v>
      </c>
      <c r="G663" s="268"/>
      <c r="H663" s="34">
        <f t="shared" si="180"/>
        <v>3</v>
      </c>
      <c r="I663" s="35">
        <f t="shared" si="166"/>
        <v>0</v>
      </c>
      <c r="J663" s="220">
        <f t="shared" si="167"/>
        <v>0</v>
      </c>
      <c r="K663" s="12">
        <f t="shared" si="168"/>
        <v>0</v>
      </c>
      <c r="L663" s="37"/>
      <c r="M663" s="6">
        <f>ROUND(予定価格!B651*査定表!$B$1949,-$F$14)</f>
        <v>0</v>
      </c>
      <c r="N663">
        <f>IF(M663=0,1,M663/予定価格!B651)</f>
        <v>1</v>
      </c>
      <c r="O663">
        <f t="shared" si="175"/>
        <v>11</v>
      </c>
      <c r="P663">
        <f t="shared" si="169"/>
        <v>0</v>
      </c>
      <c r="Q663">
        <f>IF(M663=0,0,M663/予定価格!B651)</f>
        <v>0</v>
      </c>
      <c r="R663">
        <f t="shared" si="176"/>
        <v>11</v>
      </c>
      <c r="S663">
        <f t="shared" si="170"/>
        <v>0</v>
      </c>
      <c r="T663" s="6">
        <f t="shared" si="171"/>
        <v>0</v>
      </c>
      <c r="U663" s="6" t="e">
        <f>IF(予定価格!$G$1939=0,ROUND(予定価格!H651*(入力表!$F$12/予定価格!$H$1943),-$F$14),ROUND((予定価格!G651*(入力表!$F$12-予定価格!$H$1943)/予定価格!$G$1943)+予定価格!H651,-$F$14))</f>
        <v>#DIV/0!</v>
      </c>
      <c r="V663" t="e">
        <f>IF(U663=0,1,IF(予定価格!O651=0,1,(U663-予定価格!P651)/予定価格!O651))</f>
        <v>#DIV/0!</v>
      </c>
      <c r="W663" t="e">
        <f t="shared" si="177"/>
        <v>#DIV/0!</v>
      </c>
      <c r="X663" t="e">
        <f t="shared" si="172"/>
        <v>#DIV/0!</v>
      </c>
      <c r="Y663" t="e">
        <f>IF(U663=0,0,IF(予定価格!G651=0,0,(U663-予定価格!H651)/予定価格!G651))</f>
        <v>#DIV/0!</v>
      </c>
      <c r="Z663" t="e">
        <f t="shared" si="178"/>
        <v>#DIV/0!</v>
      </c>
      <c r="AA663" t="e">
        <f t="shared" si="173"/>
        <v>#DIV/0!</v>
      </c>
      <c r="AB663" s="6" t="e">
        <f t="shared" si="174"/>
        <v>#DIV/0!</v>
      </c>
    </row>
    <row r="664" spans="1:28" hidden="1" x14ac:dyDescent="0.2">
      <c r="A664">
        <f>+予定価格!A652</f>
        <v>0</v>
      </c>
      <c r="B664" s="268">
        <f>ROUND(予定価格!B652*査定表!$B$1949,-D664)+E664</f>
        <v>0</v>
      </c>
      <c r="C664" s="268"/>
      <c r="D664" s="32">
        <f t="shared" si="179"/>
        <v>3</v>
      </c>
      <c r="E664" s="33">
        <f t="shared" si="165"/>
        <v>0</v>
      </c>
      <c r="F664" s="268">
        <f>IF($F$12=0,0,IF(予定価格!$G$1939=0,ROUND(予定価格!H652*(入力表!$F$12/予定価格!$H$1943),-H664),ROUND((予定価格!G652*(入力表!$F$12-予定価格!$H$1943)/予定価格!$G$1943)+予定価格!H652,-H664)))+I664</f>
        <v>0</v>
      </c>
      <c r="G664" s="268"/>
      <c r="H664" s="34">
        <f t="shared" si="180"/>
        <v>3</v>
      </c>
      <c r="I664" s="35">
        <f t="shared" si="166"/>
        <v>0</v>
      </c>
      <c r="J664" s="220">
        <f t="shared" si="167"/>
        <v>0</v>
      </c>
      <c r="K664" s="12">
        <f t="shared" si="168"/>
        <v>0</v>
      </c>
      <c r="L664" s="37"/>
      <c r="M664" s="6">
        <f>ROUND(予定価格!B652*査定表!$B$1949,-$F$14)</f>
        <v>0</v>
      </c>
      <c r="N664">
        <f>IF(M664=0,1,M664/予定価格!B652)</f>
        <v>1</v>
      </c>
      <c r="O664">
        <f t="shared" si="175"/>
        <v>11</v>
      </c>
      <c r="P664">
        <f t="shared" si="169"/>
        <v>0</v>
      </c>
      <c r="Q664">
        <f>IF(M664=0,0,M664/予定価格!B652)</f>
        <v>0</v>
      </c>
      <c r="R664">
        <f t="shared" si="176"/>
        <v>11</v>
      </c>
      <c r="S664">
        <f t="shared" si="170"/>
        <v>0</v>
      </c>
      <c r="T664" s="6">
        <f t="shared" si="171"/>
        <v>0</v>
      </c>
      <c r="U664" s="6" t="e">
        <f>IF(予定価格!$G$1939=0,ROUND(予定価格!H652*(入力表!$F$12/予定価格!$H$1943),-$F$14),ROUND((予定価格!G652*(入力表!$F$12-予定価格!$H$1943)/予定価格!$G$1943)+予定価格!H652,-$F$14))</f>
        <v>#DIV/0!</v>
      </c>
      <c r="V664" t="e">
        <f>IF(U664=0,1,IF(予定価格!O652=0,1,(U664-予定価格!P652)/予定価格!O652))</f>
        <v>#DIV/0!</v>
      </c>
      <c r="W664" t="e">
        <f t="shared" si="177"/>
        <v>#DIV/0!</v>
      </c>
      <c r="X664" t="e">
        <f t="shared" si="172"/>
        <v>#DIV/0!</v>
      </c>
      <c r="Y664" t="e">
        <f>IF(U664=0,0,IF(予定価格!G652=0,0,(U664-予定価格!H652)/予定価格!G652))</f>
        <v>#DIV/0!</v>
      </c>
      <c r="Z664" t="e">
        <f t="shared" si="178"/>
        <v>#DIV/0!</v>
      </c>
      <c r="AA664" t="e">
        <f t="shared" si="173"/>
        <v>#DIV/0!</v>
      </c>
      <c r="AB664" s="6" t="e">
        <f t="shared" si="174"/>
        <v>#DIV/0!</v>
      </c>
    </row>
    <row r="665" spans="1:28" hidden="1" x14ac:dyDescent="0.2">
      <c r="A665">
        <f>+予定価格!A653</f>
        <v>0</v>
      </c>
      <c r="B665" s="268">
        <f>ROUND(予定価格!B653*査定表!$B$1949,-D665)+E665</f>
        <v>0</v>
      </c>
      <c r="C665" s="268"/>
      <c r="D665" s="32">
        <f t="shared" si="179"/>
        <v>3</v>
      </c>
      <c r="E665" s="33">
        <f t="shared" si="165"/>
        <v>0</v>
      </c>
      <c r="F665" s="268">
        <f>IF($F$12=0,0,IF(予定価格!$G$1939=0,ROUND(予定価格!H653*(入力表!$F$12/予定価格!$H$1943),-H665),ROUND((予定価格!G653*(入力表!$F$12-予定価格!$H$1943)/予定価格!$G$1943)+予定価格!H653,-H665)))+I665</f>
        <v>0</v>
      </c>
      <c r="G665" s="268"/>
      <c r="H665" s="34">
        <f t="shared" si="180"/>
        <v>3</v>
      </c>
      <c r="I665" s="35">
        <f t="shared" si="166"/>
        <v>0</v>
      </c>
      <c r="J665" s="220">
        <f t="shared" si="167"/>
        <v>0</v>
      </c>
      <c r="K665" s="12">
        <f t="shared" si="168"/>
        <v>0</v>
      </c>
      <c r="L665" s="37"/>
      <c r="M665" s="6">
        <f>ROUND(予定価格!B653*査定表!$B$1949,-$F$14)</f>
        <v>0</v>
      </c>
      <c r="N665">
        <f>IF(M665=0,1,M665/予定価格!B653)</f>
        <v>1</v>
      </c>
      <c r="O665">
        <f t="shared" si="175"/>
        <v>11</v>
      </c>
      <c r="P665">
        <f t="shared" si="169"/>
        <v>0</v>
      </c>
      <c r="Q665">
        <f>IF(M665=0,0,M665/予定価格!B653)</f>
        <v>0</v>
      </c>
      <c r="R665">
        <f t="shared" si="176"/>
        <v>11</v>
      </c>
      <c r="S665">
        <f t="shared" si="170"/>
        <v>0</v>
      </c>
      <c r="T665" s="6">
        <f t="shared" si="171"/>
        <v>0</v>
      </c>
      <c r="U665" s="6" t="e">
        <f>IF(予定価格!$G$1939=0,ROUND(予定価格!H653*(入力表!$F$12/予定価格!$H$1943),-$F$14),ROUND((予定価格!G653*(入力表!$F$12-予定価格!$H$1943)/予定価格!$G$1943)+予定価格!H653,-$F$14))</f>
        <v>#DIV/0!</v>
      </c>
      <c r="V665" t="e">
        <f>IF(U665=0,1,IF(予定価格!O653=0,1,(U665-予定価格!P653)/予定価格!O653))</f>
        <v>#DIV/0!</v>
      </c>
      <c r="W665" t="e">
        <f t="shared" si="177"/>
        <v>#DIV/0!</v>
      </c>
      <c r="X665" t="e">
        <f t="shared" si="172"/>
        <v>#DIV/0!</v>
      </c>
      <c r="Y665" t="e">
        <f>IF(U665=0,0,IF(予定価格!G653=0,0,(U665-予定価格!H653)/予定価格!G653))</f>
        <v>#DIV/0!</v>
      </c>
      <c r="Z665" t="e">
        <f t="shared" si="178"/>
        <v>#DIV/0!</v>
      </c>
      <c r="AA665" t="e">
        <f t="shared" si="173"/>
        <v>#DIV/0!</v>
      </c>
      <c r="AB665" s="6" t="e">
        <f t="shared" si="174"/>
        <v>#DIV/0!</v>
      </c>
    </row>
    <row r="666" spans="1:28" hidden="1" x14ac:dyDescent="0.2">
      <c r="A666">
        <f>+予定価格!A654</f>
        <v>0</v>
      </c>
      <c r="B666" s="268">
        <f>ROUND(予定価格!B654*査定表!$B$1949,-D666)+E666</f>
        <v>0</v>
      </c>
      <c r="C666" s="268"/>
      <c r="D666" s="32">
        <f t="shared" si="179"/>
        <v>3</v>
      </c>
      <c r="E666" s="33">
        <f t="shared" si="165"/>
        <v>0</v>
      </c>
      <c r="F666" s="268">
        <f>IF($F$12=0,0,IF(予定価格!$G$1939=0,ROUND(予定価格!H654*(入力表!$F$12/予定価格!$H$1943),-H666),ROUND((予定価格!G654*(入力表!$F$12-予定価格!$H$1943)/予定価格!$G$1943)+予定価格!H654,-H666)))+I666</f>
        <v>0</v>
      </c>
      <c r="G666" s="268"/>
      <c r="H666" s="34">
        <f t="shared" si="180"/>
        <v>3</v>
      </c>
      <c r="I666" s="35">
        <f t="shared" si="166"/>
        <v>0</v>
      </c>
      <c r="J666" s="220">
        <f t="shared" si="167"/>
        <v>0</v>
      </c>
      <c r="K666" s="12">
        <f t="shared" si="168"/>
        <v>0</v>
      </c>
      <c r="L666" s="37"/>
      <c r="M666" s="6">
        <f>ROUND(予定価格!B654*査定表!$B$1949,-$F$14)</f>
        <v>0</v>
      </c>
      <c r="N666">
        <f>IF(M666=0,1,M666/予定価格!B654)</f>
        <v>1</v>
      </c>
      <c r="O666">
        <f t="shared" si="175"/>
        <v>11</v>
      </c>
      <c r="P666">
        <f t="shared" si="169"/>
        <v>0</v>
      </c>
      <c r="Q666">
        <f>IF(M666=0,0,M666/予定価格!B654)</f>
        <v>0</v>
      </c>
      <c r="R666">
        <f t="shared" si="176"/>
        <v>11</v>
      </c>
      <c r="S666">
        <f t="shared" si="170"/>
        <v>0</v>
      </c>
      <c r="T666" s="6">
        <f t="shared" si="171"/>
        <v>0</v>
      </c>
      <c r="U666" s="6" t="e">
        <f>IF(予定価格!$G$1939=0,ROUND(予定価格!H654*(入力表!$F$12/予定価格!$H$1943),-$F$14),ROUND((予定価格!G654*(入力表!$F$12-予定価格!$H$1943)/予定価格!$G$1943)+予定価格!H654,-$F$14))</f>
        <v>#DIV/0!</v>
      </c>
      <c r="V666" t="e">
        <f>IF(U666=0,1,IF(予定価格!O654=0,1,(U666-予定価格!P654)/予定価格!O654))</f>
        <v>#DIV/0!</v>
      </c>
      <c r="W666" t="e">
        <f t="shared" si="177"/>
        <v>#DIV/0!</v>
      </c>
      <c r="X666" t="e">
        <f t="shared" si="172"/>
        <v>#DIV/0!</v>
      </c>
      <c r="Y666" t="e">
        <f>IF(U666=0,0,IF(予定価格!G654=0,0,(U666-予定価格!H654)/予定価格!G654))</f>
        <v>#DIV/0!</v>
      </c>
      <c r="Z666" t="e">
        <f t="shared" si="178"/>
        <v>#DIV/0!</v>
      </c>
      <c r="AA666" t="e">
        <f t="shared" si="173"/>
        <v>#DIV/0!</v>
      </c>
      <c r="AB666" s="6" t="e">
        <f t="shared" si="174"/>
        <v>#DIV/0!</v>
      </c>
    </row>
    <row r="667" spans="1:28" hidden="1" x14ac:dyDescent="0.2">
      <c r="A667">
        <f>+予定価格!A655</f>
        <v>0</v>
      </c>
      <c r="B667" s="268">
        <f>ROUND(予定価格!B655*査定表!$B$1949,-D667)+E667</f>
        <v>0</v>
      </c>
      <c r="C667" s="268"/>
      <c r="D667" s="32">
        <f t="shared" si="179"/>
        <v>3</v>
      </c>
      <c r="E667" s="33">
        <f t="shared" si="165"/>
        <v>0</v>
      </c>
      <c r="F667" s="268">
        <f>IF($F$12=0,0,IF(予定価格!$G$1939=0,ROUND(予定価格!H655*(入力表!$F$12/予定価格!$H$1943),-H667),ROUND((予定価格!G655*(入力表!$F$12-予定価格!$H$1943)/予定価格!$G$1943)+予定価格!H655,-H667)))+I667</f>
        <v>0</v>
      </c>
      <c r="G667" s="268"/>
      <c r="H667" s="34">
        <f t="shared" si="180"/>
        <v>3</v>
      </c>
      <c r="I667" s="35">
        <f t="shared" si="166"/>
        <v>0</v>
      </c>
      <c r="J667" s="220">
        <f t="shared" si="167"/>
        <v>0</v>
      </c>
      <c r="K667" s="12">
        <f t="shared" si="168"/>
        <v>0</v>
      </c>
      <c r="L667" s="37"/>
      <c r="M667" s="6">
        <f>ROUND(予定価格!B655*査定表!$B$1949,-$F$14)</f>
        <v>0</v>
      </c>
      <c r="N667">
        <f>IF(M667=0,1,M667/予定価格!B655)</f>
        <v>1</v>
      </c>
      <c r="O667">
        <f t="shared" si="175"/>
        <v>11</v>
      </c>
      <c r="P667">
        <f t="shared" si="169"/>
        <v>0</v>
      </c>
      <c r="Q667">
        <f>IF(M667=0,0,M667/予定価格!B655)</f>
        <v>0</v>
      </c>
      <c r="R667">
        <f t="shared" si="176"/>
        <v>11</v>
      </c>
      <c r="S667">
        <f t="shared" si="170"/>
        <v>0</v>
      </c>
      <c r="T667" s="6">
        <f t="shared" si="171"/>
        <v>0</v>
      </c>
      <c r="U667" s="6" t="e">
        <f>IF(予定価格!$G$1939=0,ROUND(予定価格!H655*(入力表!$F$12/予定価格!$H$1943),-$F$14),ROUND((予定価格!G655*(入力表!$F$12-予定価格!$H$1943)/予定価格!$G$1943)+予定価格!H655,-$F$14))</f>
        <v>#DIV/0!</v>
      </c>
      <c r="V667" t="e">
        <f>IF(U667=0,1,IF(予定価格!O655=0,1,(U667-予定価格!P655)/予定価格!O655))</f>
        <v>#DIV/0!</v>
      </c>
      <c r="W667" t="e">
        <f t="shared" si="177"/>
        <v>#DIV/0!</v>
      </c>
      <c r="X667" t="e">
        <f t="shared" si="172"/>
        <v>#DIV/0!</v>
      </c>
      <c r="Y667" t="e">
        <f>IF(U667=0,0,IF(予定価格!G655=0,0,(U667-予定価格!H655)/予定価格!G655))</f>
        <v>#DIV/0!</v>
      </c>
      <c r="Z667" t="e">
        <f t="shared" si="178"/>
        <v>#DIV/0!</v>
      </c>
      <c r="AA667" t="e">
        <f t="shared" si="173"/>
        <v>#DIV/0!</v>
      </c>
      <c r="AB667" s="6" t="e">
        <f t="shared" si="174"/>
        <v>#DIV/0!</v>
      </c>
    </row>
    <row r="668" spans="1:28" hidden="1" x14ac:dyDescent="0.2">
      <c r="A668">
        <f>+予定価格!A656</f>
        <v>0</v>
      </c>
      <c r="B668" s="268">
        <f>ROUND(予定価格!B656*査定表!$B$1949,-D668)+E668</f>
        <v>0</v>
      </c>
      <c r="C668" s="268"/>
      <c r="D668" s="32">
        <f t="shared" si="179"/>
        <v>3</v>
      </c>
      <c r="E668" s="33">
        <f t="shared" si="165"/>
        <v>0</v>
      </c>
      <c r="F668" s="268">
        <f>IF($F$12=0,0,IF(予定価格!$G$1939=0,ROUND(予定価格!H656*(入力表!$F$12/予定価格!$H$1943),-H668),ROUND((予定価格!G656*(入力表!$F$12-予定価格!$H$1943)/予定価格!$G$1943)+予定価格!H656,-H668)))+I668</f>
        <v>0</v>
      </c>
      <c r="G668" s="268"/>
      <c r="H668" s="34">
        <f t="shared" si="180"/>
        <v>3</v>
      </c>
      <c r="I668" s="35">
        <f t="shared" si="166"/>
        <v>0</v>
      </c>
      <c r="J668" s="220">
        <f t="shared" si="167"/>
        <v>0</v>
      </c>
      <c r="K668" s="12">
        <f t="shared" si="168"/>
        <v>0</v>
      </c>
      <c r="L668" s="37"/>
      <c r="M668" s="6">
        <f>ROUND(予定価格!B656*査定表!$B$1949,-$F$14)</f>
        <v>0</v>
      </c>
      <c r="N668">
        <f>IF(M668=0,1,M668/予定価格!B656)</f>
        <v>1</v>
      </c>
      <c r="O668">
        <f t="shared" si="175"/>
        <v>11</v>
      </c>
      <c r="P668">
        <f t="shared" si="169"/>
        <v>0</v>
      </c>
      <c r="Q668">
        <f>IF(M668=0,0,M668/予定価格!B656)</f>
        <v>0</v>
      </c>
      <c r="R668">
        <f t="shared" si="176"/>
        <v>11</v>
      </c>
      <c r="S668">
        <f t="shared" si="170"/>
        <v>0</v>
      </c>
      <c r="T668" s="6">
        <f t="shared" si="171"/>
        <v>0</v>
      </c>
      <c r="U668" s="6" t="e">
        <f>IF(予定価格!$G$1939=0,ROUND(予定価格!H656*(入力表!$F$12/予定価格!$H$1943),-$F$14),ROUND((予定価格!G656*(入力表!$F$12-予定価格!$H$1943)/予定価格!$G$1943)+予定価格!H656,-$F$14))</f>
        <v>#DIV/0!</v>
      </c>
      <c r="V668" t="e">
        <f>IF(U668=0,1,IF(予定価格!O656=0,1,(U668-予定価格!P656)/予定価格!O656))</f>
        <v>#DIV/0!</v>
      </c>
      <c r="W668" t="e">
        <f t="shared" si="177"/>
        <v>#DIV/0!</v>
      </c>
      <c r="X668" t="e">
        <f t="shared" si="172"/>
        <v>#DIV/0!</v>
      </c>
      <c r="Y668" t="e">
        <f>IF(U668=0,0,IF(予定価格!G656=0,0,(U668-予定価格!H656)/予定価格!G656))</f>
        <v>#DIV/0!</v>
      </c>
      <c r="Z668" t="e">
        <f t="shared" si="178"/>
        <v>#DIV/0!</v>
      </c>
      <c r="AA668" t="e">
        <f t="shared" si="173"/>
        <v>#DIV/0!</v>
      </c>
      <c r="AB668" s="6" t="e">
        <f t="shared" si="174"/>
        <v>#DIV/0!</v>
      </c>
    </row>
    <row r="669" spans="1:28" hidden="1" x14ac:dyDescent="0.2">
      <c r="A669">
        <f>+予定価格!A657</f>
        <v>0</v>
      </c>
      <c r="B669" s="268">
        <f>ROUND(予定価格!B657*査定表!$B$1949,-D669)+E669</f>
        <v>0</v>
      </c>
      <c r="C669" s="268"/>
      <c r="D669" s="32">
        <f t="shared" si="179"/>
        <v>3</v>
      </c>
      <c r="E669" s="33">
        <f t="shared" si="165"/>
        <v>0</v>
      </c>
      <c r="F669" s="268">
        <f>IF($F$12=0,0,IF(予定価格!$G$1939=0,ROUND(予定価格!H657*(入力表!$F$12/予定価格!$H$1943),-H669),ROUND((予定価格!G657*(入力表!$F$12-予定価格!$H$1943)/予定価格!$G$1943)+予定価格!H657,-H669)))+I669</f>
        <v>0</v>
      </c>
      <c r="G669" s="268"/>
      <c r="H669" s="34">
        <f t="shared" si="180"/>
        <v>3</v>
      </c>
      <c r="I669" s="35">
        <f t="shared" si="166"/>
        <v>0</v>
      </c>
      <c r="J669" s="220">
        <f t="shared" si="167"/>
        <v>0</v>
      </c>
      <c r="K669" s="12">
        <f t="shared" si="168"/>
        <v>0</v>
      </c>
      <c r="L669" s="37"/>
      <c r="M669" s="6">
        <f>ROUND(予定価格!B657*査定表!$B$1949,-$F$14)</f>
        <v>0</v>
      </c>
      <c r="N669">
        <f>IF(M669=0,1,M669/予定価格!B657)</f>
        <v>1</v>
      </c>
      <c r="O669">
        <f t="shared" si="175"/>
        <v>11</v>
      </c>
      <c r="P669">
        <f t="shared" si="169"/>
        <v>0</v>
      </c>
      <c r="Q669">
        <f>IF(M669=0,0,M669/予定価格!B657)</f>
        <v>0</v>
      </c>
      <c r="R669">
        <f t="shared" si="176"/>
        <v>11</v>
      </c>
      <c r="S669">
        <f t="shared" si="170"/>
        <v>0</v>
      </c>
      <c r="T669" s="6">
        <f t="shared" si="171"/>
        <v>0</v>
      </c>
      <c r="U669" s="6" t="e">
        <f>IF(予定価格!$G$1939=0,ROUND(予定価格!H657*(入力表!$F$12/予定価格!$H$1943),-$F$14),ROUND((予定価格!G657*(入力表!$F$12-予定価格!$H$1943)/予定価格!$G$1943)+予定価格!H657,-$F$14))</f>
        <v>#DIV/0!</v>
      </c>
      <c r="V669" t="e">
        <f>IF(U669=0,1,IF(予定価格!O657=0,1,(U669-予定価格!P657)/予定価格!O657))</f>
        <v>#DIV/0!</v>
      </c>
      <c r="W669" t="e">
        <f t="shared" si="177"/>
        <v>#DIV/0!</v>
      </c>
      <c r="X669" t="e">
        <f t="shared" si="172"/>
        <v>#DIV/0!</v>
      </c>
      <c r="Y669" t="e">
        <f>IF(U669=0,0,IF(予定価格!G657=0,0,(U669-予定価格!H657)/予定価格!G657))</f>
        <v>#DIV/0!</v>
      </c>
      <c r="Z669" t="e">
        <f t="shared" si="178"/>
        <v>#DIV/0!</v>
      </c>
      <c r="AA669" t="e">
        <f t="shared" si="173"/>
        <v>#DIV/0!</v>
      </c>
      <c r="AB669" s="6" t="e">
        <f t="shared" si="174"/>
        <v>#DIV/0!</v>
      </c>
    </row>
    <row r="670" spans="1:28" hidden="1" x14ac:dyDescent="0.2">
      <c r="A670">
        <f>+予定価格!A658</f>
        <v>0</v>
      </c>
      <c r="B670" s="268">
        <f>ROUND(予定価格!B658*査定表!$B$1949,-D670)+E670</f>
        <v>0</v>
      </c>
      <c r="C670" s="268"/>
      <c r="D670" s="32">
        <f t="shared" si="179"/>
        <v>3</v>
      </c>
      <c r="E670" s="33">
        <f t="shared" si="165"/>
        <v>0</v>
      </c>
      <c r="F670" s="268">
        <f>IF($F$12=0,0,IF(予定価格!$G$1939=0,ROUND(予定価格!H658*(入力表!$F$12/予定価格!$H$1943),-H670),ROUND((予定価格!G658*(入力表!$F$12-予定価格!$H$1943)/予定価格!$G$1943)+予定価格!H658,-H670)))+I670</f>
        <v>0</v>
      </c>
      <c r="G670" s="268"/>
      <c r="H670" s="34">
        <f t="shared" si="180"/>
        <v>3</v>
      </c>
      <c r="I670" s="35">
        <f t="shared" si="166"/>
        <v>0</v>
      </c>
      <c r="J670" s="220">
        <f t="shared" si="167"/>
        <v>0</v>
      </c>
      <c r="K670" s="12">
        <f t="shared" si="168"/>
        <v>0</v>
      </c>
      <c r="L670" s="37"/>
      <c r="M670" s="6">
        <f>ROUND(予定価格!B658*査定表!$B$1949,-$F$14)</f>
        <v>0</v>
      </c>
      <c r="N670">
        <f>IF(M670=0,1,M670/予定価格!B658)</f>
        <v>1</v>
      </c>
      <c r="O670">
        <f t="shared" si="175"/>
        <v>11</v>
      </c>
      <c r="P670">
        <f t="shared" si="169"/>
        <v>0</v>
      </c>
      <c r="Q670">
        <f>IF(M670=0,0,M670/予定価格!B658)</f>
        <v>0</v>
      </c>
      <c r="R670">
        <f t="shared" si="176"/>
        <v>11</v>
      </c>
      <c r="S670">
        <f t="shared" si="170"/>
        <v>0</v>
      </c>
      <c r="T670" s="6">
        <f t="shared" si="171"/>
        <v>0</v>
      </c>
      <c r="U670" s="6" t="e">
        <f>IF(予定価格!$G$1939=0,ROUND(予定価格!H658*(入力表!$F$12/予定価格!$H$1943),-$F$14),ROUND((予定価格!G658*(入力表!$F$12-予定価格!$H$1943)/予定価格!$G$1943)+予定価格!H658,-$F$14))</f>
        <v>#DIV/0!</v>
      </c>
      <c r="V670" t="e">
        <f>IF(U670=0,1,IF(予定価格!O658=0,1,(U670-予定価格!P658)/予定価格!O658))</f>
        <v>#DIV/0!</v>
      </c>
      <c r="W670" t="e">
        <f t="shared" si="177"/>
        <v>#DIV/0!</v>
      </c>
      <c r="X670" t="e">
        <f t="shared" si="172"/>
        <v>#DIV/0!</v>
      </c>
      <c r="Y670" t="e">
        <f>IF(U670=0,0,IF(予定価格!G658=0,0,(U670-予定価格!H658)/予定価格!G658))</f>
        <v>#DIV/0!</v>
      </c>
      <c r="Z670" t="e">
        <f t="shared" si="178"/>
        <v>#DIV/0!</v>
      </c>
      <c r="AA670" t="e">
        <f t="shared" si="173"/>
        <v>#DIV/0!</v>
      </c>
      <c r="AB670" s="6" t="e">
        <f t="shared" si="174"/>
        <v>#DIV/0!</v>
      </c>
    </row>
    <row r="671" spans="1:28" hidden="1" x14ac:dyDescent="0.2">
      <c r="A671">
        <f>+予定価格!A659</f>
        <v>0</v>
      </c>
      <c r="B671" s="268">
        <f>ROUND(予定価格!B659*査定表!$B$1949,-D671)+E671</f>
        <v>0</v>
      </c>
      <c r="C671" s="268"/>
      <c r="D671" s="32">
        <f t="shared" si="179"/>
        <v>3</v>
      </c>
      <c r="E671" s="33">
        <f t="shared" si="165"/>
        <v>0</v>
      </c>
      <c r="F671" s="268">
        <f>IF($F$12=0,0,IF(予定価格!$G$1939=0,ROUND(予定価格!H659*(入力表!$F$12/予定価格!$H$1943),-H671),ROUND((予定価格!G659*(入力表!$F$12-予定価格!$H$1943)/予定価格!$G$1943)+予定価格!H659,-H671)))+I671</f>
        <v>0</v>
      </c>
      <c r="G671" s="268"/>
      <c r="H671" s="34">
        <f t="shared" si="180"/>
        <v>3</v>
      </c>
      <c r="I671" s="35">
        <f t="shared" si="166"/>
        <v>0</v>
      </c>
      <c r="J671" s="220">
        <f t="shared" si="167"/>
        <v>0</v>
      </c>
      <c r="K671" s="12">
        <f t="shared" si="168"/>
        <v>0</v>
      </c>
      <c r="L671" s="37"/>
      <c r="M671" s="6">
        <f>ROUND(予定価格!B659*査定表!$B$1949,-$F$14)</f>
        <v>0</v>
      </c>
      <c r="N671">
        <f>IF(M671=0,1,M671/予定価格!B659)</f>
        <v>1</v>
      </c>
      <c r="O671">
        <f t="shared" si="175"/>
        <v>11</v>
      </c>
      <c r="P671">
        <f t="shared" si="169"/>
        <v>0</v>
      </c>
      <c r="Q671">
        <f>IF(M671=0,0,M671/予定価格!B659)</f>
        <v>0</v>
      </c>
      <c r="R671">
        <f t="shared" si="176"/>
        <v>11</v>
      </c>
      <c r="S671">
        <f t="shared" si="170"/>
        <v>0</v>
      </c>
      <c r="T671" s="6">
        <f t="shared" si="171"/>
        <v>0</v>
      </c>
      <c r="U671" s="6" t="e">
        <f>IF(予定価格!$G$1939=0,ROUND(予定価格!H659*(入力表!$F$12/予定価格!$H$1943),-$F$14),ROUND((予定価格!G659*(入力表!$F$12-予定価格!$H$1943)/予定価格!$G$1943)+予定価格!H659,-$F$14))</f>
        <v>#DIV/0!</v>
      </c>
      <c r="V671" t="e">
        <f>IF(U671=0,1,IF(予定価格!O659=0,1,(U671-予定価格!P659)/予定価格!O659))</f>
        <v>#DIV/0!</v>
      </c>
      <c r="W671" t="e">
        <f t="shared" si="177"/>
        <v>#DIV/0!</v>
      </c>
      <c r="X671" t="e">
        <f t="shared" si="172"/>
        <v>#DIV/0!</v>
      </c>
      <c r="Y671" t="e">
        <f>IF(U671=0,0,IF(予定価格!G659=0,0,(U671-予定価格!H659)/予定価格!G659))</f>
        <v>#DIV/0!</v>
      </c>
      <c r="Z671" t="e">
        <f t="shared" si="178"/>
        <v>#DIV/0!</v>
      </c>
      <c r="AA671" t="e">
        <f t="shared" si="173"/>
        <v>#DIV/0!</v>
      </c>
      <c r="AB671" s="6" t="e">
        <f t="shared" si="174"/>
        <v>#DIV/0!</v>
      </c>
    </row>
    <row r="672" spans="1:28" hidden="1" x14ac:dyDescent="0.2">
      <c r="A672">
        <f>+予定価格!A660</f>
        <v>0</v>
      </c>
      <c r="B672" s="268">
        <f>ROUND(予定価格!B660*査定表!$B$1949,-D672)+E672</f>
        <v>0</v>
      </c>
      <c r="C672" s="268"/>
      <c r="D672" s="32">
        <f t="shared" si="179"/>
        <v>3</v>
      </c>
      <c r="E672" s="33">
        <f t="shared" si="165"/>
        <v>0</v>
      </c>
      <c r="F672" s="268">
        <f>IF($F$12=0,0,IF(予定価格!$G$1939=0,ROUND(予定価格!H660*(入力表!$F$12/予定価格!$H$1943),-H672),ROUND((予定価格!G660*(入力表!$F$12-予定価格!$H$1943)/予定価格!$G$1943)+予定価格!H660,-H672)))+I672</f>
        <v>0</v>
      </c>
      <c r="G672" s="268"/>
      <c r="H672" s="34">
        <f t="shared" si="180"/>
        <v>3</v>
      </c>
      <c r="I672" s="35">
        <f t="shared" si="166"/>
        <v>0</v>
      </c>
      <c r="J672" s="220">
        <f t="shared" si="167"/>
        <v>0</v>
      </c>
      <c r="K672" s="12">
        <f t="shared" si="168"/>
        <v>0</v>
      </c>
      <c r="L672" s="37"/>
      <c r="M672" s="6">
        <f>ROUND(予定価格!B660*査定表!$B$1949,-$F$14)</f>
        <v>0</v>
      </c>
      <c r="N672">
        <f>IF(M672=0,1,M672/予定価格!B660)</f>
        <v>1</v>
      </c>
      <c r="O672">
        <f t="shared" si="175"/>
        <v>11</v>
      </c>
      <c r="P672">
        <f t="shared" si="169"/>
        <v>0</v>
      </c>
      <c r="Q672">
        <f>IF(M672=0,0,M672/予定価格!B660)</f>
        <v>0</v>
      </c>
      <c r="R672">
        <f t="shared" si="176"/>
        <v>11</v>
      </c>
      <c r="S672">
        <f t="shared" si="170"/>
        <v>0</v>
      </c>
      <c r="T672" s="6">
        <f t="shared" si="171"/>
        <v>0</v>
      </c>
      <c r="U672" s="6" t="e">
        <f>IF(予定価格!$G$1939=0,ROUND(予定価格!H660*(入力表!$F$12/予定価格!$H$1943),-$F$14),ROUND((予定価格!G660*(入力表!$F$12-予定価格!$H$1943)/予定価格!$G$1943)+予定価格!H660,-$F$14))</f>
        <v>#DIV/0!</v>
      </c>
      <c r="V672" t="e">
        <f>IF(U672=0,1,IF(予定価格!O660=0,1,(U672-予定価格!P660)/予定価格!O660))</f>
        <v>#DIV/0!</v>
      </c>
      <c r="W672" t="e">
        <f t="shared" si="177"/>
        <v>#DIV/0!</v>
      </c>
      <c r="X672" t="e">
        <f t="shared" si="172"/>
        <v>#DIV/0!</v>
      </c>
      <c r="Y672" t="e">
        <f>IF(U672=0,0,IF(予定価格!G660=0,0,(U672-予定価格!H660)/予定価格!G660))</f>
        <v>#DIV/0!</v>
      </c>
      <c r="Z672" t="e">
        <f t="shared" si="178"/>
        <v>#DIV/0!</v>
      </c>
      <c r="AA672" t="e">
        <f t="shared" si="173"/>
        <v>#DIV/0!</v>
      </c>
      <c r="AB672" s="6" t="e">
        <f t="shared" si="174"/>
        <v>#DIV/0!</v>
      </c>
    </row>
    <row r="673" spans="1:28" hidden="1" x14ac:dyDescent="0.2">
      <c r="A673">
        <f>+予定価格!A661</f>
        <v>0</v>
      </c>
      <c r="B673" s="268">
        <f>ROUND(予定価格!B661*査定表!$B$1949,-D673)+E673</f>
        <v>0</v>
      </c>
      <c r="C673" s="268"/>
      <c r="D673" s="32">
        <f t="shared" si="179"/>
        <v>3</v>
      </c>
      <c r="E673" s="33">
        <f t="shared" si="165"/>
        <v>0</v>
      </c>
      <c r="F673" s="268">
        <f>IF($F$12=0,0,IF(予定価格!$G$1939=0,ROUND(予定価格!H661*(入力表!$F$12/予定価格!$H$1943),-H673),ROUND((予定価格!G661*(入力表!$F$12-予定価格!$H$1943)/予定価格!$G$1943)+予定価格!H661,-H673)))+I673</f>
        <v>0</v>
      </c>
      <c r="G673" s="268"/>
      <c r="H673" s="34">
        <f t="shared" si="180"/>
        <v>3</v>
      </c>
      <c r="I673" s="35">
        <f t="shared" si="166"/>
        <v>0</v>
      </c>
      <c r="J673" s="220">
        <f t="shared" si="167"/>
        <v>0</v>
      </c>
      <c r="K673" s="12">
        <f t="shared" si="168"/>
        <v>0</v>
      </c>
      <c r="L673" s="37"/>
      <c r="M673" s="6">
        <f>ROUND(予定価格!B661*査定表!$B$1949,-$F$14)</f>
        <v>0</v>
      </c>
      <c r="N673">
        <f>IF(M673=0,1,M673/予定価格!B661)</f>
        <v>1</v>
      </c>
      <c r="O673">
        <f t="shared" si="175"/>
        <v>11</v>
      </c>
      <c r="P673">
        <f t="shared" si="169"/>
        <v>0</v>
      </c>
      <c r="Q673">
        <f>IF(M673=0,0,M673/予定価格!B661)</f>
        <v>0</v>
      </c>
      <c r="R673">
        <f t="shared" si="176"/>
        <v>11</v>
      </c>
      <c r="S673">
        <f t="shared" si="170"/>
        <v>0</v>
      </c>
      <c r="T673" s="6">
        <f t="shared" si="171"/>
        <v>0</v>
      </c>
      <c r="U673" s="6" t="e">
        <f>IF(予定価格!$G$1939=0,ROUND(予定価格!H661*(入力表!$F$12/予定価格!$H$1943),-$F$14),ROUND((予定価格!G661*(入力表!$F$12-予定価格!$H$1943)/予定価格!$G$1943)+予定価格!H661,-$F$14))</f>
        <v>#DIV/0!</v>
      </c>
      <c r="V673" t="e">
        <f>IF(U673=0,1,IF(予定価格!O661=0,1,(U673-予定価格!P661)/予定価格!O661))</f>
        <v>#DIV/0!</v>
      </c>
      <c r="W673" t="e">
        <f t="shared" si="177"/>
        <v>#DIV/0!</v>
      </c>
      <c r="X673" t="e">
        <f t="shared" si="172"/>
        <v>#DIV/0!</v>
      </c>
      <c r="Y673" t="e">
        <f>IF(U673=0,0,IF(予定価格!G661=0,0,(U673-予定価格!H661)/予定価格!G661))</f>
        <v>#DIV/0!</v>
      </c>
      <c r="Z673" t="e">
        <f t="shared" si="178"/>
        <v>#DIV/0!</v>
      </c>
      <c r="AA673" t="e">
        <f t="shared" si="173"/>
        <v>#DIV/0!</v>
      </c>
      <c r="AB673" s="6" t="e">
        <f t="shared" si="174"/>
        <v>#DIV/0!</v>
      </c>
    </row>
    <row r="674" spans="1:28" hidden="1" x14ac:dyDescent="0.2">
      <c r="A674">
        <f>+予定価格!A662</f>
        <v>0</v>
      </c>
      <c r="B674" s="268">
        <f>ROUND(予定価格!B662*査定表!$B$1949,-D674)+E674</f>
        <v>0</v>
      </c>
      <c r="C674" s="268"/>
      <c r="D674" s="32">
        <f t="shared" si="179"/>
        <v>3</v>
      </c>
      <c r="E674" s="33">
        <f t="shared" si="165"/>
        <v>0</v>
      </c>
      <c r="F674" s="268">
        <f>IF($F$12=0,0,IF(予定価格!$G$1939=0,ROUND(予定価格!H662*(入力表!$F$12/予定価格!$H$1943),-H674),ROUND((予定価格!G662*(入力表!$F$12-予定価格!$H$1943)/予定価格!$G$1943)+予定価格!H662,-H674)))+I674</f>
        <v>0</v>
      </c>
      <c r="G674" s="268"/>
      <c r="H674" s="34">
        <f t="shared" si="180"/>
        <v>3</v>
      </c>
      <c r="I674" s="35">
        <f t="shared" si="166"/>
        <v>0</v>
      </c>
      <c r="J674" s="220">
        <f t="shared" si="167"/>
        <v>0</v>
      </c>
      <c r="K674" s="12">
        <f t="shared" si="168"/>
        <v>0</v>
      </c>
      <c r="L674" s="37"/>
      <c r="M674" s="6">
        <f>ROUND(予定価格!B662*査定表!$B$1949,-$F$14)</f>
        <v>0</v>
      </c>
      <c r="N674">
        <f>IF(M674=0,1,M674/予定価格!B662)</f>
        <v>1</v>
      </c>
      <c r="O674">
        <f t="shared" si="175"/>
        <v>11</v>
      </c>
      <c r="P674">
        <f t="shared" si="169"/>
        <v>0</v>
      </c>
      <c r="Q674">
        <f>IF(M674=0,0,M674/予定価格!B662)</f>
        <v>0</v>
      </c>
      <c r="R674">
        <f t="shared" si="176"/>
        <v>11</v>
      </c>
      <c r="S674">
        <f t="shared" si="170"/>
        <v>0</v>
      </c>
      <c r="T674" s="6">
        <f t="shared" si="171"/>
        <v>0</v>
      </c>
      <c r="U674" s="6" t="e">
        <f>IF(予定価格!$G$1939=0,ROUND(予定価格!H662*(入力表!$F$12/予定価格!$H$1943),-$F$14),ROUND((予定価格!G662*(入力表!$F$12-予定価格!$H$1943)/予定価格!$G$1943)+予定価格!H662,-$F$14))</f>
        <v>#DIV/0!</v>
      </c>
      <c r="V674" t="e">
        <f>IF(U674=0,1,IF(予定価格!O662=0,1,(U674-予定価格!P662)/予定価格!O662))</f>
        <v>#DIV/0!</v>
      </c>
      <c r="W674" t="e">
        <f t="shared" si="177"/>
        <v>#DIV/0!</v>
      </c>
      <c r="X674" t="e">
        <f t="shared" si="172"/>
        <v>#DIV/0!</v>
      </c>
      <c r="Y674" t="e">
        <f>IF(U674=0,0,IF(予定価格!G662=0,0,(U674-予定価格!H662)/予定価格!G662))</f>
        <v>#DIV/0!</v>
      </c>
      <c r="Z674" t="e">
        <f t="shared" si="178"/>
        <v>#DIV/0!</v>
      </c>
      <c r="AA674" t="e">
        <f t="shared" si="173"/>
        <v>#DIV/0!</v>
      </c>
      <c r="AB674" s="6" t="e">
        <f t="shared" si="174"/>
        <v>#DIV/0!</v>
      </c>
    </row>
    <row r="675" spans="1:28" hidden="1" x14ac:dyDescent="0.2">
      <c r="A675">
        <f>+予定価格!A663</f>
        <v>0</v>
      </c>
      <c r="B675" s="268">
        <f>ROUND(予定価格!B663*査定表!$B$1949,-D675)+E675</f>
        <v>0</v>
      </c>
      <c r="C675" s="268"/>
      <c r="D675" s="32">
        <f t="shared" si="179"/>
        <v>3</v>
      </c>
      <c r="E675" s="33">
        <f t="shared" si="165"/>
        <v>0</v>
      </c>
      <c r="F675" s="268">
        <f>IF($F$12=0,0,IF(予定価格!$G$1939=0,ROUND(予定価格!H663*(入力表!$F$12/予定価格!$H$1943),-H675),ROUND((予定価格!G663*(入力表!$F$12-予定価格!$H$1943)/予定価格!$G$1943)+予定価格!H663,-H675)))+I675</f>
        <v>0</v>
      </c>
      <c r="G675" s="268"/>
      <c r="H675" s="34">
        <f t="shared" si="180"/>
        <v>3</v>
      </c>
      <c r="I675" s="35">
        <f t="shared" si="166"/>
        <v>0</v>
      </c>
      <c r="J675" s="220">
        <f t="shared" si="167"/>
        <v>0</v>
      </c>
      <c r="K675" s="12">
        <f t="shared" si="168"/>
        <v>0</v>
      </c>
      <c r="L675" s="37"/>
      <c r="M675" s="6">
        <f>ROUND(予定価格!B663*査定表!$B$1949,-$F$14)</f>
        <v>0</v>
      </c>
      <c r="N675">
        <f>IF(M675=0,1,M675/予定価格!B663)</f>
        <v>1</v>
      </c>
      <c r="O675">
        <f t="shared" si="175"/>
        <v>11</v>
      </c>
      <c r="P675">
        <f t="shared" si="169"/>
        <v>0</v>
      </c>
      <c r="Q675">
        <f>IF(M675=0,0,M675/予定価格!B663)</f>
        <v>0</v>
      </c>
      <c r="R675">
        <f t="shared" si="176"/>
        <v>11</v>
      </c>
      <c r="S675">
        <f t="shared" si="170"/>
        <v>0</v>
      </c>
      <c r="T675" s="6">
        <f t="shared" si="171"/>
        <v>0</v>
      </c>
      <c r="U675" s="6" t="e">
        <f>IF(予定価格!$G$1939=0,ROUND(予定価格!H663*(入力表!$F$12/予定価格!$H$1943),-$F$14),ROUND((予定価格!G663*(入力表!$F$12-予定価格!$H$1943)/予定価格!$G$1943)+予定価格!H663,-$F$14))</f>
        <v>#DIV/0!</v>
      </c>
      <c r="V675" t="e">
        <f>IF(U675=0,1,IF(予定価格!O663=0,1,(U675-予定価格!P663)/予定価格!O663))</f>
        <v>#DIV/0!</v>
      </c>
      <c r="W675" t="e">
        <f t="shared" si="177"/>
        <v>#DIV/0!</v>
      </c>
      <c r="X675" t="e">
        <f t="shared" si="172"/>
        <v>#DIV/0!</v>
      </c>
      <c r="Y675" t="e">
        <f>IF(U675=0,0,IF(予定価格!G663=0,0,(U675-予定価格!H663)/予定価格!G663))</f>
        <v>#DIV/0!</v>
      </c>
      <c r="Z675" t="e">
        <f t="shared" si="178"/>
        <v>#DIV/0!</v>
      </c>
      <c r="AA675" t="e">
        <f t="shared" si="173"/>
        <v>#DIV/0!</v>
      </c>
      <c r="AB675" s="6" t="e">
        <f t="shared" si="174"/>
        <v>#DIV/0!</v>
      </c>
    </row>
    <row r="676" spans="1:28" hidden="1" x14ac:dyDescent="0.2">
      <c r="A676">
        <f>+予定価格!A664</f>
        <v>0</v>
      </c>
      <c r="B676" s="268">
        <f>ROUND(予定価格!B664*査定表!$B$1949,-D676)+E676</f>
        <v>0</v>
      </c>
      <c r="C676" s="268"/>
      <c r="D676" s="32">
        <f t="shared" si="179"/>
        <v>3</v>
      </c>
      <c r="E676" s="33">
        <f t="shared" si="165"/>
        <v>0</v>
      </c>
      <c r="F676" s="268">
        <f>IF($F$12=0,0,IF(予定価格!$G$1939=0,ROUND(予定価格!H664*(入力表!$F$12/予定価格!$H$1943),-H676),ROUND((予定価格!G664*(入力表!$F$12-予定価格!$H$1943)/予定価格!$G$1943)+予定価格!H664,-H676)))+I676</f>
        <v>0</v>
      </c>
      <c r="G676" s="268"/>
      <c r="H676" s="34">
        <f t="shared" si="180"/>
        <v>3</v>
      </c>
      <c r="I676" s="35">
        <f t="shared" si="166"/>
        <v>0</v>
      </c>
      <c r="J676" s="220">
        <f t="shared" si="167"/>
        <v>0</v>
      </c>
      <c r="K676" s="12">
        <f t="shared" si="168"/>
        <v>0</v>
      </c>
      <c r="L676" s="37"/>
      <c r="M676" s="6">
        <f>ROUND(予定価格!B664*査定表!$B$1949,-$F$14)</f>
        <v>0</v>
      </c>
      <c r="N676">
        <f>IF(M676=0,1,M676/予定価格!B664)</f>
        <v>1</v>
      </c>
      <c r="O676">
        <f t="shared" si="175"/>
        <v>11</v>
      </c>
      <c r="P676">
        <f t="shared" si="169"/>
        <v>0</v>
      </c>
      <c r="Q676">
        <f>IF(M676=0,0,M676/予定価格!B664)</f>
        <v>0</v>
      </c>
      <c r="R676">
        <f t="shared" si="176"/>
        <v>11</v>
      </c>
      <c r="S676">
        <f t="shared" si="170"/>
        <v>0</v>
      </c>
      <c r="T676" s="6">
        <f t="shared" si="171"/>
        <v>0</v>
      </c>
      <c r="U676" s="6" t="e">
        <f>IF(予定価格!$G$1939=0,ROUND(予定価格!H664*(入力表!$F$12/予定価格!$H$1943),-$F$14),ROUND((予定価格!G664*(入力表!$F$12-予定価格!$H$1943)/予定価格!$G$1943)+予定価格!H664,-$F$14))</f>
        <v>#DIV/0!</v>
      </c>
      <c r="V676" t="e">
        <f>IF(U676=0,1,IF(予定価格!O664=0,1,(U676-予定価格!P664)/予定価格!O664))</f>
        <v>#DIV/0!</v>
      </c>
      <c r="W676" t="e">
        <f t="shared" si="177"/>
        <v>#DIV/0!</v>
      </c>
      <c r="X676" t="e">
        <f t="shared" si="172"/>
        <v>#DIV/0!</v>
      </c>
      <c r="Y676" t="e">
        <f>IF(U676=0,0,IF(予定価格!G664=0,0,(U676-予定価格!H664)/予定価格!G664))</f>
        <v>#DIV/0!</v>
      </c>
      <c r="Z676" t="e">
        <f t="shared" si="178"/>
        <v>#DIV/0!</v>
      </c>
      <c r="AA676" t="e">
        <f t="shared" si="173"/>
        <v>#DIV/0!</v>
      </c>
      <c r="AB676" s="6" t="e">
        <f t="shared" si="174"/>
        <v>#DIV/0!</v>
      </c>
    </row>
    <row r="677" spans="1:28" hidden="1" x14ac:dyDescent="0.2">
      <c r="A677">
        <f>+予定価格!A665</f>
        <v>0</v>
      </c>
      <c r="B677" s="268">
        <f>ROUND(予定価格!B665*査定表!$B$1949,-D677)+E677</f>
        <v>0</v>
      </c>
      <c r="C677" s="268"/>
      <c r="D677" s="32">
        <f t="shared" si="179"/>
        <v>3</v>
      </c>
      <c r="E677" s="33">
        <f t="shared" si="165"/>
        <v>0</v>
      </c>
      <c r="F677" s="268">
        <f>IF($F$12=0,0,IF(予定価格!$G$1939=0,ROUND(予定価格!H665*(入力表!$F$12/予定価格!$H$1943),-H677),ROUND((予定価格!G665*(入力表!$F$12-予定価格!$H$1943)/予定価格!$G$1943)+予定価格!H665,-H677)))+I677</f>
        <v>0</v>
      </c>
      <c r="G677" s="268"/>
      <c r="H677" s="34">
        <f t="shared" si="180"/>
        <v>3</v>
      </c>
      <c r="I677" s="35">
        <f t="shared" si="166"/>
        <v>0</v>
      </c>
      <c r="J677" s="220">
        <f t="shared" si="167"/>
        <v>0</v>
      </c>
      <c r="K677" s="12">
        <f t="shared" si="168"/>
        <v>0</v>
      </c>
      <c r="L677" s="37"/>
      <c r="M677" s="6">
        <f>ROUND(予定価格!B665*査定表!$B$1949,-$F$14)</f>
        <v>0</v>
      </c>
      <c r="N677">
        <f>IF(M677=0,1,M677/予定価格!B665)</f>
        <v>1</v>
      </c>
      <c r="O677">
        <f t="shared" si="175"/>
        <v>11</v>
      </c>
      <c r="P677">
        <f t="shared" si="169"/>
        <v>0</v>
      </c>
      <c r="Q677">
        <f>IF(M677=0,0,M677/予定価格!B665)</f>
        <v>0</v>
      </c>
      <c r="R677">
        <f t="shared" si="176"/>
        <v>11</v>
      </c>
      <c r="S677">
        <f t="shared" si="170"/>
        <v>0</v>
      </c>
      <c r="T677" s="6">
        <f t="shared" si="171"/>
        <v>0</v>
      </c>
      <c r="U677" s="6" t="e">
        <f>IF(予定価格!$G$1939=0,ROUND(予定価格!H665*(入力表!$F$12/予定価格!$H$1943),-$F$14),ROUND((予定価格!G665*(入力表!$F$12-予定価格!$H$1943)/予定価格!$G$1943)+予定価格!H665,-$F$14))</f>
        <v>#DIV/0!</v>
      </c>
      <c r="V677" t="e">
        <f>IF(U677=0,1,IF(予定価格!O665=0,1,(U677-予定価格!P665)/予定価格!O665))</f>
        <v>#DIV/0!</v>
      </c>
      <c r="W677" t="e">
        <f t="shared" si="177"/>
        <v>#DIV/0!</v>
      </c>
      <c r="X677" t="e">
        <f t="shared" si="172"/>
        <v>#DIV/0!</v>
      </c>
      <c r="Y677" t="e">
        <f>IF(U677=0,0,IF(予定価格!G665=0,0,(U677-予定価格!H665)/予定価格!G665))</f>
        <v>#DIV/0!</v>
      </c>
      <c r="Z677" t="e">
        <f t="shared" si="178"/>
        <v>#DIV/0!</v>
      </c>
      <c r="AA677" t="e">
        <f t="shared" si="173"/>
        <v>#DIV/0!</v>
      </c>
      <c r="AB677" s="6" t="e">
        <f t="shared" si="174"/>
        <v>#DIV/0!</v>
      </c>
    </row>
    <row r="678" spans="1:28" hidden="1" x14ac:dyDescent="0.2">
      <c r="A678">
        <f>+予定価格!A666</f>
        <v>0</v>
      </c>
      <c r="B678" s="268">
        <f>ROUND(予定価格!B666*査定表!$B$1949,-D678)+E678</f>
        <v>0</v>
      </c>
      <c r="C678" s="268"/>
      <c r="D678" s="32">
        <f t="shared" si="179"/>
        <v>3</v>
      </c>
      <c r="E678" s="33">
        <f t="shared" si="165"/>
        <v>0</v>
      </c>
      <c r="F678" s="268">
        <f>IF($F$12=0,0,IF(予定価格!$G$1939=0,ROUND(予定価格!H666*(入力表!$F$12/予定価格!$H$1943),-H678),ROUND((予定価格!G666*(入力表!$F$12-予定価格!$H$1943)/予定価格!$G$1943)+予定価格!H666,-H678)))+I678</f>
        <v>0</v>
      </c>
      <c r="G678" s="268"/>
      <c r="H678" s="34">
        <f t="shared" si="180"/>
        <v>3</v>
      </c>
      <c r="I678" s="35">
        <f t="shared" si="166"/>
        <v>0</v>
      </c>
      <c r="J678" s="220">
        <f t="shared" si="167"/>
        <v>0</v>
      </c>
      <c r="K678" s="12">
        <f t="shared" si="168"/>
        <v>0</v>
      </c>
      <c r="L678" s="37"/>
      <c r="M678" s="6">
        <f>ROUND(予定価格!B666*査定表!$B$1949,-$F$14)</f>
        <v>0</v>
      </c>
      <c r="N678">
        <f>IF(M678=0,1,M678/予定価格!B666)</f>
        <v>1</v>
      </c>
      <c r="O678">
        <f t="shared" si="175"/>
        <v>11</v>
      </c>
      <c r="P678">
        <f t="shared" si="169"/>
        <v>0</v>
      </c>
      <c r="Q678">
        <f>IF(M678=0,0,M678/予定価格!B666)</f>
        <v>0</v>
      </c>
      <c r="R678">
        <f t="shared" si="176"/>
        <v>11</v>
      </c>
      <c r="S678">
        <f t="shared" si="170"/>
        <v>0</v>
      </c>
      <c r="T678" s="6">
        <f t="shared" si="171"/>
        <v>0</v>
      </c>
      <c r="U678" s="6" t="e">
        <f>IF(予定価格!$G$1939=0,ROUND(予定価格!H666*(入力表!$F$12/予定価格!$H$1943),-$F$14),ROUND((予定価格!G666*(入力表!$F$12-予定価格!$H$1943)/予定価格!$G$1943)+予定価格!H666,-$F$14))</f>
        <v>#DIV/0!</v>
      </c>
      <c r="V678" t="e">
        <f>IF(U678=0,1,IF(予定価格!O666=0,1,(U678-予定価格!P666)/予定価格!O666))</f>
        <v>#DIV/0!</v>
      </c>
      <c r="W678" t="e">
        <f t="shared" si="177"/>
        <v>#DIV/0!</v>
      </c>
      <c r="X678" t="e">
        <f t="shared" si="172"/>
        <v>#DIV/0!</v>
      </c>
      <c r="Y678" t="e">
        <f>IF(U678=0,0,IF(予定価格!G666=0,0,(U678-予定価格!H666)/予定価格!G666))</f>
        <v>#DIV/0!</v>
      </c>
      <c r="Z678" t="e">
        <f t="shared" si="178"/>
        <v>#DIV/0!</v>
      </c>
      <c r="AA678" t="e">
        <f t="shared" si="173"/>
        <v>#DIV/0!</v>
      </c>
      <c r="AB678" s="6" t="e">
        <f t="shared" si="174"/>
        <v>#DIV/0!</v>
      </c>
    </row>
    <row r="679" spans="1:28" hidden="1" x14ac:dyDescent="0.2">
      <c r="A679">
        <f>+予定価格!A667</f>
        <v>0</v>
      </c>
      <c r="B679" s="268">
        <f>ROUND(予定価格!B667*査定表!$B$1949,-D679)+E679</f>
        <v>0</v>
      </c>
      <c r="C679" s="268"/>
      <c r="D679" s="32">
        <f t="shared" si="179"/>
        <v>3</v>
      </c>
      <c r="E679" s="33">
        <f t="shared" si="165"/>
        <v>0</v>
      </c>
      <c r="F679" s="268">
        <f>IF($F$12=0,0,IF(予定価格!$G$1939=0,ROUND(予定価格!H667*(入力表!$F$12/予定価格!$H$1943),-H679),ROUND((予定価格!G667*(入力表!$F$12-予定価格!$H$1943)/予定価格!$G$1943)+予定価格!H667,-H679)))+I679</f>
        <v>0</v>
      </c>
      <c r="G679" s="268"/>
      <c r="H679" s="34">
        <f t="shared" si="180"/>
        <v>3</v>
      </c>
      <c r="I679" s="35">
        <f t="shared" si="166"/>
        <v>0</v>
      </c>
      <c r="J679" s="220">
        <f t="shared" si="167"/>
        <v>0</v>
      </c>
      <c r="K679" s="12">
        <f t="shared" si="168"/>
        <v>0</v>
      </c>
      <c r="L679" s="37"/>
      <c r="M679" s="6">
        <f>ROUND(予定価格!B667*査定表!$B$1949,-$F$14)</f>
        <v>0</v>
      </c>
      <c r="N679">
        <f>IF(M679=0,1,M679/予定価格!B667)</f>
        <v>1</v>
      </c>
      <c r="O679">
        <f t="shared" si="175"/>
        <v>11</v>
      </c>
      <c r="P679">
        <f t="shared" si="169"/>
        <v>0</v>
      </c>
      <c r="Q679">
        <f>IF(M679=0,0,M679/予定価格!B667)</f>
        <v>0</v>
      </c>
      <c r="R679">
        <f t="shared" si="176"/>
        <v>11</v>
      </c>
      <c r="S679">
        <f t="shared" si="170"/>
        <v>0</v>
      </c>
      <c r="T679" s="6">
        <f t="shared" si="171"/>
        <v>0</v>
      </c>
      <c r="U679" s="6" t="e">
        <f>IF(予定価格!$G$1939=0,ROUND(予定価格!H667*(入力表!$F$12/予定価格!$H$1943),-$F$14),ROUND((予定価格!G667*(入力表!$F$12-予定価格!$H$1943)/予定価格!$G$1943)+予定価格!H667,-$F$14))</f>
        <v>#DIV/0!</v>
      </c>
      <c r="V679" t="e">
        <f>IF(U679=0,1,IF(予定価格!O667=0,1,(U679-予定価格!P667)/予定価格!O667))</f>
        <v>#DIV/0!</v>
      </c>
      <c r="W679" t="e">
        <f t="shared" si="177"/>
        <v>#DIV/0!</v>
      </c>
      <c r="X679" t="e">
        <f t="shared" si="172"/>
        <v>#DIV/0!</v>
      </c>
      <c r="Y679" t="e">
        <f>IF(U679=0,0,IF(予定価格!G667=0,0,(U679-予定価格!H667)/予定価格!G667))</f>
        <v>#DIV/0!</v>
      </c>
      <c r="Z679" t="e">
        <f t="shared" si="178"/>
        <v>#DIV/0!</v>
      </c>
      <c r="AA679" t="e">
        <f t="shared" si="173"/>
        <v>#DIV/0!</v>
      </c>
      <c r="AB679" s="6" t="e">
        <f t="shared" si="174"/>
        <v>#DIV/0!</v>
      </c>
    </row>
    <row r="680" spans="1:28" hidden="1" x14ac:dyDescent="0.2">
      <c r="A680">
        <f>+予定価格!A668</f>
        <v>0</v>
      </c>
      <c r="B680" s="268">
        <f>ROUND(予定価格!B668*査定表!$B$1949,-D680)+E680</f>
        <v>0</v>
      </c>
      <c r="C680" s="268"/>
      <c r="D680" s="32">
        <f t="shared" si="179"/>
        <v>3</v>
      </c>
      <c r="E680" s="33">
        <f t="shared" si="165"/>
        <v>0</v>
      </c>
      <c r="F680" s="268">
        <f>IF($F$12=0,0,IF(予定価格!$G$1939=0,ROUND(予定価格!H668*(入力表!$F$12/予定価格!$H$1943),-H680),ROUND((予定価格!G668*(入力表!$F$12-予定価格!$H$1943)/予定価格!$G$1943)+予定価格!H668,-H680)))+I680</f>
        <v>0</v>
      </c>
      <c r="G680" s="268"/>
      <c r="H680" s="34">
        <f t="shared" si="180"/>
        <v>3</v>
      </c>
      <c r="I680" s="35">
        <f t="shared" si="166"/>
        <v>0</v>
      </c>
      <c r="J680" s="220">
        <f t="shared" si="167"/>
        <v>0</v>
      </c>
      <c r="K680" s="12">
        <f t="shared" si="168"/>
        <v>0</v>
      </c>
      <c r="L680" s="37"/>
      <c r="M680" s="6">
        <f>ROUND(予定価格!B668*査定表!$B$1949,-$F$14)</f>
        <v>0</v>
      </c>
      <c r="N680">
        <f>IF(M680=0,1,M680/予定価格!B668)</f>
        <v>1</v>
      </c>
      <c r="O680">
        <f t="shared" si="175"/>
        <v>11</v>
      </c>
      <c r="P680">
        <f t="shared" si="169"/>
        <v>0</v>
      </c>
      <c r="Q680">
        <f>IF(M680=0,0,M680/予定価格!B668)</f>
        <v>0</v>
      </c>
      <c r="R680">
        <f t="shared" si="176"/>
        <v>11</v>
      </c>
      <c r="S680">
        <f t="shared" si="170"/>
        <v>0</v>
      </c>
      <c r="T680" s="6">
        <f t="shared" si="171"/>
        <v>0</v>
      </c>
      <c r="U680" s="6" t="e">
        <f>IF(予定価格!$G$1939=0,ROUND(予定価格!H668*(入力表!$F$12/予定価格!$H$1943),-$F$14),ROUND((予定価格!G668*(入力表!$F$12-予定価格!$H$1943)/予定価格!$G$1943)+予定価格!H668,-$F$14))</f>
        <v>#DIV/0!</v>
      </c>
      <c r="V680" t="e">
        <f>IF(U680=0,1,IF(予定価格!O668=0,1,(U680-予定価格!P668)/予定価格!O668))</f>
        <v>#DIV/0!</v>
      </c>
      <c r="W680" t="e">
        <f t="shared" si="177"/>
        <v>#DIV/0!</v>
      </c>
      <c r="X680" t="e">
        <f t="shared" si="172"/>
        <v>#DIV/0!</v>
      </c>
      <c r="Y680" t="e">
        <f>IF(U680=0,0,IF(予定価格!G668=0,0,(U680-予定価格!H668)/予定価格!G668))</f>
        <v>#DIV/0!</v>
      </c>
      <c r="Z680" t="e">
        <f t="shared" si="178"/>
        <v>#DIV/0!</v>
      </c>
      <c r="AA680" t="e">
        <f t="shared" si="173"/>
        <v>#DIV/0!</v>
      </c>
      <c r="AB680" s="6" t="e">
        <f t="shared" si="174"/>
        <v>#DIV/0!</v>
      </c>
    </row>
    <row r="681" spans="1:28" hidden="1" x14ac:dyDescent="0.2">
      <c r="A681">
        <f>+予定価格!A669</f>
        <v>0</v>
      </c>
      <c r="B681" s="268">
        <f>ROUND(予定価格!B669*査定表!$B$1949,-D681)+E681</f>
        <v>0</v>
      </c>
      <c r="C681" s="268"/>
      <c r="D681" s="32">
        <f t="shared" si="179"/>
        <v>3</v>
      </c>
      <c r="E681" s="33">
        <f t="shared" si="165"/>
        <v>0</v>
      </c>
      <c r="F681" s="268">
        <f>IF($F$12=0,0,IF(予定価格!$G$1939=0,ROUND(予定価格!H669*(入力表!$F$12/予定価格!$H$1943),-H681),ROUND((予定価格!G669*(入力表!$F$12-予定価格!$H$1943)/予定価格!$G$1943)+予定価格!H669,-H681)))+I681</f>
        <v>0</v>
      </c>
      <c r="G681" s="268"/>
      <c r="H681" s="34">
        <f t="shared" si="180"/>
        <v>3</v>
      </c>
      <c r="I681" s="35">
        <f t="shared" si="166"/>
        <v>0</v>
      </c>
      <c r="J681" s="220">
        <f t="shared" si="167"/>
        <v>0</v>
      </c>
      <c r="K681" s="12">
        <f t="shared" si="168"/>
        <v>0</v>
      </c>
      <c r="L681" s="37"/>
      <c r="M681" s="6">
        <f>ROUND(予定価格!B669*査定表!$B$1949,-$F$14)</f>
        <v>0</v>
      </c>
      <c r="N681">
        <f>IF(M681=0,1,M681/予定価格!B669)</f>
        <v>1</v>
      </c>
      <c r="O681">
        <f t="shared" si="175"/>
        <v>11</v>
      </c>
      <c r="P681">
        <f t="shared" si="169"/>
        <v>0</v>
      </c>
      <c r="Q681">
        <f>IF(M681=0,0,M681/予定価格!B669)</f>
        <v>0</v>
      </c>
      <c r="R681">
        <f t="shared" si="176"/>
        <v>11</v>
      </c>
      <c r="S681">
        <f t="shared" si="170"/>
        <v>0</v>
      </c>
      <c r="T681" s="6">
        <f t="shared" si="171"/>
        <v>0</v>
      </c>
      <c r="U681" s="6" t="e">
        <f>IF(予定価格!$G$1939=0,ROUND(予定価格!H669*(入力表!$F$12/予定価格!$H$1943),-$F$14),ROUND((予定価格!G669*(入力表!$F$12-予定価格!$H$1943)/予定価格!$G$1943)+予定価格!H669,-$F$14))</f>
        <v>#DIV/0!</v>
      </c>
      <c r="V681" t="e">
        <f>IF(U681=0,1,IF(予定価格!O669=0,1,(U681-予定価格!P669)/予定価格!O669))</f>
        <v>#DIV/0!</v>
      </c>
      <c r="W681" t="e">
        <f t="shared" si="177"/>
        <v>#DIV/0!</v>
      </c>
      <c r="X681" t="e">
        <f t="shared" si="172"/>
        <v>#DIV/0!</v>
      </c>
      <c r="Y681" t="e">
        <f>IF(U681=0,0,IF(予定価格!G669=0,0,(U681-予定価格!H669)/予定価格!G669))</f>
        <v>#DIV/0!</v>
      </c>
      <c r="Z681" t="e">
        <f t="shared" si="178"/>
        <v>#DIV/0!</v>
      </c>
      <c r="AA681" t="e">
        <f t="shared" si="173"/>
        <v>#DIV/0!</v>
      </c>
      <c r="AB681" s="6" t="e">
        <f t="shared" si="174"/>
        <v>#DIV/0!</v>
      </c>
    </row>
    <row r="682" spans="1:28" hidden="1" x14ac:dyDescent="0.2">
      <c r="A682">
        <f>+予定価格!A670</f>
        <v>0</v>
      </c>
      <c r="B682" s="268">
        <f>ROUND(予定価格!B670*査定表!$B$1949,-D682)+E682</f>
        <v>0</v>
      </c>
      <c r="C682" s="268"/>
      <c r="D682" s="32">
        <f t="shared" si="179"/>
        <v>3</v>
      </c>
      <c r="E682" s="33">
        <f t="shared" si="165"/>
        <v>0</v>
      </c>
      <c r="F682" s="268">
        <f>IF($F$12=0,0,IF(予定価格!$G$1939=0,ROUND(予定価格!H670*(入力表!$F$12/予定価格!$H$1943),-H682),ROUND((予定価格!G670*(入力表!$F$12-予定価格!$H$1943)/予定価格!$G$1943)+予定価格!H670,-H682)))+I682</f>
        <v>0</v>
      </c>
      <c r="G682" s="268"/>
      <c r="H682" s="34">
        <f t="shared" si="180"/>
        <v>3</v>
      </c>
      <c r="I682" s="35">
        <f t="shared" si="166"/>
        <v>0</v>
      </c>
      <c r="J682" s="220">
        <f t="shared" si="167"/>
        <v>0</v>
      </c>
      <c r="K682" s="12">
        <f t="shared" si="168"/>
        <v>0</v>
      </c>
      <c r="L682" s="37"/>
      <c r="M682" s="6">
        <f>ROUND(予定価格!B670*査定表!$B$1949,-$F$14)</f>
        <v>0</v>
      </c>
      <c r="N682">
        <f>IF(M682=0,1,M682/予定価格!B670)</f>
        <v>1</v>
      </c>
      <c r="O682">
        <f t="shared" si="175"/>
        <v>11</v>
      </c>
      <c r="P682">
        <f t="shared" si="169"/>
        <v>0</v>
      </c>
      <c r="Q682">
        <f>IF(M682=0,0,M682/予定価格!B670)</f>
        <v>0</v>
      </c>
      <c r="R682">
        <f t="shared" si="176"/>
        <v>11</v>
      </c>
      <c r="S682">
        <f t="shared" si="170"/>
        <v>0</v>
      </c>
      <c r="T682" s="6">
        <f t="shared" si="171"/>
        <v>0</v>
      </c>
      <c r="U682" s="6" t="e">
        <f>IF(予定価格!$G$1939=0,ROUND(予定価格!H670*(入力表!$F$12/予定価格!$H$1943),-$F$14),ROUND((予定価格!G670*(入力表!$F$12-予定価格!$H$1943)/予定価格!$G$1943)+予定価格!H670,-$F$14))</f>
        <v>#DIV/0!</v>
      </c>
      <c r="V682" t="e">
        <f>IF(U682=0,1,IF(予定価格!O670=0,1,(U682-予定価格!P670)/予定価格!O670))</f>
        <v>#DIV/0!</v>
      </c>
      <c r="W682" t="e">
        <f t="shared" si="177"/>
        <v>#DIV/0!</v>
      </c>
      <c r="X682" t="e">
        <f t="shared" si="172"/>
        <v>#DIV/0!</v>
      </c>
      <c r="Y682" t="e">
        <f>IF(U682=0,0,IF(予定価格!G670=0,0,(U682-予定価格!H670)/予定価格!G670))</f>
        <v>#DIV/0!</v>
      </c>
      <c r="Z682" t="e">
        <f t="shared" si="178"/>
        <v>#DIV/0!</v>
      </c>
      <c r="AA682" t="e">
        <f t="shared" si="173"/>
        <v>#DIV/0!</v>
      </c>
      <c r="AB682" s="6" t="e">
        <f t="shared" si="174"/>
        <v>#DIV/0!</v>
      </c>
    </row>
    <row r="683" spans="1:28" hidden="1" x14ac:dyDescent="0.2">
      <c r="A683">
        <f>+予定価格!A671</f>
        <v>0</v>
      </c>
      <c r="B683" s="268">
        <f>ROUND(予定価格!B671*査定表!$B$1949,-D683)+E683</f>
        <v>0</v>
      </c>
      <c r="C683" s="268"/>
      <c r="D683" s="32">
        <f t="shared" si="179"/>
        <v>3</v>
      </c>
      <c r="E683" s="33">
        <f t="shared" si="165"/>
        <v>0</v>
      </c>
      <c r="F683" s="268">
        <f>IF($F$12=0,0,IF(予定価格!$G$1939=0,ROUND(予定価格!H671*(入力表!$F$12/予定価格!$H$1943),-H683),ROUND((予定価格!G671*(入力表!$F$12-予定価格!$H$1943)/予定価格!$G$1943)+予定価格!H671,-H683)))+I683</f>
        <v>0</v>
      </c>
      <c r="G683" s="268"/>
      <c r="H683" s="34">
        <f t="shared" si="180"/>
        <v>3</v>
      </c>
      <c r="I683" s="35">
        <f t="shared" si="166"/>
        <v>0</v>
      </c>
      <c r="J683" s="220">
        <f t="shared" si="167"/>
        <v>0</v>
      </c>
      <c r="K683" s="12">
        <f t="shared" si="168"/>
        <v>0</v>
      </c>
      <c r="L683" s="37"/>
      <c r="M683" s="6">
        <f>ROUND(予定価格!B671*査定表!$B$1949,-$F$14)</f>
        <v>0</v>
      </c>
      <c r="N683">
        <f>IF(M683=0,1,M683/予定価格!B671)</f>
        <v>1</v>
      </c>
      <c r="O683">
        <f t="shared" si="175"/>
        <v>11</v>
      </c>
      <c r="P683">
        <f t="shared" si="169"/>
        <v>0</v>
      </c>
      <c r="Q683">
        <f>IF(M683=0,0,M683/予定価格!B671)</f>
        <v>0</v>
      </c>
      <c r="R683">
        <f t="shared" si="176"/>
        <v>11</v>
      </c>
      <c r="S683">
        <f t="shared" si="170"/>
        <v>0</v>
      </c>
      <c r="T683" s="6">
        <f t="shared" si="171"/>
        <v>0</v>
      </c>
      <c r="U683" s="6" t="e">
        <f>IF(予定価格!$G$1939=0,ROUND(予定価格!H671*(入力表!$F$12/予定価格!$H$1943),-$F$14),ROUND((予定価格!G671*(入力表!$F$12-予定価格!$H$1943)/予定価格!$G$1943)+予定価格!H671,-$F$14))</f>
        <v>#DIV/0!</v>
      </c>
      <c r="V683" t="e">
        <f>IF(U683=0,1,IF(予定価格!O671=0,1,(U683-予定価格!P671)/予定価格!O671))</f>
        <v>#DIV/0!</v>
      </c>
      <c r="W683" t="e">
        <f t="shared" si="177"/>
        <v>#DIV/0!</v>
      </c>
      <c r="X683" t="e">
        <f t="shared" si="172"/>
        <v>#DIV/0!</v>
      </c>
      <c r="Y683" t="e">
        <f>IF(U683=0,0,IF(予定価格!G671=0,0,(U683-予定価格!H671)/予定価格!G671))</f>
        <v>#DIV/0!</v>
      </c>
      <c r="Z683" t="e">
        <f t="shared" si="178"/>
        <v>#DIV/0!</v>
      </c>
      <c r="AA683" t="e">
        <f t="shared" si="173"/>
        <v>#DIV/0!</v>
      </c>
      <c r="AB683" s="6" t="e">
        <f t="shared" si="174"/>
        <v>#DIV/0!</v>
      </c>
    </row>
    <row r="684" spans="1:28" hidden="1" x14ac:dyDescent="0.2">
      <c r="A684">
        <f>+予定価格!A672</f>
        <v>0</v>
      </c>
      <c r="B684" s="268">
        <f>ROUND(予定価格!B672*査定表!$B$1949,-D684)+E684</f>
        <v>0</v>
      </c>
      <c r="C684" s="268"/>
      <c r="D684" s="32">
        <f t="shared" si="179"/>
        <v>3</v>
      </c>
      <c r="E684" s="33">
        <f t="shared" si="165"/>
        <v>0</v>
      </c>
      <c r="F684" s="268">
        <f>IF($F$12=0,0,IF(予定価格!$G$1939=0,ROUND(予定価格!H672*(入力表!$F$12/予定価格!$H$1943),-H684),ROUND((予定価格!G672*(入力表!$F$12-予定価格!$H$1943)/予定価格!$G$1943)+予定価格!H672,-H684)))+I684</f>
        <v>0</v>
      </c>
      <c r="G684" s="268"/>
      <c r="H684" s="34">
        <f t="shared" si="180"/>
        <v>3</v>
      </c>
      <c r="I684" s="35">
        <f t="shared" si="166"/>
        <v>0</v>
      </c>
      <c r="J684" s="220">
        <f t="shared" si="167"/>
        <v>0</v>
      </c>
      <c r="K684" s="12">
        <f t="shared" si="168"/>
        <v>0</v>
      </c>
      <c r="L684" s="37"/>
      <c r="M684" s="6">
        <f>ROUND(予定価格!B672*査定表!$B$1949,-$F$14)</f>
        <v>0</v>
      </c>
      <c r="N684">
        <f>IF(M684=0,1,M684/予定価格!B672)</f>
        <v>1</v>
      </c>
      <c r="O684">
        <f t="shared" si="175"/>
        <v>11</v>
      </c>
      <c r="P684">
        <f t="shared" si="169"/>
        <v>0</v>
      </c>
      <c r="Q684">
        <f>IF(M684=0,0,M684/予定価格!B672)</f>
        <v>0</v>
      </c>
      <c r="R684">
        <f t="shared" si="176"/>
        <v>11</v>
      </c>
      <c r="S684">
        <f t="shared" si="170"/>
        <v>0</v>
      </c>
      <c r="T684" s="6">
        <f t="shared" si="171"/>
        <v>0</v>
      </c>
      <c r="U684" s="6" t="e">
        <f>IF(予定価格!$G$1939=0,ROUND(予定価格!H672*(入力表!$F$12/予定価格!$H$1943),-$F$14),ROUND((予定価格!G672*(入力表!$F$12-予定価格!$H$1943)/予定価格!$G$1943)+予定価格!H672,-$F$14))</f>
        <v>#DIV/0!</v>
      </c>
      <c r="V684" t="e">
        <f>IF(U684=0,1,IF(予定価格!O672=0,1,(U684-予定価格!P672)/予定価格!O672))</f>
        <v>#DIV/0!</v>
      </c>
      <c r="W684" t="e">
        <f t="shared" si="177"/>
        <v>#DIV/0!</v>
      </c>
      <c r="X684" t="e">
        <f t="shared" si="172"/>
        <v>#DIV/0!</v>
      </c>
      <c r="Y684" t="e">
        <f>IF(U684=0,0,IF(予定価格!G672=0,0,(U684-予定価格!H672)/予定価格!G672))</f>
        <v>#DIV/0!</v>
      </c>
      <c r="Z684" t="e">
        <f t="shared" si="178"/>
        <v>#DIV/0!</v>
      </c>
      <c r="AA684" t="e">
        <f t="shared" si="173"/>
        <v>#DIV/0!</v>
      </c>
      <c r="AB684" s="6" t="e">
        <f t="shared" si="174"/>
        <v>#DIV/0!</v>
      </c>
    </row>
    <row r="685" spans="1:28" hidden="1" x14ac:dyDescent="0.2">
      <c r="A685">
        <f>+予定価格!A673</f>
        <v>0</v>
      </c>
      <c r="B685" s="268">
        <f>ROUND(予定価格!B673*査定表!$B$1949,-D685)+E685</f>
        <v>0</v>
      </c>
      <c r="C685" s="268"/>
      <c r="D685" s="32">
        <f t="shared" si="179"/>
        <v>3</v>
      </c>
      <c r="E685" s="33">
        <f t="shared" si="165"/>
        <v>0</v>
      </c>
      <c r="F685" s="268">
        <f>IF($F$12=0,0,IF(予定価格!$G$1939=0,ROUND(予定価格!H673*(入力表!$F$12/予定価格!$H$1943),-H685),ROUND((予定価格!G673*(入力表!$F$12-予定価格!$H$1943)/予定価格!$G$1943)+予定価格!H673,-H685)))+I685</f>
        <v>0</v>
      </c>
      <c r="G685" s="268"/>
      <c r="H685" s="34">
        <f t="shared" si="180"/>
        <v>3</v>
      </c>
      <c r="I685" s="35">
        <f t="shared" si="166"/>
        <v>0</v>
      </c>
      <c r="J685" s="220">
        <f t="shared" si="167"/>
        <v>0</v>
      </c>
      <c r="K685" s="12">
        <f t="shared" si="168"/>
        <v>0</v>
      </c>
      <c r="L685" s="37"/>
      <c r="M685" s="6">
        <f>ROUND(予定価格!B673*査定表!$B$1949,-$F$14)</f>
        <v>0</v>
      </c>
      <c r="N685">
        <f>IF(M685=0,1,M685/予定価格!B673)</f>
        <v>1</v>
      </c>
      <c r="O685">
        <f t="shared" si="175"/>
        <v>11</v>
      </c>
      <c r="P685">
        <f t="shared" si="169"/>
        <v>0</v>
      </c>
      <c r="Q685">
        <f>IF(M685=0,0,M685/予定価格!B673)</f>
        <v>0</v>
      </c>
      <c r="R685">
        <f t="shared" si="176"/>
        <v>11</v>
      </c>
      <c r="S685">
        <f t="shared" si="170"/>
        <v>0</v>
      </c>
      <c r="T685" s="6">
        <f t="shared" si="171"/>
        <v>0</v>
      </c>
      <c r="U685" s="6" t="e">
        <f>IF(予定価格!$G$1939=0,ROUND(予定価格!H673*(入力表!$F$12/予定価格!$H$1943),-$F$14),ROUND((予定価格!G673*(入力表!$F$12-予定価格!$H$1943)/予定価格!$G$1943)+予定価格!H673,-$F$14))</f>
        <v>#DIV/0!</v>
      </c>
      <c r="V685" t="e">
        <f>IF(U685=0,1,IF(予定価格!O673=0,1,(U685-予定価格!P673)/予定価格!O673))</f>
        <v>#DIV/0!</v>
      </c>
      <c r="W685" t="e">
        <f t="shared" si="177"/>
        <v>#DIV/0!</v>
      </c>
      <c r="X685" t="e">
        <f t="shared" si="172"/>
        <v>#DIV/0!</v>
      </c>
      <c r="Y685" t="e">
        <f>IF(U685=0,0,IF(予定価格!G673=0,0,(U685-予定価格!H673)/予定価格!G673))</f>
        <v>#DIV/0!</v>
      </c>
      <c r="Z685" t="e">
        <f t="shared" si="178"/>
        <v>#DIV/0!</v>
      </c>
      <c r="AA685" t="e">
        <f t="shared" si="173"/>
        <v>#DIV/0!</v>
      </c>
      <c r="AB685" s="6" t="e">
        <f t="shared" si="174"/>
        <v>#DIV/0!</v>
      </c>
    </row>
    <row r="686" spans="1:28" hidden="1" x14ac:dyDescent="0.2">
      <c r="A686">
        <f>+予定価格!A674</f>
        <v>0</v>
      </c>
      <c r="B686" s="268">
        <f>ROUND(予定価格!B674*査定表!$B$1949,-D686)+E686</f>
        <v>0</v>
      </c>
      <c r="C686" s="268"/>
      <c r="D686" s="32">
        <f t="shared" si="179"/>
        <v>3</v>
      </c>
      <c r="E686" s="33">
        <f t="shared" si="165"/>
        <v>0</v>
      </c>
      <c r="F686" s="268">
        <f>IF($F$12=0,0,IF(予定価格!$G$1939=0,ROUND(予定価格!H674*(入力表!$F$12/予定価格!$H$1943),-H686),ROUND((予定価格!G674*(入力表!$F$12-予定価格!$H$1943)/予定価格!$G$1943)+予定価格!H674,-H686)))+I686</f>
        <v>0</v>
      </c>
      <c r="G686" s="268"/>
      <c r="H686" s="34">
        <f t="shared" si="180"/>
        <v>3</v>
      </c>
      <c r="I686" s="35">
        <f t="shared" si="166"/>
        <v>0</v>
      </c>
      <c r="J686" s="220">
        <f t="shared" si="167"/>
        <v>0</v>
      </c>
      <c r="K686" s="12">
        <f t="shared" si="168"/>
        <v>0</v>
      </c>
      <c r="L686" s="37"/>
      <c r="M686" s="6">
        <f>ROUND(予定価格!B674*査定表!$B$1949,-$F$14)</f>
        <v>0</v>
      </c>
      <c r="N686">
        <f>IF(M686=0,1,M686/予定価格!B674)</f>
        <v>1</v>
      </c>
      <c r="O686">
        <f t="shared" si="175"/>
        <v>11</v>
      </c>
      <c r="P686">
        <f t="shared" si="169"/>
        <v>0</v>
      </c>
      <c r="Q686">
        <f>IF(M686=0,0,M686/予定価格!B674)</f>
        <v>0</v>
      </c>
      <c r="R686">
        <f t="shared" si="176"/>
        <v>11</v>
      </c>
      <c r="S686">
        <f t="shared" si="170"/>
        <v>0</v>
      </c>
      <c r="T686" s="6">
        <f t="shared" si="171"/>
        <v>0</v>
      </c>
      <c r="U686" s="6" t="e">
        <f>IF(予定価格!$G$1939=0,ROUND(予定価格!H674*(入力表!$F$12/予定価格!$H$1943),-$F$14),ROUND((予定価格!G674*(入力表!$F$12-予定価格!$H$1943)/予定価格!$G$1943)+予定価格!H674,-$F$14))</f>
        <v>#DIV/0!</v>
      </c>
      <c r="V686" t="e">
        <f>IF(U686=0,1,IF(予定価格!O674=0,1,(U686-予定価格!P674)/予定価格!O674))</f>
        <v>#DIV/0!</v>
      </c>
      <c r="W686" t="e">
        <f t="shared" si="177"/>
        <v>#DIV/0!</v>
      </c>
      <c r="X686" t="e">
        <f t="shared" si="172"/>
        <v>#DIV/0!</v>
      </c>
      <c r="Y686" t="e">
        <f>IF(U686=0,0,IF(予定価格!G674=0,0,(U686-予定価格!H674)/予定価格!G674))</f>
        <v>#DIV/0!</v>
      </c>
      <c r="Z686" t="e">
        <f t="shared" si="178"/>
        <v>#DIV/0!</v>
      </c>
      <c r="AA686" t="e">
        <f t="shared" si="173"/>
        <v>#DIV/0!</v>
      </c>
      <c r="AB686" s="6" t="e">
        <f t="shared" si="174"/>
        <v>#DIV/0!</v>
      </c>
    </row>
    <row r="687" spans="1:28" hidden="1" x14ac:dyDescent="0.2">
      <c r="A687">
        <f>+予定価格!A675</f>
        <v>0</v>
      </c>
      <c r="B687" s="268">
        <f>ROUND(予定価格!B675*査定表!$B$1949,-D687)+E687</f>
        <v>0</v>
      </c>
      <c r="C687" s="268"/>
      <c r="D687" s="32">
        <f t="shared" si="179"/>
        <v>3</v>
      </c>
      <c r="E687" s="33">
        <f t="shared" si="165"/>
        <v>0</v>
      </c>
      <c r="F687" s="268">
        <f>IF($F$12=0,0,IF(予定価格!$G$1939=0,ROUND(予定価格!H675*(入力表!$F$12/予定価格!$H$1943),-H687),ROUND((予定価格!G675*(入力表!$F$12-予定価格!$H$1943)/予定価格!$G$1943)+予定価格!H675,-H687)))+I687</f>
        <v>0</v>
      </c>
      <c r="G687" s="268"/>
      <c r="H687" s="34">
        <f t="shared" si="180"/>
        <v>3</v>
      </c>
      <c r="I687" s="35">
        <f t="shared" si="166"/>
        <v>0</v>
      </c>
      <c r="J687" s="220">
        <f t="shared" si="167"/>
        <v>0</v>
      </c>
      <c r="K687" s="12">
        <f t="shared" si="168"/>
        <v>0</v>
      </c>
      <c r="L687" s="37"/>
      <c r="M687" s="6">
        <f>ROUND(予定価格!B675*査定表!$B$1949,-$F$14)</f>
        <v>0</v>
      </c>
      <c r="N687">
        <f>IF(M687=0,1,M687/予定価格!B675)</f>
        <v>1</v>
      </c>
      <c r="O687">
        <f t="shared" si="175"/>
        <v>11</v>
      </c>
      <c r="P687">
        <f t="shared" si="169"/>
        <v>0</v>
      </c>
      <c r="Q687">
        <f>IF(M687=0,0,M687/予定価格!B675)</f>
        <v>0</v>
      </c>
      <c r="R687">
        <f t="shared" si="176"/>
        <v>11</v>
      </c>
      <c r="S687">
        <f t="shared" si="170"/>
        <v>0</v>
      </c>
      <c r="T687" s="6">
        <f t="shared" si="171"/>
        <v>0</v>
      </c>
      <c r="U687" s="6" t="e">
        <f>IF(予定価格!$G$1939=0,ROUND(予定価格!H675*(入力表!$F$12/予定価格!$H$1943),-$F$14),ROUND((予定価格!G675*(入力表!$F$12-予定価格!$H$1943)/予定価格!$G$1943)+予定価格!H675,-$F$14))</f>
        <v>#DIV/0!</v>
      </c>
      <c r="V687" t="e">
        <f>IF(U687=0,1,IF(予定価格!O675=0,1,(U687-予定価格!P675)/予定価格!O675))</f>
        <v>#DIV/0!</v>
      </c>
      <c r="W687" t="e">
        <f t="shared" si="177"/>
        <v>#DIV/0!</v>
      </c>
      <c r="X687" t="e">
        <f t="shared" si="172"/>
        <v>#DIV/0!</v>
      </c>
      <c r="Y687" t="e">
        <f>IF(U687=0,0,IF(予定価格!G675=0,0,(U687-予定価格!H675)/予定価格!G675))</f>
        <v>#DIV/0!</v>
      </c>
      <c r="Z687" t="e">
        <f t="shared" si="178"/>
        <v>#DIV/0!</v>
      </c>
      <c r="AA687" t="e">
        <f t="shared" si="173"/>
        <v>#DIV/0!</v>
      </c>
      <c r="AB687" s="6" t="e">
        <f t="shared" si="174"/>
        <v>#DIV/0!</v>
      </c>
    </row>
    <row r="688" spans="1:28" hidden="1" x14ac:dyDescent="0.2">
      <c r="A688">
        <f>+予定価格!A676</f>
        <v>0</v>
      </c>
      <c r="B688" s="268">
        <f>ROUND(予定価格!B676*査定表!$B$1949,-D688)+E688</f>
        <v>0</v>
      </c>
      <c r="C688" s="268"/>
      <c r="D688" s="32">
        <f t="shared" si="179"/>
        <v>3</v>
      </c>
      <c r="E688" s="33">
        <f t="shared" si="165"/>
        <v>0</v>
      </c>
      <c r="F688" s="268">
        <f>IF($F$12=0,0,IF(予定価格!$G$1939=0,ROUND(予定価格!H676*(入力表!$F$12/予定価格!$H$1943),-H688),ROUND((予定価格!G676*(入力表!$F$12-予定価格!$H$1943)/予定価格!$G$1943)+予定価格!H676,-H688)))+I688</f>
        <v>0</v>
      </c>
      <c r="G688" s="268"/>
      <c r="H688" s="34">
        <f t="shared" si="180"/>
        <v>3</v>
      </c>
      <c r="I688" s="35">
        <f t="shared" si="166"/>
        <v>0</v>
      </c>
      <c r="J688" s="220">
        <f t="shared" si="167"/>
        <v>0</v>
      </c>
      <c r="K688" s="12">
        <f t="shared" si="168"/>
        <v>0</v>
      </c>
      <c r="L688" s="37"/>
      <c r="M688" s="6">
        <f>ROUND(予定価格!B676*査定表!$B$1949,-$F$14)</f>
        <v>0</v>
      </c>
      <c r="N688">
        <f>IF(M688=0,1,M688/予定価格!B676)</f>
        <v>1</v>
      </c>
      <c r="O688">
        <f t="shared" si="175"/>
        <v>11</v>
      </c>
      <c r="P688">
        <f t="shared" si="169"/>
        <v>0</v>
      </c>
      <c r="Q688">
        <f>IF(M688=0,0,M688/予定価格!B676)</f>
        <v>0</v>
      </c>
      <c r="R688">
        <f t="shared" si="176"/>
        <v>11</v>
      </c>
      <c r="S688">
        <f t="shared" si="170"/>
        <v>0</v>
      </c>
      <c r="T688" s="6">
        <f t="shared" si="171"/>
        <v>0</v>
      </c>
      <c r="U688" s="6" t="e">
        <f>IF(予定価格!$G$1939=0,ROUND(予定価格!H676*(入力表!$F$12/予定価格!$H$1943),-$F$14),ROUND((予定価格!G676*(入力表!$F$12-予定価格!$H$1943)/予定価格!$G$1943)+予定価格!H676,-$F$14))</f>
        <v>#DIV/0!</v>
      </c>
      <c r="V688" t="e">
        <f>IF(U688=0,1,IF(予定価格!O676=0,1,(U688-予定価格!P676)/予定価格!O676))</f>
        <v>#DIV/0!</v>
      </c>
      <c r="W688" t="e">
        <f t="shared" si="177"/>
        <v>#DIV/0!</v>
      </c>
      <c r="X688" t="e">
        <f t="shared" si="172"/>
        <v>#DIV/0!</v>
      </c>
      <c r="Y688" t="e">
        <f>IF(U688=0,0,IF(予定価格!G676=0,0,(U688-予定価格!H676)/予定価格!G676))</f>
        <v>#DIV/0!</v>
      </c>
      <c r="Z688" t="e">
        <f t="shared" si="178"/>
        <v>#DIV/0!</v>
      </c>
      <c r="AA688" t="e">
        <f t="shared" si="173"/>
        <v>#DIV/0!</v>
      </c>
      <c r="AB688" s="6" t="e">
        <f t="shared" si="174"/>
        <v>#DIV/0!</v>
      </c>
    </row>
    <row r="689" spans="1:28" hidden="1" x14ac:dyDescent="0.2">
      <c r="A689">
        <f>+予定価格!A677</f>
        <v>0</v>
      </c>
      <c r="B689" s="268">
        <f>ROUND(予定価格!B677*査定表!$B$1949,-D689)+E689</f>
        <v>0</v>
      </c>
      <c r="C689" s="268"/>
      <c r="D689" s="32">
        <f t="shared" si="179"/>
        <v>3</v>
      </c>
      <c r="E689" s="33">
        <f t="shared" si="165"/>
        <v>0</v>
      </c>
      <c r="F689" s="268">
        <f>IF($F$12=0,0,IF(予定価格!$G$1939=0,ROUND(予定価格!H677*(入力表!$F$12/予定価格!$H$1943),-H689),ROUND((予定価格!G677*(入力表!$F$12-予定価格!$H$1943)/予定価格!$G$1943)+予定価格!H677,-H689)))+I689</f>
        <v>0</v>
      </c>
      <c r="G689" s="268"/>
      <c r="H689" s="34">
        <f t="shared" si="180"/>
        <v>3</v>
      </c>
      <c r="I689" s="35">
        <f t="shared" si="166"/>
        <v>0</v>
      </c>
      <c r="J689" s="220">
        <f t="shared" si="167"/>
        <v>0</v>
      </c>
      <c r="K689" s="12">
        <f t="shared" si="168"/>
        <v>0</v>
      </c>
      <c r="L689" s="37"/>
      <c r="M689" s="6">
        <f>ROUND(予定価格!B677*査定表!$B$1949,-$F$14)</f>
        <v>0</v>
      </c>
      <c r="N689">
        <f>IF(M689=0,1,M689/予定価格!B677)</f>
        <v>1</v>
      </c>
      <c r="O689">
        <f t="shared" si="175"/>
        <v>11</v>
      </c>
      <c r="P689">
        <f t="shared" si="169"/>
        <v>0</v>
      </c>
      <c r="Q689">
        <f>IF(M689=0,0,M689/予定価格!B677)</f>
        <v>0</v>
      </c>
      <c r="R689">
        <f t="shared" si="176"/>
        <v>11</v>
      </c>
      <c r="S689">
        <f t="shared" si="170"/>
        <v>0</v>
      </c>
      <c r="T689" s="6">
        <f t="shared" si="171"/>
        <v>0</v>
      </c>
      <c r="U689" s="6" t="e">
        <f>IF(予定価格!$G$1939=0,ROUND(予定価格!H677*(入力表!$F$12/予定価格!$H$1943),-$F$14),ROUND((予定価格!G677*(入力表!$F$12-予定価格!$H$1943)/予定価格!$G$1943)+予定価格!H677,-$F$14))</f>
        <v>#DIV/0!</v>
      </c>
      <c r="V689" t="e">
        <f>IF(U689=0,1,IF(予定価格!O677=0,1,(U689-予定価格!P677)/予定価格!O677))</f>
        <v>#DIV/0!</v>
      </c>
      <c r="W689" t="e">
        <f t="shared" si="177"/>
        <v>#DIV/0!</v>
      </c>
      <c r="X689" t="e">
        <f t="shared" si="172"/>
        <v>#DIV/0!</v>
      </c>
      <c r="Y689" t="e">
        <f>IF(U689=0,0,IF(予定価格!G677=0,0,(U689-予定価格!H677)/予定価格!G677))</f>
        <v>#DIV/0!</v>
      </c>
      <c r="Z689" t="e">
        <f t="shared" si="178"/>
        <v>#DIV/0!</v>
      </c>
      <c r="AA689" t="e">
        <f t="shared" si="173"/>
        <v>#DIV/0!</v>
      </c>
      <c r="AB689" s="6" t="e">
        <f t="shared" si="174"/>
        <v>#DIV/0!</v>
      </c>
    </row>
    <row r="690" spans="1:28" hidden="1" x14ac:dyDescent="0.2">
      <c r="A690">
        <f>+予定価格!A678</f>
        <v>0</v>
      </c>
      <c r="B690" s="268">
        <f>ROUND(予定価格!B678*査定表!$B$1949,-D690)+E690</f>
        <v>0</v>
      </c>
      <c r="C690" s="268"/>
      <c r="D690" s="32">
        <f t="shared" si="179"/>
        <v>3</v>
      </c>
      <c r="E690" s="33">
        <f t="shared" si="165"/>
        <v>0</v>
      </c>
      <c r="F690" s="268">
        <f>IF($F$12=0,0,IF(予定価格!$G$1939=0,ROUND(予定価格!H678*(入力表!$F$12/予定価格!$H$1943),-H690),ROUND((予定価格!G678*(入力表!$F$12-予定価格!$H$1943)/予定価格!$G$1943)+予定価格!H678,-H690)))+I690</f>
        <v>0</v>
      </c>
      <c r="G690" s="268"/>
      <c r="H690" s="34">
        <f t="shared" si="180"/>
        <v>3</v>
      </c>
      <c r="I690" s="35">
        <f t="shared" si="166"/>
        <v>0</v>
      </c>
      <c r="J690" s="220">
        <f t="shared" si="167"/>
        <v>0</v>
      </c>
      <c r="K690" s="12">
        <f t="shared" si="168"/>
        <v>0</v>
      </c>
      <c r="L690" s="37"/>
      <c r="M690" s="6">
        <f>ROUND(予定価格!B678*査定表!$B$1949,-$F$14)</f>
        <v>0</v>
      </c>
      <c r="N690">
        <f>IF(M690=0,1,M690/予定価格!B678)</f>
        <v>1</v>
      </c>
      <c r="O690">
        <f t="shared" si="175"/>
        <v>11</v>
      </c>
      <c r="P690">
        <f t="shared" si="169"/>
        <v>0</v>
      </c>
      <c r="Q690">
        <f>IF(M690=0,0,M690/予定価格!B678)</f>
        <v>0</v>
      </c>
      <c r="R690">
        <f t="shared" si="176"/>
        <v>11</v>
      </c>
      <c r="S690">
        <f t="shared" si="170"/>
        <v>0</v>
      </c>
      <c r="T690" s="6">
        <f t="shared" si="171"/>
        <v>0</v>
      </c>
      <c r="U690" s="6" t="e">
        <f>IF(予定価格!$G$1939=0,ROUND(予定価格!H678*(入力表!$F$12/予定価格!$H$1943),-$F$14),ROUND((予定価格!G678*(入力表!$F$12-予定価格!$H$1943)/予定価格!$G$1943)+予定価格!H678,-$F$14))</f>
        <v>#DIV/0!</v>
      </c>
      <c r="V690" t="e">
        <f>IF(U690=0,1,IF(予定価格!O678=0,1,(U690-予定価格!P678)/予定価格!O678))</f>
        <v>#DIV/0!</v>
      </c>
      <c r="W690" t="e">
        <f t="shared" si="177"/>
        <v>#DIV/0!</v>
      </c>
      <c r="X690" t="e">
        <f t="shared" si="172"/>
        <v>#DIV/0!</v>
      </c>
      <c r="Y690" t="e">
        <f>IF(U690=0,0,IF(予定価格!G678=0,0,(U690-予定価格!H678)/予定価格!G678))</f>
        <v>#DIV/0!</v>
      </c>
      <c r="Z690" t="e">
        <f t="shared" si="178"/>
        <v>#DIV/0!</v>
      </c>
      <c r="AA690" t="e">
        <f t="shared" si="173"/>
        <v>#DIV/0!</v>
      </c>
      <c r="AB690" s="6" t="e">
        <f t="shared" si="174"/>
        <v>#DIV/0!</v>
      </c>
    </row>
    <row r="691" spans="1:28" hidden="1" x14ac:dyDescent="0.2">
      <c r="A691">
        <f>+予定価格!A679</f>
        <v>0</v>
      </c>
      <c r="B691" s="268">
        <f>ROUND(予定価格!B679*査定表!$B$1949,-D691)+E691</f>
        <v>0</v>
      </c>
      <c r="C691" s="268"/>
      <c r="D691" s="32">
        <f t="shared" si="179"/>
        <v>3</v>
      </c>
      <c r="E691" s="33">
        <f t="shared" si="165"/>
        <v>0</v>
      </c>
      <c r="F691" s="268">
        <f>IF($F$12=0,0,IF(予定価格!$G$1939=0,ROUND(予定価格!H679*(入力表!$F$12/予定価格!$H$1943),-H691),ROUND((予定価格!G679*(入力表!$F$12-予定価格!$H$1943)/予定価格!$G$1943)+予定価格!H679,-H691)))+I691</f>
        <v>0</v>
      </c>
      <c r="G691" s="268"/>
      <c r="H691" s="34">
        <f t="shared" si="180"/>
        <v>3</v>
      </c>
      <c r="I691" s="35">
        <f t="shared" si="166"/>
        <v>0</v>
      </c>
      <c r="J691" s="220">
        <f t="shared" si="167"/>
        <v>0</v>
      </c>
      <c r="K691" s="12">
        <f t="shared" si="168"/>
        <v>0</v>
      </c>
      <c r="L691" s="37"/>
      <c r="M691" s="6">
        <f>ROUND(予定価格!B679*査定表!$B$1949,-$F$14)</f>
        <v>0</v>
      </c>
      <c r="N691">
        <f>IF(M691=0,1,M691/予定価格!B679)</f>
        <v>1</v>
      </c>
      <c r="O691">
        <f t="shared" si="175"/>
        <v>11</v>
      </c>
      <c r="P691">
        <f t="shared" si="169"/>
        <v>0</v>
      </c>
      <c r="Q691">
        <f>IF(M691=0,0,M691/予定価格!B679)</f>
        <v>0</v>
      </c>
      <c r="R691">
        <f t="shared" si="176"/>
        <v>11</v>
      </c>
      <c r="S691">
        <f t="shared" si="170"/>
        <v>0</v>
      </c>
      <c r="T691" s="6">
        <f t="shared" si="171"/>
        <v>0</v>
      </c>
      <c r="U691" s="6" t="e">
        <f>IF(予定価格!$G$1939=0,ROUND(予定価格!H679*(入力表!$F$12/予定価格!$H$1943),-$F$14),ROUND((予定価格!G679*(入力表!$F$12-予定価格!$H$1943)/予定価格!$G$1943)+予定価格!H679,-$F$14))</f>
        <v>#DIV/0!</v>
      </c>
      <c r="V691" t="e">
        <f>IF(U691=0,1,IF(予定価格!O679=0,1,(U691-予定価格!P679)/予定価格!O679))</f>
        <v>#DIV/0!</v>
      </c>
      <c r="W691" t="e">
        <f t="shared" si="177"/>
        <v>#DIV/0!</v>
      </c>
      <c r="X691" t="e">
        <f t="shared" si="172"/>
        <v>#DIV/0!</v>
      </c>
      <c r="Y691" t="e">
        <f>IF(U691=0,0,IF(予定価格!G679=0,0,(U691-予定価格!H679)/予定価格!G679))</f>
        <v>#DIV/0!</v>
      </c>
      <c r="Z691" t="e">
        <f t="shared" si="178"/>
        <v>#DIV/0!</v>
      </c>
      <c r="AA691" t="e">
        <f t="shared" si="173"/>
        <v>#DIV/0!</v>
      </c>
      <c r="AB691" s="6" t="e">
        <f t="shared" si="174"/>
        <v>#DIV/0!</v>
      </c>
    </row>
    <row r="692" spans="1:28" hidden="1" x14ac:dyDescent="0.2">
      <c r="A692">
        <f>+予定価格!A680</f>
        <v>0</v>
      </c>
      <c r="B692" s="268">
        <f>ROUND(予定価格!B680*査定表!$B$1949,-D692)+E692</f>
        <v>0</v>
      </c>
      <c r="C692" s="268"/>
      <c r="D692" s="32">
        <f t="shared" si="179"/>
        <v>3</v>
      </c>
      <c r="E692" s="33">
        <f t="shared" si="165"/>
        <v>0</v>
      </c>
      <c r="F692" s="268">
        <f>IF($F$12=0,0,IF(予定価格!$G$1939=0,ROUND(予定価格!H680*(入力表!$F$12/予定価格!$H$1943),-H692),ROUND((予定価格!G680*(入力表!$F$12-予定価格!$H$1943)/予定価格!$G$1943)+予定価格!H680,-H692)))+I692</f>
        <v>0</v>
      </c>
      <c r="G692" s="268"/>
      <c r="H692" s="34">
        <f t="shared" si="180"/>
        <v>3</v>
      </c>
      <c r="I692" s="35">
        <f t="shared" si="166"/>
        <v>0</v>
      </c>
      <c r="J692" s="220">
        <f t="shared" si="167"/>
        <v>0</v>
      </c>
      <c r="K692" s="12">
        <f t="shared" si="168"/>
        <v>0</v>
      </c>
      <c r="L692" s="37"/>
      <c r="M692" s="6">
        <f>ROUND(予定価格!B680*査定表!$B$1949,-$F$14)</f>
        <v>0</v>
      </c>
      <c r="N692">
        <f>IF(M692=0,1,M692/予定価格!B680)</f>
        <v>1</v>
      </c>
      <c r="O692">
        <f t="shared" si="175"/>
        <v>11</v>
      </c>
      <c r="P692">
        <f t="shared" si="169"/>
        <v>0</v>
      </c>
      <c r="Q692">
        <f>IF(M692=0,0,M692/予定価格!B680)</f>
        <v>0</v>
      </c>
      <c r="R692">
        <f t="shared" si="176"/>
        <v>11</v>
      </c>
      <c r="S692">
        <f t="shared" si="170"/>
        <v>0</v>
      </c>
      <c r="T692" s="6">
        <f t="shared" si="171"/>
        <v>0</v>
      </c>
      <c r="U692" s="6" t="e">
        <f>IF(予定価格!$G$1939=0,ROUND(予定価格!H680*(入力表!$F$12/予定価格!$H$1943),-$F$14),ROUND((予定価格!G680*(入力表!$F$12-予定価格!$H$1943)/予定価格!$G$1943)+予定価格!H680,-$F$14))</f>
        <v>#DIV/0!</v>
      </c>
      <c r="V692" t="e">
        <f>IF(U692=0,1,IF(予定価格!O680=0,1,(U692-予定価格!P680)/予定価格!O680))</f>
        <v>#DIV/0!</v>
      </c>
      <c r="W692" t="e">
        <f t="shared" si="177"/>
        <v>#DIV/0!</v>
      </c>
      <c r="X692" t="e">
        <f t="shared" si="172"/>
        <v>#DIV/0!</v>
      </c>
      <c r="Y692" t="e">
        <f>IF(U692=0,0,IF(予定価格!G680=0,0,(U692-予定価格!H680)/予定価格!G680))</f>
        <v>#DIV/0!</v>
      </c>
      <c r="Z692" t="e">
        <f t="shared" si="178"/>
        <v>#DIV/0!</v>
      </c>
      <c r="AA692" t="e">
        <f t="shared" si="173"/>
        <v>#DIV/0!</v>
      </c>
      <c r="AB692" s="6" t="e">
        <f t="shared" si="174"/>
        <v>#DIV/0!</v>
      </c>
    </row>
    <row r="693" spans="1:28" hidden="1" x14ac:dyDescent="0.2">
      <c r="A693">
        <f>+予定価格!A681</f>
        <v>0</v>
      </c>
      <c r="B693" s="268">
        <f>ROUND(予定価格!B681*査定表!$B$1949,-D693)+E693</f>
        <v>0</v>
      </c>
      <c r="C693" s="268"/>
      <c r="D693" s="32">
        <f t="shared" si="179"/>
        <v>3</v>
      </c>
      <c r="E693" s="33">
        <f t="shared" si="165"/>
        <v>0</v>
      </c>
      <c r="F693" s="268">
        <f>IF($F$12=0,0,IF(予定価格!$G$1939=0,ROUND(予定価格!H681*(入力表!$F$12/予定価格!$H$1943),-H693),ROUND((予定価格!G681*(入力表!$F$12-予定価格!$H$1943)/予定価格!$G$1943)+予定価格!H681,-H693)))+I693</f>
        <v>0</v>
      </c>
      <c r="G693" s="268"/>
      <c r="H693" s="34">
        <f t="shared" si="180"/>
        <v>3</v>
      </c>
      <c r="I693" s="35">
        <f t="shared" si="166"/>
        <v>0</v>
      </c>
      <c r="J693" s="220">
        <f t="shared" si="167"/>
        <v>0</v>
      </c>
      <c r="K693" s="12">
        <f t="shared" si="168"/>
        <v>0</v>
      </c>
      <c r="L693" s="37"/>
      <c r="M693" s="6">
        <f>ROUND(予定価格!B681*査定表!$B$1949,-$F$14)</f>
        <v>0</v>
      </c>
      <c r="N693">
        <f>IF(M693=0,1,M693/予定価格!B681)</f>
        <v>1</v>
      </c>
      <c r="O693">
        <f t="shared" si="175"/>
        <v>11</v>
      </c>
      <c r="P693">
        <f t="shared" si="169"/>
        <v>0</v>
      </c>
      <c r="Q693">
        <f>IF(M693=0,0,M693/予定価格!B681)</f>
        <v>0</v>
      </c>
      <c r="R693">
        <f t="shared" si="176"/>
        <v>11</v>
      </c>
      <c r="S693">
        <f t="shared" si="170"/>
        <v>0</v>
      </c>
      <c r="T693" s="6">
        <f t="shared" si="171"/>
        <v>0</v>
      </c>
      <c r="U693" s="6" t="e">
        <f>IF(予定価格!$G$1939=0,ROUND(予定価格!H681*(入力表!$F$12/予定価格!$H$1943),-$F$14),ROUND((予定価格!G681*(入力表!$F$12-予定価格!$H$1943)/予定価格!$G$1943)+予定価格!H681,-$F$14))</f>
        <v>#DIV/0!</v>
      </c>
      <c r="V693" t="e">
        <f>IF(U693=0,1,IF(予定価格!O681=0,1,(U693-予定価格!P681)/予定価格!O681))</f>
        <v>#DIV/0!</v>
      </c>
      <c r="W693" t="e">
        <f t="shared" si="177"/>
        <v>#DIV/0!</v>
      </c>
      <c r="X693" t="e">
        <f t="shared" si="172"/>
        <v>#DIV/0!</v>
      </c>
      <c r="Y693" t="e">
        <f>IF(U693=0,0,IF(予定価格!G681=0,0,(U693-予定価格!H681)/予定価格!G681))</f>
        <v>#DIV/0!</v>
      </c>
      <c r="Z693" t="e">
        <f t="shared" si="178"/>
        <v>#DIV/0!</v>
      </c>
      <c r="AA693" t="e">
        <f t="shared" si="173"/>
        <v>#DIV/0!</v>
      </c>
      <c r="AB693" s="6" t="e">
        <f t="shared" si="174"/>
        <v>#DIV/0!</v>
      </c>
    </row>
    <row r="694" spans="1:28" hidden="1" x14ac:dyDescent="0.2">
      <c r="A694">
        <f>+予定価格!A682</f>
        <v>0</v>
      </c>
      <c r="B694" s="268">
        <f>ROUND(予定価格!B682*査定表!$B$1949,-D694)+E694</f>
        <v>0</v>
      </c>
      <c r="C694" s="268"/>
      <c r="D694" s="32">
        <f t="shared" si="179"/>
        <v>3</v>
      </c>
      <c r="E694" s="33">
        <f t="shared" si="165"/>
        <v>0</v>
      </c>
      <c r="F694" s="268">
        <f>IF($F$12=0,0,IF(予定価格!$G$1939=0,ROUND(予定価格!H682*(入力表!$F$12/予定価格!$H$1943),-H694),ROUND((予定価格!G682*(入力表!$F$12-予定価格!$H$1943)/予定価格!$G$1943)+予定価格!H682,-H694)))+I694</f>
        <v>0</v>
      </c>
      <c r="G694" s="268"/>
      <c r="H694" s="34">
        <f t="shared" si="180"/>
        <v>3</v>
      </c>
      <c r="I694" s="35">
        <f t="shared" si="166"/>
        <v>0</v>
      </c>
      <c r="J694" s="220">
        <f t="shared" si="167"/>
        <v>0</v>
      </c>
      <c r="K694" s="12">
        <f t="shared" si="168"/>
        <v>0</v>
      </c>
      <c r="L694" s="37"/>
      <c r="M694" s="6">
        <f>ROUND(予定価格!B682*査定表!$B$1949,-$F$14)</f>
        <v>0</v>
      </c>
      <c r="N694">
        <f>IF(M694=0,1,M694/予定価格!B682)</f>
        <v>1</v>
      </c>
      <c r="O694">
        <f t="shared" si="175"/>
        <v>11</v>
      </c>
      <c r="P694">
        <f t="shared" si="169"/>
        <v>0</v>
      </c>
      <c r="Q694">
        <f>IF(M694=0,0,M694/予定価格!B682)</f>
        <v>0</v>
      </c>
      <c r="R694">
        <f t="shared" si="176"/>
        <v>11</v>
      </c>
      <c r="S694">
        <f t="shared" si="170"/>
        <v>0</v>
      </c>
      <c r="T694" s="6">
        <f t="shared" si="171"/>
        <v>0</v>
      </c>
      <c r="U694" s="6" t="e">
        <f>IF(予定価格!$G$1939=0,ROUND(予定価格!H682*(入力表!$F$12/予定価格!$H$1943),-$F$14),ROUND((予定価格!G682*(入力表!$F$12-予定価格!$H$1943)/予定価格!$G$1943)+予定価格!H682,-$F$14))</f>
        <v>#DIV/0!</v>
      </c>
      <c r="V694" t="e">
        <f>IF(U694=0,1,IF(予定価格!O682=0,1,(U694-予定価格!P682)/予定価格!O682))</f>
        <v>#DIV/0!</v>
      </c>
      <c r="W694" t="e">
        <f t="shared" si="177"/>
        <v>#DIV/0!</v>
      </c>
      <c r="X694" t="e">
        <f t="shared" si="172"/>
        <v>#DIV/0!</v>
      </c>
      <c r="Y694" t="e">
        <f>IF(U694=0,0,IF(予定価格!G682=0,0,(U694-予定価格!H682)/予定価格!G682))</f>
        <v>#DIV/0!</v>
      </c>
      <c r="Z694" t="e">
        <f t="shared" si="178"/>
        <v>#DIV/0!</v>
      </c>
      <c r="AA694" t="e">
        <f t="shared" si="173"/>
        <v>#DIV/0!</v>
      </c>
      <c r="AB694" s="6" t="e">
        <f t="shared" si="174"/>
        <v>#DIV/0!</v>
      </c>
    </row>
    <row r="695" spans="1:28" hidden="1" x14ac:dyDescent="0.2">
      <c r="A695">
        <f>+予定価格!A683</f>
        <v>0</v>
      </c>
      <c r="B695" s="268">
        <f>ROUND(予定価格!B683*査定表!$B$1949,-D695)+E695</f>
        <v>0</v>
      </c>
      <c r="C695" s="268"/>
      <c r="D695" s="32">
        <f t="shared" si="179"/>
        <v>3</v>
      </c>
      <c r="E695" s="33">
        <f t="shared" ref="E695:E758" si="181">IF(F$12=0,+P695+S695,0)</f>
        <v>0</v>
      </c>
      <c r="F695" s="268">
        <f>IF($F$12=0,0,IF(予定価格!$G$1939=0,ROUND(予定価格!H683*(入力表!$F$12/予定価格!$H$1943),-H695),ROUND((予定価格!G683*(入力表!$F$12-予定価格!$H$1943)/予定価格!$G$1943)+予定価格!H683,-H695)))+I695</f>
        <v>0</v>
      </c>
      <c r="G695" s="268"/>
      <c r="H695" s="34">
        <f t="shared" si="180"/>
        <v>3</v>
      </c>
      <c r="I695" s="35">
        <f t="shared" ref="I695:I758" si="182">IF(F$12=0,0,+X695+AA695)</f>
        <v>0</v>
      </c>
      <c r="J695" s="220">
        <f t="shared" ref="J695:J758" si="183">+F695+K695</f>
        <v>0</v>
      </c>
      <c r="K695" s="12">
        <f t="shared" ref="K695:K758" si="184">+B695</f>
        <v>0</v>
      </c>
      <c r="L695" s="37"/>
      <c r="M695" s="6">
        <f>ROUND(予定価格!B683*査定表!$B$1949,-$F$14)</f>
        <v>0</v>
      </c>
      <c r="N695">
        <f>IF(M695=0,1,M695/予定価格!B683)</f>
        <v>1</v>
      </c>
      <c r="O695">
        <f t="shared" si="175"/>
        <v>11</v>
      </c>
      <c r="P695">
        <f t="shared" ref="P695:P758" si="185">IF(M$15&gt;0,IF(O695*10^$F$14&lt;=M$15,10^$F$14,0),0)</f>
        <v>0</v>
      </c>
      <c r="Q695">
        <f>IF(M695=0,0,M695/予定価格!B683)</f>
        <v>0</v>
      </c>
      <c r="R695">
        <f t="shared" si="176"/>
        <v>11</v>
      </c>
      <c r="S695">
        <f t="shared" ref="S695:S758" si="186">IF(M$15&lt;0,IF(R695*10^$F$14&lt;=-M$15,-(10^$F$14),0),0)</f>
        <v>0</v>
      </c>
      <c r="T695" s="6">
        <f t="shared" ref="T695:T758" si="187">+M695+P695+S695</f>
        <v>0</v>
      </c>
      <c r="U695" s="6" t="e">
        <f>IF(予定価格!$G$1939=0,ROUND(予定価格!H683*(入力表!$F$12/予定価格!$H$1943),-$F$14),ROUND((予定価格!G683*(入力表!$F$12-予定価格!$H$1943)/予定価格!$G$1943)+予定価格!H683,-$F$14))</f>
        <v>#DIV/0!</v>
      </c>
      <c r="V695" t="e">
        <f>IF(U695=0,1,IF(予定価格!O683=0,1,(U695-予定価格!P683)/予定価格!O683))</f>
        <v>#DIV/0!</v>
      </c>
      <c r="W695" t="e">
        <f t="shared" si="177"/>
        <v>#DIV/0!</v>
      </c>
      <c r="X695" t="e">
        <f t="shared" ref="X695:X758" si="188">IF(U$15&gt;0,IF(W695*10^$F$14&lt;=U$15,10^$F$14,0),0)</f>
        <v>#DIV/0!</v>
      </c>
      <c r="Y695" t="e">
        <f>IF(U695=0,0,IF(予定価格!G683=0,0,(U695-予定価格!H683)/予定価格!G683))</f>
        <v>#DIV/0!</v>
      </c>
      <c r="Z695" t="e">
        <f t="shared" si="178"/>
        <v>#DIV/0!</v>
      </c>
      <c r="AA695" t="e">
        <f t="shared" ref="AA695:AA758" si="189">IF(U$15&lt;0,IF(Z695*10^$F$14&lt;=-U$15,-(10^$F$14),0),0)</f>
        <v>#DIV/0!</v>
      </c>
      <c r="AB695" s="6" t="e">
        <f t="shared" ref="AB695:AB758" si="190">+U695+X695+AA695</f>
        <v>#DIV/0!</v>
      </c>
    </row>
    <row r="696" spans="1:28" hidden="1" x14ac:dyDescent="0.2">
      <c r="A696">
        <f>+予定価格!A684</f>
        <v>0</v>
      </c>
      <c r="B696" s="268">
        <f>ROUND(予定価格!B684*査定表!$B$1949,-D696)+E696</f>
        <v>0</v>
      </c>
      <c r="C696" s="268"/>
      <c r="D696" s="32">
        <f t="shared" si="179"/>
        <v>3</v>
      </c>
      <c r="E696" s="33">
        <f t="shared" si="181"/>
        <v>0</v>
      </c>
      <c r="F696" s="268">
        <f>IF($F$12=0,0,IF(予定価格!$G$1939=0,ROUND(予定価格!H684*(入力表!$F$12/予定価格!$H$1943),-H696),ROUND((予定価格!G684*(入力表!$F$12-予定価格!$H$1943)/予定価格!$G$1943)+予定価格!H684,-H696)))+I696</f>
        <v>0</v>
      </c>
      <c r="G696" s="268"/>
      <c r="H696" s="34">
        <f t="shared" si="180"/>
        <v>3</v>
      </c>
      <c r="I696" s="35">
        <f t="shared" si="182"/>
        <v>0</v>
      </c>
      <c r="J696" s="220">
        <f t="shared" si="183"/>
        <v>0</v>
      </c>
      <c r="K696" s="12">
        <f t="shared" si="184"/>
        <v>0</v>
      </c>
      <c r="L696" s="37"/>
      <c r="M696" s="6">
        <f>ROUND(予定価格!B684*査定表!$B$1949,-$F$14)</f>
        <v>0</v>
      </c>
      <c r="N696">
        <f>IF(M696=0,1,M696/予定価格!B684)</f>
        <v>1</v>
      </c>
      <c r="O696">
        <f t="shared" si="175"/>
        <v>11</v>
      </c>
      <c r="P696">
        <f t="shared" si="185"/>
        <v>0</v>
      </c>
      <c r="Q696">
        <f>IF(M696=0,0,M696/予定価格!B684)</f>
        <v>0</v>
      </c>
      <c r="R696">
        <f t="shared" si="176"/>
        <v>11</v>
      </c>
      <c r="S696">
        <f t="shared" si="186"/>
        <v>0</v>
      </c>
      <c r="T696" s="6">
        <f t="shared" si="187"/>
        <v>0</v>
      </c>
      <c r="U696" s="6" t="e">
        <f>IF(予定価格!$G$1939=0,ROUND(予定価格!H684*(入力表!$F$12/予定価格!$H$1943),-$F$14),ROUND((予定価格!G684*(入力表!$F$12-予定価格!$H$1943)/予定価格!$G$1943)+予定価格!H684,-$F$14))</f>
        <v>#DIV/0!</v>
      </c>
      <c r="V696" t="e">
        <f>IF(U696=0,1,IF(予定価格!O684=0,1,(U696-予定価格!P684)/予定価格!O684))</f>
        <v>#DIV/0!</v>
      </c>
      <c r="W696" t="e">
        <f t="shared" si="177"/>
        <v>#DIV/0!</v>
      </c>
      <c r="X696" t="e">
        <f t="shared" si="188"/>
        <v>#DIV/0!</v>
      </c>
      <c r="Y696" t="e">
        <f>IF(U696=0,0,IF(予定価格!G684=0,0,(U696-予定価格!H684)/予定価格!G684))</f>
        <v>#DIV/0!</v>
      </c>
      <c r="Z696" t="e">
        <f t="shared" si="178"/>
        <v>#DIV/0!</v>
      </c>
      <c r="AA696" t="e">
        <f t="shared" si="189"/>
        <v>#DIV/0!</v>
      </c>
      <c r="AB696" s="6" t="e">
        <f t="shared" si="190"/>
        <v>#DIV/0!</v>
      </c>
    </row>
    <row r="697" spans="1:28" hidden="1" x14ac:dyDescent="0.2">
      <c r="A697">
        <f>+予定価格!A685</f>
        <v>0</v>
      </c>
      <c r="B697" s="268">
        <f>ROUND(予定価格!B685*査定表!$B$1949,-D697)+E697</f>
        <v>0</v>
      </c>
      <c r="C697" s="268"/>
      <c r="D697" s="32">
        <f t="shared" si="179"/>
        <v>3</v>
      </c>
      <c r="E697" s="33">
        <f t="shared" si="181"/>
        <v>0</v>
      </c>
      <c r="F697" s="268">
        <f>IF($F$12=0,0,IF(予定価格!$G$1939=0,ROUND(予定価格!H685*(入力表!$F$12/予定価格!$H$1943),-H697),ROUND((予定価格!G685*(入力表!$F$12-予定価格!$H$1943)/予定価格!$G$1943)+予定価格!H685,-H697)))+I697</f>
        <v>0</v>
      </c>
      <c r="G697" s="268"/>
      <c r="H697" s="34">
        <f t="shared" si="180"/>
        <v>3</v>
      </c>
      <c r="I697" s="35">
        <f t="shared" si="182"/>
        <v>0</v>
      </c>
      <c r="J697" s="220">
        <f t="shared" si="183"/>
        <v>0</v>
      </c>
      <c r="K697" s="12">
        <f t="shared" si="184"/>
        <v>0</v>
      </c>
      <c r="L697" s="37"/>
      <c r="M697" s="6">
        <f>ROUND(予定価格!B685*査定表!$B$1949,-$F$14)</f>
        <v>0</v>
      </c>
      <c r="N697">
        <f>IF(M697=0,1,M697/予定価格!B685)</f>
        <v>1</v>
      </c>
      <c r="O697">
        <f t="shared" si="175"/>
        <v>11</v>
      </c>
      <c r="P697">
        <f t="shared" si="185"/>
        <v>0</v>
      </c>
      <c r="Q697">
        <f>IF(M697=0,0,M697/予定価格!B685)</f>
        <v>0</v>
      </c>
      <c r="R697">
        <f t="shared" si="176"/>
        <v>11</v>
      </c>
      <c r="S697">
        <f t="shared" si="186"/>
        <v>0</v>
      </c>
      <c r="T697" s="6">
        <f t="shared" si="187"/>
        <v>0</v>
      </c>
      <c r="U697" s="6" t="e">
        <f>IF(予定価格!$G$1939=0,ROUND(予定価格!H685*(入力表!$F$12/予定価格!$H$1943),-$F$14),ROUND((予定価格!G685*(入力表!$F$12-予定価格!$H$1943)/予定価格!$G$1943)+予定価格!H685,-$F$14))</f>
        <v>#DIV/0!</v>
      </c>
      <c r="V697" t="e">
        <f>IF(U697=0,1,IF(予定価格!O685=0,1,(U697-予定価格!P685)/予定価格!O685))</f>
        <v>#DIV/0!</v>
      </c>
      <c r="W697" t="e">
        <f t="shared" si="177"/>
        <v>#DIV/0!</v>
      </c>
      <c r="X697" t="e">
        <f t="shared" si="188"/>
        <v>#DIV/0!</v>
      </c>
      <c r="Y697" t="e">
        <f>IF(U697=0,0,IF(予定価格!G685=0,0,(U697-予定価格!H685)/予定価格!G685))</f>
        <v>#DIV/0!</v>
      </c>
      <c r="Z697" t="e">
        <f t="shared" si="178"/>
        <v>#DIV/0!</v>
      </c>
      <c r="AA697" t="e">
        <f t="shared" si="189"/>
        <v>#DIV/0!</v>
      </c>
      <c r="AB697" s="6" t="e">
        <f t="shared" si="190"/>
        <v>#DIV/0!</v>
      </c>
    </row>
    <row r="698" spans="1:28" hidden="1" x14ac:dyDescent="0.2">
      <c r="A698">
        <f>+予定価格!A686</f>
        <v>0</v>
      </c>
      <c r="B698" s="268">
        <f>ROUND(予定価格!B686*査定表!$B$1949,-D698)+E698</f>
        <v>0</v>
      </c>
      <c r="C698" s="268"/>
      <c r="D698" s="32">
        <f t="shared" si="179"/>
        <v>3</v>
      </c>
      <c r="E698" s="33">
        <f t="shared" si="181"/>
        <v>0</v>
      </c>
      <c r="F698" s="268">
        <f>IF($F$12=0,0,IF(予定価格!$G$1939=0,ROUND(予定価格!H686*(入力表!$F$12/予定価格!$H$1943),-H698),ROUND((予定価格!G686*(入力表!$F$12-予定価格!$H$1943)/予定価格!$G$1943)+予定価格!H686,-H698)))+I698</f>
        <v>0</v>
      </c>
      <c r="G698" s="268"/>
      <c r="H698" s="34">
        <f t="shared" si="180"/>
        <v>3</v>
      </c>
      <c r="I698" s="35">
        <f t="shared" si="182"/>
        <v>0</v>
      </c>
      <c r="J698" s="220">
        <f t="shared" si="183"/>
        <v>0</v>
      </c>
      <c r="K698" s="12">
        <f t="shared" si="184"/>
        <v>0</v>
      </c>
      <c r="L698" s="37"/>
      <c r="M698" s="6">
        <f>ROUND(予定価格!B686*査定表!$B$1949,-$F$14)</f>
        <v>0</v>
      </c>
      <c r="N698">
        <f>IF(M698=0,1,M698/予定価格!B686)</f>
        <v>1</v>
      </c>
      <c r="O698">
        <f t="shared" si="175"/>
        <v>11</v>
      </c>
      <c r="P698">
        <f t="shared" si="185"/>
        <v>0</v>
      </c>
      <c r="Q698">
        <f>IF(M698=0,0,M698/予定価格!B686)</f>
        <v>0</v>
      </c>
      <c r="R698">
        <f t="shared" si="176"/>
        <v>11</v>
      </c>
      <c r="S698">
        <f t="shared" si="186"/>
        <v>0</v>
      </c>
      <c r="T698" s="6">
        <f t="shared" si="187"/>
        <v>0</v>
      </c>
      <c r="U698" s="6" t="e">
        <f>IF(予定価格!$G$1939=0,ROUND(予定価格!H686*(入力表!$F$12/予定価格!$H$1943),-$F$14),ROUND((予定価格!G686*(入力表!$F$12-予定価格!$H$1943)/予定価格!$G$1943)+予定価格!H686,-$F$14))</f>
        <v>#DIV/0!</v>
      </c>
      <c r="V698" t="e">
        <f>IF(U698=0,1,IF(予定価格!O686=0,1,(U698-予定価格!P686)/予定価格!O686))</f>
        <v>#DIV/0!</v>
      </c>
      <c r="W698" t="e">
        <f t="shared" si="177"/>
        <v>#DIV/0!</v>
      </c>
      <c r="X698" t="e">
        <f t="shared" si="188"/>
        <v>#DIV/0!</v>
      </c>
      <c r="Y698" t="e">
        <f>IF(U698=0,0,IF(予定価格!G686=0,0,(U698-予定価格!H686)/予定価格!G686))</f>
        <v>#DIV/0!</v>
      </c>
      <c r="Z698" t="e">
        <f t="shared" si="178"/>
        <v>#DIV/0!</v>
      </c>
      <c r="AA698" t="e">
        <f t="shared" si="189"/>
        <v>#DIV/0!</v>
      </c>
      <c r="AB698" s="6" t="e">
        <f t="shared" si="190"/>
        <v>#DIV/0!</v>
      </c>
    </row>
    <row r="699" spans="1:28" hidden="1" x14ac:dyDescent="0.2">
      <c r="A699">
        <f>+予定価格!A687</f>
        <v>0</v>
      </c>
      <c r="B699" s="268">
        <f>ROUND(予定価格!B687*査定表!$B$1949,-D699)+E699</f>
        <v>0</v>
      </c>
      <c r="C699" s="268"/>
      <c r="D699" s="32">
        <f t="shared" si="179"/>
        <v>3</v>
      </c>
      <c r="E699" s="33">
        <f t="shared" si="181"/>
        <v>0</v>
      </c>
      <c r="F699" s="268">
        <f>IF($F$12=0,0,IF(予定価格!$G$1939=0,ROUND(予定価格!H687*(入力表!$F$12/予定価格!$H$1943),-H699),ROUND((予定価格!G687*(入力表!$F$12-予定価格!$H$1943)/予定価格!$G$1943)+予定価格!H687,-H699)))+I699</f>
        <v>0</v>
      </c>
      <c r="G699" s="268"/>
      <c r="H699" s="34">
        <f t="shared" si="180"/>
        <v>3</v>
      </c>
      <c r="I699" s="35">
        <f t="shared" si="182"/>
        <v>0</v>
      </c>
      <c r="J699" s="220">
        <f t="shared" si="183"/>
        <v>0</v>
      </c>
      <c r="K699" s="12">
        <f t="shared" si="184"/>
        <v>0</v>
      </c>
      <c r="L699" s="37"/>
      <c r="M699" s="6">
        <f>ROUND(予定価格!B687*査定表!$B$1949,-$F$14)</f>
        <v>0</v>
      </c>
      <c r="N699">
        <f>IF(M699=0,1,M699/予定価格!B687)</f>
        <v>1</v>
      </c>
      <c r="O699">
        <f t="shared" si="175"/>
        <v>11</v>
      </c>
      <c r="P699">
        <f t="shared" si="185"/>
        <v>0</v>
      </c>
      <c r="Q699">
        <f>IF(M699=0,0,M699/予定価格!B687)</f>
        <v>0</v>
      </c>
      <c r="R699">
        <f t="shared" si="176"/>
        <v>11</v>
      </c>
      <c r="S699">
        <f t="shared" si="186"/>
        <v>0</v>
      </c>
      <c r="T699" s="6">
        <f t="shared" si="187"/>
        <v>0</v>
      </c>
      <c r="U699" s="6" t="e">
        <f>IF(予定価格!$G$1939=0,ROUND(予定価格!H687*(入力表!$F$12/予定価格!$H$1943),-$F$14),ROUND((予定価格!G687*(入力表!$F$12-予定価格!$H$1943)/予定価格!$G$1943)+予定価格!H687,-$F$14))</f>
        <v>#DIV/0!</v>
      </c>
      <c r="V699" t="e">
        <f>IF(U699=0,1,IF(予定価格!O687=0,1,(U699-予定価格!P687)/予定価格!O687))</f>
        <v>#DIV/0!</v>
      </c>
      <c r="W699" t="e">
        <f t="shared" si="177"/>
        <v>#DIV/0!</v>
      </c>
      <c r="X699" t="e">
        <f t="shared" si="188"/>
        <v>#DIV/0!</v>
      </c>
      <c r="Y699" t="e">
        <f>IF(U699=0,0,IF(予定価格!G687=0,0,(U699-予定価格!H687)/予定価格!G687))</f>
        <v>#DIV/0!</v>
      </c>
      <c r="Z699" t="e">
        <f t="shared" si="178"/>
        <v>#DIV/0!</v>
      </c>
      <c r="AA699" t="e">
        <f t="shared" si="189"/>
        <v>#DIV/0!</v>
      </c>
      <c r="AB699" s="6" t="e">
        <f t="shared" si="190"/>
        <v>#DIV/0!</v>
      </c>
    </row>
    <row r="700" spans="1:28" hidden="1" x14ac:dyDescent="0.2">
      <c r="A700">
        <f>+予定価格!A688</f>
        <v>0</v>
      </c>
      <c r="B700" s="268">
        <f>ROUND(予定価格!B688*査定表!$B$1949,-D700)+E700</f>
        <v>0</v>
      </c>
      <c r="C700" s="268"/>
      <c r="D700" s="32">
        <f t="shared" si="179"/>
        <v>3</v>
      </c>
      <c r="E700" s="33">
        <f t="shared" si="181"/>
        <v>0</v>
      </c>
      <c r="F700" s="268">
        <f>IF($F$12=0,0,IF(予定価格!$G$1939=0,ROUND(予定価格!H688*(入力表!$F$12/予定価格!$H$1943),-H700),ROUND((予定価格!G688*(入力表!$F$12-予定価格!$H$1943)/予定価格!$G$1943)+予定価格!H688,-H700)))+I700</f>
        <v>0</v>
      </c>
      <c r="G700" s="268"/>
      <c r="H700" s="34">
        <f t="shared" si="180"/>
        <v>3</v>
      </c>
      <c r="I700" s="35">
        <f t="shared" si="182"/>
        <v>0</v>
      </c>
      <c r="J700" s="220">
        <f t="shared" si="183"/>
        <v>0</v>
      </c>
      <c r="K700" s="12">
        <f t="shared" si="184"/>
        <v>0</v>
      </c>
      <c r="L700" s="37"/>
      <c r="M700" s="6">
        <f>ROUND(予定価格!B688*査定表!$B$1949,-$F$14)</f>
        <v>0</v>
      </c>
      <c r="N700">
        <f>IF(M700=0,1,M700/予定価格!B688)</f>
        <v>1</v>
      </c>
      <c r="O700">
        <f t="shared" si="175"/>
        <v>11</v>
      </c>
      <c r="P700">
        <f t="shared" si="185"/>
        <v>0</v>
      </c>
      <c r="Q700">
        <f>IF(M700=0,0,M700/予定価格!B688)</f>
        <v>0</v>
      </c>
      <c r="R700">
        <f t="shared" si="176"/>
        <v>11</v>
      </c>
      <c r="S700">
        <f t="shared" si="186"/>
        <v>0</v>
      </c>
      <c r="T700" s="6">
        <f t="shared" si="187"/>
        <v>0</v>
      </c>
      <c r="U700" s="6" t="e">
        <f>IF(予定価格!$G$1939=0,ROUND(予定価格!H688*(入力表!$F$12/予定価格!$H$1943),-$F$14),ROUND((予定価格!G688*(入力表!$F$12-予定価格!$H$1943)/予定価格!$G$1943)+予定価格!H688,-$F$14))</f>
        <v>#DIV/0!</v>
      </c>
      <c r="V700" t="e">
        <f>IF(U700=0,1,IF(予定価格!O688=0,1,(U700-予定価格!P688)/予定価格!O688))</f>
        <v>#DIV/0!</v>
      </c>
      <c r="W700" t="e">
        <f t="shared" si="177"/>
        <v>#DIV/0!</v>
      </c>
      <c r="X700" t="e">
        <f t="shared" si="188"/>
        <v>#DIV/0!</v>
      </c>
      <c r="Y700" t="e">
        <f>IF(U700=0,0,IF(予定価格!G688=0,0,(U700-予定価格!H688)/予定価格!G688))</f>
        <v>#DIV/0!</v>
      </c>
      <c r="Z700" t="e">
        <f t="shared" si="178"/>
        <v>#DIV/0!</v>
      </c>
      <c r="AA700" t="e">
        <f t="shared" si="189"/>
        <v>#DIV/0!</v>
      </c>
      <c r="AB700" s="6" t="e">
        <f t="shared" si="190"/>
        <v>#DIV/0!</v>
      </c>
    </row>
    <row r="701" spans="1:28" hidden="1" x14ac:dyDescent="0.2">
      <c r="A701">
        <f>+予定価格!A689</f>
        <v>0</v>
      </c>
      <c r="B701" s="268">
        <f>ROUND(予定価格!B689*査定表!$B$1949,-D701)+E701</f>
        <v>0</v>
      </c>
      <c r="C701" s="268"/>
      <c r="D701" s="32">
        <f t="shared" si="179"/>
        <v>3</v>
      </c>
      <c r="E701" s="33">
        <f t="shared" si="181"/>
        <v>0</v>
      </c>
      <c r="F701" s="268">
        <f>IF($F$12=0,0,IF(予定価格!$G$1939=0,ROUND(予定価格!H689*(入力表!$F$12/予定価格!$H$1943),-H701),ROUND((予定価格!G689*(入力表!$F$12-予定価格!$H$1943)/予定価格!$G$1943)+予定価格!H689,-H701)))+I701</f>
        <v>0</v>
      </c>
      <c r="G701" s="268"/>
      <c r="H701" s="34">
        <f t="shared" si="180"/>
        <v>3</v>
      </c>
      <c r="I701" s="35">
        <f t="shared" si="182"/>
        <v>0</v>
      </c>
      <c r="J701" s="220">
        <f t="shared" si="183"/>
        <v>0</v>
      </c>
      <c r="K701" s="12">
        <f t="shared" si="184"/>
        <v>0</v>
      </c>
      <c r="L701" s="37"/>
      <c r="M701" s="6">
        <f>ROUND(予定価格!B689*査定表!$B$1949,-$F$14)</f>
        <v>0</v>
      </c>
      <c r="N701">
        <f>IF(M701=0,1,M701/予定価格!B689)</f>
        <v>1</v>
      </c>
      <c r="O701">
        <f t="shared" si="175"/>
        <v>11</v>
      </c>
      <c r="P701">
        <f t="shared" si="185"/>
        <v>0</v>
      </c>
      <c r="Q701">
        <f>IF(M701=0,0,M701/予定価格!B689)</f>
        <v>0</v>
      </c>
      <c r="R701">
        <f t="shared" si="176"/>
        <v>11</v>
      </c>
      <c r="S701">
        <f t="shared" si="186"/>
        <v>0</v>
      </c>
      <c r="T701" s="6">
        <f t="shared" si="187"/>
        <v>0</v>
      </c>
      <c r="U701" s="6" t="e">
        <f>IF(予定価格!$G$1939=0,ROUND(予定価格!H689*(入力表!$F$12/予定価格!$H$1943),-$F$14),ROUND((予定価格!G689*(入力表!$F$12-予定価格!$H$1943)/予定価格!$G$1943)+予定価格!H689,-$F$14))</f>
        <v>#DIV/0!</v>
      </c>
      <c r="V701" t="e">
        <f>IF(U701=0,1,IF(予定価格!O689=0,1,(U701-予定価格!P689)/予定価格!O689))</f>
        <v>#DIV/0!</v>
      </c>
      <c r="W701" t="e">
        <f t="shared" si="177"/>
        <v>#DIV/0!</v>
      </c>
      <c r="X701" t="e">
        <f t="shared" si="188"/>
        <v>#DIV/0!</v>
      </c>
      <c r="Y701" t="e">
        <f>IF(U701=0,0,IF(予定価格!G689=0,0,(U701-予定価格!H689)/予定価格!G689))</f>
        <v>#DIV/0!</v>
      </c>
      <c r="Z701" t="e">
        <f t="shared" si="178"/>
        <v>#DIV/0!</v>
      </c>
      <c r="AA701" t="e">
        <f t="shared" si="189"/>
        <v>#DIV/0!</v>
      </c>
      <c r="AB701" s="6" t="e">
        <f t="shared" si="190"/>
        <v>#DIV/0!</v>
      </c>
    </row>
    <row r="702" spans="1:28" hidden="1" x14ac:dyDescent="0.2">
      <c r="A702">
        <f>+予定価格!A690</f>
        <v>0</v>
      </c>
      <c r="B702" s="268">
        <f>ROUND(予定価格!B690*査定表!$B$1949,-D702)+E702</f>
        <v>0</v>
      </c>
      <c r="C702" s="268"/>
      <c r="D702" s="32">
        <f t="shared" si="179"/>
        <v>3</v>
      </c>
      <c r="E702" s="33">
        <f t="shared" si="181"/>
        <v>0</v>
      </c>
      <c r="F702" s="268">
        <f>IF($F$12=0,0,IF(予定価格!$G$1939=0,ROUND(予定価格!H690*(入力表!$F$12/予定価格!$H$1943),-H702),ROUND((予定価格!G690*(入力表!$F$12-予定価格!$H$1943)/予定価格!$G$1943)+予定価格!H690,-H702)))+I702</f>
        <v>0</v>
      </c>
      <c r="G702" s="268"/>
      <c r="H702" s="34">
        <f t="shared" si="180"/>
        <v>3</v>
      </c>
      <c r="I702" s="35">
        <f t="shared" si="182"/>
        <v>0</v>
      </c>
      <c r="J702" s="220">
        <f t="shared" si="183"/>
        <v>0</v>
      </c>
      <c r="K702" s="12">
        <f t="shared" si="184"/>
        <v>0</v>
      </c>
      <c r="L702" s="37"/>
      <c r="M702" s="6">
        <f>ROUND(予定価格!B690*査定表!$B$1949,-$F$14)</f>
        <v>0</v>
      </c>
      <c r="N702">
        <f>IF(M702=0,1,M702/予定価格!B690)</f>
        <v>1</v>
      </c>
      <c r="O702">
        <f t="shared" si="175"/>
        <v>11</v>
      </c>
      <c r="P702">
        <f t="shared" si="185"/>
        <v>0</v>
      </c>
      <c r="Q702">
        <f>IF(M702=0,0,M702/予定価格!B690)</f>
        <v>0</v>
      </c>
      <c r="R702">
        <f t="shared" si="176"/>
        <v>11</v>
      </c>
      <c r="S702">
        <f t="shared" si="186"/>
        <v>0</v>
      </c>
      <c r="T702" s="6">
        <f t="shared" si="187"/>
        <v>0</v>
      </c>
      <c r="U702" s="6" t="e">
        <f>IF(予定価格!$G$1939=0,ROUND(予定価格!H690*(入力表!$F$12/予定価格!$H$1943),-$F$14),ROUND((予定価格!G690*(入力表!$F$12-予定価格!$H$1943)/予定価格!$G$1943)+予定価格!H690,-$F$14))</f>
        <v>#DIV/0!</v>
      </c>
      <c r="V702" t="e">
        <f>IF(U702=0,1,IF(予定価格!O690=0,1,(U702-予定価格!P690)/予定価格!O690))</f>
        <v>#DIV/0!</v>
      </c>
      <c r="W702" t="e">
        <f t="shared" si="177"/>
        <v>#DIV/0!</v>
      </c>
      <c r="X702" t="e">
        <f t="shared" si="188"/>
        <v>#DIV/0!</v>
      </c>
      <c r="Y702" t="e">
        <f>IF(U702=0,0,IF(予定価格!G690=0,0,(U702-予定価格!H690)/予定価格!G690))</f>
        <v>#DIV/0!</v>
      </c>
      <c r="Z702" t="e">
        <f t="shared" si="178"/>
        <v>#DIV/0!</v>
      </c>
      <c r="AA702" t="e">
        <f t="shared" si="189"/>
        <v>#DIV/0!</v>
      </c>
      <c r="AB702" s="6" t="e">
        <f t="shared" si="190"/>
        <v>#DIV/0!</v>
      </c>
    </row>
    <row r="703" spans="1:28" hidden="1" x14ac:dyDescent="0.2">
      <c r="A703">
        <f>+予定価格!A691</f>
        <v>0</v>
      </c>
      <c r="B703" s="268">
        <f>ROUND(予定価格!B691*査定表!$B$1949,-D703)+E703</f>
        <v>0</v>
      </c>
      <c r="C703" s="268"/>
      <c r="D703" s="32">
        <f t="shared" si="179"/>
        <v>3</v>
      </c>
      <c r="E703" s="33">
        <f t="shared" si="181"/>
        <v>0</v>
      </c>
      <c r="F703" s="268">
        <f>IF($F$12=0,0,IF(予定価格!$G$1939=0,ROUND(予定価格!H691*(入力表!$F$12/予定価格!$H$1943),-H703),ROUND((予定価格!G691*(入力表!$F$12-予定価格!$H$1943)/予定価格!$G$1943)+予定価格!H691,-H703)))+I703</f>
        <v>0</v>
      </c>
      <c r="G703" s="268"/>
      <c r="H703" s="34">
        <f t="shared" si="180"/>
        <v>3</v>
      </c>
      <c r="I703" s="35">
        <f t="shared" si="182"/>
        <v>0</v>
      </c>
      <c r="J703" s="220">
        <f t="shared" si="183"/>
        <v>0</v>
      </c>
      <c r="K703" s="12">
        <f t="shared" si="184"/>
        <v>0</v>
      </c>
      <c r="L703" s="37"/>
      <c r="M703" s="6">
        <f>ROUND(予定価格!B691*査定表!$B$1949,-$F$14)</f>
        <v>0</v>
      </c>
      <c r="N703">
        <f>IF(M703=0,1,M703/予定価格!B691)</f>
        <v>1</v>
      </c>
      <c r="O703">
        <f t="shared" si="175"/>
        <v>11</v>
      </c>
      <c r="P703">
        <f t="shared" si="185"/>
        <v>0</v>
      </c>
      <c r="Q703">
        <f>IF(M703=0,0,M703/予定価格!B691)</f>
        <v>0</v>
      </c>
      <c r="R703">
        <f t="shared" si="176"/>
        <v>11</v>
      </c>
      <c r="S703">
        <f t="shared" si="186"/>
        <v>0</v>
      </c>
      <c r="T703" s="6">
        <f t="shared" si="187"/>
        <v>0</v>
      </c>
      <c r="U703" s="6" t="e">
        <f>IF(予定価格!$G$1939=0,ROUND(予定価格!H691*(入力表!$F$12/予定価格!$H$1943),-$F$14),ROUND((予定価格!G691*(入力表!$F$12-予定価格!$H$1943)/予定価格!$G$1943)+予定価格!H691,-$F$14))</f>
        <v>#DIV/0!</v>
      </c>
      <c r="V703" t="e">
        <f>IF(U703=0,1,IF(予定価格!O691=0,1,(U703-予定価格!P691)/予定価格!O691))</f>
        <v>#DIV/0!</v>
      </c>
      <c r="W703" t="e">
        <f t="shared" si="177"/>
        <v>#DIV/0!</v>
      </c>
      <c r="X703" t="e">
        <f t="shared" si="188"/>
        <v>#DIV/0!</v>
      </c>
      <c r="Y703" t="e">
        <f>IF(U703=0,0,IF(予定価格!G691=0,0,(U703-予定価格!H691)/予定価格!G691))</f>
        <v>#DIV/0!</v>
      </c>
      <c r="Z703" t="e">
        <f t="shared" si="178"/>
        <v>#DIV/0!</v>
      </c>
      <c r="AA703" t="e">
        <f t="shared" si="189"/>
        <v>#DIV/0!</v>
      </c>
      <c r="AB703" s="6" t="e">
        <f t="shared" si="190"/>
        <v>#DIV/0!</v>
      </c>
    </row>
    <row r="704" spans="1:28" hidden="1" x14ac:dyDescent="0.2">
      <c r="A704">
        <f>+予定価格!A692</f>
        <v>0</v>
      </c>
      <c r="B704" s="268">
        <f>ROUND(予定価格!B692*査定表!$B$1949,-D704)+E704</f>
        <v>0</v>
      </c>
      <c r="C704" s="268"/>
      <c r="D704" s="32">
        <f t="shared" si="179"/>
        <v>3</v>
      </c>
      <c r="E704" s="33">
        <f t="shared" si="181"/>
        <v>0</v>
      </c>
      <c r="F704" s="268">
        <f>IF($F$12=0,0,IF(予定価格!$G$1939=0,ROUND(予定価格!H692*(入力表!$F$12/予定価格!$H$1943),-H704),ROUND((予定価格!G692*(入力表!$F$12-予定価格!$H$1943)/予定価格!$G$1943)+予定価格!H692,-H704)))+I704</f>
        <v>0</v>
      </c>
      <c r="G704" s="268"/>
      <c r="H704" s="34">
        <f t="shared" si="180"/>
        <v>3</v>
      </c>
      <c r="I704" s="35">
        <f t="shared" si="182"/>
        <v>0</v>
      </c>
      <c r="J704" s="220">
        <f t="shared" si="183"/>
        <v>0</v>
      </c>
      <c r="K704" s="12">
        <f t="shared" si="184"/>
        <v>0</v>
      </c>
      <c r="L704" s="37"/>
      <c r="M704" s="6">
        <f>ROUND(予定価格!B692*査定表!$B$1949,-$F$14)</f>
        <v>0</v>
      </c>
      <c r="N704">
        <f>IF(M704=0,1,M704/予定価格!B692)</f>
        <v>1</v>
      </c>
      <c r="O704">
        <f t="shared" si="175"/>
        <v>11</v>
      </c>
      <c r="P704">
        <f t="shared" si="185"/>
        <v>0</v>
      </c>
      <c r="Q704">
        <f>IF(M704=0,0,M704/予定価格!B692)</f>
        <v>0</v>
      </c>
      <c r="R704">
        <f t="shared" si="176"/>
        <v>11</v>
      </c>
      <c r="S704">
        <f t="shared" si="186"/>
        <v>0</v>
      </c>
      <c r="T704" s="6">
        <f t="shared" si="187"/>
        <v>0</v>
      </c>
      <c r="U704" s="6" t="e">
        <f>IF(予定価格!$G$1939=0,ROUND(予定価格!H692*(入力表!$F$12/予定価格!$H$1943),-$F$14),ROUND((予定価格!G692*(入力表!$F$12-予定価格!$H$1943)/予定価格!$G$1943)+予定価格!H692,-$F$14))</f>
        <v>#DIV/0!</v>
      </c>
      <c r="V704" t="e">
        <f>IF(U704=0,1,IF(予定価格!O692=0,1,(U704-予定価格!P692)/予定価格!O692))</f>
        <v>#DIV/0!</v>
      </c>
      <c r="W704" t="e">
        <f t="shared" si="177"/>
        <v>#DIV/0!</v>
      </c>
      <c r="X704" t="e">
        <f t="shared" si="188"/>
        <v>#DIV/0!</v>
      </c>
      <c r="Y704" t="e">
        <f>IF(U704=0,0,IF(予定価格!G692=0,0,(U704-予定価格!H692)/予定価格!G692))</f>
        <v>#DIV/0!</v>
      </c>
      <c r="Z704" t="e">
        <f t="shared" si="178"/>
        <v>#DIV/0!</v>
      </c>
      <c r="AA704" t="e">
        <f t="shared" si="189"/>
        <v>#DIV/0!</v>
      </c>
      <c r="AB704" s="6" t="e">
        <f t="shared" si="190"/>
        <v>#DIV/0!</v>
      </c>
    </row>
    <row r="705" spans="1:28" hidden="1" x14ac:dyDescent="0.2">
      <c r="A705">
        <f>+予定価格!A693</f>
        <v>0</v>
      </c>
      <c r="B705" s="268">
        <f>ROUND(予定価格!B693*査定表!$B$1949,-D705)+E705</f>
        <v>0</v>
      </c>
      <c r="C705" s="268"/>
      <c r="D705" s="32">
        <f t="shared" si="179"/>
        <v>3</v>
      </c>
      <c r="E705" s="33">
        <f t="shared" si="181"/>
        <v>0</v>
      </c>
      <c r="F705" s="268">
        <f>IF($F$12=0,0,IF(予定価格!$G$1939=0,ROUND(予定価格!H693*(入力表!$F$12/予定価格!$H$1943),-H705),ROUND((予定価格!G693*(入力表!$F$12-予定価格!$H$1943)/予定価格!$G$1943)+予定価格!H693,-H705)))+I705</f>
        <v>0</v>
      </c>
      <c r="G705" s="268"/>
      <c r="H705" s="34">
        <f t="shared" si="180"/>
        <v>3</v>
      </c>
      <c r="I705" s="35">
        <f t="shared" si="182"/>
        <v>0</v>
      </c>
      <c r="J705" s="220">
        <f t="shared" si="183"/>
        <v>0</v>
      </c>
      <c r="K705" s="12">
        <f t="shared" si="184"/>
        <v>0</v>
      </c>
      <c r="L705" s="37"/>
      <c r="M705" s="6">
        <f>ROUND(予定価格!B693*査定表!$B$1949,-$F$14)</f>
        <v>0</v>
      </c>
      <c r="N705">
        <f>IF(M705=0,1,M705/予定価格!B693)</f>
        <v>1</v>
      </c>
      <c r="O705">
        <f t="shared" si="175"/>
        <v>11</v>
      </c>
      <c r="P705">
        <f t="shared" si="185"/>
        <v>0</v>
      </c>
      <c r="Q705">
        <f>IF(M705=0,0,M705/予定価格!B693)</f>
        <v>0</v>
      </c>
      <c r="R705">
        <f t="shared" si="176"/>
        <v>11</v>
      </c>
      <c r="S705">
        <f t="shared" si="186"/>
        <v>0</v>
      </c>
      <c r="T705" s="6">
        <f t="shared" si="187"/>
        <v>0</v>
      </c>
      <c r="U705" s="6" t="e">
        <f>IF(予定価格!$G$1939=0,ROUND(予定価格!H693*(入力表!$F$12/予定価格!$H$1943),-$F$14),ROUND((予定価格!G693*(入力表!$F$12-予定価格!$H$1943)/予定価格!$G$1943)+予定価格!H693,-$F$14))</f>
        <v>#DIV/0!</v>
      </c>
      <c r="V705" t="e">
        <f>IF(U705=0,1,IF(予定価格!O693=0,1,(U705-予定価格!P693)/予定価格!O693))</f>
        <v>#DIV/0!</v>
      </c>
      <c r="W705" t="e">
        <f t="shared" si="177"/>
        <v>#DIV/0!</v>
      </c>
      <c r="X705" t="e">
        <f t="shared" si="188"/>
        <v>#DIV/0!</v>
      </c>
      <c r="Y705" t="e">
        <f>IF(U705=0,0,IF(予定価格!G693=0,0,(U705-予定価格!H693)/予定価格!G693))</f>
        <v>#DIV/0!</v>
      </c>
      <c r="Z705" t="e">
        <f t="shared" si="178"/>
        <v>#DIV/0!</v>
      </c>
      <c r="AA705" t="e">
        <f t="shared" si="189"/>
        <v>#DIV/0!</v>
      </c>
      <c r="AB705" s="6" t="e">
        <f t="shared" si="190"/>
        <v>#DIV/0!</v>
      </c>
    </row>
    <row r="706" spans="1:28" hidden="1" x14ac:dyDescent="0.2">
      <c r="A706">
        <f>+予定価格!A694</f>
        <v>0</v>
      </c>
      <c r="B706" s="268">
        <f>ROUND(予定価格!B694*査定表!$B$1949,-D706)+E706</f>
        <v>0</v>
      </c>
      <c r="C706" s="268"/>
      <c r="D706" s="32">
        <f t="shared" si="179"/>
        <v>3</v>
      </c>
      <c r="E706" s="33">
        <f t="shared" si="181"/>
        <v>0</v>
      </c>
      <c r="F706" s="268">
        <f>IF($F$12=0,0,IF(予定価格!$G$1939=0,ROUND(予定価格!H694*(入力表!$F$12/予定価格!$H$1943),-H706),ROUND((予定価格!G694*(入力表!$F$12-予定価格!$H$1943)/予定価格!$G$1943)+予定価格!H694,-H706)))+I706</f>
        <v>0</v>
      </c>
      <c r="G706" s="268"/>
      <c r="H706" s="34">
        <f t="shared" si="180"/>
        <v>3</v>
      </c>
      <c r="I706" s="35">
        <f t="shared" si="182"/>
        <v>0</v>
      </c>
      <c r="J706" s="220">
        <f t="shared" si="183"/>
        <v>0</v>
      </c>
      <c r="K706" s="12">
        <f t="shared" si="184"/>
        <v>0</v>
      </c>
      <c r="L706" s="37"/>
      <c r="M706" s="6">
        <f>ROUND(予定価格!B694*査定表!$B$1949,-$F$14)</f>
        <v>0</v>
      </c>
      <c r="N706">
        <f>IF(M706=0,1,M706/予定価格!B694)</f>
        <v>1</v>
      </c>
      <c r="O706">
        <f t="shared" si="175"/>
        <v>11</v>
      </c>
      <c r="P706">
        <f t="shared" si="185"/>
        <v>0</v>
      </c>
      <c r="Q706">
        <f>IF(M706=0,0,M706/予定価格!B694)</f>
        <v>0</v>
      </c>
      <c r="R706">
        <f t="shared" si="176"/>
        <v>11</v>
      </c>
      <c r="S706">
        <f t="shared" si="186"/>
        <v>0</v>
      </c>
      <c r="T706" s="6">
        <f t="shared" si="187"/>
        <v>0</v>
      </c>
      <c r="U706" s="6" t="e">
        <f>IF(予定価格!$G$1939=0,ROUND(予定価格!H694*(入力表!$F$12/予定価格!$H$1943),-$F$14),ROUND((予定価格!G694*(入力表!$F$12-予定価格!$H$1943)/予定価格!$G$1943)+予定価格!H694,-$F$14))</f>
        <v>#DIV/0!</v>
      </c>
      <c r="V706" t="e">
        <f>IF(U706=0,1,IF(予定価格!O694=0,1,(U706-予定価格!P694)/予定価格!O694))</f>
        <v>#DIV/0!</v>
      </c>
      <c r="W706" t="e">
        <f t="shared" si="177"/>
        <v>#DIV/0!</v>
      </c>
      <c r="X706" t="e">
        <f t="shared" si="188"/>
        <v>#DIV/0!</v>
      </c>
      <c r="Y706" t="e">
        <f>IF(U706=0,0,IF(予定価格!G694=0,0,(U706-予定価格!H694)/予定価格!G694))</f>
        <v>#DIV/0!</v>
      </c>
      <c r="Z706" t="e">
        <f t="shared" si="178"/>
        <v>#DIV/0!</v>
      </c>
      <c r="AA706" t="e">
        <f t="shared" si="189"/>
        <v>#DIV/0!</v>
      </c>
      <c r="AB706" s="6" t="e">
        <f t="shared" si="190"/>
        <v>#DIV/0!</v>
      </c>
    </row>
    <row r="707" spans="1:28" hidden="1" x14ac:dyDescent="0.2">
      <c r="A707">
        <f>+予定価格!A695</f>
        <v>0</v>
      </c>
      <c r="B707" s="268">
        <f>ROUND(予定価格!B695*査定表!$B$1949,-D707)+E707</f>
        <v>0</v>
      </c>
      <c r="C707" s="268"/>
      <c r="D707" s="32">
        <f t="shared" si="179"/>
        <v>3</v>
      </c>
      <c r="E707" s="33">
        <f t="shared" si="181"/>
        <v>0</v>
      </c>
      <c r="F707" s="268">
        <f>IF($F$12=0,0,IF(予定価格!$G$1939=0,ROUND(予定価格!H695*(入力表!$F$12/予定価格!$H$1943),-H707),ROUND((予定価格!G695*(入力表!$F$12-予定価格!$H$1943)/予定価格!$G$1943)+予定価格!H695,-H707)))+I707</f>
        <v>0</v>
      </c>
      <c r="G707" s="268"/>
      <c r="H707" s="34">
        <f t="shared" si="180"/>
        <v>3</v>
      </c>
      <c r="I707" s="35">
        <f t="shared" si="182"/>
        <v>0</v>
      </c>
      <c r="J707" s="220">
        <f t="shared" si="183"/>
        <v>0</v>
      </c>
      <c r="K707" s="12">
        <f t="shared" si="184"/>
        <v>0</v>
      </c>
      <c r="L707" s="37"/>
      <c r="M707" s="6">
        <f>ROUND(予定価格!B695*査定表!$B$1949,-$F$14)</f>
        <v>0</v>
      </c>
      <c r="N707">
        <f>IF(M707=0,1,M707/予定価格!B695)</f>
        <v>1</v>
      </c>
      <c r="O707">
        <f t="shared" si="175"/>
        <v>11</v>
      </c>
      <c r="P707">
        <f t="shared" si="185"/>
        <v>0</v>
      </c>
      <c r="Q707">
        <f>IF(M707=0,0,M707/予定価格!B695)</f>
        <v>0</v>
      </c>
      <c r="R707">
        <f t="shared" si="176"/>
        <v>11</v>
      </c>
      <c r="S707">
        <f t="shared" si="186"/>
        <v>0</v>
      </c>
      <c r="T707" s="6">
        <f t="shared" si="187"/>
        <v>0</v>
      </c>
      <c r="U707" s="6" t="e">
        <f>IF(予定価格!$G$1939=0,ROUND(予定価格!H695*(入力表!$F$12/予定価格!$H$1943),-$F$14),ROUND((予定価格!G695*(入力表!$F$12-予定価格!$H$1943)/予定価格!$G$1943)+予定価格!H695,-$F$14))</f>
        <v>#DIV/0!</v>
      </c>
      <c r="V707" t="e">
        <f>IF(U707=0,1,IF(予定価格!O695=0,1,(U707-予定価格!P695)/予定価格!O695))</f>
        <v>#DIV/0!</v>
      </c>
      <c r="W707" t="e">
        <f t="shared" si="177"/>
        <v>#DIV/0!</v>
      </c>
      <c r="X707" t="e">
        <f t="shared" si="188"/>
        <v>#DIV/0!</v>
      </c>
      <c r="Y707" t="e">
        <f>IF(U707=0,0,IF(予定価格!G695=0,0,(U707-予定価格!H695)/予定価格!G695))</f>
        <v>#DIV/0!</v>
      </c>
      <c r="Z707" t="e">
        <f t="shared" si="178"/>
        <v>#DIV/0!</v>
      </c>
      <c r="AA707" t="e">
        <f t="shared" si="189"/>
        <v>#DIV/0!</v>
      </c>
      <c r="AB707" s="6" t="e">
        <f t="shared" si="190"/>
        <v>#DIV/0!</v>
      </c>
    </row>
    <row r="708" spans="1:28" hidden="1" x14ac:dyDescent="0.2">
      <c r="A708">
        <f>+予定価格!A696</f>
        <v>0</v>
      </c>
      <c r="B708" s="268">
        <f>ROUND(予定価格!B696*査定表!$B$1949,-D708)+E708</f>
        <v>0</v>
      </c>
      <c r="C708" s="268"/>
      <c r="D708" s="32">
        <f t="shared" si="179"/>
        <v>3</v>
      </c>
      <c r="E708" s="33">
        <f t="shared" si="181"/>
        <v>0</v>
      </c>
      <c r="F708" s="268">
        <f>IF($F$12=0,0,IF(予定価格!$G$1939=0,ROUND(予定価格!H696*(入力表!$F$12/予定価格!$H$1943),-H708),ROUND((予定価格!G696*(入力表!$F$12-予定価格!$H$1943)/予定価格!$G$1943)+予定価格!H696,-H708)))+I708</f>
        <v>0</v>
      </c>
      <c r="G708" s="268"/>
      <c r="H708" s="34">
        <f t="shared" si="180"/>
        <v>3</v>
      </c>
      <c r="I708" s="35">
        <f t="shared" si="182"/>
        <v>0</v>
      </c>
      <c r="J708" s="220">
        <f t="shared" si="183"/>
        <v>0</v>
      </c>
      <c r="K708" s="12">
        <f t="shared" si="184"/>
        <v>0</v>
      </c>
      <c r="L708" s="37"/>
      <c r="M708" s="6">
        <f>ROUND(予定価格!B696*査定表!$B$1949,-$F$14)</f>
        <v>0</v>
      </c>
      <c r="N708">
        <f>IF(M708=0,1,M708/予定価格!B696)</f>
        <v>1</v>
      </c>
      <c r="O708">
        <f t="shared" si="175"/>
        <v>11</v>
      </c>
      <c r="P708">
        <f t="shared" si="185"/>
        <v>0</v>
      </c>
      <c r="Q708">
        <f>IF(M708=0,0,M708/予定価格!B696)</f>
        <v>0</v>
      </c>
      <c r="R708">
        <f t="shared" si="176"/>
        <v>11</v>
      </c>
      <c r="S708">
        <f t="shared" si="186"/>
        <v>0</v>
      </c>
      <c r="T708" s="6">
        <f t="shared" si="187"/>
        <v>0</v>
      </c>
      <c r="U708" s="6" t="e">
        <f>IF(予定価格!$G$1939=0,ROUND(予定価格!H696*(入力表!$F$12/予定価格!$H$1943),-$F$14),ROUND((予定価格!G696*(入力表!$F$12-予定価格!$H$1943)/予定価格!$G$1943)+予定価格!H696,-$F$14))</f>
        <v>#DIV/0!</v>
      </c>
      <c r="V708" t="e">
        <f>IF(U708=0,1,IF(予定価格!O696=0,1,(U708-予定価格!P696)/予定価格!O696))</f>
        <v>#DIV/0!</v>
      </c>
      <c r="W708" t="e">
        <f t="shared" si="177"/>
        <v>#DIV/0!</v>
      </c>
      <c r="X708" t="e">
        <f t="shared" si="188"/>
        <v>#DIV/0!</v>
      </c>
      <c r="Y708" t="e">
        <f>IF(U708=0,0,IF(予定価格!G696=0,0,(U708-予定価格!H696)/予定価格!G696))</f>
        <v>#DIV/0!</v>
      </c>
      <c r="Z708" t="e">
        <f t="shared" si="178"/>
        <v>#DIV/0!</v>
      </c>
      <c r="AA708" t="e">
        <f t="shared" si="189"/>
        <v>#DIV/0!</v>
      </c>
      <c r="AB708" s="6" t="e">
        <f t="shared" si="190"/>
        <v>#DIV/0!</v>
      </c>
    </row>
    <row r="709" spans="1:28" hidden="1" x14ac:dyDescent="0.2">
      <c r="A709">
        <f>+予定価格!A697</f>
        <v>0</v>
      </c>
      <c r="B709" s="268">
        <f>ROUND(予定価格!B697*査定表!$B$1949,-D709)+E709</f>
        <v>0</v>
      </c>
      <c r="C709" s="268"/>
      <c r="D709" s="32">
        <f t="shared" si="179"/>
        <v>3</v>
      </c>
      <c r="E709" s="33">
        <f t="shared" si="181"/>
        <v>0</v>
      </c>
      <c r="F709" s="268">
        <f>IF($F$12=0,0,IF(予定価格!$G$1939=0,ROUND(予定価格!H697*(入力表!$F$12/予定価格!$H$1943),-H709),ROUND((予定価格!G697*(入力表!$F$12-予定価格!$H$1943)/予定価格!$G$1943)+予定価格!H697,-H709)))+I709</f>
        <v>0</v>
      </c>
      <c r="G709" s="268"/>
      <c r="H709" s="34">
        <f t="shared" si="180"/>
        <v>3</v>
      </c>
      <c r="I709" s="35">
        <f t="shared" si="182"/>
        <v>0</v>
      </c>
      <c r="J709" s="220">
        <f t="shared" si="183"/>
        <v>0</v>
      </c>
      <c r="K709" s="12">
        <f t="shared" si="184"/>
        <v>0</v>
      </c>
      <c r="L709" s="37"/>
      <c r="M709" s="6">
        <f>ROUND(予定価格!B697*査定表!$B$1949,-$F$14)</f>
        <v>0</v>
      </c>
      <c r="N709">
        <f>IF(M709=0,1,M709/予定価格!B697)</f>
        <v>1</v>
      </c>
      <c r="O709">
        <f t="shared" si="175"/>
        <v>11</v>
      </c>
      <c r="P709">
        <f t="shared" si="185"/>
        <v>0</v>
      </c>
      <c r="Q709">
        <f>IF(M709=0,0,M709/予定価格!B697)</f>
        <v>0</v>
      </c>
      <c r="R709">
        <f t="shared" si="176"/>
        <v>11</v>
      </c>
      <c r="S709">
        <f t="shared" si="186"/>
        <v>0</v>
      </c>
      <c r="T709" s="6">
        <f t="shared" si="187"/>
        <v>0</v>
      </c>
      <c r="U709" s="6" t="e">
        <f>IF(予定価格!$G$1939=0,ROUND(予定価格!H697*(入力表!$F$12/予定価格!$H$1943),-$F$14),ROUND((予定価格!G697*(入力表!$F$12-予定価格!$H$1943)/予定価格!$G$1943)+予定価格!H697,-$F$14))</f>
        <v>#DIV/0!</v>
      </c>
      <c r="V709" t="e">
        <f>IF(U709=0,1,IF(予定価格!O697=0,1,(U709-予定価格!P697)/予定価格!O697))</f>
        <v>#DIV/0!</v>
      </c>
      <c r="W709" t="e">
        <f t="shared" si="177"/>
        <v>#DIV/0!</v>
      </c>
      <c r="X709" t="e">
        <f t="shared" si="188"/>
        <v>#DIV/0!</v>
      </c>
      <c r="Y709" t="e">
        <f>IF(U709=0,0,IF(予定価格!G697=0,0,(U709-予定価格!H697)/予定価格!G697))</f>
        <v>#DIV/0!</v>
      </c>
      <c r="Z709" t="e">
        <f t="shared" si="178"/>
        <v>#DIV/0!</v>
      </c>
      <c r="AA709" t="e">
        <f t="shared" si="189"/>
        <v>#DIV/0!</v>
      </c>
      <c r="AB709" s="6" t="e">
        <f t="shared" si="190"/>
        <v>#DIV/0!</v>
      </c>
    </row>
    <row r="710" spans="1:28" hidden="1" x14ac:dyDescent="0.2">
      <c r="A710">
        <f>+予定価格!A698</f>
        <v>0</v>
      </c>
      <c r="B710" s="268">
        <f>ROUND(予定価格!B698*査定表!$B$1949,-D710)+E710</f>
        <v>0</v>
      </c>
      <c r="C710" s="268"/>
      <c r="D710" s="32">
        <f t="shared" si="179"/>
        <v>3</v>
      </c>
      <c r="E710" s="33">
        <f t="shared" si="181"/>
        <v>0</v>
      </c>
      <c r="F710" s="268">
        <f>IF($F$12=0,0,IF(予定価格!$G$1939=0,ROUND(予定価格!H698*(入力表!$F$12/予定価格!$H$1943),-H710),ROUND((予定価格!G698*(入力表!$F$12-予定価格!$H$1943)/予定価格!$G$1943)+予定価格!H698,-H710)))+I710</f>
        <v>0</v>
      </c>
      <c r="G710" s="268"/>
      <c r="H710" s="34">
        <f t="shared" si="180"/>
        <v>3</v>
      </c>
      <c r="I710" s="35">
        <f t="shared" si="182"/>
        <v>0</v>
      </c>
      <c r="J710" s="220">
        <f t="shared" si="183"/>
        <v>0</v>
      </c>
      <c r="K710" s="12">
        <f t="shared" si="184"/>
        <v>0</v>
      </c>
      <c r="L710" s="37"/>
      <c r="M710" s="6">
        <f>ROUND(予定価格!B698*査定表!$B$1949,-$F$14)</f>
        <v>0</v>
      </c>
      <c r="N710">
        <f>IF(M710=0,1,M710/予定価格!B698)</f>
        <v>1</v>
      </c>
      <c r="O710">
        <f t="shared" si="175"/>
        <v>11</v>
      </c>
      <c r="P710">
        <f t="shared" si="185"/>
        <v>0</v>
      </c>
      <c r="Q710">
        <f>IF(M710=0,0,M710/予定価格!B698)</f>
        <v>0</v>
      </c>
      <c r="R710">
        <f t="shared" si="176"/>
        <v>11</v>
      </c>
      <c r="S710">
        <f t="shared" si="186"/>
        <v>0</v>
      </c>
      <c r="T710" s="6">
        <f t="shared" si="187"/>
        <v>0</v>
      </c>
      <c r="U710" s="6" t="e">
        <f>IF(予定価格!$G$1939=0,ROUND(予定価格!H698*(入力表!$F$12/予定価格!$H$1943),-$F$14),ROUND((予定価格!G698*(入力表!$F$12-予定価格!$H$1943)/予定価格!$G$1943)+予定価格!H698,-$F$14))</f>
        <v>#DIV/0!</v>
      </c>
      <c r="V710" t="e">
        <f>IF(U710=0,1,IF(予定価格!O698=0,1,(U710-予定価格!P698)/予定価格!O698))</f>
        <v>#DIV/0!</v>
      </c>
      <c r="W710" t="e">
        <f t="shared" si="177"/>
        <v>#DIV/0!</v>
      </c>
      <c r="X710" t="e">
        <f t="shared" si="188"/>
        <v>#DIV/0!</v>
      </c>
      <c r="Y710" t="e">
        <f>IF(U710=0,0,IF(予定価格!G698=0,0,(U710-予定価格!H698)/予定価格!G698))</f>
        <v>#DIV/0!</v>
      </c>
      <c r="Z710" t="e">
        <f t="shared" si="178"/>
        <v>#DIV/0!</v>
      </c>
      <c r="AA710" t="e">
        <f t="shared" si="189"/>
        <v>#DIV/0!</v>
      </c>
      <c r="AB710" s="6" t="e">
        <f t="shared" si="190"/>
        <v>#DIV/0!</v>
      </c>
    </row>
    <row r="711" spans="1:28" hidden="1" x14ac:dyDescent="0.2">
      <c r="A711">
        <f>+予定価格!A699</f>
        <v>0</v>
      </c>
      <c r="B711" s="268">
        <f>ROUND(予定価格!B699*査定表!$B$1949,-D711)+E711</f>
        <v>0</v>
      </c>
      <c r="C711" s="268"/>
      <c r="D711" s="32">
        <f t="shared" si="179"/>
        <v>3</v>
      </c>
      <c r="E711" s="33">
        <f t="shared" si="181"/>
        <v>0</v>
      </c>
      <c r="F711" s="268">
        <f>IF($F$12=0,0,IF(予定価格!$G$1939=0,ROUND(予定価格!H699*(入力表!$F$12/予定価格!$H$1943),-H711),ROUND((予定価格!G699*(入力表!$F$12-予定価格!$H$1943)/予定価格!$G$1943)+予定価格!H699,-H711)))+I711</f>
        <v>0</v>
      </c>
      <c r="G711" s="268"/>
      <c r="H711" s="34">
        <f t="shared" si="180"/>
        <v>3</v>
      </c>
      <c r="I711" s="35">
        <f t="shared" si="182"/>
        <v>0</v>
      </c>
      <c r="J711" s="220">
        <f t="shared" si="183"/>
        <v>0</v>
      </c>
      <c r="K711" s="12">
        <f t="shared" si="184"/>
        <v>0</v>
      </c>
      <c r="L711" s="37"/>
      <c r="M711" s="6">
        <f>ROUND(予定価格!B699*査定表!$B$1949,-$F$14)</f>
        <v>0</v>
      </c>
      <c r="N711">
        <f>IF(M711=0,1,M711/予定価格!B699)</f>
        <v>1</v>
      </c>
      <c r="O711">
        <f t="shared" si="175"/>
        <v>11</v>
      </c>
      <c r="P711">
        <f t="shared" si="185"/>
        <v>0</v>
      </c>
      <c r="Q711">
        <f>IF(M711=0,0,M711/予定価格!B699)</f>
        <v>0</v>
      </c>
      <c r="R711">
        <f t="shared" si="176"/>
        <v>11</v>
      </c>
      <c r="S711">
        <f t="shared" si="186"/>
        <v>0</v>
      </c>
      <c r="T711" s="6">
        <f t="shared" si="187"/>
        <v>0</v>
      </c>
      <c r="U711" s="6" t="e">
        <f>IF(予定価格!$G$1939=0,ROUND(予定価格!H699*(入力表!$F$12/予定価格!$H$1943),-$F$14),ROUND((予定価格!G699*(入力表!$F$12-予定価格!$H$1943)/予定価格!$G$1943)+予定価格!H699,-$F$14))</f>
        <v>#DIV/0!</v>
      </c>
      <c r="V711" t="e">
        <f>IF(U711=0,1,IF(予定価格!O699=0,1,(U711-予定価格!P699)/予定価格!O699))</f>
        <v>#DIV/0!</v>
      </c>
      <c r="W711" t="e">
        <f t="shared" si="177"/>
        <v>#DIV/0!</v>
      </c>
      <c r="X711" t="e">
        <f t="shared" si="188"/>
        <v>#DIV/0!</v>
      </c>
      <c r="Y711" t="e">
        <f>IF(U711=0,0,IF(予定価格!G699=0,0,(U711-予定価格!H699)/予定価格!G699))</f>
        <v>#DIV/0!</v>
      </c>
      <c r="Z711" t="e">
        <f t="shared" si="178"/>
        <v>#DIV/0!</v>
      </c>
      <c r="AA711" t="e">
        <f t="shared" si="189"/>
        <v>#DIV/0!</v>
      </c>
      <c r="AB711" s="6" t="e">
        <f t="shared" si="190"/>
        <v>#DIV/0!</v>
      </c>
    </row>
    <row r="712" spans="1:28" hidden="1" x14ac:dyDescent="0.2">
      <c r="A712">
        <f>+予定価格!A700</f>
        <v>0</v>
      </c>
      <c r="B712" s="268">
        <f>ROUND(予定価格!B700*査定表!$B$1949,-D712)+E712</f>
        <v>0</v>
      </c>
      <c r="C712" s="268"/>
      <c r="D712" s="32">
        <f t="shared" si="179"/>
        <v>3</v>
      </c>
      <c r="E712" s="33">
        <f t="shared" si="181"/>
        <v>0</v>
      </c>
      <c r="F712" s="268">
        <f>IF($F$12=0,0,IF(予定価格!$G$1939=0,ROUND(予定価格!H700*(入力表!$F$12/予定価格!$H$1943),-H712),ROUND((予定価格!G700*(入力表!$F$12-予定価格!$H$1943)/予定価格!$G$1943)+予定価格!H700,-H712)))+I712</f>
        <v>0</v>
      </c>
      <c r="G712" s="268"/>
      <c r="H712" s="34">
        <f t="shared" si="180"/>
        <v>3</v>
      </c>
      <c r="I712" s="35">
        <f t="shared" si="182"/>
        <v>0</v>
      </c>
      <c r="J712" s="220">
        <f t="shared" si="183"/>
        <v>0</v>
      </c>
      <c r="K712" s="12">
        <f t="shared" si="184"/>
        <v>0</v>
      </c>
      <c r="L712" s="37"/>
      <c r="M712" s="6">
        <f>ROUND(予定価格!B700*査定表!$B$1949,-$F$14)</f>
        <v>0</v>
      </c>
      <c r="N712">
        <f>IF(M712=0,1,M712/予定価格!B700)</f>
        <v>1</v>
      </c>
      <c r="O712">
        <f t="shared" si="175"/>
        <v>11</v>
      </c>
      <c r="P712">
        <f t="shared" si="185"/>
        <v>0</v>
      </c>
      <c r="Q712">
        <f>IF(M712=0,0,M712/予定価格!B700)</f>
        <v>0</v>
      </c>
      <c r="R712">
        <f t="shared" si="176"/>
        <v>11</v>
      </c>
      <c r="S712">
        <f t="shared" si="186"/>
        <v>0</v>
      </c>
      <c r="T712" s="6">
        <f t="shared" si="187"/>
        <v>0</v>
      </c>
      <c r="U712" s="6" t="e">
        <f>IF(予定価格!$G$1939=0,ROUND(予定価格!H700*(入力表!$F$12/予定価格!$H$1943),-$F$14),ROUND((予定価格!G700*(入力表!$F$12-予定価格!$H$1943)/予定価格!$G$1943)+予定価格!H700,-$F$14))</f>
        <v>#DIV/0!</v>
      </c>
      <c r="V712" t="e">
        <f>IF(U712=0,1,IF(予定価格!O700=0,1,(U712-予定価格!P700)/予定価格!O700))</f>
        <v>#DIV/0!</v>
      </c>
      <c r="W712" t="e">
        <f t="shared" si="177"/>
        <v>#DIV/0!</v>
      </c>
      <c r="X712" t="e">
        <f t="shared" si="188"/>
        <v>#DIV/0!</v>
      </c>
      <c r="Y712" t="e">
        <f>IF(U712=0,0,IF(予定価格!G700=0,0,(U712-予定価格!H700)/予定価格!G700))</f>
        <v>#DIV/0!</v>
      </c>
      <c r="Z712" t="e">
        <f t="shared" si="178"/>
        <v>#DIV/0!</v>
      </c>
      <c r="AA712" t="e">
        <f t="shared" si="189"/>
        <v>#DIV/0!</v>
      </c>
      <c r="AB712" s="6" t="e">
        <f t="shared" si="190"/>
        <v>#DIV/0!</v>
      </c>
    </row>
    <row r="713" spans="1:28" hidden="1" x14ac:dyDescent="0.2">
      <c r="A713">
        <f>+予定価格!A701</f>
        <v>0</v>
      </c>
      <c r="B713" s="268">
        <f>ROUND(予定価格!B701*査定表!$B$1949,-D713)+E713</f>
        <v>0</v>
      </c>
      <c r="C713" s="268"/>
      <c r="D713" s="32">
        <f t="shared" si="179"/>
        <v>3</v>
      </c>
      <c r="E713" s="33">
        <f t="shared" si="181"/>
        <v>0</v>
      </c>
      <c r="F713" s="268">
        <f>IF($F$12=0,0,IF(予定価格!$G$1939=0,ROUND(予定価格!H701*(入力表!$F$12/予定価格!$H$1943),-H713),ROUND((予定価格!G701*(入力表!$F$12-予定価格!$H$1943)/予定価格!$G$1943)+予定価格!H701,-H713)))+I713</f>
        <v>0</v>
      </c>
      <c r="G713" s="268"/>
      <c r="H713" s="34">
        <f t="shared" si="180"/>
        <v>3</v>
      </c>
      <c r="I713" s="35">
        <f t="shared" si="182"/>
        <v>0</v>
      </c>
      <c r="J713" s="220">
        <f t="shared" si="183"/>
        <v>0</v>
      </c>
      <c r="K713" s="12">
        <f t="shared" si="184"/>
        <v>0</v>
      </c>
      <c r="L713" s="37"/>
      <c r="M713" s="6">
        <f>ROUND(予定価格!B701*査定表!$B$1949,-$F$14)</f>
        <v>0</v>
      </c>
      <c r="N713">
        <f>IF(M713=0,1,M713/予定価格!B701)</f>
        <v>1</v>
      </c>
      <c r="O713">
        <f t="shared" si="175"/>
        <v>11</v>
      </c>
      <c r="P713">
        <f t="shared" si="185"/>
        <v>0</v>
      </c>
      <c r="Q713">
        <f>IF(M713=0,0,M713/予定価格!B701)</f>
        <v>0</v>
      </c>
      <c r="R713">
        <f t="shared" si="176"/>
        <v>11</v>
      </c>
      <c r="S713">
        <f t="shared" si="186"/>
        <v>0</v>
      </c>
      <c r="T713" s="6">
        <f t="shared" si="187"/>
        <v>0</v>
      </c>
      <c r="U713" s="6" t="e">
        <f>IF(予定価格!$G$1939=0,ROUND(予定価格!H701*(入力表!$F$12/予定価格!$H$1943),-$F$14),ROUND((予定価格!G701*(入力表!$F$12-予定価格!$H$1943)/予定価格!$G$1943)+予定価格!H701,-$F$14))</f>
        <v>#DIV/0!</v>
      </c>
      <c r="V713" t="e">
        <f>IF(U713=0,1,IF(予定価格!O701=0,1,(U713-予定価格!P701)/予定価格!O701))</f>
        <v>#DIV/0!</v>
      </c>
      <c r="W713" t="e">
        <f t="shared" si="177"/>
        <v>#DIV/0!</v>
      </c>
      <c r="X713" t="e">
        <f t="shared" si="188"/>
        <v>#DIV/0!</v>
      </c>
      <c r="Y713" t="e">
        <f>IF(U713=0,0,IF(予定価格!G701=0,0,(U713-予定価格!H701)/予定価格!G701))</f>
        <v>#DIV/0!</v>
      </c>
      <c r="Z713" t="e">
        <f t="shared" si="178"/>
        <v>#DIV/0!</v>
      </c>
      <c r="AA713" t="e">
        <f t="shared" si="189"/>
        <v>#DIV/0!</v>
      </c>
      <c r="AB713" s="6" t="e">
        <f t="shared" si="190"/>
        <v>#DIV/0!</v>
      </c>
    </row>
    <row r="714" spans="1:28" hidden="1" x14ac:dyDescent="0.2">
      <c r="A714">
        <f>+予定価格!A702</f>
        <v>0</v>
      </c>
      <c r="B714" s="268">
        <f>ROUND(予定価格!B702*査定表!$B$1949,-D714)+E714</f>
        <v>0</v>
      </c>
      <c r="C714" s="268"/>
      <c r="D714" s="32">
        <f t="shared" si="179"/>
        <v>3</v>
      </c>
      <c r="E714" s="33">
        <f t="shared" si="181"/>
        <v>0</v>
      </c>
      <c r="F714" s="268">
        <f>IF($F$12=0,0,IF(予定価格!$G$1939=0,ROUND(予定価格!H702*(入力表!$F$12/予定価格!$H$1943),-H714),ROUND((予定価格!G702*(入力表!$F$12-予定価格!$H$1943)/予定価格!$G$1943)+予定価格!H702,-H714)))+I714</f>
        <v>0</v>
      </c>
      <c r="G714" s="268"/>
      <c r="H714" s="34">
        <f t="shared" si="180"/>
        <v>3</v>
      </c>
      <c r="I714" s="35">
        <f t="shared" si="182"/>
        <v>0</v>
      </c>
      <c r="J714" s="220">
        <f t="shared" si="183"/>
        <v>0</v>
      </c>
      <c r="K714" s="12">
        <f t="shared" si="184"/>
        <v>0</v>
      </c>
      <c r="L714" s="37"/>
      <c r="M714" s="6">
        <f>ROUND(予定価格!B702*査定表!$B$1949,-$F$14)</f>
        <v>0</v>
      </c>
      <c r="N714">
        <f>IF(M714=0,1,M714/予定価格!B702)</f>
        <v>1</v>
      </c>
      <c r="O714">
        <f t="shared" si="175"/>
        <v>11</v>
      </c>
      <c r="P714">
        <f t="shared" si="185"/>
        <v>0</v>
      </c>
      <c r="Q714">
        <f>IF(M714=0,0,M714/予定価格!B702)</f>
        <v>0</v>
      </c>
      <c r="R714">
        <f t="shared" si="176"/>
        <v>11</v>
      </c>
      <c r="S714">
        <f t="shared" si="186"/>
        <v>0</v>
      </c>
      <c r="T714" s="6">
        <f t="shared" si="187"/>
        <v>0</v>
      </c>
      <c r="U714" s="6" t="e">
        <f>IF(予定価格!$G$1939=0,ROUND(予定価格!H702*(入力表!$F$12/予定価格!$H$1943),-$F$14),ROUND((予定価格!G702*(入力表!$F$12-予定価格!$H$1943)/予定価格!$G$1943)+予定価格!H702,-$F$14))</f>
        <v>#DIV/0!</v>
      </c>
      <c r="V714" t="e">
        <f>IF(U714=0,1,IF(予定価格!O702=0,1,(U714-予定価格!P702)/予定価格!O702))</f>
        <v>#DIV/0!</v>
      </c>
      <c r="W714" t="e">
        <f t="shared" si="177"/>
        <v>#DIV/0!</v>
      </c>
      <c r="X714" t="e">
        <f t="shared" si="188"/>
        <v>#DIV/0!</v>
      </c>
      <c r="Y714" t="e">
        <f>IF(U714=0,0,IF(予定価格!G702=0,0,(U714-予定価格!H702)/予定価格!G702))</f>
        <v>#DIV/0!</v>
      </c>
      <c r="Z714" t="e">
        <f t="shared" si="178"/>
        <v>#DIV/0!</v>
      </c>
      <c r="AA714" t="e">
        <f t="shared" si="189"/>
        <v>#DIV/0!</v>
      </c>
      <c r="AB714" s="6" t="e">
        <f t="shared" si="190"/>
        <v>#DIV/0!</v>
      </c>
    </row>
    <row r="715" spans="1:28" hidden="1" x14ac:dyDescent="0.2">
      <c r="A715">
        <f>+予定価格!A703</f>
        <v>0</v>
      </c>
      <c r="B715" s="268">
        <f>ROUND(予定価格!B703*査定表!$B$1949,-D715)+E715</f>
        <v>0</v>
      </c>
      <c r="C715" s="268"/>
      <c r="D715" s="32">
        <f t="shared" si="179"/>
        <v>3</v>
      </c>
      <c r="E715" s="33">
        <f t="shared" si="181"/>
        <v>0</v>
      </c>
      <c r="F715" s="268">
        <f>IF($F$12=0,0,IF(予定価格!$G$1939=0,ROUND(予定価格!H703*(入力表!$F$12/予定価格!$H$1943),-H715),ROUND((予定価格!G703*(入力表!$F$12-予定価格!$H$1943)/予定価格!$G$1943)+予定価格!H703,-H715)))+I715</f>
        <v>0</v>
      </c>
      <c r="G715" s="268"/>
      <c r="H715" s="34">
        <f t="shared" si="180"/>
        <v>3</v>
      </c>
      <c r="I715" s="35">
        <f t="shared" si="182"/>
        <v>0</v>
      </c>
      <c r="J715" s="220">
        <f t="shared" si="183"/>
        <v>0</v>
      </c>
      <c r="K715" s="12">
        <f t="shared" si="184"/>
        <v>0</v>
      </c>
      <c r="L715" s="37"/>
      <c r="M715" s="6">
        <f>ROUND(予定価格!B703*査定表!$B$1949,-$F$14)</f>
        <v>0</v>
      </c>
      <c r="N715">
        <f>IF(M715=0,1,M715/予定価格!B703)</f>
        <v>1</v>
      </c>
      <c r="O715">
        <f t="shared" si="175"/>
        <v>11</v>
      </c>
      <c r="P715">
        <f t="shared" si="185"/>
        <v>0</v>
      </c>
      <c r="Q715">
        <f>IF(M715=0,0,M715/予定価格!B703)</f>
        <v>0</v>
      </c>
      <c r="R715">
        <f t="shared" si="176"/>
        <v>11</v>
      </c>
      <c r="S715">
        <f t="shared" si="186"/>
        <v>0</v>
      </c>
      <c r="T715" s="6">
        <f t="shared" si="187"/>
        <v>0</v>
      </c>
      <c r="U715" s="6" t="e">
        <f>IF(予定価格!$G$1939=0,ROUND(予定価格!H703*(入力表!$F$12/予定価格!$H$1943),-$F$14),ROUND((予定価格!G703*(入力表!$F$12-予定価格!$H$1943)/予定価格!$G$1943)+予定価格!H703,-$F$14))</f>
        <v>#DIV/0!</v>
      </c>
      <c r="V715" t="e">
        <f>IF(U715=0,1,IF(予定価格!O703=0,1,(U715-予定価格!P703)/予定価格!O703))</f>
        <v>#DIV/0!</v>
      </c>
      <c r="W715" t="e">
        <f t="shared" si="177"/>
        <v>#DIV/0!</v>
      </c>
      <c r="X715" t="e">
        <f t="shared" si="188"/>
        <v>#DIV/0!</v>
      </c>
      <c r="Y715" t="e">
        <f>IF(U715=0,0,IF(予定価格!G703=0,0,(U715-予定価格!H703)/予定価格!G703))</f>
        <v>#DIV/0!</v>
      </c>
      <c r="Z715" t="e">
        <f t="shared" si="178"/>
        <v>#DIV/0!</v>
      </c>
      <c r="AA715" t="e">
        <f t="shared" si="189"/>
        <v>#DIV/0!</v>
      </c>
      <c r="AB715" s="6" t="e">
        <f t="shared" si="190"/>
        <v>#DIV/0!</v>
      </c>
    </row>
    <row r="716" spans="1:28" hidden="1" x14ac:dyDescent="0.2">
      <c r="A716">
        <f>+予定価格!A704</f>
        <v>0</v>
      </c>
      <c r="B716" s="268">
        <f>ROUND(予定価格!B704*査定表!$B$1949,-D716)+E716</f>
        <v>0</v>
      </c>
      <c r="C716" s="268"/>
      <c r="D716" s="32">
        <f t="shared" si="179"/>
        <v>3</v>
      </c>
      <c r="E716" s="33">
        <f t="shared" si="181"/>
        <v>0</v>
      </c>
      <c r="F716" s="268">
        <f>IF($F$12=0,0,IF(予定価格!$G$1939=0,ROUND(予定価格!H704*(入力表!$F$12/予定価格!$H$1943),-H716),ROUND((予定価格!G704*(入力表!$F$12-予定価格!$H$1943)/予定価格!$G$1943)+予定価格!H704,-H716)))+I716</f>
        <v>0</v>
      </c>
      <c r="G716" s="268"/>
      <c r="H716" s="34">
        <f t="shared" si="180"/>
        <v>3</v>
      </c>
      <c r="I716" s="35">
        <f t="shared" si="182"/>
        <v>0</v>
      </c>
      <c r="J716" s="220">
        <f t="shared" si="183"/>
        <v>0</v>
      </c>
      <c r="K716" s="12">
        <f t="shared" si="184"/>
        <v>0</v>
      </c>
      <c r="L716" s="37"/>
      <c r="M716" s="6">
        <f>ROUND(予定価格!B704*査定表!$B$1949,-$F$14)</f>
        <v>0</v>
      </c>
      <c r="N716">
        <f>IF(M716=0,1,M716/予定価格!B704)</f>
        <v>1</v>
      </c>
      <c r="O716">
        <f t="shared" si="175"/>
        <v>11</v>
      </c>
      <c r="P716">
        <f t="shared" si="185"/>
        <v>0</v>
      </c>
      <c r="Q716">
        <f>IF(M716=0,0,M716/予定価格!B704)</f>
        <v>0</v>
      </c>
      <c r="R716">
        <f t="shared" si="176"/>
        <v>11</v>
      </c>
      <c r="S716">
        <f t="shared" si="186"/>
        <v>0</v>
      </c>
      <c r="T716" s="6">
        <f t="shared" si="187"/>
        <v>0</v>
      </c>
      <c r="U716" s="6" t="e">
        <f>IF(予定価格!$G$1939=0,ROUND(予定価格!H704*(入力表!$F$12/予定価格!$H$1943),-$F$14),ROUND((予定価格!G704*(入力表!$F$12-予定価格!$H$1943)/予定価格!$G$1943)+予定価格!H704,-$F$14))</f>
        <v>#DIV/0!</v>
      </c>
      <c r="V716" t="e">
        <f>IF(U716=0,1,IF(予定価格!O704=0,1,(U716-予定価格!P704)/予定価格!O704))</f>
        <v>#DIV/0!</v>
      </c>
      <c r="W716" t="e">
        <f t="shared" si="177"/>
        <v>#DIV/0!</v>
      </c>
      <c r="X716" t="e">
        <f t="shared" si="188"/>
        <v>#DIV/0!</v>
      </c>
      <c r="Y716" t="e">
        <f>IF(U716=0,0,IF(予定価格!G704=0,0,(U716-予定価格!H704)/予定価格!G704))</f>
        <v>#DIV/0!</v>
      </c>
      <c r="Z716" t="e">
        <f t="shared" si="178"/>
        <v>#DIV/0!</v>
      </c>
      <c r="AA716" t="e">
        <f t="shared" si="189"/>
        <v>#DIV/0!</v>
      </c>
      <c r="AB716" s="6" t="e">
        <f t="shared" si="190"/>
        <v>#DIV/0!</v>
      </c>
    </row>
    <row r="717" spans="1:28" hidden="1" x14ac:dyDescent="0.2">
      <c r="A717">
        <f>+予定価格!A705</f>
        <v>0</v>
      </c>
      <c r="B717" s="268">
        <f>ROUND(予定価格!B705*査定表!$B$1949,-D717)+E717</f>
        <v>0</v>
      </c>
      <c r="C717" s="268"/>
      <c r="D717" s="32">
        <f t="shared" si="179"/>
        <v>3</v>
      </c>
      <c r="E717" s="33">
        <f t="shared" si="181"/>
        <v>0</v>
      </c>
      <c r="F717" s="268">
        <f>IF($F$12=0,0,IF(予定価格!$G$1939=0,ROUND(予定価格!H705*(入力表!$F$12/予定価格!$H$1943),-H717),ROUND((予定価格!G705*(入力表!$F$12-予定価格!$H$1943)/予定価格!$G$1943)+予定価格!H705,-H717)))+I717</f>
        <v>0</v>
      </c>
      <c r="G717" s="268"/>
      <c r="H717" s="34">
        <f t="shared" si="180"/>
        <v>3</v>
      </c>
      <c r="I717" s="35">
        <f t="shared" si="182"/>
        <v>0</v>
      </c>
      <c r="J717" s="220">
        <f t="shared" si="183"/>
        <v>0</v>
      </c>
      <c r="K717" s="12">
        <f t="shared" si="184"/>
        <v>0</v>
      </c>
      <c r="L717" s="37"/>
      <c r="M717" s="6">
        <f>ROUND(予定価格!B705*査定表!$B$1949,-$F$14)</f>
        <v>0</v>
      </c>
      <c r="N717">
        <f>IF(M717=0,1,M717/予定価格!B705)</f>
        <v>1</v>
      </c>
      <c r="O717">
        <f t="shared" si="175"/>
        <v>11</v>
      </c>
      <c r="P717">
        <f t="shared" si="185"/>
        <v>0</v>
      </c>
      <c r="Q717">
        <f>IF(M717=0,0,M717/予定価格!B705)</f>
        <v>0</v>
      </c>
      <c r="R717">
        <f t="shared" si="176"/>
        <v>11</v>
      </c>
      <c r="S717">
        <f t="shared" si="186"/>
        <v>0</v>
      </c>
      <c r="T717" s="6">
        <f t="shared" si="187"/>
        <v>0</v>
      </c>
      <c r="U717" s="6" t="e">
        <f>IF(予定価格!$G$1939=0,ROUND(予定価格!H705*(入力表!$F$12/予定価格!$H$1943),-$F$14),ROUND((予定価格!G705*(入力表!$F$12-予定価格!$H$1943)/予定価格!$G$1943)+予定価格!H705,-$F$14))</f>
        <v>#DIV/0!</v>
      </c>
      <c r="V717" t="e">
        <f>IF(U717=0,1,IF(予定価格!O705=0,1,(U717-予定価格!P705)/予定価格!O705))</f>
        <v>#DIV/0!</v>
      </c>
      <c r="W717" t="e">
        <f t="shared" si="177"/>
        <v>#DIV/0!</v>
      </c>
      <c r="X717" t="e">
        <f t="shared" si="188"/>
        <v>#DIV/0!</v>
      </c>
      <c r="Y717" t="e">
        <f>IF(U717=0,0,IF(予定価格!G705=0,0,(U717-予定価格!H705)/予定価格!G705))</f>
        <v>#DIV/0!</v>
      </c>
      <c r="Z717" t="e">
        <f t="shared" si="178"/>
        <v>#DIV/0!</v>
      </c>
      <c r="AA717" t="e">
        <f t="shared" si="189"/>
        <v>#DIV/0!</v>
      </c>
      <c r="AB717" s="6" t="e">
        <f t="shared" si="190"/>
        <v>#DIV/0!</v>
      </c>
    </row>
    <row r="718" spans="1:28" hidden="1" x14ac:dyDescent="0.2">
      <c r="A718">
        <f>+予定価格!A706</f>
        <v>0</v>
      </c>
      <c r="B718" s="268">
        <f>ROUND(予定価格!B706*査定表!$B$1949,-D718)+E718</f>
        <v>0</v>
      </c>
      <c r="C718" s="268"/>
      <c r="D718" s="32">
        <f t="shared" si="179"/>
        <v>3</v>
      </c>
      <c r="E718" s="33">
        <f t="shared" si="181"/>
        <v>0</v>
      </c>
      <c r="F718" s="268">
        <f>IF($F$12=0,0,IF(予定価格!$G$1939=0,ROUND(予定価格!H706*(入力表!$F$12/予定価格!$H$1943),-H718),ROUND((予定価格!G706*(入力表!$F$12-予定価格!$H$1943)/予定価格!$G$1943)+予定価格!H706,-H718)))+I718</f>
        <v>0</v>
      </c>
      <c r="G718" s="268"/>
      <c r="H718" s="34">
        <f t="shared" si="180"/>
        <v>3</v>
      </c>
      <c r="I718" s="35">
        <f t="shared" si="182"/>
        <v>0</v>
      </c>
      <c r="J718" s="220">
        <f t="shared" si="183"/>
        <v>0</v>
      </c>
      <c r="K718" s="12">
        <f t="shared" si="184"/>
        <v>0</v>
      </c>
      <c r="L718" s="37"/>
      <c r="M718" s="6">
        <f>ROUND(予定価格!B706*査定表!$B$1949,-$F$14)</f>
        <v>0</v>
      </c>
      <c r="N718">
        <f>IF(M718=0,1,M718/予定価格!B706)</f>
        <v>1</v>
      </c>
      <c r="O718">
        <f t="shared" si="175"/>
        <v>11</v>
      </c>
      <c r="P718">
        <f t="shared" si="185"/>
        <v>0</v>
      </c>
      <c r="Q718">
        <f>IF(M718=0,0,M718/予定価格!B706)</f>
        <v>0</v>
      </c>
      <c r="R718">
        <f t="shared" si="176"/>
        <v>11</v>
      </c>
      <c r="S718">
        <f t="shared" si="186"/>
        <v>0</v>
      </c>
      <c r="T718" s="6">
        <f t="shared" si="187"/>
        <v>0</v>
      </c>
      <c r="U718" s="6" t="e">
        <f>IF(予定価格!$G$1939=0,ROUND(予定価格!H706*(入力表!$F$12/予定価格!$H$1943),-$F$14),ROUND((予定価格!G706*(入力表!$F$12-予定価格!$H$1943)/予定価格!$G$1943)+予定価格!H706,-$F$14))</f>
        <v>#DIV/0!</v>
      </c>
      <c r="V718" t="e">
        <f>IF(U718=0,1,IF(予定価格!O706=0,1,(U718-予定価格!P706)/予定価格!O706))</f>
        <v>#DIV/0!</v>
      </c>
      <c r="W718" t="e">
        <f t="shared" si="177"/>
        <v>#DIV/0!</v>
      </c>
      <c r="X718" t="e">
        <f t="shared" si="188"/>
        <v>#DIV/0!</v>
      </c>
      <c r="Y718" t="e">
        <f>IF(U718=0,0,IF(予定価格!G706=0,0,(U718-予定価格!H706)/予定価格!G706))</f>
        <v>#DIV/0!</v>
      </c>
      <c r="Z718" t="e">
        <f t="shared" si="178"/>
        <v>#DIV/0!</v>
      </c>
      <c r="AA718" t="e">
        <f t="shared" si="189"/>
        <v>#DIV/0!</v>
      </c>
      <c r="AB718" s="6" t="e">
        <f t="shared" si="190"/>
        <v>#DIV/0!</v>
      </c>
    </row>
    <row r="719" spans="1:28" hidden="1" x14ac:dyDescent="0.2">
      <c r="A719">
        <f>+予定価格!A707</f>
        <v>0</v>
      </c>
      <c r="B719" s="268">
        <f>ROUND(予定価格!B707*査定表!$B$1949,-D719)+E719</f>
        <v>0</v>
      </c>
      <c r="C719" s="268"/>
      <c r="D719" s="32">
        <f t="shared" si="179"/>
        <v>3</v>
      </c>
      <c r="E719" s="33">
        <f t="shared" si="181"/>
        <v>0</v>
      </c>
      <c r="F719" s="268">
        <f>IF($F$12=0,0,IF(予定価格!$G$1939=0,ROUND(予定価格!H707*(入力表!$F$12/予定価格!$H$1943),-H719),ROUND((予定価格!G707*(入力表!$F$12-予定価格!$H$1943)/予定価格!$G$1943)+予定価格!H707,-H719)))+I719</f>
        <v>0</v>
      </c>
      <c r="G719" s="268"/>
      <c r="H719" s="34">
        <f t="shared" si="180"/>
        <v>3</v>
      </c>
      <c r="I719" s="35">
        <f t="shared" si="182"/>
        <v>0</v>
      </c>
      <c r="J719" s="220">
        <f t="shared" si="183"/>
        <v>0</v>
      </c>
      <c r="K719" s="12">
        <f t="shared" si="184"/>
        <v>0</v>
      </c>
      <c r="L719" s="37"/>
      <c r="M719" s="6">
        <f>ROUND(予定価格!B707*査定表!$B$1949,-$F$14)</f>
        <v>0</v>
      </c>
      <c r="N719">
        <f>IF(M719=0,1,M719/予定価格!B707)</f>
        <v>1</v>
      </c>
      <c r="O719">
        <f t="shared" si="175"/>
        <v>11</v>
      </c>
      <c r="P719">
        <f t="shared" si="185"/>
        <v>0</v>
      </c>
      <c r="Q719">
        <f>IF(M719=0,0,M719/予定価格!B707)</f>
        <v>0</v>
      </c>
      <c r="R719">
        <f t="shared" si="176"/>
        <v>11</v>
      </c>
      <c r="S719">
        <f t="shared" si="186"/>
        <v>0</v>
      </c>
      <c r="T719" s="6">
        <f t="shared" si="187"/>
        <v>0</v>
      </c>
      <c r="U719" s="6" t="e">
        <f>IF(予定価格!$G$1939=0,ROUND(予定価格!H707*(入力表!$F$12/予定価格!$H$1943),-$F$14),ROUND((予定価格!G707*(入力表!$F$12-予定価格!$H$1943)/予定価格!$G$1943)+予定価格!H707,-$F$14))</f>
        <v>#DIV/0!</v>
      </c>
      <c r="V719" t="e">
        <f>IF(U719=0,1,IF(予定価格!O707=0,1,(U719-予定価格!P707)/予定価格!O707))</f>
        <v>#DIV/0!</v>
      </c>
      <c r="W719" t="e">
        <f t="shared" si="177"/>
        <v>#DIV/0!</v>
      </c>
      <c r="X719" t="e">
        <f t="shared" si="188"/>
        <v>#DIV/0!</v>
      </c>
      <c r="Y719" t="e">
        <f>IF(U719=0,0,IF(予定価格!G707=0,0,(U719-予定価格!H707)/予定価格!G707))</f>
        <v>#DIV/0!</v>
      </c>
      <c r="Z719" t="e">
        <f t="shared" si="178"/>
        <v>#DIV/0!</v>
      </c>
      <c r="AA719" t="e">
        <f t="shared" si="189"/>
        <v>#DIV/0!</v>
      </c>
      <c r="AB719" s="6" t="e">
        <f t="shared" si="190"/>
        <v>#DIV/0!</v>
      </c>
    </row>
    <row r="720" spans="1:28" hidden="1" x14ac:dyDescent="0.2">
      <c r="A720">
        <f>+予定価格!A708</f>
        <v>0</v>
      </c>
      <c r="B720" s="268">
        <f>ROUND(予定価格!B708*査定表!$B$1949,-D720)+E720</f>
        <v>0</v>
      </c>
      <c r="C720" s="268"/>
      <c r="D720" s="32">
        <f t="shared" si="179"/>
        <v>3</v>
      </c>
      <c r="E720" s="33">
        <f t="shared" si="181"/>
        <v>0</v>
      </c>
      <c r="F720" s="268">
        <f>IF($F$12=0,0,IF(予定価格!$G$1939=0,ROUND(予定価格!H708*(入力表!$F$12/予定価格!$H$1943),-H720),ROUND((予定価格!G708*(入力表!$F$12-予定価格!$H$1943)/予定価格!$G$1943)+予定価格!H708,-H720)))+I720</f>
        <v>0</v>
      </c>
      <c r="G720" s="268"/>
      <c r="H720" s="34">
        <f t="shared" si="180"/>
        <v>3</v>
      </c>
      <c r="I720" s="35">
        <f t="shared" si="182"/>
        <v>0</v>
      </c>
      <c r="J720" s="220">
        <f t="shared" si="183"/>
        <v>0</v>
      </c>
      <c r="K720" s="12">
        <f t="shared" si="184"/>
        <v>0</v>
      </c>
      <c r="L720" s="37"/>
      <c r="M720" s="6">
        <f>ROUND(予定価格!B708*査定表!$B$1949,-$F$14)</f>
        <v>0</v>
      </c>
      <c r="N720">
        <f>IF(M720=0,1,M720/予定価格!B708)</f>
        <v>1</v>
      </c>
      <c r="O720">
        <f t="shared" si="175"/>
        <v>11</v>
      </c>
      <c r="P720">
        <f t="shared" si="185"/>
        <v>0</v>
      </c>
      <c r="Q720">
        <f>IF(M720=0,0,M720/予定価格!B708)</f>
        <v>0</v>
      </c>
      <c r="R720">
        <f t="shared" si="176"/>
        <v>11</v>
      </c>
      <c r="S720">
        <f t="shared" si="186"/>
        <v>0</v>
      </c>
      <c r="T720" s="6">
        <f t="shared" si="187"/>
        <v>0</v>
      </c>
      <c r="U720" s="6" t="e">
        <f>IF(予定価格!$G$1939=0,ROUND(予定価格!H708*(入力表!$F$12/予定価格!$H$1943),-$F$14),ROUND((予定価格!G708*(入力表!$F$12-予定価格!$H$1943)/予定価格!$G$1943)+予定価格!H708,-$F$14))</f>
        <v>#DIV/0!</v>
      </c>
      <c r="V720" t="e">
        <f>IF(U720=0,1,IF(予定価格!O708=0,1,(U720-予定価格!P708)/予定価格!O708))</f>
        <v>#DIV/0!</v>
      </c>
      <c r="W720" t="e">
        <f t="shared" si="177"/>
        <v>#DIV/0!</v>
      </c>
      <c r="X720" t="e">
        <f t="shared" si="188"/>
        <v>#DIV/0!</v>
      </c>
      <c r="Y720" t="e">
        <f>IF(U720=0,0,IF(予定価格!G708=0,0,(U720-予定価格!H708)/予定価格!G708))</f>
        <v>#DIV/0!</v>
      </c>
      <c r="Z720" t="e">
        <f t="shared" si="178"/>
        <v>#DIV/0!</v>
      </c>
      <c r="AA720" t="e">
        <f t="shared" si="189"/>
        <v>#DIV/0!</v>
      </c>
      <c r="AB720" s="6" t="e">
        <f t="shared" si="190"/>
        <v>#DIV/0!</v>
      </c>
    </row>
    <row r="721" spans="1:28" hidden="1" x14ac:dyDescent="0.2">
      <c r="A721">
        <f>+予定価格!A709</f>
        <v>0</v>
      </c>
      <c r="B721" s="268">
        <f>ROUND(予定価格!B709*査定表!$B$1949,-D721)+E721</f>
        <v>0</v>
      </c>
      <c r="C721" s="268"/>
      <c r="D721" s="32">
        <f t="shared" si="179"/>
        <v>3</v>
      </c>
      <c r="E721" s="33">
        <f t="shared" si="181"/>
        <v>0</v>
      </c>
      <c r="F721" s="268">
        <f>IF($F$12=0,0,IF(予定価格!$G$1939=0,ROUND(予定価格!H709*(入力表!$F$12/予定価格!$H$1943),-H721),ROUND((予定価格!G709*(入力表!$F$12-予定価格!$H$1943)/予定価格!$G$1943)+予定価格!H709,-H721)))+I721</f>
        <v>0</v>
      </c>
      <c r="G721" s="268"/>
      <c r="H721" s="34">
        <f t="shared" si="180"/>
        <v>3</v>
      </c>
      <c r="I721" s="35">
        <f t="shared" si="182"/>
        <v>0</v>
      </c>
      <c r="J721" s="220">
        <f t="shared" si="183"/>
        <v>0</v>
      </c>
      <c r="K721" s="12">
        <f t="shared" si="184"/>
        <v>0</v>
      </c>
      <c r="L721" s="37"/>
      <c r="M721" s="6">
        <f>ROUND(予定価格!B709*査定表!$B$1949,-$F$14)</f>
        <v>0</v>
      </c>
      <c r="N721">
        <f>IF(M721=0,1,M721/予定価格!B709)</f>
        <v>1</v>
      </c>
      <c r="O721">
        <f t="shared" ref="O721:O784" si="191">RANK(N721,N$17:N$1984,1)</f>
        <v>11</v>
      </c>
      <c r="P721">
        <f t="shared" si="185"/>
        <v>0</v>
      </c>
      <c r="Q721">
        <f>IF(M721=0,0,M721/予定価格!B709)</f>
        <v>0</v>
      </c>
      <c r="R721">
        <f t="shared" ref="R721:R784" si="192">RANK(Q721,Q$17:Q$1984,0)</f>
        <v>11</v>
      </c>
      <c r="S721">
        <f t="shared" si="186"/>
        <v>0</v>
      </c>
      <c r="T721" s="6">
        <f t="shared" si="187"/>
        <v>0</v>
      </c>
      <c r="U721" s="6" t="e">
        <f>IF(予定価格!$G$1939=0,ROUND(予定価格!H709*(入力表!$F$12/予定価格!$H$1943),-$F$14),ROUND((予定価格!G709*(入力表!$F$12-予定価格!$H$1943)/予定価格!$G$1943)+予定価格!H709,-$F$14))</f>
        <v>#DIV/0!</v>
      </c>
      <c r="V721" t="e">
        <f>IF(U721=0,1,IF(予定価格!O709=0,1,(U721-予定価格!P709)/予定価格!O709))</f>
        <v>#DIV/0!</v>
      </c>
      <c r="W721" t="e">
        <f t="shared" ref="W721:W784" si="193">RANK(V721,V$17:V$1984,1)</f>
        <v>#DIV/0!</v>
      </c>
      <c r="X721" t="e">
        <f t="shared" si="188"/>
        <v>#DIV/0!</v>
      </c>
      <c r="Y721" t="e">
        <f>IF(U721=0,0,IF(予定価格!G709=0,0,(U721-予定価格!H709)/予定価格!G709))</f>
        <v>#DIV/0!</v>
      </c>
      <c r="Z721" t="e">
        <f t="shared" ref="Z721:Z784" si="194">RANK(Y721,Y$17:Y$1984,0)</f>
        <v>#DIV/0!</v>
      </c>
      <c r="AA721" t="e">
        <f t="shared" si="189"/>
        <v>#DIV/0!</v>
      </c>
      <c r="AB721" s="6" t="e">
        <f t="shared" si="190"/>
        <v>#DIV/0!</v>
      </c>
    </row>
    <row r="722" spans="1:28" hidden="1" x14ac:dyDescent="0.2">
      <c r="A722">
        <f>+予定価格!A710</f>
        <v>0</v>
      </c>
      <c r="B722" s="268">
        <f>ROUND(予定価格!B710*査定表!$B$1949,-D722)+E722</f>
        <v>0</v>
      </c>
      <c r="C722" s="268"/>
      <c r="D722" s="32">
        <f t="shared" ref="D722:D785" si="195">+$F$14</f>
        <v>3</v>
      </c>
      <c r="E722" s="33">
        <f t="shared" si="181"/>
        <v>0</v>
      </c>
      <c r="F722" s="268">
        <f>IF($F$12=0,0,IF(予定価格!$G$1939=0,ROUND(予定価格!H710*(入力表!$F$12/予定価格!$H$1943),-H722),ROUND((予定価格!G710*(入力表!$F$12-予定価格!$H$1943)/予定価格!$G$1943)+予定価格!H710,-H722)))+I722</f>
        <v>0</v>
      </c>
      <c r="G722" s="268"/>
      <c r="H722" s="34">
        <f t="shared" ref="H722:H785" si="196">+$F$14</f>
        <v>3</v>
      </c>
      <c r="I722" s="35">
        <f t="shared" si="182"/>
        <v>0</v>
      </c>
      <c r="J722" s="220">
        <f t="shared" si="183"/>
        <v>0</v>
      </c>
      <c r="K722" s="12">
        <f t="shared" si="184"/>
        <v>0</v>
      </c>
      <c r="L722" s="37"/>
      <c r="M722" s="6">
        <f>ROUND(予定価格!B710*査定表!$B$1949,-$F$14)</f>
        <v>0</v>
      </c>
      <c r="N722">
        <f>IF(M722=0,1,M722/予定価格!B710)</f>
        <v>1</v>
      </c>
      <c r="O722">
        <f t="shared" si="191"/>
        <v>11</v>
      </c>
      <c r="P722">
        <f t="shared" si="185"/>
        <v>0</v>
      </c>
      <c r="Q722">
        <f>IF(M722=0,0,M722/予定価格!B710)</f>
        <v>0</v>
      </c>
      <c r="R722">
        <f t="shared" si="192"/>
        <v>11</v>
      </c>
      <c r="S722">
        <f t="shared" si="186"/>
        <v>0</v>
      </c>
      <c r="T722" s="6">
        <f t="shared" si="187"/>
        <v>0</v>
      </c>
      <c r="U722" s="6" t="e">
        <f>IF(予定価格!$G$1939=0,ROUND(予定価格!H710*(入力表!$F$12/予定価格!$H$1943),-$F$14),ROUND((予定価格!G710*(入力表!$F$12-予定価格!$H$1943)/予定価格!$G$1943)+予定価格!H710,-$F$14))</f>
        <v>#DIV/0!</v>
      </c>
      <c r="V722" t="e">
        <f>IF(U722=0,1,IF(予定価格!O710=0,1,(U722-予定価格!P710)/予定価格!O710))</f>
        <v>#DIV/0!</v>
      </c>
      <c r="W722" t="e">
        <f t="shared" si="193"/>
        <v>#DIV/0!</v>
      </c>
      <c r="X722" t="e">
        <f t="shared" si="188"/>
        <v>#DIV/0!</v>
      </c>
      <c r="Y722" t="e">
        <f>IF(U722=0,0,IF(予定価格!G710=0,0,(U722-予定価格!H710)/予定価格!G710))</f>
        <v>#DIV/0!</v>
      </c>
      <c r="Z722" t="e">
        <f t="shared" si="194"/>
        <v>#DIV/0!</v>
      </c>
      <c r="AA722" t="e">
        <f t="shared" si="189"/>
        <v>#DIV/0!</v>
      </c>
      <c r="AB722" s="6" t="e">
        <f t="shared" si="190"/>
        <v>#DIV/0!</v>
      </c>
    </row>
    <row r="723" spans="1:28" hidden="1" x14ac:dyDescent="0.2">
      <c r="A723">
        <f>+予定価格!A711</f>
        <v>0</v>
      </c>
      <c r="B723" s="268">
        <f>ROUND(予定価格!B711*査定表!$B$1949,-D723)+E723</f>
        <v>0</v>
      </c>
      <c r="C723" s="268"/>
      <c r="D723" s="32">
        <f t="shared" si="195"/>
        <v>3</v>
      </c>
      <c r="E723" s="33">
        <f t="shared" si="181"/>
        <v>0</v>
      </c>
      <c r="F723" s="268">
        <f>IF($F$12=0,0,IF(予定価格!$G$1939=0,ROUND(予定価格!H711*(入力表!$F$12/予定価格!$H$1943),-H723),ROUND((予定価格!G711*(入力表!$F$12-予定価格!$H$1943)/予定価格!$G$1943)+予定価格!H711,-H723)))+I723</f>
        <v>0</v>
      </c>
      <c r="G723" s="268"/>
      <c r="H723" s="34">
        <f t="shared" si="196"/>
        <v>3</v>
      </c>
      <c r="I723" s="35">
        <f t="shared" si="182"/>
        <v>0</v>
      </c>
      <c r="J723" s="220">
        <f t="shared" si="183"/>
        <v>0</v>
      </c>
      <c r="K723" s="12">
        <f t="shared" si="184"/>
        <v>0</v>
      </c>
      <c r="L723" s="37"/>
      <c r="M723" s="6">
        <f>ROUND(予定価格!B711*査定表!$B$1949,-$F$14)</f>
        <v>0</v>
      </c>
      <c r="N723">
        <f>IF(M723=0,1,M723/予定価格!B711)</f>
        <v>1</v>
      </c>
      <c r="O723">
        <f t="shared" si="191"/>
        <v>11</v>
      </c>
      <c r="P723">
        <f t="shared" si="185"/>
        <v>0</v>
      </c>
      <c r="Q723">
        <f>IF(M723=0,0,M723/予定価格!B711)</f>
        <v>0</v>
      </c>
      <c r="R723">
        <f t="shared" si="192"/>
        <v>11</v>
      </c>
      <c r="S723">
        <f t="shared" si="186"/>
        <v>0</v>
      </c>
      <c r="T723" s="6">
        <f t="shared" si="187"/>
        <v>0</v>
      </c>
      <c r="U723" s="6" t="e">
        <f>IF(予定価格!$G$1939=0,ROUND(予定価格!H711*(入力表!$F$12/予定価格!$H$1943),-$F$14),ROUND((予定価格!G711*(入力表!$F$12-予定価格!$H$1943)/予定価格!$G$1943)+予定価格!H711,-$F$14))</f>
        <v>#DIV/0!</v>
      </c>
      <c r="V723" t="e">
        <f>IF(U723=0,1,IF(予定価格!O711=0,1,(U723-予定価格!P711)/予定価格!O711))</f>
        <v>#DIV/0!</v>
      </c>
      <c r="W723" t="e">
        <f t="shared" si="193"/>
        <v>#DIV/0!</v>
      </c>
      <c r="X723" t="e">
        <f t="shared" si="188"/>
        <v>#DIV/0!</v>
      </c>
      <c r="Y723" t="e">
        <f>IF(U723=0,0,IF(予定価格!G711=0,0,(U723-予定価格!H711)/予定価格!G711))</f>
        <v>#DIV/0!</v>
      </c>
      <c r="Z723" t="e">
        <f t="shared" si="194"/>
        <v>#DIV/0!</v>
      </c>
      <c r="AA723" t="e">
        <f t="shared" si="189"/>
        <v>#DIV/0!</v>
      </c>
      <c r="AB723" s="6" t="e">
        <f t="shared" si="190"/>
        <v>#DIV/0!</v>
      </c>
    </row>
    <row r="724" spans="1:28" hidden="1" x14ac:dyDescent="0.2">
      <c r="A724">
        <f>+予定価格!A712</f>
        <v>0</v>
      </c>
      <c r="B724" s="268">
        <f>ROUND(予定価格!B712*査定表!$B$1949,-D724)+E724</f>
        <v>0</v>
      </c>
      <c r="C724" s="268"/>
      <c r="D724" s="32">
        <f t="shared" si="195"/>
        <v>3</v>
      </c>
      <c r="E724" s="33">
        <f t="shared" si="181"/>
        <v>0</v>
      </c>
      <c r="F724" s="268">
        <f>IF($F$12=0,0,IF(予定価格!$G$1939=0,ROUND(予定価格!H712*(入力表!$F$12/予定価格!$H$1943),-H724),ROUND((予定価格!G712*(入力表!$F$12-予定価格!$H$1943)/予定価格!$G$1943)+予定価格!H712,-H724)))+I724</f>
        <v>0</v>
      </c>
      <c r="G724" s="268"/>
      <c r="H724" s="34">
        <f t="shared" si="196"/>
        <v>3</v>
      </c>
      <c r="I724" s="35">
        <f t="shared" si="182"/>
        <v>0</v>
      </c>
      <c r="J724" s="220">
        <f t="shared" si="183"/>
        <v>0</v>
      </c>
      <c r="K724" s="12">
        <f t="shared" si="184"/>
        <v>0</v>
      </c>
      <c r="L724" s="37"/>
      <c r="M724" s="6">
        <f>ROUND(予定価格!B712*査定表!$B$1949,-$F$14)</f>
        <v>0</v>
      </c>
      <c r="N724">
        <f>IF(M724=0,1,M724/予定価格!B712)</f>
        <v>1</v>
      </c>
      <c r="O724">
        <f t="shared" si="191"/>
        <v>11</v>
      </c>
      <c r="P724">
        <f t="shared" si="185"/>
        <v>0</v>
      </c>
      <c r="Q724">
        <f>IF(M724=0,0,M724/予定価格!B712)</f>
        <v>0</v>
      </c>
      <c r="R724">
        <f t="shared" si="192"/>
        <v>11</v>
      </c>
      <c r="S724">
        <f t="shared" si="186"/>
        <v>0</v>
      </c>
      <c r="T724" s="6">
        <f t="shared" si="187"/>
        <v>0</v>
      </c>
      <c r="U724" s="6" t="e">
        <f>IF(予定価格!$G$1939=0,ROUND(予定価格!H712*(入力表!$F$12/予定価格!$H$1943),-$F$14),ROUND((予定価格!G712*(入力表!$F$12-予定価格!$H$1943)/予定価格!$G$1943)+予定価格!H712,-$F$14))</f>
        <v>#DIV/0!</v>
      </c>
      <c r="V724" t="e">
        <f>IF(U724=0,1,IF(予定価格!O712=0,1,(U724-予定価格!P712)/予定価格!O712))</f>
        <v>#DIV/0!</v>
      </c>
      <c r="W724" t="e">
        <f t="shared" si="193"/>
        <v>#DIV/0!</v>
      </c>
      <c r="X724" t="e">
        <f t="shared" si="188"/>
        <v>#DIV/0!</v>
      </c>
      <c r="Y724" t="e">
        <f>IF(U724=0,0,IF(予定価格!G712=0,0,(U724-予定価格!H712)/予定価格!G712))</f>
        <v>#DIV/0!</v>
      </c>
      <c r="Z724" t="e">
        <f t="shared" si="194"/>
        <v>#DIV/0!</v>
      </c>
      <c r="AA724" t="e">
        <f t="shared" si="189"/>
        <v>#DIV/0!</v>
      </c>
      <c r="AB724" s="6" t="e">
        <f t="shared" si="190"/>
        <v>#DIV/0!</v>
      </c>
    </row>
    <row r="725" spans="1:28" hidden="1" x14ac:dyDescent="0.2">
      <c r="A725">
        <f>+予定価格!A713</f>
        <v>0</v>
      </c>
      <c r="B725" s="268">
        <f>ROUND(予定価格!B713*査定表!$B$1949,-D725)+E725</f>
        <v>0</v>
      </c>
      <c r="C725" s="268"/>
      <c r="D725" s="32">
        <f t="shared" si="195"/>
        <v>3</v>
      </c>
      <c r="E725" s="33">
        <f t="shared" si="181"/>
        <v>0</v>
      </c>
      <c r="F725" s="268">
        <f>IF($F$12=0,0,IF(予定価格!$G$1939=0,ROUND(予定価格!H713*(入力表!$F$12/予定価格!$H$1943),-H725),ROUND((予定価格!G713*(入力表!$F$12-予定価格!$H$1943)/予定価格!$G$1943)+予定価格!H713,-H725)))+I725</f>
        <v>0</v>
      </c>
      <c r="G725" s="268"/>
      <c r="H725" s="34">
        <f t="shared" si="196"/>
        <v>3</v>
      </c>
      <c r="I725" s="35">
        <f t="shared" si="182"/>
        <v>0</v>
      </c>
      <c r="J725" s="220">
        <f t="shared" si="183"/>
        <v>0</v>
      </c>
      <c r="K725" s="12">
        <f t="shared" si="184"/>
        <v>0</v>
      </c>
      <c r="L725" s="37"/>
      <c r="M725" s="6">
        <f>ROUND(予定価格!B713*査定表!$B$1949,-$F$14)</f>
        <v>0</v>
      </c>
      <c r="N725">
        <f>IF(M725=0,1,M725/予定価格!B713)</f>
        <v>1</v>
      </c>
      <c r="O725">
        <f t="shared" si="191"/>
        <v>11</v>
      </c>
      <c r="P725">
        <f t="shared" si="185"/>
        <v>0</v>
      </c>
      <c r="Q725">
        <f>IF(M725=0,0,M725/予定価格!B713)</f>
        <v>0</v>
      </c>
      <c r="R725">
        <f t="shared" si="192"/>
        <v>11</v>
      </c>
      <c r="S725">
        <f t="shared" si="186"/>
        <v>0</v>
      </c>
      <c r="T725" s="6">
        <f t="shared" si="187"/>
        <v>0</v>
      </c>
      <c r="U725" s="6" t="e">
        <f>IF(予定価格!$G$1939=0,ROUND(予定価格!H713*(入力表!$F$12/予定価格!$H$1943),-$F$14),ROUND((予定価格!G713*(入力表!$F$12-予定価格!$H$1943)/予定価格!$G$1943)+予定価格!H713,-$F$14))</f>
        <v>#DIV/0!</v>
      </c>
      <c r="V725" t="e">
        <f>IF(U725=0,1,IF(予定価格!O713=0,1,(U725-予定価格!P713)/予定価格!O713))</f>
        <v>#DIV/0!</v>
      </c>
      <c r="W725" t="e">
        <f t="shared" si="193"/>
        <v>#DIV/0!</v>
      </c>
      <c r="X725" t="e">
        <f t="shared" si="188"/>
        <v>#DIV/0!</v>
      </c>
      <c r="Y725" t="e">
        <f>IF(U725=0,0,IF(予定価格!G713=0,0,(U725-予定価格!H713)/予定価格!G713))</f>
        <v>#DIV/0!</v>
      </c>
      <c r="Z725" t="e">
        <f t="shared" si="194"/>
        <v>#DIV/0!</v>
      </c>
      <c r="AA725" t="e">
        <f t="shared" si="189"/>
        <v>#DIV/0!</v>
      </c>
      <c r="AB725" s="6" t="e">
        <f t="shared" si="190"/>
        <v>#DIV/0!</v>
      </c>
    </row>
    <row r="726" spans="1:28" hidden="1" x14ac:dyDescent="0.2">
      <c r="A726">
        <f>+予定価格!A714</f>
        <v>0</v>
      </c>
      <c r="B726" s="268">
        <f>ROUND(予定価格!B714*査定表!$B$1949,-D726)+E726</f>
        <v>0</v>
      </c>
      <c r="C726" s="268"/>
      <c r="D726" s="32">
        <f t="shared" si="195"/>
        <v>3</v>
      </c>
      <c r="E726" s="33">
        <f t="shared" si="181"/>
        <v>0</v>
      </c>
      <c r="F726" s="268">
        <f>IF($F$12=0,0,IF(予定価格!$G$1939=0,ROUND(予定価格!H714*(入力表!$F$12/予定価格!$H$1943),-H726),ROUND((予定価格!G714*(入力表!$F$12-予定価格!$H$1943)/予定価格!$G$1943)+予定価格!H714,-H726)))+I726</f>
        <v>0</v>
      </c>
      <c r="G726" s="268"/>
      <c r="H726" s="34">
        <f t="shared" si="196"/>
        <v>3</v>
      </c>
      <c r="I726" s="35">
        <f t="shared" si="182"/>
        <v>0</v>
      </c>
      <c r="J726" s="220">
        <f t="shared" si="183"/>
        <v>0</v>
      </c>
      <c r="K726" s="12">
        <f t="shared" si="184"/>
        <v>0</v>
      </c>
      <c r="L726" s="37"/>
      <c r="M726" s="6">
        <f>ROUND(予定価格!B714*査定表!$B$1949,-$F$14)</f>
        <v>0</v>
      </c>
      <c r="N726">
        <f>IF(M726=0,1,M726/予定価格!B714)</f>
        <v>1</v>
      </c>
      <c r="O726">
        <f t="shared" si="191"/>
        <v>11</v>
      </c>
      <c r="P726">
        <f t="shared" si="185"/>
        <v>0</v>
      </c>
      <c r="Q726">
        <f>IF(M726=0,0,M726/予定価格!B714)</f>
        <v>0</v>
      </c>
      <c r="R726">
        <f t="shared" si="192"/>
        <v>11</v>
      </c>
      <c r="S726">
        <f t="shared" si="186"/>
        <v>0</v>
      </c>
      <c r="T726" s="6">
        <f t="shared" si="187"/>
        <v>0</v>
      </c>
      <c r="U726" s="6" t="e">
        <f>IF(予定価格!$G$1939=0,ROUND(予定価格!H714*(入力表!$F$12/予定価格!$H$1943),-$F$14),ROUND((予定価格!G714*(入力表!$F$12-予定価格!$H$1943)/予定価格!$G$1943)+予定価格!H714,-$F$14))</f>
        <v>#DIV/0!</v>
      </c>
      <c r="V726" t="e">
        <f>IF(U726=0,1,IF(予定価格!O714=0,1,(U726-予定価格!P714)/予定価格!O714))</f>
        <v>#DIV/0!</v>
      </c>
      <c r="W726" t="e">
        <f t="shared" si="193"/>
        <v>#DIV/0!</v>
      </c>
      <c r="X726" t="e">
        <f t="shared" si="188"/>
        <v>#DIV/0!</v>
      </c>
      <c r="Y726" t="e">
        <f>IF(U726=0,0,IF(予定価格!G714=0,0,(U726-予定価格!H714)/予定価格!G714))</f>
        <v>#DIV/0!</v>
      </c>
      <c r="Z726" t="e">
        <f t="shared" si="194"/>
        <v>#DIV/0!</v>
      </c>
      <c r="AA726" t="e">
        <f t="shared" si="189"/>
        <v>#DIV/0!</v>
      </c>
      <c r="AB726" s="6" t="e">
        <f t="shared" si="190"/>
        <v>#DIV/0!</v>
      </c>
    </row>
    <row r="727" spans="1:28" hidden="1" x14ac:dyDescent="0.2">
      <c r="A727">
        <f>+予定価格!A715</f>
        <v>0</v>
      </c>
      <c r="B727" s="268">
        <f>ROUND(予定価格!B715*査定表!$B$1949,-D727)+E727</f>
        <v>0</v>
      </c>
      <c r="C727" s="268"/>
      <c r="D727" s="32">
        <f t="shared" si="195"/>
        <v>3</v>
      </c>
      <c r="E727" s="33">
        <f t="shared" si="181"/>
        <v>0</v>
      </c>
      <c r="F727" s="268">
        <f>IF($F$12=0,0,IF(予定価格!$G$1939=0,ROUND(予定価格!H715*(入力表!$F$12/予定価格!$H$1943),-H727),ROUND((予定価格!G715*(入力表!$F$12-予定価格!$H$1943)/予定価格!$G$1943)+予定価格!H715,-H727)))+I727</f>
        <v>0</v>
      </c>
      <c r="G727" s="268"/>
      <c r="H727" s="34">
        <f t="shared" si="196"/>
        <v>3</v>
      </c>
      <c r="I727" s="35">
        <f t="shared" si="182"/>
        <v>0</v>
      </c>
      <c r="J727" s="220">
        <f t="shared" si="183"/>
        <v>0</v>
      </c>
      <c r="K727" s="12">
        <f t="shared" si="184"/>
        <v>0</v>
      </c>
      <c r="L727" s="37"/>
      <c r="M727" s="6">
        <f>ROUND(予定価格!B715*査定表!$B$1949,-$F$14)</f>
        <v>0</v>
      </c>
      <c r="N727">
        <f>IF(M727=0,1,M727/予定価格!B715)</f>
        <v>1</v>
      </c>
      <c r="O727">
        <f t="shared" si="191"/>
        <v>11</v>
      </c>
      <c r="P727">
        <f t="shared" si="185"/>
        <v>0</v>
      </c>
      <c r="Q727">
        <f>IF(M727=0,0,M727/予定価格!B715)</f>
        <v>0</v>
      </c>
      <c r="R727">
        <f t="shared" si="192"/>
        <v>11</v>
      </c>
      <c r="S727">
        <f t="shared" si="186"/>
        <v>0</v>
      </c>
      <c r="T727" s="6">
        <f t="shared" si="187"/>
        <v>0</v>
      </c>
      <c r="U727" s="6" t="e">
        <f>IF(予定価格!$G$1939=0,ROUND(予定価格!H715*(入力表!$F$12/予定価格!$H$1943),-$F$14),ROUND((予定価格!G715*(入力表!$F$12-予定価格!$H$1943)/予定価格!$G$1943)+予定価格!H715,-$F$14))</f>
        <v>#DIV/0!</v>
      </c>
      <c r="V727" t="e">
        <f>IF(U727=0,1,IF(予定価格!O715=0,1,(U727-予定価格!P715)/予定価格!O715))</f>
        <v>#DIV/0!</v>
      </c>
      <c r="W727" t="e">
        <f t="shared" si="193"/>
        <v>#DIV/0!</v>
      </c>
      <c r="X727" t="e">
        <f t="shared" si="188"/>
        <v>#DIV/0!</v>
      </c>
      <c r="Y727" t="e">
        <f>IF(U727=0,0,IF(予定価格!G715=0,0,(U727-予定価格!H715)/予定価格!G715))</f>
        <v>#DIV/0!</v>
      </c>
      <c r="Z727" t="e">
        <f t="shared" si="194"/>
        <v>#DIV/0!</v>
      </c>
      <c r="AA727" t="e">
        <f t="shared" si="189"/>
        <v>#DIV/0!</v>
      </c>
      <c r="AB727" s="6" t="e">
        <f t="shared" si="190"/>
        <v>#DIV/0!</v>
      </c>
    </row>
    <row r="728" spans="1:28" hidden="1" x14ac:dyDescent="0.2">
      <c r="A728">
        <f>+予定価格!A716</f>
        <v>0</v>
      </c>
      <c r="B728" s="268">
        <f>ROUND(予定価格!B716*査定表!$B$1949,-D728)+E728</f>
        <v>0</v>
      </c>
      <c r="C728" s="268"/>
      <c r="D728" s="32">
        <f t="shared" si="195"/>
        <v>3</v>
      </c>
      <c r="E728" s="33">
        <f t="shared" si="181"/>
        <v>0</v>
      </c>
      <c r="F728" s="268">
        <f>IF($F$12=0,0,IF(予定価格!$G$1939=0,ROUND(予定価格!H716*(入力表!$F$12/予定価格!$H$1943),-H728),ROUND((予定価格!G716*(入力表!$F$12-予定価格!$H$1943)/予定価格!$G$1943)+予定価格!H716,-H728)))+I728</f>
        <v>0</v>
      </c>
      <c r="G728" s="268"/>
      <c r="H728" s="34">
        <f t="shared" si="196"/>
        <v>3</v>
      </c>
      <c r="I728" s="35">
        <f t="shared" si="182"/>
        <v>0</v>
      </c>
      <c r="J728" s="220">
        <f t="shared" si="183"/>
        <v>0</v>
      </c>
      <c r="K728" s="12">
        <f t="shared" si="184"/>
        <v>0</v>
      </c>
      <c r="L728" s="37"/>
      <c r="M728" s="6">
        <f>ROUND(予定価格!B716*査定表!$B$1949,-$F$14)</f>
        <v>0</v>
      </c>
      <c r="N728">
        <f>IF(M728=0,1,M728/予定価格!B716)</f>
        <v>1</v>
      </c>
      <c r="O728">
        <f t="shared" si="191"/>
        <v>11</v>
      </c>
      <c r="P728">
        <f t="shared" si="185"/>
        <v>0</v>
      </c>
      <c r="Q728">
        <f>IF(M728=0,0,M728/予定価格!B716)</f>
        <v>0</v>
      </c>
      <c r="R728">
        <f t="shared" si="192"/>
        <v>11</v>
      </c>
      <c r="S728">
        <f t="shared" si="186"/>
        <v>0</v>
      </c>
      <c r="T728" s="6">
        <f t="shared" si="187"/>
        <v>0</v>
      </c>
      <c r="U728" s="6" t="e">
        <f>IF(予定価格!$G$1939=0,ROUND(予定価格!H716*(入力表!$F$12/予定価格!$H$1943),-$F$14),ROUND((予定価格!G716*(入力表!$F$12-予定価格!$H$1943)/予定価格!$G$1943)+予定価格!H716,-$F$14))</f>
        <v>#DIV/0!</v>
      </c>
      <c r="V728" t="e">
        <f>IF(U728=0,1,IF(予定価格!O716=0,1,(U728-予定価格!P716)/予定価格!O716))</f>
        <v>#DIV/0!</v>
      </c>
      <c r="W728" t="e">
        <f t="shared" si="193"/>
        <v>#DIV/0!</v>
      </c>
      <c r="X728" t="e">
        <f t="shared" si="188"/>
        <v>#DIV/0!</v>
      </c>
      <c r="Y728" t="e">
        <f>IF(U728=0,0,IF(予定価格!G716=0,0,(U728-予定価格!H716)/予定価格!G716))</f>
        <v>#DIV/0!</v>
      </c>
      <c r="Z728" t="e">
        <f t="shared" si="194"/>
        <v>#DIV/0!</v>
      </c>
      <c r="AA728" t="e">
        <f t="shared" si="189"/>
        <v>#DIV/0!</v>
      </c>
      <c r="AB728" s="6" t="e">
        <f t="shared" si="190"/>
        <v>#DIV/0!</v>
      </c>
    </row>
    <row r="729" spans="1:28" hidden="1" x14ac:dyDescent="0.2">
      <c r="A729">
        <f>+予定価格!A717</f>
        <v>0</v>
      </c>
      <c r="B729" s="268">
        <f>ROUND(予定価格!B717*査定表!$B$1949,-D729)+E729</f>
        <v>0</v>
      </c>
      <c r="C729" s="268"/>
      <c r="D729" s="32">
        <f t="shared" si="195"/>
        <v>3</v>
      </c>
      <c r="E729" s="33">
        <f t="shared" si="181"/>
        <v>0</v>
      </c>
      <c r="F729" s="268">
        <f>IF($F$12=0,0,IF(予定価格!$G$1939=0,ROUND(予定価格!H717*(入力表!$F$12/予定価格!$H$1943),-H729),ROUND((予定価格!G717*(入力表!$F$12-予定価格!$H$1943)/予定価格!$G$1943)+予定価格!H717,-H729)))+I729</f>
        <v>0</v>
      </c>
      <c r="G729" s="268"/>
      <c r="H729" s="34">
        <f t="shared" si="196"/>
        <v>3</v>
      </c>
      <c r="I729" s="35">
        <f t="shared" si="182"/>
        <v>0</v>
      </c>
      <c r="J729" s="220">
        <f t="shared" si="183"/>
        <v>0</v>
      </c>
      <c r="K729" s="12">
        <f t="shared" si="184"/>
        <v>0</v>
      </c>
      <c r="L729" s="37"/>
      <c r="M729" s="6">
        <f>ROUND(予定価格!B717*査定表!$B$1949,-$F$14)</f>
        <v>0</v>
      </c>
      <c r="N729">
        <f>IF(M729=0,1,M729/予定価格!B717)</f>
        <v>1</v>
      </c>
      <c r="O729">
        <f t="shared" si="191"/>
        <v>11</v>
      </c>
      <c r="P729">
        <f t="shared" si="185"/>
        <v>0</v>
      </c>
      <c r="Q729">
        <f>IF(M729=0,0,M729/予定価格!B717)</f>
        <v>0</v>
      </c>
      <c r="R729">
        <f t="shared" si="192"/>
        <v>11</v>
      </c>
      <c r="S729">
        <f t="shared" si="186"/>
        <v>0</v>
      </c>
      <c r="T729" s="6">
        <f t="shared" si="187"/>
        <v>0</v>
      </c>
      <c r="U729" s="6" t="e">
        <f>IF(予定価格!$G$1939=0,ROUND(予定価格!H717*(入力表!$F$12/予定価格!$H$1943),-$F$14),ROUND((予定価格!G717*(入力表!$F$12-予定価格!$H$1943)/予定価格!$G$1943)+予定価格!H717,-$F$14))</f>
        <v>#DIV/0!</v>
      </c>
      <c r="V729" t="e">
        <f>IF(U729=0,1,IF(予定価格!O717=0,1,(U729-予定価格!P717)/予定価格!O717))</f>
        <v>#DIV/0!</v>
      </c>
      <c r="W729" t="e">
        <f t="shared" si="193"/>
        <v>#DIV/0!</v>
      </c>
      <c r="X729" t="e">
        <f t="shared" si="188"/>
        <v>#DIV/0!</v>
      </c>
      <c r="Y729" t="e">
        <f>IF(U729=0,0,IF(予定価格!G717=0,0,(U729-予定価格!H717)/予定価格!G717))</f>
        <v>#DIV/0!</v>
      </c>
      <c r="Z729" t="e">
        <f t="shared" si="194"/>
        <v>#DIV/0!</v>
      </c>
      <c r="AA729" t="e">
        <f t="shared" si="189"/>
        <v>#DIV/0!</v>
      </c>
      <c r="AB729" s="6" t="e">
        <f t="shared" si="190"/>
        <v>#DIV/0!</v>
      </c>
    </row>
    <row r="730" spans="1:28" hidden="1" x14ac:dyDescent="0.2">
      <c r="A730">
        <f>+予定価格!A718</f>
        <v>0</v>
      </c>
      <c r="B730" s="268">
        <f>ROUND(予定価格!B718*査定表!$B$1949,-D730)+E730</f>
        <v>0</v>
      </c>
      <c r="C730" s="268"/>
      <c r="D730" s="32">
        <f t="shared" si="195"/>
        <v>3</v>
      </c>
      <c r="E730" s="33">
        <f t="shared" si="181"/>
        <v>0</v>
      </c>
      <c r="F730" s="268">
        <f>IF($F$12=0,0,IF(予定価格!$G$1939=0,ROUND(予定価格!H718*(入力表!$F$12/予定価格!$H$1943),-H730),ROUND((予定価格!G718*(入力表!$F$12-予定価格!$H$1943)/予定価格!$G$1943)+予定価格!H718,-H730)))+I730</f>
        <v>0</v>
      </c>
      <c r="G730" s="268"/>
      <c r="H730" s="34">
        <f t="shared" si="196"/>
        <v>3</v>
      </c>
      <c r="I730" s="35">
        <f t="shared" si="182"/>
        <v>0</v>
      </c>
      <c r="J730" s="220">
        <f t="shared" si="183"/>
        <v>0</v>
      </c>
      <c r="K730" s="12">
        <f t="shared" si="184"/>
        <v>0</v>
      </c>
      <c r="L730" s="37"/>
      <c r="M730" s="6">
        <f>ROUND(予定価格!B718*査定表!$B$1949,-$F$14)</f>
        <v>0</v>
      </c>
      <c r="N730">
        <f>IF(M730=0,1,M730/予定価格!B718)</f>
        <v>1</v>
      </c>
      <c r="O730">
        <f t="shared" si="191"/>
        <v>11</v>
      </c>
      <c r="P730">
        <f t="shared" si="185"/>
        <v>0</v>
      </c>
      <c r="Q730">
        <f>IF(M730=0,0,M730/予定価格!B718)</f>
        <v>0</v>
      </c>
      <c r="R730">
        <f t="shared" si="192"/>
        <v>11</v>
      </c>
      <c r="S730">
        <f t="shared" si="186"/>
        <v>0</v>
      </c>
      <c r="T730" s="6">
        <f t="shared" si="187"/>
        <v>0</v>
      </c>
      <c r="U730" s="6" t="e">
        <f>IF(予定価格!$G$1939=0,ROUND(予定価格!H718*(入力表!$F$12/予定価格!$H$1943),-$F$14),ROUND((予定価格!G718*(入力表!$F$12-予定価格!$H$1943)/予定価格!$G$1943)+予定価格!H718,-$F$14))</f>
        <v>#DIV/0!</v>
      </c>
      <c r="V730" t="e">
        <f>IF(U730=0,1,IF(予定価格!O718=0,1,(U730-予定価格!P718)/予定価格!O718))</f>
        <v>#DIV/0!</v>
      </c>
      <c r="W730" t="e">
        <f t="shared" si="193"/>
        <v>#DIV/0!</v>
      </c>
      <c r="X730" t="e">
        <f t="shared" si="188"/>
        <v>#DIV/0!</v>
      </c>
      <c r="Y730" t="e">
        <f>IF(U730=0,0,IF(予定価格!G718=0,0,(U730-予定価格!H718)/予定価格!G718))</f>
        <v>#DIV/0!</v>
      </c>
      <c r="Z730" t="e">
        <f t="shared" si="194"/>
        <v>#DIV/0!</v>
      </c>
      <c r="AA730" t="e">
        <f t="shared" si="189"/>
        <v>#DIV/0!</v>
      </c>
      <c r="AB730" s="6" t="e">
        <f t="shared" si="190"/>
        <v>#DIV/0!</v>
      </c>
    </row>
    <row r="731" spans="1:28" hidden="1" x14ac:dyDescent="0.2">
      <c r="A731">
        <f>+予定価格!A719</f>
        <v>0</v>
      </c>
      <c r="B731" s="268">
        <f>ROUND(予定価格!B719*査定表!$B$1949,-D731)+E731</f>
        <v>0</v>
      </c>
      <c r="C731" s="268"/>
      <c r="D731" s="32">
        <f t="shared" si="195"/>
        <v>3</v>
      </c>
      <c r="E731" s="33">
        <f t="shared" si="181"/>
        <v>0</v>
      </c>
      <c r="F731" s="268">
        <f>IF($F$12=0,0,IF(予定価格!$G$1939=0,ROUND(予定価格!H719*(入力表!$F$12/予定価格!$H$1943),-H731),ROUND((予定価格!G719*(入力表!$F$12-予定価格!$H$1943)/予定価格!$G$1943)+予定価格!H719,-H731)))+I731</f>
        <v>0</v>
      </c>
      <c r="G731" s="268"/>
      <c r="H731" s="34">
        <f t="shared" si="196"/>
        <v>3</v>
      </c>
      <c r="I731" s="35">
        <f t="shared" si="182"/>
        <v>0</v>
      </c>
      <c r="J731" s="220">
        <f t="shared" si="183"/>
        <v>0</v>
      </c>
      <c r="K731" s="12">
        <f t="shared" si="184"/>
        <v>0</v>
      </c>
      <c r="L731" s="37"/>
      <c r="M731" s="6">
        <f>ROUND(予定価格!B719*査定表!$B$1949,-$F$14)</f>
        <v>0</v>
      </c>
      <c r="N731">
        <f>IF(M731=0,1,M731/予定価格!B719)</f>
        <v>1</v>
      </c>
      <c r="O731">
        <f t="shared" si="191"/>
        <v>11</v>
      </c>
      <c r="P731">
        <f t="shared" si="185"/>
        <v>0</v>
      </c>
      <c r="Q731">
        <f>IF(M731=0,0,M731/予定価格!B719)</f>
        <v>0</v>
      </c>
      <c r="R731">
        <f t="shared" si="192"/>
        <v>11</v>
      </c>
      <c r="S731">
        <f t="shared" si="186"/>
        <v>0</v>
      </c>
      <c r="T731" s="6">
        <f t="shared" si="187"/>
        <v>0</v>
      </c>
      <c r="U731" s="6" t="e">
        <f>IF(予定価格!$G$1939=0,ROUND(予定価格!H719*(入力表!$F$12/予定価格!$H$1943),-$F$14),ROUND((予定価格!G719*(入力表!$F$12-予定価格!$H$1943)/予定価格!$G$1943)+予定価格!H719,-$F$14))</f>
        <v>#DIV/0!</v>
      </c>
      <c r="V731" t="e">
        <f>IF(U731=0,1,IF(予定価格!O719=0,1,(U731-予定価格!P719)/予定価格!O719))</f>
        <v>#DIV/0!</v>
      </c>
      <c r="W731" t="e">
        <f t="shared" si="193"/>
        <v>#DIV/0!</v>
      </c>
      <c r="X731" t="e">
        <f t="shared" si="188"/>
        <v>#DIV/0!</v>
      </c>
      <c r="Y731" t="e">
        <f>IF(U731=0,0,IF(予定価格!G719=0,0,(U731-予定価格!H719)/予定価格!G719))</f>
        <v>#DIV/0!</v>
      </c>
      <c r="Z731" t="e">
        <f t="shared" si="194"/>
        <v>#DIV/0!</v>
      </c>
      <c r="AA731" t="e">
        <f t="shared" si="189"/>
        <v>#DIV/0!</v>
      </c>
      <c r="AB731" s="6" t="e">
        <f t="shared" si="190"/>
        <v>#DIV/0!</v>
      </c>
    </row>
    <row r="732" spans="1:28" hidden="1" x14ac:dyDescent="0.2">
      <c r="A732">
        <f>+予定価格!A720</f>
        <v>0</v>
      </c>
      <c r="B732" s="268">
        <f>ROUND(予定価格!B720*査定表!$B$1949,-D732)+E732</f>
        <v>0</v>
      </c>
      <c r="C732" s="268"/>
      <c r="D732" s="32">
        <f t="shared" si="195"/>
        <v>3</v>
      </c>
      <c r="E732" s="33">
        <f t="shared" si="181"/>
        <v>0</v>
      </c>
      <c r="F732" s="268">
        <f>IF($F$12=0,0,IF(予定価格!$G$1939=0,ROUND(予定価格!H720*(入力表!$F$12/予定価格!$H$1943),-H732),ROUND((予定価格!G720*(入力表!$F$12-予定価格!$H$1943)/予定価格!$G$1943)+予定価格!H720,-H732)))+I732</f>
        <v>0</v>
      </c>
      <c r="G732" s="268"/>
      <c r="H732" s="34">
        <f t="shared" si="196"/>
        <v>3</v>
      </c>
      <c r="I732" s="35">
        <f t="shared" si="182"/>
        <v>0</v>
      </c>
      <c r="J732" s="220">
        <f t="shared" si="183"/>
        <v>0</v>
      </c>
      <c r="K732" s="12">
        <f t="shared" si="184"/>
        <v>0</v>
      </c>
      <c r="L732" s="37"/>
      <c r="M732" s="6">
        <f>ROUND(予定価格!B720*査定表!$B$1949,-$F$14)</f>
        <v>0</v>
      </c>
      <c r="N732">
        <f>IF(M732=0,1,M732/予定価格!B720)</f>
        <v>1</v>
      </c>
      <c r="O732">
        <f t="shared" si="191"/>
        <v>11</v>
      </c>
      <c r="P732">
        <f t="shared" si="185"/>
        <v>0</v>
      </c>
      <c r="Q732">
        <f>IF(M732=0,0,M732/予定価格!B720)</f>
        <v>0</v>
      </c>
      <c r="R732">
        <f t="shared" si="192"/>
        <v>11</v>
      </c>
      <c r="S732">
        <f t="shared" si="186"/>
        <v>0</v>
      </c>
      <c r="T732" s="6">
        <f t="shared" si="187"/>
        <v>0</v>
      </c>
      <c r="U732" s="6" t="e">
        <f>IF(予定価格!$G$1939=0,ROUND(予定価格!H720*(入力表!$F$12/予定価格!$H$1943),-$F$14),ROUND((予定価格!G720*(入力表!$F$12-予定価格!$H$1943)/予定価格!$G$1943)+予定価格!H720,-$F$14))</f>
        <v>#DIV/0!</v>
      </c>
      <c r="V732" t="e">
        <f>IF(U732=0,1,IF(予定価格!O720=0,1,(U732-予定価格!P720)/予定価格!O720))</f>
        <v>#DIV/0!</v>
      </c>
      <c r="W732" t="e">
        <f t="shared" si="193"/>
        <v>#DIV/0!</v>
      </c>
      <c r="X732" t="e">
        <f t="shared" si="188"/>
        <v>#DIV/0!</v>
      </c>
      <c r="Y732" t="e">
        <f>IF(U732=0,0,IF(予定価格!G720=0,0,(U732-予定価格!H720)/予定価格!G720))</f>
        <v>#DIV/0!</v>
      </c>
      <c r="Z732" t="e">
        <f t="shared" si="194"/>
        <v>#DIV/0!</v>
      </c>
      <c r="AA732" t="e">
        <f t="shared" si="189"/>
        <v>#DIV/0!</v>
      </c>
      <c r="AB732" s="6" t="e">
        <f t="shared" si="190"/>
        <v>#DIV/0!</v>
      </c>
    </row>
    <row r="733" spans="1:28" hidden="1" x14ac:dyDescent="0.2">
      <c r="A733">
        <f>+予定価格!A721</f>
        <v>0</v>
      </c>
      <c r="B733" s="268">
        <f>ROUND(予定価格!B721*査定表!$B$1949,-D733)+E733</f>
        <v>0</v>
      </c>
      <c r="C733" s="268"/>
      <c r="D733" s="32">
        <f t="shared" si="195"/>
        <v>3</v>
      </c>
      <c r="E733" s="33">
        <f t="shared" si="181"/>
        <v>0</v>
      </c>
      <c r="F733" s="268">
        <f>IF($F$12=0,0,IF(予定価格!$G$1939=0,ROUND(予定価格!H721*(入力表!$F$12/予定価格!$H$1943),-H733),ROUND((予定価格!G721*(入力表!$F$12-予定価格!$H$1943)/予定価格!$G$1943)+予定価格!H721,-H733)))+I733</f>
        <v>0</v>
      </c>
      <c r="G733" s="268"/>
      <c r="H733" s="34">
        <f t="shared" si="196"/>
        <v>3</v>
      </c>
      <c r="I733" s="35">
        <f t="shared" si="182"/>
        <v>0</v>
      </c>
      <c r="J733" s="220">
        <f t="shared" si="183"/>
        <v>0</v>
      </c>
      <c r="K733" s="12">
        <f t="shared" si="184"/>
        <v>0</v>
      </c>
      <c r="L733" s="37"/>
      <c r="M733" s="6">
        <f>ROUND(予定価格!B721*査定表!$B$1949,-$F$14)</f>
        <v>0</v>
      </c>
      <c r="N733">
        <f>IF(M733=0,1,M733/予定価格!B721)</f>
        <v>1</v>
      </c>
      <c r="O733">
        <f t="shared" si="191"/>
        <v>11</v>
      </c>
      <c r="P733">
        <f t="shared" si="185"/>
        <v>0</v>
      </c>
      <c r="Q733">
        <f>IF(M733=0,0,M733/予定価格!B721)</f>
        <v>0</v>
      </c>
      <c r="R733">
        <f t="shared" si="192"/>
        <v>11</v>
      </c>
      <c r="S733">
        <f t="shared" si="186"/>
        <v>0</v>
      </c>
      <c r="T733" s="6">
        <f t="shared" si="187"/>
        <v>0</v>
      </c>
      <c r="U733" s="6" t="e">
        <f>IF(予定価格!$G$1939=0,ROUND(予定価格!H721*(入力表!$F$12/予定価格!$H$1943),-$F$14),ROUND((予定価格!G721*(入力表!$F$12-予定価格!$H$1943)/予定価格!$G$1943)+予定価格!H721,-$F$14))</f>
        <v>#DIV/0!</v>
      </c>
      <c r="V733" t="e">
        <f>IF(U733=0,1,IF(予定価格!O721=0,1,(U733-予定価格!P721)/予定価格!O721))</f>
        <v>#DIV/0!</v>
      </c>
      <c r="W733" t="e">
        <f t="shared" si="193"/>
        <v>#DIV/0!</v>
      </c>
      <c r="X733" t="e">
        <f t="shared" si="188"/>
        <v>#DIV/0!</v>
      </c>
      <c r="Y733" t="e">
        <f>IF(U733=0,0,IF(予定価格!G721=0,0,(U733-予定価格!H721)/予定価格!G721))</f>
        <v>#DIV/0!</v>
      </c>
      <c r="Z733" t="e">
        <f t="shared" si="194"/>
        <v>#DIV/0!</v>
      </c>
      <c r="AA733" t="e">
        <f t="shared" si="189"/>
        <v>#DIV/0!</v>
      </c>
      <c r="AB733" s="6" t="e">
        <f t="shared" si="190"/>
        <v>#DIV/0!</v>
      </c>
    </row>
    <row r="734" spans="1:28" hidden="1" x14ac:dyDescent="0.2">
      <c r="A734">
        <f>+予定価格!A722</f>
        <v>0</v>
      </c>
      <c r="B734" s="268">
        <f>ROUND(予定価格!B722*査定表!$B$1949,-D734)+E734</f>
        <v>0</v>
      </c>
      <c r="C734" s="268"/>
      <c r="D734" s="32">
        <f t="shared" si="195"/>
        <v>3</v>
      </c>
      <c r="E734" s="33">
        <f t="shared" si="181"/>
        <v>0</v>
      </c>
      <c r="F734" s="268">
        <f>IF($F$12=0,0,IF(予定価格!$G$1939=0,ROUND(予定価格!H722*(入力表!$F$12/予定価格!$H$1943),-H734),ROUND((予定価格!G722*(入力表!$F$12-予定価格!$H$1943)/予定価格!$G$1943)+予定価格!H722,-H734)))+I734</f>
        <v>0</v>
      </c>
      <c r="G734" s="268"/>
      <c r="H734" s="34">
        <f t="shared" si="196"/>
        <v>3</v>
      </c>
      <c r="I734" s="35">
        <f t="shared" si="182"/>
        <v>0</v>
      </c>
      <c r="J734" s="220">
        <f t="shared" si="183"/>
        <v>0</v>
      </c>
      <c r="K734" s="12">
        <f t="shared" si="184"/>
        <v>0</v>
      </c>
      <c r="L734" s="37"/>
      <c r="M734" s="6">
        <f>ROUND(予定価格!B722*査定表!$B$1949,-$F$14)</f>
        <v>0</v>
      </c>
      <c r="N734">
        <f>IF(M734=0,1,M734/予定価格!B722)</f>
        <v>1</v>
      </c>
      <c r="O734">
        <f t="shared" si="191"/>
        <v>11</v>
      </c>
      <c r="P734">
        <f t="shared" si="185"/>
        <v>0</v>
      </c>
      <c r="Q734">
        <f>IF(M734=0,0,M734/予定価格!B722)</f>
        <v>0</v>
      </c>
      <c r="R734">
        <f t="shared" si="192"/>
        <v>11</v>
      </c>
      <c r="S734">
        <f t="shared" si="186"/>
        <v>0</v>
      </c>
      <c r="T734" s="6">
        <f t="shared" si="187"/>
        <v>0</v>
      </c>
      <c r="U734" s="6" t="e">
        <f>IF(予定価格!$G$1939=0,ROUND(予定価格!H722*(入力表!$F$12/予定価格!$H$1943),-$F$14),ROUND((予定価格!G722*(入力表!$F$12-予定価格!$H$1943)/予定価格!$G$1943)+予定価格!H722,-$F$14))</f>
        <v>#DIV/0!</v>
      </c>
      <c r="V734" t="e">
        <f>IF(U734=0,1,IF(予定価格!O722=0,1,(U734-予定価格!P722)/予定価格!O722))</f>
        <v>#DIV/0!</v>
      </c>
      <c r="W734" t="e">
        <f t="shared" si="193"/>
        <v>#DIV/0!</v>
      </c>
      <c r="X734" t="e">
        <f t="shared" si="188"/>
        <v>#DIV/0!</v>
      </c>
      <c r="Y734" t="e">
        <f>IF(U734=0,0,IF(予定価格!G722=0,0,(U734-予定価格!H722)/予定価格!G722))</f>
        <v>#DIV/0!</v>
      </c>
      <c r="Z734" t="e">
        <f t="shared" si="194"/>
        <v>#DIV/0!</v>
      </c>
      <c r="AA734" t="e">
        <f t="shared" si="189"/>
        <v>#DIV/0!</v>
      </c>
      <c r="AB734" s="6" t="e">
        <f t="shared" si="190"/>
        <v>#DIV/0!</v>
      </c>
    </row>
    <row r="735" spans="1:28" hidden="1" x14ac:dyDescent="0.2">
      <c r="A735">
        <f>+予定価格!A723</f>
        <v>0</v>
      </c>
      <c r="B735" s="268">
        <f>ROUND(予定価格!B723*査定表!$B$1949,-D735)+E735</f>
        <v>0</v>
      </c>
      <c r="C735" s="268"/>
      <c r="D735" s="32">
        <f t="shared" si="195"/>
        <v>3</v>
      </c>
      <c r="E735" s="33">
        <f t="shared" si="181"/>
        <v>0</v>
      </c>
      <c r="F735" s="268">
        <f>IF($F$12=0,0,IF(予定価格!$G$1939=0,ROUND(予定価格!H723*(入力表!$F$12/予定価格!$H$1943),-H735),ROUND((予定価格!G723*(入力表!$F$12-予定価格!$H$1943)/予定価格!$G$1943)+予定価格!H723,-H735)))+I735</f>
        <v>0</v>
      </c>
      <c r="G735" s="268"/>
      <c r="H735" s="34">
        <f t="shared" si="196"/>
        <v>3</v>
      </c>
      <c r="I735" s="35">
        <f t="shared" si="182"/>
        <v>0</v>
      </c>
      <c r="J735" s="220">
        <f t="shared" si="183"/>
        <v>0</v>
      </c>
      <c r="K735" s="12">
        <f t="shared" si="184"/>
        <v>0</v>
      </c>
      <c r="L735" s="37"/>
      <c r="M735" s="6">
        <f>ROUND(予定価格!B723*査定表!$B$1949,-$F$14)</f>
        <v>0</v>
      </c>
      <c r="N735">
        <f>IF(M735=0,1,M735/予定価格!B723)</f>
        <v>1</v>
      </c>
      <c r="O735">
        <f t="shared" si="191"/>
        <v>11</v>
      </c>
      <c r="P735">
        <f t="shared" si="185"/>
        <v>0</v>
      </c>
      <c r="Q735">
        <f>IF(M735=0,0,M735/予定価格!B723)</f>
        <v>0</v>
      </c>
      <c r="R735">
        <f t="shared" si="192"/>
        <v>11</v>
      </c>
      <c r="S735">
        <f t="shared" si="186"/>
        <v>0</v>
      </c>
      <c r="T735" s="6">
        <f t="shared" si="187"/>
        <v>0</v>
      </c>
      <c r="U735" s="6" t="e">
        <f>IF(予定価格!$G$1939=0,ROUND(予定価格!H723*(入力表!$F$12/予定価格!$H$1943),-$F$14),ROUND((予定価格!G723*(入力表!$F$12-予定価格!$H$1943)/予定価格!$G$1943)+予定価格!H723,-$F$14))</f>
        <v>#DIV/0!</v>
      </c>
      <c r="V735" t="e">
        <f>IF(U735=0,1,IF(予定価格!O723=0,1,(U735-予定価格!P723)/予定価格!O723))</f>
        <v>#DIV/0!</v>
      </c>
      <c r="W735" t="e">
        <f t="shared" si="193"/>
        <v>#DIV/0!</v>
      </c>
      <c r="X735" t="e">
        <f t="shared" si="188"/>
        <v>#DIV/0!</v>
      </c>
      <c r="Y735" t="e">
        <f>IF(U735=0,0,IF(予定価格!G723=0,0,(U735-予定価格!H723)/予定価格!G723))</f>
        <v>#DIV/0!</v>
      </c>
      <c r="Z735" t="e">
        <f t="shared" si="194"/>
        <v>#DIV/0!</v>
      </c>
      <c r="AA735" t="e">
        <f t="shared" si="189"/>
        <v>#DIV/0!</v>
      </c>
      <c r="AB735" s="6" t="e">
        <f t="shared" si="190"/>
        <v>#DIV/0!</v>
      </c>
    </row>
    <row r="736" spans="1:28" hidden="1" x14ac:dyDescent="0.2">
      <c r="A736">
        <f>+予定価格!A724</f>
        <v>0</v>
      </c>
      <c r="B736" s="268">
        <f>ROUND(予定価格!B724*査定表!$B$1949,-D736)+E736</f>
        <v>0</v>
      </c>
      <c r="C736" s="268"/>
      <c r="D736" s="32">
        <f t="shared" si="195"/>
        <v>3</v>
      </c>
      <c r="E736" s="33">
        <f t="shared" si="181"/>
        <v>0</v>
      </c>
      <c r="F736" s="268">
        <f>IF($F$12=0,0,IF(予定価格!$G$1939=0,ROUND(予定価格!H724*(入力表!$F$12/予定価格!$H$1943),-H736),ROUND((予定価格!G724*(入力表!$F$12-予定価格!$H$1943)/予定価格!$G$1943)+予定価格!H724,-H736)))+I736</f>
        <v>0</v>
      </c>
      <c r="G736" s="268"/>
      <c r="H736" s="34">
        <f t="shared" si="196"/>
        <v>3</v>
      </c>
      <c r="I736" s="35">
        <f t="shared" si="182"/>
        <v>0</v>
      </c>
      <c r="J736" s="220">
        <f t="shared" si="183"/>
        <v>0</v>
      </c>
      <c r="K736" s="12">
        <f t="shared" si="184"/>
        <v>0</v>
      </c>
      <c r="L736" s="37"/>
      <c r="M736" s="6">
        <f>ROUND(予定価格!B724*査定表!$B$1949,-$F$14)</f>
        <v>0</v>
      </c>
      <c r="N736">
        <f>IF(M736=0,1,M736/予定価格!B724)</f>
        <v>1</v>
      </c>
      <c r="O736">
        <f t="shared" si="191"/>
        <v>11</v>
      </c>
      <c r="P736">
        <f t="shared" si="185"/>
        <v>0</v>
      </c>
      <c r="Q736">
        <f>IF(M736=0,0,M736/予定価格!B724)</f>
        <v>0</v>
      </c>
      <c r="R736">
        <f t="shared" si="192"/>
        <v>11</v>
      </c>
      <c r="S736">
        <f t="shared" si="186"/>
        <v>0</v>
      </c>
      <c r="T736" s="6">
        <f t="shared" si="187"/>
        <v>0</v>
      </c>
      <c r="U736" s="6" t="e">
        <f>IF(予定価格!$G$1939=0,ROUND(予定価格!H724*(入力表!$F$12/予定価格!$H$1943),-$F$14),ROUND((予定価格!G724*(入力表!$F$12-予定価格!$H$1943)/予定価格!$G$1943)+予定価格!H724,-$F$14))</f>
        <v>#DIV/0!</v>
      </c>
      <c r="V736" t="e">
        <f>IF(U736=0,1,IF(予定価格!O724=0,1,(U736-予定価格!P724)/予定価格!O724))</f>
        <v>#DIV/0!</v>
      </c>
      <c r="W736" t="e">
        <f t="shared" si="193"/>
        <v>#DIV/0!</v>
      </c>
      <c r="X736" t="e">
        <f t="shared" si="188"/>
        <v>#DIV/0!</v>
      </c>
      <c r="Y736" t="e">
        <f>IF(U736=0,0,IF(予定価格!G724=0,0,(U736-予定価格!H724)/予定価格!G724))</f>
        <v>#DIV/0!</v>
      </c>
      <c r="Z736" t="e">
        <f t="shared" si="194"/>
        <v>#DIV/0!</v>
      </c>
      <c r="AA736" t="e">
        <f t="shared" si="189"/>
        <v>#DIV/0!</v>
      </c>
      <c r="AB736" s="6" t="e">
        <f t="shared" si="190"/>
        <v>#DIV/0!</v>
      </c>
    </row>
    <row r="737" spans="1:28" hidden="1" x14ac:dyDescent="0.2">
      <c r="A737">
        <f>+予定価格!A725</f>
        <v>0</v>
      </c>
      <c r="B737" s="268">
        <f>ROUND(予定価格!B725*査定表!$B$1949,-D737)+E737</f>
        <v>0</v>
      </c>
      <c r="C737" s="268"/>
      <c r="D737" s="32">
        <f t="shared" si="195"/>
        <v>3</v>
      </c>
      <c r="E737" s="33">
        <f t="shared" si="181"/>
        <v>0</v>
      </c>
      <c r="F737" s="268">
        <f>IF($F$12=0,0,IF(予定価格!$G$1939=0,ROUND(予定価格!H725*(入力表!$F$12/予定価格!$H$1943),-H737),ROUND((予定価格!G725*(入力表!$F$12-予定価格!$H$1943)/予定価格!$G$1943)+予定価格!H725,-H737)))+I737</f>
        <v>0</v>
      </c>
      <c r="G737" s="268"/>
      <c r="H737" s="34">
        <f t="shared" si="196"/>
        <v>3</v>
      </c>
      <c r="I737" s="35">
        <f t="shared" si="182"/>
        <v>0</v>
      </c>
      <c r="J737" s="220">
        <f t="shared" si="183"/>
        <v>0</v>
      </c>
      <c r="K737" s="12">
        <f t="shared" si="184"/>
        <v>0</v>
      </c>
      <c r="L737" s="37"/>
      <c r="M737" s="6">
        <f>ROUND(予定価格!B725*査定表!$B$1949,-$F$14)</f>
        <v>0</v>
      </c>
      <c r="N737">
        <f>IF(M737=0,1,M737/予定価格!B725)</f>
        <v>1</v>
      </c>
      <c r="O737">
        <f t="shared" si="191"/>
        <v>11</v>
      </c>
      <c r="P737">
        <f t="shared" si="185"/>
        <v>0</v>
      </c>
      <c r="Q737">
        <f>IF(M737=0,0,M737/予定価格!B725)</f>
        <v>0</v>
      </c>
      <c r="R737">
        <f t="shared" si="192"/>
        <v>11</v>
      </c>
      <c r="S737">
        <f t="shared" si="186"/>
        <v>0</v>
      </c>
      <c r="T737" s="6">
        <f t="shared" si="187"/>
        <v>0</v>
      </c>
      <c r="U737" s="6" t="e">
        <f>IF(予定価格!$G$1939=0,ROUND(予定価格!H725*(入力表!$F$12/予定価格!$H$1943),-$F$14),ROUND((予定価格!G725*(入力表!$F$12-予定価格!$H$1943)/予定価格!$G$1943)+予定価格!H725,-$F$14))</f>
        <v>#DIV/0!</v>
      </c>
      <c r="V737" t="e">
        <f>IF(U737=0,1,IF(予定価格!O725=0,1,(U737-予定価格!P725)/予定価格!O725))</f>
        <v>#DIV/0!</v>
      </c>
      <c r="W737" t="e">
        <f t="shared" si="193"/>
        <v>#DIV/0!</v>
      </c>
      <c r="X737" t="e">
        <f t="shared" si="188"/>
        <v>#DIV/0!</v>
      </c>
      <c r="Y737" t="e">
        <f>IF(U737=0,0,IF(予定価格!G725=0,0,(U737-予定価格!H725)/予定価格!G725))</f>
        <v>#DIV/0!</v>
      </c>
      <c r="Z737" t="e">
        <f t="shared" si="194"/>
        <v>#DIV/0!</v>
      </c>
      <c r="AA737" t="e">
        <f t="shared" si="189"/>
        <v>#DIV/0!</v>
      </c>
      <c r="AB737" s="6" t="e">
        <f t="shared" si="190"/>
        <v>#DIV/0!</v>
      </c>
    </row>
    <row r="738" spans="1:28" hidden="1" x14ac:dyDescent="0.2">
      <c r="A738">
        <f>+予定価格!A726</f>
        <v>0</v>
      </c>
      <c r="B738" s="268">
        <f>ROUND(予定価格!B726*査定表!$B$1949,-D738)+E738</f>
        <v>0</v>
      </c>
      <c r="C738" s="268"/>
      <c r="D738" s="32">
        <f t="shared" si="195"/>
        <v>3</v>
      </c>
      <c r="E738" s="33">
        <f t="shared" si="181"/>
        <v>0</v>
      </c>
      <c r="F738" s="268">
        <f>IF($F$12=0,0,IF(予定価格!$G$1939=0,ROUND(予定価格!H726*(入力表!$F$12/予定価格!$H$1943),-H738),ROUND((予定価格!G726*(入力表!$F$12-予定価格!$H$1943)/予定価格!$G$1943)+予定価格!H726,-H738)))+I738</f>
        <v>0</v>
      </c>
      <c r="G738" s="268"/>
      <c r="H738" s="34">
        <f t="shared" si="196"/>
        <v>3</v>
      </c>
      <c r="I738" s="35">
        <f t="shared" si="182"/>
        <v>0</v>
      </c>
      <c r="J738" s="220">
        <f t="shared" si="183"/>
        <v>0</v>
      </c>
      <c r="K738" s="12">
        <f t="shared" si="184"/>
        <v>0</v>
      </c>
      <c r="L738" s="37"/>
      <c r="M738" s="6">
        <f>ROUND(予定価格!B726*査定表!$B$1949,-$F$14)</f>
        <v>0</v>
      </c>
      <c r="N738">
        <f>IF(M738=0,1,M738/予定価格!B726)</f>
        <v>1</v>
      </c>
      <c r="O738">
        <f t="shared" si="191"/>
        <v>11</v>
      </c>
      <c r="P738">
        <f t="shared" si="185"/>
        <v>0</v>
      </c>
      <c r="Q738">
        <f>IF(M738=0,0,M738/予定価格!B726)</f>
        <v>0</v>
      </c>
      <c r="R738">
        <f t="shared" si="192"/>
        <v>11</v>
      </c>
      <c r="S738">
        <f t="shared" si="186"/>
        <v>0</v>
      </c>
      <c r="T738" s="6">
        <f t="shared" si="187"/>
        <v>0</v>
      </c>
      <c r="U738" s="6" t="e">
        <f>IF(予定価格!$G$1939=0,ROUND(予定価格!H726*(入力表!$F$12/予定価格!$H$1943),-$F$14),ROUND((予定価格!G726*(入力表!$F$12-予定価格!$H$1943)/予定価格!$G$1943)+予定価格!H726,-$F$14))</f>
        <v>#DIV/0!</v>
      </c>
      <c r="V738" t="e">
        <f>IF(U738=0,1,IF(予定価格!O726=0,1,(U738-予定価格!P726)/予定価格!O726))</f>
        <v>#DIV/0!</v>
      </c>
      <c r="W738" t="e">
        <f t="shared" si="193"/>
        <v>#DIV/0!</v>
      </c>
      <c r="X738" t="e">
        <f t="shared" si="188"/>
        <v>#DIV/0!</v>
      </c>
      <c r="Y738" t="e">
        <f>IF(U738=0,0,IF(予定価格!G726=0,0,(U738-予定価格!H726)/予定価格!G726))</f>
        <v>#DIV/0!</v>
      </c>
      <c r="Z738" t="e">
        <f t="shared" si="194"/>
        <v>#DIV/0!</v>
      </c>
      <c r="AA738" t="e">
        <f t="shared" si="189"/>
        <v>#DIV/0!</v>
      </c>
      <c r="AB738" s="6" t="e">
        <f t="shared" si="190"/>
        <v>#DIV/0!</v>
      </c>
    </row>
    <row r="739" spans="1:28" hidden="1" x14ac:dyDescent="0.2">
      <c r="A739">
        <f>+予定価格!A727</f>
        <v>0</v>
      </c>
      <c r="B739" s="268">
        <f>ROUND(予定価格!B727*査定表!$B$1949,-D739)+E739</f>
        <v>0</v>
      </c>
      <c r="C739" s="268"/>
      <c r="D739" s="32">
        <f t="shared" si="195"/>
        <v>3</v>
      </c>
      <c r="E739" s="33">
        <f t="shared" si="181"/>
        <v>0</v>
      </c>
      <c r="F739" s="268">
        <f>IF($F$12=0,0,IF(予定価格!$G$1939=0,ROUND(予定価格!H727*(入力表!$F$12/予定価格!$H$1943),-H739),ROUND((予定価格!G727*(入力表!$F$12-予定価格!$H$1943)/予定価格!$G$1943)+予定価格!H727,-H739)))+I739</f>
        <v>0</v>
      </c>
      <c r="G739" s="268"/>
      <c r="H739" s="34">
        <f t="shared" si="196"/>
        <v>3</v>
      </c>
      <c r="I739" s="35">
        <f t="shared" si="182"/>
        <v>0</v>
      </c>
      <c r="J739" s="220">
        <f t="shared" si="183"/>
        <v>0</v>
      </c>
      <c r="K739" s="12">
        <f t="shared" si="184"/>
        <v>0</v>
      </c>
      <c r="L739" s="37"/>
      <c r="M739" s="6">
        <f>ROUND(予定価格!B727*査定表!$B$1949,-$F$14)</f>
        <v>0</v>
      </c>
      <c r="N739">
        <f>IF(M739=0,1,M739/予定価格!B727)</f>
        <v>1</v>
      </c>
      <c r="O739">
        <f t="shared" si="191"/>
        <v>11</v>
      </c>
      <c r="P739">
        <f t="shared" si="185"/>
        <v>0</v>
      </c>
      <c r="Q739">
        <f>IF(M739=0,0,M739/予定価格!B727)</f>
        <v>0</v>
      </c>
      <c r="R739">
        <f t="shared" si="192"/>
        <v>11</v>
      </c>
      <c r="S739">
        <f t="shared" si="186"/>
        <v>0</v>
      </c>
      <c r="T739" s="6">
        <f t="shared" si="187"/>
        <v>0</v>
      </c>
      <c r="U739" s="6" t="e">
        <f>IF(予定価格!$G$1939=0,ROUND(予定価格!H727*(入力表!$F$12/予定価格!$H$1943),-$F$14),ROUND((予定価格!G727*(入力表!$F$12-予定価格!$H$1943)/予定価格!$G$1943)+予定価格!H727,-$F$14))</f>
        <v>#DIV/0!</v>
      </c>
      <c r="V739" t="e">
        <f>IF(U739=0,1,IF(予定価格!O727=0,1,(U739-予定価格!P727)/予定価格!O727))</f>
        <v>#DIV/0!</v>
      </c>
      <c r="W739" t="e">
        <f t="shared" si="193"/>
        <v>#DIV/0!</v>
      </c>
      <c r="X739" t="e">
        <f t="shared" si="188"/>
        <v>#DIV/0!</v>
      </c>
      <c r="Y739" t="e">
        <f>IF(U739=0,0,IF(予定価格!G727=0,0,(U739-予定価格!H727)/予定価格!G727))</f>
        <v>#DIV/0!</v>
      </c>
      <c r="Z739" t="e">
        <f t="shared" si="194"/>
        <v>#DIV/0!</v>
      </c>
      <c r="AA739" t="e">
        <f t="shared" si="189"/>
        <v>#DIV/0!</v>
      </c>
      <c r="AB739" s="6" t="e">
        <f t="shared" si="190"/>
        <v>#DIV/0!</v>
      </c>
    </row>
    <row r="740" spans="1:28" hidden="1" x14ac:dyDescent="0.2">
      <c r="A740">
        <f>+予定価格!A728</f>
        <v>0</v>
      </c>
      <c r="B740" s="268">
        <f>ROUND(予定価格!B728*査定表!$B$1949,-D740)+E740</f>
        <v>0</v>
      </c>
      <c r="C740" s="268"/>
      <c r="D740" s="32">
        <f t="shared" si="195"/>
        <v>3</v>
      </c>
      <c r="E740" s="33">
        <f t="shared" si="181"/>
        <v>0</v>
      </c>
      <c r="F740" s="268">
        <f>IF($F$12=0,0,IF(予定価格!$G$1939=0,ROUND(予定価格!H728*(入力表!$F$12/予定価格!$H$1943),-H740),ROUND((予定価格!G728*(入力表!$F$12-予定価格!$H$1943)/予定価格!$G$1943)+予定価格!H728,-H740)))+I740</f>
        <v>0</v>
      </c>
      <c r="G740" s="268"/>
      <c r="H740" s="34">
        <f t="shared" si="196"/>
        <v>3</v>
      </c>
      <c r="I740" s="35">
        <f t="shared" si="182"/>
        <v>0</v>
      </c>
      <c r="J740" s="220">
        <f t="shared" si="183"/>
        <v>0</v>
      </c>
      <c r="K740" s="12">
        <f t="shared" si="184"/>
        <v>0</v>
      </c>
      <c r="L740" s="37"/>
      <c r="M740" s="6">
        <f>ROUND(予定価格!B728*査定表!$B$1949,-$F$14)</f>
        <v>0</v>
      </c>
      <c r="N740">
        <f>IF(M740=0,1,M740/予定価格!B728)</f>
        <v>1</v>
      </c>
      <c r="O740">
        <f t="shared" si="191"/>
        <v>11</v>
      </c>
      <c r="P740">
        <f t="shared" si="185"/>
        <v>0</v>
      </c>
      <c r="Q740">
        <f>IF(M740=0,0,M740/予定価格!B728)</f>
        <v>0</v>
      </c>
      <c r="R740">
        <f t="shared" si="192"/>
        <v>11</v>
      </c>
      <c r="S740">
        <f t="shared" si="186"/>
        <v>0</v>
      </c>
      <c r="T740" s="6">
        <f t="shared" si="187"/>
        <v>0</v>
      </c>
      <c r="U740" s="6" t="e">
        <f>IF(予定価格!$G$1939=0,ROUND(予定価格!H728*(入力表!$F$12/予定価格!$H$1943),-$F$14),ROUND((予定価格!G728*(入力表!$F$12-予定価格!$H$1943)/予定価格!$G$1943)+予定価格!H728,-$F$14))</f>
        <v>#DIV/0!</v>
      </c>
      <c r="V740" t="e">
        <f>IF(U740=0,1,IF(予定価格!O728=0,1,(U740-予定価格!P728)/予定価格!O728))</f>
        <v>#DIV/0!</v>
      </c>
      <c r="W740" t="e">
        <f t="shared" si="193"/>
        <v>#DIV/0!</v>
      </c>
      <c r="X740" t="e">
        <f t="shared" si="188"/>
        <v>#DIV/0!</v>
      </c>
      <c r="Y740" t="e">
        <f>IF(U740=0,0,IF(予定価格!G728=0,0,(U740-予定価格!H728)/予定価格!G728))</f>
        <v>#DIV/0!</v>
      </c>
      <c r="Z740" t="e">
        <f t="shared" si="194"/>
        <v>#DIV/0!</v>
      </c>
      <c r="AA740" t="e">
        <f t="shared" si="189"/>
        <v>#DIV/0!</v>
      </c>
      <c r="AB740" s="6" t="e">
        <f t="shared" si="190"/>
        <v>#DIV/0!</v>
      </c>
    </row>
    <row r="741" spans="1:28" hidden="1" x14ac:dyDescent="0.2">
      <c r="A741">
        <f>+予定価格!A729</f>
        <v>0</v>
      </c>
      <c r="B741" s="268">
        <f>ROUND(予定価格!B729*査定表!$B$1949,-D741)+E741</f>
        <v>0</v>
      </c>
      <c r="C741" s="268"/>
      <c r="D741" s="32">
        <f t="shared" si="195"/>
        <v>3</v>
      </c>
      <c r="E741" s="33">
        <f t="shared" si="181"/>
        <v>0</v>
      </c>
      <c r="F741" s="268">
        <f>IF($F$12=0,0,IF(予定価格!$G$1939=0,ROUND(予定価格!H729*(入力表!$F$12/予定価格!$H$1943),-H741),ROUND((予定価格!G729*(入力表!$F$12-予定価格!$H$1943)/予定価格!$G$1943)+予定価格!H729,-H741)))+I741</f>
        <v>0</v>
      </c>
      <c r="G741" s="268"/>
      <c r="H741" s="34">
        <f t="shared" si="196"/>
        <v>3</v>
      </c>
      <c r="I741" s="35">
        <f t="shared" si="182"/>
        <v>0</v>
      </c>
      <c r="J741" s="220">
        <f t="shared" si="183"/>
        <v>0</v>
      </c>
      <c r="K741" s="12">
        <f t="shared" si="184"/>
        <v>0</v>
      </c>
      <c r="L741" s="37"/>
      <c r="M741" s="6">
        <f>ROUND(予定価格!B729*査定表!$B$1949,-$F$14)</f>
        <v>0</v>
      </c>
      <c r="N741">
        <f>IF(M741=0,1,M741/予定価格!B729)</f>
        <v>1</v>
      </c>
      <c r="O741">
        <f t="shared" si="191"/>
        <v>11</v>
      </c>
      <c r="P741">
        <f t="shared" si="185"/>
        <v>0</v>
      </c>
      <c r="Q741">
        <f>IF(M741=0,0,M741/予定価格!B729)</f>
        <v>0</v>
      </c>
      <c r="R741">
        <f t="shared" si="192"/>
        <v>11</v>
      </c>
      <c r="S741">
        <f t="shared" si="186"/>
        <v>0</v>
      </c>
      <c r="T741" s="6">
        <f t="shared" si="187"/>
        <v>0</v>
      </c>
      <c r="U741" s="6" t="e">
        <f>IF(予定価格!$G$1939=0,ROUND(予定価格!H729*(入力表!$F$12/予定価格!$H$1943),-$F$14),ROUND((予定価格!G729*(入力表!$F$12-予定価格!$H$1943)/予定価格!$G$1943)+予定価格!H729,-$F$14))</f>
        <v>#DIV/0!</v>
      </c>
      <c r="V741" t="e">
        <f>IF(U741=0,1,IF(予定価格!O729=0,1,(U741-予定価格!P729)/予定価格!O729))</f>
        <v>#DIV/0!</v>
      </c>
      <c r="W741" t="e">
        <f t="shared" si="193"/>
        <v>#DIV/0!</v>
      </c>
      <c r="X741" t="e">
        <f t="shared" si="188"/>
        <v>#DIV/0!</v>
      </c>
      <c r="Y741" t="e">
        <f>IF(U741=0,0,IF(予定価格!G729=0,0,(U741-予定価格!H729)/予定価格!G729))</f>
        <v>#DIV/0!</v>
      </c>
      <c r="Z741" t="e">
        <f t="shared" si="194"/>
        <v>#DIV/0!</v>
      </c>
      <c r="AA741" t="e">
        <f t="shared" si="189"/>
        <v>#DIV/0!</v>
      </c>
      <c r="AB741" s="6" t="e">
        <f t="shared" si="190"/>
        <v>#DIV/0!</v>
      </c>
    </row>
    <row r="742" spans="1:28" hidden="1" x14ac:dyDescent="0.2">
      <c r="A742">
        <f>+予定価格!A730</f>
        <v>0</v>
      </c>
      <c r="B742" s="268">
        <f>ROUND(予定価格!B730*査定表!$B$1949,-D742)+E742</f>
        <v>0</v>
      </c>
      <c r="C742" s="268"/>
      <c r="D742" s="32">
        <f t="shared" si="195"/>
        <v>3</v>
      </c>
      <c r="E742" s="33">
        <f t="shared" si="181"/>
        <v>0</v>
      </c>
      <c r="F742" s="268">
        <f>IF($F$12=0,0,IF(予定価格!$G$1939=0,ROUND(予定価格!H730*(入力表!$F$12/予定価格!$H$1943),-H742),ROUND((予定価格!G730*(入力表!$F$12-予定価格!$H$1943)/予定価格!$G$1943)+予定価格!H730,-H742)))+I742</f>
        <v>0</v>
      </c>
      <c r="G742" s="268"/>
      <c r="H742" s="34">
        <f t="shared" si="196"/>
        <v>3</v>
      </c>
      <c r="I742" s="35">
        <f t="shared" si="182"/>
        <v>0</v>
      </c>
      <c r="J742" s="220">
        <f t="shared" si="183"/>
        <v>0</v>
      </c>
      <c r="K742" s="12">
        <f t="shared" si="184"/>
        <v>0</v>
      </c>
      <c r="L742" s="37"/>
      <c r="M742" s="6">
        <f>ROUND(予定価格!B730*査定表!$B$1949,-$F$14)</f>
        <v>0</v>
      </c>
      <c r="N742">
        <f>IF(M742=0,1,M742/予定価格!B730)</f>
        <v>1</v>
      </c>
      <c r="O742">
        <f t="shared" si="191"/>
        <v>11</v>
      </c>
      <c r="P742">
        <f t="shared" si="185"/>
        <v>0</v>
      </c>
      <c r="Q742">
        <f>IF(M742=0,0,M742/予定価格!B730)</f>
        <v>0</v>
      </c>
      <c r="R742">
        <f t="shared" si="192"/>
        <v>11</v>
      </c>
      <c r="S742">
        <f t="shared" si="186"/>
        <v>0</v>
      </c>
      <c r="T742" s="6">
        <f t="shared" si="187"/>
        <v>0</v>
      </c>
      <c r="U742" s="6" t="e">
        <f>IF(予定価格!$G$1939=0,ROUND(予定価格!H730*(入力表!$F$12/予定価格!$H$1943),-$F$14),ROUND((予定価格!G730*(入力表!$F$12-予定価格!$H$1943)/予定価格!$G$1943)+予定価格!H730,-$F$14))</f>
        <v>#DIV/0!</v>
      </c>
      <c r="V742" t="e">
        <f>IF(U742=0,1,IF(予定価格!O730=0,1,(U742-予定価格!P730)/予定価格!O730))</f>
        <v>#DIV/0!</v>
      </c>
      <c r="W742" t="e">
        <f t="shared" si="193"/>
        <v>#DIV/0!</v>
      </c>
      <c r="X742" t="e">
        <f t="shared" si="188"/>
        <v>#DIV/0!</v>
      </c>
      <c r="Y742" t="e">
        <f>IF(U742=0,0,IF(予定価格!G730=0,0,(U742-予定価格!H730)/予定価格!G730))</f>
        <v>#DIV/0!</v>
      </c>
      <c r="Z742" t="e">
        <f t="shared" si="194"/>
        <v>#DIV/0!</v>
      </c>
      <c r="AA742" t="e">
        <f t="shared" si="189"/>
        <v>#DIV/0!</v>
      </c>
      <c r="AB742" s="6" t="e">
        <f t="shared" si="190"/>
        <v>#DIV/0!</v>
      </c>
    </row>
    <row r="743" spans="1:28" hidden="1" x14ac:dyDescent="0.2">
      <c r="A743">
        <f>+予定価格!A731</f>
        <v>0</v>
      </c>
      <c r="B743" s="268">
        <f>ROUND(予定価格!B731*査定表!$B$1949,-D743)+E743</f>
        <v>0</v>
      </c>
      <c r="C743" s="268"/>
      <c r="D743" s="32">
        <f t="shared" si="195"/>
        <v>3</v>
      </c>
      <c r="E743" s="33">
        <f t="shared" si="181"/>
        <v>0</v>
      </c>
      <c r="F743" s="268">
        <f>IF($F$12=0,0,IF(予定価格!$G$1939=0,ROUND(予定価格!H731*(入力表!$F$12/予定価格!$H$1943),-H743),ROUND((予定価格!G731*(入力表!$F$12-予定価格!$H$1943)/予定価格!$G$1943)+予定価格!H731,-H743)))+I743</f>
        <v>0</v>
      </c>
      <c r="G743" s="268"/>
      <c r="H743" s="34">
        <f t="shared" si="196"/>
        <v>3</v>
      </c>
      <c r="I743" s="35">
        <f t="shared" si="182"/>
        <v>0</v>
      </c>
      <c r="J743" s="220">
        <f t="shared" si="183"/>
        <v>0</v>
      </c>
      <c r="K743" s="12">
        <f t="shared" si="184"/>
        <v>0</v>
      </c>
      <c r="L743" s="37"/>
      <c r="M743" s="6">
        <f>ROUND(予定価格!B731*査定表!$B$1949,-$F$14)</f>
        <v>0</v>
      </c>
      <c r="N743">
        <f>IF(M743=0,1,M743/予定価格!B731)</f>
        <v>1</v>
      </c>
      <c r="O743">
        <f t="shared" si="191"/>
        <v>11</v>
      </c>
      <c r="P743">
        <f t="shared" si="185"/>
        <v>0</v>
      </c>
      <c r="Q743">
        <f>IF(M743=0,0,M743/予定価格!B731)</f>
        <v>0</v>
      </c>
      <c r="R743">
        <f t="shared" si="192"/>
        <v>11</v>
      </c>
      <c r="S743">
        <f t="shared" si="186"/>
        <v>0</v>
      </c>
      <c r="T743" s="6">
        <f t="shared" si="187"/>
        <v>0</v>
      </c>
      <c r="U743" s="6" t="e">
        <f>IF(予定価格!$G$1939=0,ROUND(予定価格!H731*(入力表!$F$12/予定価格!$H$1943),-$F$14),ROUND((予定価格!G731*(入力表!$F$12-予定価格!$H$1943)/予定価格!$G$1943)+予定価格!H731,-$F$14))</f>
        <v>#DIV/0!</v>
      </c>
      <c r="V743" t="e">
        <f>IF(U743=0,1,IF(予定価格!O731=0,1,(U743-予定価格!P731)/予定価格!O731))</f>
        <v>#DIV/0!</v>
      </c>
      <c r="W743" t="e">
        <f t="shared" si="193"/>
        <v>#DIV/0!</v>
      </c>
      <c r="X743" t="e">
        <f t="shared" si="188"/>
        <v>#DIV/0!</v>
      </c>
      <c r="Y743" t="e">
        <f>IF(U743=0,0,IF(予定価格!G731=0,0,(U743-予定価格!H731)/予定価格!G731))</f>
        <v>#DIV/0!</v>
      </c>
      <c r="Z743" t="e">
        <f t="shared" si="194"/>
        <v>#DIV/0!</v>
      </c>
      <c r="AA743" t="e">
        <f t="shared" si="189"/>
        <v>#DIV/0!</v>
      </c>
      <c r="AB743" s="6" t="e">
        <f t="shared" si="190"/>
        <v>#DIV/0!</v>
      </c>
    </row>
    <row r="744" spans="1:28" hidden="1" x14ac:dyDescent="0.2">
      <c r="A744">
        <f>+予定価格!A732</f>
        <v>0</v>
      </c>
      <c r="B744" s="268">
        <f>ROUND(予定価格!B732*査定表!$B$1949,-D744)+E744</f>
        <v>0</v>
      </c>
      <c r="C744" s="268"/>
      <c r="D744" s="32">
        <f t="shared" si="195"/>
        <v>3</v>
      </c>
      <c r="E744" s="33">
        <f t="shared" si="181"/>
        <v>0</v>
      </c>
      <c r="F744" s="268">
        <f>IF($F$12=0,0,IF(予定価格!$G$1939=0,ROUND(予定価格!H732*(入力表!$F$12/予定価格!$H$1943),-H744),ROUND((予定価格!G732*(入力表!$F$12-予定価格!$H$1943)/予定価格!$G$1943)+予定価格!H732,-H744)))+I744</f>
        <v>0</v>
      </c>
      <c r="G744" s="268"/>
      <c r="H744" s="34">
        <f t="shared" si="196"/>
        <v>3</v>
      </c>
      <c r="I744" s="35">
        <f t="shared" si="182"/>
        <v>0</v>
      </c>
      <c r="J744" s="220">
        <f t="shared" si="183"/>
        <v>0</v>
      </c>
      <c r="K744" s="12">
        <f t="shared" si="184"/>
        <v>0</v>
      </c>
      <c r="L744" s="37"/>
      <c r="M744" s="6">
        <f>ROUND(予定価格!B732*査定表!$B$1949,-$F$14)</f>
        <v>0</v>
      </c>
      <c r="N744">
        <f>IF(M744=0,1,M744/予定価格!B732)</f>
        <v>1</v>
      </c>
      <c r="O744">
        <f t="shared" si="191"/>
        <v>11</v>
      </c>
      <c r="P744">
        <f t="shared" si="185"/>
        <v>0</v>
      </c>
      <c r="Q744">
        <f>IF(M744=0,0,M744/予定価格!B732)</f>
        <v>0</v>
      </c>
      <c r="R744">
        <f t="shared" si="192"/>
        <v>11</v>
      </c>
      <c r="S744">
        <f t="shared" si="186"/>
        <v>0</v>
      </c>
      <c r="T744" s="6">
        <f t="shared" si="187"/>
        <v>0</v>
      </c>
      <c r="U744" s="6" t="e">
        <f>IF(予定価格!$G$1939=0,ROUND(予定価格!H732*(入力表!$F$12/予定価格!$H$1943),-$F$14),ROUND((予定価格!G732*(入力表!$F$12-予定価格!$H$1943)/予定価格!$G$1943)+予定価格!H732,-$F$14))</f>
        <v>#DIV/0!</v>
      </c>
      <c r="V744" t="e">
        <f>IF(U744=0,1,IF(予定価格!O732=0,1,(U744-予定価格!P732)/予定価格!O732))</f>
        <v>#DIV/0!</v>
      </c>
      <c r="W744" t="e">
        <f t="shared" si="193"/>
        <v>#DIV/0!</v>
      </c>
      <c r="X744" t="e">
        <f t="shared" si="188"/>
        <v>#DIV/0!</v>
      </c>
      <c r="Y744" t="e">
        <f>IF(U744=0,0,IF(予定価格!G732=0,0,(U744-予定価格!H732)/予定価格!G732))</f>
        <v>#DIV/0!</v>
      </c>
      <c r="Z744" t="e">
        <f t="shared" si="194"/>
        <v>#DIV/0!</v>
      </c>
      <c r="AA744" t="e">
        <f t="shared" si="189"/>
        <v>#DIV/0!</v>
      </c>
      <c r="AB744" s="6" t="e">
        <f t="shared" si="190"/>
        <v>#DIV/0!</v>
      </c>
    </row>
    <row r="745" spans="1:28" hidden="1" x14ac:dyDescent="0.2">
      <c r="A745">
        <f>+予定価格!A733</f>
        <v>0</v>
      </c>
      <c r="B745" s="268">
        <f>ROUND(予定価格!B733*査定表!$B$1949,-D745)+E745</f>
        <v>0</v>
      </c>
      <c r="C745" s="268"/>
      <c r="D745" s="32">
        <f t="shared" si="195"/>
        <v>3</v>
      </c>
      <c r="E745" s="33">
        <f t="shared" si="181"/>
        <v>0</v>
      </c>
      <c r="F745" s="268">
        <f>IF($F$12=0,0,IF(予定価格!$G$1939=0,ROUND(予定価格!H733*(入力表!$F$12/予定価格!$H$1943),-H745),ROUND((予定価格!G733*(入力表!$F$12-予定価格!$H$1943)/予定価格!$G$1943)+予定価格!H733,-H745)))+I745</f>
        <v>0</v>
      </c>
      <c r="G745" s="268"/>
      <c r="H745" s="34">
        <f t="shared" si="196"/>
        <v>3</v>
      </c>
      <c r="I745" s="35">
        <f t="shared" si="182"/>
        <v>0</v>
      </c>
      <c r="J745" s="220">
        <f t="shared" si="183"/>
        <v>0</v>
      </c>
      <c r="K745" s="12">
        <f t="shared" si="184"/>
        <v>0</v>
      </c>
      <c r="L745" s="37"/>
      <c r="M745" s="6">
        <f>ROUND(予定価格!B733*査定表!$B$1949,-$F$14)</f>
        <v>0</v>
      </c>
      <c r="N745">
        <f>IF(M745=0,1,M745/予定価格!B733)</f>
        <v>1</v>
      </c>
      <c r="O745">
        <f t="shared" si="191"/>
        <v>11</v>
      </c>
      <c r="P745">
        <f t="shared" si="185"/>
        <v>0</v>
      </c>
      <c r="Q745">
        <f>IF(M745=0,0,M745/予定価格!B733)</f>
        <v>0</v>
      </c>
      <c r="R745">
        <f t="shared" si="192"/>
        <v>11</v>
      </c>
      <c r="S745">
        <f t="shared" si="186"/>
        <v>0</v>
      </c>
      <c r="T745" s="6">
        <f t="shared" si="187"/>
        <v>0</v>
      </c>
      <c r="U745" s="6" t="e">
        <f>IF(予定価格!$G$1939=0,ROUND(予定価格!H733*(入力表!$F$12/予定価格!$H$1943),-$F$14),ROUND((予定価格!G733*(入力表!$F$12-予定価格!$H$1943)/予定価格!$G$1943)+予定価格!H733,-$F$14))</f>
        <v>#DIV/0!</v>
      </c>
      <c r="V745" t="e">
        <f>IF(U745=0,1,IF(予定価格!O733=0,1,(U745-予定価格!P733)/予定価格!O733))</f>
        <v>#DIV/0!</v>
      </c>
      <c r="W745" t="e">
        <f t="shared" si="193"/>
        <v>#DIV/0!</v>
      </c>
      <c r="X745" t="e">
        <f t="shared" si="188"/>
        <v>#DIV/0!</v>
      </c>
      <c r="Y745" t="e">
        <f>IF(U745=0,0,IF(予定価格!G733=0,0,(U745-予定価格!H733)/予定価格!G733))</f>
        <v>#DIV/0!</v>
      </c>
      <c r="Z745" t="e">
        <f t="shared" si="194"/>
        <v>#DIV/0!</v>
      </c>
      <c r="AA745" t="e">
        <f t="shared" si="189"/>
        <v>#DIV/0!</v>
      </c>
      <c r="AB745" s="6" t="e">
        <f t="shared" si="190"/>
        <v>#DIV/0!</v>
      </c>
    </row>
    <row r="746" spans="1:28" hidden="1" x14ac:dyDescent="0.2">
      <c r="A746">
        <f>+予定価格!A734</f>
        <v>0</v>
      </c>
      <c r="B746" s="268">
        <f>ROUND(予定価格!B734*査定表!$B$1949,-D746)+E746</f>
        <v>0</v>
      </c>
      <c r="C746" s="268"/>
      <c r="D746" s="32">
        <f t="shared" si="195"/>
        <v>3</v>
      </c>
      <c r="E746" s="33">
        <f t="shared" si="181"/>
        <v>0</v>
      </c>
      <c r="F746" s="268">
        <f>IF($F$12=0,0,IF(予定価格!$G$1939=0,ROUND(予定価格!H734*(入力表!$F$12/予定価格!$H$1943),-H746),ROUND((予定価格!G734*(入力表!$F$12-予定価格!$H$1943)/予定価格!$G$1943)+予定価格!H734,-H746)))+I746</f>
        <v>0</v>
      </c>
      <c r="G746" s="268"/>
      <c r="H746" s="34">
        <f t="shared" si="196"/>
        <v>3</v>
      </c>
      <c r="I746" s="35">
        <f t="shared" si="182"/>
        <v>0</v>
      </c>
      <c r="J746" s="220">
        <f t="shared" si="183"/>
        <v>0</v>
      </c>
      <c r="K746" s="12">
        <f t="shared" si="184"/>
        <v>0</v>
      </c>
      <c r="L746" s="37"/>
      <c r="M746" s="6">
        <f>ROUND(予定価格!B734*査定表!$B$1949,-$F$14)</f>
        <v>0</v>
      </c>
      <c r="N746">
        <f>IF(M746=0,1,M746/予定価格!B734)</f>
        <v>1</v>
      </c>
      <c r="O746">
        <f t="shared" si="191"/>
        <v>11</v>
      </c>
      <c r="P746">
        <f t="shared" si="185"/>
        <v>0</v>
      </c>
      <c r="Q746">
        <f>IF(M746=0,0,M746/予定価格!B734)</f>
        <v>0</v>
      </c>
      <c r="R746">
        <f t="shared" si="192"/>
        <v>11</v>
      </c>
      <c r="S746">
        <f t="shared" si="186"/>
        <v>0</v>
      </c>
      <c r="T746" s="6">
        <f t="shared" si="187"/>
        <v>0</v>
      </c>
      <c r="U746" s="6" t="e">
        <f>IF(予定価格!$G$1939=0,ROUND(予定価格!H734*(入力表!$F$12/予定価格!$H$1943),-$F$14),ROUND((予定価格!G734*(入力表!$F$12-予定価格!$H$1943)/予定価格!$G$1943)+予定価格!H734,-$F$14))</f>
        <v>#DIV/0!</v>
      </c>
      <c r="V746" t="e">
        <f>IF(U746=0,1,IF(予定価格!O734=0,1,(U746-予定価格!P734)/予定価格!O734))</f>
        <v>#DIV/0!</v>
      </c>
      <c r="W746" t="e">
        <f t="shared" si="193"/>
        <v>#DIV/0!</v>
      </c>
      <c r="X746" t="e">
        <f t="shared" si="188"/>
        <v>#DIV/0!</v>
      </c>
      <c r="Y746" t="e">
        <f>IF(U746=0,0,IF(予定価格!G734=0,0,(U746-予定価格!H734)/予定価格!G734))</f>
        <v>#DIV/0!</v>
      </c>
      <c r="Z746" t="e">
        <f t="shared" si="194"/>
        <v>#DIV/0!</v>
      </c>
      <c r="AA746" t="e">
        <f t="shared" si="189"/>
        <v>#DIV/0!</v>
      </c>
      <c r="AB746" s="6" t="e">
        <f t="shared" si="190"/>
        <v>#DIV/0!</v>
      </c>
    </row>
    <row r="747" spans="1:28" hidden="1" x14ac:dyDescent="0.2">
      <c r="A747">
        <f>+予定価格!A735</f>
        <v>0</v>
      </c>
      <c r="B747" s="268">
        <f>ROUND(予定価格!B735*査定表!$B$1949,-D747)+E747</f>
        <v>0</v>
      </c>
      <c r="C747" s="268"/>
      <c r="D747" s="32">
        <f t="shared" si="195"/>
        <v>3</v>
      </c>
      <c r="E747" s="33">
        <f t="shared" si="181"/>
        <v>0</v>
      </c>
      <c r="F747" s="268">
        <f>IF($F$12=0,0,IF(予定価格!$G$1939=0,ROUND(予定価格!H735*(入力表!$F$12/予定価格!$H$1943),-H747),ROUND((予定価格!G735*(入力表!$F$12-予定価格!$H$1943)/予定価格!$G$1943)+予定価格!H735,-H747)))+I747</f>
        <v>0</v>
      </c>
      <c r="G747" s="268"/>
      <c r="H747" s="34">
        <f t="shared" si="196"/>
        <v>3</v>
      </c>
      <c r="I747" s="35">
        <f t="shared" si="182"/>
        <v>0</v>
      </c>
      <c r="J747" s="220">
        <f t="shared" si="183"/>
        <v>0</v>
      </c>
      <c r="K747" s="12">
        <f t="shared" si="184"/>
        <v>0</v>
      </c>
      <c r="L747" s="37"/>
      <c r="M747" s="6">
        <f>ROUND(予定価格!B735*査定表!$B$1949,-$F$14)</f>
        <v>0</v>
      </c>
      <c r="N747">
        <f>IF(M747=0,1,M747/予定価格!B735)</f>
        <v>1</v>
      </c>
      <c r="O747">
        <f t="shared" si="191"/>
        <v>11</v>
      </c>
      <c r="P747">
        <f t="shared" si="185"/>
        <v>0</v>
      </c>
      <c r="Q747">
        <f>IF(M747=0,0,M747/予定価格!B735)</f>
        <v>0</v>
      </c>
      <c r="R747">
        <f t="shared" si="192"/>
        <v>11</v>
      </c>
      <c r="S747">
        <f t="shared" si="186"/>
        <v>0</v>
      </c>
      <c r="T747" s="6">
        <f t="shared" si="187"/>
        <v>0</v>
      </c>
      <c r="U747" s="6" t="e">
        <f>IF(予定価格!$G$1939=0,ROUND(予定価格!H735*(入力表!$F$12/予定価格!$H$1943),-$F$14),ROUND((予定価格!G735*(入力表!$F$12-予定価格!$H$1943)/予定価格!$G$1943)+予定価格!H735,-$F$14))</f>
        <v>#DIV/0!</v>
      </c>
      <c r="V747" t="e">
        <f>IF(U747=0,1,IF(予定価格!O735=0,1,(U747-予定価格!P735)/予定価格!O735))</f>
        <v>#DIV/0!</v>
      </c>
      <c r="W747" t="e">
        <f t="shared" si="193"/>
        <v>#DIV/0!</v>
      </c>
      <c r="X747" t="e">
        <f t="shared" si="188"/>
        <v>#DIV/0!</v>
      </c>
      <c r="Y747" t="e">
        <f>IF(U747=0,0,IF(予定価格!G735=0,0,(U747-予定価格!H735)/予定価格!G735))</f>
        <v>#DIV/0!</v>
      </c>
      <c r="Z747" t="e">
        <f t="shared" si="194"/>
        <v>#DIV/0!</v>
      </c>
      <c r="AA747" t="e">
        <f t="shared" si="189"/>
        <v>#DIV/0!</v>
      </c>
      <c r="AB747" s="6" t="e">
        <f t="shared" si="190"/>
        <v>#DIV/0!</v>
      </c>
    </row>
    <row r="748" spans="1:28" hidden="1" x14ac:dyDescent="0.2">
      <c r="A748">
        <f>+予定価格!A736</f>
        <v>0</v>
      </c>
      <c r="B748" s="268">
        <f>ROUND(予定価格!B736*査定表!$B$1949,-D748)+E748</f>
        <v>0</v>
      </c>
      <c r="C748" s="268"/>
      <c r="D748" s="32">
        <f t="shared" si="195"/>
        <v>3</v>
      </c>
      <c r="E748" s="33">
        <f t="shared" si="181"/>
        <v>0</v>
      </c>
      <c r="F748" s="268">
        <f>IF($F$12=0,0,IF(予定価格!$G$1939=0,ROUND(予定価格!H736*(入力表!$F$12/予定価格!$H$1943),-H748),ROUND((予定価格!G736*(入力表!$F$12-予定価格!$H$1943)/予定価格!$G$1943)+予定価格!H736,-H748)))+I748</f>
        <v>0</v>
      </c>
      <c r="G748" s="268"/>
      <c r="H748" s="34">
        <f t="shared" si="196"/>
        <v>3</v>
      </c>
      <c r="I748" s="35">
        <f t="shared" si="182"/>
        <v>0</v>
      </c>
      <c r="J748" s="220">
        <f t="shared" si="183"/>
        <v>0</v>
      </c>
      <c r="K748" s="12">
        <f t="shared" si="184"/>
        <v>0</v>
      </c>
      <c r="L748" s="37"/>
      <c r="M748" s="6">
        <f>ROUND(予定価格!B736*査定表!$B$1949,-$F$14)</f>
        <v>0</v>
      </c>
      <c r="N748">
        <f>IF(M748=0,1,M748/予定価格!B736)</f>
        <v>1</v>
      </c>
      <c r="O748">
        <f t="shared" si="191"/>
        <v>11</v>
      </c>
      <c r="P748">
        <f t="shared" si="185"/>
        <v>0</v>
      </c>
      <c r="Q748">
        <f>IF(M748=0,0,M748/予定価格!B736)</f>
        <v>0</v>
      </c>
      <c r="R748">
        <f t="shared" si="192"/>
        <v>11</v>
      </c>
      <c r="S748">
        <f t="shared" si="186"/>
        <v>0</v>
      </c>
      <c r="T748" s="6">
        <f t="shared" si="187"/>
        <v>0</v>
      </c>
      <c r="U748" s="6" t="e">
        <f>IF(予定価格!$G$1939=0,ROUND(予定価格!H736*(入力表!$F$12/予定価格!$H$1943),-$F$14),ROUND((予定価格!G736*(入力表!$F$12-予定価格!$H$1943)/予定価格!$G$1943)+予定価格!H736,-$F$14))</f>
        <v>#DIV/0!</v>
      </c>
      <c r="V748" t="e">
        <f>IF(U748=0,1,IF(予定価格!O736=0,1,(U748-予定価格!P736)/予定価格!O736))</f>
        <v>#DIV/0!</v>
      </c>
      <c r="W748" t="e">
        <f t="shared" si="193"/>
        <v>#DIV/0!</v>
      </c>
      <c r="X748" t="e">
        <f t="shared" si="188"/>
        <v>#DIV/0!</v>
      </c>
      <c r="Y748" t="e">
        <f>IF(U748=0,0,IF(予定価格!G736=0,0,(U748-予定価格!H736)/予定価格!G736))</f>
        <v>#DIV/0!</v>
      </c>
      <c r="Z748" t="e">
        <f t="shared" si="194"/>
        <v>#DIV/0!</v>
      </c>
      <c r="AA748" t="e">
        <f t="shared" si="189"/>
        <v>#DIV/0!</v>
      </c>
      <c r="AB748" s="6" t="e">
        <f t="shared" si="190"/>
        <v>#DIV/0!</v>
      </c>
    </row>
    <row r="749" spans="1:28" hidden="1" x14ac:dyDescent="0.2">
      <c r="A749">
        <f>+予定価格!A737</f>
        <v>0</v>
      </c>
      <c r="B749" s="268">
        <f>ROUND(予定価格!B737*査定表!$B$1949,-D749)+E749</f>
        <v>0</v>
      </c>
      <c r="C749" s="268"/>
      <c r="D749" s="32">
        <f t="shared" si="195"/>
        <v>3</v>
      </c>
      <c r="E749" s="33">
        <f t="shared" si="181"/>
        <v>0</v>
      </c>
      <c r="F749" s="268">
        <f>IF($F$12=0,0,IF(予定価格!$G$1939=0,ROUND(予定価格!H737*(入力表!$F$12/予定価格!$H$1943),-H749),ROUND((予定価格!G737*(入力表!$F$12-予定価格!$H$1943)/予定価格!$G$1943)+予定価格!H737,-H749)))+I749</f>
        <v>0</v>
      </c>
      <c r="G749" s="268"/>
      <c r="H749" s="34">
        <f t="shared" si="196"/>
        <v>3</v>
      </c>
      <c r="I749" s="35">
        <f t="shared" si="182"/>
        <v>0</v>
      </c>
      <c r="J749" s="220">
        <f t="shared" si="183"/>
        <v>0</v>
      </c>
      <c r="K749" s="12">
        <f t="shared" si="184"/>
        <v>0</v>
      </c>
      <c r="L749" s="37"/>
      <c r="M749" s="6">
        <f>ROUND(予定価格!B737*査定表!$B$1949,-$F$14)</f>
        <v>0</v>
      </c>
      <c r="N749">
        <f>IF(M749=0,1,M749/予定価格!B737)</f>
        <v>1</v>
      </c>
      <c r="O749">
        <f t="shared" si="191"/>
        <v>11</v>
      </c>
      <c r="P749">
        <f t="shared" si="185"/>
        <v>0</v>
      </c>
      <c r="Q749">
        <f>IF(M749=0,0,M749/予定価格!B737)</f>
        <v>0</v>
      </c>
      <c r="R749">
        <f t="shared" si="192"/>
        <v>11</v>
      </c>
      <c r="S749">
        <f t="shared" si="186"/>
        <v>0</v>
      </c>
      <c r="T749" s="6">
        <f t="shared" si="187"/>
        <v>0</v>
      </c>
      <c r="U749" s="6" t="e">
        <f>IF(予定価格!$G$1939=0,ROUND(予定価格!H737*(入力表!$F$12/予定価格!$H$1943),-$F$14),ROUND((予定価格!G737*(入力表!$F$12-予定価格!$H$1943)/予定価格!$G$1943)+予定価格!H737,-$F$14))</f>
        <v>#DIV/0!</v>
      </c>
      <c r="V749" t="e">
        <f>IF(U749=0,1,IF(予定価格!O737=0,1,(U749-予定価格!P737)/予定価格!O737))</f>
        <v>#DIV/0!</v>
      </c>
      <c r="W749" t="e">
        <f t="shared" si="193"/>
        <v>#DIV/0!</v>
      </c>
      <c r="X749" t="e">
        <f t="shared" si="188"/>
        <v>#DIV/0!</v>
      </c>
      <c r="Y749" t="e">
        <f>IF(U749=0,0,IF(予定価格!G737=0,0,(U749-予定価格!H737)/予定価格!G737))</f>
        <v>#DIV/0!</v>
      </c>
      <c r="Z749" t="e">
        <f t="shared" si="194"/>
        <v>#DIV/0!</v>
      </c>
      <c r="AA749" t="e">
        <f t="shared" si="189"/>
        <v>#DIV/0!</v>
      </c>
      <c r="AB749" s="6" t="e">
        <f t="shared" si="190"/>
        <v>#DIV/0!</v>
      </c>
    </row>
    <row r="750" spans="1:28" hidden="1" x14ac:dyDescent="0.2">
      <c r="A750">
        <f>+予定価格!A738</f>
        <v>0</v>
      </c>
      <c r="B750" s="268">
        <f>ROUND(予定価格!B738*査定表!$B$1949,-D750)+E750</f>
        <v>0</v>
      </c>
      <c r="C750" s="268"/>
      <c r="D750" s="32">
        <f t="shared" si="195"/>
        <v>3</v>
      </c>
      <c r="E750" s="33">
        <f t="shared" si="181"/>
        <v>0</v>
      </c>
      <c r="F750" s="268">
        <f>IF($F$12=0,0,IF(予定価格!$G$1939=0,ROUND(予定価格!H738*(入力表!$F$12/予定価格!$H$1943),-H750),ROUND((予定価格!G738*(入力表!$F$12-予定価格!$H$1943)/予定価格!$G$1943)+予定価格!H738,-H750)))+I750</f>
        <v>0</v>
      </c>
      <c r="G750" s="268"/>
      <c r="H750" s="34">
        <f t="shared" si="196"/>
        <v>3</v>
      </c>
      <c r="I750" s="35">
        <f t="shared" si="182"/>
        <v>0</v>
      </c>
      <c r="J750" s="220">
        <f t="shared" si="183"/>
        <v>0</v>
      </c>
      <c r="K750" s="12">
        <f t="shared" si="184"/>
        <v>0</v>
      </c>
      <c r="L750" s="37"/>
      <c r="M750" s="6">
        <f>ROUND(予定価格!B738*査定表!$B$1949,-$F$14)</f>
        <v>0</v>
      </c>
      <c r="N750">
        <f>IF(M750=0,1,M750/予定価格!B738)</f>
        <v>1</v>
      </c>
      <c r="O750">
        <f t="shared" si="191"/>
        <v>11</v>
      </c>
      <c r="P750">
        <f t="shared" si="185"/>
        <v>0</v>
      </c>
      <c r="Q750">
        <f>IF(M750=0,0,M750/予定価格!B738)</f>
        <v>0</v>
      </c>
      <c r="R750">
        <f t="shared" si="192"/>
        <v>11</v>
      </c>
      <c r="S750">
        <f t="shared" si="186"/>
        <v>0</v>
      </c>
      <c r="T750" s="6">
        <f t="shared" si="187"/>
        <v>0</v>
      </c>
      <c r="U750" s="6" t="e">
        <f>IF(予定価格!$G$1939=0,ROUND(予定価格!H738*(入力表!$F$12/予定価格!$H$1943),-$F$14),ROUND((予定価格!G738*(入力表!$F$12-予定価格!$H$1943)/予定価格!$G$1943)+予定価格!H738,-$F$14))</f>
        <v>#DIV/0!</v>
      </c>
      <c r="V750" t="e">
        <f>IF(U750=0,1,IF(予定価格!O738=0,1,(U750-予定価格!P738)/予定価格!O738))</f>
        <v>#DIV/0!</v>
      </c>
      <c r="W750" t="e">
        <f t="shared" si="193"/>
        <v>#DIV/0!</v>
      </c>
      <c r="X750" t="e">
        <f t="shared" si="188"/>
        <v>#DIV/0!</v>
      </c>
      <c r="Y750" t="e">
        <f>IF(U750=0,0,IF(予定価格!G738=0,0,(U750-予定価格!H738)/予定価格!G738))</f>
        <v>#DIV/0!</v>
      </c>
      <c r="Z750" t="e">
        <f t="shared" si="194"/>
        <v>#DIV/0!</v>
      </c>
      <c r="AA750" t="e">
        <f t="shared" si="189"/>
        <v>#DIV/0!</v>
      </c>
      <c r="AB750" s="6" t="e">
        <f t="shared" si="190"/>
        <v>#DIV/0!</v>
      </c>
    </row>
    <row r="751" spans="1:28" hidden="1" x14ac:dyDescent="0.2">
      <c r="A751">
        <f>+予定価格!A739</f>
        <v>0</v>
      </c>
      <c r="B751" s="268">
        <f>ROUND(予定価格!B739*査定表!$B$1949,-D751)+E751</f>
        <v>0</v>
      </c>
      <c r="C751" s="268"/>
      <c r="D751" s="32">
        <f t="shared" si="195"/>
        <v>3</v>
      </c>
      <c r="E751" s="33">
        <f t="shared" si="181"/>
        <v>0</v>
      </c>
      <c r="F751" s="268">
        <f>IF($F$12=0,0,IF(予定価格!$G$1939=0,ROUND(予定価格!H739*(入力表!$F$12/予定価格!$H$1943),-H751),ROUND((予定価格!G739*(入力表!$F$12-予定価格!$H$1943)/予定価格!$G$1943)+予定価格!H739,-H751)))+I751</f>
        <v>0</v>
      </c>
      <c r="G751" s="268"/>
      <c r="H751" s="34">
        <f t="shared" si="196"/>
        <v>3</v>
      </c>
      <c r="I751" s="35">
        <f t="shared" si="182"/>
        <v>0</v>
      </c>
      <c r="J751" s="220">
        <f t="shared" si="183"/>
        <v>0</v>
      </c>
      <c r="K751" s="12">
        <f t="shared" si="184"/>
        <v>0</v>
      </c>
      <c r="L751" s="37"/>
      <c r="M751" s="6">
        <f>ROUND(予定価格!B739*査定表!$B$1949,-$F$14)</f>
        <v>0</v>
      </c>
      <c r="N751">
        <f>IF(M751=0,1,M751/予定価格!B739)</f>
        <v>1</v>
      </c>
      <c r="O751">
        <f t="shared" si="191"/>
        <v>11</v>
      </c>
      <c r="P751">
        <f t="shared" si="185"/>
        <v>0</v>
      </c>
      <c r="Q751">
        <f>IF(M751=0,0,M751/予定価格!B739)</f>
        <v>0</v>
      </c>
      <c r="R751">
        <f t="shared" si="192"/>
        <v>11</v>
      </c>
      <c r="S751">
        <f t="shared" si="186"/>
        <v>0</v>
      </c>
      <c r="T751" s="6">
        <f t="shared" si="187"/>
        <v>0</v>
      </c>
      <c r="U751" s="6" t="e">
        <f>IF(予定価格!$G$1939=0,ROUND(予定価格!H739*(入力表!$F$12/予定価格!$H$1943),-$F$14),ROUND((予定価格!G739*(入力表!$F$12-予定価格!$H$1943)/予定価格!$G$1943)+予定価格!H739,-$F$14))</f>
        <v>#DIV/0!</v>
      </c>
      <c r="V751" t="e">
        <f>IF(U751=0,1,IF(予定価格!O739=0,1,(U751-予定価格!P739)/予定価格!O739))</f>
        <v>#DIV/0!</v>
      </c>
      <c r="W751" t="e">
        <f t="shared" si="193"/>
        <v>#DIV/0!</v>
      </c>
      <c r="X751" t="e">
        <f t="shared" si="188"/>
        <v>#DIV/0!</v>
      </c>
      <c r="Y751" t="e">
        <f>IF(U751=0,0,IF(予定価格!G739=0,0,(U751-予定価格!H739)/予定価格!G739))</f>
        <v>#DIV/0!</v>
      </c>
      <c r="Z751" t="e">
        <f t="shared" si="194"/>
        <v>#DIV/0!</v>
      </c>
      <c r="AA751" t="e">
        <f t="shared" si="189"/>
        <v>#DIV/0!</v>
      </c>
      <c r="AB751" s="6" t="e">
        <f t="shared" si="190"/>
        <v>#DIV/0!</v>
      </c>
    </row>
    <row r="752" spans="1:28" hidden="1" x14ac:dyDescent="0.2">
      <c r="A752">
        <f>+予定価格!A740</f>
        <v>0</v>
      </c>
      <c r="B752" s="268">
        <f>ROUND(予定価格!B740*査定表!$B$1949,-D752)+E752</f>
        <v>0</v>
      </c>
      <c r="C752" s="268"/>
      <c r="D752" s="32">
        <f t="shared" si="195"/>
        <v>3</v>
      </c>
      <c r="E752" s="33">
        <f t="shared" si="181"/>
        <v>0</v>
      </c>
      <c r="F752" s="268">
        <f>IF($F$12=0,0,IF(予定価格!$G$1939=0,ROUND(予定価格!H740*(入力表!$F$12/予定価格!$H$1943),-H752),ROUND((予定価格!G740*(入力表!$F$12-予定価格!$H$1943)/予定価格!$G$1943)+予定価格!H740,-H752)))+I752</f>
        <v>0</v>
      </c>
      <c r="G752" s="268"/>
      <c r="H752" s="34">
        <f t="shared" si="196"/>
        <v>3</v>
      </c>
      <c r="I752" s="35">
        <f t="shared" si="182"/>
        <v>0</v>
      </c>
      <c r="J752" s="220">
        <f t="shared" si="183"/>
        <v>0</v>
      </c>
      <c r="K752" s="12">
        <f t="shared" si="184"/>
        <v>0</v>
      </c>
      <c r="L752" s="37"/>
      <c r="M752" s="6">
        <f>ROUND(予定価格!B740*査定表!$B$1949,-$F$14)</f>
        <v>0</v>
      </c>
      <c r="N752">
        <f>IF(M752=0,1,M752/予定価格!B740)</f>
        <v>1</v>
      </c>
      <c r="O752">
        <f t="shared" si="191"/>
        <v>11</v>
      </c>
      <c r="P752">
        <f t="shared" si="185"/>
        <v>0</v>
      </c>
      <c r="Q752">
        <f>IF(M752=0,0,M752/予定価格!B740)</f>
        <v>0</v>
      </c>
      <c r="R752">
        <f t="shared" si="192"/>
        <v>11</v>
      </c>
      <c r="S752">
        <f t="shared" si="186"/>
        <v>0</v>
      </c>
      <c r="T752" s="6">
        <f t="shared" si="187"/>
        <v>0</v>
      </c>
      <c r="U752" s="6" t="e">
        <f>IF(予定価格!$G$1939=0,ROUND(予定価格!H740*(入力表!$F$12/予定価格!$H$1943),-$F$14),ROUND((予定価格!G740*(入力表!$F$12-予定価格!$H$1943)/予定価格!$G$1943)+予定価格!H740,-$F$14))</f>
        <v>#DIV/0!</v>
      </c>
      <c r="V752" t="e">
        <f>IF(U752=0,1,IF(予定価格!O740=0,1,(U752-予定価格!P740)/予定価格!O740))</f>
        <v>#DIV/0!</v>
      </c>
      <c r="W752" t="e">
        <f t="shared" si="193"/>
        <v>#DIV/0!</v>
      </c>
      <c r="X752" t="e">
        <f t="shared" si="188"/>
        <v>#DIV/0!</v>
      </c>
      <c r="Y752" t="e">
        <f>IF(U752=0,0,IF(予定価格!G740=0,0,(U752-予定価格!H740)/予定価格!G740))</f>
        <v>#DIV/0!</v>
      </c>
      <c r="Z752" t="e">
        <f t="shared" si="194"/>
        <v>#DIV/0!</v>
      </c>
      <c r="AA752" t="e">
        <f t="shared" si="189"/>
        <v>#DIV/0!</v>
      </c>
      <c r="AB752" s="6" t="e">
        <f t="shared" si="190"/>
        <v>#DIV/0!</v>
      </c>
    </row>
    <row r="753" spans="1:28" hidden="1" x14ac:dyDescent="0.2">
      <c r="A753">
        <f>+予定価格!A741</f>
        <v>0</v>
      </c>
      <c r="B753" s="268">
        <f>ROUND(予定価格!B741*査定表!$B$1949,-D753)+E753</f>
        <v>0</v>
      </c>
      <c r="C753" s="268"/>
      <c r="D753" s="32">
        <f t="shared" si="195"/>
        <v>3</v>
      </c>
      <c r="E753" s="33">
        <f t="shared" si="181"/>
        <v>0</v>
      </c>
      <c r="F753" s="268">
        <f>IF($F$12=0,0,IF(予定価格!$G$1939=0,ROUND(予定価格!H741*(入力表!$F$12/予定価格!$H$1943),-H753),ROUND((予定価格!G741*(入力表!$F$12-予定価格!$H$1943)/予定価格!$G$1943)+予定価格!H741,-H753)))+I753</f>
        <v>0</v>
      </c>
      <c r="G753" s="268"/>
      <c r="H753" s="34">
        <f t="shared" si="196"/>
        <v>3</v>
      </c>
      <c r="I753" s="35">
        <f t="shared" si="182"/>
        <v>0</v>
      </c>
      <c r="J753" s="220">
        <f t="shared" si="183"/>
        <v>0</v>
      </c>
      <c r="K753" s="12">
        <f t="shared" si="184"/>
        <v>0</v>
      </c>
      <c r="L753" s="37"/>
      <c r="M753" s="6">
        <f>ROUND(予定価格!B741*査定表!$B$1949,-$F$14)</f>
        <v>0</v>
      </c>
      <c r="N753">
        <f>IF(M753=0,1,M753/予定価格!B741)</f>
        <v>1</v>
      </c>
      <c r="O753">
        <f t="shared" si="191"/>
        <v>11</v>
      </c>
      <c r="P753">
        <f t="shared" si="185"/>
        <v>0</v>
      </c>
      <c r="Q753">
        <f>IF(M753=0,0,M753/予定価格!B741)</f>
        <v>0</v>
      </c>
      <c r="R753">
        <f t="shared" si="192"/>
        <v>11</v>
      </c>
      <c r="S753">
        <f t="shared" si="186"/>
        <v>0</v>
      </c>
      <c r="T753" s="6">
        <f t="shared" si="187"/>
        <v>0</v>
      </c>
      <c r="U753" s="6" t="e">
        <f>IF(予定価格!$G$1939=0,ROUND(予定価格!H741*(入力表!$F$12/予定価格!$H$1943),-$F$14),ROUND((予定価格!G741*(入力表!$F$12-予定価格!$H$1943)/予定価格!$G$1943)+予定価格!H741,-$F$14))</f>
        <v>#DIV/0!</v>
      </c>
      <c r="V753" t="e">
        <f>IF(U753=0,1,IF(予定価格!O741=0,1,(U753-予定価格!P741)/予定価格!O741))</f>
        <v>#DIV/0!</v>
      </c>
      <c r="W753" t="e">
        <f t="shared" si="193"/>
        <v>#DIV/0!</v>
      </c>
      <c r="X753" t="e">
        <f t="shared" si="188"/>
        <v>#DIV/0!</v>
      </c>
      <c r="Y753" t="e">
        <f>IF(U753=0,0,IF(予定価格!G741=0,0,(U753-予定価格!H741)/予定価格!G741))</f>
        <v>#DIV/0!</v>
      </c>
      <c r="Z753" t="e">
        <f t="shared" si="194"/>
        <v>#DIV/0!</v>
      </c>
      <c r="AA753" t="e">
        <f t="shared" si="189"/>
        <v>#DIV/0!</v>
      </c>
      <c r="AB753" s="6" t="e">
        <f t="shared" si="190"/>
        <v>#DIV/0!</v>
      </c>
    </row>
    <row r="754" spans="1:28" hidden="1" x14ac:dyDescent="0.2">
      <c r="A754">
        <f>+予定価格!A742</f>
        <v>0</v>
      </c>
      <c r="B754" s="268">
        <f>ROUND(予定価格!B742*査定表!$B$1949,-D754)+E754</f>
        <v>0</v>
      </c>
      <c r="C754" s="268"/>
      <c r="D754" s="32">
        <f t="shared" si="195"/>
        <v>3</v>
      </c>
      <c r="E754" s="33">
        <f t="shared" si="181"/>
        <v>0</v>
      </c>
      <c r="F754" s="268">
        <f>IF($F$12=0,0,IF(予定価格!$G$1939=0,ROUND(予定価格!H742*(入力表!$F$12/予定価格!$H$1943),-H754),ROUND((予定価格!G742*(入力表!$F$12-予定価格!$H$1943)/予定価格!$G$1943)+予定価格!H742,-H754)))+I754</f>
        <v>0</v>
      </c>
      <c r="G754" s="268"/>
      <c r="H754" s="34">
        <f t="shared" si="196"/>
        <v>3</v>
      </c>
      <c r="I754" s="35">
        <f t="shared" si="182"/>
        <v>0</v>
      </c>
      <c r="J754" s="220">
        <f t="shared" si="183"/>
        <v>0</v>
      </c>
      <c r="K754" s="12">
        <f t="shared" si="184"/>
        <v>0</v>
      </c>
      <c r="L754" s="37"/>
      <c r="M754" s="6">
        <f>ROUND(予定価格!B742*査定表!$B$1949,-$F$14)</f>
        <v>0</v>
      </c>
      <c r="N754">
        <f>IF(M754=0,1,M754/予定価格!B742)</f>
        <v>1</v>
      </c>
      <c r="O754">
        <f t="shared" si="191"/>
        <v>11</v>
      </c>
      <c r="P754">
        <f t="shared" si="185"/>
        <v>0</v>
      </c>
      <c r="Q754">
        <f>IF(M754=0,0,M754/予定価格!B742)</f>
        <v>0</v>
      </c>
      <c r="R754">
        <f t="shared" si="192"/>
        <v>11</v>
      </c>
      <c r="S754">
        <f t="shared" si="186"/>
        <v>0</v>
      </c>
      <c r="T754" s="6">
        <f t="shared" si="187"/>
        <v>0</v>
      </c>
      <c r="U754" s="6" t="e">
        <f>IF(予定価格!$G$1939=0,ROUND(予定価格!H742*(入力表!$F$12/予定価格!$H$1943),-$F$14),ROUND((予定価格!G742*(入力表!$F$12-予定価格!$H$1943)/予定価格!$G$1943)+予定価格!H742,-$F$14))</f>
        <v>#DIV/0!</v>
      </c>
      <c r="V754" t="e">
        <f>IF(U754=0,1,IF(予定価格!O742=0,1,(U754-予定価格!P742)/予定価格!O742))</f>
        <v>#DIV/0!</v>
      </c>
      <c r="W754" t="e">
        <f t="shared" si="193"/>
        <v>#DIV/0!</v>
      </c>
      <c r="X754" t="e">
        <f t="shared" si="188"/>
        <v>#DIV/0!</v>
      </c>
      <c r="Y754" t="e">
        <f>IF(U754=0,0,IF(予定価格!G742=0,0,(U754-予定価格!H742)/予定価格!G742))</f>
        <v>#DIV/0!</v>
      </c>
      <c r="Z754" t="e">
        <f t="shared" si="194"/>
        <v>#DIV/0!</v>
      </c>
      <c r="AA754" t="e">
        <f t="shared" si="189"/>
        <v>#DIV/0!</v>
      </c>
      <c r="AB754" s="6" t="e">
        <f t="shared" si="190"/>
        <v>#DIV/0!</v>
      </c>
    </row>
    <row r="755" spans="1:28" hidden="1" x14ac:dyDescent="0.2">
      <c r="A755">
        <f>+予定価格!A743</f>
        <v>0</v>
      </c>
      <c r="B755" s="268">
        <f>ROUND(予定価格!B743*査定表!$B$1949,-D755)+E755</f>
        <v>0</v>
      </c>
      <c r="C755" s="268"/>
      <c r="D755" s="32">
        <f t="shared" si="195"/>
        <v>3</v>
      </c>
      <c r="E755" s="33">
        <f t="shared" si="181"/>
        <v>0</v>
      </c>
      <c r="F755" s="268">
        <f>IF($F$12=0,0,IF(予定価格!$G$1939=0,ROUND(予定価格!H743*(入力表!$F$12/予定価格!$H$1943),-H755),ROUND((予定価格!G743*(入力表!$F$12-予定価格!$H$1943)/予定価格!$G$1943)+予定価格!H743,-H755)))+I755</f>
        <v>0</v>
      </c>
      <c r="G755" s="268"/>
      <c r="H755" s="34">
        <f t="shared" si="196"/>
        <v>3</v>
      </c>
      <c r="I755" s="35">
        <f t="shared" si="182"/>
        <v>0</v>
      </c>
      <c r="J755" s="220">
        <f t="shared" si="183"/>
        <v>0</v>
      </c>
      <c r="K755" s="12">
        <f t="shared" si="184"/>
        <v>0</v>
      </c>
      <c r="L755" s="37"/>
      <c r="M755" s="6">
        <f>ROUND(予定価格!B743*査定表!$B$1949,-$F$14)</f>
        <v>0</v>
      </c>
      <c r="N755">
        <f>IF(M755=0,1,M755/予定価格!B743)</f>
        <v>1</v>
      </c>
      <c r="O755">
        <f t="shared" si="191"/>
        <v>11</v>
      </c>
      <c r="P755">
        <f t="shared" si="185"/>
        <v>0</v>
      </c>
      <c r="Q755">
        <f>IF(M755=0,0,M755/予定価格!B743)</f>
        <v>0</v>
      </c>
      <c r="R755">
        <f t="shared" si="192"/>
        <v>11</v>
      </c>
      <c r="S755">
        <f t="shared" si="186"/>
        <v>0</v>
      </c>
      <c r="T755" s="6">
        <f t="shared" si="187"/>
        <v>0</v>
      </c>
      <c r="U755" s="6" t="e">
        <f>IF(予定価格!$G$1939=0,ROUND(予定価格!H743*(入力表!$F$12/予定価格!$H$1943),-$F$14),ROUND((予定価格!G743*(入力表!$F$12-予定価格!$H$1943)/予定価格!$G$1943)+予定価格!H743,-$F$14))</f>
        <v>#DIV/0!</v>
      </c>
      <c r="V755" t="e">
        <f>IF(U755=0,1,IF(予定価格!O743=0,1,(U755-予定価格!P743)/予定価格!O743))</f>
        <v>#DIV/0!</v>
      </c>
      <c r="W755" t="e">
        <f t="shared" si="193"/>
        <v>#DIV/0!</v>
      </c>
      <c r="X755" t="e">
        <f t="shared" si="188"/>
        <v>#DIV/0!</v>
      </c>
      <c r="Y755" t="e">
        <f>IF(U755=0,0,IF(予定価格!G743=0,0,(U755-予定価格!H743)/予定価格!G743))</f>
        <v>#DIV/0!</v>
      </c>
      <c r="Z755" t="e">
        <f t="shared" si="194"/>
        <v>#DIV/0!</v>
      </c>
      <c r="AA755" t="e">
        <f t="shared" si="189"/>
        <v>#DIV/0!</v>
      </c>
      <c r="AB755" s="6" t="e">
        <f t="shared" si="190"/>
        <v>#DIV/0!</v>
      </c>
    </row>
    <row r="756" spans="1:28" hidden="1" x14ac:dyDescent="0.2">
      <c r="A756">
        <f>+予定価格!A744</f>
        <v>0</v>
      </c>
      <c r="B756" s="268">
        <f>ROUND(予定価格!B744*査定表!$B$1949,-D756)+E756</f>
        <v>0</v>
      </c>
      <c r="C756" s="268"/>
      <c r="D756" s="32">
        <f t="shared" si="195"/>
        <v>3</v>
      </c>
      <c r="E756" s="33">
        <f t="shared" si="181"/>
        <v>0</v>
      </c>
      <c r="F756" s="268">
        <f>IF($F$12=0,0,IF(予定価格!$G$1939=0,ROUND(予定価格!H744*(入力表!$F$12/予定価格!$H$1943),-H756),ROUND((予定価格!G744*(入力表!$F$12-予定価格!$H$1943)/予定価格!$G$1943)+予定価格!H744,-H756)))+I756</f>
        <v>0</v>
      </c>
      <c r="G756" s="268"/>
      <c r="H756" s="34">
        <f t="shared" si="196"/>
        <v>3</v>
      </c>
      <c r="I756" s="35">
        <f t="shared" si="182"/>
        <v>0</v>
      </c>
      <c r="J756" s="220">
        <f t="shared" si="183"/>
        <v>0</v>
      </c>
      <c r="K756" s="12">
        <f t="shared" si="184"/>
        <v>0</v>
      </c>
      <c r="L756" s="37"/>
      <c r="M756" s="6">
        <f>ROUND(予定価格!B744*査定表!$B$1949,-$F$14)</f>
        <v>0</v>
      </c>
      <c r="N756">
        <f>IF(M756=0,1,M756/予定価格!B744)</f>
        <v>1</v>
      </c>
      <c r="O756">
        <f t="shared" si="191"/>
        <v>11</v>
      </c>
      <c r="P756">
        <f t="shared" si="185"/>
        <v>0</v>
      </c>
      <c r="Q756">
        <f>IF(M756=0,0,M756/予定価格!B744)</f>
        <v>0</v>
      </c>
      <c r="R756">
        <f t="shared" si="192"/>
        <v>11</v>
      </c>
      <c r="S756">
        <f t="shared" si="186"/>
        <v>0</v>
      </c>
      <c r="T756" s="6">
        <f t="shared" si="187"/>
        <v>0</v>
      </c>
      <c r="U756" s="6" t="e">
        <f>IF(予定価格!$G$1939=0,ROUND(予定価格!H744*(入力表!$F$12/予定価格!$H$1943),-$F$14),ROUND((予定価格!G744*(入力表!$F$12-予定価格!$H$1943)/予定価格!$G$1943)+予定価格!H744,-$F$14))</f>
        <v>#DIV/0!</v>
      </c>
      <c r="V756" t="e">
        <f>IF(U756=0,1,IF(予定価格!O744=0,1,(U756-予定価格!P744)/予定価格!O744))</f>
        <v>#DIV/0!</v>
      </c>
      <c r="W756" t="e">
        <f t="shared" si="193"/>
        <v>#DIV/0!</v>
      </c>
      <c r="X756" t="e">
        <f t="shared" si="188"/>
        <v>#DIV/0!</v>
      </c>
      <c r="Y756" t="e">
        <f>IF(U756=0,0,IF(予定価格!G744=0,0,(U756-予定価格!H744)/予定価格!G744))</f>
        <v>#DIV/0!</v>
      </c>
      <c r="Z756" t="e">
        <f t="shared" si="194"/>
        <v>#DIV/0!</v>
      </c>
      <c r="AA756" t="e">
        <f t="shared" si="189"/>
        <v>#DIV/0!</v>
      </c>
      <c r="AB756" s="6" t="e">
        <f t="shared" si="190"/>
        <v>#DIV/0!</v>
      </c>
    </row>
    <row r="757" spans="1:28" hidden="1" x14ac:dyDescent="0.2">
      <c r="A757">
        <f>+予定価格!A745</f>
        <v>0</v>
      </c>
      <c r="B757" s="268">
        <f>ROUND(予定価格!B745*査定表!$B$1949,-D757)+E757</f>
        <v>0</v>
      </c>
      <c r="C757" s="268"/>
      <c r="D757" s="32">
        <f t="shared" si="195"/>
        <v>3</v>
      </c>
      <c r="E757" s="33">
        <f t="shared" si="181"/>
        <v>0</v>
      </c>
      <c r="F757" s="268">
        <f>IF($F$12=0,0,IF(予定価格!$G$1939=0,ROUND(予定価格!H745*(入力表!$F$12/予定価格!$H$1943),-H757),ROUND((予定価格!G745*(入力表!$F$12-予定価格!$H$1943)/予定価格!$G$1943)+予定価格!H745,-H757)))+I757</f>
        <v>0</v>
      </c>
      <c r="G757" s="268"/>
      <c r="H757" s="34">
        <f t="shared" si="196"/>
        <v>3</v>
      </c>
      <c r="I757" s="35">
        <f t="shared" si="182"/>
        <v>0</v>
      </c>
      <c r="J757" s="220">
        <f t="shared" si="183"/>
        <v>0</v>
      </c>
      <c r="K757" s="12">
        <f t="shared" si="184"/>
        <v>0</v>
      </c>
      <c r="L757" s="37"/>
      <c r="M757" s="6">
        <f>ROUND(予定価格!B745*査定表!$B$1949,-$F$14)</f>
        <v>0</v>
      </c>
      <c r="N757">
        <f>IF(M757=0,1,M757/予定価格!B745)</f>
        <v>1</v>
      </c>
      <c r="O757">
        <f t="shared" si="191"/>
        <v>11</v>
      </c>
      <c r="P757">
        <f t="shared" si="185"/>
        <v>0</v>
      </c>
      <c r="Q757">
        <f>IF(M757=0,0,M757/予定価格!B745)</f>
        <v>0</v>
      </c>
      <c r="R757">
        <f t="shared" si="192"/>
        <v>11</v>
      </c>
      <c r="S757">
        <f t="shared" si="186"/>
        <v>0</v>
      </c>
      <c r="T757" s="6">
        <f t="shared" si="187"/>
        <v>0</v>
      </c>
      <c r="U757" s="6" t="e">
        <f>IF(予定価格!$G$1939=0,ROUND(予定価格!H745*(入力表!$F$12/予定価格!$H$1943),-$F$14),ROUND((予定価格!G745*(入力表!$F$12-予定価格!$H$1943)/予定価格!$G$1943)+予定価格!H745,-$F$14))</f>
        <v>#DIV/0!</v>
      </c>
      <c r="V757" t="e">
        <f>IF(U757=0,1,IF(予定価格!O745=0,1,(U757-予定価格!P745)/予定価格!O745))</f>
        <v>#DIV/0!</v>
      </c>
      <c r="W757" t="e">
        <f t="shared" si="193"/>
        <v>#DIV/0!</v>
      </c>
      <c r="X757" t="e">
        <f t="shared" si="188"/>
        <v>#DIV/0!</v>
      </c>
      <c r="Y757" t="e">
        <f>IF(U757=0,0,IF(予定価格!G745=0,0,(U757-予定価格!H745)/予定価格!G745))</f>
        <v>#DIV/0!</v>
      </c>
      <c r="Z757" t="e">
        <f t="shared" si="194"/>
        <v>#DIV/0!</v>
      </c>
      <c r="AA757" t="e">
        <f t="shared" si="189"/>
        <v>#DIV/0!</v>
      </c>
      <c r="AB757" s="6" t="e">
        <f t="shared" si="190"/>
        <v>#DIV/0!</v>
      </c>
    </row>
    <row r="758" spans="1:28" hidden="1" x14ac:dyDescent="0.2">
      <c r="A758">
        <f>+予定価格!A746</f>
        <v>0</v>
      </c>
      <c r="B758" s="268">
        <f>ROUND(予定価格!B746*査定表!$B$1949,-D758)+E758</f>
        <v>0</v>
      </c>
      <c r="C758" s="268"/>
      <c r="D758" s="32">
        <f t="shared" si="195"/>
        <v>3</v>
      </c>
      <c r="E758" s="33">
        <f t="shared" si="181"/>
        <v>0</v>
      </c>
      <c r="F758" s="268">
        <f>IF($F$12=0,0,IF(予定価格!$G$1939=0,ROUND(予定価格!H746*(入力表!$F$12/予定価格!$H$1943),-H758),ROUND((予定価格!G746*(入力表!$F$12-予定価格!$H$1943)/予定価格!$G$1943)+予定価格!H746,-H758)))+I758</f>
        <v>0</v>
      </c>
      <c r="G758" s="268"/>
      <c r="H758" s="34">
        <f t="shared" si="196"/>
        <v>3</v>
      </c>
      <c r="I758" s="35">
        <f t="shared" si="182"/>
        <v>0</v>
      </c>
      <c r="J758" s="220">
        <f t="shared" si="183"/>
        <v>0</v>
      </c>
      <c r="K758" s="12">
        <f t="shared" si="184"/>
        <v>0</v>
      </c>
      <c r="L758" s="37"/>
      <c r="M758" s="6">
        <f>ROUND(予定価格!B746*査定表!$B$1949,-$F$14)</f>
        <v>0</v>
      </c>
      <c r="N758">
        <f>IF(M758=0,1,M758/予定価格!B746)</f>
        <v>1</v>
      </c>
      <c r="O758">
        <f t="shared" si="191"/>
        <v>11</v>
      </c>
      <c r="P758">
        <f t="shared" si="185"/>
        <v>0</v>
      </c>
      <c r="Q758">
        <f>IF(M758=0,0,M758/予定価格!B746)</f>
        <v>0</v>
      </c>
      <c r="R758">
        <f t="shared" si="192"/>
        <v>11</v>
      </c>
      <c r="S758">
        <f t="shared" si="186"/>
        <v>0</v>
      </c>
      <c r="T758" s="6">
        <f t="shared" si="187"/>
        <v>0</v>
      </c>
      <c r="U758" s="6" t="e">
        <f>IF(予定価格!$G$1939=0,ROUND(予定価格!H746*(入力表!$F$12/予定価格!$H$1943),-$F$14),ROUND((予定価格!G746*(入力表!$F$12-予定価格!$H$1943)/予定価格!$G$1943)+予定価格!H746,-$F$14))</f>
        <v>#DIV/0!</v>
      </c>
      <c r="V758" t="e">
        <f>IF(U758=0,1,IF(予定価格!O746=0,1,(U758-予定価格!P746)/予定価格!O746))</f>
        <v>#DIV/0!</v>
      </c>
      <c r="W758" t="e">
        <f t="shared" si="193"/>
        <v>#DIV/0!</v>
      </c>
      <c r="X758" t="e">
        <f t="shared" si="188"/>
        <v>#DIV/0!</v>
      </c>
      <c r="Y758" t="e">
        <f>IF(U758=0,0,IF(予定価格!G746=0,0,(U758-予定価格!H746)/予定価格!G746))</f>
        <v>#DIV/0!</v>
      </c>
      <c r="Z758" t="e">
        <f t="shared" si="194"/>
        <v>#DIV/0!</v>
      </c>
      <c r="AA758" t="e">
        <f t="shared" si="189"/>
        <v>#DIV/0!</v>
      </c>
      <c r="AB758" s="6" t="e">
        <f t="shared" si="190"/>
        <v>#DIV/0!</v>
      </c>
    </row>
    <row r="759" spans="1:28" hidden="1" x14ac:dyDescent="0.2">
      <c r="A759">
        <f>+予定価格!A747</f>
        <v>0</v>
      </c>
      <c r="B759" s="268">
        <f>ROUND(予定価格!B747*査定表!$B$1949,-D759)+E759</f>
        <v>0</v>
      </c>
      <c r="C759" s="268"/>
      <c r="D759" s="32">
        <f t="shared" si="195"/>
        <v>3</v>
      </c>
      <c r="E759" s="33">
        <f t="shared" ref="E759:E822" si="197">IF(F$12=0,+P759+S759,0)</f>
        <v>0</v>
      </c>
      <c r="F759" s="268">
        <f>IF($F$12=0,0,IF(予定価格!$G$1939=0,ROUND(予定価格!H747*(入力表!$F$12/予定価格!$H$1943),-H759),ROUND((予定価格!G747*(入力表!$F$12-予定価格!$H$1943)/予定価格!$G$1943)+予定価格!H747,-H759)))+I759</f>
        <v>0</v>
      </c>
      <c r="G759" s="268"/>
      <c r="H759" s="34">
        <f t="shared" si="196"/>
        <v>3</v>
      </c>
      <c r="I759" s="35">
        <f t="shared" ref="I759:I822" si="198">IF(F$12=0,0,+X759+AA759)</f>
        <v>0</v>
      </c>
      <c r="J759" s="220">
        <f t="shared" ref="J759:J822" si="199">+F759+K759</f>
        <v>0</v>
      </c>
      <c r="K759" s="12">
        <f t="shared" ref="K759:K822" si="200">+B759</f>
        <v>0</v>
      </c>
      <c r="L759" s="37"/>
      <c r="M759" s="6">
        <f>ROUND(予定価格!B747*査定表!$B$1949,-$F$14)</f>
        <v>0</v>
      </c>
      <c r="N759">
        <f>IF(M759=0,1,M759/予定価格!B747)</f>
        <v>1</v>
      </c>
      <c r="O759">
        <f t="shared" si="191"/>
        <v>11</v>
      </c>
      <c r="P759">
        <f t="shared" ref="P759:P822" si="201">IF(M$15&gt;0,IF(O759*10^$F$14&lt;=M$15,10^$F$14,0),0)</f>
        <v>0</v>
      </c>
      <c r="Q759">
        <f>IF(M759=0,0,M759/予定価格!B747)</f>
        <v>0</v>
      </c>
      <c r="R759">
        <f t="shared" si="192"/>
        <v>11</v>
      </c>
      <c r="S759">
        <f t="shared" ref="S759:S822" si="202">IF(M$15&lt;0,IF(R759*10^$F$14&lt;=-M$15,-(10^$F$14),0),0)</f>
        <v>0</v>
      </c>
      <c r="T759" s="6">
        <f t="shared" ref="T759:T822" si="203">+M759+P759+S759</f>
        <v>0</v>
      </c>
      <c r="U759" s="6" t="e">
        <f>IF(予定価格!$G$1939=0,ROUND(予定価格!H747*(入力表!$F$12/予定価格!$H$1943),-$F$14),ROUND((予定価格!G747*(入力表!$F$12-予定価格!$H$1943)/予定価格!$G$1943)+予定価格!H747,-$F$14))</f>
        <v>#DIV/0!</v>
      </c>
      <c r="V759" t="e">
        <f>IF(U759=0,1,IF(予定価格!O747=0,1,(U759-予定価格!P747)/予定価格!O747))</f>
        <v>#DIV/0!</v>
      </c>
      <c r="W759" t="e">
        <f t="shared" si="193"/>
        <v>#DIV/0!</v>
      </c>
      <c r="X759" t="e">
        <f t="shared" ref="X759:X822" si="204">IF(U$15&gt;0,IF(W759*10^$F$14&lt;=U$15,10^$F$14,0),0)</f>
        <v>#DIV/0!</v>
      </c>
      <c r="Y759" t="e">
        <f>IF(U759=0,0,IF(予定価格!G747=0,0,(U759-予定価格!H747)/予定価格!G747))</f>
        <v>#DIV/0!</v>
      </c>
      <c r="Z759" t="e">
        <f t="shared" si="194"/>
        <v>#DIV/0!</v>
      </c>
      <c r="AA759" t="e">
        <f t="shared" ref="AA759:AA822" si="205">IF(U$15&lt;0,IF(Z759*10^$F$14&lt;=-U$15,-(10^$F$14),0),0)</f>
        <v>#DIV/0!</v>
      </c>
      <c r="AB759" s="6" t="e">
        <f t="shared" ref="AB759:AB822" si="206">+U759+X759+AA759</f>
        <v>#DIV/0!</v>
      </c>
    </row>
    <row r="760" spans="1:28" hidden="1" x14ac:dyDescent="0.2">
      <c r="A760">
        <f>+予定価格!A748</f>
        <v>0</v>
      </c>
      <c r="B760" s="268">
        <f>ROUND(予定価格!B748*査定表!$B$1949,-D760)+E760</f>
        <v>0</v>
      </c>
      <c r="C760" s="268"/>
      <c r="D760" s="32">
        <f t="shared" si="195"/>
        <v>3</v>
      </c>
      <c r="E760" s="33">
        <f t="shared" si="197"/>
        <v>0</v>
      </c>
      <c r="F760" s="268">
        <f>IF($F$12=0,0,IF(予定価格!$G$1939=0,ROUND(予定価格!H748*(入力表!$F$12/予定価格!$H$1943),-H760),ROUND((予定価格!G748*(入力表!$F$12-予定価格!$H$1943)/予定価格!$G$1943)+予定価格!H748,-H760)))+I760</f>
        <v>0</v>
      </c>
      <c r="G760" s="268"/>
      <c r="H760" s="34">
        <f t="shared" si="196"/>
        <v>3</v>
      </c>
      <c r="I760" s="35">
        <f t="shared" si="198"/>
        <v>0</v>
      </c>
      <c r="J760" s="220">
        <f t="shared" si="199"/>
        <v>0</v>
      </c>
      <c r="K760" s="12">
        <f t="shared" si="200"/>
        <v>0</v>
      </c>
      <c r="L760" s="37"/>
      <c r="M760" s="6">
        <f>ROUND(予定価格!B748*査定表!$B$1949,-$F$14)</f>
        <v>0</v>
      </c>
      <c r="N760">
        <f>IF(M760=0,1,M760/予定価格!B748)</f>
        <v>1</v>
      </c>
      <c r="O760">
        <f t="shared" si="191"/>
        <v>11</v>
      </c>
      <c r="P760">
        <f t="shared" si="201"/>
        <v>0</v>
      </c>
      <c r="Q760">
        <f>IF(M760=0,0,M760/予定価格!B748)</f>
        <v>0</v>
      </c>
      <c r="R760">
        <f t="shared" si="192"/>
        <v>11</v>
      </c>
      <c r="S760">
        <f t="shared" si="202"/>
        <v>0</v>
      </c>
      <c r="T760" s="6">
        <f t="shared" si="203"/>
        <v>0</v>
      </c>
      <c r="U760" s="6" t="e">
        <f>IF(予定価格!$G$1939=0,ROUND(予定価格!H748*(入力表!$F$12/予定価格!$H$1943),-$F$14),ROUND((予定価格!G748*(入力表!$F$12-予定価格!$H$1943)/予定価格!$G$1943)+予定価格!H748,-$F$14))</f>
        <v>#DIV/0!</v>
      </c>
      <c r="V760" t="e">
        <f>IF(U760=0,1,IF(予定価格!O748=0,1,(U760-予定価格!P748)/予定価格!O748))</f>
        <v>#DIV/0!</v>
      </c>
      <c r="W760" t="e">
        <f t="shared" si="193"/>
        <v>#DIV/0!</v>
      </c>
      <c r="X760" t="e">
        <f t="shared" si="204"/>
        <v>#DIV/0!</v>
      </c>
      <c r="Y760" t="e">
        <f>IF(U760=0,0,IF(予定価格!G748=0,0,(U760-予定価格!H748)/予定価格!G748))</f>
        <v>#DIV/0!</v>
      </c>
      <c r="Z760" t="e">
        <f t="shared" si="194"/>
        <v>#DIV/0!</v>
      </c>
      <c r="AA760" t="e">
        <f t="shared" si="205"/>
        <v>#DIV/0!</v>
      </c>
      <c r="AB760" s="6" t="e">
        <f t="shared" si="206"/>
        <v>#DIV/0!</v>
      </c>
    </row>
    <row r="761" spans="1:28" hidden="1" x14ac:dyDescent="0.2">
      <c r="A761">
        <f>+予定価格!A749</f>
        <v>0</v>
      </c>
      <c r="B761" s="268">
        <f>ROUND(予定価格!B749*査定表!$B$1949,-D761)+E761</f>
        <v>0</v>
      </c>
      <c r="C761" s="268"/>
      <c r="D761" s="32">
        <f t="shared" si="195"/>
        <v>3</v>
      </c>
      <c r="E761" s="33">
        <f t="shared" si="197"/>
        <v>0</v>
      </c>
      <c r="F761" s="268">
        <f>IF($F$12=0,0,IF(予定価格!$G$1939=0,ROUND(予定価格!H749*(入力表!$F$12/予定価格!$H$1943),-H761),ROUND((予定価格!G749*(入力表!$F$12-予定価格!$H$1943)/予定価格!$G$1943)+予定価格!H749,-H761)))+I761</f>
        <v>0</v>
      </c>
      <c r="G761" s="268"/>
      <c r="H761" s="34">
        <f t="shared" si="196"/>
        <v>3</v>
      </c>
      <c r="I761" s="35">
        <f t="shared" si="198"/>
        <v>0</v>
      </c>
      <c r="J761" s="220">
        <f t="shared" si="199"/>
        <v>0</v>
      </c>
      <c r="K761" s="12">
        <f t="shared" si="200"/>
        <v>0</v>
      </c>
      <c r="L761" s="37"/>
      <c r="M761" s="6">
        <f>ROUND(予定価格!B749*査定表!$B$1949,-$F$14)</f>
        <v>0</v>
      </c>
      <c r="N761">
        <f>IF(M761=0,1,M761/予定価格!B749)</f>
        <v>1</v>
      </c>
      <c r="O761">
        <f t="shared" si="191"/>
        <v>11</v>
      </c>
      <c r="P761">
        <f t="shared" si="201"/>
        <v>0</v>
      </c>
      <c r="Q761">
        <f>IF(M761=0,0,M761/予定価格!B749)</f>
        <v>0</v>
      </c>
      <c r="R761">
        <f t="shared" si="192"/>
        <v>11</v>
      </c>
      <c r="S761">
        <f t="shared" si="202"/>
        <v>0</v>
      </c>
      <c r="T761" s="6">
        <f t="shared" si="203"/>
        <v>0</v>
      </c>
      <c r="U761" s="6" t="e">
        <f>IF(予定価格!$G$1939=0,ROUND(予定価格!H749*(入力表!$F$12/予定価格!$H$1943),-$F$14),ROUND((予定価格!G749*(入力表!$F$12-予定価格!$H$1943)/予定価格!$G$1943)+予定価格!H749,-$F$14))</f>
        <v>#DIV/0!</v>
      </c>
      <c r="V761" t="e">
        <f>IF(U761=0,1,IF(予定価格!O749=0,1,(U761-予定価格!P749)/予定価格!O749))</f>
        <v>#DIV/0!</v>
      </c>
      <c r="W761" t="e">
        <f t="shared" si="193"/>
        <v>#DIV/0!</v>
      </c>
      <c r="X761" t="e">
        <f t="shared" si="204"/>
        <v>#DIV/0!</v>
      </c>
      <c r="Y761" t="e">
        <f>IF(U761=0,0,IF(予定価格!G749=0,0,(U761-予定価格!H749)/予定価格!G749))</f>
        <v>#DIV/0!</v>
      </c>
      <c r="Z761" t="e">
        <f t="shared" si="194"/>
        <v>#DIV/0!</v>
      </c>
      <c r="AA761" t="e">
        <f t="shared" si="205"/>
        <v>#DIV/0!</v>
      </c>
      <c r="AB761" s="6" t="e">
        <f t="shared" si="206"/>
        <v>#DIV/0!</v>
      </c>
    </row>
    <row r="762" spans="1:28" hidden="1" x14ac:dyDescent="0.2">
      <c r="A762">
        <f>+予定価格!A750</f>
        <v>0</v>
      </c>
      <c r="B762" s="268">
        <f>ROUND(予定価格!B750*査定表!$B$1949,-D762)+E762</f>
        <v>0</v>
      </c>
      <c r="C762" s="268"/>
      <c r="D762" s="32">
        <f t="shared" si="195"/>
        <v>3</v>
      </c>
      <c r="E762" s="33">
        <f t="shared" si="197"/>
        <v>0</v>
      </c>
      <c r="F762" s="268">
        <f>IF($F$12=0,0,IF(予定価格!$G$1939=0,ROUND(予定価格!H750*(入力表!$F$12/予定価格!$H$1943),-H762),ROUND((予定価格!G750*(入力表!$F$12-予定価格!$H$1943)/予定価格!$G$1943)+予定価格!H750,-H762)))+I762</f>
        <v>0</v>
      </c>
      <c r="G762" s="268"/>
      <c r="H762" s="34">
        <f t="shared" si="196"/>
        <v>3</v>
      </c>
      <c r="I762" s="35">
        <f t="shared" si="198"/>
        <v>0</v>
      </c>
      <c r="J762" s="220">
        <f t="shared" si="199"/>
        <v>0</v>
      </c>
      <c r="K762" s="12">
        <f t="shared" si="200"/>
        <v>0</v>
      </c>
      <c r="L762" s="37"/>
      <c r="M762" s="6">
        <f>ROUND(予定価格!B750*査定表!$B$1949,-$F$14)</f>
        <v>0</v>
      </c>
      <c r="N762">
        <f>IF(M762=0,1,M762/予定価格!B750)</f>
        <v>1</v>
      </c>
      <c r="O762">
        <f t="shared" si="191"/>
        <v>11</v>
      </c>
      <c r="P762">
        <f t="shared" si="201"/>
        <v>0</v>
      </c>
      <c r="Q762">
        <f>IF(M762=0,0,M762/予定価格!B750)</f>
        <v>0</v>
      </c>
      <c r="R762">
        <f t="shared" si="192"/>
        <v>11</v>
      </c>
      <c r="S762">
        <f t="shared" si="202"/>
        <v>0</v>
      </c>
      <c r="T762" s="6">
        <f t="shared" si="203"/>
        <v>0</v>
      </c>
      <c r="U762" s="6" t="e">
        <f>IF(予定価格!$G$1939=0,ROUND(予定価格!H750*(入力表!$F$12/予定価格!$H$1943),-$F$14),ROUND((予定価格!G750*(入力表!$F$12-予定価格!$H$1943)/予定価格!$G$1943)+予定価格!H750,-$F$14))</f>
        <v>#DIV/0!</v>
      </c>
      <c r="V762" t="e">
        <f>IF(U762=0,1,IF(予定価格!O750=0,1,(U762-予定価格!P750)/予定価格!O750))</f>
        <v>#DIV/0!</v>
      </c>
      <c r="W762" t="e">
        <f t="shared" si="193"/>
        <v>#DIV/0!</v>
      </c>
      <c r="X762" t="e">
        <f t="shared" si="204"/>
        <v>#DIV/0!</v>
      </c>
      <c r="Y762" t="e">
        <f>IF(U762=0,0,IF(予定価格!G750=0,0,(U762-予定価格!H750)/予定価格!G750))</f>
        <v>#DIV/0!</v>
      </c>
      <c r="Z762" t="e">
        <f t="shared" si="194"/>
        <v>#DIV/0!</v>
      </c>
      <c r="AA762" t="e">
        <f t="shared" si="205"/>
        <v>#DIV/0!</v>
      </c>
      <c r="AB762" s="6" t="e">
        <f t="shared" si="206"/>
        <v>#DIV/0!</v>
      </c>
    </row>
    <row r="763" spans="1:28" hidden="1" x14ac:dyDescent="0.2">
      <c r="A763">
        <f>+予定価格!A751</f>
        <v>0</v>
      </c>
      <c r="B763" s="268">
        <f>ROUND(予定価格!B751*査定表!$B$1949,-D763)+E763</f>
        <v>0</v>
      </c>
      <c r="C763" s="268"/>
      <c r="D763" s="32">
        <f t="shared" si="195"/>
        <v>3</v>
      </c>
      <c r="E763" s="33">
        <f t="shared" si="197"/>
        <v>0</v>
      </c>
      <c r="F763" s="268">
        <f>IF($F$12=0,0,IF(予定価格!$G$1939=0,ROUND(予定価格!H751*(入力表!$F$12/予定価格!$H$1943),-H763),ROUND((予定価格!G751*(入力表!$F$12-予定価格!$H$1943)/予定価格!$G$1943)+予定価格!H751,-H763)))+I763</f>
        <v>0</v>
      </c>
      <c r="G763" s="268"/>
      <c r="H763" s="34">
        <f t="shared" si="196"/>
        <v>3</v>
      </c>
      <c r="I763" s="35">
        <f t="shared" si="198"/>
        <v>0</v>
      </c>
      <c r="J763" s="220">
        <f t="shared" si="199"/>
        <v>0</v>
      </c>
      <c r="K763" s="12">
        <f t="shared" si="200"/>
        <v>0</v>
      </c>
      <c r="L763" s="37"/>
      <c r="M763" s="6">
        <f>ROUND(予定価格!B751*査定表!$B$1949,-$F$14)</f>
        <v>0</v>
      </c>
      <c r="N763">
        <f>IF(M763=0,1,M763/予定価格!B751)</f>
        <v>1</v>
      </c>
      <c r="O763">
        <f t="shared" si="191"/>
        <v>11</v>
      </c>
      <c r="P763">
        <f t="shared" si="201"/>
        <v>0</v>
      </c>
      <c r="Q763">
        <f>IF(M763=0,0,M763/予定価格!B751)</f>
        <v>0</v>
      </c>
      <c r="R763">
        <f t="shared" si="192"/>
        <v>11</v>
      </c>
      <c r="S763">
        <f t="shared" si="202"/>
        <v>0</v>
      </c>
      <c r="T763" s="6">
        <f t="shared" si="203"/>
        <v>0</v>
      </c>
      <c r="U763" s="6" t="e">
        <f>IF(予定価格!$G$1939=0,ROUND(予定価格!H751*(入力表!$F$12/予定価格!$H$1943),-$F$14),ROUND((予定価格!G751*(入力表!$F$12-予定価格!$H$1943)/予定価格!$G$1943)+予定価格!H751,-$F$14))</f>
        <v>#DIV/0!</v>
      </c>
      <c r="V763" t="e">
        <f>IF(U763=0,1,IF(予定価格!O751=0,1,(U763-予定価格!P751)/予定価格!O751))</f>
        <v>#DIV/0!</v>
      </c>
      <c r="W763" t="e">
        <f t="shared" si="193"/>
        <v>#DIV/0!</v>
      </c>
      <c r="X763" t="e">
        <f t="shared" si="204"/>
        <v>#DIV/0!</v>
      </c>
      <c r="Y763" t="e">
        <f>IF(U763=0,0,IF(予定価格!G751=0,0,(U763-予定価格!H751)/予定価格!G751))</f>
        <v>#DIV/0!</v>
      </c>
      <c r="Z763" t="e">
        <f t="shared" si="194"/>
        <v>#DIV/0!</v>
      </c>
      <c r="AA763" t="e">
        <f t="shared" si="205"/>
        <v>#DIV/0!</v>
      </c>
      <c r="AB763" s="6" t="e">
        <f t="shared" si="206"/>
        <v>#DIV/0!</v>
      </c>
    </row>
    <row r="764" spans="1:28" hidden="1" x14ac:dyDescent="0.2">
      <c r="A764">
        <f>+予定価格!A752</f>
        <v>0</v>
      </c>
      <c r="B764" s="268">
        <f>ROUND(予定価格!B752*査定表!$B$1949,-D764)+E764</f>
        <v>0</v>
      </c>
      <c r="C764" s="268"/>
      <c r="D764" s="32">
        <f t="shared" si="195"/>
        <v>3</v>
      </c>
      <c r="E764" s="33">
        <f t="shared" si="197"/>
        <v>0</v>
      </c>
      <c r="F764" s="268">
        <f>IF($F$12=0,0,IF(予定価格!$G$1939=0,ROUND(予定価格!H752*(入力表!$F$12/予定価格!$H$1943),-H764),ROUND((予定価格!G752*(入力表!$F$12-予定価格!$H$1943)/予定価格!$G$1943)+予定価格!H752,-H764)))+I764</f>
        <v>0</v>
      </c>
      <c r="G764" s="268"/>
      <c r="H764" s="34">
        <f t="shared" si="196"/>
        <v>3</v>
      </c>
      <c r="I764" s="35">
        <f t="shared" si="198"/>
        <v>0</v>
      </c>
      <c r="J764" s="220">
        <f t="shared" si="199"/>
        <v>0</v>
      </c>
      <c r="K764" s="12">
        <f t="shared" si="200"/>
        <v>0</v>
      </c>
      <c r="L764" s="37"/>
      <c r="M764" s="6">
        <f>ROUND(予定価格!B752*査定表!$B$1949,-$F$14)</f>
        <v>0</v>
      </c>
      <c r="N764">
        <f>IF(M764=0,1,M764/予定価格!B752)</f>
        <v>1</v>
      </c>
      <c r="O764">
        <f t="shared" si="191"/>
        <v>11</v>
      </c>
      <c r="P764">
        <f t="shared" si="201"/>
        <v>0</v>
      </c>
      <c r="Q764">
        <f>IF(M764=0,0,M764/予定価格!B752)</f>
        <v>0</v>
      </c>
      <c r="R764">
        <f t="shared" si="192"/>
        <v>11</v>
      </c>
      <c r="S764">
        <f t="shared" si="202"/>
        <v>0</v>
      </c>
      <c r="T764" s="6">
        <f t="shared" si="203"/>
        <v>0</v>
      </c>
      <c r="U764" s="6" t="e">
        <f>IF(予定価格!$G$1939=0,ROUND(予定価格!H752*(入力表!$F$12/予定価格!$H$1943),-$F$14),ROUND((予定価格!G752*(入力表!$F$12-予定価格!$H$1943)/予定価格!$G$1943)+予定価格!H752,-$F$14))</f>
        <v>#DIV/0!</v>
      </c>
      <c r="V764" t="e">
        <f>IF(U764=0,1,IF(予定価格!O752=0,1,(U764-予定価格!P752)/予定価格!O752))</f>
        <v>#DIV/0!</v>
      </c>
      <c r="W764" t="e">
        <f t="shared" si="193"/>
        <v>#DIV/0!</v>
      </c>
      <c r="X764" t="e">
        <f t="shared" si="204"/>
        <v>#DIV/0!</v>
      </c>
      <c r="Y764" t="e">
        <f>IF(U764=0,0,IF(予定価格!G752=0,0,(U764-予定価格!H752)/予定価格!G752))</f>
        <v>#DIV/0!</v>
      </c>
      <c r="Z764" t="e">
        <f t="shared" si="194"/>
        <v>#DIV/0!</v>
      </c>
      <c r="AA764" t="e">
        <f t="shared" si="205"/>
        <v>#DIV/0!</v>
      </c>
      <c r="AB764" s="6" t="e">
        <f t="shared" si="206"/>
        <v>#DIV/0!</v>
      </c>
    </row>
    <row r="765" spans="1:28" hidden="1" x14ac:dyDescent="0.2">
      <c r="A765">
        <f>+予定価格!A753</f>
        <v>0</v>
      </c>
      <c r="B765" s="268">
        <f>ROUND(予定価格!B753*査定表!$B$1949,-D765)+E765</f>
        <v>0</v>
      </c>
      <c r="C765" s="268"/>
      <c r="D765" s="32">
        <f t="shared" si="195"/>
        <v>3</v>
      </c>
      <c r="E765" s="33">
        <f t="shared" si="197"/>
        <v>0</v>
      </c>
      <c r="F765" s="268">
        <f>IF($F$12=0,0,IF(予定価格!$G$1939=0,ROUND(予定価格!H753*(入力表!$F$12/予定価格!$H$1943),-H765),ROUND((予定価格!G753*(入力表!$F$12-予定価格!$H$1943)/予定価格!$G$1943)+予定価格!H753,-H765)))+I765</f>
        <v>0</v>
      </c>
      <c r="G765" s="268"/>
      <c r="H765" s="34">
        <f t="shared" si="196"/>
        <v>3</v>
      </c>
      <c r="I765" s="35">
        <f t="shared" si="198"/>
        <v>0</v>
      </c>
      <c r="J765" s="220">
        <f t="shared" si="199"/>
        <v>0</v>
      </c>
      <c r="K765" s="12">
        <f t="shared" si="200"/>
        <v>0</v>
      </c>
      <c r="L765" s="37"/>
      <c r="M765" s="6">
        <f>ROUND(予定価格!B753*査定表!$B$1949,-$F$14)</f>
        <v>0</v>
      </c>
      <c r="N765">
        <f>IF(M765=0,1,M765/予定価格!B753)</f>
        <v>1</v>
      </c>
      <c r="O765">
        <f t="shared" si="191"/>
        <v>11</v>
      </c>
      <c r="P765">
        <f t="shared" si="201"/>
        <v>0</v>
      </c>
      <c r="Q765">
        <f>IF(M765=0,0,M765/予定価格!B753)</f>
        <v>0</v>
      </c>
      <c r="R765">
        <f t="shared" si="192"/>
        <v>11</v>
      </c>
      <c r="S765">
        <f t="shared" si="202"/>
        <v>0</v>
      </c>
      <c r="T765" s="6">
        <f t="shared" si="203"/>
        <v>0</v>
      </c>
      <c r="U765" s="6" t="e">
        <f>IF(予定価格!$G$1939=0,ROUND(予定価格!H753*(入力表!$F$12/予定価格!$H$1943),-$F$14),ROUND((予定価格!G753*(入力表!$F$12-予定価格!$H$1943)/予定価格!$G$1943)+予定価格!H753,-$F$14))</f>
        <v>#DIV/0!</v>
      </c>
      <c r="V765" t="e">
        <f>IF(U765=0,1,IF(予定価格!O753=0,1,(U765-予定価格!P753)/予定価格!O753))</f>
        <v>#DIV/0!</v>
      </c>
      <c r="W765" t="e">
        <f t="shared" si="193"/>
        <v>#DIV/0!</v>
      </c>
      <c r="X765" t="e">
        <f t="shared" si="204"/>
        <v>#DIV/0!</v>
      </c>
      <c r="Y765" t="e">
        <f>IF(U765=0,0,IF(予定価格!G753=0,0,(U765-予定価格!H753)/予定価格!G753))</f>
        <v>#DIV/0!</v>
      </c>
      <c r="Z765" t="e">
        <f t="shared" si="194"/>
        <v>#DIV/0!</v>
      </c>
      <c r="AA765" t="e">
        <f t="shared" si="205"/>
        <v>#DIV/0!</v>
      </c>
      <c r="AB765" s="6" t="e">
        <f t="shared" si="206"/>
        <v>#DIV/0!</v>
      </c>
    </row>
    <row r="766" spans="1:28" hidden="1" x14ac:dyDescent="0.2">
      <c r="A766">
        <f>+予定価格!A754</f>
        <v>0</v>
      </c>
      <c r="B766" s="268">
        <f>ROUND(予定価格!B754*査定表!$B$1949,-D766)+E766</f>
        <v>0</v>
      </c>
      <c r="C766" s="268"/>
      <c r="D766" s="32">
        <f t="shared" si="195"/>
        <v>3</v>
      </c>
      <c r="E766" s="33">
        <f t="shared" si="197"/>
        <v>0</v>
      </c>
      <c r="F766" s="268">
        <f>IF($F$12=0,0,IF(予定価格!$G$1939=0,ROUND(予定価格!H754*(入力表!$F$12/予定価格!$H$1943),-H766),ROUND((予定価格!G754*(入力表!$F$12-予定価格!$H$1943)/予定価格!$G$1943)+予定価格!H754,-H766)))+I766</f>
        <v>0</v>
      </c>
      <c r="G766" s="268"/>
      <c r="H766" s="34">
        <f t="shared" si="196"/>
        <v>3</v>
      </c>
      <c r="I766" s="35">
        <f t="shared" si="198"/>
        <v>0</v>
      </c>
      <c r="J766" s="220">
        <f t="shared" si="199"/>
        <v>0</v>
      </c>
      <c r="K766" s="12">
        <f t="shared" si="200"/>
        <v>0</v>
      </c>
      <c r="L766" s="37"/>
      <c r="M766" s="6">
        <f>ROUND(予定価格!B754*査定表!$B$1949,-$F$14)</f>
        <v>0</v>
      </c>
      <c r="N766">
        <f>IF(M766=0,1,M766/予定価格!B754)</f>
        <v>1</v>
      </c>
      <c r="O766">
        <f t="shared" si="191"/>
        <v>11</v>
      </c>
      <c r="P766">
        <f t="shared" si="201"/>
        <v>0</v>
      </c>
      <c r="Q766">
        <f>IF(M766=0,0,M766/予定価格!B754)</f>
        <v>0</v>
      </c>
      <c r="R766">
        <f t="shared" si="192"/>
        <v>11</v>
      </c>
      <c r="S766">
        <f t="shared" si="202"/>
        <v>0</v>
      </c>
      <c r="T766" s="6">
        <f t="shared" si="203"/>
        <v>0</v>
      </c>
      <c r="U766" s="6" t="e">
        <f>IF(予定価格!$G$1939=0,ROUND(予定価格!H754*(入力表!$F$12/予定価格!$H$1943),-$F$14),ROUND((予定価格!G754*(入力表!$F$12-予定価格!$H$1943)/予定価格!$G$1943)+予定価格!H754,-$F$14))</f>
        <v>#DIV/0!</v>
      </c>
      <c r="V766" t="e">
        <f>IF(U766=0,1,IF(予定価格!O754=0,1,(U766-予定価格!P754)/予定価格!O754))</f>
        <v>#DIV/0!</v>
      </c>
      <c r="W766" t="e">
        <f t="shared" si="193"/>
        <v>#DIV/0!</v>
      </c>
      <c r="X766" t="e">
        <f t="shared" si="204"/>
        <v>#DIV/0!</v>
      </c>
      <c r="Y766" t="e">
        <f>IF(U766=0,0,IF(予定価格!G754=0,0,(U766-予定価格!H754)/予定価格!G754))</f>
        <v>#DIV/0!</v>
      </c>
      <c r="Z766" t="e">
        <f t="shared" si="194"/>
        <v>#DIV/0!</v>
      </c>
      <c r="AA766" t="e">
        <f t="shared" si="205"/>
        <v>#DIV/0!</v>
      </c>
      <c r="AB766" s="6" t="e">
        <f t="shared" si="206"/>
        <v>#DIV/0!</v>
      </c>
    </row>
    <row r="767" spans="1:28" hidden="1" x14ac:dyDescent="0.2">
      <c r="A767">
        <f>+予定価格!A755</f>
        <v>0</v>
      </c>
      <c r="B767" s="268">
        <f>ROUND(予定価格!B755*査定表!$B$1949,-D767)+E767</f>
        <v>0</v>
      </c>
      <c r="C767" s="268"/>
      <c r="D767" s="32">
        <f t="shared" si="195"/>
        <v>3</v>
      </c>
      <c r="E767" s="33">
        <f t="shared" si="197"/>
        <v>0</v>
      </c>
      <c r="F767" s="268">
        <f>IF($F$12=0,0,IF(予定価格!$G$1939=0,ROUND(予定価格!H755*(入力表!$F$12/予定価格!$H$1943),-H767),ROUND((予定価格!G755*(入力表!$F$12-予定価格!$H$1943)/予定価格!$G$1943)+予定価格!H755,-H767)))+I767</f>
        <v>0</v>
      </c>
      <c r="G767" s="268"/>
      <c r="H767" s="34">
        <f t="shared" si="196"/>
        <v>3</v>
      </c>
      <c r="I767" s="35">
        <f t="shared" si="198"/>
        <v>0</v>
      </c>
      <c r="J767" s="220">
        <f t="shared" si="199"/>
        <v>0</v>
      </c>
      <c r="K767" s="12">
        <f t="shared" si="200"/>
        <v>0</v>
      </c>
      <c r="L767" s="37"/>
      <c r="M767" s="6">
        <f>ROUND(予定価格!B755*査定表!$B$1949,-$F$14)</f>
        <v>0</v>
      </c>
      <c r="N767">
        <f>IF(M767=0,1,M767/予定価格!B755)</f>
        <v>1</v>
      </c>
      <c r="O767">
        <f t="shared" si="191"/>
        <v>11</v>
      </c>
      <c r="P767">
        <f t="shared" si="201"/>
        <v>0</v>
      </c>
      <c r="Q767">
        <f>IF(M767=0,0,M767/予定価格!B755)</f>
        <v>0</v>
      </c>
      <c r="R767">
        <f t="shared" si="192"/>
        <v>11</v>
      </c>
      <c r="S767">
        <f t="shared" si="202"/>
        <v>0</v>
      </c>
      <c r="T767" s="6">
        <f t="shared" si="203"/>
        <v>0</v>
      </c>
      <c r="U767" s="6" t="e">
        <f>IF(予定価格!$G$1939=0,ROUND(予定価格!H755*(入力表!$F$12/予定価格!$H$1943),-$F$14),ROUND((予定価格!G755*(入力表!$F$12-予定価格!$H$1943)/予定価格!$G$1943)+予定価格!H755,-$F$14))</f>
        <v>#DIV/0!</v>
      </c>
      <c r="V767" t="e">
        <f>IF(U767=0,1,IF(予定価格!O755=0,1,(U767-予定価格!P755)/予定価格!O755))</f>
        <v>#DIV/0!</v>
      </c>
      <c r="W767" t="e">
        <f t="shared" si="193"/>
        <v>#DIV/0!</v>
      </c>
      <c r="X767" t="e">
        <f t="shared" si="204"/>
        <v>#DIV/0!</v>
      </c>
      <c r="Y767" t="e">
        <f>IF(U767=0,0,IF(予定価格!G755=0,0,(U767-予定価格!H755)/予定価格!G755))</f>
        <v>#DIV/0!</v>
      </c>
      <c r="Z767" t="e">
        <f t="shared" si="194"/>
        <v>#DIV/0!</v>
      </c>
      <c r="AA767" t="e">
        <f t="shared" si="205"/>
        <v>#DIV/0!</v>
      </c>
      <c r="AB767" s="6" t="e">
        <f t="shared" si="206"/>
        <v>#DIV/0!</v>
      </c>
    </row>
    <row r="768" spans="1:28" hidden="1" x14ac:dyDescent="0.2">
      <c r="A768">
        <f>+予定価格!A756</f>
        <v>0</v>
      </c>
      <c r="B768" s="268">
        <f>ROUND(予定価格!B756*査定表!$B$1949,-D768)+E768</f>
        <v>0</v>
      </c>
      <c r="C768" s="268"/>
      <c r="D768" s="32">
        <f t="shared" si="195"/>
        <v>3</v>
      </c>
      <c r="E768" s="33">
        <f t="shared" si="197"/>
        <v>0</v>
      </c>
      <c r="F768" s="268">
        <f>IF($F$12=0,0,IF(予定価格!$G$1939=0,ROUND(予定価格!H756*(入力表!$F$12/予定価格!$H$1943),-H768),ROUND((予定価格!G756*(入力表!$F$12-予定価格!$H$1943)/予定価格!$G$1943)+予定価格!H756,-H768)))+I768</f>
        <v>0</v>
      </c>
      <c r="G768" s="268"/>
      <c r="H768" s="34">
        <f t="shared" si="196"/>
        <v>3</v>
      </c>
      <c r="I768" s="35">
        <f t="shared" si="198"/>
        <v>0</v>
      </c>
      <c r="J768" s="220">
        <f t="shared" si="199"/>
        <v>0</v>
      </c>
      <c r="K768" s="12">
        <f t="shared" si="200"/>
        <v>0</v>
      </c>
      <c r="L768" s="37"/>
      <c r="M768" s="6">
        <f>ROUND(予定価格!B756*査定表!$B$1949,-$F$14)</f>
        <v>0</v>
      </c>
      <c r="N768">
        <f>IF(M768=0,1,M768/予定価格!B756)</f>
        <v>1</v>
      </c>
      <c r="O768">
        <f t="shared" si="191"/>
        <v>11</v>
      </c>
      <c r="P768">
        <f t="shared" si="201"/>
        <v>0</v>
      </c>
      <c r="Q768">
        <f>IF(M768=0,0,M768/予定価格!B756)</f>
        <v>0</v>
      </c>
      <c r="R768">
        <f t="shared" si="192"/>
        <v>11</v>
      </c>
      <c r="S768">
        <f t="shared" si="202"/>
        <v>0</v>
      </c>
      <c r="T768" s="6">
        <f t="shared" si="203"/>
        <v>0</v>
      </c>
      <c r="U768" s="6" t="e">
        <f>IF(予定価格!$G$1939=0,ROUND(予定価格!H756*(入力表!$F$12/予定価格!$H$1943),-$F$14),ROUND((予定価格!G756*(入力表!$F$12-予定価格!$H$1943)/予定価格!$G$1943)+予定価格!H756,-$F$14))</f>
        <v>#DIV/0!</v>
      </c>
      <c r="V768" t="e">
        <f>IF(U768=0,1,IF(予定価格!O756=0,1,(U768-予定価格!P756)/予定価格!O756))</f>
        <v>#DIV/0!</v>
      </c>
      <c r="W768" t="e">
        <f t="shared" si="193"/>
        <v>#DIV/0!</v>
      </c>
      <c r="X768" t="e">
        <f t="shared" si="204"/>
        <v>#DIV/0!</v>
      </c>
      <c r="Y768" t="e">
        <f>IF(U768=0,0,IF(予定価格!G756=0,0,(U768-予定価格!H756)/予定価格!G756))</f>
        <v>#DIV/0!</v>
      </c>
      <c r="Z768" t="e">
        <f t="shared" si="194"/>
        <v>#DIV/0!</v>
      </c>
      <c r="AA768" t="e">
        <f t="shared" si="205"/>
        <v>#DIV/0!</v>
      </c>
      <c r="AB768" s="6" t="e">
        <f t="shared" si="206"/>
        <v>#DIV/0!</v>
      </c>
    </row>
    <row r="769" spans="1:28" hidden="1" x14ac:dyDescent="0.2">
      <c r="A769">
        <f>+予定価格!A757</f>
        <v>0</v>
      </c>
      <c r="B769" s="268">
        <f>ROUND(予定価格!B757*査定表!$B$1949,-D769)+E769</f>
        <v>0</v>
      </c>
      <c r="C769" s="268"/>
      <c r="D769" s="32">
        <f t="shared" si="195"/>
        <v>3</v>
      </c>
      <c r="E769" s="33">
        <f t="shared" si="197"/>
        <v>0</v>
      </c>
      <c r="F769" s="268">
        <f>IF($F$12=0,0,IF(予定価格!$G$1939=0,ROUND(予定価格!H757*(入力表!$F$12/予定価格!$H$1943),-H769),ROUND((予定価格!G757*(入力表!$F$12-予定価格!$H$1943)/予定価格!$G$1943)+予定価格!H757,-H769)))+I769</f>
        <v>0</v>
      </c>
      <c r="G769" s="268"/>
      <c r="H769" s="34">
        <f t="shared" si="196"/>
        <v>3</v>
      </c>
      <c r="I769" s="35">
        <f t="shared" si="198"/>
        <v>0</v>
      </c>
      <c r="J769" s="220">
        <f t="shared" si="199"/>
        <v>0</v>
      </c>
      <c r="K769" s="12">
        <f t="shared" si="200"/>
        <v>0</v>
      </c>
      <c r="L769" s="37"/>
      <c r="M769" s="6">
        <f>ROUND(予定価格!B757*査定表!$B$1949,-$F$14)</f>
        <v>0</v>
      </c>
      <c r="N769">
        <f>IF(M769=0,1,M769/予定価格!B757)</f>
        <v>1</v>
      </c>
      <c r="O769">
        <f t="shared" si="191"/>
        <v>11</v>
      </c>
      <c r="P769">
        <f t="shared" si="201"/>
        <v>0</v>
      </c>
      <c r="Q769">
        <f>IF(M769=0,0,M769/予定価格!B757)</f>
        <v>0</v>
      </c>
      <c r="R769">
        <f t="shared" si="192"/>
        <v>11</v>
      </c>
      <c r="S769">
        <f t="shared" si="202"/>
        <v>0</v>
      </c>
      <c r="T769" s="6">
        <f t="shared" si="203"/>
        <v>0</v>
      </c>
      <c r="U769" s="6" t="e">
        <f>IF(予定価格!$G$1939=0,ROUND(予定価格!H757*(入力表!$F$12/予定価格!$H$1943),-$F$14),ROUND((予定価格!G757*(入力表!$F$12-予定価格!$H$1943)/予定価格!$G$1943)+予定価格!H757,-$F$14))</f>
        <v>#DIV/0!</v>
      </c>
      <c r="V769" t="e">
        <f>IF(U769=0,1,IF(予定価格!O757=0,1,(U769-予定価格!P757)/予定価格!O757))</f>
        <v>#DIV/0!</v>
      </c>
      <c r="W769" t="e">
        <f t="shared" si="193"/>
        <v>#DIV/0!</v>
      </c>
      <c r="X769" t="e">
        <f t="shared" si="204"/>
        <v>#DIV/0!</v>
      </c>
      <c r="Y769" t="e">
        <f>IF(U769=0,0,IF(予定価格!G757=0,0,(U769-予定価格!H757)/予定価格!G757))</f>
        <v>#DIV/0!</v>
      </c>
      <c r="Z769" t="e">
        <f t="shared" si="194"/>
        <v>#DIV/0!</v>
      </c>
      <c r="AA769" t="e">
        <f t="shared" si="205"/>
        <v>#DIV/0!</v>
      </c>
      <c r="AB769" s="6" t="e">
        <f t="shared" si="206"/>
        <v>#DIV/0!</v>
      </c>
    </row>
    <row r="770" spans="1:28" hidden="1" x14ac:dyDescent="0.2">
      <c r="A770">
        <f>+予定価格!A758</f>
        <v>0</v>
      </c>
      <c r="B770" s="268">
        <f>ROUND(予定価格!B758*査定表!$B$1949,-D770)+E770</f>
        <v>0</v>
      </c>
      <c r="C770" s="268"/>
      <c r="D770" s="32">
        <f t="shared" si="195"/>
        <v>3</v>
      </c>
      <c r="E770" s="33">
        <f t="shared" si="197"/>
        <v>0</v>
      </c>
      <c r="F770" s="268">
        <f>IF($F$12=0,0,IF(予定価格!$G$1939=0,ROUND(予定価格!H758*(入力表!$F$12/予定価格!$H$1943),-H770),ROUND((予定価格!G758*(入力表!$F$12-予定価格!$H$1943)/予定価格!$G$1943)+予定価格!H758,-H770)))+I770</f>
        <v>0</v>
      </c>
      <c r="G770" s="268"/>
      <c r="H770" s="34">
        <f t="shared" si="196"/>
        <v>3</v>
      </c>
      <c r="I770" s="35">
        <f t="shared" si="198"/>
        <v>0</v>
      </c>
      <c r="J770" s="220">
        <f t="shared" si="199"/>
        <v>0</v>
      </c>
      <c r="K770" s="12">
        <f t="shared" si="200"/>
        <v>0</v>
      </c>
      <c r="L770" s="37"/>
      <c r="M770" s="6">
        <f>ROUND(予定価格!B758*査定表!$B$1949,-$F$14)</f>
        <v>0</v>
      </c>
      <c r="N770">
        <f>IF(M770=0,1,M770/予定価格!B758)</f>
        <v>1</v>
      </c>
      <c r="O770">
        <f t="shared" si="191"/>
        <v>11</v>
      </c>
      <c r="P770">
        <f t="shared" si="201"/>
        <v>0</v>
      </c>
      <c r="Q770">
        <f>IF(M770=0,0,M770/予定価格!B758)</f>
        <v>0</v>
      </c>
      <c r="R770">
        <f t="shared" si="192"/>
        <v>11</v>
      </c>
      <c r="S770">
        <f t="shared" si="202"/>
        <v>0</v>
      </c>
      <c r="T770" s="6">
        <f t="shared" si="203"/>
        <v>0</v>
      </c>
      <c r="U770" s="6" t="e">
        <f>IF(予定価格!$G$1939=0,ROUND(予定価格!H758*(入力表!$F$12/予定価格!$H$1943),-$F$14),ROUND((予定価格!G758*(入力表!$F$12-予定価格!$H$1943)/予定価格!$G$1943)+予定価格!H758,-$F$14))</f>
        <v>#DIV/0!</v>
      </c>
      <c r="V770" t="e">
        <f>IF(U770=0,1,IF(予定価格!O758=0,1,(U770-予定価格!P758)/予定価格!O758))</f>
        <v>#DIV/0!</v>
      </c>
      <c r="W770" t="e">
        <f t="shared" si="193"/>
        <v>#DIV/0!</v>
      </c>
      <c r="X770" t="e">
        <f t="shared" si="204"/>
        <v>#DIV/0!</v>
      </c>
      <c r="Y770" t="e">
        <f>IF(U770=0,0,IF(予定価格!G758=0,0,(U770-予定価格!H758)/予定価格!G758))</f>
        <v>#DIV/0!</v>
      </c>
      <c r="Z770" t="e">
        <f t="shared" si="194"/>
        <v>#DIV/0!</v>
      </c>
      <c r="AA770" t="e">
        <f t="shared" si="205"/>
        <v>#DIV/0!</v>
      </c>
      <c r="AB770" s="6" t="e">
        <f t="shared" si="206"/>
        <v>#DIV/0!</v>
      </c>
    </row>
    <row r="771" spans="1:28" hidden="1" x14ac:dyDescent="0.2">
      <c r="A771">
        <f>+予定価格!A759</f>
        <v>0</v>
      </c>
      <c r="B771" s="268">
        <f>ROUND(予定価格!B759*査定表!$B$1949,-D771)+E771</f>
        <v>0</v>
      </c>
      <c r="C771" s="268"/>
      <c r="D771" s="32">
        <f t="shared" si="195"/>
        <v>3</v>
      </c>
      <c r="E771" s="33">
        <f t="shared" si="197"/>
        <v>0</v>
      </c>
      <c r="F771" s="268">
        <f>IF($F$12=0,0,IF(予定価格!$G$1939=0,ROUND(予定価格!H759*(入力表!$F$12/予定価格!$H$1943),-H771),ROUND((予定価格!G759*(入力表!$F$12-予定価格!$H$1943)/予定価格!$G$1943)+予定価格!H759,-H771)))+I771</f>
        <v>0</v>
      </c>
      <c r="G771" s="268"/>
      <c r="H771" s="34">
        <f t="shared" si="196"/>
        <v>3</v>
      </c>
      <c r="I771" s="35">
        <f t="shared" si="198"/>
        <v>0</v>
      </c>
      <c r="J771" s="220">
        <f t="shared" si="199"/>
        <v>0</v>
      </c>
      <c r="K771" s="12">
        <f t="shared" si="200"/>
        <v>0</v>
      </c>
      <c r="L771" s="37"/>
      <c r="M771" s="6">
        <f>ROUND(予定価格!B759*査定表!$B$1949,-$F$14)</f>
        <v>0</v>
      </c>
      <c r="N771">
        <f>IF(M771=0,1,M771/予定価格!B759)</f>
        <v>1</v>
      </c>
      <c r="O771">
        <f t="shared" si="191"/>
        <v>11</v>
      </c>
      <c r="P771">
        <f t="shared" si="201"/>
        <v>0</v>
      </c>
      <c r="Q771">
        <f>IF(M771=0,0,M771/予定価格!B759)</f>
        <v>0</v>
      </c>
      <c r="R771">
        <f t="shared" si="192"/>
        <v>11</v>
      </c>
      <c r="S771">
        <f t="shared" si="202"/>
        <v>0</v>
      </c>
      <c r="T771" s="6">
        <f t="shared" si="203"/>
        <v>0</v>
      </c>
      <c r="U771" s="6" t="e">
        <f>IF(予定価格!$G$1939=0,ROUND(予定価格!H759*(入力表!$F$12/予定価格!$H$1943),-$F$14),ROUND((予定価格!G759*(入力表!$F$12-予定価格!$H$1943)/予定価格!$G$1943)+予定価格!H759,-$F$14))</f>
        <v>#DIV/0!</v>
      </c>
      <c r="V771" t="e">
        <f>IF(U771=0,1,IF(予定価格!O759=0,1,(U771-予定価格!P759)/予定価格!O759))</f>
        <v>#DIV/0!</v>
      </c>
      <c r="W771" t="e">
        <f t="shared" si="193"/>
        <v>#DIV/0!</v>
      </c>
      <c r="X771" t="e">
        <f t="shared" si="204"/>
        <v>#DIV/0!</v>
      </c>
      <c r="Y771" t="e">
        <f>IF(U771=0,0,IF(予定価格!G759=0,0,(U771-予定価格!H759)/予定価格!G759))</f>
        <v>#DIV/0!</v>
      </c>
      <c r="Z771" t="e">
        <f t="shared" si="194"/>
        <v>#DIV/0!</v>
      </c>
      <c r="AA771" t="e">
        <f t="shared" si="205"/>
        <v>#DIV/0!</v>
      </c>
      <c r="AB771" s="6" t="e">
        <f t="shared" si="206"/>
        <v>#DIV/0!</v>
      </c>
    </row>
    <row r="772" spans="1:28" hidden="1" x14ac:dyDescent="0.2">
      <c r="A772">
        <f>+予定価格!A760</f>
        <v>0</v>
      </c>
      <c r="B772" s="268">
        <f>ROUND(予定価格!B760*査定表!$B$1949,-D772)+E772</f>
        <v>0</v>
      </c>
      <c r="C772" s="268"/>
      <c r="D772" s="32">
        <f t="shared" si="195"/>
        <v>3</v>
      </c>
      <c r="E772" s="33">
        <f t="shared" si="197"/>
        <v>0</v>
      </c>
      <c r="F772" s="268">
        <f>IF($F$12=0,0,IF(予定価格!$G$1939=0,ROUND(予定価格!H760*(入力表!$F$12/予定価格!$H$1943),-H772),ROUND((予定価格!G760*(入力表!$F$12-予定価格!$H$1943)/予定価格!$G$1943)+予定価格!H760,-H772)))+I772</f>
        <v>0</v>
      </c>
      <c r="G772" s="268"/>
      <c r="H772" s="34">
        <f t="shared" si="196"/>
        <v>3</v>
      </c>
      <c r="I772" s="35">
        <f t="shared" si="198"/>
        <v>0</v>
      </c>
      <c r="J772" s="220">
        <f t="shared" si="199"/>
        <v>0</v>
      </c>
      <c r="K772" s="12">
        <f t="shared" si="200"/>
        <v>0</v>
      </c>
      <c r="L772" s="37"/>
      <c r="M772" s="6">
        <f>ROUND(予定価格!B760*査定表!$B$1949,-$F$14)</f>
        <v>0</v>
      </c>
      <c r="N772">
        <f>IF(M772=0,1,M772/予定価格!B760)</f>
        <v>1</v>
      </c>
      <c r="O772">
        <f t="shared" si="191"/>
        <v>11</v>
      </c>
      <c r="P772">
        <f t="shared" si="201"/>
        <v>0</v>
      </c>
      <c r="Q772">
        <f>IF(M772=0,0,M772/予定価格!B760)</f>
        <v>0</v>
      </c>
      <c r="R772">
        <f t="shared" si="192"/>
        <v>11</v>
      </c>
      <c r="S772">
        <f t="shared" si="202"/>
        <v>0</v>
      </c>
      <c r="T772" s="6">
        <f t="shared" si="203"/>
        <v>0</v>
      </c>
      <c r="U772" s="6" t="e">
        <f>IF(予定価格!$G$1939=0,ROUND(予定価格!H760*(入力表!$F$12/予定価格!$H$1943),-$F$14),ROUND((予定価格!G760*(入力表!$F$12-予定価格!$H$1943)/予定価格!$G$1943)+予定価格!H760,-$F$14))</f>
        <v>#DIV/0!</v>
      </c>
      <c r="V772" t="e">
        <f>IF(U772=0,1,IF(予定価格!O760=0,1,(U772-予定価格!P760)/予定価格!O760))</f>
        <v>#DIV/0!</v>
      </c>
      <c r="W772" t="e">
        <f t="shared" si="193"/>
        <v>#DIV/0!</v>
      </c>
      <c r="X772" t="e">
        <f t="shared" si="204"/>
        <v>#DIV/0!</v>
      </c>
      <c r="Y772" t="e">
        <f>IF(U772=0,0,IF(予定価格!G760=0,0,(U772-予定価格!H760)/予定価格!G760))</f>
        <v>#DIV/0!</v>
      </c>
      <c r="Z772" t="e">
        <f t="shared" si="194"/>
        <v>#DIV/0!</v>
      </c>
      <c r="AA772" t="e">
        <f t="shared" si="205"/>
        <v>#DIV/0!</v>
      </c>
      <c r="AB772" s="6" t="e">
        <f t="shared" si="206"/>
        <v>#DIV/0!</v>
      </c>
    </row>
    <row r="773" spans="1:28" hidden="1" x14ac:dyDescent="0.2">
      <c r="A773">
        <f>+予定価格!A761</f>
        <v>0</v>
      </c>
      <c r="B773" s="268">
        <f>ROUND(予定価格!B761*査定表!$B$1949,-D773)+E773</f>
        <v>0</v>
      </c>
      <c r="C773" s="268"/>
      <c r="D773" s="32">
        <f t="shared" si="195"/>
        <v>3</v>
      </c>
      <c r="E773" s="33">
        <f t="shared" si="197"/>
        <v>0</v>
      </c>
      <c r="F773" s="268">
        <f>IF($F$12=0,0,IF(予定価格!$G$1939=0,ROUND(予定価格!H761*(入力表!$F$12/予定価格!$H$1943),-H773),ROUND((予定価格!G761*(入力表!$F$12-予定価格!$H$1943)/予定価格!$G$1943)+予定価格!H761,-H773)))+I773</f>
        <v>0</v>
      </c>
      <c r="G773" s="268"/>
      <c r="H773" s="34">
        <f t="shared" si="196"/>
        <v>3</v>
      </c>
      <c r="I773" s="35">
        <f t="shared" si="198"/>
        <v>0</v>
      </c>
      <c r="J773" s="220">
        <f t="shared" si="199"/>
        <v>0</v>
      </c>
      <c r="K773" s="12">
        <f t="shared" si="200"/>
        <v>0</v>
      </c>
      <c r="L773" s="37"/>
      <c r="M773" s="6">
        <f>ROUND(予定価格!B761*査定表!$B$1949,-$F$14)</f>
        <v>0</v>
      </c>
      <c r="N773">
        <f>IF(M773=0,1,M773/予定価格!B761)</f>
        <v>1</v>
      </c>
      <c r="O773">
        <f t="shared" si="191"/>
        <v>11</v>
      </c>
      <c r="P773">
        <f t="shared" si="201"/>
        <v>0</v>
      </c>
      <c r="Q773">
        <f>IF(M773=0,0,M773/予定価格!B761)</f>
        <v>0</v>
      </c>
      <c r="R773">
        <f t="shared" si="192"/>
        <v>11</v>
      </c>
      <c r="S773">
        <f t="shared" si="202"/>
        <v>0</v>
      </c>
      <c r="T773" s="6">
        <f t="shared" si="203"/>
        <v>0</v>
      </c>
      <c r="U773" s="6" t="e">
        <f>IF(予定価格!$G$1939=0,ROUND(予定価格!H761*(入力表!$F$12/予定価格!$H$1943),-$F$14),ROUND((予定価格!G761*(入力表!$F$12-予定価格!$H$1943)/予定価格!$G$1943)+予定価格!H761,-$F$14))</f>
        <v>#DIV/0!</v>
      </c>
      <c r="V773" t="e">
        <f>IF(U773=0,1,IF(予定価格!O761=0,1,(U773-予定価格!P761)/予定価格!O761))</f>
        <v>#DIV/0!</v>
      </c>
      <c r="W773" t="e">
        <f t="shared" si="193"/>
        <v>#DIV/0!</v>
      </c>
      <c r="X773" t="e">
        <f t="shared" si="204"/>
        <v>#DIV/0!</v>
      </c>
      <c r="Y773" t="e">
        <f>IF(U773=0,0,IF(予定価格!G761=0,0,(U773-予定価格!H761)/予定価格!G761))</f>
        <v>#DIV/0!</v>
      </c>
      <c r="Z773" t="e">
        <f t="shared" si="194"/>
        <v>#DIV/0!</v>
      </c>
      <c r="AA773" t="e">
        <f t="shared" si="205"/>
        <v>#DIV/0!</v>
      </c>
      <c r="AB773" s="6" t="e">
        <f t="shared" si="206"/>
        <v>#DIV/0!</v>
      </c>
    </row>
    <row r="774" spans="1:28" hidden="1" x14ac:dyDescent="0.2">
      <c r="A774">
        <f>+予定価格!A762</f>
        <v>0</v>
      </c>
      <c r="B774" s="268">
        <f>ROUND(予定価格!B762*査定表!$B$1949,-D774)+E774</f>
        <v>0</v>
      </c>
      <c r="C774" s="268"/>
      <c r="D774" s="32">
        <f t="shared" si="195"/>
        <v>3</v>
      </c>
      <c r="E774" s="33">
        <f t="shared" si="197"/>
        <v>0</v>
      </c>
      <c r="F774" s="268">
        <f>IF($F$12=0,0,IF(予定価格!$G$1939=0,ROUND(予定価格!H762*(入力表!$F$12/予定価格!$H$1943),-H774),ROUND((予定価格!G762*(入力表!$F$12-予定価格!$H$1943)/予定価格!$G$1943)+予定価格!H762,-H774)))+I774</f>
        <v>0</v>
      </c>
      <c r="G774" s="268"/>
      <c r="H774" s="34">
        <f t="shared" si="196"/>
        <v>3</v>
      </c>
      <c r="I774" s="35">
        <f t="shared" si="198"/>
        <v>0</v>
      </c>
      <c r="J774" s="220">
        <f t="shared" si="199"/>
        <v>0</v>
      </c>
      <c r="K774" s="12">
        <f t="shared" si="200"/>
        <v>0</v>
      </c>
      <c r="L774" s="37"/>
      <c r="M774" s="6">
        <f>ROUND(予定価格!B762*査定表!$B$1949,-$F$14)</f>
        <v>0</v>
      </c>
      <c r="N774">
        <f>IF(M774=0,1,M774/予定価格!B762)</f>
        <v>1</v>
      </c>
      <c r="O774">
        <f t="shared" si="191"/>
        <v>11</v>
      </c>
      <c r="P774">
        <f t="shared" si="201"/>
        <v>0</v>
      </c>
      <c r="Q774">
        <f>IF(M774=0,0,M774/予定価格!B762)</f>
        <v>0</v>
      </c>
      <c r="R774">
        <f t="shared" si="192"/>
        <v>11</v>
      </c>
      <c r="S774">
        <f t="shared" si="202"/>
        <v>0</v>
      </c>
      <c r="T774" s="6">
        <f t="shared" si="203"/>
        <v>0</v>
      </c>
      <c r="U774" s="6" t="e">
        <f>IF(予定価格!$G$1939=0,ROUND(予定価格!H762*(入力表!$F$12/予定価格!$H$1943),-$F$14),ROUND((予定価格!G762*(入力表!$F$12-予定価格!$H$1943)/予定価格!$G$1943)+予定価格!H762,-$F$14))</f>
        <v>#DIV/0!</v>
      </c>
      <c r="V774" t="e">
        <f>IF(U774=0,1,IF(予定価格!O762=0,1,(U774-予定価格!P762)/予定価格!O762))</f>
        <v>#DIV/0!</v>
      </c>
      <c r="W774" t="e">
        <f t="shared" si="193"/>
        <v>#DIV/0!</v>
      </c>
      <c r="X774" t="e">
        <f t="shared" si="204"/>
        <v>#DIV/0!</v>
      </c>
      <c r="Y774" t="e">
        <f>IF(U774=0,0,IF(予定価格!G762=0,0,(U774-予定価格!H762)/予定価格!G762))</f>
        <v>#DIV/0!</v>
      </c>
      <c r="Z774" t="e">
        <f t="shared" si="194"/>
        <v>#DIV/0!</v>
      </c>
      <c r="AA774" t="e">
        <f t="shared" si="205"/>
        <v>#DIV/0!</v>
      </c>
      <c r="AB774" s="6" t="e">
        <f t="shared" si="206"/>
        <v>#DIV/0!</v>
      </c>
    </row>
    <row r="775" spans="1:28" hidden="1" x14ac:dyDescent="0.2">
      <c r="A775">
        <f>+予定価格!A763</f>
        <v>0</v>
      </c>
      <c r="B775" s="268">
        <f>ROUND(予定価格!B763*査定表!$B$1949,-D775)+E775</f>
        <v>0</v>
      </c>
      <c r="C775" s="268"/>
      <c r="D775" s="32">
        <f t="shared" si="195"/>
        <v>3</v>
      </c>
      <c r="E775" s="33">
        <f t="shared" si="197"/>
        <v>0</v>
      </c>
      <c r="F775" s="268">
        <f>IF($F$12=0,0,IF(予定価格!$G$1939=0,ROUND(予定価格!H763*(入力表!$F$12/予定価格!$H$1943),-H775),ROUND((予定価格!G763*(入力表!$F$12-予定価格!$H$1943)/予定価格!$G$1943)+予定価格!H763,-H775)))+I775</f>
        <v>0</v>
      </c>
      <c r="G775" s="268"/>
      <c r="H775" s="34">
        <f t="shared" si="196"/>
        <v>3</v>
      </c>
      <c r="I775" s="35">
        <f t="shared" si="198"/>
        <v>0</v>
      </c>
      <c r="J775" s="220">
        <f t="shared" si="199"/>
        <v>0</v>
      </c>
      <c r="K775" s="12">
        <f t="shared" si="200"/>
        <v>0</v>
      </c>
      <c r="L775" s="37"/>
      <c r="M775" s="6">
        <f>ROUND(予定価格!B763*査定表!$B$1949,-$F$14)</f>
        <v>0</v>
      </c>
      <c r="N775">
        <f>IF(M775=0,1,M775/予定価格!B763)</f>
        <v>1</v>
      </c>
      <c r="O775">
        <f t="shared" si="191"/>
        <v>11</v>
      </c>
      <c r="P775">
        <f t="shared" si="201"/>
        <v>0</v>
      </c>
      <c r="Q775">
        <f>IF(M775=0,0,M775/予定価格!B763)</f>
        <v>0</v>
      </c>
      <c r="R775">
        <f t="shared" si="192"/>
        <v>11</v>
      </c>
      <c r="S775">
        <f t="shared" si="202"/>
        <v>0</v>
      </c>
      <c r="T775" s="6">
        <f t="shared" si="203"/>
        <v>0</v>
      </c>
      <c r="U775" s="6" t="e">
        <f>IF(予定価格!$G$1939=0,ROUND(予定価格!H763*(入力表!$F$12/予定価格!$H$1943),-$F$14),ROUND((予定価格!G763*(入力表!$F$12-予定価格!$H$1943)/予定価格!$G$1943)+予定価格!H763,-$F$14))</f>
        <v>#DIV/0!</v>
      </c>
      <c r="V775" t="e">
        <f>IF(U775=0,1,IF(予定価格!O763=0,1,(U775-予定価格!P763)/予定価格!O763))</f>
        <v>#DIV/0!</v>
      </c>
      <c r="W775" t="e">
        <f t="shared" si="193"/>
        <v>#DIV/0!</v>
      </c>
      <c r="X775" t="e">
        <f t="shared" si="204"/>
        <v>#DIV/0!</v>
      </c>
      <c r="Y775" t="e">
        <f>IF(U775=0,0,IF(予定価格!G763=0,0,(U775-予定価格!H763)/予定価格!G763))</f>
        <v>#DIV/0!</v>
      </c>
      <c r="Z775" t="e">
        <f t="shared" si="194"/>
        <v>#DIV/0!</v>
      </c>
      <c r="AA775" t="e">
        <f t="shared" si="205"/>
        <v>#DIV/0!</v>
      </c>
      <c r="AB775" s="6" t="e">
        <f t="shared" si="206"/>
        <v>#DIV/0!</v>
      </c>
    </row>
    <row r="776" spans="1:28" hidden="1" x14ac:dyDescent="0.2">
      <c r="A776">
        <f>+予定価格!A764</f>
        <v>0</v>
      </c>
      <c r="B776" s="268">
        <f>ROUND(予定価格!B764*査定表!$B$1949,-D776)+E776</f>
        <v>0</v>
      </c>
      <c r="C776" s="268"/>
      <c r="D776" s="32">
        <f t="shared" si="195"/>
        <v>3</v>
      </c>
      <c r="E776" s="33">
        <f t="shared" si="197"/>
        <v>0</v>
      </c>
      <c r="F776" s="268">
        <f>IF($F$12=0,0,IF(予定価格!$G$1939=0,ROUND(予定価格!H764*(入力表!$F$12/予定価格!$H$1943),-H776),ROUND((予定価格!G764*(入力表!$F$12-予定価格!$H$1943)/予定価格!$G$1943)+予定価格!H764,-H776)))+I776</f>
        <v>0</v>
      </c>
      <c r="G776" s="268"/>
      <c r="H776" s="34">
        <f t="shared" si="196"/>
        <v>3</v>
      </c>
      <c r="I776" s="35">
        <f t="shared" si="198"/>
        <v>0</v>
      </c>
      <c r="J776" s="220">
        <f t="shared" si="199"/>
        <v>0</v>
      </c>
      <c r="K776" s="12">
        <f t="shared" si="200"/>
        <v>0</v>
      </c>
      <c r="L776" s="37"/>
      <c r="M776" s="6">
        <f>ROUND(予定価格!B764*査定表!$B$1949,-$F$14)</f>
        <v>0</v>
      </c>
      <c r="N776">
        <f>IF(M776=0,1,M776/予定価格!B764)</f>
        <v>1</v>
      </c>
      <c r="O776">
        <f t="shared" si="191"/>
        <v>11</v>
      </c>
      <c r="P776">
        <f t="shared" si="201"/>
        <v>0</v>
      </c>
      <c r="Q776">
        <f>IF(M776=0,0,M776/予定価格!B764)</f>
        <v>0</v>
      </c>
      <c r="R776">
        <f t="shared" si="192"/>
        <v>11</v>
      </c>
      <c r="S776">
        <f t="shared" si="202"/>
        <v>0</v>
      </c>
      <c r="T776" s="6">
        <f t="shared" si="203"/>
        <v>0</v>
      </c>
      <c r="U776" s="6" t="e">
        <f>IF(予定価格!$G$1939=0,ROUND(予定価格!H764*(入力表!$F$12/予定価格!$H$1943),-$F$14),ROUND((予定価格!G764*(入力表!$F$12-予定価格!$H$1943)/予定価格!$G$1943)+予定価格!H764,-$F$14))</f>
        <v>#DIV/0!</v>
      </c>
      <c r="V776" t="e">
        <f>IF(U776=0,1,IF(予定価格!O764=0,1,(U776-予定価格!P764)/予定価格!O764))</f>
        <v>#DIV/0!</v>
      </c>
      <c r="W776" t="e">
        <f t="shared" si="193"/>
        <v>#DIV/0!</v>
      </c>
      <c r="X776" t="e">
        <f t="shared" si="204"/>
        <v>#DIV/0!</v>
      </c>
      <c r="Y776" t="e">
        <f>IF(U776=0,0,IF(予定価格!G764=0,0,(U776-予定価格!H764)/予定価格!G764))</f>
        <v>#DIV/0!</v>
      </c>
      <c r="Z776" t="e">
        <f t="shared" si="194"/>
        <v>#DIV/0!</v>
      </c>
      <c r="AA776" t="e">
        <f t="shared" si="205"/>
        <v>#DIV/0!</v>
      </c>
      <c r="AB776" s="6" t="e">
        <f t="shared" si="206"/>
        <v>#DIV/0!</v>
      </c>
    </row>
    <row r="777" spans="1:28" hidden="1" x14ac:dyDescent="0.2">
      <c r="A777">
        <f>+予定価格!A765</f>
        <v>0</v>
      </c>
      <c r="B777" s="268">
        <f>ROUND(予定価格!B765*査定表!$B$1949,-D777)+E777</f>
        <v>0</v>
      </c>
      <c r="C777" s="268"/>
      <c r="D777" s="32">
        <f t="shared" si="195"/>
        <v>3</v>
      </c>
      <c r="E777" s="33">
        <f t="shared" si="197"/>
        <v>0</v>
      </c>
      <c r="F777" s="268">
        <f>IF($F$12=0,0,IF(予定価格!$G$1939=0,ROUND(予定価格!H765*(入力表!$F$12/予定価格!$H$1943),-H777),ROUND((予定価格!G765*(入力表!$F$12-予定価格!$H$1943)/予定価格!$G$1943)+予定価格!H765,-H777)))+I777</f>
        <v>0</v>
      </c>
      <c r="G777" s="268"/>
      <c r="H777" s="34">
        <f t="shared" si="196"/>
        <v>3</v>
      </c>
      <c r="I777" s="35">
        <f t="shared" si="198"/>
        <v>0</v>
      </c>
      <c r="J777" s="220">
        <f t="shared" si="199"/>
        <v>0</v>
      </c>
      <c r="K777" s="12">
        <f t="shared" si="200"/>
        <v>0</v>
      </c>
      <c r="L777" s="37"/>
      <c r="M777" s="6">
        <f>ROUND(予定価格!B765*査定表!$B$1949,-$F$14)</f>
        <v>0</v>
      </c>
      <c r="N777">
        <f>IF(M777=0,1,M777/予定価格!B765)</f>
        <v>1</v>
      </c>
      <c r="O777">
        <f t="shared" si="191"/>
        <v>11</v>
      </c>
      <c r="P777">
        <f t="shared" si="201"/>
        <v>0</v>
      </c>
      <c r="Q777">
        <f>IF(M777=0,0,M777/予定価格!B765)</f>
        <v>0</v>
      </c>
      <c r="R777">
        <f t="shared" si="192"/>
        <v>11</v>
      </c>
      <c r="S777">
        <f t="shared" si="202"/>
        <v>0</v>
      </c>
      <c r="T777" s="6">
        <f t="shared" si="203"/>
        <v>0</v>
      </c>
      <c r="U777" s="6" t="e">
        <f>IF(予定価格!$G$1939=0,ROUND(予定価格!H765*(入力表!$F$12/予定価格!$H$1943),-$F$14),ROUND((予定価格!G765*(入力表!$F$12-予定価格!$H$1943)/予定価格!$G$1943)+予定価格!H765,-$F$14))</f>
        <v>#DIV/0!</v>
      </c>
      <c r="V777" t="e">
        <f>IF(U777=0,1,IF(予定価格!O765=0,1,(U777-予定価格!P765)/予定価格!O765))</f>
        <v>#DIV/0!</v>
      </c>
      <c r="W777" t="e">
        <f t="shared" si="193"/>
        <v>#DIV/0!</v>
      </c>
      <c r="X777" t="e">
        <f t="shared" si="204"/>
        <v>#DIV/0!</v>
      </c>
      <c r="Y777" t="e">
        <f>IF(U777=0,0,IF(予定価格!G765=0,0,(U777-予定価格!H765)/予定価格!G765))</f>
        <v>#DIV/0!</v>
      </c>
      <c r="Z777" t="e">
        <f t="shared" si="194"/>
        <v>#DIV/0!</v>
      </c>
      <c r="AA777" t="e">
        <f t="shared" si="205"/>
        <v>#DIV/0!</v>
      </c>
      <c r="AB777" s="6" t="e">
        <f t="shared" si="206"/>
        <v>#DIV/0!</v>
      </c>
    </row>
    <row r="778" spans="1:28" hidden="1" x14ac:dyDescent="0.2">
      <c r="A778">
        <f>+予定価格!A766</f>
        <v>0</v>
      </c>
      <c r="B778" s="268">
        <f>ROUND(予定価格!B766*査定表!$B$1949,-D778)+E778</f>
        <v>0</v>
      </c>
      <c r="C778" s="268"/>
      <c r="D778" s="32">
        <f t="shared" si="195"/>
        <v>3</v>
      </c>
      <c r="E778" s="33">
        <f t="shared" si="197"/>
        <v>0</v>
      </c>
      <c r="F778" s="268">
        <f>IF($F$12=0,0,IF(予定価格!$G$1939=0,ROUND(予定価格!H766*(入力表!$F$12/予定価格!$H$1943),-H778),ROUND((予定価格!G766*(入力表!$F$12-予定価格!$H$1943)/予定価格!$G$1943)+予定価格!H766,-H778)))+I778</f>
        <v>0</v>
      </c>
      <c r="G778" s="268"/>
      <c r="H778" s="34">
        <f t="shared" si="196"/>
        <v>3</v>
      </c>
      <c r="I778" s="35">
        <f t="shared" si="198"/>
        <v>0</v>
      </c>
      <c r="J778" s="220">
        <f t="shared" si="199"/>
        <v>0</v>
      </c>
      <c r="K778" s="12">
        <f t="shared" si="200"/>
        <v>0</v>
      </c>
      <c r="L778" s="37"/>
      <c r="M778" s="6">
        <f>ROUND(予定価格!B766*査定表!$B$1949,-$F$14)</f>
        <v>0</v>
      </c>
      <c r="N778">
        <f>IF(M778=0,1,M778/予定価格!B766)</f>
        <v>1</v>
      </c>
      <c r="O778">
        <f t="shared" si="191"/>
        <v>11</v>
      </c>
      <c r="P778">
        <f t="shared" si="201"/>
        <v>0</v>
      </c>
      <c r="Q778">
        <f>IF(M778=0,0,M778/予定価格!B766)</f>
        <v>0</v>
      </c>
      <c r="R778">
        <f t="shared" si="192"/>
        <v>11</v>
      </c>
      <c r="S778">
        <f t="shared" si="202"/>
        <v>0</v>
      </c>
      <c r="T778" s="6">
        <f t="shared" si="203"/>
        <v>0</v>
      </c>
      <c r="U778" s="6" t="e">
        <f>IF(予定価格!$G$1939=0,ROUND(予定価格!H766*(入力表!$F$12/予定価格!$H$1943),-$F$14),ROUND((予定価格!G766*(入力表!$F$12-予定価格!$H$1943)/予定価格!$G$1943)+予定価格!H766,-$F$14))</f>
        <v>#DIV/0!</v>
      </c>
      <c r="V778" t="e">
        <f>IF(U778=0,1,IF(予定価格!O766=0,1,(U778-予定価格!P766)/予定価格!O766))</f>
        <v>#DIV/0!</v>
      </c>
      <c r="W778" t="e">
        <f t="shared" si="193"/>
        <v>#DIV/0!</v>
      </c>
      <c r="X778" t="e">
        <f t="shared" si="204"/>
        <v>#DIV/0!</v>
      </c>
      <c r="Y778" t="e">
        <f>IF(U778=0,0,IF(予定価格!G766=0,0,(U778-予定価格!H766)/予定価格!G766))</f>
        <v>#DIV/0!</v>
      </c>
      <c r="Z778" t="e">
        <f t="shared" si="194"/>
        <v>#DIV/0!</v>
      </c>
      <c r="AA778" t="e">
        <f t="shared" si="205"/>
        <v>#DIV/0!</v>
      </c>
      <c r="AB778" s="6" t="e">
        <f t="shared" si="206"/>
        <v>#DIV/0!</v>
      </c>
    </row>
    <row r="779" spans="1:28" hidden="1" x14ac:dyDescent="0.2">
      <c r="A779">
        <f>+予定価格!A767</f>
        <v>0</v>
      </c>
      <c r="B779" s="268">
        <f>ROUND(予定価格!B767*査定表!$B$1949,-D779)+E779</f>
        <v>0</v>
      </c>
      <c r="C779" s="268"/>
      <c r="D779" s="32">
        <f t="shared" si="195"/>
        <v>3</v>
      </c>
      <c r="E779" s="33">
        <f t="shared" si="197"/>
        <v>0</v>
      </c>
      <c r="F779" s="268">
        <f>IF($F$12=0,0,IF(予定価格!$G$1939=0,ROUND(予定価格!H767*(入力表!$F$12/予定価格!$H$1943),-H779),ROUND((予定価格!G767*(入力表!$F$12-予定価格!$H$1943)/予定価格!$G$1943)+予定価格!H767,-H779)))+I779</f>
        <v>0</v>
      </c>
      <c r="G779" s="268"/>
      <c r="H779" s="34">
        <f t="shared" si="196"/>
        <v>3</v>
      </c>
      <c r="I779" s="35">
        <f t="shared" si="198"/>
        <v>0</v>
      </c>
      <c r="J779" s="220">
        <f t="shared" si="199"/>
        <v>0</v>
      </c>
      <c r="K779" s="12">
        <f t="shared" si="200"/>
        <v>0</v>
      </c>
      <c r="L779" s="37"/>
      <c r="M779" s="6">
        <f>ROUND(予定価格!B767*査定表!$B$1949,-$F$14)</f>
        <v>0</v>
      </c>
      <c r="N779">
        <f>IF(M779=0,1,M779/予定価格!B767)</f>
        <v>1</v>
      </c>
      <c r="O779">
        <f t="shared" si="191"/>
        <v>11</v>
      </c>
      <c r="P779">
        <f t="shared" si="201"/>
        <v>0</v>
      </c>
      <c r="Q779">
        <f>IF(M779=0,0,M779/予定価格!B767)</f>
        <v>0</v>
      </c>
      <c r="R779">
        <f t="shared" si="192"/>
        <v>11</v>
      </c>
      <c r="S779">
        <f t="shared" si="202"/>
        <v>0</v>
      </c>
      <c r="T779" s="6">
        <f t="shared" si="203"/>
        <v>0</v>
      </c>
      <c r="U779" s="6" t="e">
        <f>IF(予定価格!$G$1939=0,ROUND(予定価格!H767*(入力表!$F$12/予定価格!$H$1943),-$F$14),ROUND((予定価格!G767*(入力表!$F$12-予定価格!$H$1943)/予定価格!$G$1943)+予定価格!H767,-$F$14))</f>
        <v>#DIV/0!</v>
      </c>
      <c r="V779" t="e">
        <f>IF(U779=0,1,IF(予定価格!O767=0,1,(U779-予定価格!P767)/予定価格!O767))</f>
        <v>#DIV/0!</v>
      </c>
      <c r="W779" t="e">
        <f t="shared" si="193"/>
        <v>#DIV/0!</v>
      </c>
      <c r="X779" t="e">
        <f t="shared" si="204"/>
        <v>#DIV/0!</v>
      </c>
      <c r="Y779" t="e">
        <f>IF(U779=0,0,IF(予定価格!G767=0,0,(U779-予定価格!H767)/予定価格!G767))</f>
        <v>#DIV/0!</v>
      </c>
      <c r="Z779" t="e">
        <f t="shared" si="194"/>
        <v>#DIV/0!</v>
      </c>
      <c r="AA779" t="e">
        <f t="shared" si="205"/>
        <v>#DIV/0!</v>
      </c>
      <c r="AB779" s="6" t="e">
        <f t="shared" si="206"/>
        <v>#DIV/0!</v>
      </c>
    </row>
    <row r="780" spans="1:28" hidden="1" x14ac:dyDescent="0.2">
      <c r="A780">
        <f>+予定価格!A768</f>
        <v>0</v>
      </c>
      <c r="B780" s="268">
        <f>ROUND(予定価格!B768*査定表!$B$1949,-D780)+E780</f>
        <v>0</v>
      </c>
      <c r="C780" s="268"/>
      <c r="D780" s="32">
        <f t="shared" si="195"/>
        <v>3</v>
      </c>
      <c r="E780" s="33">
        <f t="shared" si="197"/>
        <v>0</v>
      </c>
      <c r="F780" s="268">
        <f>IF($F$12=0,0,IF(予定価格!$G$1939=0,ROUND(予定価格!H768*(入力表!$F$12/予定価格!$H$1943),-H780),ROUND((予定価格!G768*(入力表!$F$12-予定価格!$H$1943)/予定価格!$G$1943)+予定価格!H768,-H780)))+I780</f>
        <v>0</v>
      </c>
      <c r="G780" s="268"/>
      <c r="H780" s="34">
        <f t="shared" si="196"/>
        <v>3</v>
      </c>
      <c r="I780" s="35">
        <f t="shared" si="198"/>
        <v>0</v>
      </c>
      <c r="J780" s="220">
        <f t="shared" si="199"/>
        <v>0</v>
      </c>
      <c r="K780" s="12">
        <f t="shared" si="200"/>
        <v>0</v>
      </c>
      <c r="L780" s="37"/>
      <c r="M780" s="6">
        <f>ROUND(予定価格!B768*査定表!$B$1949,-$F$14)</f>
        <v>0</v>
      </c>
      <c r="N780">
        <f>IF(M780=0,1,M780/予定価格!B768)</f>
        <v>1</v>
      </c>
      <c r="O780">
        <f t="shared" si="191"/>
        <v>11</v>
      </c>
      <c r="P780">
        <f t="shared" si="201"/>
        <v>0</v>
      </c>
      <c r="Q780">
        <f>IF(M780=0,0,M780/予定価格!B768)</f>
        <v>0</v>
      </c>
      <c r="R780">
        <f t="shared" si="192"/>
        <v>11</v>
      </c>
      <c r="S780">
        <f t="shared" si="202"/>
        <v>0</v>
      </c>
      <c r="T780" s="6">
        <f t="shared" si="203"/>
        <v>0</v>
      </c>
      <c r="U780" s="6" t="e">
        <f>IF(予定価格!$G$1939=0,ROUND(予定価格!H768*(入力表!$F$12/予定価格!$H$1943),-$F$14),ROUND((予定価格!G768*(入力表!$F$12-予定価格!$H$1943)/予定価格!$G$1943)+予定価格!H768,-$F$14))</f>
        <v>#DIV/0!</v>
      </c>
      <c r="V780" t="e">
        <f>IF(U780=0,1,IF(予定価格!O768=0,1,(U780-予定価格!P768)/予定価格!O768))</f>
        <v>#DIV/0!</v>
      </c>
      <c r="W780" t="e">
        <f t="shared" si="193"/>
        <v>#DIV/0!</v>
      </c>
      <c r="X780" t="e">
        <f t="shared" si="204"/>
        <v>#DIV/0!</v>
      </c>
      <c r="Y780" t="e">
        <f>IF(U780=0,0,IF(予定価格!G768=0,0,(U780-予定価格!H768)/予定価格!G768))</f>
        <v>#DIV/0!</v>
      </c>
      <c r="Z780" t="e">
        <f t="shared" si="194"/>
        <v>#DIV/0!</v>
      </c>
      <c r="AA780" t="e">
        <f t="shared" si="205"/>
        <v>#DIV/0!</v>
      </c>
      <c r="AB780" s="6" t="e">
        <f t="shared" si="206"/>
        <v>#DIV/0!</v>
      </c>
    </row>
    <row r="781" spans="1:28" hidden="1" x14ac:dyDescent="0.2">
      <c r="A781">
        <f>+予定価格!A769</f>
        <v>0</v>
      </c>
      <c r="B781" s="268">
        <f>ROUND(予定価格!B769*査定表!$B$1949,-D781)+E781</f>
        <v>0</v>
      </c>
      <c r="C781" s="268"/>
      <c r="D781" s="32">
        <f t="shared" si="195"/>
        <v>3</v>
      </c>
      <c r="E781" s="33">
        <f t="shared" si="197"/>
        <v>0</v>
      </c>
      <c r="F781" s="268">
        <f>IF($F$12=0,0,IF(予定価格!$G$1939=0,ROUND(予定価格!H769*(入力表!$F$12/予定価格!$H$1943),-H781),ROUND((予定価格!G769*(入力表!$F$12-予定価格!$H$1943)/予定価格!$G$1943)+予定価格!H769,-H781)))+I781</f>
        <v>0</v>
      </c>
      <c r="G781" s="268"/>
      <c r="H781" s="34">
        <f t="shared" si="196"/>
        <v>3</v>
      </c>
      <c r="I781" s="35">
        <f t="shared" si="198"/>
        <v>0</v>
      </c>
      <c r="J781" s="220">
        <f t="shared" si="199"/>
        <v>0</v>
      </c>
      <c r="K781" s="12">
        <f t="shared" si="200"/>
        <v>0</v>
      </c>
      <c r="L781" s="37"/>
      <c r="M781" s="6">
        <f>ROUND(予定価格!B769*査定表!$B$1949,-$F$14)</f>
        <v>0</v>
      </c>
      <c r="N781">
        <f>IF(M781=0,1,M781/予定価格!B769)</f>
        <v>1</v>
      </c>
      <c r="O781">
        <f t="shared" si="191"/>
        <v>11</v>
      </c>
      <c r="P781">
        <f t="shared" si="201"/>
        <v>0</v>
      </c>
      <c r="Q781">
        <f>IF(M781=0,0,M781/予定価格!B769)</f>
        <v>0</v>
      </c>
      <c r="R781">
        <f t="shared" si="192"/>
        <v>11</v>
      </c>
      <c r="S781">
        <f t="shared" si="202"/>
        <v>0</v>
      </c>
      <c r="T781" s="6">
        <f t="shared" si="203"/>
        <v>0</v>
      </c>
      <c r="U781" s="6" t="e">
        <f>IF(予定価格!$G$1939=0,ROUND(予定価格!H769*(入力表!$F$12/予定価格!$H$1943),-$F$14),ROUND((予定価格!G769*(入力表!$F$12-予定価格!$H$1943)/予定価格!$G$1943)+予定価格!H769,-$F$14))</f>
        <v>#DIV/0!</v>
      </c>
      <c r="V781" t="e">
        <f>IF(U781=0,1,IF(予定価格!O769=0,1,(U781-予定価格!P769)/予定価格!O769))</f>
        <v>#DIV/0!</v>
      </c>
      <c r="W781" t="e">
        <f t="shared" si="193"/>
        <v>#DIV/0!</v>
      </c>
      <c r="X781" t="e">
        <f t="shared" si="204"/>
        <v>#DIV/0!</v>
      </c>
      <c r="Y781" t="e">
        <f>IF(U781=0,0,IF(予定価格!G769=0,0,(U781-予定価格!H769)/予定価格!G769))</f>
        <v>#DIV/0!</v>
      </c>
      <c r="Z781" t="e">
        <f t="shared" si="194"/>
        <v>#DIV/0!</v>
      </c>
      <c r="AA781" t="e">
        <f t="shared" si="205"/>
        <v>#DIV/0!</v>
      </c>
      <c r="AB781" s="6" t="e">
        <f t="shared" si="206"/>
        <v>#DIV/0!</v>
      </c>
    </row>
    <row r="782" spans="1:28" hidden="1" x14ac:dyDescent="0.2">
      <c r="A782">
        <f>+予定価格!A770</f>
        <v>0</v>
      </c>
      <c r="B782" s="268">
        <f>ROUND(予定価格!B770*査定表!$B$1949,-D782)+E782</f>
        <v>0</v>
      </c>
      <c r="C782" s="268"/>
      <c r="D782" s="32">
        <f t="shared" si="195"/>
        <v>3</v>
      </c>
      <c r="E782" s="33">
        <f t="shared" si="197"/>
        <v>0</v>
      </c>
      <c r="F782" s="268">
        <f>IF($F$12=0,0,IF(予定価格!$G$1939=0,ROUND(予定価格!H770*(入力表!$F$12/予定価格!$H$1943),-H782),ROUND((予定価格!G770*(入力表!$F$12-予定価格!$H$1943)/予定価格!$G$1943)+予定価格!H770,-H782)))+I782</f>
        <v>0</v>
      </c>
      <c r="G782" s="268"/>
      <c r="H782" s="34">
        <f t="shared" si="196"/>
        <v>3</v>
      </c>
      <c r="I782" s="35">
        <f t="shared" si="198"/>
        <v>0</v>
      </c>
      <c r="J782" s="220">
        <f t="shared" si="199"/>
        <v>0</v>
      </c>
      <c r="K782" s="12">
        <f t="shared" si="200"/>
        <v>0</v>
      </c>
      <c r="L782" s="37"/>
      <c r="M782" s="6">
        <f>ROUND(予定価格!B770*査定表!$B$1949,-$F$14)</f>
        <v>0</v>
      </c>
      <c r="N782">
        <f>IF(M782=0,1,M782/予定価格!B770)</f>
        <v>1</v>
      </c>
      <c r="O782">
        <f t="shared" si="191"/>
        <v>11</v>
      </c>
      <c r="P782">
        <f t="shared" si="201"/>
        <v>0</v>
      </c>
      <c r="Q782">
        <f>IF(M782=0,0,M782/予定価格!B770)</f>
        <v>0</v>
      </c>
      <c r="R782">
        <f t="shared" si="192"/>
        <v>11</v>
      </c>
      <c r="S782">
        <f t="shared" si="202"/>
        <v>0</v>
      </c>
      <c r="T782" s="6">
        <f t="shared" si="203"/>
        <v>0</v>
      </c>
      <c r="U782" s="6" t="e">
        <f>IF(予定価格!$G$1939=0,ROUND(予定価格!H770*(入力表!$F$12/予定価格!$H$1943),-$F$14),ROUND((予定価格!G770*(入力表!$F$12-予定価格!$H$1943)/予定価格!$G$1943)+予定価格!H770,-$F$14))</f>
        <v>#DIV/0!</v>
      </c>
      <c r="V782" t="e">
        <f>IF(U782=0,1,IF(予定価格!O770=0,1,(U782-予定価格!P770)/予定価格!O770))</f>
        <v>#DIV/0!</v>
      </c>
      <c r="W782" t="e">
        <f t="shared" si="193"/>
        <v>#DIV/0!</v>
      </c>
      <c r="X782" t="e">
        <f t="shared" si="204"/>
        <v>#DIV/0!</v>
      </c>
      <c r="Y782" t="e">
        <f>IF(U782=0,0,IF(予定価格!G770=0,0,(U782-予定価格!H770)/予定価格!G770))</f>
        <v>#DIV/0!</v>
      </c>
      <c r="Z782" t="e">
        <f t="shared" si="194"/>
        <v>#DIV/0!</v>
      </c>
      <c r="AA782" t="e">
        <f t="shared" si="205"/>
        <v>#DIV/0!</v>
      </c>
      <c r="AB782" s="6" t="e">
        <f t="shared" si="206"/>
        <v>#DIV/0!</v>
      </c>
    </row>
    <row r="783" spans="1:28" hidden="1" x14ac:dyDescent="0.2">
      <c r="A783">
        <f>+予定価格!A771</f>
        <v>0</v>
      </c>
      <c r="B783" s="268">
        <f>ROUND(予定価格!B771*査定表!$B$1949,-D783)+E783</f>
        <v>0</v>
      </c>
      <c r="C783" s="268"/>
      <c r="D783" s="32">
        <f t="shared" si="195"/>
        <v>3</v>
      </c>
      <c r="E783" s="33">
        <f t="shared" si="197"/>
        <v>0</v>
      </c>
      <c r="F783" s="268">
        <f>IF($F$12=0,0,IF(予定価格!$G$1939=0,ROUND(予定価格!H771*(入力表!$F$12/予定価格!$H$1943),-H783),ROUND((予定価格!G771*(入力表!$F$12-予定価格!$H$1943)/予定価格!$G$1943)+予定価格!H771,-H783)))+I783</f>
        <v>0</v>
      </c>
      <c r="G783" s="268"/>
      <c r="H783" s="34">
        <f t="shared" si="196"/>
        <v>3</v>
      </c>
      <c r="I783" s="35">
        <f t="shared" si="198"/>
        <v>0</v>
      </c>
      <c r="J783" s="220">
        <f t="shared" si="199"/>
        <v>0</v>
      </c>
      <c r="K783" s="12">
        <f t="shared" si="200"/>
        <v>0</v>
      </c>
      <c r="L783" s="37"/>
      <c r="M783" s="6">
        <f>ROUND(予定価格!B771*査定表!$B$1949,-$F$14)</f>
        <v>0</v>
      </c>
      <c r="N783">
        <f>IF(M783=0,1,M783/予定価格!B771)</f>
        <v>1</v>
      </c>
      <c r="O783">
        <f t="shared" si="191"/>
        <v>11</v>
      </c>
      <c r="P783">
        <f t="shared" si="201"/>
        <v>0</v>
      </c>
      <c r="Q783">
        <f>IF(M783=0,0,M783/予定価格!B771)</f>
        <v>0</v>
      </c>
      <c r="R783">
        <f t="shared" si="192"/>
        <v>11</v>
      </c>
      <c r="S783">
        <f t="shared" si="202"/>
        <v>0</v>
      </c>
      <c r="T783" s="6">
        <f t="shared" si="203"/>
        <v>0</v>
      </c>
      <c r="U783" s="6" t="e">
        <f>IF(予定価格!$G$1939=0,ROUND(予定価格!H771*(入力表!$F$12/予定価格!$H$1943),-$F$14),ROUND((予定価格!G771*(入力表!$F$12-予定価格!$H$1943)/予定価格!$G$1943)+予定価格!H771,-$F$14))</f>
        <v>#DIV/0!</v>
      </c>
      <c r="V783" t="e">
        <f>IF(U783=0,1,IF(予定価格!O771=0,1,(U783-予定価格!P771)/予定価格!O771))</f>
        <v>#DIV/0!</v>
      </c>
      <c r="W783" t="e">
        <f t="shared" si="193"/>
        <v>#DIV/0!</v>
      </c>
      <c r="X783" t="e">
        <f t="shared" si="204"/>
        <v>#DIV/0!</v>
      </c>
      <c r="Y783" t="e">
        <f>IF(U783=0,0,IF(予定価格!G771=0,0,(U783-予定価格!H771)/予定価格!G771))</f>
        <v>#DIV/0!</v>
      </c>
      <c r="Z783" t="e">
        <f t="shared" si="194"/>
        <v>#DIV/0!</v>
      </c>
      <c r="AA783" t="e">
        <f t="shared" si="205"/>
        <v>#DIV/0!</v>
      </c>
      <c r="AB783" s="6" t="e">
        <f t="shared" si="206"/>
        <v>#DIV/0!</v>
      </c>
    </row>
    <row r="784" spans="1:28" hidden="1" x14ac:dyDescent="0.2">
      <c r="A784">
        <f>+予定価格!A772</f>
        <v>0</v>
      </c>
      <c r="B784" s="268">
        <f>ROUND(予定価格!B772*査定表!$B$1949,-D784)+E784</f>
        <v>0</v>
      </c>
      <c r="C784" s="268"/>
      <c r="D784" s="32">
        <f t="shared" si="195"/>
        <v>3</v>
      </c>
      <c r="E784" s="33">
        <f t="shared" si="197"/>
        <v>0</v>
      </c>
      <c r="F784" s="268">
        <f>IF($F$12=0,0,IF(予定価格!$G$1939=0,ROUND(予定価格!H772*(入力表!$F$12/予定価格!$H$1943),-H784),ROUND((予定価格!G772*(入力表!$F$12-予定価格!$H$1943)/予定価格!$G$1943)+予定価格!H772,-H784)))+I784</f>
        <v>0</v>
      </c>
      <c r="G784" s="268"/>
      <c r="H784" s="34">
        <f t="shared" si="196"/>
        <v>3</v>
      </c>
      <c r="I784" s="35">
        <f t="shared" si="198"/>
        <v>0</v>
      </c>
      <c r="J784" s="220">
        <f t="shared" si="199"/>
        <v>0</v>
      </c>
      <c r="K784" s="12">
        <f t="shared" si="200"/>
        <v>0</v>
      </c>
      <c r="L784" s="37"/>
      <c r="M784" s="6">
        <f>ROUND(予定価格!B772*査定表!$B$1949,-$F$14)</f>
        <v>0</v>
      </c>
      <c r="N784">
        <f>IF(M784=0,1,M784/予定価格!B772)</f>
        <v>1</v>
      </c>
      <c r="O784">
        <f t="shared" si="191"/>
        <v>11</v>
      </c>
      <c r="P784">
        <f t="shared" si="201"/>
        <v>0</v>
      </c>
      <c r="Q784">
        <f>IF(M784=0,0,M784/予定価格!B772)</f>
        <v>0</v>
      </c>
      <c r="R784">
        <f t="shared" si="192"/>
        <v>11</v>
      </c>
      <c r="S784">
        <f t="shared" si="202"/>
        <v>0</v>
      </c>
      <c r="T784" s="6">
        <f t="shared" si="203"/>
        <v>0</v>
      </c>
      <c r="U784" s="6" t="e">
        <f>IF(予定価格!$G$1939=0,ROUND(予定価格!H772*(入力表!$F$12/予定価格!$H$1943),-$F$14),ROUND((予定価格!G772*(入力表!$F$12-予定価格!$H$1943)/予定価格!$G$1943)+予定価格!H772,-$F$14))</f>
        <v>#DIV/0!</v>
      </c>
      <c r="V784" t="e">
        <f>IF(U784=0,1,IF(予定価格!O772=0,1,(U784-予定価格!P772)/予定価格!O772))</f>
        <v>#DIV/0!</v>
      </c>
      <c r="W784" t="e">
        <f t="shared" si="193"/>
        <v>#DIV/0!</v>
      </c>
      <c r="X784" t="e">
        <f t="shared" si="204"/>
        <v>#DIV/0!</v>
      </c>
      <c r="Y784" t="e">
        <f>IF(U784=0,0,IF(予定価格!G772=0,0,(U784-予定価格!H772)/予定価格!G772))</f>
        <v>#DIV/0!</v>
      </c>
      <c r="Z784" t="e">
        <f t="shared" si="194"/>
        <v>#DIV/0!</v>
      </c>
      <c r="AA784" t="e">
        <f t="shared" si="205"/>
        <v>#DIV/0!</v>
      </c>
      <c r="AB784" s="6" t="e">
        <f t="shared" si="206"/>
        <v>#DIV/0!</v>
      </c>
    </row>
    <row r="785" spans="1:28" hidden="1" x14ac:dyDescent="0.2">
      <c r="A785">
        <f>+予定価格!A773</f>
        <v>0</v>
      </c>
      <c r="B785" s="268">
        <f>ROUND(予定価格!B773*査定表!$B$1949,-D785)+E785</f>
        <v>0</v>
      </c>
      <c r="C785" s="268"/>
      <c r="D785" s="32">
        <f t="shared" si="195"/>
        <v>3</v>
      </c>
      <c r="E785" s="33">
        <f t="shared" si="197"/>
        <v>0</v>
      </c>
      <c r="F785" s="268">
        <f>IF($F$12=0,0,IF(予定価格!$G$1939=0,ROUND(予定価格!H773*(入力表!$F$12/予定価格!$H$1943),-H785),ROUND((予定価格!G773*(入力表!$F$12-予定価格!$H$1943)/予定価格!$G$1943)+予定価格!H773,-H785)))+I785</f>
        <v>0</v>
      </c>
      <c r="G785" s="268"/>
      <c r="H785" s="34">
        <f t="shared" si="196"/>
        <v>3</v>
      </c>
      <c r="I785" s="35">
        <f t="shared" si="198"/>
        <v>0</v>
      </c>
      <c r="J785" s="220">
        <f t="shared" si="199"/>
        <v>0</v>
      </c>
      <c r="K785" s="12">
        <f t="shared" si="200"/>
        <v>0</v>
      </c>
      <c r="L785" s="37"/>
      <c r="M785" s="6">
        <f>ROUND(予定価格!B773*査定表!$B$1949,-$F$14)</f>
        <v>0</v>
      </c>
      <c r="N785">
        <f>IF(M785=0,1,M785/予定価格!B773)</f>
        <v>1</v>
      </c>
      <c r="O785">
        <f t="shared" ref="O785:O848" si="207">RANK(N785,N$17:N$1984,1)</f>
        <v>11</v>
      </c>
      <c r="P785">
        <f t="shared" si="201"/>
        <v>0</v>
      </c>
      <c r="Q785">
        <f>IF(M785=0,0,M785/予定価格!B773)</f>
        <v>0</v>
      </c>
      <c r="R785">
        <f t="shared" ref="R785:R848" si="208">RANK(Q785,Q$17:Q$1984,0)</f>
        <v>11</v>
      </c>
      <c r="S785">
        <f t="shared" si="202"/>
        <v>0</v>
      </c>
      <c r="T785" s="6">
        <f t="shared" si="203"/>
        <v>0</v>
      </c>
      <c r="U785" s="6" t="e">
        <f>IF(予定価格!$G$1939=0,ROUND(予定価格!H773*(入力表!$F$12/予定価格!$H$1943),-$F$14),ROUND((予定価格!G773*(入力表!$F$12-予定価格!$H$1943)/予定価格!$G$1943)+予定価格!H773,-$F$14))</f>
        <v>#DIV/0!</v>
      </c>
      <c r="V785" t="e">
        <f>IF(U785=0,1,IF(予定価格!O773=0,1,(U785-予定価格!P773)/予定価格!O773))</f>
        <v>#DIV/0!</v>
      </c>
      <c r="W785" t="e">
        <f t="shared" ref="W785:W848" si="209">RANK(V785,V$17:V$1984,1)</f>
        <v>#DIV/0!</v>
      </c>
      <c r="X785" t="e">
        <f t="shared" si="204"/>
        <v>#DIV/0!</v>
      </c>
      <c r="Y785" t="e">
        <f>IF(U785=0,0,IF(予定価格!G773=0,0,(U785-予定価格!H773)/予定価格!G773))</f>
        <v>#DIV/0!</v>
      </c>
      <c r="Z785" t="e">
        <f t="shared" ref="Z785:Z848" si="210">RANK(Y785,Y$17:Y$1984,0)</f>
        <v>#DIV/0!</v>
      </c>
      <c r="AA785" t="e">
        <f t="shared" si="205"/>
        <v>#DIV/0!</v>
      </c>
      <c r="AB785" s="6" t="e">
        <f t="shared" si="206"/>
        <v>#DIV/0!</v>
      </c>
    </row>
    <row r="786" spans="1:28" hidden="1" x14ac:dyDescent="0.2">
      <c r="A786">
        <f>+予定価格!A774</f>
        <v>0</v>
      </c>
      <c r="B786" s="268">
        <f>ROUND(予定価格!B774*査定表!$B$1949,-D786)+E786</f>
        <v>0</v>
      </c>
      <c r="C786" s="268"/>
      <c r="D786" s="32">
        <f t="shared" ref="D786:D849" si="211">+$F$14</f>
        <v>3</v>
      </c>
      <c r="E786" s="33">
        <f t="shared" si="197"/>
        <v>0</v>
      </c>
      <c r="F786" s="268">
        <f>IF($F$12=0,0,IF(予定価格!$G$1939=0,ROUND(予定価格!H774*(入力表!$F$12/予定価格!$H$1943),-H786),ROUND((予定価格!G774*(入力表!$F$12-予定価格!$H$1943)/予定価格!$G$1943)+予定価格!H774,-H786)))+I786</f>
        <v>0</v>
      </c>
      <c r="G786" s="268"/>
      <c r="H786" s="34">
        <f t="shared" ref="H786:H849" si="212">+$F$14</f>
        <v>3</v>
      </c>
      <c r="I786" s="35">
        <f t="shared" si="198"/>
        <v>0</v>
      </c>
      <c r="J786" s="220">
        <f t="shared" si="199"/>
        <v>0</v>
      </c>
      <c r="K786" s="12">
        <f t="shared" si="200"/>
        <v>0</v>
      </c>
      <c r="L786" s="37"/>
      <c r="M786" s="6">
        <f>ROUND(予定価格!B774*査定表!$B$1949,-$F$14)</f>
        <v>0</v>
      </c>
      <c r="N786">
        <f>IF(M786=0,1,M786/予定価格!B774)</f>
        <v>1</v>
      </c>
      <c r="O786">
        <f t="shared" si="207"/>
        <v>11</v>
      </c>
      <c r="P786">
        <f t="shared" si="201"/>
        <v>0</v>
      </c>
      <c r="Q786">
        <f>IF(M786=0,0,M786/予定価格!B774)</f>
        <v>0</v>
      </c>
      <c r="R786">
        <f t="shared" si="208"/>
        <v>11</v>
      </c>
      <c r="S786">
        <f t="shared" si="202"/>
        <v>0</v>
      </c>
      <c r="T786" s="6">
        <f t="shared" si="203"/>
        <v>0</v>
      </c>
      <c r="U786" s="6" t="e">
        <f>IF(予定価格!$G$1939=0,ROUND(予定価格!H774*(入力表!$F$12/予定価格!$H$1943),-$F$14),ROUND((予定価格!G774*(入力表!$F$12-予定価格!$H$1943)/予定価格!$G$1943)+予定価格!H774,-$F$14))</f>
        <v>#DIV/0!</v>
      </c>
      <c r="V786" t="e">
        <f>IF(U786=0,1,IF(予定価格!O774=0,1,(U786-予定価格!P774)/予定価格!O774))</f>
        <v>#DIV/0!</v>
      </c>
      <c r="W786" t="e">
        <f t="shared" si="209"/>
        <v>#DIV/0!</v>
      </c>
      <c r="X786" t="e">
        <f t="shared" si="204"/>
        <v>#DIV/0!</v>
      </c>
      <c r="Y786" t="e">
        <f>IF(U786=0,0,IF(予定価格!G774=0,0,(U786-予定価格!H774)/予定価格!G774))</f>
        <v>#DIV/0!</v>
      </c>
      <c r="Z786" t="e">
        <f t="shared" si="210"/>
        <v>#DIV/0!</v>
      </c>
      <c r="AA786" t="e">
        <f t="shared" si="205"/>
        <v>#DIV/0!</v>
      </c>
      <c r="AB786" s="6" t="e">
        <f t="shared" si="206"/>
        <v>#DIV/0!</v>
      </c>
    </row>
    <row r="787" spans="1:28" hidden="1" x14ac:dyDescent="0.2">
      <c r="A787">
        <f>+予定価格!A775</f>
        <v>0</v>
      </c>
      <c r="B787" s="268">
        <f>ROUND(予定価格!B775*査定表!$B$1949,-D787)+E787</f>
        <v>0</v>
      </c>
      <c r="C787" s="268"/>
      <c r="D787" s="32">
        <f t="shared" si="211"/>
        <v>3</v>
      </c>
      <c r="E787" s="33">
        <f t="shared" si="197"/>
        <v>0</v>
      </c>
      <c r="F787" s="268">
        <f>IF($F$12=0,0,IF(予定価格!$G$1939=0,ROUND(予定価格!H775*(入力表!$F$12/予定価格!$H$1943),-H787),ROUND((予定価格!G775*(入力表!$F$12-予定価格!$H$1943)/予定価格!$G$1943)+予定価格!H775,-H787)))+I787</f>
        <v>0</v>
      </c>
      <c r="G787" s="268"/>
      <c r="H787" s="34">
        <f t="shared" si="212"/>
        <v>3</v>
      </c>
      <c r="I787" s="35">
        <f t="shared" si="198"/>
        <v>0</v>
      </c>
      <c r="J787" s="220">
        <f t="shared" si="199"/>
        <v>0</v>
      </c>
      <c r="K787" s="12">
        <f t="shared" si="200"/>
        <v>0</v>
      </c>
      <c r="L787" s="37"/>
      <c r="M787" s="6">
        <f>ROUND(予定価格!B775*査定表!$B$1949,-$F$14)</f>
        <v>0</v>
      </c>
      <c r="N787">
        <f>IF(M787=0,1,M787/予定価格!B775)</f>
        <v>1</v>
      </c>
      <c r="O787">
        <f t="shared" si="207"/>
        <v>11</v>
      </c>
      <c r="P787">
        <f t="shared" si="201"/>
        <v>0</v>
      </c>
      <c r="Q787">
        <f>IF(M787=0,0,M787/予定価格!B775)</f>
        <v>0</v>
      </c>
      <c r="R787">
        <f t="shared" si="208"/>
        <v>11</v>
      </c>
      <c r="S787">
        <f t="shared" si="202"/>
        <v>0</v>
      </c>
      <c r="T787" s="6">
        <f t="shared" si="203"/>
        <v>0</v>
      </c>
      <c r="U787" s="6" t="e">
        <f>IF(予定価格!$G$1939=0,ROUND(予定価格!H775*(入力表!$F$12/予定価格!$H$1943),-$F$14),ROUND((予定価格!G775*(入力表!$F$12-予定価格!$H$1943)/予定価格!$G$1943)+予定価格!H775,-$F$14))</f>
        <v>#DIV/0!</v>
      </c>
      <c r="V787" t="e">
        <f>IF(U787=0,1,IF(予定価格!O775=0,1,(U787-予定価格!P775)/予定価格!O775))</f>
        <v>#DIV/0!</v>
      </c>
      <c r="W787" t="e">
        <f t="shared" si="209"/>
        <v>#DIV/0!</v>
      </c>
      <c r="X787" t="e">
        <f t="shared" si="204"/>
        <v>#DIV/0!</v>
      </c>
      <c r="Y787" t="e">
        <f>IF(U787=0,0,IF(予定価格!G775=0,0,(U787-予定価格!H775)/予定価格!G775))</f>
        <v>#DIV/0!</v>
      </c>
      <c r="Z787" t="e">
        <f t="shared" si="210"/>
        <v>#DIV/0!</v>
      </c>
      <c r="AA787" t="e">
        <f t="shared" si="205"/>
        <v>#DIV/0!</v>
      </c>
      <c r="AB787" s="6" t="e">
        <f t="shared" si="206"/>
        <v>#DIV/0!</v>
      </c>
    </row>
    <row r="788" spans="1:28" hidden="1" x14ac:dyDescent="0.2">
      <c r="A788">
        <f>+予定価格!A776</f>
        <v>0</v>
      </c>
      <c r="B788" s="268">
        <f>ROUND(予定価格!B776*査定表!$B$1949,-D788)+E788</f>
        <v>0</v>
      </c>
      <c r="C788" s="268"/>
      <c r="D788" s="32">
        <f t="shared" si="211"/>
        <v>3</v>
      </c>
      <c r="E788" s="33">
        <f t="shared" si="197"/>
        <v>0</v>
      </c>
      <c r="F788" s="268">
        <f>IF($F$12=0,0,IF(予定価格!$G$1939=0,ROUND(予定価格!H776*(入力表!$F$12/予定価格!$H$1943),-H788),ROUND((予定価格!G776*(入力表!$F$12-予定価格!$H$1943)/予定価格!$G$1943)+予定価格!H776,-H788)))+I788</f>
        <v>0</v>
      </c>
      <c r="G788" s="268"/>
      <c r="H788" s="34">
        <f t="shared" si="212"/>
        <v>3</v>
      </c>
      <c r="I788" s="35">
        <f t="shared" si="198"/>
        <v>0</v>
      </c>
      <c r="J788" s="220">
        <f t="shared" si="199"/>
        <v>0</v>
      </c>
      <c r="K788" s="12">
        <f t="shared" si="200"/>
        <v>0</v>
      </c>
      <c r="L788" s="37"/>
      <c r="M788" s="6">
        <f>ROUND(予定価格!B776*査定表!$B$1949,-$F$14)</f>
        <v>0</v>
      </c>
      <c r="N788">
        <f>IF(M788=0,1,M788/予定価格!B776)</f>
        <v>1</v>
      </c>
      <c r="O788">
        <f t="shared" si="207"/>
        <v>11</v>
      </c>
      <c r="P788">
        <f t="shared" si="201"/>
        <v>0</v>
      </c>
      <c r="Q788">
        <f>IF(M788=0,0,M788/予定価格!B776)</f>
        <v>0</v>
      </c>
      <c r="R788">
        <f t="shared" si="208"/>
        <v>11</v>
      </c>
      <c r="S788">
        <f t="shared" si="202"/>
        <v>0</v>
      </c>
      <c r="T788" s="6">
        <f t="shared" si="203"/>
        <v>0</v>
      </c>
      <c r="U788" s="6" t="e">
        <f>IF(予定価格!$G$1939=0,ROUND(予定価格!H776*(入力表!$F$12/予定価格!$H$1943),-$F$14),ROUND((予定価格!G776*(入力表!$F$12-予定価格!$H$1943)/予定価格!$G$1943)+予定価格!H776,-$F$14))</f>
        <v>#DIV/0!</v>
      </c>
      <c r="V788" t="e">
        <f>IF(U788=0,1,IF(予定価格!O776=0,1,(U788-予定価格!P776)/予定価格!O776))</f>
        <v>#DIV/0!</v>
      </c>
      <c r="W788" t="e">
        <f t="shared" si="209"/>
        <v>#DIV/0!</v>
      </c>
      <c r="X788" t="e">
        <f t="shared" si="204"/>
        <v>#DIV/0!</v>
      </c>
      <c r="Y788" t="e">
        <f>IF(U788=0,0,IF(予定価格!G776=0,0,(U788-予定価格!H776)/予定価格!G776))</f>
        <v>#DIV/0!</v>
      </c>
      <c r="Z788" t="e">
        <f t="shared" si="210"/>
        <v>#DIV/0!</v>
      </c>
      <c r="AA788" t="e">
        <f t="shared" si="205"/>
        <v>#DIV/0!</v>
      </c>
      <c r="AB788" s="6" t="e">
        <f t="shared" si="206"/>
        <v>#DIV/0!</v>
      </c>
    </row>
    <row r="789" spans="1:28" hidden="1" x14ac:dyDescent="0.2">
      <c r="A789">
        <f>+予定価格!A777</f>
        <v>0</v>
      </c>
      <c r="B789" s="268">
        <f>ROUND(予定価格!B777*査定表!$B$1949,-D789)+E789</f>
        <v>0</v>
      </c>
      <c r="C789" s="268"/>
      <c r="D789" s="32">
        <f t="shared" si="211"/>
        <v>3</v>
      </c>
      <c r="E789" s="33">
        <f t="shared" si="197"/>
        <v>0</v>
      </c>
      <c r="F789" s="268">
        <f>IF($F$12=0,0,IF(予定価格!$G$1939=0,ROUND(予定価格!H777*(入力表!$F$12/予定価格!$H$1943),-H789),ROUND((予定価格!G777*(入力表!$F$12-予定価格!$H$1943)/予定価格!$G$1943)+予定価格!H777,-H789)))+I789</f>
        <v>0</v>
      </c>
      <c r="G789" s="268"/>
      <c r="H789" s="34">
        <f t="shared" si="212"/>
        <v>3</v>
      </c>
      <c r="I789" s="35">
        <f t="shared" si="198"/>
        <v>0</v>
      </c>
      <c r="J789" s="220">
        <f t="shared" si="199"/>
        <v>0</v>
      </c>
      <c r="K789" s="12">
        <f t="shared" si="200"/>
        <v>0</v>
      </c>
      <c r="L789" s="37"/>
      <c r="M789" s="6">
        <f>ROUND(予定価格!B777*査定表!$B$1949,-$F$14)</f>
        <v>0</v>
      </c>
      <c r="N789">
        <f>IF(M789=0,1,M789/予定価格!B777)</f>
        <v>1</v>
      </c>
      <c r="O789">
        <f t="shared" si="207"/>
        <v>11</v>
      </c>
      <c r="P789">
        <f t="shared" si="201"/>
        <v>0</v>
      </c>
      <c r="Q789">
        <f>IF(M789=0,0,M789/予定価格!B777)</f>
        <v>0</v>
      </c>
      <c r="R789">
        <f t="shared" si="208"/>
        <v>11</v>
      </c>
      <c r="S789">
        <f t="shared" si="202"/>
        <v>0</v>
      </c>
      <c r="T789" s="6">
        <f t="shared" si="203"/>
        <v>0</v>
      </c>
      <c r="U789" s="6" t="e">
        <f>IF(予定価格!$G$1939=0,ROUND(予定価格!H777*(入力表!$F$12/予定価格!$H$1943),-$F$14),ROUND((予定価格!G777*(入力表!$F$12-予定価格!$H$1943)/予定価格!$G$1943)+予定価格!H777,-$F$14))</f>
        <v>#DIV/0!</v>
      </c>
      <c r="V789" t="e">
        <f>IF(U789=0,1,IF(予定価格!O777=0,1,(U789-予定価格!P777)/予定価格!O777))</f>
        <v>#DIV/0!</v>
      </c>
      <c r="W789" t="e">
        <f t="shared" si="209"/>
        <v>#DIV/0!</v>
      </c>
      <c r="X789" t="e">
        <f t="shared" si="204"/>
        <v>#DIV/0!</v>
      </c>
      <c r="Y789" t="e">
        <f>IF(U789=0,0,IF(予定価格!G777=0,0,(U789-予定価格!H777)/予定価格!G777))</f>
        <v>#DIV/0!</v>
      </c>
      <c r="Z789" t="e">
        <f t="shared" si="210"/>
        <v>#DIV/0!</v>
      </c>
      <c r="AA789" t="e">
        <f t="shared" si="205"/>
        <v>#DIV/0!</v>
      </c>
      <c r="AB789" s="6" t="e">
        <f t="shared" si="206"/>
        <v>#DIV/0!</v>
      </c>
    </row>
    <row r="790" spans="1:28" hidden="1" x14ac:dyDescent="0.2">
      <c r="A790">
        <f>+予定価格!A778</f>
        <v>0</v>
      </c>
      <c r="B790" s="268">
        <f>ROUND(予定価格!B778*査定表!$B$1949,-D790)+E790</f>
        <v>0</v>
      </c>
      <c r="C790" s="268"/>
      <c r="D790" s="32">
        <f t="shared" si="211"/>
        <v>3</v>
      </c>
      <c r="E790" s="33">
        <f t="shared" si="197"/>
        <v>0</v>
      </c>
      <c r="F790" s="268">
        <f>IF($F$12=0,0,IF(予定価格!$G$1939=0,ROUND(予定価格!H778*(入力表!$F$12/予定価格!$H$1943),-H790),ROUND((予定価格!G778*(入力表!$F$12-予定価格!$H$1943)/予定価格!$G$1943)+予定価格!H778,-H790)))+I790</f>
        <v>0</v>
      </c>
      <c r="G790" s="268"/>
      <c r="H790" s="34">
        <f t="shared" si="212"/>
        <v>3</v>
      </c>
      <c r="I790" s="35">
        <f t="shared" si="198"/>
        <v>0</v>
      </c>
      <c r="J790" s="220">
        <f t="shared" si="199"/>
        <v>0</v>
      </c>
      <c r="K790" s="12">
        <f t="shared" si="200"/>
        <v>0</v>
      </c>
      <c r="L790" s="37"/>
      <c r="M790" s="6">
        <f>ROUND(予定価格!B778*査定表!$B$1949,-$F$14)</f>
        <v>0</v>
      </c>
      <c r="N790">
        <f>IF(M790=0,1,M790/予定価格!B778)</f>
        <v>1</v>
      </c>
      <c r="O790">
        <f t="shared" si="207"/>
        <v>11</v>
      </c>
      <c r="P790">
        <f t="shared" si="201"/>
        <v>0</v>
      </c>
      <c r="Q790">
        <f>IF(M790=0,0,M790/予定価格!B778)</f>
        <v>0</v>
      </c>
      <c r="R790">
        <f t="shared" si="208"/>
        <v>11</v>
      </c>
      <c r="S790">
        <f t="shared" si="202"/>
        <v>0</v>
      </c>
      <c r="T790" s="6">
        <f t="shared" si="203"/>
        <v>0</v>
      </c>
      <c r="U790" s="6" t="e">
        <f>IF(予定価格!$G$1939=0,ROUND(予定価格!H778*(入力表!$F$12/予定価格!$H$1943),-$F$14),ROUND((予定価格!G778*(入力表!$F$12-予定価格!$H$1943)/予定価格!$G$1943)+予定価格!H778,-$F$14))</f>
        <v>#DIV/0!</v>
      </c>
      <c r="V790" t="e">
        <f>IF(U790=0,1,IF(予定価格!O778=0,1,(U790-予定価格!P778)/予定価格!O778))</f>
        <v>#DIV/0!</v>
      </c>
      <c r="W790" t="e">
        <f t="shared" si="209"/>
        <v>#DIV/0!</v>
      </c>
      <c r="X790" t="e">
        <f t="shared" si="204"/>
        <v>#DIV/0!</v>
      </c>
      <c r="Y790" t="e">
        <f>IF(U790=0,0,IF(予定価格!G778=0,0,(U790-予定価格!H778)/予定価格!G778))</f>
        <v>#DIV/0!</v>
      </c>
      <c r="Z790" t="e">
        <f t="shared" si="210"/>
        <v>#DIV/0!</v>
      </c>
      <c r="AA790" t="e">
        <f t="shared" si="205"/>
        <v>#DIV/0!</v>
      </c>
      <c r="AB790" s="6" t="e">
        <f t="shared" si="206"/>
        <v>#DIV/0!</v>
      </c>
    </row>
    <row r="791" spans="1:28" hidden="1" x14ac:dyDescent="0.2">
      <c r="A791">
        <f>+予定価格!A779</f>
        <v>0</v>
      </c>
      <c r="B791" s="268">
        <f>ROUND(予定価格!B779*査定表!$B$1949,-D791)+E791</f>
        <v>0</v>
      </c>
      <c r="C791" s="268"/>
      <c r="D791" s="32">
        <f t="shared" si="211"/>
        <v>3</v>
      </c>
      <c r="E791" s="33">
        <f t="shared" si="197"/>
        <v>0</v>
      </c>
      <c r="F791" s="268">
        <f>IF($F$12=0,0,IF(予定価格!$G$1939=0,ROUND(予定価格!H779*(入力表!$F$12/予定価格!$H$1943),-H791),ROUND((予定価格!G779*(入力表!$F$12-予定価格!$H$1943)/予定価格!$G$1943)+予定価格!H779,-H791)))+I791</f>
        <v>0</v>
      </c>
      <c r="G791" s="268"/>
      <c r="H791" s="34">
        <f t="shared" si="212"/>
        <v>3</v>
      </c>
      <c r="I791" s="35">
        <f t="shared" si="198"/>
        <v>0</v>
      </c>
      <c r="J791" s="220">
        <f t="shared" si="199"/>
        <v>0</v>
      </c>
      <c r="K791" s="12">
        <f t="shared" si="200"/>
        <v>0</v>
      </c>
      <c r="L791" s="37"/>
      <c r="M791" s="6">
        <f>ROUND(予定価格!B779*査定表!$B$1949,-$F$14)</f>
        <v>0</v>
      </c>
      <c r="N791">
        <f>IF(M791=0,1,M791/予定価格!B779)</f>
        <v>1</v>
      </c>
      <c r="O791">
        <f t="shared" si="207"/>
        <v>11</v>
      </c>
      <c r="P791">
        <f t="shared" si="201"/>
        <v>0</v>
      </c>
      <c r="Q791">
        <f>IF(M791=0,0,M791/予定価格!B779)</f>
        <v>0</v>
      </c>
      <c r="R791">
        <f t="shared" si="208"/>
        <v>11</v>
      </c>
      <c r="S791">
        <f t="shared" si="202"/>
        <v>0</v>
      </c>
      <c r="T791" s="6">
        <f t="shared" si="203"/>
        <v>0</v>
      </c>
      <c r="U791" s="6" t="e">
        <f>IF(予定価格!$G$1939=0,ROUND(予定価格!H779*(入力表!$F$12/予定価格!$H$1943),-$F$14),ROUND((予定価格!G779*(入力表!$F$12-予定価格!$H$1943)/予定価格!$G$1943)+予定価格!H779,-$F$14))</f>
        <v>#DIV/0!</v>
      </c>
      <c r="V791" t="e">
        <f>IF(U791=0,1,IF(予定価格!O779=0,1,(U791-予定価格!P779)/予定価格!O779))</f>
        <v>#DIV/0!</v>
      </c>
      <c r="W791" t="e">
        <f t="shared" si="209"/>
        <v>#DIV/0!</v>
      </c>
      <c r="X791" t="e">
        <f t="shared" si="204"/>
        <v>#DIV/0!</v>
      </c>
      <c r="Y791" t="e">
        <f>IF(U791=0,0,IF(予定価格!G779=0,0,(U791-予定価格!H779)/予定価格!G779))</f>
        <v>#DIV/0!</v>
      </c>
      <c r="Z791" t="e">
        <f t="shared" si="210"/>
        <v>#DIV/0!</v>
      </c>
      <c r="AA791" t="e">
        <f t="shared" si="205"/>
        <v>#DIV/0!</v>
      </c>
      <c r="AB791" s="6" t="e">
        <f t="shared" si="206"/>
        <v>#DIV/0!</v>
      </c>
    </row>
    <row r="792" spans="1:28" hidden="1" x14ac:dyDescent="0.2">
      <c r="A792">
        <f>+予定価格!A780</f>
        <v>0</v>
      </c>
      <c r="B792" s="268">
        <f>ROUND(予定価格!B780*査定表!$B$1949,-D792)+E792</f>
        <v>0</v>
      </c>
      <c r="C792" s="268"/>
      <c r="D792" s="32">
        <f t="shared" si="211"/>
        <v>3</v>
      </c>
      <c r="E792" s="33">
        <f t="shared" si="197"/>
        <v>0</v>
      </c>
      <c r="F792" s="268">
        <f>IF($F$12=0,0,IF(予定価格!$G$1939=0,ROUND(予定価格!H780*(入力表!$F$12/予定価格!$H$1943),-H792),ROUND((予定価格!G780*(入力表!$F$12-予定価格!$H$1943)/予定価格!$G$1943)+予定価格!H780,-H792)))+I792</f>
        <v>0</v>
      </c>
      <c r="G792" s="268"/>
      <c r="H792" s="34">
        <f t="shared" si="212"/>
        <v>3</v>
      </c>
      <c r="I792" s="35">
        <f t="shared" si="198"/>
        <v>0</v>
      </c>
      <c r="J792" s="220">
        <f t="shared" si="199"/>
        <v>0</v>
      </c>
      <c r="K792" s="12">
        <f t="shared" si="200"/>
        <v>0</v>
      </c>
      <c r="L792" s="37"/>
      <c r="M792" s="6">
        <f>ROUND(予定価格!B780*査定表!$B$1949,-$F$14)</f>
        <v>0</v>
      </c>
      <c r="N792">
        <f>IF(M792=0,1,M792/予定価格!B780)</f>
        <v>1</v>
      </c>
      <c r="O792">
        <f t="shared" si="207"/>
        <v>11</v>
      </c>
      <c r="P792">
        <f t="shared" si="201"/>
        <v>0</v>
      </c>
      <c r="Q792">
        <f>IF(M792=0,0,M792/予定価格!B780)</f>
        <v>0</v>
      </c>
      <c r="R792">
        <f t="shared" si="208"/>
        <v>11</v>
      </c>
      <c r="S792">
        <f t="shared" si="202"/>
        <v>0</v>
      </c>
      <c r="T792" s="6">
        <f t="shared" si="203"/>
        <v>0</v>
      </c>
      <c r="U792" s="6" t="e">
        <f>IF(予定価格!$G$1939=0,ROUND(予定価格!H780*(入力表!$F$12/予定価格!$H$1943),-$F$14),ROUND((予定価格!G780*(入力表!$F$12-予定価格!$H$1943)/予定価格!$G$1943)+予定価格!H780,-$F$14))</f>
        <v>#DIV/0!</v>
      </c>
      <c r="V792" t="e">
        <f>IF(U792=0,1,IF(予定価格!O780=0,1,(U792-予定価格!P780)/予定価格!O780))</f>
        <v>#DIV/0!</v>
      </c>
      <c r="W792" t="e">
        <f t="shared" si="209"/>
        <v>#DIV/0!</v>
      </c>
      <c r="X792" t="e">
        <f t="shared" si="204"/>
        <v>#DIV/0!</v>
      </c>
      <c r="Y792" t="e">
        <f>IF(U792=0,0,IF(予定価格!G780=0,0,(U792-予定価格!H780)/予定価格!G780))</f>
        <v>#DIV/0!</v>
      </c>
      <c r="Z792" t="e">
        <f t="shared" si="210"/>
        <v>#DIV/0!</v>
      </c>
      <c r="AA792" t="e">
        <f t="shared" si="205"/>
        <v>#DIV/0!</v>
      </c>
      <c r="AB792" s="6" t="e">
        <f t="shared" si="206"/>
        <v>#DIV/0!</v>
      </c>
    </row>
    <row r="793" spans="1:28" hidden="1" x14ac:dyDescent="0.2">
      <c r="A793">
        <f>+予定価格!A781</f>
        <v>0</v>
      </c>
      <c r="B793" s="268">
        <f>ROUND(予定価格!B781*査定表!$B$1949,-D793)+E793</f>
        <v>0</v>
      </c>
      <c r="C793" s="268"/>
      <c r="D793" s="32">
        <f t="shared" si="211"/>
        <v>3</v>
      </c>
      <c r="E793" s="33">
        <f t="shared" si="197"/>
        <v>0</v>
      </c>
      <c r="F793" s="268">
        <f>IF($F$12=0,0,IF(予定価格!$G$1939=0,ROUND(予定価格!H781*(入力表!$F$12/予定価格!$H$1943),-H793),ROUND((予定価格!G781*(入力表!$F$12-予定価格!$H$1943)/予定価格!$G$1943)+予定価格!H781,-H793)))+I793</f>
        <v>0</v>
      </c>
      <c r="G793" s="268"/>
      <c r="H793" s="34">
        <f t="shared" si="212"/>
        <v>3</v>
      </c>
      <c r="I793" s="35">
        <f t="shared" si="198"/>
        <v>0</v>
      </c>
      <c r="J793" s="220">
        <f t="shared" si="199"/>
        <v>0</v>
      </c>
      <c r="K793" s="12">
        <f t="shared" si="200"/>
        <v>0</v>
      </c>
      <c r="L793" s="37"/>
      <c r="M793" s="6">
        <f>ROUND(予定価格!B781*査定表!$B$1949,-$F$14)</f>
        <v>0</v>
      </c>
      <c r="N793">
        <f>IF(M793=0,1,M793/予定価格!B781)</f>
        <v>1</v>
      </c>
      <c r="O793">
        <f t="shared" si="207"/>
        <v>11</v>
      </c>
      <c r="P793">
        <f t="shared" si="201"/>
        <v>0</v>
      </c>
      <c r="Q793">
        <f>IF(M793=0,0,M793/予定価格!B781)</f>
        <v>0</v>
      </c>
      <c r="R793">
        <f t="shared" si="208"/>
        <v>11</v>
      </c>
      <c r="S793">
        <f t="shared" si="202"/>
        <v>0</v>
      </c>
      <c r="T793" s="6">
        <f t="shared" si="203"/>
        <v>0</v>
      </c>
      <c r="U793" s="6" t="e">
        <f>IF(予定価格!$G$1939=0,ROUND(予定価格!H781*(入力表!$F$12/予定価格!$H$1943),-$F$14),ROUND((予定価格!G781*(入力表!$F$12-予定価格!$H$1943)/予定価格!$G$1943)+予定価格!H781,-$F$14))</f>
        <v>#DIV/0!</v>
      </c>
      <c r="V793" t="e">
        <f>IF(U793=0,1,IF(予定価格!O781=0,1,(U793-予定価格!P781)/予定価格!O781))</f>
        <v>#DIV/0!</v>
      </c>
      <c r="W793" t="e">
        <f t="shared" si="209"/>
        <v>#DIV/0!</v>
      </c>
      <c r="X793" t="e">
        <f t="shared" si="204"/>
        <v>#DIV/0!</v>
      </c>
      <c r="Y793" t="e">
        <f>IF(U793=0,0,IF(予定価格!G781=0,0,(U793-予定価格!H781)/予定価格!G781))</f>
        <v>#DIV/0!</v>
      </c>
      <c r="Z793" t="e">
        <f t="shared" si="210"/>
        <v>#DIV/0!</v>
      </c>
      <c r="AA793" t="e">
        <f t="shared" si="205"/>
        <v>#DIV/0!</v>
      </c>
      <c r="AB793" s="6" t="e">
        <f t="shared" si="206"/>
        <v>#DIV/0!</v>
      </c>
    </row>
    <row r="794" spans="1:28" hidden="1" x14ac:dyDescent="0.2">
      <c r="A794">
        <f>+予定価格!A782</f>
        <v>0</v>
      </c>
      <c r="B794" s="268">
        <f>ROUND(予定価格!B782*査定表!$B$1949,-D794)+E794</f>
        <v>0</v>
      </c>
      <c r="C794" s="268"/>
      <c r="D794" s="32">
        <f t="shared" si="211"/>
        <v>3</v>
      </c>
      <c r="E794" s="33">
        <f t="shared" si="197"/>
        <v>0</v>
      </c>
      <c r="F794" s="268">
        <f>IF($F$12=0,0,IF(予定価格!$G$1939=0,ROUND(予定価格!H782*(入力表!$F$12/予定価格!$H$1943),-H794),ROUND((予定価格!G782*(入力表!$F$12-予定価格!$H$1943)/予定価格!$G$1943)+予定価格!H782,-H794)))+I794</f>
        <v>0</v>
      </c>
      <c r="G794" s="268"/>
      <c r="H794" s="34">
        <f t="shared" si="212"/>
        <v>3</v>
      </c>
      <c r="I794" s="35">
        <f t="shared" si="198"/>
        <v>0</v>
      </c>
      <c r="J794" s="220">
        <f t="shared" si="199"/>
        <v>0</v>
      </c>
      <c r="K794" s="12">
        <f t="shared" si="200"/>
        <v>0</v>
      </c>
      <c r="L794" s="37"/>
      <c r="M794" s="6">
        <f>ROUND(予定価格!B782*査定表!$B$1949,-$F$14)</f>
        <v>0</v>
      </c>
      <c r="N794">
        <f>IF(M794=0,1,M794/予定価格!B782)</f>
        <v>1</v>
      </c>
      <c r="O794">
        <f t="shared" si="207"/>
        <v>11</v>
      </c>
      <c r="P794">
        <f t="shared" si="201"/>
        <v>0</v>
      </c>
      <c r="Q794">
        <f>IF(M794=0,0,M794/予定価格!B782)</f>
        <v>0</v>
      </c>
      <c r="R794">
        <f t="shared" si="208"/>
        <v>11</v>
      </c>
      <c r="S794">
        <f t="shared" si="202"/>
        <v>0</v>
      </c>
      <c r="T794" s="6">
        <f t="shared" si="203"/>
        <v>0</v>
      </c>
      <c r="U794" s="6" t="e">
        <f>IF(予定価格!$G$1939=0,ROUND(予定価格!H782*(入力表!$F$12/予定価格!$H$1943),-$F$14),ROUND((予定価格!G782*(入力表!$F$12-予定価格!$H$1943)/予定価格!$G$1943)+予定価格!H782,-$F$14))</f>
        <v>#DIV/0!</v>
      </c>
      <c r="V794" t="e">
        <f>IF(U794=0,1,IF(予定価格!O782=0,1,(U794-予定価格!P782)/予定価格!O782))</f>
        <v>#DIV/0!</v>
      </c>
      <c r="W794" t="e">
        <f t="shared" si="209"/>
        <v>#DIV/0!</v>
      </c>
      <c r="X794" t="e">
        <f t="shared" si="204"/>
        <v>#DIV/0!</v>
      </c>
      <c r="Y794" t="e">
        <f>IF(U794=0,0,IF(予定価格!G782=0,0,(U794-予定価格!H782)/予定価格!G782))</f>
        <v>#DIV/0!</v>
      </c>
      <c r="Z794" t="e">
        <f t="shared" si="210"/>
        <v>#DIV/0!</v>
      </c>
      <c r="AA794" t="e">
        <f t="shared" si="205"/>
        <v>#DIV/0!</v>
      </c>
      <c r="AB794" s="6" t="e">
        <f t="shared" si="206"/>
        <v>#DIV/0!</v>
      </c>
    </row>
    <row r="795" spans="1:28" hidden="1" x14ac:dyDescent="0.2">
      <c r="A795">
        <f>+予定価格!A783</f>
        <v>0</v>
      </c>
      <c r="B795" s="268">
        <f>ROUND(予定価格!B783*査定表!$B$1949,-D795)+E795</f>
        <v>0</v>
      </c>
      <c r="C795" s="268"/>
      <c r="D795" s="32">
        <f t="shared" si="211"/>
        <v>3</v>
      </c>
      <c r="E795" s="33">
        <f t="shared" si="197"/>
        <v>0</v>
      </c>
      <c r="F795" s="268">
        <f>IF($F$12=0,0,IF(予定価格!$G$1939=0,ROUND(予定価格!H783*(入力表!$F$12/予定価格!$H$1943),-H795),ROUND((予定価格!G783*(入力表!$F$12-予定価格!$H$1943)/予定価格!$G$1943)+予定価格!H783,-H795)))+I795</f>
        <v>0</v>
      </c>
      <c r="G795" s="268"/>
      <c r="H795" s="34">
        <f t="shared" si="212"/>
        <v>3</v>
      </c>
      <c r="I795" s="35">
        <f t="shared" si="198"/>
        <v>0</v>
      </c>
      <c r="J795" s="220">
        <f t="shared" si="199"/>
        <v>0</v>
      </c>
      <c r="K795" s="12">
        <f t="shared" si="200"/>
        <v>0</v>
      </c>
      <c r="L795" s="37"/>
      <c r="M795" s="6">
        <f>ROUND(予定価格!B783*査定表!$B$1949,-$F$14)</f>
        <v>0</v>
      </c>
      <c r="N795">
        <f>IF(M795=0,1,M795/予定価格!B783)</f>
        <v>1</v>
      </c>
      <c r="O795">
        <f t="shared" si="207"/>
        <v>11</v>
      </c>
      <c r="P795">
        <f t="shared" si="201"/>
        <v>0</v>
      </c>
      <c r="Q795">
        <f>IF(M795=0,0,M795/予定価格!B783)</f>
        <v>0</v>
      </c>
      <c r="R795">
        <f t="shared" si="208"/>
        <v>11</v>
      </c>
      <c r="S795">
        <f t="shared" si="202"/>
        <v>0</v>
      </c>
      <c r="T795" s="6">
        <f t="shared" si="203"/>
        <v>0</v>
      </c>
      <c r="U795" s="6" t="e">
        <f>IF(予定価格!$G$1939=0,ROUND(予定価格!H783*(入力表!$F$12/予定価格!$H$1943),-$F$14),ROUND((予定価格!G783*(入力表!$F$12-予定価格!$H$1943)/予定価格!$G$1943)+予定価格!H783,-$F$14))</f>
        <v>#DIV/0!</v>
      </c>
      <c r="V795" t="e">
        <f>IF(U795=0,1,IF(予定価格!O783=0,1,(U795-予定価格!P783)/予定価格!O783))</f>
        <v>#DIV/0!</v>
      </c>
      <c r="W795" t="e">
        <f t="shared" si="209"/>
        <v>#DIV/0!</v>
      </c>
      <c r="X795" t="e">
        <f t="shared" si="204"/>
        <v>#DIV/0!</v>
      </c>
      <c r="Y795" t="e">
        <f>IF(U795=0,0,IF(予定価格!G783=0,0,(U795-予定価格!H783)/予定価格!G783))</f>
        <v>#DIV/0!</v>
      </c>
      <c r="Z795" t="e">
        <f t="shared" si="210"/>
        <v>#DIV/0!</v>
      </c>
      <c r="AA795" t="e">
        <f t="shared" si="205"/>
        <v>#DIV/0!</v>
      </c>
      <c r="AB795" s="6" t="e">
        <f t="shared" si="206"/>
        <v>#DIV/0!</v>
      </c>
    </row>
    <row r="796" spans="1:28" hidden="1" x14ac:dyDescent="0.2">
      <c r="A796">
        <f>+予定価格!A784</f>
        <v>0</v>
      </c>
      <c r="B796" s="268">
        <f>ROUND(予定価格!B784*査定表!$B$1949,-D796)+E796</f>
        <v>0</v>
      </c>
      <c r="C796" s="268"/>
      <c r="D796" s="32">
        <f t="shared" si="211"/>
        <v>3</v>
      </c>
      <c r="E796" s="33">
        <f t="shared" si="197"/>
        <v>0</v>
      </c>
      <c r="F796" s="268">
        <f>IF($F$12=0,0,IF(予定価格!$G$1939=0,ROUND(予定価格!H784*(入力表!$F$12/予定価格!$H$1943),-H796),ROUND((予定価格!G784*(入力表!$F$12-予定価格!$H$1943)/予定価格!$G$1943)+予定価格!H784,-H796)))+I796</f>
        <v>0</v>
      </c>
      <c r="G796" s="268"/>
      <c r="H796" s="34">
        <f t="shared" si="212"/>
        <v>3</v>
      </c>
      <c r="I796" s="35">
        <f t="shared" si="198"/>
        <v>0</v>
      </c>
      <c r="J796" s="220">
        <f t="shared" si="199"/>
        <v>0</v>
      </c>
      <c r="K796" s="12">
        <f t="shared" si="200"/>
        <v>0</v>
      </c>
      <c r="L796" s="37"/>
      <c r="M796" s="6">
        <f>ROUND(予定価格!B784*査定表!$B$1949,-$F$14)</f>
        <v>0</v>
      </c>
      <c r="N796">
        <f>IF(M796=0,1,M796/予定価格!B784)</f>
        <v>1</v>
      </c>
      <c r="O796">
        <f t="shared" si="207"/>
        <v>11</v>
      </c>
      <c r="P796">
        <f t="shared" si="201"/>
        <v>0</v>
      </c>
      <c r="Q796">
        <f>IF(M796=0,0,M796/予定価格!B784)</f>
        <v>0</v>
      </c>
      <c r="R796">
        <f t="shared" si="208"/>
        <v>11</v>
      </c>
      <c r="S796">
        <f t="shared" si="202"/>
        <v>0</v>
      </c>
      <c r="T796" s="6">
        <f t="shared" si="203"/>
        <v>0</v>
      </c>
      <c r="U796" s="6" t="e">
        <f>IF(予定価格!$G$1939=0,ROUND(予定価格!H784*(入力表!$F$12/予定価格!$H$1943),-$F$14),ROUND((予定価格!G784*(入力表!$F$12-予定価格!$H$1943)/予定価格!$G$1943)+予定価格!H784,-$F$14))</f>
        <v>#DIV/0!</v>
      </c>
      <c r="V796" t="e">
        <f>IF(U796=0,1,IF(予定価格!O784=0,1,(U796-予定価格!P784)/予定価格!O784))</f>
        <v>#DIV/0!</v>
      </c>
      <c r="W796" t="e">
        <f t="shared" si="209"/>
        <v>#DIV/0!</v>
      </c>
      <c r="X796" t="e">
        <f t="shared" si="204"/>
        <v>#DIV/0!</v>
      </c>
      <c r="Y796" t="e">
        <f>IF(U796=0,0,IF(予定価格!G784=0,0,(U796-予定価格!H784)/予定価格!G784))</f>
        <v>#DIV/0!</v>
      </c>
      <c r="Z796" t="e">
        <f t="shared" si="210"/>
        <v>#DIV/0!</v>
      </c>
      <c r="AA796" t="e">
        <f t="shared" si="205"/>
        <v>#DIV/0!</v>
      </c>
      <c r="AB796" s="6" t="e">
        <f t="shared" si="206"/>
        <v>#DIV/0!</v>
      </c>
    </row>
    <row r="797" spans="1:28" hidden="1" x14ac:dyDescent="0.2">
      <c r="A797">
        <f>+予定価格!A785</f>
        <v>0</v>
      </c>
      <c r="B797" s="268">
        <f>ROUND(予定価格!B785*査定表!$B$1949,-D797)+E797</f>
        <v>0</v>
      </c>
      <c r="C797" s="268"/>
      <c r="D797" s="32">
        <f t="shared" si="211"/>
        <v>3</v>
      </c>
      <c r="E797" s="33">
        <f t="shared" si="197"/>
        <v>0</v>
      </c>
      <c r="F797" s="268">
        <f>IF($F$12=0,0,IF(予定価格!$G$1939=0,ROUND(予定価格!H785*(入力表!$F$12/予定価格!$H$1943),-H797),ROUND((予定価格!G785*(入力表!$F$12-予定価格!$H$1943)/予定価格!$G$1943)+予定価格!H785,-H797)))+I797</f>
        <v>0</v>
      </c>
      <c r="G797" s="268"/>
      <c r="H797" s="34">
        <f t="shared" si="212"/>
        <v>3</v>
      </c>
      <c r="I797" s="35">
        <f t="shared" si="198"/>
        <v>0</v>
      </c>
      <c r="J797" s="220">
        <f t="shared" si="199"/>
        <v>0</v>
      </c>
      <c r="K797" s="12">
        <f t="shared" si="200"/>
        <v>0</v>
      </c>
      <c r="L797" s="37"/>
      <c r="M797" s="6">
        <f>ROUND(予定価格!B785*査定表!$B$1949,-$F$14)</f>
        <v>0</v>
      </c>
      <c r="N797">
        <f>IF(M797=0,1,M797/予定価格!B785)</f>
        <v>1</v>
      </c>
      <c r="O797">
        <f t="shared" si="207"/>
        <v>11</v>
      </c>
      <c r="P797">
        <f t="shared" si="201"/>
        <v>0</v>
      </c>
      <c r="Q797">
        <f>IF(M797=0,0,M797/予定価格!B785)</f>
        <v>0</v>
      </c>
      <c r="R797">
        <f t="shared" si="208"/>
        <v>11</v>
      </c>
      <c r="S797">
        <f t="shared" si="202"/>
        <v>0</v>
      </c>
      <c r="T797" s="6">
        <f t="shared" si="203"/>
        <v>0</v>
      </c>
      <c r="U797" s="6" t="e">
        <f>IF(予定価格!$G$1939=0,ROUND(予定価格!H785*(入力表!$F$12/予定価格!$H$1943),-$F$14),ROUND((予定価格!G785*(入力表!$F$12-予定価格!$H$1943)/予定価格!$G$1943)+予定価格!H785,-$F$14))</f>
        <v>#DIV/0!</v>
      </c>
      <c r="V797" t="e">
        <f>IF(U797=0,1,IF(予定価格!O785=0,1,(U797-予定価格!P785)/予定価格!O785))</f>
        <v>#DIV/0!</v>
      </c>
      <c r="W797" t="e">
        <f t="shared" si="209"/>
        <v>#DIV/0!</v>
      </c>
      <c r="X797" t="e">
        <f t="shared" si="204"/>
        <v>#DIV/0!</v>
      </c>
      <c r="Y797" t="e">
        <f>IF(U797=0,0,IF(予定価格!G785=0,0,(U797-予定価格!H785)/予定価格!G785))</f>
        <v>#DIV/0!</v>
      </c>
      <c r="Z797" t="e">
        <f t="shared" si="210"/>
        <v>#DIV/0!</v>
      </c>
      <c r="AA797" t="e">
        <f t="shared" si="205"/>
        <v>#DIV/0!</v>
      </c>
      <c r="AB797" s="6" t="e">
        <f t="shared" si="206"/>
        <v>#DIV/0!</v>
      </c>
    </row>
    <row r="798" spans="1:28" hidden="1" x14ac:dyDescent="0.2">
      <c r="A798">
        <f>+予定価格!A786</f>
        <v>0</v>
      </c>
      <c r="B798" s="268">
        <f>ROUND(予定価格!B786*査定表!$B$1949,-D798)+E798</f>
        <v>0</v>
      </c>
      <c r="C798" s="268"/>
      <c r="D798" s="32">
        <f t="shared" si="211"/>
        <v>3</v>
      </c>
      <c r="E798" s="33">
        <f t="shared" si="197"/>
        <v>0</v>
      </c>
      <c r="F798" s="268">
        <f>IF($F$12=0,0,IF(予定価格!$G$1939=0,ROUND(予定価格!H786*(入力表!$F$12/予定価格!$H$1943),-H798),ROUND((予定価格!G786*(入力表!$F$12-予定価格!$H$1943)/予定価格!$G$1943)+予定価格!H786,-H798)))+I798</f>
        <v>0</v>
      </c>
      <c r="G798" s="268"/>
      <c r="H798" s="34">
        <f t="shared" si="212"/>
        <v>3</v>
      </c>
      <c r="I798" s="35">
        <f t="shared" si="198"/>
        <v>0</v>
      </c>
      <c r="J798" s="220">
        <f t="shared" si="199"/>
        <v>0</v>
      </c>
      <c r="K798" s="12">
        <f t="shared" si="200"/>
        <v>0</v>
      </c>
      <c r="L798" s="37"/>
      <c r="M798" s="6">
        <f>ROUND(予定価格!B786*査定表!$B$1949,-$F$14)</f>
        <v>0</v>
      </c>
      <c r="N798">
        <f>IF(M798=0,1,M798/予定価格!B786)</f>
        <v>1</v>
      </c>
      <c r="O798">
        <f t="shared" si="207"/>
        <v>11</v>
      </c>
      <c r="P798">
        <f t="shared" si="201"/>
        <v>0</v>
      </c>
      <c r="Q798">
        <f>IF(M798=0,0,M798/予定価格!B786)</f>
        <v>0</v>
      </c>
      <c r="R798">
        <f t="shared" si="208"/>
        <v>11</v>
      </c>
      <c r="S798">
        <f t="shared" si="202"/>
        <v>0</v>
      </c>
      <c r="T798" s="6">
        <f t="shared" si="203"/>
        <v>0</v>
      </c>
      <c r="U798" s="6" t="e">
        <f>IF(予定価格!$G$1939=0,ROUND(予定価格!H786*(入力表!$F$12/予定価格!$H$1943),-$F$14),ROUND((予定価格!G786*(入力表!$F$12-予定価格!$H$1943)/予定価格!$G$1943)+予定価格!H786,-$F$14))</f>
        <v>#DIV/0!</v>
      </c>
      <c r="V798" t="e">
        <f>IF(U798=0,1,IF(予定価格!O786=0,1,(U798-予定価格!P786)/予定価格!O786))</f>
        <v>#DIV/0!</v>
      </c>
      <c r="W798" t="e">
        <f t="shared" si="209"/>
        <v>#DIV/0!</v>
      </c>
      <c r="X798" t="e">
        <f t="shared" si="204"/>
        <v>#DIV/0!</v>
      </c>
      <c r="Y798" t="e">
        <f>IF(U798=0,0,IF(予定価格!G786=0,0,(U798-予定価格!H786)/予定価格!G786))</f>
        <v>#DIV/0!</v>
      </c>
      <c r="Z798" t="e">
        <f t="shared" si="210"/>
        <v>#DIV/0!</v>
      </c>
      <c r="AA798" t="e">
        <f t="shared" si="205"/>
        <v>#DIV/0!</v>
      </c>
      <c r="AB798" s="6" t="e">
        <f t="shared" si="206"/>
        <v>#DIV/0!</v>
      </c>
    </row>
    <row r="799" spans="1:28" hidden="1" x14ac:dyDescent="0.2">
      <c r="A799">
        <f>+予定価格!A787</f>
        <v>0</v>
      </c>
      <c r="B799" s="268">
        <f>ROUND(予定価格!B787*査定表!$B$1949,-D799)+E799</f>
        <v>0</v>
      </c>
      <c r="C799" s="268"/>
      <c r="D799" s="32">
        <f t="shared" si="211"/>
        <v>3</v>
      </c>
      <c r="E799" s="33">
        <f t="shared" si="197"/>
        <v>0</v>
      </c>
      <c r="F799" s="268">
        <f>IF($F$12=0,0,IF(予定価格!$G$1939=0,ROUND(予定価格!H787*(入力表!$F$12/予定価格!$H$1943),-H799),ROUND((予定価格!G787*(入力表!$F$12-予定価格!$H$1943)/予定価格!$G$1943)+予定価格!H787,-H799)))+I799</f>
        <v>0</v>
      </c>
      <c r="G799" s="268"/>
      <c r="H799" s="34">
        <f t="shared" si="212"/>
        <v>3</v>
      </c>
      <c r="I799" s="35">
        <f t="shared" si="198"/>
        <v>0</v>
      </c>
      <c r="J799" s="220">
        <f t="shared" si="199"/>
        <v>0</v>
      </c>
      <c r="K799" s="12">
        <f t="shared" si="200"/>
        <v>0</v>
      </c>
      <c r="L799" s="37"/>
      <c r="M799" s="6">
        <f>ROUND(予定価格!B787*査定表!$B$1949,-$F$14)</f>
        <v>0</v>
      </c>
      <c r="N799">
        <f>IF(M799=0,1,M799/予定価格!B787)</f>
        <v>1</v>
      </c>
      <c r="O799">
        <f t="shared" si="207"/>
        <v>11</v>
      </c>
      <c r="P799">
        <f t="shared" si="201"/>
        <v>0</v>
      </c>
      <c r="Q799">
        <f>IF(M799=0,0,M799/予定価格!B787)</f>
        <v>0</v>
      </c>
      <c r="R799">
        <f t="shared" si="208"/>
        <v>11</v>
      </c>
      <c r="S799">
        <f t="shared" si="202"/>
        <v>0</v>
      </c>
      <c r="T799" s="6">
        <f t="shared" si="203"/>
        <v>0</v>
      </c>
      <c r="U799" s="6" t="e">
        <f>IF(予定価格!$G$1939=0,ROUND(予定価格!H787*(入力表!$F$12/予定価格!$H$1943),-$F$14),ROUND((予定価格!G787*(入力表!$F$12-予定価格!$H$1943)/予定価格!$G$1943)+予定価格!H787,-$F$14))</f>
        <v>#DIV/0!</v>
      </c>
      <c r="V799" t="e">
        <f>IF(U799=0,1,IF(予定価格!O787=0,1,(U799-予定価格!P787)/予定価格!O787))</f>
        <v>#DIV/0!</v>
      </c>
      <c r="W799" t="e">
        <f t="shared" si="209"/>
        <v>#DIV/0!</v>
      </c>
      <c r="X799" t="e">
        <f t="shared" si="204"/>
        <v>#DIV/0!</v>
      </c>
      <c r="Y799" t="e">
        <f>IF(U799=0,0,IF(予定価格!G787=0,0,(U799-予定価格!H787)/予定価格!G787))</f>
        <v>#DIV/0!</v>
      </c>
      <c r="Z799" t="e">
        <f t="shared" si="210"/>
        <v>#DIV/0!</v>
      </c>
      <c r="AA799" t="e">
        <f t="shared" si="205"/>
        <v>#DIV/0!</v>
      </c>
      <c r="AB799" s="6" t="e">
        <f t="shared" si="206"/>
        <v>#DIV/0!</v>
      </c>
    </row>
    <row r="800" spans="1:28" hidden="1" x14ac:dyDescent="0.2">
      <c r="A800">
        <f>+予定価格!A788</f>
        <v>0</v>
      </c>
      <c r="B800" s="268">
        <f>ROUND(予定価格!B788*査定表!$B$1949,-D800)+E800</f>
        <v>0</v>
      </c>
      <c r="C800" s="268"/>
      <c r="D800" s="32">
        <f t="shared" si="211"/>
        <v>3</v>
      </c>
      <c r="E800" s="33">
        <f t="shared" si="197"/>
        <v>0</v>
      </c>
      <c r="F800" s="268">
        <f>IF($F$12=0,0,IF(予定価格!$G$1939=0,ROUND(予定価格!H788*(入力表!$F$12/予定価格!$H$1943),-H800),ROUND((予定価格!G788*(入力表!$F$12-予定価格!$H$1943)/予定価格!$G$1943)+予定価格!H788,-H800)))+I800</f>
        <v>0</v>
      </c>
      <c r="G800" s="268"/>
      <c r="H800" s="34">
        <f t="shared" si="212"/>
        <v>3</v>
      </c>
      <c r="I800" s="35">
        <f t="shared" si="198"/>
        <v>0</v>
      </c>
      <c r="J800" s="220">
        <f t="shared" si="199"/>
        <v>0</v>
      </c>
      <c r="K800" s="12">
        <f t="shared" si="200"/>
        <v>0</v>
      </c>
      <c r="L800" s="37"/>
      <c r="M800" s="6">
        <f>ROUND(予定価格!B788*査定表!$B$1949,-$F$14)</f>
        <v>0</v>
      </c>
      <c r="N800">
        <f>IF(M800=0,1,M800/予定価格!B788)</f>
        <v>1</v>
      </c>
      <c r="O800">
        <f t="shared" si="207"/>
        <v>11</v>
      </c>
      <c r="P800">
        <f t="shared" si="201"/>
        <v>0</v>
      </c>
      <c r="Q800">
        <f>IF(M800=0,0,M800/予定価格!B788)</f>
        <v>0</v>
      </c>
      <c r="R800">
        <f t="shared" si="208"/>
        <v>11</v>
      </c>
      <c r="S800">
        <f t="shared" si="202"/>
        <v>0</v>
      </c>
      <c r="T800" s="6">
        <f t="shared" si="203"/>
        <v>0</v>
      </c>
      <c r="U800" s="6" t="e">
        <f>IF(予定価格!$G$1939=0,ROUND(予定価格!H788*(入力表!$F$12/予定価格!$H$1943),-$F$14),ROUND((予定価格!G788*(入力表!$F$12-予定価格!$H$1943)/予定価格!$G$1943)+予定価格!H788,-$F$14))</f>
        <v>#DIV/0!</v>
      </c>
      <c r="V800" t="e">
        <f>IF(U800=0,1,IF(予定価格!O788=0,1,(U800-予定価格!P788)/予定価格!O788))</f>
        <v>#DIV/0!</v>
      </c>
      <c r="W800" t="e">
        <f t="shared" si="209"/>
        <v>#DIV/0!</v>
      </c>
      <c r="X800" t="e">
        <f t="shared" si="204"/>
        <v>#DIV/0!</v>
      </c>
      <c r="Y800" t="e">
        <f>IF(U800=0,0,IF(予定価格!G788=0,0,(U800-予定価格!H788)/予定価格!G788))</f>
        <v>#DIV/0!</v>
      </c>
      <c r="Z800" t="e">
        <f t="shared" si="210"/>
        <v>#DIV/0!</v>
      </c>
      <c r="AA800" t="e">
        <f t="shared" si="205"/>
        <v>#DIV/0!</v>
      </c>
      <c r="AB800" s="6" t="e">
        <f t="shared" si="206"/>
        <v>#DIV/0!</v>
      </c>
    </row>
    <row r="801" spans="1:28" hidden="1" x14ac:dyDescent="0.2">
      <c r="A801">
        <f>+予定価格!A789</f>
        <v>0</v>
      </c>
      <c r="B801" s="268">
        <f>ROUND(予定価格!B789*査定表!$B$1949,-D801)+E801</f>
        <v>0</v>
      </c>
      <c r="C801" s="268"/>
      <c r="D801" s="32">
        <f t="shared" si="211"/>
        <v>3</v>
      </c>
      <c r="E801" s="33">
        <f t="shared" si="197"/>
        <v>0</v>
      </c>
      <c r="F801" s="268">
        <f>IF($F$12=0,0,IF(予定価格!$G$1939=0,ROUND(予定価格!H789*(入力表!$F$12/予定価格!$H$1943),-H801),ROUND((予定価格!G789*(入力表!$F$12-予定価格!$H$1943)/予定価格!$G$1943)+予定価格!H789,-H801)))+I801</f>
        <v>0</v>
      </c>
      <c r="G801" s="268"/>
      <c r="H801" s="34">
        <f t="shared" si="212"/>
        <v>3</v>
      </c>
      <c r="I801" s="35">
        <f t="shared" si="198"/>
        <v>0</v>
      </c>
      <c r="J801" s="220">
        <f t="shared" si="199"/>
        <v>0</v>
      </c>
      <c r="K801" s="12">
        <f t="shared" si="200"/>
        <v>0</v>
      </c>
      <c r="L801" s="37"/>
      <c r="M801" s="6">
        <f>ROUND(予定価格!B789*査定表!$B$1949,-$F$14)</f>
        <v>0</v>
      </c>
      <c r="N801">
        <f>IF(M801=0,1,M801/予定価格!B789)</f>
        <v>1</v>
      </c>
      <c r="O801">
        <f t="shared" si="207"/>
        <v>11</v>
      </c>
      <c r="P801">
        <f t="shared" si="201"/>
        <v>0</v>
      </c>
      <c r="Q801">
        <f>IF(M801=0,0,M801/予定価格!B789)</f>
        <v>0</v>
      </c>
      <c r="R801">
        <f t="shared" si="208"/>
        <v>11</v>
      </c>
      <c r="S801">
        <f t="shared" si="202"/>
        <v>0</v>
      </c>
      <c r="T801" s="6">
        <f t="shared" si="203"/>
        <v>0</v>
      </c>
      <c r="U801" s="6" t="e">
        <f>IF(予定価格!$G$1939=0,ROUND(予定価格!H789*(入力表!$F$12/予定価格!$H$1943),-$F$14),ROUND((予定価格!G789*(入力表!$F$12-予定価格!$H$1943)/予定価格!$G$1943)+予定価格!H789,-$F$14))</f>
        <v>#DIV/0!</v>
      </c>
      <c r="V801" t="e">
        <f>IF(U801=0,1,IF(予定価格!O789=0,1,(U801-予定価格!P789)/予定価格!O789))</f>
        <v>#DIV/0!</v>
      </c>
      <c r="W801" t="e">
        <f t="shared" si="209"/>
        <v>#DIV/0!</v>
      </c>
      <c r="X801" t="e">
        <f t="shared" si="204"/>
        <v>#DIV/0!</v>
      </c>
      <c r="Y801" t="e">
        <f>IF(U801=0,0,IF(予定価格!G789=0,0,(U801-予定価格!H789)/予定価格!G789))</f>
        <v>#DIV/0!</v>
      </c>
      <c r="Z801" t="e">
        <f t="shared" si="210"/>
        <v>#DIV/0!</v>
      </c>
      <c r="AA801" t="e">
        <f t="shared" si="205"/>
        <v>#DIV/0!</v>
      </c>
      <c r="AB801" s="6" t="e">
        <f t="shared" si="206"/>
        <v>#DIV/0!</v>
      </c>
    </row>
    <row r="802" spans="1:28" hidden="1" x14ac:dyDescent="0.2">
      <c r="A802">
        <f>+予定価格!A790</f>
        <v>0</v>
      </c>
      <c r="B802" s="268">
        <f>ROUND(予定価格!B790*査定表!$B$1949,-D802)+E802</f>
        <v>0</v>
      </c>
      <c r="C802" s="268"/>
      <c r="D802" s="32">
        <f t="shared" si="211"/>
        <v>3</v>
      </c>
      <c r="E802" s="33">
        <f t="shared" si="197"/>
        <v>0</v>
      </c>
      <c r="F802" s="268">
        <f>IF($F$12=0,0,IF(予定価格!$G$1939=0,ROUND(予定価格!H790*(入力表!$F$12/予定価格!$H$1943),-H802),ROUND((予定価格!G790*(入力表!$F$12-予定価格!$H$1943)/予定価格!$G$1943)+予定価格!H790,-H802)))+I802</f>
        <v>0</v>
      </c>
      <c r="G802" s="268"/>
      <c r="H802" s="34">
        <f t="shared" si="212"/>
        <v>3</v>
      </c>
      <c r="I802" s="35">
        <f t="shared" si="198"/>
        <v>0</v>
      </c>
      <c r="J802" s="220">
        <f t="shared" si="199"/>
        <v>0</v>
      </c>
      <c r="K802" s="12">
        <f t="shared" si="200"/>
        <v>0</v>
      </c>
      <c r="L802" s="37"/>
      <c r="M802" s="6">
        <f>ROUND(予定価格!B790*査定表!$B$1949,-$F$14)</f>
        <v>0</v>
      </c>
      <c r="N802">
        <f>IF(M802=0,1,M802/予定価格!B790)</f>
        <v>1</v>
      </c>
      <c r="O802">
        <f t="shared" si="207"/>
        <v>11</v>
      </c>
      <c r="P802">
        <f t="shared" si="201"/>
        <v>0</v>
      </c>
      <c r="Q802">
        <f>IF(M802=0,0,M802/予定価格!B790)</f>
        <v>0</v>
      </c>
      <c r="R802">
        <f t="shared" si="208"/>
        <v>11</v>
      </c>
      <c r="S802">
        <f t="shared" si="202"/>
        <v>0</v>
      </c>
      <c r="T802" s="6">
        <f t="shared" si="203"/>
        <v>0</v>
      </c>
      <c r="U802" s="6" t="e">
        <f>IF(予定価格!$G$1939=0,ROUND(予定価格!H790*(入力表!$F$12/予定価格!$H$1943),-$F$14),ROUND((予定価格!G790*(入力表!$F$12-予定価格!$H$1943)/予定価格!$G$1943)+予定価格!H790,-$F$14))</f>
        <v>#DIV/0!</v>
      </c>
      <c r="V802" t="e">
        <f>IF(U802=0,1,IF(予定価格!O790=0,1,(U802-予定価格!P790)/予定価格!O790))</f>
        <v>#DIV/0!</v>
      </c>
      <c r="W802" t="e">
        <f t="shared" si="209"/>
        <v>#DIV/0!</v>
      </c>
      <c r="X802" t="e">
        <f t="shared" si="204"/>
        <v>#DIV/0!</v>
      </c>
      <c r="Y802" t="e">
        <f>IF(U802=0,0,IF(予定価格!G790=0,0,(U802-予定価格!H790)/予定価格!G790))</f>
        <v>#DIV/0!</v>
      </c>
      <c r="Z802" t="e">
        <f t="shared" si="210"/>
        <v>#DIV/0!</v>
      </c>
      <c r="AA802" t="e">
        <f t="shared" si="205"/>
        <v>#DIV/0!</v>
      </c>
      <c r="AB802" s="6" t="e">
        <f t="shared" si="206"/>
        <v>#DIV/0!</v>
      </c>
    </row>
    <row r="803" spans="1:28" hidden="1" x14ac:dyDescent="0.2">
      <c r="A803">
        <f>+予定価格!A791</f>
        <v>0</v>
      </c>
      <c r="B803" s="268">
        <f>ROUND(予定価格!B791*査定表!$B$1949,-D803)+E803</f>
        <v>0</v>
      </c>
      <c r="C803" s="268"/>
      <c r="D803" s="32">
        <f t="shared" si="211"/>
        <v>3</v>
      </c>
      <c r="E803" s="33">
        <f t="shared" si="197"/>
        <v>0</v>
      </c>
      <c r="F803" s="268">
        <f>IF($F$12=0,0,IF(予定価格!$G$1939=0,ROUND(予定価格!H791*(入力表!$F$12/予定価格!$H$1943),-H803),ROUND((予定価格!G791*(入力表!$F$12-予定価格!$H$1943)/予定価格!$G$1943)+予定価格!H791,-H803)))+I803</f>
        <v>0</v>
      </c>
      <c r="G803" s="268"/>
      <c r="H803" s="34">
        <f t="shared" si="212"/>
        <v>3</v>
      </c>
      <c r="I803" s="35">
        <f t="shared" si="198"/>
        <v>0</v>
      </c>
      <c r="J803" s="220">
        <f t="shared" si="199"/>
        <v>0</v>
      </c>
      <c r="K803" s="12">
        <f t="shared" si="200"/>
        <v>0</v>
      </c>
      <c r="L803" s="37"/>
      <c r="M803" s="6">
        <f>ROUND(予定価格!B791*査定表!$B$1949,-$F$14)</f>
        <v>0</v>
      </c>
      <c r="N803">
        <f>IF(M803=0,1,M803/予定価格!B791)</f>
        <v>1</v>
      </c>
      <c r="O803">
        <f t="shared" si="207"/>
        <v>11</v>
      </c>
      <c r="P803">
        <f t="shared" si="201"/>
        <v>0</v>
      </c>
      <c r="Q803">
        <f>IF(M803=0,0,M803/予定価格!B791)</f>
        <v>0</v>
      </c>
      <c r="R803">
        <f t="shared" si="208"/>
        <v>11</v>
      </c>
      <c r="S803">
        <f t="shared" si="202"/>
        <v>0</v>
      </c>
      <c r="T803" s="6">
        <f t="shared" si="203"/>
        <v>0</v>
      </c>
      <c r="U803" s="6" t="e">
        <f>IF(予定価格!$G$1939=0,ROUND(予定価格!H791*(入力表!$F$12/予定価格!$H$1943),-$F$14),ROUND((予定価格!G791*(入力表!$F$12-予定価格!$H$1943)/予定価格!$G$1943)+予定価格!H791,-$F$14))</f>
        <v>#DIV/0!</v>
      </c>
      <c r="V803" t="e">
        <f>IF(U803=0,1,IF(予定価格!O791=0,1,(U803-予定価格!P791)/予定価格!O791))</f>
        <v>#DIV/0!</v>
      </c>
      <c r="W803" t="e">
        <f t="shared" si="209"/>
        <v>#DIV/0!</v>
      </c>
      <c r="X803" t="e">
        <f t="shared" si="204"/>
        <v>#DIV/0!</v>
      </c>
      <c r="Y803" t="e">
        <f>IF(U803=0,0,IF(予定価格!G791=0,0,(U803-予定価格!H791)/予定価格!G791))</f>
        <v>#DIV/0!</v>
      </c>
      <c r="Z803" t="e">
        <f t="shared" si="210"/>
        <v>#DIV/0!</v>
      </c>
      <c r="AA803" t="e">
        <f t="shared" si="205"/>
        <v>#DIV/0!</v>
      </c>
      <c r="AB803" s="6" t="e">
        <f t="shared" si="206"/>
        <v>#DIV/0!</v>
      </c>
    </row>
    <row r="804" spans="1:28" hidden="1" x14ac:dyDescent="0.2">
      <c r="A804">
        <f>+予定価格!A792</f>
        <v>0</v>
      </c>
      <c r="B804" s="268">
        <f>ROUND(予定価格!B792*査定表!$B$1949,-D804)+E804</f>
        <v>0</v>
      </c>
      <c r="C804" s="268"/>
      <c r="D804" s="32">
        <f t="shared" si="211"/>
        <v>3</v>
      </c>
      <c r="E804" s="33">
        <f t="shared" si="197"/>
        <v>0</v>
      </c>
      <c r="F804" s="268">
        <f>IF($F$12=0,0,IF(予定価格!$G$1939=0,ROUND(予定価格!H792*(入力表!$F$12/予定価格!$H$1943),-H804),ROUND((予定価格!G792*(入力表!$F$12-予定価格!$H$1943)/予定価格!$G$1943)+予定価格!H792,-H804)))+I804</f>
        <v>0</v>
      </c>
      <c r="G804" s="268"/>
      <c r="H804" s="34">
        <f t="shared" si="212"/>
        <v>3</v>
      </c>
      <c r="I804" s="35">
        <f t="shared" si="198"/>
        <v>0</v>
      </c>
      <c r="J804" s="220">
        <f t="shared" si="199"/>
        <v>0</v>
      </c>
      <c r="K804" s="12">
        <f t="shared" si="200"/>
        <v>0</v>
      </c>
      <c r="L804" s="37"/>
      <c r="M804" s="6">
        <f>ROUND(予定価格!B792*査定表!$B$1949,-$F$14)</f>
        <v>0</v>
      </c>
      <c r="N804">
        <f>IF(M804=0,1,M804/予定価格!B792)</f>
        <v>1</v>
      </c>
      <c r="O804">
        <f t="shared" si="207"/>
        <v>11</v>
      </c>
      <c r="P804">
        <f t="shared" si="201"/>
        <v>0</v>
      </c>
      <c r="Q804">
        <f>IF(M804=0,0,M804/予定価格!B792)</f>
        <v>0</v>
      </c>
      <c r="R804">
        <f t="shared" si="208"/>
        <v>11</v>
      </c>
      <c r="S804">
        <f t="shared" si="202"/>
        <v>0</v>
      </c>
      <c r="T804" s="6">
        <f t="shared" si="203"/>
        <v>0</v>
      </c>
      <c r="U804" s="6" t="e">
        <f>IF(予定価格!$G$1939=0,ROUND(予定価格!H792*(入力表!$F$12/予定価格!$H$1943),-$F$14),ROUND((予定価格!G792*(入力表!$F$12-予定価格!$H$1943)/予定価格!$G$1943)+予定価格!H792,-$F$14))</f>
        <v>#DIV/0!</v>
      </c>
      <c r="V804" t="e">
        <f>IF(U804=0,1,IF(予定価格!O792=0,1,(U804-予定価格!P792)/予定価格!O792))</f>
        <v>#DIV/0!</v>
      </c>
      <c r="W804" t="e">
        <f t="shared" si="209"/>
        <v>#DIV/0!</v>
      </c>
      <c r="X804" t="e">
        <f t="shared" si="204"/>
        <v>#DIV/0!</v>
      </c>
      <c r="Y804" t="e">
        <f>IF(U804=0,0,IF(予定価格!G792=0,0,(U804-予定価格!H792)/予定価格!G792))</f>
        <v>#DIV/0!</v>
      </c>
      <c r="Z804" t="e">
        <f t="shared" si="210"/>
        <v>#DIV/0!</v>
      </c>
      <c r="AA804" t="e">
        <f t="shared" si="205"/>
        <v>#DIV/0!</v>
      </c>
      <c r="AB804" s="6" t="e">
        <f t="shared" si="206"/>
        <v>#DIV/0!</v>
      </c>
    </row>
    <row r="805" spans="1:28" hidden="1" x14ac:dyDescent="0.2">
      <c r="A805">
        <f>+予定価格!A793</f>
        <v>0</v>
      </c>
      <c r="B805" s="268">
        <f>ROUND(予定価格!B793*査定表!$B$1949,-D805)+E805</f>
        <v>0</v>
      </c>
      <c r="C805" s="268"/>
      <c r="D805" s="32">
        <f t="shared" si="211"/>
        <v>3</v>
      </c>
      <c r="E805" s="33">
        <f t="shared" si="197"/>
        <v>0</v>
      </c>
      <c r="F805" s="268">
        <f>IF($F$12=0,0,IF(予定価格!$G$1939=0,ROUND(予定価格!H793*(入力表!$F$12/予定価格!$H$1943),-H805),ROUND((予定価格!G793*(入力表!$F$12-予定価格!$H$1943)/予定価格!$G$1943)+予定価格!H793,-H805)))+I805</f>
        <v>0</v>
      </c>
      <c r="G805" s="268"/>
      <c r="H805" s="34">
        <f t="shared" si="212"/>
        <v>3</v>
      </c>
      <c r="I805" s="35">
        <f t="shared" si="198"/>
        <v>0</v>
      </c>
      <c r="J805" s="220">
        <f t="shared" si="199"/>
        <v>0</v>
      </c>
      <c r="K805" s="12">
        <f t="shared" si="200"/>
        <v>0</v>
      </c>
      <c r="L805" s="37"/>
      <c r="M805" s="6">
        <f>ROUND(予定価格!B793*査定表!$B$1949,-$F$14)</f>
        <v>0</v>
      </c>
      <c r="N805">
        <f>IF(M805=0,1,M805/予定価格!B793)</f>
        <v>1</v>
      </c>
      <c r="O805">
        <f t="shared" si="207"/>
        <v>11</v>
      </c>
      <c r="P805">
        <f t="shared" si="201"/>
        <v>0</v>
      </c>
      <c r="Q805">
        <f>IF(M805=0,0,M805/予定価格!B793)</f>
        <v>0</v>
      </c>
      <c r="R805">
        <f t="shared" si="208"/>
        <v>11</v>
      </c>
      <c r="S805">
        <f t="shared" si="202"/>
        <v>0</v>
      </c>
      <c r="T805" s="6">
        <f t="shared" si="203"/>
        <v>0</v>
      </c>
      <c r="U805" s="6" t="e">
        <f>IF(予定価格!$G$1939=0,ROUND(予定価格!H793*(入力表!$F$12/予定価格!$H$1943),-$F$14),ROUND((予定価格!G793*(入力表!$F$12-予定価格!$H$1943)/予定価格!$G$1943)+予定価格!H793,-$F$14))</f>
        <v>#DIV/0!</v>
      </c>
      <c r="V805" t="e">
        <f>IF(U805=0,1,IF(予定価格!O793=0,1,(U805-予定価格!P793)/予定価格!O793))</f>
        <v>#DIV/0!</v>
      </c>
      <c r="W805" t="e">
        <f t="shared" si="209"/>
        <v>#DIV/0!</v>
      </c>
      <c r="X805" t="e">
        <f t="shared" si="204"/>
        <v>#DIV/0!</v>
      </c>
      <c r="Y805" t="e">
        <f>IF(U805=0,0,IF(予定価格!G793=0,0,(U805-予定価格!H793)/予定価格!G793))</f>
        <v>#DIV/0!</v>
      </c>
      <c r="Z805" t="e">
        <f t="shared" si="210"/>
        <v>#DIV/0!</v>
      </c>
      <c r="AA805" t="e">
        <f t="shared" si="205"/>
        <v>#DIV/0!</v>
      </c>
      <c r="AB805" s="6" t="e">
        <f t="shared" si="206"/>
        <v>#DIV/0!</v>
      </c>
    </row>
    <row r="806" spans="1:28" hidden="1" x14ac:dyDescent="0.2">
      <c r="A806">
        <f>+予定価格!A794</f>
        <v>0</v>
      </c>
      <c r="B806" s="268">
        <f>ROUND(予定価格!B794*査定表!$B$1949,-D806)+E806</f>
        <v>0</v>
      </c>
      <c r="C806" s="268"/>
      <c r="D806" s="32">
        <f t="shared" si="211"/>
        <v>3</v>
      </c>
      <c r="E806" s="33">
        <f t="shared" si="197"/>
        <v>0</v>
      </c>
      <c r="F806" s="268">
        <f>IF($F$12=0,0,IF(予定価格!$G$1939=0,ROUND(予定価格!H794*(入力表!$F$12/予定価格!$H$1943),-H806),ROUND((予定価格!G794*(入力表!$F$12-予定価格!$H$1943)/予定価格!$G$1943)+予定価格!H794,-H806)))+I806</f>
        <v>0</v>
      </c>
      <c r="G806" s="268"/>
      <c r="H806" s="34">
        <f t="shared" si="212"/>
        <v>3</v>
      </c>
      <c r="I806" s="35">
        <f t="shared" si="198"/>
        <v>0</v>
      </c>
      <c r="J806" s="220">
        <f t="shared" si="199"/>
        <v>0</v>
      </c>
      <c r="K806" s="12">
        <f t="shared" si="200"/>
        <v>0</v>
      </c>
      <c r="L806" s="37"/>
      <c r="M806" s="6">
        <f>ROUND(予定価格!B794*査定表!$B$1949,-$F$14)</f>
        <v>0</v>
      </c>
      <c r="N806">
        <f>IF(M806=0,1,M806/予定価格!B794)</f>
        <v>1</v>
      </c>
      <c r="O806">
        <f t="shared" si="207"/>
        <v>11</v>
      </c>
      <c r="P806">
        <f t="shared" si="201"/>
        <v>0</v>
      </c>
      <c r="Q806">
        <f>IF(M806=0,0,M806/予定価格!B794)</f>
        <v>0</v>
      </c>
      <c r="R806">
        <f t="shared" si="208"/>
        <v>11</v>
      </c>
      <c r="S806">
        <f t="shared" si="202"/>
        <v>0</v>
      </c>
      <c r="T806" s="6">
        <f t="shared" si="203"/>
        <v>0</v>
      </c>
      <c r="U806" s="6" t="e">
        <f>IF(予定価格!$G$1939=0,ROUND(予定価格!H794*(入力表!$F$12/予定価格!$H$1943),-$F$14),ROUND((予定価格!G794*(入力表!$F$12-予定価格!$H$1943)/予定価格!$G$1943)+予定価格!H794,-$F$14))</f>
        <v>#DIV/0!</v>
      </c>
      <c r="V806" t="e">
        <f>IF(U806=0,1,IF(予定価格!O794=0,1,(U806-予定価格!P794)/予定価格!O794))</f>
        <v>#DIV/0!</v>
      </c>
      <c r="W806" t="e">
        <f t="shared" si="209"/>
        <v>#DIV/0!</v>
      </c>
      <c r="X806" t="e">
        <f t="shared" si="204"/>
        <v>#DIV/0!</v>
      </c>
      <c r="Y806" t="e">
        <f>IF(U806=0,0,IF(予定価格!G794=0,0,(U806-予定価格!H794)/予定価格!G794))</f>
        <v>#DIV/0!</v>
      </c>
      <c r="Z806" t="e">
        <f t="shared" si="210"/>
        <v>#DIV/0!</v>
      </c>
      <c r="AA806" t="e">
        <f t="shared" si="205"/>
        <v>#DIV/0!</v>
      </c>
      <c r="AB806" s="6" t="e">
        <f t="shared" si="206"/>
        <v>#DIV/0!</v>
      </c>
    </row>
    <row r="807" spans="1:28" hidden="1" x14ac:dyDescent="0.2">
      <c r="A807">
        <f>+予定価格!A795</f>
        <v>0</v>
      </c>
      <c r="B807" s="268">
        <f>ROUND(予定価格!B795*査定表!$B$1949,-D807)+E807</f>
        <v>0</v>
      </c>
      <c r="C807" s="268"/>
      <c r="D807" s="32">
        <f t="shared" si="211"/>
        <v>3</v>
      </c>
      <c r="E807" s="33">
        <f t="shared" si="197"/>
        <v>0</v>
      </c>
      <c r="F807" s="268">
        <f>IF($F$12=0,0,IF(予定価格!$G$1939=0,ROUND(予定価格!H795*(入力表!$F$12/予定価格!$H$1943),-H807),ROUND((予定価格!G795*(入力表!$F$12-予定価格!$H$1943)/予定価格!$G$1943)+予定価格!H795,-H807)))+I807</f>
        <v>0</v>
      </c>
      <c r="G807" s="268"/>
      <c r="H807" s="34">
        <f t="shared" si="212"/>
        <v>3</v>
      </c>
      <c r="I807" s="35">
        <f t="shared" si="198"/>
        <v>0</v>
      </c>
      <c r="J807" s="220">
        <f t="shared" si="199"/>
        <v>0</v>
      </c>
      <c r="K807" s="12">
        <f t="shared" si="200"/>
        <v>0</v>
      </c>
      <c r="L807" s="37"/>
      <c r="M807" s="6">
        <f>ROUND(予定価格!B795*査定表!$B$1949,-$F$14)</f>
        <v>0</v>
      </c>
      <c r="N807">
        <f>IF(M807=0,1,M807/予定価格!B795)</f>
        <v>1</v>
      </c>
      <c r="O807">
        <f t="shared" si="207"/>
        <v>11</v>
      </c>
      <c r="P807">
        <f t="shared" si="201"/>
        <v>0</v>
      </c>
      <c r="Q807">
        <f>IF(M807=0,0,M807/予定価格!B795)</f>
        <v>0</v>
      </c>
      <c r="R807">
        <f t="shared" si="208"/>
        <v>11</v>
      </c>
      <c r="S807">
        <f t="shared" si="202"/>
        <v>0</v>
      </c>
      <c r="T807" s="6">
        <f t="shared" si="203"/>
        <v>0</v>
      </c>
      <c r="U807" s="6" t="e">
        <f>IF(予定価格!$G$1939=0,ROUND(予定価格!H795*(入力表!$F$12/予定価格!$H$1943),-$F$14),ROUND((予定価格!G795*(入力表!$F$12-予定価格!$H$1943)/予定価格!$G$1943)+予定価格!H795,-$F$14))</f>
        <v>#DIV/0!</v>
      </c>
      <c r="V807" t="e">
        <f>IF(U807=0,1,IF(予定価格!O795=0,1,(U807-予定価格!P795)/予定価格!O795))</f>
        <v>#DIV/0!</v>
      </c>
      <c r="W807" t="e">
        <f t="shared" si="209"/>
        <v>#DIV/0!</v>
      </c>
      <c r="X807" t="e">
        <f t="shared" si="204"/>
        <v>#DIV/0!</v>
      </c>
      <c r="Y807" t="e">
        <f>IF(U807=0,0,IF(予定価格!G795=0,0,(U807-予定価格!H795)/予定価格!G795))</f>
        <v>#DIV/0!</v>
      </c>
      <c r="Z807" t="e">
        <f t="shared" si="210"/>
        <v>#DIV/0!</v>
      </c>
      <c r="AA807" t="e">
        <f t="shared" si="205"/>
        <v>#DIV/0!</v>
      </c>
      <c r="AB807" s="6" t="e">
        <f t="shared" si="206"/>
        <v>#DIV/0!</v>
      </c>
    </row>
    <row r="808" spans="1:28" hidden="1" x14ac:dyDescent="0.2">
      <c r="A808">
        <f>+予定価格!A796</f>
        <v>0</v>
      </c>
      <c r="B808" s="268">
        <f>ROUND(予定価格!B796*査定表!$B$1949,-D808)+E808</f>
        <v>0</v>
      </c>
      <c r="C808" s="268"/>
      <c r="D808" s="32">
        <f t="shared" si="211"/>
        <v>3</v>
      </c>
      <c r="E808" s="33">
        <f t="shared" si="197"/>
        <v>0</v>
      </c>
      <c r="F808" s="268">
        <f>IF($F$12=0,0,IF(予定価格!$G$1939=0,ROUND(予定価格!H796*(入力表!$F$12/予定価格!$H$1943),-H808),ROUND((予定価格!G796*(入力表!$F$12-予定価格!$H$1943)/予定価格!$G$1943)+予定価格!H796,-H808)))+I808</f>
        <v>0</v>
      </c>
      <c r="G808" s="268"/>
      <c r="H808" s="34">
        <f t="shared" si="212"/>
        <v>3</v>
      </c>
      <c r="I808" s="35">
        <f t="shared" si="198"/>
        <v>0</v>
      </c>
      <c r="J808" s="220">
        <f t="shared" si="199"/>
        <v>0</v>
      </c>
      <c r="K808" s="12">
        <f t="shared" si="200"/>
        <v>0</v>
      </c>
      <c r="L808" s="37"/>
      <c r="M808" s="6">
        <f>ROUND(予定価格!B796*査定表!$B$1949,-$F$14)</f>
        <v>0</v>
      </c>
      <c r="N808">
        <f>IF(M808=0,1,M808/予定価格!B796)</f>
        <v>1</v>
      </c>
      <c r="O808">
        <f t="shared" si="207"/>
        <v>11</v>
      </c>
      <c r="P808">
        <f t="shared" si="201"/>
        <v>0</v>
      </c>
      <c r="Q808">
        <f>IF(M808=0,0,M808/予定価格!B796)</f>
        <v>0</v>
      </c>
      <c r="R808">
        <f t="shared" si="208"/>
        <v>11</v>
      </c>
      <c r="S808">
        <f t="shared" si="202"/>
        <v>0</v>
      </c>
      <c r="T808" s="6">
        <f t="shared" si="203"/>
        <v>0</v>
      </c>
      <c r="U808" s="6" t="e">
        <f>IF(予定価格!$G$1939=0,ROUND(予定価格!H796*(入力表!$F$12/予定価格!$H$1943),-$F$14),ROUND((予定価格!G796*(入力表!$F$12-予定価格!$H$1943)/予定価格!$G$1943)+予定価格!H796,-$F$14))</f>
        <v>#DIV/0!</v>
      </c>
      <c r="V808" t="e">
        <f>IF(U808=0,1,IF(予定価格!O796=0,1,(U808-予定価格!P796)/予定価格!O796))</f>
        <v>#DIV/0!</v>
      </c>
      <c r="W808" t="e">
        <f t="shared" si="209"/>
        <v>#DIV/0!</v>
      </c>
      <c r="X808" t="e">
        <f t="shared" si="204"/>
        <v>#DIV/0!</v>
      </c>
      <c r="Y808" t="e">
        <f>IF(U808=0,0,IF(予定価格!G796=0,0,(U808-予定価格!H796)/予定価格!G796))</f>
        <v>#DIV/0!</v>
      </c>
      <c r="Z808" t="e">
        <f t="shared" si="210"/>
        <v>#DIV/0!</v>
      </c>
      <c r="AA808" t="e">
        <f t="shared" si="205"/>
        <v>#DIV/0!</v>
      </c>
      <c r="AB808" s="6" t="e">
        <f t="shared" si="206"/>
        <v>#DIV/0!</v>
      </c>
    </row>
    <row r="809" spans="1:28" hidden="1" x14ac:dyDescent="0.2">
      <c r="A809">
        <f>+予定価格!A797</f>
        <v>0</v>
      </c>
      <c r="B809" s="268">
        <f>ROUND(予定価格!B797*査定表!$B$1949,-D809)+E809</f>
        <v>0</v>
      </c>
      <c r="C809" s="268"/>
      <c r="D809" s="32">
        <f t="shared" si="211"/>
        <v>3</v>
      </c>
      <c r="E809" s="33">
        <f t="shared" si="197"/>
        <v>0</v>
      </c>
      <c r="F809" s="268">
        <f>IF($F$12=0,0,IF(予定価格!$G$1939=0,ROUND(予定価格!H797*(入力表!$F$12/予定価格!$H$1943),-H809),ROUND((予定価格!G797*(入力表!$F$12-予定価格!$H$1943)/予定価格!$G$1943)+予定価格!H797,-H809)))+I809</f>
        <v>0</v>
      </c>
      <c r="G809" s="268"/>
      <c r="H809" s="34">
        <f t="shared" si="212"/>
        <v>3</v>
      </c>
      <c r="I809" s="35">
        <f t="shared" si="198"/>
        <v>0</v>
      </c>
      <c r="J809" s="220">
        <f t="shared" si="199"/>
        <v>0</v>
      </c>
      <c r="K809" s="12">
        <f t="shared" si="200"/>
        <v>0</v>
      </c>
      <c r="L809" s="37"/>
      <c r="M809" s="6">
        <f>ROUND(予定価格!B797*査定表!$B$1949,-$F$14)</f>
        <v>0</v>
      </c>
      <c r="N809">
        <f>IF(M809=0,1,M809/予定価格!B797)</f>
        <v>1</v>
      </c>
      <c r="O809">
        <f t="shared" si="207"/>
        <v>11</v>
      </c>
      <c r="P809">
        <f t="shared" si="201"/>
        <v>0</v>
      </c>
      <c r="Q809">
        <f>IF(M809=0,0,M809/予定価格!B797)</f>
        <v>0</v>
      </c>
      <c r="R809">
        <f t="shared" si="208"/>
        <v>11</v>
      </c>
      <c r="S809">
        <f t="shared" si="202"/>
        <v>0</v>
      </c>
      <c r="T809" s="6">
        <f t="shared" si="203"/>
        <v>0</v>
      </c>
      <c r="U809" s="6" t="e">
        <f>IF(予定価格!$G$1939=0,ROUND(予定価格!H797*(入力表!$F$12/予定価格!$H$1943),-$F$14),ROUND((予定価格!G797*(入力表!$F$12-予定価格!$H$1943)/予定価格!$G$1943)+予定価格!H797,-$F$14))</f>
        <v>#DIV/0!</v>
      </c>
      <c r="V809" t="e">
        <f>IF(U809=0,1,IF(予定価格!O797=0,1,(U809-予定価格!P797)/予定価格!O797))</f>
        <v>#DIV/0!</v>
      </c>
      <c r="W809" t="e">
        <f t="shared" si="209"/>
        <v>#DIV/0!</v>
      </c>
      <c r="X809" t="e">
        <f t="shared" si="204"/>
        <v>#DIV/0!</v>
      </c>
      <c r="Y809" t="e">
        <f>IF(U809=0,0,IF(予定価格!G797=0,0,(U809-予定価格!H797)/予定価格!G797))</f>
        <v>#DIV/0!</v>
      </c>
      <c r="Z809" t="e">
        <f t="shared" si="210"/>
        <v>#DIV/0!</v>
      </c>
      <c r="AA809" t="e">
        <f t="shared" si="205"/>
        <v>#DIV/0!</v>
      </c>
      <c r="AB809" s="6" t="e">
        <f t="shared" si="206"/>
        <v>#DIV/0!</v>
      </c>
    </row>
    <row r="810" spans="1:28" hidden="1" x14ac:dyDescent="0.2">
      <c r="A810">
        <f>+予定価格!A798</f>
        <v>0</v>
      </c>
      <c r="B810" s="268">
        <f>ROUND(予定価格!B798*査定表!$B$1949,-D810)+E810</f>
        <v>0</v>
      </c>
      <c r="C810" s="268"/>
      <c r="D810" s="32">
        <f t="shared" si="211"/>
        <v>3</v>
      </c>
      <c r="E810" s="33">
        <f t="shared" si="197"/>
        <v>0</v>
      </c>
      <c r="F810" s="268">
        <f>IF($F$12=0,0,IF(予定価格!$G$1939=0,ROUND(予定価格!H798*(入力表!$F$12/予定価格!$H$1943),-H810),ROUND((予定価格!G798*(入力表!$F$12-予定価格!$H$1943)/予定価格!$G$1943)+予定価格!H798,-H810)))+I810</f>
        <v>0</v>
      </c>
      <c r="G810" s="268"/>
      <c r="H810" s="34">
        <f t="shared" si="212"/>
        <v>3</v>
      </c>
      <c r="I810" s="35">
        <f t="shared" si="198"/>
        <v>0</v>
      </c>
      <c r="J810" s="220">
        <f t="shared" si="199"/>
        <v>0</v>
      </c>
      <c r="K810" s="12">
        <f t="shared" si="200"/>
        <v>0</v>
      </c>
      <c r="L810" s="37"/>
      <c r="M810" s="6">
        <f>ROUND(予定価格!B798*査定表!$B$1949,-$F$14)</f>
        <v>0</v>
      </c>
      <c r="N810">
        <f>IF(M810=0,1,M810/予定価格!B798)</f>
        <v>1</v>
      </c>
      <c r="O810">
        <f t="shared" si="207"/>
        <v>11</v>
      </c>
      <c r="P810">
        <f t="shared" si="201"/>
        <v>0</v>
      </c>
      <c r="Q810">
        <f>IF(M810=0,0,M810/予定価格!B798)</f>
        <v>0</v>
      </c>
      <c r="R810">
        <f t="shared" si="208"/>
        <v>11</v>
      </c>
      <c r="S810">
        <f t="shared" si="202"/>
        <v>0</v>
      </c>
      <c r="T810" s="6">
        <f t="shared" si="203"/>
        <v>0</v>
      </c>
      <c r="U810" s="6" t="e">
        <f>IF(予定価格!$G$1939=0,ROUND(予定価格!H798*(入力表!$F$12/予定価格!$H$1943),-$F$14),ROUND((予定価格!G798*(入力表!$F$12-予定価格!$H$1943)/予定価格!$G$1943)+予定価格!H798,-$F$14))</f>
        <v>#DIV/0!</v>
      </c>
      <c r="V810" t="e">
        <f>IF(U810=0,1,IF(予定価格!O798=0,1,(U810-予定価格!P798)/予定価格!O798))</f>
        <v>#DIV/0!</v>
      </c>
      <c r="W810" t="e">
        <f t="shared" si="209"/>
        <v>#DIV/0!</v>
      </c>
      <c r="X810" t="e">
        <f t="shared" si="204"/>
        <v>#DIV/0!</v>
      </c>
      <c r="Y810" t="e">
        <f>IF(U810=0,0,IF(予定価格!G798=0,0,(U810-予定価格!H798)/予定価格!G798))</f>
        <v>#DIV/0!</v>
      </c>
      <c r="Z810" t="e">
        <f t="shared" si="210"/>
        <v>#DIV/0!</v>
      </c>
      <c r="AA810" t="e">
        <f t="shared" si="205"/>
        <v>#DIV/0!</v>
      </c>
      <c r="AB810" s="6" t="e">
        <f t="shared" si="206"/>
        <v>#DIV/0!</v>
      </c>
    </row>
    <row r="811" spans="1:28" hidden="1" x14ac:dyDescent="0.2">
      <c r="A811">
        <f>+予定価格!A799</f>
        <v>0</v>
      </c>
      <c r="B811" s="268">
        <f>ROUND(予定価格!B799*査定表!$B$1949,-D811)+E811</f>
        <v>0</v>
      </c>
      <c r="C811" s="268"/>
      <c r="D811" s="32">
        <f t="shared" si="211"/>
        <v>3</v>
      </c>
      <c r="E811" s="33">
        <f t="shared" si="197"/>
        <v>0</v>
      </c>
      <c r="F811" s="268">
        <f>IF($F$12=0,0,IF(予定価格!$G$1939=0,ROUND(予定価格!H799*(入力表!$F$12/予定価格!$H$1943),-H811),ROUND((予定価格!G799*(入力表!$F$12-予定価格!$H$1943)/予定価格!$G$1943)+予定価格!H799,-H811)))+I811</f>
        <v>0</v>
      </c>
      <c r="G811" s="268"/>
      <c r="H811" s="34">
        <f t="shared" si="212"/>
        <v>3</v>
      </c>
      <c r="I811" s="35">
        <f t="shared" si="198"/>
        <v>0</v>
      </c>
      <c r="J811" s="220">
        <f t="shared" si="199"/>
        <v>0</v>
      </c>
      <c r="K811" s="12">
        <f t="shared" si="200"/>
        <v>0</v>
      </c>
      <c r="L811" s="37"/>
      <c r="M811" s="6">
        <f>ROUND(予定価格!B799*査定表!$B$1949,-$F$14)</f>
        <v>0</v>
      </c>
      <c r="N811">
        <f>IF(M811=0,1,M811/予定価格!B799)</f>
        <v>1</v>
      </c>
      <c r="O811">
        <f t="shared" si="207"/>
        <v>11</v>
      </c>
      <c r="P811">
        <f t="shared" si="201"/>
        <v>0</v>
      </c>
      <c r="Q811">
        <f>IF(M811=0,0,M811/予定価格!B799)</f>
        <v>0</v>
      </c>
      <c r="R811">
        <f t="shared" si="208"/>
        <v>11</v>
      </c>
      <c r="S811">
        <f t="shared" si="202"/>
        <v>0</v>
      </c>
      <c r="T811" s="6">
        <f t="shared" si="203"/>
        <v>0</v>
      </c>
      <c r="U811" s="6" t="e">
        <f>IF(予定価格!$G$1939=0,ROUND(予定価格!H799*(入力表!$F$12/予定価格!$H$1943),-$F$14),ROUND((予定価格!G799*(入力表!$F$12-予定価格!$H$1943)/予定価格!$G$1943)+予定価格!H799,-$F$14))</f>
        <v>#DIV/0!</v>
      </c>
      <c r="V811" t="e">
        <f>IF(U811=0,1,IF(予定価格!O799=0,1,(U811-予定価格!P799)/予定価格!O799))</f>
        <v>#DIV/0!</v>
      </c>
      <c r="W811" t="e">
        <f t="shared" si="209"/>
        <v>#DIV/0!</v>
      </c>
      <c r="X811" t="e">
        <f t="shared" si="204"/>
        <v>#DIV/0!</v>
      </c>
      <c r="Y811" t="e">
        <f>IF(U811=0,0,IF(予定価格!G799=0,0,(U811-予定価格!H799)/予定価格!G799))</f>
        <v>#DIV/0!</v>
      </c>
      <c r="Z811" t="e">
        <f t="shared" si="210"/>
        <v>#DIV/0!</v>
      </c>
      <c r="AA811" t="e">
        <f t="shared" si="205"/>
        <v>#DIV/0!</v>
      </c>
      <c r="AB811" s="6" t="e">
        <f t="shared" si="206"/>
        <v>#DIV/0!</v>
      </c>
    </row>
    <row r="812" spans="1:28" hidden="1" x14ac:dyDescent="0.2">
      <c r="A812">
        <f>+予定価格!A800</f>
        <v>0</v>
      </c>
      <c r="B812" s="268">
        <f>ROUND(予定価格!B800*査定表!$B$1949,-D812)+E812</f>
        <v>0</v>
      </c>
      <c r="C812" s="268"/>
      <c r="D812" s="32">
        <f t="shared" si="211"/>
        <v>3</v>
      </c>
      <c r="E812" s="33">
        <f t="shared" si="197"/>
        <v>0</v>
      </c>
      <c r="F812" s="268">
        <f>IF($F$12=0,0,IF(予定価格!$G$1939=0,ROUND(予定価格!H800*(入力表!$F$12/予定価格!$H$1943),-H812),ROUND((予定価格!G800*(入力表!$F$12-予定価格!$H$1943)/予定価格!$G$1943)+予定価格!H800,-H812)))+I812</f>
        <v>0</v>
      </c>
      <c r="G812" s="268"/>
      <c r="H812" s="34">
        <f t="shared" si="212"/>
        <v>3</v>
      </c>
      <c r="I812" s="35">
        <f t="shared" si="198"/>
        <v>0</v>
      </c>
      <c r="J812" s="220">
        <f t="shared" si="199"/>
        <v>0</v>
      </c>
      <c r="K812" s="12">
        <f t="shared" si="200"/>
        <v>0</v>
      </c>
      <c r="L812" s="37"/>
      <c r="M812" s="6">
        <f>ROUND(予定価格!B800*査定表!$B$1949,-$F$14)</f>
        <v>0</v>
      </c>
      <c r="N812">
        <f>IF(M812=0,1,M812/予定価格!B800)</f>
        <v>1</v>
      </c>
      <c r="O812">
        <f t="shared" si="207"/>
        <v>11</v>
      </c>
      <c r="P812">
        <f t="shared" si="201"/>
        <v>0</v>
      </c>
      <c r="Q812">
        <f>IF(M812=0,0,M812/予定価格!B800)</f>
        <v>0</v>
      </c>
      <c r="R812">
        <f t="shared" si="208"/>
        <v>11</v>
      </c>
      <c r="S812">
        <f t="shared" si="202"/>
        <v>0</v>
      </c>
      <c r="T812" s="6">
        <f t="shared" si="203"/>
        <v>0</v>
      </c>
      <c r="U812" s="6" t="e">
        <f>IF(予定価格!$G$1939=0,ROUND(予定価格!H800*(入力表!$F$12/予定価格!$H$1943),-$F$14),ROUND((予定価格!G800*(入力表!$F$12-予定価格!$H$1943)/予定価格!$G$1943)+予定価格!H800,-$F$14))</f>
        <v>#DIV/0!</v>
      </c>
      <c r="V812" t="e">
        <f>IF(U812=0,1,IF(予定価格!O800=0,1,(U812-予定価格!P800)/予定価格!O800))</f>
        <v>#DIV/0!</v>
      </c>
      <c r="W812" t="e">
        <f t="shared" si="209"/>
        <v>#DIV/0!</v>
      </c>
      <c r="X812" t="e">
        <f t="shared" si="204"/>
        <v>#DIV/0!</v>
      </c>
      <c r="Y812" t="e">
        <f>IF(U812=0,0,IF(予定価格!G800=0,0,(U812-予定価格!H800)/予定価格!G800))</f>
        <v>#DIV/0!</v>
      </c>
      <c r="Z812" t="e">
        <f t="shared" si="210"/>
        <v>#DIV/0!</v>
      </c>
      <c r="AA812" t="e">
        <f t="shared" si="205"/>
        <v>#DIV/0!</v>
      </c>
      <c r="AB812" s="6" t="e">
        <f t="shared" si="206"/>
        <v>#DIV/0!</v>
      </c>
    </row>
    <row r="813" spans="1:28" hidden="1" x14ac:dyDescent="0.2">
      <c r="A813">
        <f>+予定価格!A801</f>
        <v>0</v>
      </c>
      <c r="B813" s="268">
        <f>ROUND(予定価格!B801*査定表!$B$1949,-D813)+E813</f>
        <v>0</v>
      </c>
      <c r="C813" s="268"/>
      <c r="D813" s="32">
        <f t="shared" si="211"/>
        <v>3</v>
      </c>
      <c r="E813" s="33">
        <f t="shared" si="197"/>
        <v>0</v>
      </c>
      <c r="F813" s="268">
        <f>IF($F$12=0,0,IF(予定価格!$G$1939=0,ROUND(予定価格!H801*(入力表!$F$12/予定価格!$H$1943),-H813),ROUND((予定価格!G801*(入力表!$F$12-予定価格!$H$1943)/予定価格!$G$1943)+予定価格!H801,-H813)))+I813</f>
        <v>0</v>
      </c>
      <c r="G813" s="268"/>
      <c r="H813" s="34">
        <f t="shared" si="212"/>
        <v>3</v>
      </c>
      <c r="I813" s="35">
        <f t="shared" si="198"/>
        <v>0</v>
      </c>
      <c r="J813" s="220">
        <f t="shared" si="199"/>
        <v>0</v>
      </c>
      <c r="K813" s="12">
        <f t="shared" si="200"/>
        <v>0</v>
      </c>
      <c r="L813" s="37"/>
      <c r="M813" s="6">
        <f>ROUND(予定価格!B801*査定表!$B$1949,-$F$14)</f>
        <v>0</v>
      </c>
      <c r="N813">
        <f>IF(M813=0,1,M813/予定価格!B801)</f>
        <v>1</v>
      </c>
      <c r="O813">
        <f t="shared" si="207"/>
        <v>11</v>
      </c>
      <c r="P813">
        <f t="shared" si="201"/>
        <v>0</v>
      </c>
      <c r="Q813">
        <f>IF(M813=0,0,M813/予定価格!B801)</f>
        <v>0</v>
      </c>
      <c r="R813">
        <f t="shared" si="208"/>
        <v>11</v>
      </c>
      <c r="S813">
        <f t="shared" si="202"/>
        <v>0</v>
      </c>
      <c r="T813" s="6">
        <f t="shared" si="203"/>
        <v>0</v>
      </c>
      <c r="U813" s="6" t="e">
        <f>IF(予定価格!$G$1939=0,ROUND(予定価格!H801*(入力表!$F$12/予定価格!$H$1943),-$F$14),ROUND((予定価格!G801*(入力表!$F$12-予定価格!$H$1943)/予定価格!$G$1943)+予定価格!H801,-$F$14))</f>
        <v>#DIV/0!</v>
      </c>
      <c r="V813" t="e">
        <f>IF(U813=0,1,IF(予定価格!O801=0,1,(U813-予定価格!P801)/予定価格!O801))</f>
        <v>#DIV/0!</v>
      </c>
      <c r="W813" t="e">
        <f t="shared" si="209"/>
        <v>#DIV/0!</v>
      </c>
      <c r="X813" t="e">
        <f t="shared" si="204"/>
        <v>#DIV/0!</v>
      </c>
      <c r="Y813" t="e">
        <f>IF(U813=0,0,IF(予定価格!G801=0,0,(U813-予定価格!H801)/予定価格!G801))</f>
        <v>#DIV/0!</v>
      </c>
      <c r="Z813" t="e">
        <f t="shared" si="210"/>
        <v>#DIV/0!</v>
      </c>
      <c r="AA813" t="e">
        <f t="shared" si="205"/>
        <v>#DIV/0!</v>
      </c>
      <c r="AB813" s="6" t="e">
        <f t="shared" si="206"/>
        <v>#DIV/0!</v>
      </c>
    </row>
    <row r="814" spans="1:28" hidden="1" x14ac:dyDescent="0.2">
      <c r="A814">
        <f>+予定価格!A802</f>
        <v>0</v>
      </c>
      <c r="B814" s="268">
        <f>ROUND(予定価格!B802*査定表!$B$1949,-D814)+E814</f>
        <v>0</v>
      </c>
      <c r="C814" s="268"/>
      <c r="D814" s="32">
        <f t="shared" si="211"/>
        <v>3</v>
      </c>
      <c r="E814" s="33">
        <f t="shared" si="197"/>
        <v>0</v>
      </c>
      <c r="F814" s="268">
        <f>IF($F$12=0,0,IF(予定価格!$G$1939=0,ROUND(予定価格!H802*(入力表!$F$12/予定価格!$H$1943),-H814),ROUND((予定価格!G802*(入力表!$F$12-予定価格!$H$1943)/予定価格!$G$1943)+予定価格!H802,-H814)))+I814</f>
        <v>0</v>
      </c>
      <c r="G814" s="268"/>
      <c r="H814" s="34">
        <f t="shared" si="212"/>
        <v>3</v>
      </c>
      <c r="I814" s="35">
        <f t="shared" si="198"/>
        <v>0</v>
      </c>
      <c r="J814" s="220">
        <f t="shared" si="199"/>
        <v>0</v>
      </c>
      <c r="K814" s="12">
        <f t="shared" si="200"/>
        <v>0</v>
      </c>
      <c r="L814" s="37"/>
      <c r="M814" s="6">
        <f>ROUND(予定価格!B802*査定表!$B$1949,-$F$14)</f>
        <v>0</v>
      </c>
      <c r="N814">
        <f>IF(M814=0,1,M814/予定価格!B802)</f>
        <v>1</v>
      </c>
      <c r="O814">
        <f t="shared" si="207"/>
        <v>11</v>
      </c>
      <c r="P814">
        <f t="shared" si="201"/>
        <v>0</v>
      </c>
      <c r="Q814">
        <f>IF(M814=0,0,M814/予定価格!B802)</f>
        <v>0</v>
      </c>
      <c r="R814">
        <f t="shared" si="208"/>
        <v>11</v>
      </c>
      <c r="S814">
        <f t="shared" si="202"/>
        <v>0</v>
      </c>
      <c r="T814" s="6">
        <f t="shared" si="203"/>
        <v>0</v>
      </c>
      <c r="U814" s="6" t="e">
        <f>IF(予定価格!$G$1939=0,ROUND(予定価格!H802*(入力表!$F$12/予定価格!$H$1943),-$F$14),ROUND((予定価格!G802*(入力表!$F$12-予定価格!$H$1943)/予定価格!$G$1943)+予定価格!H802,-$F$14))</f>
        <v>#DIV/0!</v>
      </c>
      <c r="V814" t="e">
        <f>IF(U814=0,1,IF(予定価格!O802=0,1,(U814-予定価格!P802)/予定価格!O802))</f>
        <v>#DIV/0!</v>
      </c>
      <c r="W814" t="e">
        <f t="shared" si="209"/>
        <v>#DIV/0!</v>
      </c>
      <c r="X814" t="e">
        <f t="shared" si="204"/>
        <v>#DIV/0!</v>
      </c>
      <c r="Y814" t="e">
        <f>IF(U814=0,0,IF(予定価格!G802=0,0,(U814-予定価格!H802)/予定価格!G802))</f>
        <v>#DIV/0!</v>
      </c>
      <c r="Z814" t="e">
        <f t="shared" si="210"/>
        <v>#DIV/0!</v>
      </c>
      <c r="AA814" t="e">
        <f t="shared" si="205"/>
        <v>#DIV/0!</v>
      </c>
      <c r="AB814" s="6" t="e">
        <f t="shared" si="206"/>
        <v>#DIV/0!</v>
      </c>
    </row>
    <row r="815" spans="1:28" hidden="1" x14ac:dyDescent="0.2">
      <c r="A815">
        <f>+予定価格!A803</f>
        <v>0</v>
      </c>
      <c r="B815" s="268">
        <f>ROUND(予定価格!B803*査定表!$B$1949,-D815)+E815</f>
        <v>0</v>
      </c>
      <c r="C815" s="268"/>
      <c r="D815" s="32">
        <f t="shared" si="211"/>
        <v>3</v>
      </c>
      <c r="E815" s="33">
        <f t="shared" si="197"/>
        <v>0</v>
      </c>
      <c r="F815" s="268">
        <f>IF($F$12=0,0,IF(予定価格!$G$1939=0,ROUND(予定価格!H803*(入力表!$F$12/予定価格!$H$1943),-H815),ROUND((予定価格!G803*(入力表!$F$12-予定価格!$H$1943)/予定価格!$G$1943)+予定価格!H803,-H815)))+I815</f>
        <v>0</v>
      </c>
      <c r="G815" s="268"/>
      <c r="H815" s="34">
        <f t="shared" si="212"/>
        <v>3</v>
      </c>
      <c r="I815" s="35">
        <f t="shared" si="198"/>
        <v>0</v>
      </c>
      <c r="J815" s="220">
        <f t="shared" si="199"/>
        <v>0</v>
      </c>
      <c r="K815" s="12">
        <f t="shared" si="200"/>
        <v>0</v>
      </c>
      <c r="L815" s="37"/>
      <c r="M815" s="6">
        <f>ROUND(予定価格!B803*査定表!$B$1949,-$F$14)</f>
        <v>0</v>
      </c>
      <c r="N815">
        <f>IF(M815=0,1,M815/予定価格!B803)</f>
        <v>1</v>
      </c>
      <c r="O815">
        <f t="shared" si="207"/>
        <v>11</v>
      </c>
      <c r="P815">
        <f t="shared" si="201"/>
        <v>0</v>
      </c>
      <c r="Q815">
        <f>IF(M815=0,0,M815/予定価格!B803)</f>
        <v>0</v>
      </c>
      <c r="R815">
        <f t="shared" si="208"/>
        <v>11</v>
      </c>
      <c r="S815">
        <f t="shared" si="202"/>
        <v>0</v>
      </c>
      <c r="T815" s="6">
        <f t="shared" si="203"/>
        <v>0</v>
      </c>
      <c r="U815" s="6" t="e">
        <f>IF(予定価格!$G$1939=0,ROUND(予定価格!H803*(入力表!$F$12/予定価格!$H$1943),-$F$14),ROUND((予定価格!G803*(入力表!$F$12-予定価格!$H$1943)/予定価格!$G$1943)+予定価格!H803,-$F$14))</f>
        <v>#DIV/0!</v>
      </c>
      <c r="V815" t="e">
        <f>IF(U815=0,1,IF(予定価格!O803=0,1,(U815-予定価格!P803)/予定価格!O803))</f>
        <v>#DIV/0!</v>
      </c>
      <c r="W815" t="e">
        <f t="shared" si="209"/>
        <v>#DIV/0!</v>
      </c>
      <c r="X815" t="e">
        <f t="shared" si="204"/>
        <v>#DIV/0!</v>
      </c>
      <c r="Y815" t="e">
        <f>IF(U815=0,0,IF(予定価格!G803=0,0,(U815-予定価格!H803)/予定価格!G803))</f>
        <v>#DIV/0!</v>
      </c>
      <c r="Z815" t="e">
        <f t="shared" si="210"/>
        <v>#DIV/0!</v>
      </c>
      <c r="AA815" t="e">
        <f t="shared" si="205"/>
        <v>#DIV/0!</v>
      </c>
      <c r="AB815" s="6" t="e">
        <f t="shared" si="206"/>
        <v>#DIV/0!</v>
      </c>
    </row>
    <row r="816" spans="1:28" hidden="1" x14ac:dyDescent="0.2">
      <c r="A816">
        <f>+予定価格!A804</f>
        <v>0</v>
      </c>
      <c r="B816" s="268">
        <f>ROUND(予定価格!B804*査定表!$B$1949,-D816)+E816</f>
        <v>0</v>
      </c>
      <c r="C816" s="268"/>
      <c r="D816" s="32">
        <f t="shared" si="211"/>
        <v>3</v>
      </c>
      <c r="E816" s="33">
        <f t="shared" si="197"/>
        <v>0</v>
      </c>
      <c r="F816" s="268">
        <f>IF($F$12=0,0,IF(予定価格!$G$1939=0,ROUND(予定価格!H804*(入力表!$F$12/予定価格!$H$1943),-H816),ROUND((予定価格!G804*(入力表!$F$12-予定価格!$H$1943)/予定価格!$G$1943)+予定価格!H804,-H816)))+I816</f>
        <v>0</v>
      </c>
      <c r="G816" s="268"/>
      <c r="H816" s="34">
        <f t="shared" si="212"/>
        <v>3</v>
      </c>
      <c r="I816" s="35">
        <f t="shared" si="198"/>
        <v>0</v>
      </c>
      <c r="J816" s="220">
        <f t="shared" si="199"/>
        <v>0</v>
      </c>
      <c r="K816" s="12">
        <f t="shared" si="200"/>
        <v>0</v>
      </c>
      <c r="L816" s="37"/>
      <c r="M816" s="6">
        <f>ROUND(予定価格!B804*査定表!$B$1949,-$F$14)</f>
        <v>0</v>
      </c>
      <c r="N816">
        <f>IF(M816=0,1,M816/予定価格!B804)</f>
        <v>1</v>
      </c>
      <c r="O816">
        <f t="shared" si="207"/>
        <v>11</v>
      </c>
      <c r="P816">
        <f t="shared" si="201"/>
        <v>0</v>
      </c>
      <c r="Q816">
        <f>IF(M816=0,0,M816/予定価格!B804)</f>
        <v>0</v>
      </c>
      <c r="R816">
        <f t="shared" si="208"/>
        <v>11</v>
      </c>
      <c r="S816">
        <f t="shared" si="202"/>
        <v>0</v>
      </c>
      <c r="T816" s="6">
        <f t="shared" si="203"/>
        <v>0</v>
      </c>
      <c r="U816" s="6" t="e">
        <f>IF(予定価格!$G$1939=0,ROUND(予定価格!H804*(入力表!$F$12/予定価格!$H$1943),-$F$14),ROUND((予定価格!G804*(入力表!$F$12-予定価格!$H$1943)/予定価格!$G$1943)+予定価格!H804,-$F$14))</f>
        <v>#DIV/0!</v>
      </c>
      <c r="V816" t="e">
        <f>IF(U816=0,1,IF(予定価格!O804=0,1,(U816-予定価格!P804)/予定価格!O804))</f>
        <v>#DIV/0!</v>
      </c>
      <c r="W816" t="e">
        <f t="shared" si="209"/>
        <v>#DIV/0!</v>
      </c>
      <c r="X816" t="e">
        <f t="shared" si="204"/>
        <v>#DIV/0!</v>
      </c>
      <c r="Y816" t="e">
        <f>IF(U816=0,0,IF(予定価格!G804=0,0,(U816-予定価格!H804)/予定価格!G804))</f>
        <v>#DIV/0!</v>
      </c>
      <c r="Z816" t="e">
        <f t="shared" si="210"/>
        <v>#DIV/0!</v>
      </c>
      <c r="AA816" t="e">
        <f t="shared" si="205"/>
        <v>#DIV/0!</v>
      </c>
      <c r="AB816" s="6" t="e">
        <f t="shared" si="206"/>
        <v>#DIV/0!</v>
      </c>
    </row>
    <row r="817" spans="1:28" hidden="1" x14ac:dyDescent="0.2">
      <c r="A817">
        <f>+予定価格!A805</f>
        <v>0</v>
      </c>
      <c r="B817" s="268">
        <f>ROUND(予定価格!B805*査定表!$B$1949,-D817)+E817</f>
        <v>0</v>
      </c>
      <c r="C817" s="268"/>
      <c r="D817" s="32">
        <f t="shared" si="211"/>
        <v>3</v>
      </c>
      <c r="E817" s="33">
        <f t="shared" si="197"/>
        <v>0</v>
      </c>
      <c r="F817" s="268">
        <f>IF($F$12=0,0,IF(予定価格!$G$1939=0,ROUND(予定価格!H805*(入力表!$F$12/予定価格!$H$1943),-H817),ROUND((予定価格!G805*(入力表!$F$12-予定価格!$H$1943)/予定価格!$G$1943)+予定価格!H805,-H817)))+I817</f>
        <v>0</v>
      </c>
      <c r="G817" s="268"/>
      <c r="H817" s="34">
        <f t="shared" si="212"/>
        <v>3</v>
      </c>
      <c r="I817" s="35">
        <f t="shared" si="198"/>
        <v>0</v>
      </c>
      <c r="J817" s="220">
        <f t="shared" si="199"/>
        <v>0</v>
      </c>
      <c r="K817" s="12">
        <f t="shared" si="200"/>
        <v>0</v>
      </c>
      <c r="L817" s="37"/>
      <c r="M817" s="6">
        <f>ROUND(予定価格!B805*査定表!$B$1949,-$F$14)</f>
        <v>0</v>
      </c>
      <c r="N817">
        <f>IF(M817=0,1,M817/予定価格!B805)</f>
        <v>1</v>
      </c>
      <c r="O817">
        <f t="shared" si="207"/>
        <v>11</v>
      </c>
      <c r="P817">
        <f t="shared" si="201"/>
        <v>0</v>
      </c>
      <c r="Q817">
        <f>IF(M817=0,0,M817/予定価格!B805)</f>
        <v>0</v>
      </c>
      <c r="R817">
        <f t="shared" si="208"/>
        <v>11</v>
      </c>
      <c r="S817">
        <f t="shared" si="202"/>
        <v>0</v>
      </c>
      <c r="T817" s="6">
        <f t="shared" si="203"/>
        <v>0</v>
      </c>
      <c r="U817" s="6" t="e">
        <f>IF(予定価格!$G$1939=0,ROUND(予定価格!H805*(入力表!$F$12/予定価格!$H$1943),-$F$14),ROUND((予定価格!G805*(入力表!$F$12-予定価格!$H$1943)/予定価格!$G$1943)+予定価格!H805,-$F$14))</f>
        <v>#DIV/0!</v>
      </c>
      <c r="V817" t="e">
        <f>IF(U817=0,1,IF(予定価格!O805=0,1,(U817-予定価格!P805)/予定価格!O805))</f>
        <v>#DIV/0!</v>
      </c>
      <c r="W817" t="e">
        <f t="shared" si="209"/>
        <v>#DIV/0!</v>
      </c>
      <c r="X817" t="e">
        <f t="shared" si="204"/>
        <v>#DIV/0!</v>
      </c>
      <c r="Y817" t="e">
        <f>IF(U817=0,0,IF(予定価格!G805=0,0,(U817-予定価格!H805)/予定価格!G805))</f>
        <v>#DIV/0!</v>
      </c>
      <c r="Z817" t="e">
        <f t="shared" si="210"/>
        <v>#DIV/0!</v>
      </c>
      <c r="AA817" t="e">
        <f t="shared" si="205"/>
        <v>#DIV/0!</v>
      </c>
      <c r="AB817" s="6" t="e">
        <f t="shared" si="206"/>
        <v>#DIV/0!</v>
      </c>
    </row>
    <row r="818" spans="1:28" hidden="1" x14ac:dyDescent="0.2">
      <c r="A818">
        <f>+予定価格!A806</f>
        <v>0</v>
      </c>
      <c r="B818" s="268">
        <f>ROUND(予定価格!B806*査定表!$B$1949,-D818)+E818</f>
        <v>0</v>
      </c>
      <c r="C818" s="268"/>
      <c r="D818" s="32">
        <f t="shared" si="211"/>
        <v>3</v>
      </c>
      <c r="E818" s="33">
        <f t="shared" si="197"/>
        <v>0</v>
      </c>
      <c r="F818" s="268">
        <f>IF($F$12=0,0,IF(予定価格!$G$1939=0,ROUND(予定価格!H806*(入力表!$F$12/予定価格!$H$1943),-H818),ROUND((予定価格!G806*(入力表!$F$12-予定価格!$H$1943)/予定価格!$G$1943)+予定価格!H806,-H818)))+I818</f>
        <v>0</v>
      </c>
      <c r="G818" s="268"/>
      <c r="H818" s="34">
        <f t="shared" si="212"/>
        <v>3</v>
      </c>
      <c r="I818" s="35">
        <f t="shared" si="198"/>
        <v>0</v>
      </c>
      <c r="J818" s="220">
        <f t="shared" si="199"/>
        <v>0</v>
      </c>
      <c r="K818" s="12">
        <f t="shared" si="200"/>
        <v>0</v>
      </c>
      <c r="L818" s="37"/>
      <c r="M818" s="6">
        <f>ROUND(予定価格!B806*査定表!$B$1949,-$F$14)</f>
        <v>0</v>
      </c>
      <c r="N818">
        <f>IF(M818=0,1,M818/予定価格!B806)</f>
        <v>1</v>
      </c>
      <c r="O818">
        <f t="shared" si="207"/>
        <v>11</v>
      </c>
      <c r="P818">
        <f t="shared" si="201"/>
        <v>0</v>
      </c>
      <c r="Q818">
        <f>IF(M818=0,0,M818/予定価格!B806)</f>
        <v>0</v>
      </c>
      <c r="R818">
        <f t="shared" si="208"/>
        <v>11</v>
      </c>
      <c r="S818">
        <f t="shared" si="202"/>
        <v>0</v>
      </c>
      <c r="T818" s="6">
        <f t="shared" si="203"/>
        <v>0</v>
      </c>
      <c r="U818" s="6" t="e">
        <f>IF(予定価格!$G$1939=0,ROUND(予定価格!H806*(入力表!$F$12/予定価格!$H$1943),-$F$14),ROUND((予定価格!G806*(入力表!$F$12-予定価格!$H$1943)/予定価格!$G$1943)+予定価格!H806,-$F$14))</f>
        <v>#DIV/0!</v>
      </c>
      <c r="V818" t="e">
        <f>IF(U818=0,1,IF(予定価格!O806=0,1,(U818-予定価格!P806)/予定価格!O806))</f>
        <v>#DIV/0!</v>
      </c>
      <c r="W818" t="e">
        <f t="shared" si="209"/>
        <v>#DIV/0!</v>
      </c>
      <c r="X818" t="e">
        <f t="shared" si="204"/>
        <v>#DIV/0!</v>
      </c>
      <c r="Y818" t="e">
        <f>IF(U818=0,0,IF(予定価格!G806=0,0,(U818-予定価格!H806)/予定価格!G806))</f>
        <v>#DIV/0!</v>
      </c>
      <c r="Z818" t="e">
        <f t="shared" si="210"/>
        <v>#DIV/0!</v>
      </c>
      <c r="AA818" t="e">
        <f t="shared" si="205"/>
        <v>#DIV/0!</v>
      </c>
      <c r="AB818" s="6" t="e">
        <f t="shared" si="206"/>
        <v>#DIV/0!</v>
      </c>
    </row>
    <row r="819" spans="1:28" hidden="1" x14ac:dyDescent="0.2">
      <c r="A819">
        <f>+予定価格!A807</f>
        <v>0</v>
      </c>
      <c r="B819" s="268">
        <f>ROUND(予定価格!B807*査定表!$B$1949,-D819)+E819</f>
        <v>0</v>
      </c>
      <c r="C819" s="268"/>
      <c r="D819" s="32">
        <f t="shared" si="211"/>
        <v>3</v>
      </c>
      <c r="E819" s="33">
        <f t="shared" si="197"/>
        <v>0</v>
      </c>
      <c r="F819" s="268">
        <f>IF($F$12=0,0,IF(予定価格!$G$1939=0,ROUND(予定価格!H807*(入力表!$F$12/予定価格!$H$1943),-H819),ROUND((予定価格!G807*(入力表!$F$12-予定価格!$H$1943)/予定価格!$G$1943)+予定価格!H807,-H819)))+I819</f>
        <v>0</v>
      </c>
      <c r="G819" s="268"/>
      <c r="H819" s="34">
        <f t="shared" si="212"/>
        <v>3</v>
      </c>
      <c r="I819" s="35">
        <f t="shared" si="198"/>
        <v>0</v>
      </c>
      <c r="J819" s="220">
        <f t="shared" si="199"/>
        <v>0</v>
      </c>
      <c r="K819" s="12">
        <f t="shared" si="200"/>
        <v>0</v>
      </c>
      <c r="L819" s="37"/>
      <c r="M819" s="6">
        <f>ROUND(予定価格!B807*査定表!$B$1949,-$F$14)</f>
        <v>0</v>
      </c>
      <c r="N819">
        <f>IF(M819=0,1,M819/予定価格!B807)</f>
        <v>1</v>
      </c>
      <c r="O819">
        <f t="shared" si="207"/>
        <v>11</v>
      </c>
      <c r="P819">
        <f t="shared" si="201"/>
        <v>0</v>
      </c>
      <c r="Q819">
        <f>IF(M819=0,0,M819/予定価格!B807)</f>
        <v>0</v>
      </c>
      <c r="R819">
        <f t="shared" si="208"/>
        <v>11</v>
      </c>
      <c r="S819">
        <f t="shared" si="202"/>
        <v>0</v>
      </c>
      <c r="T819" s="6">
        <f t="shared" si="203"/>
        <v>0</v>
      </c>
      <c r="U819" s="6" t="e">
        <f>IF(予定価格!$G$1939=0,ROUND(予定価格!H807*(入力表!$F$12/予定価格!$H$1943),-$F$14),ROUND((予定価格!G807*(入力表!$F$12-予定価格!$H$1943)/予定価格!$G$1943)+予定価格!H807,-$F$14))</f>
        <v>#DIV/0!</v>
      </c>
      <c r="V819" t="e">
        <f>IF(U819=0,1,IF(予定価格!O807=0,1,(U819-予定価格!P807)/予定価格!O807))</f>
        <v>#DIV/0!</v>
      </c>
      <c r="W819" t="e">
        <f t="shared" si="209"/>
        <v>#DIV/0!</v>
      </c>
      <c r="X819" t="e">
        <f t="shared" si="204"/>
        <v>#DIV/0!</v>
      </c>
      <c r="Y819" t="e">
        <f>IF(U819=0,0,IF(予定価格!G807=0,0,(U819-予定価格!H807)/予定価格!G807))</f>
        <v>#DIV/0!</v>
      </c>
      <c r="Z819" t="e">
        <f t="shared" si="210"/>
        <v>#DIV/0!</v>
      </c>
      <c r="AA819" t="e">
        <f t="shared" si="205"/>
        <v>#DIV/0!</v>
      </c>
      <c r="AB819" s="6" t="e">
        <f t="shared" si="206"/>
        <v>#DIV/0!</v>
      </c>
    </row>
    <row r="820" spans="1:28" hidden="1" x14ac:dyDescent="0.2">
      <c r="A820">
        <f>+予定価格!A808</f>
        <v>0</v>
      </c>
      <c r="B820" s="268">
        <f>ROUND(予定価格!B808*査定表!$B$1949,-D820)+E820</f>
        <v>0</v>
      </c>
      <c r="C820" s="268"/>
      <c r="D820" s="32">
        <f t="shared" si="211"/>
        <v>3</v>
      </c>
      <c r="E820" s="33">
        <f t="shared" si="197"/>
        <v>0</v>
      </c>
      <c r="F820" s="268">
        <f>IF($F$12=0,0,IF(予定価格!$G$1939=0,ROUND(予定価格!H808*(入力表!$F$12/予定価格!$H$1943),-H820),ROUND((予定価格!G808*(入力表!$F$12-予定価格!$H$1943)/予定価格!$G$1943)+予定価格!H808,-H820)))+I820</f>
        <v>0</v>
      </c>
      <c r="G820" s="268"/>
      <c r="H820" s="34">
        <f t="shared" si="212"/>
        <v>3</v>
      </c>
      <c r="I820" s="35">
        <f t="shared" si="198"/>
        <v>0</v>
      </c>
      <c r="J820" s="220">
        <f t="shared" si="199"/>
        <v>0</v>
      </c>
      <c r="K820" s="12">
        <f t="shared" si="200"/>
        <v>0</v>
      </c>
      <c r="L820" s="37"/>
      <c r="M820" s="6">
        <f>ROUND(予定価格!B808*査定表!$B$1949,-$F$14)</f>
        <v>0</v>
      </c>
      <c r="N820">
        <f>IF(M820=0,1,M820/予定価格!B808)</f>
        <v>1</v>
      </c>
      <c r="O820">
        <f t="shared" si="207"/>
        <v>11</v>
      </c>
      <c r="P820">
        <f t="shared" si="201"/>
        <v>0</v>
      </c>
      <c r="Q820">
        <f>IF(M820=0,0,M820/予定価格!B808)</f>
        <v>0</v>
      </c>
      <c r="R820">
        <f t="shared" si="208"/>
        <v>11</v>
      </c>
      <c r="S820">
        <f t="shared" si="202"/>
        <v>0</v>
      </c>
      <c r="T820" s="6">
        <f t="shared" si="203"/>
        <v>0</v>
      </c>
      <c r="U820" s="6" t="e">
        <f>IF(予定価格!$G$1939=0,ROUND(予定価格!H808*(入力表!$F$12/予定価格!$H$1943),-$F$14),ROUND((予定価格!G808*(入力表!$F$12-予定価格!$H$1943)/予定価格!$G$1943)+予定価格!H808,-$F$14))</f>
        <v>#DIV/0!</v>
      </c>
      <c r="V820" t="e">
        <f>IF(U820=0,1,IF(予定価格!O808=0,1,(U820-予定価格!P808)/予定価格!O808))</f>
        <v>#DIV/0!</v>
      </c>
      <c r="W820" t="e">
        <f t="shared" si="209"/>
        <v>#DIV/0!</v>
      </c>
      <c r="X820" t="e">
        <f t="shared" si="204"/>
        <v>#DIV/0!</v>
      </c>
      <c r="Y820" t="e">
        <f>IF(U820=0,0,IF(予定価格!G808=0,0,(U820-予定価格!H808)/予定価格!G808))</f>
        <v>#DIV/0!</v>
      </c>
      <c r="Z820" t="e">
        <f t="shared" si="210"/>
        <v>#DIV/0!</v>
      </c>
      <c r="AA820" t="e">
        <f t="shared" si="205"/>
        <v>#DIV/0!</v>
      </c>
      <c r="AB820" s="6" t="e">
        <f t="shared" si="206"/>
        <v>#DIV/0!</v>
      </c>
    </row>
    <row r="821" spans="1:28" hidden="1" x14ac:dyDescent="0.2">
      <c r="A821">
        <f>+予定価格!A809</f>
        <v>0</v>
      </c>
      <c r="B821" s="268">
        <f>ROUND(予定価格!B809*査定表!$B$1949,-D821)+E821</f>
        <v>0</v>
      </c>
      <c r="C821" s="268"/>
      <c r="D821" s="32">
        <f t="shared" si="211"/>
        <v>3</v>
      </c>
      <c r="E821" s="33">
        <f t="shared" si="197"/>
        <v>0</v>
      </c>
      <c r="F821" s="268">
        <f>IF($F$12=0,0,IF(予定価格!$G$1939=0,ROUND(予定価格!H809*(入力表!$F$12/予定価格!$H$1943),-H821),ROUND((予定価格!G809*(入力表!$F$12-予定価格!$H$1943)/予定価格!$G$1943)+予定価格!H809,-H821)))+I821</f>
        <v>0</v>
      </c>
      <c r="G821" s="268"/>
      <c r="H821" s="34">
        <f t="shared" si="212"/>
        <v>3</v>
      </c>
      <c r="I821" s="35">
        <f t="shared" si="198"/>
        <v>0</v>
      </c>
      <c r="J821" s="220">
        <f t="shared" si="199"/>
        <v>0</v>
      </c>
      <c r="K821" s="12">
        <f t="shared" si="200"/>
        <v>0</v>
      </c>
      <c r="L821" s="37"/>
      <c r="M821" s="6">
        <f>ROUND(予定価格!B809*査定表!$B$1949,-$F$14)</f>
        <v>0</v>
      </c>
      <c r="N821">
        <f>IF(M821=0,1,M821/予定価格!B809)</f>
        <v>1</v>
      </c>
      <c r="O821">
        <f t="shared" si="207"/>
        <v>11</v>
      </c>
      <c r="P821">
        <f t="shared" si="201"/>
        <v>0</v>
      </c>
      <c r="Q821">
        <f>IF(M821=0,0,M821/予定価格!B809)</f>
        <v>0</v>
      </c>
      <c r="R821">
        <f t="shared" si="208"/>
        <v>11</v>
      </c>
      <c r="S821">
        <f t="shared" si="202"/>
        <v>0</v>
      </c>
      <c r="T821" s="6">
        <f t="shared" si="203"/>
        <v>0</v>
      </c>
      <c r="U821" s="6" t="e">
        <f>IF(予定価格!$G$1939=0,ROUND(予定価格!H809*(入力表!$F$12/予定価格!$H$1943),-$F$14),ROUND((予定価格!G809*(入力表!$F$12-予定価格!$H$1943)/予定価格!$G$1943)+予定価格!H809,-$F$14))</f>
        <v>#DIV/0!</v>
      </c>
      <c r="V821" t="e">
        <f>IF(U821=0,1,IF(予定価格!O809=0,1,(U821-予定価格!P809)/予定価格!O809))</f>
        <v>#DIV/0!</v>
      </c>
      <c r="W821" t="e">
        <f t="shared" si="209"/>
        <v>#DIV/0!</v>
      </c>
      <c r="X821" t="e">
        <f t="shared" si="204"/>
        <v>#DIV/0!</v>
      </c>
      <c r="Y821" t="e">
        <f>IF(U821=0,0,IF(予定価格!G809=0,0,(U821-予定価格!H809)/予定価格!G809))</f>
        <v>#DIV/0!</v>
      </c>
      <c r="Z821" t="e">
        <f t="shared" si="210"/>
        <v>#DIV/0!</v>
      </c>
      <c r="AA821" t="e">
        <f t="shared" si="205"/>
        <v>#DIV/0!</v>
      </c>
      <c r="AB821" s="6" t="e">
        <f t="shared" si="206"/>
        <v>#DIV/0!</v>
      </c>
    </row>
    <row r="822" spans="1:28" hidden="1" x14ac:dyDescent="0.2">
      <c r="A822">
        <f>+予定価格!A810</f>
        <v>0</v>
      </c>
      <c r="B822" s="268">
        <f>ROUND(予定価格!B810*査定表!$B$1949,-D822)+E822</f>
        <v>0</v>
      </c>
      <c r="C822" s="268"/>
      <c r="D822" s="32">
        <f t="shared" si="211"/>
        <v>3</v>
      </c>
      <c r="E822" s="33">
        <f t="shared" si="197"/>
        <v>0</v>
      </c>
      <c r="F822" s="268">
        <f>IF($F$12=0,0,IF(予定価格!$G$1939=0,ROUND(予定価格!H810*(入力表!$F$12/予定価格!$H$1943),-H822),ROUND((予定価格!G810*(入力表!$F$12-予定価格!$H$1943)/予定価格!$G$1943)+予定価格!H810,-H822)))+I822</f>
        <v>0</v>
      </c>
      <c r="G822" s="268"/>
      <c r="H822" s="34">
        <f t="shared" si="212"/>
        <v>3</v>
      </c>
      <c r="I822" s="35">
        <f t="shared" si="198"/>
        <v>0</v>
      </c>
      <c r="J822" s="220">
        <f t="shared" si="199"/>
        <v>0</v>
      </c>
      <c r="K822" s="12">
        <f t="shared" si="200"/>
        <v>0</v>
      </c>
      <c r="L822" s="37"/>
      <c r="M822" s="6">
        <f>ROUND(予定価格!B810*査定表!$B$1949,-$F$14)</f>
        <v>0</v>
      </c>
      <c r="N822">
        <f>IF(M822=0,1,M822/予定価格!B810)</f>
        <v>1</v>
      </c>
      <c r="O822">
        <f t="shared" si="207"/>
        <v>11</v>
      </c>
      <c r="P822">
        <f t="shared" si="201"/>
        <v>0</v>
      </c>
      <c r="Q822">
        <f>IF(M822=0,0,M822/予定価格!B810)</f>
        <v>0</v>
      </c>
      <c r="R822">
        <f t="shared" si="208"/>
        <v>11</v>
      </c>
      <c r="S822">
        <f t="shared" si="202"/>
        <v>0</v>
      </c>
      <c r="T822" s="6">
        <f t="shared" si="203"/>
        <v>0</v>
      </c>
      <c r="U822" s="6" t="e">
        <f>IF(予定価格!$G$1939=0,ROUND(予定価格!H810*(入力表!$F$12/予定価格!$H$1943),-$F$14),ROUND((予定価格!G810*(入力表!$F$12-予定価格!$H$1943)/予定価格!$G$1943)+予定価格!H810,-$F$14))</f>
        <v>#DIV/0!</v>
      </c>
      <c r="V822" t="e">
        <f>IF(U822=0,1,IF(予定価格!O810=0,1,(U822-予定価格!P810)/予定価格!O810))</f>
        <v>#DIV/0!</v>
      </c>
      <c r="W822" t="e">
        <f t="shared" si="209"/>
        <v>#DIV/0!</v>
      </c>
      <c r="X822" t="e">
        <f t="shared" si="204"/>
        <v>#DIV/0!</v>
      </c>
      <c r="Y822" t="e">
        <f>IF(U822=0,0,IF(予定価格!G810=0,0,(U822-予定価格!H810)/予定価格!G810))</f>
        <v>#DIV/0!</v>
      </c>
      <c r="Z822" t="e">
        <f t="shared" si="210"/>
        <v>#DIV/0!</v>
      </c>
      <c r="AA822" t="e">
        <f t="shared" si="205"/>
        <v>#DIV/0!</v>
      </c>
      <c r="AB822" s="6" t="e">
        <f t="shared" si="206"/>
        <v>#DIV/0!</v>
      </c>
    </row>
    <row r="823" spans="1:28" hidden="1" x14ac:dyDescent="0.2">
      <c r="A823">
        <f>+予定価格!A811</f>
        <v>0</v>
      </c>
      <c r="B823" s="268">
        <f>ROUND(予定価格!B811*査定表!$B$1949,-D823)+E823</f>
        <v>0</v>
      </c>
      <c r="C823" s="268"/>
      <c r="D823" s="32">
        <f t="shared" si="211"/>
        <v>3</v>
      </c>
      <c r="E823" s="33">
        <f t="shared" ref="E823:E857" si="213">IF(F$12=0,+P823+S823,0)</f>
        <v>0</v>
      </c>
      <c r="F823" s="268">
        <f>IF($F$12=0,0,IF(予定価格!$G$1939=0,ROUND(予定価格!H811*(入力表!$F$12/予定価格!$H$1943),-H823),ROUND((予定価格!G811*(入力表!$F$12-予定価格!$H$1943)/予定価格!$G$1943)+予定価格!H811,-H823)))+I823</f>
        <v>0</v>
      </c>
      <c r="G823" s="268"/>
      <c r="H823" s="34">
        <f t="shared" si="212"/>
        <v>3</v>
      </c>
      <c r="I823" s="35">
        <f t="shared" ref="I823:I857" si="214">IF(F$12=0,0,+X823+AA823)</f>
        <v>0</v>
      </c>
      <c r="J823" s="220">
        <f t="shared" ref="J823:J857" si="215">+F823+K823</f>
        <v>0</v>
      </c>
      <c r="K823" s="12">
        <f t="shared" ref="K823:K857" si="216">+B823</f>
        <v>0</v>
      </c>
      <c r="L823" s="37"/>
      <c r="M823" s="6">
        <f>ROUND(予定価格!B811*査定表!$B$1949,-$F$14)</f>
        <v>0</v>
      </c>
      <c r="N823">
        <f>IF(M823=0,1,M823/予定価格!B811)</f>
        <v>1</v>
      </c>
      <c r="O823">
        <f t="shared" si="207"/>
        <v>11</v>
      </c>
      <c r="P823">
        <f t="shared" ref="P823:P857" si="217">IF(M$15&gt;0,IF(O823*10^$F$14&lt;=M$15,10^$F$14,0),0)</f>
        <v>0</v>
      </c>
      <c r="Q823">
        <f>IF(M823=0,0,M823/予定価格!B811)</f>
        <v>0</v>
      </c>
      <c r="R823">
        <f t="shared" si="208"/>
        <v>11</v>
      </c>
      <c r="S823">
        <f t="shared" ref="S823:S857" si="218">IF(M$15&lt;0,IF(R823*10^$F$14&lt;=-M$15,-(10^$F$14),0),0)</f>
        <v>0</v>
      </c>
      <c r="T823" s="6">
        <f t="shared" ref="T823:T857" si="219">+M823+P823+S823</f>
        <v>0</v>
      </c>
      <c r="U823" s="6" t="e">
        <f>IF(予定価格!$G$1939=0,ROUND(予定価格!H811*(入力表!$F$12/予定価格!$H$1943),-$F$14),ROUND((予定価格!G811*(入力表!$F$12-予定価格!$H$1943)/予定価格!$G$1943)+予定価格!H811,-$F$14))</f>
        <v>#DIV/0!</v>
      </c>
      <c r="V823" t="e">
        <f>IF(U823=0,1,IF(予定価格!O811=0,1,(U823-予定価格!P811)/予定価格!O811))</f>
        <v>#DIV/0!</v>
      </c>
      <c r="W823" t="e">
        <f t="shared" si="209"/>
        <v>#DIV/0!</v>
      </c>
      <c r="X823" t="e">
        <f t="shared" ref="X823:X857" si="220">IF(U$15&gt;0,IF(W823*10^$F$14&lt;=U$15,10^$F$14,0),0)</f>
        <v>#DIV/0!</v>
      </c>
      <c r="Y823" t="e">
        <f>IF(U823=0,0,IF(予定価格!G811=0,0,(U823-予定価格!H811)/予定価格!G811))</f>
        <v>#DIV/0!</v>
      </c>
      <c r="Z823" t="e">
        <f t="shared" si="210"/>
        <v>#DIV/0!</v>
      </c>
      <c r="AA823" t="e">
        <f t="shared" ref="AA823:AA857" si="221">IF(U$15&lt;0,IF(Z823*10^$F$14&lt;=-U$15,-(10^$F$14),0),0)</f>
        <v>#DIV/0!</v>
      </c>
      <c r="AB823" s="6" t="e">
        <f t="shared" ref="AB823:AB857" si="222">+U823+X823+AA823</f>
        <v>#DIV/0!</v>
      </c>
    </row>
    <row r="824" spans="1:28" hidden="1" x14ac:dyDescent="0.2">
      <c r="A824">
        <f>+予定価格!A812</f>
        <v>0</v>
      </c>
      <c r="B824" s="268">
        <f>ROUND(予定価格!B812*査定表!$B$1949,-D824)+E824</f>
        <v>0</v>
      </c>
      <c r="C824" s="268"/>
      <c r="D824" s="32">
        <f t="shared" si="211"/>
        <v>3</v>
      </c>
      <c r="E824" s="33">
        <f t="shared" si="213"/>
        <v>0</v>
      </c>
      <c r="F824" s="268">
        <f>IF($F$12=0,0,IF(予定価格!$G$1939=0,ROUND(予定価格!H812*(入力表!$F$12/予定価格!$H$1943),-H824),ROUND((予定価格!G812*(入力表!$F$12-予定価格!$H$1943)/予定価格!$G$1943)+予定価格!H812,-H824)))+I824</f>
        <v>0</v>
      </c>
      <c r="G824" s="268"/>
      <c r="H824" s="34">
        <f t="shared" si="212"/>
        <v>3</v>
      </c>
      <c r="I824" s="35">
        <f t="shared" si="214"/>
        <v>0</v>
      </c>
      <c r="J824" s="220">
        <f t="shared" si="215"/>
        <v>0</v>
      </c>
      <c r="K824" s="12">
        <f t="shared" si="216"/>
        <v>0</v>
      </c>
      <c r="L824" s="37"/>
      <c r="M824" s="6">
        <f>ROUND(予定価格!B812*査定表!$B$1949,-$F$14)</f>
        <v>0</v>
      </c>
      <c r="N824">
        <f>IF(M824=0,1,M824/予定価格!B812)</f>
        <v>1</v>
      </c>
      <c r="O824">
        <f t="shared" si="207"/>
        <v>11</v>
      </c>
      <c r="P824">
        <f t="shared" si="217"/>
        <v>0</v>
      </c>
      <c r="Q824">
        <f>IF(M824=0,0,M824/予定価格!B812)</f>
        <v>0</v>
      </c>
      <c r="R824">
        <f t="shared" si="208"/>
        <v>11</v>
      </c>
      <c r="S824">
        <f t="shared" si="218"/>
        <v>0</v>
      </c>
      <c r="T824" s="6">
        <f t="shared" si="219"/>
        <v>0</v>
      </c>
      <c r="U824" s="6" t="e">
        <f>IF(予定価格!$G$1939=0,ROUND(予定価格!H812*(入力表!$F$12/予定価格!$H$1943),-$F$14),ROUND((予定価格!G812*(入力表!$F$12-予定価格!$H$1943)/予定価格!$G$1943)+予定価格!H812,-$F$14))</f>
        <v>#DIV/0!</v>
      </c>
      <c r="V824" t="e">
        <f>IF(U824=0,1,IF(予定価格!O812=0,1,(U824-予定価格!P812)/予定価格!O812))</f>
        <v>#DIV/0!</v>
      </c>
      <c r="W824" t="e">
        <f t="shared" si="209"/>
        <v>#DIV/0!</v>
      </c>
      <c r="X824" t="e">
        <f t="shared" si="220"/>
        <v>#DIV/0!</v>
      </c>
      <c r="Y824" t="e">
        <f>IF(U824=0,0,IF(予定価格!G812=0,0,(U824-予定価格!H812)/予定価格!G812))</f>
        <v>#DIV/0!</v>
      </c>
      <c r="Z824" t="e">
        <f t="shared" si="210"/>
        <v>#DIV/0!</v>
      </c>
      <c r="AA824" t="e">
        <f t="shared" si="221"/>
        <v>#DIV/0!</v>
      </c>
      <c r="AB824" s="6" t="e">
        <f t="shared" si="222"/>
        <v>#DIV/0!</v>
      </c>
    </row>
    <row r="825" spans="1:28" hidden="1" x14ac:dyDescent="0.2">
      <c r="A825">
        <f>+予定価格!A813</f>
        <v>0</v>
      </c>
      <c r="B825" s="268">
        <f>ROUND(予定価格!B813*査定表!$B$1949,-D825)+E825</f>
        <v>0</v>
      </c>
      <c r="C825" s="268"/>
      <c r="D825" s="32">
        <f t="shared" si="211"/>
        <v>3</v>
      </c>
      <c r="E825" s="33">
        <f t="shared" si="213"/>
        <v>0</v>
      </c>
      <c r="F825" s="268">
        <f>IF($F$12=0,0,IF(予定価格!$G$1939=0,ROUND(予定価格!H813*(入力表!$F$12/予定価格!$H$1943),-H825),ROUND((予定価格!G813*(入力表!$F$12-予定価格!$H$1943)/予定価格!$G$1943)+予定価格!H813,-H825)))+I825</f>
        <v>0</v>
      </c>
      <c r="G825" s="268"/>
      <c r="H825" s="34">
        <f t="shared" si="212"/>
        <v>3</v>
      </c>
      <c r="I825" s="35">
        <f t="shared" si="214"/>
        <v>0</v>
      </c>
      <c r="J825" s="220">
        <f t="shared" si="215"/>
        <v>0</v>
      </c>
      <c r="K825" s="12">
        <f t="shared" si="216"/>
        <v>0</v>
      </c>
      <c r="L825" s="37"/>
      <c r="M825" s="6">
        <f>ROUND(予定価格!B813*査定表!$B$1949,-$F$14)</f>
        <v>0</v>
      </c>
      <c r="N825">
        <f>IF(M825=0,1,M825/予定価格!B813)</f>
        <v>1</v>
      </c>
      <c r="O825">
        <f t="shared" si="207"/>
        <v>11</v>
      </c>
      <c r="P825">
        <f t="shared" si="217"/>
        <v>0</v>
      </c>
      <c r="Q825">
        <f>IF(M825=0,0,M825/予定価格!B813)</f>
        <v>0</v>
      </c>
      <c r="R825">
        <f t="shared" si="208"/>
        <v>11</v>
      </c>
      <c r="S825">
        <f t="shared" si="218"/>
        <v>0</v>
      </c>
      <c r="T825" s="6">
        <f t="shared" si="219"/>
        <v>0</v>
      </c>
      <c r="U825" s="6" t="e">
        <f>IF(予定価格!$G$1939=0,ROUND(予定価格!H813*(入力表!$F$12/予定価格!$H$1943),-$F$14),ROUND((予定価格!G813*(入力表!$F$12-予定価格!$H$1943)/予定価格!$G$1943)+予定価格!H813,-$F$14))</f>
        <v>#DIV/0!</v>
      </c>
      <c r="V825" t="e">
        <f>IF(U825=0,1,IF(予定価格!O813=0,1,(U825-予定価格!P813)/予定価格!O813))</f>
        <v>#DIV/0!</v>
      </c>
      <c r="W825" t="e">
        <f t="shared" si="209"/>
        <v>#DIV/0!</v>
      </c>
      <c r="X825" t="e">
        <f t="shared" si="220"/>
        <v>#DIV/0!</v>
      </c>
      <c r="Y825" t="e">
        <f>IF(U825=0,0,IF(予定価格!G813=0,0,(U825-予定価格!H813)/予定価格!G813))</f>
        <v>#DIV/0!</v>
      </c>
      <c r="Z825" t="e">
        <f t="shared" si="210"/>
        <v>#DIV/0!</v>
      </c>
      <c r="AA825" t="e">
        <f t="shared" si="221"/>
        <v>#DIV/0!</v>
      </c>
      <c r="AB825" s="6" t="e">
        <f t="shared" si="222"/>
        <v>#DIV/0!</v>
      </c>
    </row>
    <row r="826" spans="1:28" hidden="1" x14ac:dyDescent="0.2">
      <c r="A826">
        <f>+予定価格!A814</f>
        <v>0</v>
      </c>
      <c r="B826" s="268">
        <f>ROUND(予定価格!B814*査定表!$B$1949,-D826)+E826</f>
        <v>0</v>
      </c>
      <c r="C826" s="268"/>
      <c r="D826" s="32">
        <f t="shared" si="211"/>
        <v>3</v>
      </c>
      <c r="E826" s="33">
        <f t="shared" si="213"/>
        <v>0</v>
      </c>
      <c r="F826" s="268">
        <f>IF($F$12=0,0,IF(予定価格!$G$1939=0,ROUND(予定価格!H814*(入力表!$F$12/予定価格!$H$1943),-H826),ROUND((予定価格!G814*(入力表!$F$12-予定価格!$H$1943)/予定価格!$G$1943)+予定価格!H814,-H826)))+I826</f>
        <v>0</v>
      </c>
      <c r="G826" s="268"/>
      <c r="H826" s="34">
        <f t="shared" si="212"/>
        <v>3</v>
      </c>
      <c r="I826" s="35">
        <f t="shared" si="214"/>
        <v>0</v>
      </c>
      <c r="J826" s="220">
        <f t="shared" si="215"/>
        <v>0</v>
      </c>
      <c r="K826" s="12">
        <f t="shared" si="216"/>
        <v>0</v>
      </c>
      <c r="L826" s="37"/>
      <c r="M826" s="6">
        <f>ROUND(予定価格!B814*査定表!$B$1949,-$F$14)</f>
        <v>0</v>
      </c>
      <c r="N826">
        <f>IF(M826=0,1,M826/予定価格!B814)</f>
        <v>1</v>
      </c>
      <c r="O826">
        <f t="shared" si="207"/>
        <v>11</v>
      </c>
      <c r="P826">
        <f t="shared" si="217"/>
        <v>0</v>
      </c>
      <c r="Q826">
        <f>IF(M826=0,0,M826/予定価格!B814)</f>
        <v>0</v>
      </c>
      <c r="R826">
        <f t="shared" si="208"/>
        <v>11</v>
      </c>
      <c r="S826">
        <f t="shared" si="218"/>
        <v>0</v>
      </c>
      <c r="T826" s="6">
        <f t="shared" si="219"/>
        <v>0</v>
      </c>
      <c r="U826" s="6" t="e">
        <f>IF(予定価格!$G$1939=0,ROUND(予定価格!H814*(入力表!$F$12/予定価格!$H$1943),-$F$14),ROUND((予定価格!G814*(入力表!$F$12-予定価格!$H$1943)/予定価格!$G$1943)+予定価格!H814,-$F$14))</f>
        <v>#DIV/0!</v>
      </c>
      <c r="V826" t="e">
        <f>IF(U826=0,1,IF(予定価格!O814=0,1,(U826-予定価格!P814)/予定価格!O814))</f>
        <v>#DIV/0!</v>
      </c>
      <c r="W826" t="e">
        <f t="shared" si="209"/>
        <v>#DIV/0!</v>
      </c>
      <c r="X826" t="e">
        <f t="shared" si="220"/>
        <v>#DIV/0!</v>
      </c>
      <c r="Y826" t="e">
        <f>IF(U826=0,0,IF(予定価格!G814=0,0,(U826-予定価格!H814)/予定価格!G814))</f>
        <v>#DIV/0!</v>
      </c>
      <c r="Z826" t="e">
        <f t="shared" si="210"/>
        <v>#DIV/0!</v>
      </c>
      <c r="AA826" t="e">
        <f t="shared" si="221"/>
        <v>#DIV/0!</v>
      </c>
      <c r="AB826" s="6" t="e">
        <f t="shared" si="222"/>
        <v>#DIV/0!</v>
      </c>
    </row>
    <row r="827" spans="1:28" hidden="1" x14ac:dyDescent="0.2">
      <c r="A827">
        <f>+予定価格!A815</f>
        <v>0</v>
      </c>
      <c r="B827" s="268">
        <f>ROUND(予定価格!B815*査定表!$B$1949,-D827)+E827</f>
        <v>0</v>
      </c>
      <c r="C827" s="268"/>
      <c r="D827" s="32">
        <f t="shared" si="211"/>
        <v>3</v>
      </c>
      <c r="E827" s="33">
        <f t="shared" si="213"/>
        <v>0</v>
      </c>
      <c r="F827" s="268">
        <f>IF($F$12=0,0,IF(予定価格!$G$1939=0,ROUND(予定価格!H815*(入力表!$F$12/予定価格!$H$1943),-H827),ROUND((予定価格!G815*(入力表!$F$12-予定価格!$H$1943)/予定価格!$G$1943)+予定価格!H815,-H827)))+I827</f>
        <v>0</v>
      </c>
      <c r="G827" s="268"/>
      <c r="H827" s="34">
        <f t="shared" si="212"/>
        <v>3</v>
      </c>
      <c r="I827" s="35">
        <f t="shared" si="214"/>
        <v>0</v>
      </c>
      <c r="J827" s="220">
        <f t="shared" si="215"/>
        <v>0</v>
      </c>
      <c r="K827" s="12">
        <f t="shared" si="216"/>
        <v>0</v>
      </c>
      <c r="L827" s="37"/>
      <c r="M827" s="6">
        <f>ROUND(予定価格!B815*査定表!$B$1949,-$F$14)</f>
        <v>0</v>
      </c>
      <c r="N827">
        <f>IF(M827=0,1,M827/予定価格!B815)</f>
        <v>1</v>
      </c>
      <c r="O827">
        <f t="shared" si="207"/>
        <v>11</v>
      </c>
      <c r="P827">
        <f t="shared" si="217"/>
        <v>0</v>
      </c>
      <c r="Q827">
        <f>IF(M827=0,0,M827/予定価格!B815)</f>
        <v>0</v>
      </c>
      <c r="R827">
        <f t="shared" si="208"/>
        <v>11</v>
      </c>
      <c r="S827">
        <f t="shared" si="218"/>
        <v>0</v>
      </c>
      <c r="T827" s="6">
        <f t="shared" si="219"/>
        <v>0</v>
      </c>
      <c r="U827" s="6" t="e">
        <f>IF(予定価格!$G$1939=0,ROUND(予定価格!H815*(入力表!$F$12/予定価格!$H$1943),-$F$14),ROUND((予定価格!G815*(入力表!$F$12-予定価格!$H$1943)/予定価格!$G$1943)+予定価格!H815,-$F$14))</f>
        <v>#DIV/0!</v>
      </c>
      <c r="V827" t="e">
        <f>IF(U827=0,1,IF(予定価格!O815=0,1,(U827-予定価格!P815)/予定価格!O815))</f>
        <v>#DIV/0!</v>
      </c>
      <c r="W827" t="e">
        <f t="shared" si="209"/>
        <v>#DIV/0!</v>
      </c>
      <c r="X827" t="e">
        <f t="shared" si="220"/>
        <v>#DIV/0!</v>
      </c>
      <c r="Y827" t="e">
        <f>IF(U827=0,0,IF(予定価格!G815=0,0,(U827-予定価格!H815)/予定価格!G815))</f>
        <v>#DIV/0!</v>
      </c>
      <c r="Z827" t="e">
        <f t="shared" si="210"/>
        <v>#DIV/0!</v>
      </c>
      <c r="AA827" t="e">
        <f t="shared" si="221"/>
        <v>#DIV/0!</v>
      </c>
      <c r="AB827" s="6" t="e">
        <f t="shared" si="222"/>
        <v>#DIV/0!</v>
      </c>
    </row>
    <row r="828" spans="1:28" hidden="1" x14ac:dyDescent="0.2">
      <c r="A828">
        <f>+予定価格!A816</f>
        <v>0</v>
      </c>
      <c r="B828" s="268">
        <f>ROUND(予定価格!B816*査定表!$B$1949,-D828)+E828</f>
        <v>0</v>
      </c>
      <c r="C828" s="268"/>
      <c r="D828" s="32">
        <f t="shared" si="211"/>
        <v>3</v>
      </c>
      <c r="E828" s="33">
        <f t="shared" si="213"/>
        <v>0</v>
      </c>
      <c r="F828" s="268">
        <f>IF($F$12=0,0,IF(予定価格!$G$1939=0,ROUND(予定価格!H816*(入力表!$F$12/予定価格!$H$1943),-H828),ROUND((予定価格!G816*(入力表!$F$12-予定価格!$H$1943)/予定価格!$G$1943)+予定価格!H816,-H828)))+I828</f>
        <v>0</v>
      </c>
      <c r="G828" s="268"/>
      <c r="H828" s="34">
        <f t="shared" si="212"/>
        <v>3</v>
      </c>
      <c r="I828" s="35">
        <f t="shared" si="214"/>
        <v>0</v>
      </c>
      <c r="J828" s="220">
        <f t="shared" si="215"/>
        <v>0</v>
      </c>
      <c r="K828" s="12">
        <f t="shared" si="216"/>
        <v>0</v>
      </c>
      <c r="L828" s="37"/>
      <c r="M828" s="6">
        <f>ROUND(予定価格!B816*査定表!$B$1949,-$F$14)</f>
        <v>0</v>
      </c>
      <c r="N828">
        <f>IF(M828=0,1,M828/予定価格!B816)</f>
        <v>1</v>
      </c>
      <c r="O828">
        <f t="shared" si="207"/>
        <v>11</v>
      </c>
      <c r="P828">
        <f t="shared" si="217"/>
        <v>0</v>
      </c>
      <c r="Q828">
        <f>IF(M828=0,0,M828/予定価格!B816)</f>
        <v>0</v>
      </c>
      <c r="R828">
        <f t="shared" si="208"/>
        <v>11</v>
      </c>
      <c r="S828">
        <f t="shared" si="218"/>
        <v>0</v>
      </c>
      <c r="T828" s="6">
        <f t="shared" si="219"/>
        <v>0</v>
      </c>
      <c r="U828" s="6" t="e">
        <f>IF(予定価格!$G$1939=0,ROUND(予定価格!H816*(入力表!$F$12/予定価格!$H$1943),-$F$14),ROUND((予定価格!G816*(入力表!$F$12-予定価格!$H$1943)/予定価格!$G$1943)+予定価格!H816,-$F$14))</f>
        <v>#DIV/0!</v>
      </c>
      <c r="V828" t="e">
        <f>IF(U828=0,1,IF(予定価格!O816=0,1,(U828-予定価格!P816)/予定価格!O816))</f>
        <v>#DIV/0!</v>
      </c>
      <c r="W828" t="e">
        <f t="shared" si="209"/>
        <v>#DIV/0!</v>
      </c>
      <c r="X828" t="e">
        <f t="shared" si="220"/>
        <v>#DIV/0!</v>
      </c>
      <c r="Y828" t="e">
        <f>IF(U828=0,0,IF(予定価格!G816=0,0,(U828-予定価格!H816)/予定価格!G816))</f>
        <v>#DIV/0!</v>
      </c>
      <c r="Z828" t="e">
        <f t="shared" si="210"/>
        <v>#DIV/0!</v>
      </c>
      <c r="AA828" t="e">
        <f t="shared" si="221"/>
        <v>#DIV/0!</v>
      </c>
      <c r="AB828" s="6" t="e">
        <f t="shared" si="222"/>
        <v>#DIV/0!</v>
      </c>
    </row>
    <row r="829" spans="1:28" hidden="1" x14ac:dyDescent="0.2">
      <c r="A829">
        <f>+予定価格!A817</f>
        <v>0</v>
      </c>
      <c r="B829" s="268">
        <f>ROUND(予定価格!B817*査定表!$B$1949,-D829)+E829</f>
        <v>0</v>
      </c>
      <c r="C829" s="268"/>
      <c r="D829" s="32">
        <f t="shared" si="211"/>
        <v>3</v>
      </c>
      <c r="E829" s="33">
        <f t="shared" si="213"/>
        <v>0</v>
      </c>
      <c r="F829" s="268">
        <f>IF($F$12=0,0,IF(予定価格!$G$1939=0,ROUND(予定価格!H817*(入力表!$F$12/予定価格!$H$1943),-H829),ROUND((予定価格!G817*(入力表!$F$12-予定価格!$H$1943)/予定価格!$G$1943)+予定価格!H817,-H829)))+I829</f>
        <v>0</v>
      </c>
      <c r="G829" s="268"/>
      <c r="H829" s="34">
        <f t="shared" si="212"/>
        <v>3</v>
      </c>
      <c r="I829" s="35">
        <f t="shared" si="214"/>
        <v>0</v>
      </c>
      <c r="J829" s="220">
        <f t="shared" si="215"/>
        <v>0</v>
      </c>
      <c r="K829" s="12">
        <f t="shared" si="216"/>
        <v>0</v>
      </c>
      <c r="L829" s="37"/>
      <c r="M829" s="6">
        <f>ROUND(予定価格!B817*査定表!$B$1949,-$F$14)</f>
        <v>0</v>
      </c>
      <c r="N829">
        <f>IF(M829=0,1,M829/予定価格!B817)</f>
        <v>1</v>
      </c>
      <c r="O829">
        <f t="shared" si="207"/>
        <v>11</v>
      </c>
      <c r="P829">
        <f t="shared" si="217"/>
        <v>0</v>
      </c>
      <c r="Q829">
        <f>IF(M829=0,0,M829/予定価格!B817)</f>
        <v>0</v>
      </c>
      <c r="R829">
        <f t="shared" si="208"/>
        <v>11</v>
      </c>
      <c r="S829">
        <f t="shared" si="218"/>
        <v>0</v>
      </c>
      <c r="T829" s="6">
        <f t="shared" si="219"/>
        <v>0</v>
      </c>
      <c r="U829" s="6" t="e">
        <f>IF(予定価格!$G$1939=0,ROUND(予定価格!H817*(入力表!$F$12/予定価格!$H$1943),-$F$14),ROUND((予定価格!G817*(入力表!$F$12-予定価格!$H$1943)/予定価格!$G$1943)+予定価格!H817,-$F$14))</f>
        <v>#DIV/0!</v>
      </c>
      <c r="V829" t="e">
        <f>IF(U829=0,1,IF(予定価格!O817=0,1,(U829-予定価格!P817)/予定価格!O817))</f>
        <v>#DIV/0!</v>
      </c>
      <c r="W829" t="e">
        <f t="shared" si="209"/>
        <v>#DIV/0!</v>
      </c>
      <c r="X829" t="e">
        <f t="shared" si="220"/>
        <v>#DIV/0!</v>
      </c>
      <c r="Y829" t="e">
        <f>IF(U829=0,0,IF(予定価格!G817=0,0,(U829-予定価格!H817)/予定価格!G817))</f>
        <v>#DIV/0!</v>
      </c>
      <c r="Z829" t="e">
        <f t="shared" si="210"/>
        <v>#DIV/0!</v>
      </c>
      <c r="AA829" t="e">
        <f t="shared" si="221"/>
        <v>#DIV/0!</v>
      </c>
      <c r="AB829" s="6" t="e">
        <f t="shared" si="222"/>
        <v>#DIV/0!</v>
      </c>
    </row>
    <row r="830" spans="1:28" hidden="1" x14ac:dyDescent="0.2">
      <c r="A830">
        <f>+予定価格!A818</f>
        <v>0</v>
      </c>
      <c r="B830" s="268">
        <f>ROUND(予定価格!B818*査定表!$B$1949,-D830)+E830</f>
        <v>0</v>
      </c>
      <c r="C830" s="268"/>
      <c r="D830" s="32">
        <f t="shared" si="211"/>
        <v>3</v>
      </c>
      <c r="E830" s="33">
        <f t="shared" si="213"/>
        <v>0</v>
      </c>
      <c r="F830" s="268">
        <f>IF($F$12=0,0,IF(予定価格!$G$1939=0,ROUND(予定価格!H818*(入力表!$F$12/予定価格!$H$1943),-H830),ROUND((予定価格!G818*(入力表!$F$12-予定価格!$H$1943)/予定価格!$G$1943)+予定価格!H818,-H830)))+I830</f>
        <v>0</v>
      </c>
      <c r="G830" s="268"/>
      <c r="H830" s="34">
        <f t="shared" si="212"/>
        <v>3</v>
      </c>
      <c r="I830" s="35">
        <f t="shared" si="214"/>
        <v>0</v>
      </c>
      <c r="J830" s="220">
        <f t="shared" si="215"/>
        <v>0</v>
      </c>
      <c r="K830" s="12">
        <f t="shared" si="216"/>
        <v>0</v>
      </c>
      <c r="L830" s="37"/>
      <c r="M830" s="6">
        <f>ROUND(予定価格!B818*査定表!$B$1949,-$F$14)</f>
        <v>0</v>
      </c>
      <c r="N830">
        <f>IF(M830=0,1,M830/予定価格!B818)</f>
        <v>1</v>
      </c>
      <c r="O830">
        <f t="shared" si="207"/>
        <v>11</v>
      </c>
      <c r="P830">
        <f t="shared" si="217"/>
        <v>0</v>
      </c>
      <c r="Q830">
        <f>IF(M830=0,0,M830/予定価格!B818)</f>
        <v>0</v>
      </c>
      <c r="R830">
        <f t="shared" si="208"/>
        <v>11</v>
      </c>
      <c r="S830">
        <f t="shared" si="218"/>
        <v>0</v>
      </c>
      <c r="T830" s="6">
        <f t="shared" si="219"/>
        <v>0</v>
      </c>
      <c r="U830" s="6" t="e">
        <f>IF(予定価格!$G$1939=0,ROUND(予定価格!H818*(入力表!$F$12/予定価格!$H$1943),-$F$14),ROUND((予定価格!G818*(入力表!$F$12-予定価格!$H$1943)/予定価格!$G$1943)+予定価格!H818,-$F$14))</f>
        <v>#DIV/0!</v>
      </c>
      <c r="V830" t="e">
        <f>IF(U830=0,1,IF(予定価格!O818=0,1,(U830-予定価格!P818)/予定価格!O818))</f>
        <v>#DIV/0!</v>
      </c>
      <c r="W830" t="e">
        <f t="shared" si="209"/>
        <v>#DIV/0!</v>
      </c>
      <c r="X830" t="e">
        <f t="shared" si="220"/>
        <v>#DIV/0!</v>
      </c>
      <c r="Y830" t="e">
        <f>IF(U830=0,0,IF(予定価格!G818=0,0,(U830-予定価格!H818)/予定価格!G818))</f>
        <v>#DIV/0!</v>
      </c>
      <c r="Z830" t="e">
        <f t="shared" si="210"/>
        <v>#DIV/0!</v>
      </c>
      <c r="AA830" t="e">
        <f t="shared" si="221"/>
        <v>#DIV/0!</v>
      </c>
      <c r="AB830" s="6" t="e">
        <f t="shared" si="222"/>
        <v>#DIV/0!</v>
      </c>
    </row>
    <row r="831" spans="1:28" hidden="1" x14ac:dyDescent="0.2">
      <c r="A831">
        <f>+予定価格!A819</f>
        <v>0</v>
      </c>
      <c r="B831" s="268">
        <f>ROUND(予定価格!B819*査定表!$B$1949,-D831)+E831</f>
        <v>0</v>
      </c>
      <c r="C831" s="268"/>
      <c r="D831" s="32">
        <f t="shared" si="211"/>
        <v>3</v>
      </c>
      <c r="E831" s="33">
        <f t="shared" si="213"/>
        <v>0</v>
      </c>
      <c r="F831" s="268">
        <f>IF($F$12=0,0,IF(予定価格!$G$1939=0,ROUND(予定価格!H819*(入力表!$F$12/予定価格!$H$1943),-H831),ROUND((予定価格!G819*(入力表!$F$12-予定価格!$H$1943)/予定価格!$G$1943)+予定価格!H819,-H831)))+I831</f>
        <v>0</v>
      </c>
      <c r="G831" s="268"/>
      <c r="H831" s="34">
        <f t="shared" si="212"/>
        <v>3</v>
      </c>
      <c r="I831" s="35">
        <f t="shared" si="214"/>
        <v>0</v>
      </c>
      <c r="J831" s="220">
        <f t="shared" si="215"/>
        <v>0</v>
      </c>
      <c r="K831" s="12">
        <f t="shared" si="216"/>
        <v>0</v>
      </c>
      <c r="L831" s="37"/>
      <c r="M831" s="6">
        <f>ROUND(予定価格!B819*査定表!$B$1949,-$F$14)</f>
        <v>0</v>
      </c>
      <c r="N831">
        <f>IF(M831=0,1,M831/予定価格!B819)</f>
        <v>1</v>
      </c>
      <c r="O831">
        <f t="shared" si="207"/>
        <v>11</v>
      </c>
      <c r="P831">
        <f t="shared" si="217"/>
        <v>0</v>
      </c>
      <c r="Q831">
        <f>IF(M831=0,0,M831/予定価格!B819)</f>
        <v>0</v>
      </c>
      <c r="R831">
        <f t="shared" si="208"/>
        <v>11</v>
      </c>
      <c r="S831">
        <f t="shared" si="218"/>
        <v>0</v>
      </c>
      <c r="T831" s="6">
        <f t="shared" si="219"/>
        <v>0</v>
      </c>
      <c r="U831" s="6" t="e">
        <f>IF(予定価格!$G$1939=0,ROUND(予定価格!H819*(入力表!$F$12/予定価格!$H$1943),-$F$14),ROUND((予定価格!G819*(入力表!$F$12-予定価格!$H$1943)/予定価格!$G$1943)+予定価格!H819,-$F$14))</f>
        <v>#DIV/0!</v>
      </c>
      <c r="V831" t="e">
        <f>IF(U831=0,1,IF(予定価格!O819=0,1,(U831-予定価格!P819)/予定価格!O819))</f>
        <v>#DIV/0!</v>
      </c>
      <c r="W831" t="e">
        <f t="shared" si="209"/>
        <v>#DIV/0!</v>
      </c>
      <c r="X831" t="e">
        <f t="shared" si="220"/>
        <v>#DIV/0!</v>
      </c>
      <c r="Y831" t="e">
        <f>IF(U831=0,0,IF(予定価格!G819=0,0,(U831-予定価格!H819)/予定価格!G819))</f>
        <v>#DIV/0!</v>
      </c>
      <c r="Z831" t="e">
        <f t="shared" si="210"/>
        <v>#DIV/0!</v>
      </c>
      <c r="AA831" t="e">
        <f t="shared" si="221"/>
        <v>#DIV/0!</v>
      </c>
      <c r="AB831" s="6" t="e">
        <f t="shared" si="222"/>
        <v>#DIV/0!</v>
      </c>
    </row>
    <row r="832" spans="1:28" hidden="1" x14ac:dyDescent="0.2">
      <c r="A832">
        <f>+予定価格!A820</f>
        <v>0</v>
      </c>
      <c r="B832" s="268">
        <f>ROUND(予定価格!B820*査定表!$B$1949,-D832)+E832</f>
        <v>0</v>
      </c>
      <c r="C832" s="268"/>
      <c r="D832" s="32">
        <f t="shared" si="211"/>
        <v>3</v>
      </c>
      <c r="E832" s="33">
        <f t="shared" si="213"/>
        <v>0</v>
      </c>
      <c r="F832" s="268">
        <f>IF($F$12=0,0,IF(予定価格!$G$1939=0,ROUND(予定価格!H820*(入力表!$F$12/予定価格!$H$1943),-H832),ROUND((予定価格!G820*(入力表!$F$12-予定価格!$H$1943)/予定価格!$G$1943)+予定価格!H820,-H832)))+I832</f>
        <v>0</v>
      </c>
      <c r="G832" s="268"/>
      <c r="H832" s="34">
        <f t="shared" si="212"/>
        <v>3</v>
      </c>
      <c r="I832" s="35">
        <f t="shared" si="214"/>
        <v>0</v>
      </c>
      <c r="J832" s="220">
        <f t="shared" si="215"/>
        <v>0</v>
      </c>
      <c r="K832" s="12">
        <f t="shared" si="216"/>
        <v>0</v>
      </c>
      <c r="L832" s="37"/>
      <c r="M832" s="6">
        <f>ROUND(予定価格!B820*査定表!$B$1949,-$F$14)</f>
        <v>0</v>
      </c>
      <c r="N832">
        <f>IF(M832=0,1,M832/予定価格!B820)</f>
        <v>1</v>
      </c>
      <c r="O832">
        <f t="shared" si="207"/>
        <v>11</v>
      </c>
      <c r="P832">
        <f t="shared" si="217"/>
        <v>0</v>
      </c>
      <c r="Q832">
        <f>IF(M832=0,0,M832/予定価格!B820)</f>
        <v>0</v>
      </c>
      <c r="R832">
        <f t="shared" si="208"/>
        <v>11</v>
      </c>
      <c r="S832">
        <f t="shared" si="218"/>
        <v>0</v>
      </c>
      <c r="T832" s="6">
        <f t="shared" si="219"/>
        <v>0</v>
      </c>
      <c r="U832" s="6" t="e">
        <f>IF(予定価格!$G$1939=0,ROUND(予定価格!H820*(入力表!$F$12/予定価格!$H$1943),-$F$14),ROUND((予定価格!G820*(入力表!$F$12-予定価格!$H$1943)/予定価格!$G$1943)+予定価格!H820,-$F$14))</f>
        <v>#DIV/0!</v>
      </c>
      <c r="V832" t="e">
        <f>IF(U832=0,1,IF(予定価格!O820=0,1,(U832-予定価格!P820)/予定価格!O820))</f>
        <v>#DIV/0!</v>
      </c>
      <c r="W832" t="e">
        <f t="shared" si="209"/>
        <v>#DIV/0!</v>
      </c>
      <c r="X832" t="e">
        <f t="shared" si="220"/>
        <v>#DIV/0!</v>
      </c>
      <c r="Y832" t="e">
        <f>IF(U832=0,0,IF(予定価格!G820=0,0,(U832-予定価格!H820)/予定価格!G820))</f>
        <v>#DIV/0!</v>
      </c>
      <c r="Z832" t="e">
        <f t="shared" si="210"/>
        <v>#DIV/0!</v>
      </c>
      <c r="AA832" t="e">
        <f t="shared" si="221"/>
        <v>#DIV/0!</v>
      </c>
      <c r="AB832" s="6" t="e">
        <f t="shared" si="222"/>
        <v>#DIV/0!</v>
      </c>
    </row>
    <row r="833" spans="1:28" hidden="1" x14ac:dyDescent="0.2">
      <c r="A833">
        <f>+予定価格!A821</f>
        <v>0</v>
      </c>
      <c r="B833" s="268">
        <f>ROUND(予定価格!B821*査定表!$B$1949,-D833)+E833</f>
        <v>0</v>
      </c>
      <c r="C833" s="268"/>
      <c r="D833" s="32">
        <f t="shared" si="211"/>
        <v>3</v>
      </c>
      <c r="E833" s="33">
        <f t="shared" si="213"/>
        <v>0</v>
      </c>
      <c r="F833" s="268">
        <f>IF($F$12=0,0,IF(予定価格!$G$1939=0,ROUND(予定価格!H821*(入力表!$F$12/予定価格!$H$1943),-H833),ROUND((予定価格!G821*(入力表!$F$12-予定価格!$H$1943)/予定価格!$G$1943)+予定価格!H821,-H833)))+I833</f>
        <v>0</v>
      </c>
      <c r="G833" s="268"/>
      <c r="H833" s="34">
        <f t="shared" si="212"/>
        <v>3</v>
      </c>
      <c r="I833" s="35">
        <f t="shared" si="214"/>
        <v>0</v>
      </c>
      <c r="J833" s="220">
        <f t="shared" si="215"/>
        <v>0</v>
      </c>
      <c r="K833" s="12">
        <f t="shared" si="216"/>
        <v>0</v>
      </c>
      <c r="L833" s="37"/>
      <c r="M833" s="6">
        <f>ROUND(予定価格!B821*査定表!$B$1949,-$F$14)</f>
        <v>0</v>
      </c>
      <c r="N833">
        <f>IF(M833=0,1,M833/予定価格!B821)</f>
        <v>1</v>
      </c>
      <c r="O833">
        <f t="shared" si="207"/>
        <v>11</v>
      </c>
      <c r="P833">
        <f t="shared" si="217"/>
        <v>0</v>
      </c>
      <c r="Q833">
        <f>IF(M833=0,0,M833/予定価格!B821)</f>
        <v>0</v>
      </c>
      <c r="R833">
        <f t="shared" si="208"/>
        <v>11</v>
      </c>
      <c r="S833">
        <f t="shared" si="218"/>
        <v>0</v>
      </c>
      <c r="T833" s="6">
        <f t="shared" si="219"/>
        <v>0</v>
      </c>
      <c r="U833" s="6" t="e">
        <f>IF(予定価格!$G$1939=0,ROUND(予定価格!H821*(入力表!$F$12/予定価格!$H$1943),-$F$14),ROUND((予定価格!G821*(入力表!$F$12-予定価格!$H$1943)/予定価格!$G$1943)+予定価格!H821,-$F$14))</f>
        <v>#DIV/0!</v>
      </c>
      <c r="V833" t="e">
        <f>IF(U833=0,1,IF(予定価格!O821=0,1,(U833-予定価格!P821)/予定価格!O821))</f>
        <v>#DIV/0!</v>
      </c>
      <c r="W833" t="e">
        <f t="shared" si="209"/>
        <v>#DIV/0!</v>
      </c>
      <c r="X833" t="e">
        <f t="shared" si="220"/>
        <v>#DIV/0!</v>
      </c>
      <c r="Y833" t="e">
        <f>IF(U833=0,0,IF(予定価格!G821=0,0,(U833-予定価格!H821)/予定価格!G821))</f>
        <v>#DIV/0!</v>
      </c>
      <c r="Z833" t="e">
        <f t="shared" si="210"/>
        <v>#DIV/0!</v>
      </c>
      <c r="AA833" t="e">
        <f t="shared" si="221"/>
        <v>#DIV/0!</v>
      </c>
      <c r="AB833" s="6" t="e">
        <f t="shared" si="222"/>
        <v>#DIV/0!</v>
      </c>
    </row>
    <row r="834" spans="1:28" hidden="1" x14ac:dyDescent="0.2">
      <c r="A834">
        <f>+予定価格!A822</f>
        <v>0</v>
      </c>
      <c r="B834" s="268">
        <f>ROUND(予定価格!B822*査定表!$B$1949,-D834)+E834</f>
        <v>0</v>
      </c>
      <c r="C834" s="268"/>
      <c r="D834" s="32">
        <f t="shared" si="211"/>
        <v>3</v>
      </c>
      <c r="E834" s="33">
        <f t="shared" si="213"/>
        <v>0</v>
      </c>
      <c r="F834" s="268">
        <f>IF($F$12=0,0,IF(予定価格!$G$1939=0,ROUND(予定価格!H822*(入力表!$F$12/予定価格!$H$1943),-H834),ROUND((予定価格!G822*(入力表!$F$12-予定価格!$H$1943)/予定価格!$G$1943)+予定価格!H822,-H834)))+I834</f>
        <v>0</v>
      </c>
      <c r="G834" s="268"/>
      <c r="H834" s="34">
        <f t="shared" si="212"/>
        <v>3</v>
      </c>
      <c r="I834" s="35">
        <f t="shared" si="214"/>
        <v>0</v>
      </c>
      <c r="J834" s="220">
        <f t="shared" si="215"/>
        <v>0</v>
      </c>
      <c r="K834" s="12">
        <f t="shared" si="216"/>
        <v>0</v>
      </c>
      <c r="L834" s="37"/>
      <c r="M834" s="6">
        <f>ROUND(予定価格!B822*査定表!$B$1949,-$F$14)</f>
        <v>0</v>
      </c>
      <c r="N834">
        <f>IF(M834=0,1,M834/予定価格!B822)</f>
        <v>1</v>
      </c>
      <c r="O834">
        <f t="shared" si="207"/>
        <v>11</v>
      </c>
      <c r="P834">
        <f t="shared" si="217"/>
        <v>0</v>
      </c>
      <c r="Q834">
        <f>IF(M834=0,0,M834/予定価格!B822)</f>
        <v>0</v>
      </c>
      <c r="R834">
        <f t="shared" si="208"/>
        <v>11</v>
      </c>
      <c r="S834">
        <f t="shared" si="218"/>
        <v>0</v>
      </c>
      <c r="T834" s="6">
        <f t="shared" si="219"/>
        <v>0</v>
      </c>
      <c r="U834" s="6" t="e">
        <f>IF(予定価格!$G$1939=0,ROUND(予定価格!H822*(入力表!$F$12/予定価格!$H$1943),-$F$14),ROUND((予定価格!G822*(入力表!$F$12-予定価格!$H$1943)/予定価格!$G$1943)+予定価格!H822,-$F$14))</f>
        <v>#DIV/0!</v>
      </c>
      <c r="V834" t="e">
        <f>IF(U834=0,1,IF(予定価格!O822=0,1,(U834-予定価格!P822)/予定価格!O822))</f>
        <v>#DIV/0!</v>
      </c>
      <c r="W834" t="e">
        <f t="shared" si="209"/>
        <v>#DIV/0!</v>
      </c>
      <c r="X834" t="e">
        <f t="shared" si="220"/>
        <v>#DIV/0!</v>
      </c>
      <c r="Y834" t="e">
        <f>IF(U834=0,0,IF(予定価格!G822=0,0,(U834-予定価格!H822)/予定価格!G822))</f>
        <v>#DIV/0!</v>
      </c>
      <c r="Z834" t="e">
        <f t="shared" si="210"/>
        <v>#DIV/0!</v>
      </c>
      <c r="AA834" t="e">
        <f t="shared" si="221"/>
        <v>#DIV/0!</v>
      </c>
      <c r="AB834" s="6" t="e">
        <f t="shared" si="222"/>
        <v>#DIV/0!</v>
      </c>
    </row>
    <row r="835" spans="1:28" hidden="1" x14ac:dyDescent="0.2">
      <c r="A835">
        <f>+予定価格!A823</f>
        <v>0</v>
      </c>
      <c r="B835" s="268">
        <f>ROUND(予定価格!B823*査定表!$B$1949,-D835)+E835</f>
        <v>0</v>
      </c>
      <c r="C835" s="268"/>
      <c r="D835" s="32">
        <f t="shared" si="211"/>
        <v>3</v>
      </c>
      <c r="E835" s="33">
        <f t="shared" si="213"/>
        <v>0</v>
      </c>
      <c r="F835" s="268">
        <f>IF($F$12=0,0,IF(予定価格!$G$1939=0,ROUND(予定価格!H823*(入力表!$F$12/予定価格!$H$1943),-H835),ROUND((予定価格!G823*(入力表!$F$12-予定価格!$H$1943)/予定価格!$G$1943)+予定価格!H823,-H835)))+I835</f>
        <v>0</v>
      </c>
      <c r="G835" s="268"/>
      <c r="H835" s="34">
        <f t="shared" si="212"/>
        <v>3</v>
      </c>
      <c r="I835" s="35">
        <f t="shared" si="214"/>
        <v>0</v>
      </c>
      <c r="J835" s="220">
        <f t="shared" si="215"/>
        <v>0</v>
      </c>
      <c r="K835" s="12">
        <f t="shared" si="216"/>
        <v>0</v>
      </c>
      <c r="L835" s="37"/>
      <c r="M835" s="6">
        <f>ROUND(予定価格!B823*査定表!$B$1949,-$F$14)</f>
        <v>0</v>
      </c>
      <c r="N835">
        <f>IF(M835=0,1,M835/予定価格!B823)</f>
        <v>1</v>
      </c>
      <c r="O835">
        <f t="shared" si="207"/>
        <v>11</v>
      </c>
      <c r="P835">
        <f t="shared" si="217"/>
        <v>0</v>
      </c>
      <c r="Q835">
        <f>IF(M835=0,0,M835/予定価格!B823)</f>
        <v>0</v>
      </c>
      <c r="R835">
        <f t="shared" si="208"/>
        <v>11</v>
      </c>
      <c r="S835">
        <f t="shared" si="218"/>
        <v>0</v>
      </c>
      <c r="T835" s="6">
        <f t="shared" si="219"/>
        <v>0</v>
      </c>
      <c r="U835" s="6" t="e">
        <f>IF(予定価格!$G$1939=0,ROUND(予定価格!H823*(入力表!$F$12/予定価格!$H$1943),-$F$14),ROUND((予定価格!G823*(入力表!$F$12-予定価格!$H$1943)/予定価格!$G$1943)+予定価格!H823,-$F$14))</f>
        <v>#DIV/0!</v>
      </c>
      <c r="V835" t="e">
        <f>IF(U835=0,1,IF(予定価格!O823=0,1,(U835-予定価格!P823)/予定価格!O823))</f>
        <v>#DIV/0!</v>
      </c>
      <c r="W835" t="e">
        <f t="shared" si="209"/>
        <v>#DIV/0!</v>
      </c>
      <c r="X835" t="e">
        <f t="shared" si="220"/>
        <v>#DIV/0!</v>
      </c>
      <c r="Y835" t="e">
        <f>IF(U835=0,0,IF(予定価格!G823=0,0,(U835-予定価格!H823)/予定価格!G823))</f>
        <v>#DIV/0!</v>
      </c>
      <c r="Z835" t="e">
        <f t="shared" si="210"/>
        <v>#DIV/0!</v>
      </c>
      <c r="AA835" t="e">
        <f t="shared" si="221"/>
        <v>#DIV/0!</v>
      </c>
      <c r="AB835" s="6" t="e">
        <f t="shared" si="222"/>
        <v>#DIV/0!</v>
      </c>
    </row>
    <row r="836" spans="1:28" hidden="1" x14ac:dyDescent="0.2">
      <c r="A836">
        <f>+予定価格!A824</f>
        <v>0</v>
      </c>
      <c r="B836" s="268">
        <f>ROUND(予定価格!B824*査定表!$B$1949,-D836)+E836</f>
        <v>0</v>
      </c>
      <c r="C836" s="268"/>
      <c r="D836" s="32">
        <f t="shared" si="211"/>
        <v>3</v>
      </c>
      <c r="E836" s="33">
        <f t="shared" si="213"/>
        <v>0</v>
      </c>
      <c r="F836" s="268">
        <f>IF($F$12=0,0,IF(予定価格!$G$1939=0,ROUND(予定価格!H824*(入力表!$F$12/予定価格!$H$1943),-H836),ROUND((予定価格!G824*(入力表!$F$12-予定価格!$H$1943)/予定価格!$G$1943)+予定価格!H824,-H836)))+I836</f>
        <v>0</v>
      </c>
      <c r="G836" s="268"/>
      <c r="H836" s="34">
        <f t="shared" si="212"/>
        <v>3</v>
      </c>
      <c r="I836" s="35">
        <f t="shared" si="214"/>
        <v>0</v>
      </c>
      <c r="J836" s="220">
        <f t="shared" si="215"/>
        <v>0</v>
      </c>
      <c r="K836" s="12">
        <f t="shared" si="216"/>
        <v>0</v>
      </c>
      <c r="L836" s="37"/>
      <c r="M836" s="6">
        <f>ROUND(予定価格!B824*査定表!$B$1949,-$F$14)</f>
        <v>0</v>
      </c>
      <c r="N836">
        <f>IF(M836=0,1,M836/予定価格!B824)</f>
        <v>1</v>
      </c>
      <c r="O836">
        <f t="shared" si="207"/>
        <v>11</v>
      </c>
      <c r="P836">
        <f t="shared" si="217"/>
        <v>0</v>
      </c>
      <c r="Q836">
        <f>IF(M836=0,0,M836/予定価格!B824)</f>
        <v>0</v>
      </c>
      <c r="R836">
        <f t="shared" si="208"/>
        <v>11</v>
      </c>
      <c r="S836">
        <f t="shared" si="218"/>
        <v>0</v>
      </c>
      <c r="T836" s="6">
        <f t="shared" si="219"/>
        <v>0</v>
      </c>
      <c r="U836" s="6" t="e">
        <f>IF(予定価格!$G$1939=0,ROUND(予定価格!H824*(入力表!$F$12/予定価格!$H$1943),-$F$14),ROUND((予定価格!G824*(入力表!$F$12-予定価格!$H$1943)/予定価格!$G$1943)+予定価格!H824,-$F$14))</f>
        <v>#DIV/0!</v>
      </c>
      <c r="V836" t="e">
        <f>IF(U836=0,1,IF(予定価格!O824=0,1,(U836-予定価格!P824)/予定価格!O824))</f>
        <v>#DIV/0!</v>
      </c>
      <c r="W836" t="e">
        <f t="shared" si="209"/>
        <v>#DIV/0!</v>
      </c>
      <c r="X836" t="e">
        <f t="shared" si="220"/>
        <v>#DIV/0!</v>
      </c>
      <c r="Y836" t="e">
        <f>IF(U836=0,0,IF(予定価格!G824=0,0,(U836-予定価格!H824)/予定価格!G824))</f>
        <v>#DIV/0!</v>
      </c>
      <c r="Z836" t="e">
        <f t="shared" si="210"/>
        <v>#DIV/0!</v>
      </c>
      <c r="AA836" t="e">
        <f t="shared" si="221"/>
        <v>#DIV/0!</v>
      </c>
      <c r="AB836" s="6" t="e">
        <f t="shared" si="222"/>
        <v>#DIV/0!</v>
      </c>
    </row>
    <row r="837" spans="1:28" hidden="1" x14ac:dyDescent="0.2">
      <c r="A837">
        <f>+予定価格!A825</f>
        <v>0</v>
      </c>
      <c r="B837" s="268">
        <f>ROUND(予定価格!B825*査定表!$B$1949,-D837)+E837</f>
        <v>0</v>
      </c>
      <c r="C837" s="268"/>
      <c r="D837" s="32">
        <f t="shared" si="211"/>
        <v>3</v>
      </c>
      <c r="E837" s="33">
        <f t="shared" si="213"/>
        <v>0</v>
      </c>
      <c r="F837" s="268">
        <f>IF($F$12=0,0,IF(予定価格!$G$1939=0,ROUND(予定価格!H825*(入力表!$F$12/予定価格!$H$1943),-H837),ROUND((予定価格!G825*(入力表!$F$12-予定価格!$H$1943)/予定価格!$G$1943)+予定価格!H825,-H837)))+I837</f>
        <v>0</v>
      </c>
      <c r="G837" s="268"/>
      <c r="H837" s="34">
        <f t="shared" si="212"/>
        <v>3</v>
      </c>
      <c r="I837" s="35">
        <f t="shared" si="214"/>
        <v>0</v>
      </c>
      <c r="J837" s="220">
        <f t="shared" si="215"/>
        <v>0</v>
      </c>
      <c r="K837" s="12">
        <f t="shared" si="216"/>
        <v>0</v>
      </c>
      <c r="L837" s="37"/>
      <c r="M837" s="6">
        <f>ROUND(予定価格!B825*査定表!$B$1949,-$F$14)</f>
        <v>0</v>
      </c>
      <c r="N837">
        <f>IF(M837=0,1,M837/予定価格!B825)</f>
        <v>1</v>
      </c>
      <c r="O837">
        <f t="shared" si="207"/>
        <v>11</v>
      </c>
      <c r="P837">
        <f t="shared" si="217"/>
        <v>0</v>
      </c>
      <c r="Q837">
        <f>IF(M837=0,0,M837/予定価格!B825)</f>
        <v>0</v>
      </c>
      <c r="R837">
        <f t="shared" si="208"/>
        <v>11</v>
      </c>
      <c r="S837">
        <f t="shared" si="218"/>
        <v>0</v>
      </c>
      <c r="T837" s="6">
        <f t="shared" si="219"/>
        <v>0</v>
      </c>
      <c r="U837" s="6" t="e">
        <f>IF(予定価格!$G$1939=0,ROUND(予定価格!H825*(入力表!$F$12/予定価格!$H$1943),-$F$14),ROUND((予定価格!G825*(入力表!$F$12-予定価格!$H$1943)/予定価格!$G$1943)+予定価格!H825,-$F$14))</f>
        <v>#DIV/0!</v>
      </c>
      <c r="V837" t="e">
        <f>IF(U837=0,1,IF(予定価格!O825=0,1,(U837-予定価格!P825)/予定価格!O825))</f>
        <v>#DIV/0!</v>
      </c>
      <c r="W837" t="e">
        <f t="shared" si="209"/>
        <v>#DIV/0!</v>
      </c>
      <c r="X837" t="e">
        <f t="shared" si="220"/>
        <v>#DIV/0!</v>
      </c>
      <c r="Y837" t="e">
        <f>IF(U837=0,0,IF(予定価格!G825=0,0,(U837-予定価格!H825)/予定価格!G825))</f>
        <v>#DIV/0!</v>
      </c>
      <c r="Z837" t="e">
        <f t="shared" si="210"/>
        <v>#DIV/0!</v>
      </c>
      <c r="AA837" t="e">
        <f t="shared" si="221"/>
        <v>#DIV/0!</v>
      </c>
      <c r="AB837" s="6" t="e">
        <f t="shared" si="222"/>
        <v>#DIV/0!</v>
      </c>
    </row>
    <row r="838" spans="1:28" hidden="1" x14ac:dyDescent="0.2">
      <c r="A838">
        <f>+予定価格!A826</f>
        <v>0</v>
      </c>
      <c r="B838" s="268">
        <f>ROUND(予定価格!B826*査定表!$B$1949,-D838)+E838</f>
        <v>0</v>
      </c>
      <c r="C838" s="268"/>
      <c r="D838" s="32">
        <f t="shared" si="211"/>
        <v>3</v>
      </c>
      <c r="E838" s="33">
        <f t="shared" si="213"/>
        <v>0</v>
      </c>
      <c r="F838" s="268">
        <f>IF($F$12=0,0,IF(予定価格!$G$1939=0,ROUND(予定価格!H826*(入力表!$F$12/予定価格!$H$1943),-H838),ROUND((予定価格!G826*(入力表!$F$12-予定価格!$H$1943)/予定価格!$G$1943)+予定価格!H826,-H838)))+I838</f>
        <v>0</v>
      </c>
      <c r="G838" s="268"/>
      <c r="H838" s="34">
        <f t="shared" si="212"/>
        <v>3</v>
      </c>
      <c r="I838" s="35">
        <f t="shared" si="214"/>
        <v>0</v>
      </c>
      <c r="J838" s="220">
        <f t="shared" si="215"/>
        <v>0</v>
      </c>
      <c r="K838" s="12">
        <f t="shared" si="216"/>
        <v>0</v>
      </c>
      <c r="L838" s="37"/>
      <c r="M838" s="6">
        <f>ROUND(予定価格!B826*査定表!$B$1949,-$F$14)</f>
        <v>0</v>
      </c>
      <c r="N838">
        <f>IF(M838=0,1,M838/予定価格!B826)</f>
        <v>1</v>
      </c>
      <c r="O838">
        <f t="shared" si="207"/>
        <v>11</v>
      </c>
      <c r="P838">
        <f t="shared" si="217"/>
        <v>0</v>
      </c>
      <c r="Q838">
        <f>IF(M838=0,0,M838/予定価格!B826)</f>
        <v>0</v>
      </c>
      <c r="R838">
        <f t="shared" si="208"/>
        <v>11</v>
      </c>
      <c r="S838">
        <f t="shared" si="218"/>
        <v>0</v>
      </c>
      <c r="T838" s="6">
        <f t="shared" si="219"/>
        <v>0</v>
      </c>
      <c r="U838" s="6" t="e">
        <f>IF(予定価格!$G$1939=0,ROUND(予定価格!H826*(入力表!$F$12/予定価格!$H$1943),-$F$14),ROUND((予定価格!G826*(入力表!$F$12-予定価格!$H$1943)/予定価格!$G$1943)+予定価格!H826,-$F$14))</f>
        <v>#DIV/0!</v>
      </c>
      <c r="V838" t="e">
        <f>IF(U838=0,1,IF(予定価格!O826=0,1,(U838-予定価格!P826)/予定価格!O826))</f>
        <v>#DIV/0!</v>
      </c>
      <c r="W838" t="e">
        <f t="shared" si="209"/>
        <v>#DIV/0!</v>
      </c>
      <c r="X838" t="e">
        <f t="shared" si="220"/>
        <v>#DIV/0!</v>
      </c>
      <c r="Y838" t="e">
        <f>IF(U838=0,0,IF(予定価格!G826=0,0,(U838-予定価格!H826)/予定価格!G826))</f>
        <v>#DIV/0!</v>
      </c>
      <c r="Z838" t="e">
        <f t="shared" si="210"/>
        <v>#DIV/0!</v>
      </c>
      <c r="AA838" t="e">
        <f t="shared" si="221"/>
        <v>#DIV/0!</v>
      </c>
      <c r="AB838" s="6" t="e">
        <f t="shared" si="222"/>
        <v>#DIV/0!</v>
      </c>
    </row>
    <row r="839" spans="1:28" hidden="1" x14ac:dyDescent="0.2">
      <c r="A839">
        <f>+予定価格!A827</f>
        <v>0</v>
      </c>
      <c r="B839" s="268">
        <f>ROUND(予定価格!B827*査定表!$B$1949,-D839)+E839</f>
        <v>0</v>
      </c>
      <c r="C839" s="268"/>
      <c r="D839" s="32">
        <f t="shared" si="211"/>
        <v>3</v>
      </c>
      <c r="E839" s="33">
        <f t="shared" si="213"/>
        <v>0</v>
      </c>
      <c r="F839" s="268">
        <f>IF($F$12=0,0,IF(予定価格!$G$1939=0,ROUND(予定価格!H827*(入力表!$F$12/予定価格!$H$1943),-H839),ROUND((予定価格!G827*(入力表!$F$12-予定価格!$H$1943)/予定価格!$G$1943)+予定価格!H827,-H839)))+I839</f>
        <v>0</v>
      </c>
      <c r="G839" s="268"/>
      <c r="H839" s="34">
        <f t="shared" si="212"/>
        <v>3</v>
      </c>
      <c r="I839" s="35">
        <f t="shared" si="214"/>
        <v>0</v>
      </c>
      <c r="J839" s="220">
        <f t="shared" si="215"/>
        <v>0</v>
      </c>
      <c r="K839" s="12">
        <f t="shared" si="216"/>
        <v>0</v>
      </c>
      <c r="L839" s="37"/>
      <c r="M839" s="6">
        <f>ROUND(予定価格!B827*査定表!$B$1949,-$F$14)</f>
        <v>0</v>
      </c>
      <c r="N839">
        <f>IF(M839=0,1,M839/予定価格!B827)</f>
        <v>1</v>
      </c>
      <c r="O839">
        <f t="shared" si="207"/>
        <v>11</v>
      </c>
      <c r="P839">
        <f t="shared" si="217"/>
        <v>0</v>
      </c>
      <c r="Q839">
        <f>IF(M839=0,0,M839/予定価格!B827)</f>
        <v>0</v>
      </c>
      <c r="R839">
        <f t="shared" si="208"/>
        <v>11</v>
      </c>
      <c r="S839">
        <f t="shared" si="218"/>
        <v>0</v>
      </c>
      <c r="T839" s="6">
        <f t="shared" si="219"/>
        <v>0</v>
      </c>
      <c r="U839" s="6" t="e">
        <f>IF(予定価格!$G$1939=0,ROUND(予定価格!H827*(入力表!$F$12/予定価格!$H$1943),-$F$14),ROUND((予定価格!G827*(入力表!$F$12-予定価格!$H$1943)/予定価格!$G$1943)+予定価格!H827,-$F$14))</f>
        <v>#DIV/0!</v>
      </c>
      <c r="V839" t="e">
        <f>IF(U839=0,1,IF(予定価格!O827=0,1,(U839-予定価格!P827)/予定価格!O827))</f>
        <v>#DIV/0!</v>
      </c>
      <c r="W839" t="e">
        <f t="shared" si="209"/>
        <v>#DIV/0!</v>
      </c>
      <c r="X839" t="e">
        <f t="shared" si="220"/>
        <v>#DIV/0!</v>
      </c>
      <c r="Y839" t="e">
        <f>IF(U839=0,0,IF(予定価格!G827=0,0,(U839-予定価格!H827)/予定価格!G827))</f>
        <v>#DIV/0!</v>
      </c>
      <c r="Z839" t="e">
        <f t="shared" si="210"/>
        <v>#DIV/0!</v>
      </c>
      <c r="AA839" t="e">
        <f t="shared" si="221"/>
        <v>#DIV/0!</v>
      </c>
      <c r="AB839" s="6" t="e">
        <f t="shared" si="222"/>
        <v>#DIV/0!</v>
      </c>
    </row>
    <row r="840" spans="1:28" hidden="1" x14ac:dyDescent="0.2">
      <c r="A840">
        <f>+予定価格!A828</f>
        <v>0</v>
      </c>
      <c r="B840" s="268">
        <f>ROUND(予定価格!B828*査定表!$B$1949,-D840)+E840</f>
        <v>0</v>
      </c>
      <c r="C840" s="268"/>
      <c r="D840" s="32">
        <f t="shared" si="211"/>
        <v>3</v>
      </c>
      <c r="E840" s="33">
        <f t="shared" si="213"/>
        <v>0</v>
      </c>
      <c r="F840" s="268">
        <f>IF($F$12=0,0,IF(予定価格!$G$1939=0,ROUND(予定価格!H828*(入力表!$F$12/予定価格!$H$1943),-H840),ROUND((予定価格!G828*(入力表!$F$12-予定価格!$H$1943)/予定価格!$G$1943)+予定価格!H828,-H840)))+I840</f>
        <v>0</v>
      </c>
      <c r="G840" s="268"/>
      <c r="H840" s="34">
        <f t="shared" si="212"/>
        <v>3</v>
      </c>
      <c r="I840" s="35">
        <f t="shared" si="214"/>
        <v>0</v>
      </c>
      <c r="J840" s="220">
        <f t="shared" si="215"/>
        <v>0</v>
      </c>
      <c r="K840" s="12">
        <f t="shared" si="216"/>
        <v>0</v>
      </c>
      <c r="L840" s="37"/>
      <c r="M840" s="6">
        <f>ROUND(予定価格!B828*査定表!$B$1949,-$F$14)</f>
        <v>0</v>
      </c>
      <c r="N840">
        <f>IF(M840=0,1,M840/予定価格!B828)</f>
        <v>1</v>
      </c>
      <c r="O840">
        <f t="shared" si="207"/>
        <v>11</v>
      </c>
      <c r="P840">
        <f t="shared" si="217"/>
        <v>0</v>
      </c>
      <c r="Q840">
        <f>IF(M840=0,0,M840/予定価格!B828)</f>
        <v>0</v>
      </c>
      <c r="R840">
        <f t="shared" si="208"/>
        <v>11</v>
      </c>
      <c r="S840">
        <f t="shared" si="218"/>
        <v>0</v>
      </c>
      <c r="T840" s="6">
        <f t="shared" si="219"/>
        <v>0</v>
      </c>
      <c r="U840" s="6" t="e">
        <f>IF(予定価格!$G$1939=0,ROUND(予定価格!H828*(入力表!$F$12/予定価格!$H$1943),-$F$14),ROUND((予定価格!G828*(入力表!$F$12-予定価格!$H$1943)/予定価格!$G$1943)+予定価格!H828,-$F$14))</f>
        <v>#DIV/0!</v>
      </c>
      <c r="V840" t="e">
        <f>IF(U840=0,1,IF(予定価格!O828=0,1,(U840-予定価格!P828)/予定価格!O828))</f>
        <v>#DIV/0!</v>
      </c>
      <c r="W840" t="e">
        <f t="shared" si="209"/>
        <v>#DIV/0!</v>
      </c>
      <c r="X840" t="e">
        <f t="shared" si="220"/>
        <v>#DIV/0!</v>
      </c>
      <c r="Y840" t="e">
        <f>IF(U840=0,0,IF(予定価格!G828=0,0,(U840-予定価格!H828)/予定価格!G828))</f>
        <v>#DIV/0!</v>
      </c>
      <c r="Z840" t="e">
        <f t="shared" si="210"/>
        <v>#DIV/0!</v>
      </c>
      <c r="AA840" t="e">
        <f t="shared" si="221"/>
        <v>#DIV/0!</v>
      </c>
      <c r="AB840" s="6" t="e">
        <f t="shared" si="222"/>
        <v>#DIV/0!</v>
      </c>
    </row>
    <row r="841" spans="1:28" hidden="1" x14ac:dyDescent="0.2">
      <c r="A841">
        <f>+予定価格!A829</f>
        <v>0</v>
      </c>
      <c r="B841" s="268">
        <f>ROUND(予定価格!B829*査定表!$B$1949,-D841)+E841</f>
        <v>0</v>
      </c>
      <c r="C841" s="268"/>
      <c r="D841" s="32">
        <f t="shared" si="211"/>
        <v>3</v>
      </c>
      <c r="E841" s="33">
        <f t="shared" si="213"/>
        <v>0</v>
      </c>
      <c r="F841" s="268">
        <f>IF($F$12=0,0,IF(予定価格!$G$1939=0,ROUND(予定価格!H829*(入力表!$F$12/予定価格!$H$1943),-H841),ROUND((予定価格!G829*(入力表!$F$12-予定価格!$H$1943)/予定価格!$G$1943)+予定価格!H829,-H841)))+I841</f>
        <v>0</v>
      </c>
      <c r="G841" s="268"/>
      <c r="H841" s="34">
        <f t="shared" si="212"/>
        <v>3</v>
      </c>
      <c r="I841" s="35">
        <f t="shared" si="214"/>
        <v>0</v>
      </c>
      <c r="J841" s="220">
        <f t="shared" si="215"/>
        <v>0</v>
      </c>
      <c r="K841" s="12">
        <f t="shared" si="216"/>
        <v>0</v>
      </c>
      <c r="L841" s="37"/>
      <c r="M841" s="6">
        <f>ROUND(予定価格!B829*査定表!$B$1949,-$F$14)</f>
        <v>0</v>
      </c>
      <c r="N841">
        <f>IF(M841=0,1,M841/予定価格!B829)</f>
        <v>1</v>
      </c>
      <c r="O841">
        <f t="shared" si="207"/>
        <v>11</v>
      </c>
      <c r="P841">
        <f t="shared" si="217"/>
        <v>0</v>
      </c>
      <c r="Q841">
        <f>IF(M841=0,0,M841/予定価格!B829)</f>
        <v>0</v>
      </c>
      <c r="R841">
        <f t="shared" si="208"/>
        <v>11</v>
      </c>
      <c r="S841">
        <f t="shared" si="218"/>
        <v>0</v>
      </c>
      <c r="T841" s="6">
        <f t="shared" si="219"/>
        <v>0</v>
      </c>
      <c r="U841" s="6" t="e">
        <f>IF(予定価格!$G$1939=0,ROUND(予定価格!H829*(入力表!$F$12/予定価格!$H$1943),-$F$14),ROUND((予定価格!G829*(入力表!$F$12-予定価格!$H$1943)/予定価格!$G$1943)+予定価格!H829,-$F$14))</f>
        <v>#DIV/0!</v>
      </c>
      <c r="V841" t="e">
        <f>IF(U841=0,1,IF(予定価格!O829=0,1,(U841-予定価格!P829)/予定価格!O829))</f>
        <v>#DIV/0!</v>
      </c>
      <c r="W841" t="e">
        <f t="shared" si="209"/>
        <v>#DIV/0!</v>
      </c>
      <c r="X841" t="e">
        <f t="shared" si="220"/>
        <v>#DIV/0!</v>
      </c>
      <c r="Y841" t="e">
        <f>IF(U841=0,0,IF(予定価格!G829=0,0,(U841-予定価格!H829)/予定価格!G829))</f>
        <v>#DIV/0!</v>
      </c>
      <c r="Z841" t="e">
        <f t="shared" si="210"/>
        <v>#DIV/0!</v>
      </c>
      <c r="AA841" t="e">
        <f t="shared" si="221"/>
        <v>#DIV/0!</v>
      </c>
      <c r="AB841" s="6" t="e">
        <f t="shared" si="222"/>
        <v>#DIV/0!</v>
      </c>
    </row>
    <row r="842" spans="1:28" hidden="1" x14ac:dyDescent="0.2">
      <c r="A842">
        <f>+予定価格!A830</f>
        <v>0</v>
      </c>
      <c r="B842" s="268">
        <f>ROUND(予定価格!B830*査定表!$B$1949,-D842)+E842</f>
        <v>0</v>
      </c>
      <c r="C842" s="268"/>
      <c r="D842" s="32">
        <f t="shared" si="211"/>
        <v>3</v>
      </c>
      <c r="E842" s="33">
        <f t="shared" si="213"/>
        <v>0</v>
      </c>
      <c r="F842" s="268">
        <f>IF($F$12=0,0,IF(予定価格!$G$1939=0,ROUND(予定価格!H830*(入力表!$F$12/予定価格!$H$1943),-H842),ROUND((予定価格!G830*(入力表!$F$12-予定価格!$H$1943)/予定価格!$G$1943)+予定価格!H830,-H842)))+I842</f>
        <v>0</v>
      </c>
      <c r="G842" s="268"/>
      <c r="H842" s="34">
        <f t="shared" si="212"/>
        <v>3</v>
      </c>
      <c r="I842" s="35">
        <f t="shared" si="214"/>
        <v>0</v>
      </c>
      <c r="J842" s="220">
        <f t="shared" si="215"/>
        <v>0</v>
      </c>
      <c r="K842" s="12">
        <f t="shared" si="216"/>
        <v>0</v>
      </c>
      <c r="L842" s="37"/>
      <c r="M842" s="6">
        <f>ROUND(予定価格!B830*査定表!$B$1949,-$F$14)</f>
        <v>0</v>
      </c>
      <c r="N842">
        <f>IF(M842=0,1,M842/予定価格!B830)</f>
        <v>1</v>
      </c>
      <c r="O842">
        <f t="shared" si="207"/>
        <v>11</v>
      </c>
      <c r="P842">
        <f t="shared" si="217"/>
        <v>0</v>
      </c>
      <c r="Q842">
        <f>IF(M842=0,0,M842/予定価格!B830)</f>
        <v>0</v>
      </c>
      <c r="R842">
        <f t="shared" si="208"/>
        <v>11</v>
      </c>
      <c r="S842">
        <f t="shared" si="218"/>
        <v>0</v>
      </c>
      <c r="T842" s="6">
        <f t="shared" si="219"/>
        <v>0</v>
      </c>
      <c r="U842" s="6" t="e">
        <f>IF(予定価格!$G$1939=0,ROUND(予定価格!H830*(入力表!$F$12/予定価格!$H$1943),-$F$14),ROUND((予定価格!G830*(入力表!$F$12-予定価格!$H$1943)/予定価格!$G$1943)+予定価格!H830,-$F$14))</f>
        <v>#DIV/0!</v>
      </c>
      <c r="V842" t="e">
        <f>IF(U842=0,1,IF(予定価格!O830=0,1,(U842-予定価格!P830)/予定価格!O830))</f>
        <v>#DIV/0!</v>
      </c>
      <c r="W842" t="e">
        <f t="shared" si="209"/>
        <v>#DIV/0!</v>
      </c>
      <c r="X842" t="e">
        <f t="shared" si="220"/>
        <v>#DIV/0!</v>
      </c>
      <c r="Y842" t="e">
        <f>IF(U842=0,0,IF(予定価格!G830=0,0,(U842-予定価格!H830)/予定価格!G830))</f>
        <v>#DIV/0!</v>
      </c>
      <c r="Z842" t="e">
        <f t="shared" si="210"/>
        <v>#DIV/0!</v>
      </c>
      <c r="AA842" t="e">
        <f t="shared" si="221"/>
        <v>#DIV/0!</v>
      </c>
      <c r="AB842" s="6" t="e">
        <f t="shared" si="222"/>
        <v>#DIV/0!</v>
      </c>
    </row>
    <row r="843" spans="1:28" hidden="1" x14ac:dyDescent="0.2">
      <c r="A843">
        <f>+予定価格!A831</f>
        <v>0</v>
      </c>
      <c r="B843" s="268">
        <f>ROUND(予定価格!B831*査定表!$B$1949,-D843)+E843</f>
        <v>0</v>
      </c>
      <c r="C843" s="268"/>
      <c r="D843" s="32">
        <f t="shared" si="211"/>
        <v>3</v>
      </c>
      <c r="E843" s="33">
        <f t="shared" si="213"/>
        <v>0</v>
      </c>
      <c r="F843" s="268">
        <f>IF($F$12=0,0,IF(予定価格!$G$1939=0,ROUND(予定価格!H831*(入力表!$F$12/予定価格!$H$1943),-H843),ROUND((予定価格!G831*(入力表!$F$12-予定価格!$H$1943)/予定価格!$G$1943)+予定価格!H831,-H843)))+I843</f>
        <v>0</v>
      </c>
      <c r="G843" s="268"/>
      <c r="H843" s="34">
        <f t="shared" si="212"/>
        <v>3</v>
      </c>
      <c r="I843" s="35">
        <f t="shared" si="214"/>
        <v>0</v>
      </c>
      <c r="J843" s="220">
        <f t="shared" si="215"/>
        <v>0</v>
      </c>
      <c r="K843" s="12">
        <f t="shared" si="216"/>
        <v>0</v>
      </c>
      <c r="L843" s="37"/>
      <c r="M843" s="6">
        <f>ROUND(予定価格!B831*査定表!$B$1949,-$F$14)</f>
        <v>0</v>
      </c>
      <c r="N843">
        <f>IF(M843=0,1,M843/予定価格!B831)</f>
        <v>1</v>
      </c>
      <c r="O843">
        <f t="shared" si="207"/>
        <v>11</v>
      </c>
      <c r="P843">
        <f t="shared" si="217"/>
        <v>0</v>
      </c>
      <c r="Q843">
        <f>IF(M843=0,0,M843/予定価格!B831)</f>
        <v>0</v>
      </c>
      <c r="R843">
        <f t="shared" si="208"/>
        <v>11</v>
      </c>
      <c r="S843">
        <f t="shared" si="218"/>
        <v>0</v>
      </c>
      <c r="T843" s="6">
        <f t="shared" si="219"/>
        <v>0</v>
      </c>
      <c r="U843" s="6" t="e">
        <f>IF(予定価格!$G$1939=0,ROUND(予定価格!H831*(入力表!$F$12/予定価格!$H$1943),-$F$14),ROUND((予定価格!G831*(入力表!$F$12-予定価格!$H$1943)/予定価格!$G$1943)+予定価格!H831,-$F$14))</f>
        <v>#DIV/0!</v>
      </c>
      <c r="V843" t="e">
        <f>IF(U843=0,1,IF(予定価格!O831=0,1,(U843-予定価格!P831)/予定価格!O831))</f>
        <v>#DIV/0!</v>
      </c>
      <c r="W843" t="e">
        <f t="shared" si="209"/>
        <v>#DIV/0!</v>
      </c>
      <c r="X843" t="e">
        <f t="shared" si="220"/>
        <v>#DIV/0!</v>
      </c>
      <c r="Y843" t="e">
        <f>IF(U843=0,0,IF(予定価格!G831=0,0,(U843-予定価格!H831)/予定価格!G831))</f>
        <v>#DIV/0!</v>
      </c>
      <c r="Z843" t="e">
        <f t="shared" si="210"/>
        <v>#DIV/0!</v>
      </c>
      <c r="AA843" t="e">
        <f t="shared" si="221"/>
        <v>#DIV/0!</v>
      </c>
      <c r="AB843" s="6" t="e">
        <f t="shared" si="222"/>
        <v>#DIV/0!</v>
      </c>
    </row>
    <row r="844" spans="1:28" hidden="1" x14ac:dyDescent="0.2">
      <c r="A844">
        <f>+予定価格!A832</f>
        <v>0</v>
      </c>
      <c r="B844" s="268">
        <f>ROUND(予定価格!B832*査定表!$B$1949,-D844)+E844</f>
        <v>0</v>
      </c>
      <c r="C844" s="268"/>
      <c r="D844" s="32">
        <f t="shared" si="211"/>
        <v>3</v>
      </c>
      <c r="E844" s="33">
        <f t="shared" si="213"/>
        <v>0</v>
      </c>
      <c r="F844" s="268">
        <f>IF($F$12=0,0,IF(予定価格!$G$1939=0,ROUND(予定価格!H832*(入力表!$F$12/予定価格!$H$1943),-H844),ROUND((予定価格!G832*(入力表!$F$12-予定価格!$H$1943)/予定価格!$G$1943)+予定価格!H832,-H844)))+I844</f>
        <v>0</v>
      </c>
      <c r="G844" s="268"/>
      <c r="H844" s="34">
        <f t="shared" si="212"/>
        <v>3</v>
      </c>
      <c r="I844" s="35">
        <f t="shared" si="214"/>
        <v>0</v>
      </c>
      <c r="J844" s="220">
        <f t="shared" si="215"/>
        <v>0</v>
      </c>
      <c r="K844" s="12">
        <f t="shared" si="216"/>
        <v>0</v>
      </c>
      <c r="L844" s="37"/>
      <c r="M844" s="6">
        <f>ROUND(予定価格!B832*査定表!$B$1949,-$F$14)</f>
        <v>0</v>
      </c>
      <c r="N844">
        <f>IF(M844=0,1,M844/予定価格!B832)</f>
        <v>1</v>
      </c>
      <c r="O844">
        <f t="shared" si="207"/>
        <v>11</v>
      </c>
      <c r="P844">
        <f t="shared" si="217"/>
        <v>0</v>
      </c>
      <c r="Q844">
        <f>IF(M844=0,0,M844/予定価格!B832)</f>
        <v>0</v>
      </c>
      <c r="R844">
        <f t="shared" si="208"/>
        <v>11</v>
      </c>
      <c r="S844">
        <f t="shared" si="218"/>
        <v>0</v>
      </c>
      <c r="T844" s="6">
        <f t="shared" si="219"/>
        <v>0</v>
      </c>
      <c r="U844" s="6" t="e">
        <f>IF(予定価格!$G$1939=0,ROUND(予定価格!H832*(入力表!$F$12/予定価格!$H$1943),-$F$14),ROUND((予定価格!G832*(入力表!$F$12-予定価格!$H$1943)/予定価格!$G$1943)+予定価格!H832,-$F$14))</f>
        <v>#DIV/0!</v>
      </c>
      <c r="V844" t="e">
        <f>IF(U844=0,1,IF(予定価格!O832=0,1,(U844-予定価格!P832)/予定価格!O832))</f>
        <v>#DIV/0!</v>
      </c>
      <c r="W844" t="e">
        <f t="shared" si="209"/>
        <v>#DIV/0!</v>
      </c>
      <c r="X844" t="e">
        <f t="shared" si="220"/>
        <v>#DIV/0!</v>
      </c>
      <c r="Y844" t="e">
        <f>IF(U844=0,0,IF(予定価格!G832=0,0,(U844-予定価格!H832)/予定価格!G832))</f>
        <v>#DIV/0!</v>
      </c>
      <c r="Z844" t="e">
        <f t="shared" si="210"/>
        <v>#DIV/0!</v>
      </c>
      <c r="AA844" t="e">
        <f t="shared" si="221"/>
        <v>#DIV/0!</v>
      </c>
      <c r="AB844" s="6" t="e">
        <f t="shared" si="222"/>
        <v>#DIV/0!</v>
      </c>
    </row>
    <row r="845" spans="1:28" hidden="1" x14ac:dyDescent="0.2">
      <c r="A845">
        <f>+予定価格!A833</f>
        <v>0</v>
      </c>
      <c r="B845" s="268">
        <f>ROUND(予定価格!B833*査定表!$B$1949,-D845)+E845</f>
        <v>0</v>
      </c>
      <c r="C845" s="268"/>
      <c r="D845" s="32">
        <f t="shared" si="211"/>
        <v>3</v>
      </c>
      <c r="E845" s="33">
        <f t="shared" si="213"/>
        <v>0</v>
      </c>
      <c r="F845" s="268">
        <f>IF($F$12=0,0,IF(予定価格!$G$1939=0,ROUND(予定価格!H833*(入力表!$F$12/予定価格!$H$1943),-H845),ROUND((予定価格!G833*(入力表!$F$12-予定価格!$H$1943)/予定価格!$G$1943)+予定価格!H833,-H845)))+I845</f>
        <v>0</v>
      </c>
      <c r="G845" s="268"/>
      <c r="H845" s="34">
        <f t="shared" si="212"/>
        <v>3</v>
      </c>
      <c r="I845" s="35">
        <f t="shared" si="214"/>
        <v>0</v>
      </c>
      <c r="J845" s="220">
        <f t="shared" si="215"/>
        <v>0</v>
      </c>
      <c r="K845" s="12">
        <f t="shared" si="216"/>
        <v>0</v>
      </c>
      <c r="L845" s="37"/>
      <c r="M845" s="6">
        <f>ROUND(予定価格!B833*査定表!$B$1949,-$F$14)</f>
        <v>0</v>
      </c>
      <c r="N845">
        <f>IF(M845=0,1,M845/予定価格!B833)</f>
        <v>1</v>
      </c>
      <c r="O845">
        <f t="shared" si="207"/>
        <v>11</v>
      </c>
      <c r="P845">
        <f t="shared" si="217"/>
        <v>0</v>
      </c>
      <c r="Q845">
        <f>IF(M845=0,0,M845/予定価格!B833)</f>
        <v>0</v>
      </c>
      <c r="R845">
        <f t="shared" si="208"/>
        <v>11</v>
      </c>
      <c r="S845">
        <f t="shared" si="218"/>
        <v>0</v>
      </c>
      <c r="T845" s="6">
        <f t="shared" si="219"/>
        <v>0</v>
      </c>
      <c r="U845" s="6" t="e">
        <f>IF(予定価格!$G$1939=0,ROUND(予定価格!H833*(入力表!$F$12/予定価格!$H$1943),-$F$14),ROUND((予定価格!G833*(入力表!$F$12-予定価格!$H$1943)/予定価格!$G$1943)+予定価格!H833,-$F$14))</f>
        <v>#DIV/0!</v>
      </c>
      <c r="V845" t="e">
        <f>IF(U845=0,1,IF(予定価格!O833=0,1,(U845-予定価格!P833)/予定価格!O833))</f>
        <v>#DIV/0!</v>
      </c>
      <c r="W845" t="e">
        <f t="shared" si="209"/>
        <v>#DIV/0!</v>
      </c>
      <c r="X845" t="e">
        <f t="shared" si="220"/>
        <v>#DIV/0!</v>
      </c>
      <c r="Y845" t="e">
        <f>IF(U845=0,0,IF(予定価格!G833=0,0,(U845-予定価格!H833)/予定価格!G833))</f>
        <v>#DIV/0!</v>
      </c>
      <c r="Z845" t="e">
        <f t="shared" si="210"/>
        <v>#DIV/0!</v>
      </c>
      <c r="AA845" t="e">
        <f t="shared" si="221"/>
        <v>#DIV/0!</v>
      </c>
      <c r="AB845" s="6" t="e">
        <f t="shared" si="222"/>
        <v>#DIV/0!</v>
      </c>
    </row>
    <row r="846" spans="1:28" hidden="1" x14ac:dyDescent="0.2">
      <c r="A846">
        <f>+予定価格!A834</f>
        <v>0</v>
      </c>
      <c r="B846" s="268">
        <f>ROUND(予定価格!B834*査定表!$B$1949,-D846)+E846</f>
        <v>0</v>
      </c>
      <c r="C846" s="268"/>
      <c r="D846" s="32">
        <f t="shared" si="211"/>
        <v>3</v>
      </c>
      <c r="E846" s="33">
        <f t="shared" si="213"/>
        <v>0</v>
      </c>
      <c r="F846" s="268">
        <f>IF($F$12=0,0,IF(予定価格!$G$1939=0,ROUND(予定価格!H834*(入力表!$F$12/予定価格!$H$1943),-H846),ROUND((予定価格!G834*(入力表!$F$12-予定価格!$H$1943)/予定価格!$G$1943)+予定価格!H834,-H846)))+I846</f>
        <v>0</v>
      </c>
      <c r="G846" s="268"/>
      <c r="H846" s="34">
        <f t="shared" si="212"/>
        <v>3</v>
      </c>
      <c r="I846" s="35">
        <f t="shared" si="214"/>
        <v>0</v>
      </c>
      <c r="J846" s="220">
        <f t="shared" si="215"/>
        <v>0</v>
      </c>
      <c r="K846" s="12">
        <f t="shared" si="216"/>
        <v>0</v>
      </c>
      <c r="L846" s="37"/>
      <c r="M846" s="6">
        <f>ROUND(予定価格!B834*査定表!$B$1949,-$F$14)</f>
        <v>0</v>
      </c>
      <c r="N846">
        <f>IF(M846=0,1,M846/予定価格!B834)</f>
        <v>1</v>
      </c>
      <c r="O846">
        <f t="shared" si="207"/>
        <v>11</v>
      </c>
      <c r="P846">
        <f t="shared" si="217"/>
        <v>0</v>
      </c>
      <c r="Q846">
        <f>IF(M846=0,0,M846/予定価格!B834)</f>
        <v>0</v>
      </c>
      <c r="R846">
        <f t="shared" si="208"/>
        <v>11</v>
      </c>
      <c r="S846">
        <f t="shared" si="218"/>
        <v>0</v>
      </c>
      <c r="T846" s="6">
        <f t="shared" si="219"/>
        <v>0</v>
      </c>
      <c r="U846" s="6" t="e">
        <f>IF(予定価格!$G$1939=0,ROUND(予定価格!H834*(入力表!$F$12/予定価格!$H$1943),-$F$14),ROUND((予定価格!G834*(入力表!$F$12-予定価格!$H$1943)/予定価格!$G$1943)+予定価格!H834,-$F$14))</f>
        <v>#DIV/0!</v>
      </c>
      <c r="V846" t="e">
        <f>IF(U846=0,1,IF(予定価格!O834=0,1,(U846-予定価格!P834)/予定価格!O834))</f>
        <v>#DIV/0!</v>
      </c>
      <c r="W846" t="e">
        <f t="shared" si="209"/>
        <v>#DIV/0!</v>
      </c>
      <c r="X846" t="e">
        <f t="shared" si="220"/>
        <v>#DIV/0!</v>
      </c>
      <c r="Y846" t="e">
        <f>IF(U846=0,0,IF(予定価格!G834=0,0,(U846-予定価格!H834)/予定価格!G834))</f>
        <v>#DIV/0!</v>
      </c>
      <c r="Z846" t="e">
        <f t="shared" si="210"/>
        <v>#DIV/0!</v>
      </c>
      <c r="AA846" t="e">
        <f t="shared" si="221"/>
        <v>#DIV/0!</v>
      </c>
      <c r="AB846" s="6" t="e">
        <f t="shared" si="222"/>
        <v>#DIV/0!</v>
      </c>
    </row>
    <row r="847" spans="1:28" hidden="1" x14ac:dyDescent="0.2">
      <c r="A847">
        <f>+予定価格!A835</f>
        <v>0</v>
      </c>
      <c r="B847" s="268">
        <f>ROUND(予定価格!B835*査定表!$B$1949,-D847)+E847</f>
        <v>0</v>
      </c>
      <c r="C847" s="268"/>
      <c r="D847" s="32">
        <f t="shared" si="211"/>
        <v>3</v>
      </c>
      <c r="E847" s="33">
        <f t="shared" si="213"/>
        <v>0</v>
      </c>
      <c r="F847" s="268">
        <f>IF($F$12=0,0,IF(予定価格!$G$1939=0,ROUND(予定価格!H835*(入力表!$F$12/予定価格!$H$1943),-H847),ROUND((予定価格!G835*(入力表!$F$12-予定価格!$H$1943)/予定価格!$G$1943)+予定価格!H835,-H847)))+I847</f>
        <v>0</v>
      </c>
      <c r="G847" s="268"/>
      <c r="H847" s="34">
        <f t="shared" si="212"/>
        <v>3</v>
      </c>
      <c r="I847" s="35">
        <f t="shared" si="214"/>
        <v>0</v>
      </c>
      <c r="J847" s="220">
        <f t="shared" si="215"/>
        <v>0</v>
      </c>
      <c r="K847" s="12">
        <f t="shared" si="216"/>
        <v>0</v>
      </c>
      <c r="L847" s="37"/>
      <c r="M847" s="6">
        <f>ROUND(予定価格!B835*査定表!$B$1949,-$F$14)</f>
        <v>0</v>
      </c>
      <c r="N847">
        <f>IF(M847=0,1,M847/予定価格!B835)</f>
        <v>1</v>
      </c>
      <c r="O847">
        <f t="shared" si="207"/>
        <v>11</v>
      </c>
      <c r="P847">
        <f t="shared" si="217"/>
        <v>0</v>
      </c>
      <c r="Q847">
        <f>IF(M847=0,0,M847/予定価格!B835)</f>
        <v>0</v>
      </c>
      <c r="R847">
        <f t="shared" si="208"/>
        <v>11</v>
      </c>
      <c r="S847">
        <f t="shared" si="218"/>
        <v>0</v>
      </c>
      <c r="T847" s="6">
        <f t="shared" si="219"/>
        <v>0</v>
      </c>
      <c r="U847" s="6" t="e">
        <f>IF(予定価格!$G$1939=0,ROUND(予定価格!H835*(入力表!$F$12/予定価格!$H$1943),-$F$14),ROUND((予定価格!G835*(入力表!$F$12-予定価格!$H$1943)/予定価格!$G$1943)+予定価格!H835,-$F$14))</f>
        <v>#DIV/0!</v>
      </c>
      <c r="V847" t="e">
        <f>IF(U847=0,1,IF(予定価格!O835=0,1,(U847-予定価格!P835)/予定価格!O835))</f>
        <v>#DIV/0!</v>
      </c>
      <c r="W847" t="e">
        <f t="shared" si="209"/>
        <v>#DIV/0!</v>
      </c>
      <c r="X847" t="e">
        <f t="shared" si="220"/>
        <v>#DIV/0!</v>
      </c>
      <c r="Y847" t="e">
        <f>IF(U847=0,0,IF(予定価格!G835=0,0,(U847-予定価格!H835)/予定価格!G835))</f>
        <v>#DIV/0!</v>
      </c>
      <c r="Z847" t="e">
        <f t="shared" si="210"/>
        <v>#DIV/0!</v>
      </c>
      <c r="AA847" t="e">
        <f t="shared" si="221"/>
        <v>#DIV/0!</v>
      </c>
      <c r="AB847" s="6" t="e">
        <f t="shared" si="222"/>
        <v>#DIV/0!</v>
      </c>
    </row>
    <row r="848" spans="1:28" hidden="1" x14ac:dyDescent="0.2">
      <c r="A848">
        <f>+予定価格!A836</f>
        <v>0</v>
      </c>
      <c r="B848" s="268">
        <f>ROUND(予定価格!B836*査定表!$B$1949,-D848)+E848</f>
        <v>0</v>
      </c>
      <c r="C848" s="268"/>
      <c r="D848" s="32">
        <f t="shared" si="211"/>
        <v>3</v>
      </c>
      <c r="E848" s="33">
        <f t="shared" si="213"/>
        <v>0</v>
      </c>
      <c r="F848" s="268">
        <f>IF($F$12=0,0,IF(予定価格!$G$1939=0,ROUND(予定価格!H836*(入力表!$F$12/予定価格!$H$1943),-H848),ROUND((予定価格!G836*(入力表!$F$12-予定価格!$H$1943)/予定価格!$G$1943)+予定価格!H836,-H848)))+I848</f>
        <v>0</v>
      </c>
      <c r="G848" s="268"/>
      <c r="H848" s="34">
        <f t="shared" si="212"/>
        <v>3</v>
      </c>
      <c r="I848" s="35">
        <f t="shared" si="214"/>
        <v>0</v>
      </c>
      <c r="J848" s="220">
        <f t="shared" si="215"/>
        <v>0</v>
      </c>
      <c r="K848" s="12">
        <f t="shared" si="216"/>
        <v>0</v>
      </c>
      <c r="L848" s="37"/>
      <c r="M848" s="6">
        <f>ROUND(予定価格!B836*査定表!$B$1949,-$F$14)</f>
        <v>0</v>
      </c>
      <c r="N848">
        <f>IF(M848=0,1,M848/予定価格!B836)</f>
        <v>1</v>
      </c>
      <c r="O848">
        <f t="shared" si="207"/>
        <v>11</v>
      </c>
      <c r="P848">
        <f t="shared" si="217"/>
        <v>0</v>
      </c>
      <c r="Q848">
        <f>IF(M848=0,0,M848/予定価格!B836)</f>
        <v>0</v>
      </c>
      <c r="R848">
        <f t="shared" si="208"/>
        <v>11</v>
      </c>
      <c r="S848">
        <f t="shared" si="218"/>
        <v>0</v>
      </c>
      <c r="T848" s="6">
        <f t="shared" si="219"/>
        <v>0</v>
      </c>
      <c r="U848" s="6" t="e">
        <f>IF(予定価格!$G$1939=0,ROUND(予定価格!H836*(入力表!$F$12/予定価格!$H$1943),-$F$14),ROUND((予定価格!G836*(入力表!$F$12-予定価格!$H$1943)/予定価格!$G$1943)+予定価格!H836,-$F$14))</f>
        <v>#DIV/0!</v>
      </c>
      <c r="V848" t="e">
        <f>IF(U848=0,1,IF(予定価格!O836=0,1,(U848-予定価格!P836)/予定価格!O836))</f>
        <v>#DIV/0!</v>
      </c>
      <c r="W848" t="e">
        <f t="shared" si="209"/>
        <v>#DIV/0!</v>
      </c>
      <c r="X848" t="e">
        <f t="shared" si="220"/>
        <v>#DIV/0!</v>
      </c>
      <c r="Y848" t="e">
        <f>IF(U848=0,0,IF(予定価格!G836=0,0,(U848-予定価格!H836)/予定価格!G836))</f>
        <v>#DIV/0!</v>
      </c>
      <c r="Z848" t="e">
        <f t="shared" si="210"/>
        <v>#DIV/0!</v>
      </c>
      <c r="AA848" t="e">
        <f t="shared" si="221"/>
        <v>#DIV/0!</v>
      </c>
      <c r="AB848" s="6" t="e">
        <f t="shared" si="222"/>
        <v>#DIV/0!</v>
      </c>
    </row>
    <row r="849" spans="1:28" hidden="1" x14ac:dyDescent="0.2">
      <c r="A849">
        <f>+予定価格!A837</f>
        <v>0</v>
      </c>
      <c r="B849" s="268">
        <f>ROUND(予定価格!B837*査定表!$B$1949,-D849)+E849</f>
        <v>0</v>
      </c>
      <c r="C849" s="268"/>
      <c r="D849" s="32">
        <f t="shared" si="211"/>
        <v>3</v>
      </c>
      <c r="E849" s="33">
        <f t="shared" si="213"/>
        <v>0</v>
      </c>
      <c r="F849" s="268">
        <f>IF($F$12=0,0,IF(予定価格!$G$1939=0,ROUND(予定価格!H837*(入力表!$F$12/予定価格!$H$1943),-H849),ROUND((予定価格!G837*(入力表!$F$12-予定価格!$H$1943)/予定価格!$G$1943)+予定価格!H837,-H849)))+I849</f>
        <v>0</v>
      </c>
      <c r="G849" s="268"/>
      <c r="H849" s="34">
        <f t="shared" si="212"/>
        <v>3</v>
      </c>
      <c r="I849" s="35">
        <f t="shared" si="214"/>
        <v>0</v>
      </c>
      <c r="J849" s="220">
        <f t="shared" si="215"/>
        <v>0</v>
      </c>
      <c r="K849" s="12">
        <f t="shared" si="216"/>
        <v>0</v>
      </c>
      <c r="L849" s="37"/>
      <c r="M849" s="6">
        <f>ROUND(予定価格!B837*査定表!$B$1949,-$F$14)</f>
        <v>0</v>
      </c>
      <c r="N849">
        <f>IF(M849=0,1,M849/予定価格!B837)</f>
        <v>1</v>
      </c>
      <c r="O849">
        <f t="shared" ref="O849:O857" si="223">RANK(N849,N$17:N$1984,1)</f>
        <v>11</v>
      </c>
      <c r="P849">
        <f t="shared" si="217"/>
        <v>0</v>
      </c>
      <c r="Q849">
        <f>IF(M849=0,0,M849/予定価格!B837)</f>
        <v>0</v>
      </c>
      <c r="R849">
        <f t="shared" ref="R849:R857" si="224">RANK(Q849,Q$17:Q$1984,0)</f>
        <v>11</v>
      </c>
      <c r="S849">
        <f t="shared" si="218"/>
        <v>0</v>
      </c>
      <c r="T849" s="6">
        <f t="shared" si="219"/>
        <v>0</v>
      </c>
      <c r="U849" s="6" t="e">
        <f>IF(予定価格!$G$1939=0,ROUND(予定価格!H837*(入力表!$F$12/予定価格!$H$1943),-$F$14),ROUND((予定価格!G837*(入力表!$F$12-予定価格!$H$1943)/予定価格!$G$1943)+予定価格!H837,-$F$14))</f>
        <v>#DIV/0!</v>
      </c>
      <c r="V849" t="e">
        <f>IF(U849=0,1,IF(予定価格!O837=0,1,(U849-予定価格!P837)/予定価格!O837))</f>
        <v>#DIV/0!</v>
      </c>
      <c r="W849" t="e">
        <f t="shared" ref="W849:W857" si="225">RANK(V849,V$17:V$1984,1)</f>
        <v>#DIV/0!</v>
      </c>
      <c r="X849" t="e">
        <f t="shared" si="220"/>
        <v>#DIV/0!</v>
      </c>
      <c r="Y849" t="e">
        <f>IF(U849=0,0,IF(予定価格!G837=0,0,(U849-予定価格!H837)/予定価格!G837))</f>
        <v>#DIV/0!</v>
      </c>
      <c r="Z849" t="e">
        <f t="shared" ref="Z849:Z857" si="226">RANK(Y849,Y$17:Y$1984,0)</f>
        <v>#DIV/0!</v>
      </c>
      <c r="AA849" t="e">
        <f t="shared" si="221"/>
        <v>#DIV/0!</v>
      </c>
      <c r="AB849" s="6" t="e">
        <f t="shared" si="222"/>
        <v>#DIV/0!</v>
      </c>
    </row>
    <row r="850" spans="1:28" hidden="1" x14ac:dyDescent="0.2">
      <c r="A850">
        <f>+予定価格!A838</f>
        <v>0</v>
      </c>
      <c r="B850" s="268">
        <f>ROUND(予定価格!B838*査定表!$B$1949,-D850)+E850</f>
        <v>0</v>
      </c>
      <c r="C850" s="268"/>
      <c r="D850" s="32">
        <f t="shared" ref="D850:D913" si="227">+$F$14</f>
        <v>3</v>
      </c>
      <c r="E850" s="33">
        <f t="shared" si="213"/>
        <v>0</v>
      </c>
      <c r="F850" s="268">
        <f>IF($F$12=0,0,IF(予定価格!$G$1939=0,ROUND(予定価格!H838*(入力表!$F$12/予定価格!$H$1943),-H850),ROUND((予定価格!G838*(入力表!$F$12-予定価格!$H$1943)/予定価格!$G$1943)+予定価格!H838,-H850)))+I850</f>
        <v>0</v>
      </c>
      <c r="G850" s="268"/>
      <c r="H850" s="34">
        <f t="shared" ref="H850:H913" si="228">+$F$14</f>
        <v>3</v>
      </c>
      <c r="I850" s="35">
        <f t="shared" si="214"/>
        <v>0</v>
      </c>
      <c r="J850" s="220">
        <f t="shared" si="215"/>
        <v>0</v>
      </c>
      <c r="K850" s="12">
        <f t="shared" si="216"/>
        <v>0</v>
      </c>
      <c r="L850" s="37"/>
      <c r="M850" s="6">
        <f>ROUND(予定価格!B838*査定表!$B$1949,-$F$14)</f>
        <v>0</v>
      </c>
      <c r="N850">
        <f>IF(M850=0,1,M850/予定価格!B838)</f>
        <v>1</v>
      </c>
      <c r="O850">
        <f t="shared" si="223"/>
        <v>11</v>
      </c>
      <c r="P850">
        <f t="shared" si="217"/>
        <v>0</v>
      </c>
      <c r="Q850">
        <f>IF(M850=0,0,M850/予定価格!B838)</f>
        <v>0</v>
      </c>
      <c r="R850">
        <f t="shared" si="224"/>
        <v>11</v>
      </c>
      <c r="S850">
        <f t="shared" si="218"/>
        <v>0</v>
      </c>
      <c r="T850" s="6">
        <f t="shared" si="219"/>
        <v>0</v>
      </c>
      <c r="U850" s="6" t="e">
        <f>IF(予定価格!$G$1939=0,ROUND(予定価格!H838*(入力表!$F$12/予定価格!$H$1943),-$F$14),ROUND((予定価格!G838*(入力表!$F$12-予定価格!$H$1943)/予定価格!$G$1943)+予定価格!H838,-$F$14))</f>
        <v>#DIV/0!</v>
      </c>
      <c r="V850" t="e">
        <f>IF(U850=0,1,IF(予定価格!O838=0,1,(U850-予定価格!P838)/予定価格!O838))</f>
        <v>#DIV/0!</v>
      </c>
      <c r="W850" t="e">
        <f t="shared" si="225"/>
        <v>#DIV/0!</v>
      </c>
      <c r="X850" t="e">
        <f t="shared" si="220"/>
        <v>#DIV/0!</v>
      </c>
      <c r="Y850" t="e">
        <f>IF(U850=0,0,IF(予定価格!G838=0,0,(U850-予定価格!H838)/予定価格!G838))</f>
        <v>#DIV/0!</v>
      </c>
      <c r="Z850" t="e">
        <f t="shared" si="226"/>
        <v>#DIV/0!</v>
      </c>
      <c r="AA850" t="e">
        <f t="shared" si="221"/>
        <v>#DIV/0!</v>
      </c>
      <c r="AB850" s="6" t="e">
        <f t="shared" si="222"/>
        <v>#DIV/0!</v>
      </c>
    </row>
    <row r="851" spans="1:28" hidden="1" x14ac:dyDescent="0.2">
      <c r="A851">
        <f>+予定価格!A839</f>
        <v>0</v>
      </c>
      <c r="B851" s="268">
        <f>ROUND(予定価格!B839*査定表!$B$1949,-D851)+E851</f>
        <v>0</v>
      </c>
      <c r="C851" s="268"/>
      <c r="D851" s="32">
        <f t="shared" si="227"/>
        <v>3</v>
      </c>
      <c r="E851" s="33">
        <f t="shared" si="213"/>
        <v>0</v>
      </c>
      <c r="F851" s="268">
        <f>IF($F$12=0,0,IF(予定価格!$G$1939=0,ROUND(予定価格!H839*(入力表!$F$12/予定価格!$H$1943),-H851),ROUND((予定価格!G839*(入力表!$F$12-予定価格!$H$1943)/予定価格!$G$1943)+予定価格!H839,-H851)))+I851</f>
        <v>0</v>
      </c>
      <c r="G851" s="268"/>
      <c r="H851" s="34">
        <f t="shared" si="228"/>
        <v>3</v>
      </c>
      <c r="I851" s="35">
        <f t="shared" si="214"/>
        <v>0</v>
      </c>
      <c r="J851" s="220">
        <f t="shared" si="215"/>
        <v>0</v>
      </c>
      <c r="K851" s="12">
        <f t="shared" si="216"/>
        <v>0</v>
      </c>
      <c r="L851" s="37"/>
      <c r="M851" s="6">
        <f>ROUND(予定価格!B839*査定表!$B$1949,-$F$14)</f>
        <v>0</v>
      </c>
      <c r="N851">
        <f>IF(M851=0,1,M851/予定価格!B839)</f>
        <v>1</v>
      </c>
      <c r="O851">
        <f t="shared" si="223"/>
        <v>11</v>
      </c>
      <c r="P851">
        <f t="shared" si="217"/>
        <v>0</v>
      </c>
      <c r="Q851">
        <f>IF(M851=0,0,M851/予定価格!B839)</f>
        <v>0</v>
      </c>
      <c r="R851">
        <f t="shared" si="224"/>
        <v>11</v>
      </c>
      <c r="S851">
        <f t="shared" si="218"/>
        <v>0</v>
      </c>
      <c r="T851" s="6">
        <f t="shared" si="219"/>
        <v>0</v>
      </c>
      <c r="U851" s="6" t="e">
        <f>IF(予定価格!$G$1939=0,ROUND(予定価格!H839*(入力表!$F$12/予定価格!$H$1943),-$F$14),ROUND((予定価格!G839*(入力表!$F$12-予定価格!$H$1943)/予定価格!$G$1943)+予定価格!H839,-$F$14))</f>
        <v>#DIV/0!</v>
      </c>
      <c r="V851" t="e">
        <f>IF(U851=0,1,IF(予定価格!O839=0,1,(U851-予定価格!P839)/予定価格!O839))</f>
        <v>#DIV/0!</v>
      </c>
      <c r="W851" t="e">
        <f t="shared" si="225"/>
        <v>#DIV/0!</v>
      </c>
      <c r="X851" t="e">
        <f t="shared" si="220"/>
        <v>#DIV/0!</v>
      </c>
      <c r="Y851" t="e">
        <f>IF(U851=0,0,IF(予定価格!G839=0,0,(U851-予定価格!H839)/予定価格!G839))</f>
        <v>#DIV/0!</v>
      </c>
      <c r="Z851" t="e">
        <f t="shared" si="226"/>
        <v>#DIV/0!</v>
      </c>
      <c r="AA851" t="e">
        <f t="shared" si="221"/>
        <v>#DIV/0!</v>
      </c>
      <c r="AB851" s="6" t="e">
        <f t="shared" si="222"/>
        <v>#DIV/0!</v>
      </c>
    </row>
    <row r="852" spans="1:28" hidden="1" x14ac:dyDescent="0.2">
      <c r="A852">
        <f>+予定価格!A840</f>
        <v>0</v>
      </c>
      <c r="B852" s="268">
        <f>ROUND(予定価格!B840*査定表!$B$1949,-D852)+E852</f>
        <v>0</v>
      </c>
      <c r="C852" s="268"/>
      <c r="D852" s="32">
        <f t="shared" si="227"/>
        <v>3</v>
      </c>
      <c r="E852" s="33">
        <f t="shared" si="213"/>
        <v>0</v>
      </c>
      <c r="F852" s="268">
        <f>IF($F$12=0,0,IF(予定価格!$G$1939=0,ROUND(予定価格!H840*(入力表!$F$12/予定価格!$H$1943),-H852),ROUND((予定価格!G840*(入力表!$F$12-予定価格!$H$1943)/予定価格!$G$1943)+予定価格!H840,-H852)))+I852</f>
        <v>0</v>
      </c>
      <c r="G852" s="268"/>
      <c r="H852" s="34">
        <f t="shared" si="228"/>
        <v>3</v>
      </c>
      <c r="I852" s="35">
        <f t="shared" si="214"/>
        <v>0</v>
      </c>
      <c r="J852" s="220">
        <f t="shared" si="215"/>
        <v>0</v>
      </c>
      <c r="K852" s="12">
        <f t="shared" si="216"/>
        <v>0</v>
      </c>
      <c r="L852" s="37"/>
      <c r="M852" s="6">
        <f>ROUND(予定価格!B840*査定表!$B$1949,-$F$14)</f>
        <v>0</v>
      </c>
      <c r="N852">
        <f>IF(M852=0,1,M852/予定価格!B840)</f>
        <v>1</v>
      </c>
      <c r="O852">
        <f t="shared" si="223"/>
        <v>11</v>
      </c>
      <c r="P852">
        <f t="shared" si="217"/>
        <v>0</v>
      </c>
      <c r="Q852">
        <f>IF(M852=0,0,M852/予定価格!B840)</f>
        <v>0</v>
      </c>
      <c r="R852">
        <f t="shared" si="224"/>
        <v>11</v>
      </c>
      <c r="S852">
        <f t="shared" si="218"/>
        <v>0</v>
      </c>
      <c r="T852" s="6">
        <f t="shared" si="219"/>
        <v>0</v>
      </c>
      <c r="U852" s="6" t="e">
        <f>IF(予定価格!$G$1939=0,ROUND(予定価格!H840*(入力表!$F$12/予定価格!$H$1943),-$F$14),ROUND((予定価格!G840*(入力表!$F$12-予定価格!$H$1943)/予定価格!$G$1943)+予定価格!H840,-$F$14))</f>
        <v>#DIV/0!</v>
      </c>
      <c r="V852" t="e">
        <f>IF(U852=0,1,IF(予定価格!O840=0,1,(U852-予定価格!P840)/予定価格!O840))</f>
        <v>#DIV/0!</v>
      </c>
      <c r="W852" t="e">
        <f t="shared" si="225"/>
        <v>#DIV/0!</v>
      </c>
      <c r="X852" t="e">
        <f t="shared" si="220"/>
        <v>#DIV/0!</v>
      </c>
      <c r="Y852" t="e">
        <f>IF(U852=0,0,IF(予定価格!G840=0,0,(U852-予定価格!H840)/予定価格!G840))</f>
        <v>#DIV/0!</v>
      </c>
      <c r="Z852" t="e">
        <f t="shared" si="226"/>
        <v>#DIV/0!</v>
      </c>
      <c r="AA852" t="e">
        <f t="shared" si="221"/>
        <v>#DIV/0!</v>
      </c>
      <c r="AB852" s="6" t="e">
        <f t="shared" si="222"/>
        <v>#DIV/0!</v>
      </c>
    </row>
    <row r="853" spans="1:28" hidden="1" x14ac:dyDescent="0.2">
      <c r="A853">
        <f>+予定価格!A841</f>
        <v>0</v>
      </c>
      <c r="B853" s="268">
        <f>ROUND(予定価格!B841*査定表!$B$1949,-D853)+E853</f>
        <v>0</v>
      </c>
      <c r="C853" s="268"/>
      <c r="D853" s="32">
        <f t="shared" si="227"/>
        <v>3</v>
      </c>
      <c r="E853" s="33">
        <f t="shared" si="213"/>
        <v>0</v>
      </c>
      <c r="F853" s="268">
        <f>IF($F$12=0,0,IF(予定価格!$G$1939=0,ROUND(予定価格!H841*(入力表!$F$12/予定価格!$H$1943),-H853),ROUND((予定価格!G841*(入力表!$F$12-予定価格!$H$1943)/予定価格!$G$1943)+予定価格!H841,-H853)))+I853</f>
        <v>0</v>
      </c>
      <c r="G853" s="268"/>
      <c r="H853" s="34">
        <f t="shared" si="228"/>
        <v>3</v>
      </c>
      <c r="I853" s="35">
        <f t="shared" si="214"/>
        <v>0</v>
      </c>
      <c r="J853" s="220">
        <f t="shared" si="215"/>
        <v>0</v>
      </c>
      <c r="K853" s="12">
        <f t="shared" si="216"/>
        <v>0</v>
      </c>
      <c r="L853" s="37"/>
      <c r="M853" s="6">
        <f>ROUND(予定価格!B841*査定表!$B$1949,-$F$14)</f>
        <v>0</v>
      </c>
      <c r="N853">
        <f>IF(M853=0,1,M853/予定価格!B841)</f>
        <v>1</v>
      </c>
      <c r="O853">
        <f t="shared" si="223"/>
        <v>11</v>
      </c>
      <c r="P853">
        <f t="shared" si="217"/>
        <v>0</v>
      </c>
      <c r="Q853">
        <f>IF(M853=0,0,M853/予定価格!B841)</f>
        <v>0</v>
      </c>
      <c r="R853">
        <f t="shared" si="224"/>
        <v>11</v>
      </c>
      <c r="S853">
        <f t="shared" si="218"/>
        <v>0</v>
      </c>
      <c r="T853" s="6">
        <f t="shared" si="219"/>
        <v>0</v>
      </c>
      <c r="U853" s="6" t="e">
        <f>IF(予定価格!$G$1939=0,ROUND(予定価格!H841*(入力表!$F$12/予定価格!$H$1943),-$F$14),ROUND((予定価格!G841*(入力表!$F$12-予定価格!$H$1943)/予定価格!$G$1943)+予定価格!H841,-$F$14))</f>
        <v>#DIV/0!</v>
      </c>
      <c r="V853" t="e">
        <f>IF(U853=0,1,IF(予定価格!O841=0,1,(U853-予定価格!P841)/予定価格!O841))</f>
        <v>#DIV/0!</v>
      </c>
      <c r="W853" t="e">
        <f t="shared" si="225"/>
        <v>#DIV/0!</v>
      </c>
      <c r="X853" t="e">
        <f t="shared" si="220"/>
        <v>#DIV/0!</v>
      </c>
      <c r="Y853" t="e">
        <f>IF(U853=0,0,IF(予定価格!G841=0,0,(U853-予定価格!H841)/予定価格!G841))</f>
        <v>#DIV/0!</v>
      </c>
      <c r="Z853" t="e">
        <f t="shared" si="226"/>
        <v>#DIV/0!</v>
      </c>
      <c r="AA853" t="e">
        <f t="shared" si="221"/>
        <v>#DIV/0!</v>
      </c>
      <c r="AB853" s="6" t="e">
        <f t="shared" si="222"/>
        <v>#DIV/0!</v>
      </c>
    </row>
    <row r="854" spans="1:28" hidden="1" x14ac:dyDescent="0.2">
      <c r="A854">
        <f>+予定価格!A842</f>
        <v>0</v>
      </c>
      <c r="B854" s="268">
        <f>ROUND(予定価格!B842*査定表!$B$1949,-D854)+E854</f>
        <v>0</v>
      </c>
      <c r="C854" s="268"/>
      <c r="D854" s="32">
        <f t="shared" si="227"/>
        <v>3</v>
      </c>
      <c r="E854" s="33">
        <f t="shared" si="213"/>
        <v>0</v>
      </c>
      <c r="F854" s="268">
        <f>IF($F$12=0,0,IF(予定価格!$G$1939=0,ROUND(予定価格!H842*(入力表!$F$12/予定価格!$H$1943),-H854),ROUND((予定価格!G842*(入力表!$F$12-予定価格!$H$1943)/予定価格!$G$1943)+予定価格!H842,-H854)))+I854</f>
        <v>0</v>
      </c>
      <c r="G854" s="268"/>
      <c r="H854" s="34">
        <f t="shared" si="228"/>
        <v>3</v>
      </c>
      <c r="I854" s="35">
        <f t="shared" si="214"/>
        <v>0</v>
      </c>
      <c r="J854" s="220">
        <f t="shared" si="215"/>
        <v>0</v>
      </c>
      <c r="K854" s="12">
        <f t="shared" si="216"/>
        <v>0</v>
      </c>
      <c r="L854" s="37"/>
      <c r="M854" s="6">
        <f>ROUND(予定価格!B842*査定表!$B$1949,-$F$14)</f>
        <v>0</v>
      </c>
      <c r="N854">
        <f>IF(M854=0,1,M854/予定価格!B842)</f>
        <v>1</v>
      </c>
      <c r="O854">
        <f t="shared" si="223"/>
        <v>11</v>
      </c>
      <c r="P854">
        <f t="shared" si="217"/>
        <v>0</v>
      </c>
      <c r="Q854">
        <f>IF(M854=0,0,M854/予定価格!B842)</f>
        <v>0</v>
      </c>
      <c r="R854">
        <f t="shared" si="224"/>
        <v>11</v>
      </c>
      <c r="S854">
        <f t="shared" si="218"/>
        <v>0</v>
      </c>
      <c r="T854" s="6">
        <f t="shared" si="219"/>
        <v>0</v>
      </c>
      <c r="U854" s="6" t="e">
        <f>IF(予定価格!$G$1939=0,ROUND(予定価格!H842*(入力表!$F$12/予定価格!$H$1943),-$F$14),ROUND((予定価格!G842*(入力表!$F$12-予定価格!$H$1943)/予定価格!$G$1943)+予定価格!H842,-$F$14))</f>
        <v>#DIV/0!</v>
      </c>
      <c r="V854" t="e">
        <f>IF(U854=0,1,IF(予定価格!O842=0,1,(U854-予定価格!P842)/予定価格!O842))</f>
        <v>#DIV/0!</v>
      </c>
      <c r="W854" t="e">
        <f t="shared" si="225"/>
        <v>#DIV/0!</v>
      </c>
      <c r="X854" t="e">
        <f t="shared" si="220"/>
        <v>#DIV/0!</v>
      </c>
      <c r="Y854" t="e">
        <f>IF(U854=0,0,IF(予定価格!G842=0,0,(U854-予定価格!H842)/予定価格!G842))</f>
        <v>#DIV/0!</v>
      </c>
      <c r="Z854" t="e">
        <f t="shared" si="226"/>
        <v>#DIV/0!</v>
      </c>
      <c r="AA854" t="e">
        <f t="shared" si="221"/>
        <v>#DIV/0!</v>
      </c>
      <c r="AB854" s="6" t="e">
        <f t="shared" si="222"/>
        <v>#DIV/0!</v>
      </c>
    </row>
    <row r="855" spans="1:28" hidden="1" x14ac:dyDescent="0.2">
      <c r="A855">
        <f>+予定価格!A843</f>
        <v>0</v>
      </c>
      <c r="B855" s="268">
        <f>ROUND(予定価格!B843*査定表!$B$1949,-D855)+E855</f>
        <v>0</v>
      </c>
      <c r="C855" s="268"/>
      <c r="D855" s="32">
        <f t="shared" si="227"/>
        <v>3</v>
      </c>
      <c r="E855" s="33">
        <f t="shared" si="213"/>
        <v>0</v>
      </c>
      <c r="F855" s="268">
        <f>IF($F$12=0,0,IF(予定価格!$G$1939=0,ROUND(予定価格!H843*(入力表!$F$12/予定価格!$H$1943),-H855),ROUND((予定価格!G843*(入力表!$F$12-予定価格!$H$1943)/予定価格!$G$1943)+予定価格!H843,-H855)))+I855</f>
        <v>0</v>
      </c>
      <c r="G855" s="268"/>
      <c r="H855" s="34">
        <f t="shared" si="228"/>
        <v>3</v>
      </c>
      <c r="I855" s="35">
        <f t="shared" si="214"/>
        <v>0</v>
      </c>
      <c r="J855" s="220">
        <f t="shared" si="215"/>
        <v>0</v>
      </c>
      <c r="K855" s="12">
        <f t="shared" si="216"/>
        <v>0</v>
      </c>
      <c r="L855" s="37"/>
      <c r="M855" s="6">
        <f>ROUND(予定価格!B843*査定表!$B$1949,-$F$14)</f>
        <v>0</v>
      </c>
      <c r="N855">
        <f>IF(M855=0,1,M855/予定価格!B843)</f>
        <v>1</v>
      </c>
      <c r="O855">
        <f t="shared" si="223"/>
        <v>11</v>
      </c>
      <c r="P855">
        <f t="shared" si="217"/>
        <v>0</v>
      </c>
      <c r="Q855">
        <f>IF(M855=0,0,M855/予定価格!B843)</f>
        <v>0</v>
      </c>
      <c r="R855">
        <f t="shared" si="224"/>
        <v>11</v>
      </c>
      <c r="S855">
        <f t="shared" si="218"/>
        <v>0</v>
      </c>
      <c r="T855" s="6">
        <f t="shared" si="219"/>
        <v>0</v>
      </c>
      <c r="U855" s="6" t="e">
        <f>IF(予定価格!$G$1939=0,ROUND(予定価格!H843*(入力表!$F$12/予定価格!$H$1943),-$F$14),ROUND((予定価格!G843*(入力表!$F$12-予定価格!$H$1943)/予定価格!$G$1943)+予定価格!H843,-$F$14))</f>
        <v>#DIV/0!</v>
      </c>
      <c r="V855" t="e">
        <f>IF(U855=0,1,IF(予定価格!O843=0,1,(U855-予定価格!P843)/予定価格!O843))</f>
        <v>#DIV/0!</v>
      </c>
      <c r="W855" t="e">
        <f t="shared" si="225"/>
        <v>#DIV/0!</v>
      </c>
      <c r="X855" t="e">
        <f t="shared" si="220"/>
        <v>#DIV/0!</v>
      </c>
      <c r="Y855" t="e">
        <f>IF(U855=0,0,IF(予定価格!G843=0,0,(U855-予定価格!H843)/予定価格!G843))</f>
        <v>#DIV/0!</v>
      </c>
      <c r="Z855" t="e">
        <f t="shared" si="226"/>
        <v>#DIV/0!</v>
      </c>
      <c r="AA855" t="e">
        <f t="shared" si="221"/>
        <v>#DIV/0!</v>
      </c>
      <c r="AB855" s="6" t="e">
        <f t="shared" si="222"/>
        <v>#DIV/0!</v>
      </c>
    </row>
    <row r="856" spans="1:28" hidden="1" x14ac:dyDescent="0.2">
      <c r="A856">
        <f>+予定価格!A844</f>
        <v>0</v>
      </c>
      <c r="B856" s="268">
        <f>ROUND(予定価格!B844*査定表!$B$1949,-D856)+E856</f>
        <v>0</v>
      </c>
      <c r="C856" s="268"/>
      <c r="D856" s="32">
        <f t="shared" si="227"/>
        <v>3</v>
      </c>
      <c r="E856" s="33">
        <f t="shared" si="213"/>
        <v>0</v>
      </c>
      <c r="F856" s="268">
        <f>IF($F$12=0,0,IF(予定価格!$G$1939=0,ROUND(予定価格!H844*(入力表!$F$12/予定価格!$H$1943),-H856),ROUND((予定価格!G844*(入力表!$F$12-予定価格!$H$1943)/予定価格!$G$1943)+予定価格!H844,-H856)))+I856</f>
        <v>0</v>
      </c>
      <c r="G856" s="268"/>
      <c r="H856" s="34">
        <f t="shared" si="228"/>
        <v>3</v>
      </c>
      <c r="I856" s="35">
        <f t="shared" si="214"/>
        <v>0</v>
      </c>
      <c r="J856" s="220">
        <f t="shared" si="215"/>
        <v>0</v>
      </c>
      <c r="K856" s="12">
        <f t="shared" si="216"/>
        <v>0</v>
      </c>
      <c r="L856" s="37"/>
      <c r="M856" s="6">
        <f>ROUND(予定価格!B844*査定表!$B$1949,-$F$14)</f>
        <v>0</v>
      </c>
      <c r="N856">
        <f>IF(M856=0,1,M856/予定価格!B844)</f>
        <v>1</v>
      </c>
      <c r="O856">
        <f t="shared" si="223"/>
        <v>11</v>
      </c>
      <c r="P856">
        <f t="shared" si="217"/>
        <v>0</v>
      </c>
      <c r="Q856">
        <f>IF(M856=0,0,M856/予定価格!B844)</f>
        <v>0</v>
      </c>
      <c r="R856">
        <f t="shared" si="224"/>
        <v>11</v>
      </c>
      <c r="S856">
        <f t="shared" si="218"/>
        <v>0</v>
      </c>
      <c r="T856" s="6">
        <f t="shared" si="219"/>
        <v>0</v>
      </c>
      <c r="U856" s="6" t="e">
        <f>IF(予定価格!$G$1939=0,ROUND(予定価格!H844*(入力表!$F$12/予定価格!$H$1943),-$F$14),ROUND((予定価格!G844*(入力表!$F$12-予定価格!$H$1943)/予定価格!$G$1943)+予定価格!H844,-$F$14))</f>
        <v>#DIV/0!</v>
      </c>
      <c r="V856" t="e">
        <f>IF(U856=0,1,IF(予定価格!O844=0,1,(U856-予定価格!P844)/予定価格!O844))</f>
        <v>#DIV/0!</v>
      </c>
      <c r="W856" t="e">
        <f t="shared" si="225"/>
        <v>#DIV/0!</v>
      </c>
      <c r="X856" t="e">
        <f t="shared" si="220"/>
        <v>#DIV/0!</v>
      </c>
      <c r="Y856" t="e">
        <f>IF(U856=0,0,IF(予定価格!G844=0,0,(U856-予定価格!H844)/予定価格!G844))</f>
        <v>#DIV/0!</v>
      </c>
      <c r="Z856" t="e">
        <f t="shared" si="226"/>
        <v>#DIV/0!</v>
      </c>
      <c r="AA856" t="e">
        <f t="shared" si="221"/>
        <v>#DIV/0!</v>
      </c>
      <c r="AB856" s="6" t="e">
        <f t="shared" si="222"/>
        <v>#DIV/0!</v>
      </c>
    </row>
    <row r="857" spans="1:28" hidden="1" x14ac:dyDescent="0.2">
      <c r="A857">
        <f>+予定価格!A845</f>
        <v>0</v>
      </c>
      <c r="B857" s="268">
        <f>ROUND(予定価格!B845*査定表!$B$1949,-D857)+E857</f>
        <v>0</v>
      </c>
      <c r="C857" s="268"/>
      <c r="D857" s="32">
        <f t="shared" si="227"/>
        <v>3</v>
      </c>
      <c r="E857" s="33">
        <f t="shared" si="213"/>
        <v>0</v>
      </c>
      <c r="F857" s="268">
        <f>IF($F$12=0,0,IF(予定価格!$G$1939=0,ROUND(予定価格!H845*(入力表!$F$12/予定価格!$H$1943),-H857),ROUND((予定価格!G845*(入力表!$F$12-予定価格!$H$1943)/予定価格!$G$1943)+予定価格!H845,-H857)))+I857</f>
        <v>0</v>
      </c>
      <c r="G857" s="268"/>
      <c r="H857" s="34">
        <f t="shared" si="228"/>
        <v>3</v>
      </c>
      <c r="I857" s="35">
        <f t="shared" si="214"/>
        <v>0</v>
      </c>
      <c r="J857" s="220">
        <f t="shared" si="215"/>
        <v>0</v>
      </c>
      <c r="K857" s="12">
        <f t="shared" si="216"/>
        <v>0</v>
      </c>
      <c r="L857" s="37"/>
      <c r="M857" s="6">
        <f>ROUND(予定価格!B845*査定表!$B$1949,-$F$14)</f>
        <v>0</v>
      </c>
      <c r="N857">
        <f>IF(M857=0,1,M857/予定価格!B845)</f>
        <v>1</v>
      </c>
      <c r="O857">
        <f t="shared" si="223"/>
        <v>11</v>
      </c>
      <c r="P857">
        <f t="shared" si="217"/>
        <v>0</v>
      </c>
      <c r="Q857">
        <f>IF(M857=0,0,M857/予定価格!B845)</f>
        <v>0</v>
      </c>
      <c r="R857">
        <f t="shared" si="224"/>
        <v>11</v>
      </c>
      <c r="S857">
        <f t="shared" si="218"/>
        <v>0</v>
      </c>
      <c r="T857" s="6">
        <f t="shared" si="219"/>
        <v>0</v>
      </c>
      <c r="U857" s="6" t="e">
        <f>IF(予定価格!$G$1939=0,ROUND(予定価格!H845*(入力表!$F$12/予定価格!$H$1943),-$F$14),ROUND((予定価格!G845*(入力表!$F$12-予定価格!$H$1943)/予定価格!$G$1943)+予定価格!H845,-$F$14))</f>
        <v>#DIV/0!</v>
      </c>
      <c r="V857" t="e">
        <f>IF(U857=0,1,IF(予定価格!O845=0,1,(U857-予定価格!P845)/予定価格!O845))</f>
        <v>#DIV/0!</v>
      </c>
      <c r="W857" t="e">
        <f t="shared" si="225"/>
        <v>#DIV/0!</v>
      </c>
      <c r="X857" t="e">
        <f t="shared" si="220"/>
        <v>#DIV/0!</v>
      </c>
      <c r="Y857" t="e">
        <f>IF(U857=0,0,IF(予定価格!G845=0,0,(U857-予定価格!H845)/予定価格!G845))</f>
        <v>#DIV/0!</v>
      </c>
      <c r="Z857" t="e">
        <f t="shared" si="226"/>
        <v>#DIV/0!</v>
      </c>
      <c r="AA857" t="e">
        <f t="shared" si="221"/>
        <v>#DIV/0!</v>
      </c>
      <c r="AB857" s="6" t="e">
        <f t="shared" si="222"/>
        <v>#DIV/0!</v>
      </c>
    </row>
    <row r="858" spans="1:28" hidden="1" x14ac:dyDescent="0.2">
      <c r="A858">
        <f>+予定価格!A846</f>
        <v>0</v>
      </c>
      <c r="B858" s="268">
        <f>ROUND(予定価格!B846*査定表!$B$1949,-D858)+E858</f>
        <v>0</v>
      </c>
      <c r="C858" s="268"/>
      <c r="D858" s="32">
        <f t="shared" si="227"/>
        <v>3</v>
      </c>
      <c r="E858" s="33">
        <f t="shared" ref="E858:E859" si="229">IF(F$12=0,+P858+S858,0)</f>
        <v>0</v>
      </c>
      <c r="F858" s="268">
        <f>IF($F$12=0,0,IF(予定価格!$G$1939=0,ROUND(予定価格!H846*(入力表!$F$12/予定価格!$H$1943),-H858),ROUND((予定価格!G846*(入力表!$F$12-予定価格!$H$1943)/予定価格!$G$1943)+予定価格!H846,-H858)))+I858</f>
        <v>0</v>
      </c>
      <c r="G858" s="268"/>
      <c r="H858" s="34">
        <f t="shared" si="228"/>
        <v>3</v>
      </c>
      <c r="I858" s="35">
        <f t="shared" ref="I858:I859" si="230">IF(F$12=0,0,+X858+AA858)</f>
        <v>0</v>
      </c>
      <c r="J858" s="252">
        <f t="shared" ref="J858:J859" si="231">+F858+K858</f>
        <v>0</v>
      </c>
      <c r="K858" s="12">
        <f t="shared" ref="K858:K859" si="232">+B858</f>
        <v>0</v>
      </c>
      <c r="L858" s="37"/>
      <c r="M858" s="6">
        <f>ROUND(予定価格!B846*査定表!$B$1949,-$F$14)</f>
        <v>0</v>
      </c>
      <c r="N858">
        <f>IF(M858=0,1,M858/予定価格!B846)</f>
        <v>1</v>
      </c>
      <c r="O858">
        <f t="shared" ref="O858:O921" si="233">RANK(N858,N$17:N$1984,1)</f>
        <v>11</v>
      </c>
      <c r="P858">
        <f t="shared" ref="P858:P859" si="234">IF(M$15&gt;0,IF(O858*10^$F$14&lt;=M$15,10^$F$14,0),0)</f>
        <v>0</v>
      </c>
      <c r="Q858">
        <f>IF(M858=0,0,M858/予定価格!B846)</f>
        <v>0</v>
      </c>
      <c r="R858">
        <f t="shared" ref="R858:R921" si="235">RANK(Q858,Q$17:Q$1984,0)</f>
        <v>11</v>
      </c>
      <c r="S858">
        <f t="shared" ref="S858:S859" si="236">IF(M$15&lt;0,IF(R858*10^$F$14&lt;=-M$15,-(10^$F$14),0),0)</f>
        <v>0</v>
      </c>
      <c r="T858" s="6">
        <f t="shared" ref="T858:T859" si="237">+M858+P858+S858</f>
        <v>0</v>
      </c>
      <c r="U858" s="6" t="e">
        <f>IF(予定価格!$G$1939=0,ROUND(予定価格!H846*(入力表!$F$12/予定価格!$H$1943),-$F$14),ROUND((予定価格!G846*(入力表!$F$12-予定価格!$H$1943)/予定価格!$G$1943)+予定価格!H846,-$F$14))</f>
        <v>#DIV/0!</v>
      </c>
      <c r="V858" t="e">
        <f>IF(U858=0,1,IF(予定価格!O846=0,1,(U858-予定価格!P846)/予定価格!O846))</f>
        <v>#DIV/0!</v>
      </c>
      <c r="W858" t="e">
        <f t="shared" ref="W858:W921" si="238">RANK(V858,V$17:V$1984,1)</f>
        <v>#DIV/0!</v>
      </c>
      <c r="X858" t="e">
        <f t="shared" ref="X858:X859" si="239">IF(U$15&gt;0,IF(W858*10^$F$14&lt;=U$15,10^$F$14,0),0)</f>
        <v>#DIV/0!</v>
      </c>
      <c r="Y858" t="e">
        <f>IF(U858=0,0,IF(予定価格!G846=0,0,(U858-予定価格!H846)/予定価格!G846))</f>
        <v>#DIV/0!</v>
      </c>
      <c r="Z858" t="e">
        <f t="shared" ref="Z858:Z921" si="240">RANK(Y858,Y$17:Y$1984,0)</f>
        <v>#DIV/0!</v>
      </c>
      <c r="AA858" t="e">
        <f t="shared" ref="AA858:AA859" si="241">IF(U$15&lt;0,IF(Z858*10^$F$14&lt;=-U$15,-(10^$F$14),0),0)</f>
        <v>#DIV/0!</v>
      </c>
      <c r="AB858" s="6" t="e">
        <f t="shared" ref="AB858:AB859" si="242">+U858+X858+AA858</f>
        <v>#DIV/0!</v>
      </c>
    </row>
    <row r="859" spans="1:28" hidden="1" x14ac:dyDescent="0.2">
      <c r="A859">
        <f>+予定価格!A847</f>
        <v>0</v>
      </c>
      <c r="B859" s="268">
        <f>ROUND(予定価格!B847*査定表!$B$1949,-D859)+E859</f>
        <v>0</v>
      </c>
      <c r="C859" s="268"/>
      <c r="D859" s="32">
        <f t="shared" si="227"/>
        <v>3</v>
      </c>
      <c r="E859" s="33">
        <f t="shared" si="229"/>
        <v>0</v>
      </c>
      <c r="F859" s="268">
        <f>IF($F$12=0,0,IF(予定価格!$G$1939=0,ROUND(予定価格!H847*(入力表!$F$12/予定価格!$H$1943),-H859),ROUND((予定価格!G847*(入力表!$F$12-予定価格!$H$1943)/予定価格!$G$1943)+予定価格!H847,-H859)))+I859</f>
        <v>0</v>
      </c>
      <c r="G859" s="268"/>
      <c r="H859" s="34">
        <f t="shared" si="228"/>
        <v>3</v>
      </c>
      <c r="I859" s="35">
        <f t="shared" si="230"/>
        <v>0</v>
      </c>
      <c r="J859" s="252">
        <f t="shared" si="231"/>
        <v>0</v>
      </c>
      <c r="K859" s="12">
        <f t="shared" si="232"/>
        <v>0</v>
      </c>
      <c r="L859" s="37"/>
      <c r="M859" s="6">
        <f>ROUND(予定価格!B847*査定表!$B$1949,-$F$14)</f>
        <v>0</v>
      </c>
      <c r="N859">
        <f>IF(M859=0,1,M859/予定価格!B847)</f>
        <v>1</v>
      </c>
      <c r="O859">
        <f t="shared" si="233"/>
        <v>11</v>
      </c>
      <c r="P859">
        <f t="shared" si="234"/>
        <v>0</v>
      </c>
      <c r="Q859">
        <f>IF(M859=0,0,M859/予定価格!B847)</f>
        <v>0</v>
      </c>
      <c r="R859">
        <f t="shared" si="235"/>
        <v>11</v>
      </c>
      <c r="S859">
        <f t="shared" si="236"/>
        <v>0</v>
      </c>
      <c r="T859" s="6">
        <f t="shared" si="237"/>
        <v>0</v>
      </c>
      <c r="U859" s="6" t="e">
        <f>IF(予定価格!$G$1939=0,ROUND(予定価格!H847*(入力表!$F$12/予定価格!$H$1943),-$F$14),ROUND((予定価格!G847*(入力表!$F$12-予定価格!$H$1943)/予定価格!$G$1943)+予定価格!H847,-$F$14))</f>
        <v>#DIV/0!</v>
      </c>
      <c r="V859" t="e">
        <f>IF(U859=0,1,IF(予定価格!O847=0,1,(U859-予定価格!P847)/予定価格!O847))</f>
        <v>#DIV/0!</v>
      </c>
      <c r="W859" t="e">
        <f t="shared" si="238"/>
        <v>#DIV/0!</v>
      </c>
      <c r="X859" t="e">
        <f t="shared" si="239"/>
        <v>#DIV/0!</v>
      </c>
      <c r="Y859" t="e">
        <f>IF(U859=0,0,IF(予定価格!G847=0,0,(U859-予定価格!H847)/予定価格!G847))</f>
        <v>#DIV/0!</v>
      </c>
      <c r="Z859" t="e">
        <f t="shared" si="240"/>
        <v>#DIV/0!</v>
      </c>
      <c r="AA859" t="e">
        <f t="shared" si="241"/>
        <v>#DIV/0!</v>
      </c>
      <c r="AB859" s="6" t="e">
        <f t="shared" si="242"/>
        <v>#DIV/0!</v>
      </c>
    </row>
    <row r="860" spans="1:28" hidden="1" x14ac:dyDescent="0.2">
      <c r="A860">
        <f>+予定価格!A848</f>
        <v>0</v>
      </c>
      <c r="B860" s="268">
        <f>ROUND(予定価格!B848*査定表!$B$1949,-D860)+E860</f>
        <v>0</v>
      </c>
      <c r="C860" s="268"/>
      <c r="D860" s="32">
        <f t="shared" si="227"/>
        <v>3</v>
      </c>
      <c r="E860" s="33">
        <f t="shared" ref="E860" si="243">IF(F$12=0,+P860+S860,0)</f>
        <v>0</v>
      </c>
      <c r="F860" s="268">
        <f>IF($F$12=0,0,IF(予定価格!$G$1939=0,ROUND(予定価格!H848*(入力表!$F$12/予定価格!$H$1943),-H860),ROUND((予定価格!G848*(入力表!$F$12-予定価格!$H$1943)/予定価格!$G$1943)+予定価格!H848,-H860)))+I860</f>
        <v>0</v>
      </c>
      <c r="G860" s="268"/>
      <c r="H860" s="34">
        <f t="shared" si="228"/>
        <v>3</v>
      </c>
      <c r="I860" s="35">
        <f t="shared" ref="I860" si="244">IF(F$12=0,0,+X860+AA860)</f>
        <v>0</v>
      </c>
      <c r="J860" s="252">
        <f t="shared" ref="J860" si="245">+F860+K860</f>
        <v>0</v>
      </c>
      <c r="K860" s="12">
        <f t="shared" ref="K860" si="246">+B860</f>
        <v>0</v>
      </c>
      <c r="L860" s="37"/>
      <c r="M860" s="6">
        <f>ROUND(予定価格!B848*査定表!$B$1949,-$F$14)</f>
        <v>0</v>
      </c>
      <c r="N860">
        <f>IF(M860=0,1,M860/予定価格!B848)</f>
        <v>1</v>
      </c>
      <c r="O860">
        <f t="shared" si="233"/>
        <v>11</v>
      </c>
      <c r="P860">
        <f t="shared" ref="P860" si="247">IF(M$15&gt;0,IF(O860*10^$F$14&lt;=M$15,10^$F$14,0),0)</f>
        <v>0</v>
      </c>
      <c r="Q860">
        <f>IF(M860=0,0,M860/予定価格!B848)</f>
        <v>0</v>
      </c>
      <c r="R860">
        <f t="shared" si="235"/>
        <v>11</v>
      </c>
      <c r="S860">
        <f t="shared" ref="S860" si="248">IF(M$15&lt;0,IF(R860*10^$F$14&lt;=-M$15,-(10^$F$14),0),0)</f>
        <v>0</v>
      </c>
      <c r="T860" s="6">
        <f t="shared" ref="T860" si="249">+M860+P860+S860</f>
        <v>0</v>
      </c>
      <c r="U860" s="6" t="e">
        <f>IF(予定価格!$G$1939=0,ROUND(予定価格!H848*(入力表!$F$12/予定価格!$H$1943),-$F$14),ROUND((予定価格!G848*(入力表!$F$12-予定価格!$H$1943)/予定価格!$G$1943)+予定価格!H848,-$F$14))</f>
        <v>#DIV/0!</v>
      </c>
      <c r="V860" t="e">
        <f>IF(U860=0,1,IF(予定価格!O848=0,1,(U860-予定価格!P848)/予定価格!O848))</f>
        <v>#DIV/0!</v>
      </c>
      <c r="W860" t="e">
        <f t="shared" si="238"/>
        <v>#DIV/0!</v>
      </c>
      <c r="X860" t="e">
        <f t="shared" ref="X860" si="250">IF(U$15&gt;0,IF(W860*10^$F$14&lt;=U$15,10^$F$14,0),0)</f>
        <v>#DIV/0!</v>
      </c>
      <c r="Y860" t="e">
        <f>IF(U860=0,0,IF(予定価格!G848=0,0,(U860-予定価格!H848)/予定価格!G848))</f>
        <v>#DIV/0!</v>
      </c>
      <c r="Z860" t="e">
        <f t="shared" si="240"/>
        <v>#DIV/0!</v>
      </c>
      <c r="AA860" t="e">
        <f t="shared" ref="AA860" si="251">IF(U$15&lt;0,IF(Z860*10^$F$14&lt;=-U$15,-(10^$F$14),0),0)</f>
        <v>#DIV/0!</v>
      </c>
      <c r="AB860" s="6" t="e">
        <f t="shared" ref="AB860" si="252">+U860+X860+AA860</f>
        <v>#DIV/0!</v>
      </c>
    </row>
    <row r="861" spans="1:28" hidden="1" x14ac:dyDescent="0.2">
      <c r="A861">
        <f>+予定価格!A849</f>
        <v>0</v>
      </c>
      <c r="B861" s="268">
        <f>ROUND(予定価格!B849*査定表!$B$1949,-D861)+E861</f>
        <v>0</v>
      </c>
      <c r="C861" s="268"/>
      <c r="D861" s="32">
        <f t="shared" si="227"/>
        <v>3</v>
      </c>
      <c r="E861" s="33">
        <f t="shared" ref="E861:E866" si="253">IF(F$12=0,+P861+S861,0)</f>
        <v>0</v>
      </c>
      <c r="F861" s="268">
        <f>IF($F$12=0,0,IF(予定価格!$G$1939=0,ROUND(予定価格!H849*(入力表!$F$12/予定価格!$H$1943),-H861),ROUND((予定価格!G849*(入力表!$F$12-予定価格!$H$1943)/予定価格!$G$1943)+予定価格!H849,-H861)))+I861</f>
        <v>0</v>
      </c>
      <c r="G861" s="268"/>
      <c r="H861" s="34">
        <f t="shared" si="228"/>
        <v>3</v>
      </c>
      <c r="I861" s="35">
        <f t="shared" ref="I861:I866" si="254">IF(F$12=0,0,+X861+AA861)</f>
        <v>0</v>
      </c>
      <c r="J861" s="252">
        <f t="shared" ref="J861:J866" si="255">+F861+K861</f>
        <v>0</v>
      </c>
      <c r="K861" s="12">
        <f t="shared" ref="K861:K866" si="256">+B861</f>
        <v>0</v>
      </c>
      <c r="L861" s="37"/>
      <c r="M861" s="6">
        <f>ROUND(予定価格!B849*査定表!$B$1949,-$F$14)</f>
        <v>0</v>
      </c>
      <c r="N861">
        <f>IF(M861=0,1,M861/予定価格!B849)</f>
        <v>1</v>
      </c>
      <c r="O861">
        <f t="shared" si="233"/>
        <v>11</v>
      </c>
      <c r="P861">
        <f t="shared" ref="P861:P866" si="257">IF(M$15&gt;0,IF(O861*10^$F$14&lt;=M$15,10^$F$14,0),0)</f>
        <v>0</v>
      </c>
      <c r="Q861">
        <f>IF(M861=0,0,M861/予定価格!B849)</f>
        <v>0</v>
      </c>
      <c r="R861">
        <f t="shared" si="235"/>
        <v>11</v>
      </c>
      <c r="S861">
        <f t="shared" ref="S861:S866" si="258">IF(M$15&lt;0,IF(R861*10^$F$14&lt;=-M$15,-(10^$F$14),0),0)</f>
        <v>0</v>
      </c>
      <c r="T861" s="6">
        <f t="shared" ref="T861:T866" si="259">+M861+P861+S861</f>
        <v>0</v>
      </c>
      <c r="U861" s="6" t="e">
        <f>IF(予定価格!$G$1939=0,ROUND(予定価格!H849*(入力表!$F$12/予定価格!$H$1943),-$F$14),ROUND((予定価格!G849*(入力表!$F$12-予定価格!$H$1943)/予定価格!$G$1943)+予定価格!H849,-$F$14))</f>
        <v>#DIV/0!</v>
      </c>
      <c r="V861" t="e">
        <f>IF(U861=0,1,IF(予定価格!O849=0,1,(U861-予定価格!P849)/予定価格!O849))</f>
        <v>#DIV/0!</v>
      </c>
      <c r="W861" t="e">
        <f t="shared" si="238"/>
        <v>#DIV/0!</v>
      </c>
      <c r="X861" t="e">
        <f t="shared" ref="X861:X866" si="260">IF(U$15&gt;0,IF(W861*10^$F$14&lt;=U$15,10^$F$14,0),0)</f>
        <v>#DIV/0!</v>
      </c>
      <c r="Y861" t="e">
        <f>IF(U861=0,0,IF(予定価格!G849=0,0,(U861-予定価格!H849)/予定価格!G849))</f>
        <v>#DIV/0!</v>
      </c>
      <c r="Z861" t="e">
        <f t="shared" si="240"/>
        <v>#DIV/0!</v>
      </c>
      <c r="AA861" t="e">
        <f t="shared" ref="AA861:AA866" si="261">IF(U$15&lt;0,IF(Z861*10^$F$14&lt;=-U$15,-(10^$F$14),0),0)</f>
        <v>#DIV/0!</v>
      </c>
      <c r="AB861" s="6" t="e">
        <f t="shared" ref="AB861:AB866" si="262">+U861+X861+AA861</f>
        <v>#DIV/0!</v>
      </c>
    </row>
    <row r="862" spans="1:28" hidden="1" x14ac:dyDescent="0.2">
      <c r="A862">
        <f>+予定価格!A850</f>
        <v>0</v>
      </c>
      <c r="B862" s="268">
        <f>ROUND(予定価格!B850*査定表!$B$1949,-D862)+E862</f>
        <v>0</v>
      </c>
      <c r="C862" s="268"/>
      <c r="D862" s="32">
        <f t="shared" si="227"/>
        <v>3</v>
      </c>
      <c r="E862" s="33">
        <f t="shared" si="253"/>
        <v>0</v>
      </c>
      <c r="F862" s="268">
        <f>IF($F$12=0,0,IF(予定価格!$G$1939=0,ROUND(予定価格!H850*(入力表!$F$12/予定価格!$H$1943),-H862),ROUND((予定価格!G850*(入力表!$F$12-予定価格!$H$1943)/予定価格!$G$1943)+予定価格!H850,-H862)))+I862</f>
        <v>0</v>
      </c>
      <c r="G862" s="268"/>
      <c r="H862" s="34">
        <f t="shared" si="228"/>
        <v>3</v>
      </c>
      <c r="I862" s="35">
        <f t="shared" si="254"/>
        <v>0</v>
      </c>
      <c r="J862" s="252">
        <f t="shared" si="255"/>
        <v>0</v>
      </c>
      <c r="K862" s="12">
        <f t="shared" si="256"/>
        <v>0</v>
      </c>
      <c r="L862" s="37"/>
      <c r="M862" s="6">
        <f>ROUND(予定価格!B850*査定表!$B$1949,-$F$14)</f>
        <v>0</v>
      </c>
      <c r="N862">
        <f>IF(M862=0,1,M862/予定価格!B850)</f>
        <v>1</v>
      </c>
      <c r="O862">
        <f t="shared" si="233"/>
        <v>11</v>
      </c>
      <c r="P862">
        <f t="shared" si="257"/>
        <v>0</v>
      </c>
      <c r="Q862">
        <f>IF(M862=0,0,M862/予定価格!B850)</f>
        <v>0</v>
      </c>
      <c r="R862">
        <f t="shared" si="235"/>
        <v>11</v>
      </c>
      <c r="S862">
        <f t="shared" si="258"/>
        <v>0</v>
      </c>
      <c r="T862" s="6">
        <f t="shared" si="259"/>
        <v>0</v>
      </c>
      <c r="U862" s="6" t="e">
        <f>IF(予定価格!$G$1939=0,ROUND(予定価格!H850*(入力表!$F$12/予定価格!$H$1943),-$F$14),ROUND((予定価格!G850*(入力表!$F$12-予定価格!$H$1943)/予定価格!$G$1943)+予定価格!H850,-$F$14))</f>
        <v>#DIV/0!</v>
      </c>
      <c r="V862" t="e">
        <f>IF(U862=0,1,IF(予定価格!O850=0,1,(U862-予定価格!P850)/予定価格!O850))</f>
        <v>#DIV/0!</v>
      </c>
      <c r="W862" t="e">
        <f t="shared" si="238"/>
        <v>#DIV/0!</v>
      </c>
      <c r="X862" t="e">
        <f t="shared" si="260"/>
        <v>#DIV/0!</v>
      </c>
      <c r="Y862" t="e">
        <f>IF(U862=0,0,IF(予定価格!G850=0,0,(U862-予定価格!H850)/予定価格!G850))</f>
        <v>#DIV/0!</v>
      </c>
      <c r="Z862" t="e">
        <f t="shared" si="240"/>
        <v>#DIV/0!</v>
      </c>
      <c r="AA862" t="e">
        <f t="shared" si="261"/>
        <v>#DIV/0!</v>
      </c>
      <c r="AB862" s="6" t="e">
        <f t="shared" si="262"/>
        <v>#DIV/0!</v>
      </c>
    </row>
    <row r="863" spans="1:28" hidden="1" x14ac:dyDescent="0.2">
      <c r="A863">
        <f>+予定価格!A851</f>
        <v>0</v>
      </c>
      <c r="B863" s="268">
        <f>ROUND(予定価格!B851*査定表!$B$1949,-D863)+E863</f>
        <v>0</v>
      </c>
      <c r="C863" s="268"/>
      <c r="D863" s="32">
        <f t="shared" si="227"/>
        <v>3</v>
      </c>
      <c r="E863" s="33">
        <f t="shared" si="253"/>
        <v>0</v>
      </c>
      <c r="F863" s="268">
        <f>IF($F$12=0,0,IF(予定価格!$G$1939=0,ROUND(予定価格!H851*(入力表!$F$12/予定価格!$H$1943),-H863),ROUND((予定価格!G851*(入力表!$F$12-予定価格!$H$1943)/予定価格!$G$1943)+予定価格!H851,-H863)))+I863</f>
        <v>0</v>
      </c>
      <c r="G863" s="268"/>
      <c r="H863" s="34">
        <f t="shared" si="228"/>
        <v>3</v>
      </c>
      <c r="I863" s="35">
        <f t="shared" si="254"/>
        <v>0</v>
      </c>
      <c r="J863" s="252">
        <f t="shared" si="255"/>
        <v>0</v>
      </c>
      <c r="K863" s="12">
        <f t="shared" si="256"/>
        <v>0</v>
      </c>
      <c r="L863" s="37"/>
      <c r="M863" s="6">
        <f>ROUND(予定価格!B851*査定表!$B$1949,-$F$14)</f>
        <v>0</v>
      </c>
      <c r="N863">
        <f>IF(M863=0,1,M863/予定価格!B851)</f>
        <v>1</v>
      </c>
      <c r="O863">
        <f t="shared" si="233"/>
        <v>11</v>
      </c>
      <c r="P863">
        <f t="shared" si="257"/>
        <v>0</v>
      </c>
      <c r="Q863">
        <f>IF(M863=0,0,M863/予定価格!B851)</f>
        <v>0</v>
      </c>
      <c r="R863">
        <f t="shared" si="235"/>
        <v>11</v>
      </c>
      <c r="S863">
        <f t="shared" si="258"/>
        <v>0</v>
      </c>
      <c r="T863" s="6">
        <f t="shared" si="259"/>
        <v>0</v>
      </c>
      <c r="U863" s="6" t="e">
        <f>IF(予定価格!$G$1939=0,ROUND(予定価格!H851*(入力表!$F$12/予定価格!$H$1943),-$F$14),ROUND((予定価格!G851*(入力表!$F$12-予定価格!$H$1943)/予定価格!$G$1943)+予定価格!H851,-$F$14))</f>
        <v>#DIV/0!</v>
      </c>
      <c r="V863" t="e">
        <f>IF(U863=0,1,IF(予定価格!O851=0,1,(U863-予定価格!P851)/予定価格!O851))</f>
        <v>#DIV/0!</v>
      </c>
      <c r="W863" t="e">
        <f t="shared" si="238"/>
        <v>#DIV/0!</v>
      </c>
      <c r="X863" t="e">
        <f t="shared" si="260"/>
        <v>#DIV/0!</v>
      </c>
      <c r="Y863" t="e">
        <f>IF(U863=0,0,IF(予定価格!G851=0,0,(U863-予定価格!H851)/予定価格!G851))</f>
        <v>#DIV/0!</v>
      </c>
      <c r="Z863" t="e">
        <f t="shared" si="240"/>
        <v>#DIV/0!</v>
      </c>
      <c r="AA863" t="e">
        <f t="shared" si="261"/>
        <v>#DIV/0!</v>
      </c>
      <c r="AB863" s="6" t="e">
        <f t="shared" si="262"/>
        <v>#DIV/0!</v>
      </c>
    </row>
    <row r="864" spans="1:28" hidden="1" x14ac:dyDescent="0.2">
      <c r="A864">
        <f>+予定価格!A852</f>
        <v>0</v>
      </c>
      <c r="B864" s="268">
        <f>ROUND(予定価格!B852*査定表!$B$1949,-D864)+E864</f>
        <v>0</v>
      </c>
      <c r="C864" s="268"/>
      <c r="D864" s="32">
        <f t="shared" si="227"/>
        <v>3</v>
      </c>
      <c r="E864" s="33">
        <f t="shared" si="253"/>
        <v>0</v>
      </c>
      <c r="F864" s="268">
        <f>IF($F$12=0,0,IF(予定価格!$G$1939=0,ROUND(予定価格!H852*(入力表!$F$12/予定価格!$H$1943),-H864),ROUND((予定価格!G852*(入力表!$F$12-予定価格!$H$1943)/予定価格!$G$1943)+予定価格!H852,-H864)))+I864</f>
        <v>0</v>
      </c>
      <c r="G864" s="268"/>
      <c r="H864" s="34">
        <f t="shared" si="228"/>
        <v>3</v>
      </c>
      <c r="I864" s="35">
        <f t="shared" si="254"/>
        <v>0</v>
      </c>
      <c r="J864" s="252">
        <f t="shared" si="255"/>
        <v>0</v>
      </c>
      <c r="K864" s="12">
        <f t="shared" si="256"/>
        <v>0</v>
      </c>
      <c r="L864" s="37"/>
      <c r="M864" s="6">
        <f>ROUND(予定価格!B852*査定表!$B$1949,-$F$14)</f>
        <v>0</v>
      </c>
      <c r="N864">
        <f>IF(M864=0,1,M864/予定価格!B852)</f>
        <v>1</v>
      </c>
      <c r="O864">
        <f t="shared" si="233"/>
        <v>11</v>
      </c>
      <c r="P864">
        <f t="shared" si="257"/>
        <v>0</v>
      </c>
      <c r="Q864">
        <f>IF(M864=0,0,M864/予定価格!B852)</f>
        <v>0</v>
      </c>
      <c r="R864">
        <f t="shared" si="235"/>
        <v>11</v>
      </c>
      <c r="S864">
        <f t="shared" si="258"/>
        <v>0</v>
      </c>
      <c r="T864" s="6">
        <f t="shared" si="259"/>
        <v>0</v>
      </c>
      <c r="U864" s="6" t="e">
        <f>IF(予定価格!$G$1939=0,ROUND(予定価格!H852*(入力表!$F$12/予定価格!$H$1943),-$F$14),ROUND((予定価格!G852*(入力表!$F$12-予定価格!$H$1943)/予定価格!$G$1943)+予定価格!H852,-$F$14))</f>
        <v>#DIV/0!</v>
      </c>
      <c r="V864" t="e">
        <f>IF(U864=0,1,IF(予定価格!O852=0,1,(U864-予定価格!P852)/予定価格!O852))</f>
        <v>#DIV/0!</v>
      </c>
      <c r="W864" t="e">
        <f t="shared" si="238"/>
        <v>#DIV/0!</v>
      </c>
      <c r="X864" t="e">
        <f t="shared" si="260"/>
        <v>#DIV/0!</v>
      </c>
      <c r="Y864" t="e">
        <f>IF(U864=0,0,IF(予定価格!G852=0,0,(U864-予定価格!H852)/予定価格!G852))</f>
        <v>#DIV/0!</v>
      </c>
      <c r="Z864" t="e">
        <f t="shared" si="240"/>
        <v>#DIV/0!</v>
      </c>
      <c r="AA864" t="e">
        <f t="shared" si="261"/>
        <v>#DIV/0!</v>
      </c>
      <c r="AB864" s="6" t="e">
        <f t="shared" si="262"/>
        <v>#DIV/0!</v>
      </c>
    </row>
    <row r="865" spans="1:28" hidden="1" x14ac:dyDescent="0.2">
      <c r="A865">
        <f>+予定価格!A853</f>
        <v>0</v>
      </c>
      <c r="B865" s="268">
        <f>ROUND(予定価格!B853*査定表!$B$1949,-D865)+E865</f>
        <v>0</v>
      </c>
      <c r="C865" s="268"/>
      <c r="D865" s="32">
        <f t="shared" si="227"/>
        <v>3</v>
      </c>
      <c r="E865" s="33">
        <f t="shared" si="253"/>
        <v>0</v>
      </c>
      <c r="F865" s="268">
        <f>IF($F$12=0,0,IF(予定価格!$G$1939=0,ROUND(予定価格!H853*(入力表!$F$12/予定価格!$H$1943),-H865),ROUND((予定価格!G853*(入力表!$F$12-予定価格!$H$1943)/予定価格!$G$1943)+予定価格!H853,-H865)))+I865</f>
        <v>0</v>
      </c>
      <c r="G865" s="268"/>
      <c r="H865" s="34">
        <f t="shared" si="228"/>
        <v>3</v>
      </c>
      <c r="I865" s="35">
        <f t="shared" si="254"/>
        <v>0</v>
      </c>
      <c r="J865" s="252">
        <f t="shared" si="255"/>
        <v>0</v>
      </c>
      <c r="K865" s="12">
        <f t="shared" si="256"/>
        <v>0</v>
      </c>
      <c r="L865" s="37"/>
      <c r="M865" s="6">
        <f>ROUND(予定価格!B853*査定表!$B$1949,-$F$14)</f>
        <v>0</v>
      </c>
      <c r="N865">
        <f>IF(M865=0,1,M865/予定価格!B853)</f>
        <v>1</v>
      </c>
      <c r="O865">
        <f t="shared" si="233"/>
        <v>11</v>
      </c>
      <c r="P865">
        <f t="shared" si="257"/>
        <v>0</v>
      </c>
      <c r="Q865">
        <f>IF(M865=0,0,M865/予定価格!B853)</f>
        <v>0</v>
      </c>
      <c r="R865">
        <f t="shared" si="235"/>
        <v>11</v>
      </c>
      <c r="S865">
        <f t="shared" si="258"/>
        <v>0</v>
      </c>
      <c r="T865" s="6">
        <f t="shared" si="259"/>
        <v>0</v>
      </c>
      <c r="U865" s="6" t="e">
        <f>IF(予定価格!$G$1939=0,ROUND(予定価格!H853*(入力表!$F$12/予定価格!$H$1943),-$F$14),ROUND((予定価格!G853*(入力表!$F$12-予定価格!$H$1943)/予定価格!$G$1943)+予定価格!H853,-$F$14))</f>
        <v>#DIV/0!</v>
      </c>
      <c r="V865" t="e">
        <f>IF(U865=0,1,IF(予定価格!O853=0,1,(U865-予定価格!P853)/予定価格!O853))</f>
        <v>#DIV/0!</v>
      </c>
      <c r="W865" t="e">
        <f t="shared" si="238"/>
        <v>#DIV/0!</v>
      </c>
      <c r="X865" t="e">
        <f t="shared" si="260"/>
        <v>#DIV/0!</v>
      </c>
      <c r="Y865" t="e">
        <f>IF(U865=0,0,IF(予定価格!G853=0,0,(U865-予定価格!H853)/予定価格!G853))</f>
        <v>#DIV/0!</v>
      </c>
      <c r="Z865" t="e">
        <f t="shared" si="240"/>
        <v>#DIV/0!</v>
      </c>
      <c r="AA865" t="e">
        <f t="shared" si="261"/>
        <v>#DIV/0!</v>
      </c>
      <c r="AB865" s="6" t="e">
        <f t="shared" si="262"/>
        <v>#DIV/0!</v>
      </c>
    </row>
    <row r="866" spans="1:28" hidden="1" x14ac:dyDescent="0.2">
      <c r="A866">
        <f>+予定価格!A854</f>
        <v>0</v>
      </c>
      <c r="B866" s="268">
        <f>ROUND(予定価格!B854*査定表!$B$1949,-D866)+E866</f>
        <v>0</v>
      </c>
      <c r="C866" s="268"/>
      <c r="D866" s="32">
        <f t="shared" si="227"/>
        <v>3</v>
      </c>
      <c r="E866" s="33">
        <f t="shared" si="253"/>
        <v>0</v>
      </c>
      <c r="F866" s="268">
        <f>IF($F$12=0,0,IF(予定価格!$G$1939=0,ROUND(予定価格!H854*(入力表!$F$12/予定価格!$H$1943),-H866),ROUND((予定価格!G854*(入力表!$F$12-予定価格!$H$1943)/予定価格!$G$1943)+予定価格!H854,-H866)))+I866</f>
        <v>0</v>
      </c>
      <c r="G866" s="268"/>
      <c r="H866" s="34">
        <f t="shared" si="228"/>
        <v>3</v>
      </c>
      <c r="I866" s="35">
        <f t="shared" si="254"/>
        <v>0</v>
      </c>
      <c r="J866" s="252">
        <f t="shared" si="255"/>
        <v>0</v>
      </c>
      <c r="K866" s="12">
        <f t="shared" si="256"/>
        <v>0</v>
      </c>
      <c r="L866" s="37"/>
      <c r="M866" s="6">
        <f>ROUND(予定価格!B854*査定表!$B$1949,-$F$14)</f>
        <v>0</v>
      </c>
      <c r="N866">
        <f>IF(M866=0,1,M866/予定価格!B854)</f>
        <v>1</v>
      </c>
      <c r="O866">
        <f t="shared" si="233"/>
        <v>11</v>
      </c>
      <c r="P866">
        <f t="shared" si="257"/>
        <v>0</v>
      </c>
      <c r="Q866">
        <f>IF(M866=0,0,M866/予定価格!B854)</f>
        <v>0</v>
      </c>
      <c r="R866">
        <f t="shared" si="235"/>
        <v>11</v>
      </c>
      <c r="S866">
        <f t="shared" si="258"/>
        <v>0</v>
      </c>
      <c r="T866" s="6">
        <f t="shared" si="259"/>
        <v>0</v>
      </c>
      <c r="U866" s="6" t="e">
        <f>IF(予定価格!$G$1939=0,ROUND(予定価格!H854*(入力表!$F$12/予定価格!$H$1943),-$F$14),ROUND((予定価格!G854*(入力表!$F$12-予定価格!$H$1943)/予定価格!$G$1943)+予定価格!H854,-$F$14))</f>
        <v>#DIV/0!</v>
      </c>
      <c r="V866" t="e">
        <f>IF(U866=0,1,IF(予定価格!O854=0,1,(U866-予定価格!P854)/予定価格!O854))</f>
        <v>#DIV/0!</v>
      </c>
      <c r="W866" t="e">
        <f t="shared" si="238"/>
        <v>#DIV/0!</v>
      </c>
      <c r="X866" t="e">
        <f t="shared" si="260"/>
        <v>#DIV/0!</v>
      </c>
      <c r="Y866" t="e">
        <f>IF(U866=0,0,IF(予定価格!G854=0,0,(U866-予定価格!H854)/予定価格!G854))</f>
        <v>#DIV/0!</v>
      </c>
      <c r="Z866" t="e">
        <f t="shared" si="240"/>
        <v>#DIV/0!</v>
      </c>
      <c r="AA866" t="e">
        <f t="shared" si="261"/>
        <v>#DIV/0!</v>
      </c>
      <c r="AB866" s="6" t="e">
        <f t="shared" si="262"/>
        <v>#DIV/0!</v>
      </c>
    </row>
    <row r="867" spans="1:28" hidden="1" x14ac:dyDescent="0.2">
      <c r="A867">
        <f>+予定価格!A855</f>
        <v>0</v>
      </c>
      <c r="B867" s="268">
        <f>ROUND(予定価格!B855*査定表!$B$1949,-D867)+E867</f>
        <v>0</v>
      </c>
      <c r="C867" s="268"/>
      <c r="D867" s="32">
        <f t="shared" si="227"/>
        <v>3</v>
      </c>
      <c r="E867" s="33">
        <f t="shared" ref="E867:E930" si="263">IF(F$12=0,+P867+S867,0)</f>
        <v>0</v>
      </c>
      <c r="F867" s="268">
        <f>IF($F$12=0,0,IF(予定価格!$G$1939=0,ROUND(予定価格!H855*(入力表!$F$12/予定価格!$H$1943),-H867),ROUND((予定価格!G855*(入力表!$F$12-予定価格!$H$1943)/予定価格!$G$1943)+予定価格!H855,-H867)))+I867</f>
        <v>0</v>
      </c>
      <c r="G867" s="268"/>
      <c r="H867" s="34">
        <f t="shared" si="228"/>
        <v>3</v>
      </c>
      <c r="I867" s="35">
        <f t="shared" ref="I867:I930" si="264">IF(F$12=0,0,+X867+AA867)</f>
        <v>0</v>
      </c>
      <c r="J867" s="252">
        <f t="shared" ref="J867:J930" si="265">+F867+K867</f>
        <v>0</v>
      </c>
      <c r="K867" s="12">
        <f t="shared" ref="K867:K930" si="266">+B867</f>
        <v>0</v>
      </c>
      <c r="L867" s="37"/>
      <c r="M867" s="6">
        <f>ROUND(予定価格!B855*査定表!$B$1949,-$F$14)</f>
        <v>0</v>
      </c>
      <c r="N867">
        <f>IF(M867=0,1,M867/予定価格!B855)</f>
        <v>1</v>
      </c>
      <c r="O867">
        <f t="shared" si="233"/>
        <v>11</v>
      </c>
      <c r="P867">
        <f t="shared" ref="P867:P930" si="267">IF(M$15&gt;0,IF(O867*10^$F$14&lt;=M$15,10^$F$14,0),0)</f>
        <v>0</v>
      </c>
      <c r="Q867">
        <f>IF(M867=0,0,M867/予定価格!B855)</f>
        <v>0</v>
      </c>
      <c r="R867">
        <f t="shared" si="235"/>
        <v>11</v>
      </c>
      <c r="S867">
        <f t="shared" ref="S867:S930" si="268">IF(M$15&lt;0,IF(R867*10^$F$14&lt;=-M$15,-(10^$F$14),0),0)</f>
        <v>0</v>
      </c>
      <c r="T867" s="6">
        <f t="shared" ref="T867:T930" si="269">+M867+P867+S867</f>
        <v>0</v>
      </c>
      <c r="U867" s="6" t="e">
        <f>IF(予定価格!$G$1939=0,ROUND(予定価格!H855*(入力表!$F$12/予定価格!$H$1943),-$F$14),ROUND((予定価格!G855*(入力表!$F$12-予定価格!$H$1943)/予定価格!$G$1943)+予定価格!H855,-$F$14))</f>
        <v>#DIV/0!</v>
      </c>
      <c r="V867" t="e">
        <f>IF(U867=0,1,IF(予定価格!O855=0,1,(U867-予定価格!P855)/予定価格!O855))</f>
        <v>#DIV/0!</v>
      </c>
      <c r="W867" t="e">
        <f t="shared" si="238"/>
        <v>#DIV/0!</v>
      </c>
      <c r="X867" t="e">
        <f t="shared" ref="X867:X930" si="270">IF(U$15&gt;0,IF(W867*10^$F$14&lt;=U$15,10^$F$14,0),0)</f>
        <v>#DIV/0!</v>
      </c>
      <c r="Y867" t="e">
        <f>IF(U867=0,0,IF(予定価格!G855=0,0,(U867-予定価格!H855)/予定価格!G855))</f>
        <v>#DIV/0!</v>
      </c>
      <c r="Z867" t="e">
        <f t="shared" si="240"/>
        <v>#DIV/0!</v>
      </c>
      <c r="AA867" t="e">
        <f t="shared" ref="AA867:AA930" si="271">IF(U$15&lt;0,IF(Z867*10^$F$14&lt;=-U$15,-(10^$F$14),0),0)</f>
        <v>#DIV/0!</v>
      </c>
      <c r="AB867" s="6" t="e">
        <f t="shared" ref="AB867:AB930" si="272">+U867+X867+AA867</f>
        <v>#DIV/0!</v>
      </c>
    </row>
    <row r="868" spans="1:28" hidden="1" x14ac:dyDescent="0.2">
      <c r="A868">
        <f>+予定価格!A856</f>
        <v>0</v>
      </c>
      <c r="B868" s="268">
        <f>ROUND(予定価格!B856*査定表!$B$1949,-D868)+E868</f>
        <v>0</v>
      </c>
      <c r="C868" s="268"/>
      <c r="D868" s="32">
        <f t="shared" si="227"/>
        <v>3</v>
      </c>
      <c r="E868" s="33">
        <f t="shared" si="263"/>
        <v>0</v>
      </c>
      <c r="F868" s="268">
        <f>IF($F$12=0,0,IF(予定価格!$G$1939=0,ROUND(予定価格!H856*(入力表!$F$12/予定価格!$H$1943),-H868),ROUND((予定価格!G856*(入力表!$F$12-予定価格!$H$1943)/予定価格!$G$1943)+予定価格!H856,-H868)))+I868</f>
        <v>0</v>
      </c>
      <c r="G868" s="268"/>
      <c r="H868" s="34">
        <f t="shared" si="228"/>
        <v>3</v>
      </c>
      <c r="I868" s="35">
        <f t="shared" si="264"/>
        <v>0</v>
      </c>
      <c r="J868" s="252">
        <f t="shared" si="265"/>
        <v>0</v>
      </c>
      <c r="K868" s="12">
        <f t="shared" si="266"/>
        <v>0</v>
      </c>
      <c r="L868" s="37"/>
      <c r="M868" s="6">
        <f>ROUND(予定価格!B856*査定表!$B$1949,-$F$14)</f>
        <v>0</v>
      </c>
      <c r="N868">
        <f>IF(M868=0,1,M868/予定価格!B856)</f>
        <v>1</v>
      </c>
      <c r="O868">
        <f t="shared" si="233"/>
        <v>11</v>
      </c>
      <c r="P868">
        <f t="shared" si="267"/>
        <v>0</v>
      </c>
      <c r="Q868">
        <f>IF(M868=0,0,M868/予定価格!B856)</f>
        <v>0</v>
      </c>
      <c r="R868">
        <f t="shared" si="235"/>
        <v>11</v>
      </c>
      <c r="S868">
        <f t="shared" si="268"/>
        <v>0</v>
      </c>
      <c r="T868" s="6">
        <f t="shared" si="269"/>
        <v>0</v>
      </c>
      <c r="U868" s="6" t="e">
        <f>IF(予定価格!$G$1939=0,ROUND(予定価格!H856*(入力表!$F$12/予定価格!$H$1943),-$F$14),ROUND((予定価格!G856*(入力表!$F$12-予定価格!$H$1943)/予定価格!$G$1943)+予定価格!H856,-$F$14))</f>
        <v>#DIV/0!</v>
      </c>
      <c r="V868" t="e">
        <f>IF(U868=0,1,IF(予定価格!O856=0,1,(U868-予定価格!P856)/予定価格!O856))</f>
        <v>#DIV/0!</v>
      </c>
      <c r="W868" t="e">
        <f t="shared" si="238"/>
        <v>#DIV/0!</v>
      </c>
      <c r="X868" t="e">
        <f t="shared" si="270"/>
        <v>#DIV/0!</v>
      </c>
      <c r="Y868" t="e">
        <f>IF(U868=0,0,IF(予定価格!G856=0,0,(U868-予定価格!H856)/予定価格!G856))</f>
        <v>#DIV/0!</v>
      </c>
      <c r="Z868" t="e">
        <f t="shared" si="240"/>
        <v>#DIV/0!</v>
      </c>
      <c r="AA868" t="e">
        <f t="shared" si="271"/>
        <v>#DIV/0!</v>
      </c>
      <c r="AB868" s="6" t="e">
        <f t="shared" si="272"/>
        <v>#DIV/0!</v>
      </c>
    </row>
    <row r="869" spans="1:28" hidden="1" x14ac:dyDescent="0.2">
      <c r="A869">
        <f>+予定価格!A857</f>
        <v>0</v>
      </c>
      <c r="B869" s="268">
        <f>ROUND(予定価格!B857*査定表!$B$1949,-D869)+E869</f>
        <v>0</v>
      </c>
      <c r="C869" s="268"/>
      <c r="D869" s="32">
        <f t="shared" si="227"/>
        <v>3</v>
      </c>
      <c r="E869" s="33">
        <f t="shared" si="263"/>
        <v>0</v>
      </c>
      <c r="F869" s="268">
        <f>IF($F$12=0,0,IF(予定価格!$G$1939=0,ROUND(予定価格!H857*(入力表!$F$12/予定価格!$H$1943),-H869),ROUND((予定価格!G857*(入力表!$F$12-予定価格!$H$1943)/予定価格!$G$1943)+予定価格!H857,-H869)))+I869</f>
        <v>0</v>
      </c>
      <c r="G869" s="268"/>
      <c r="H869" s="34">
        <f t="shared" si="228"/>
        <v>3</v>
      </c>
      <c r="I869" s="35">
        <f t="shared" si="264"/>
        <v>0</v>
      </c>
      <c r="J869" s="252">
        <f t="shared" si="265"/>
        <v>0</v>
      </c>
      <c r="K869" s="12">
        <f t="shared" si="266"/>
        <v>0</v>
      </c>
      <c r="L869" s="37"/>
      <c r="M869" s="6">
        <f>ROUND(予定価格!B857*査定表!$B$1949,-$F$14)</f>
        <v>0</v>
      </c>
      <c r="N869">
        <f>IF(M869=0,1,M869/予定価格!B857)</f>
        <v>1</v>
      </c>
      <c r="O869">
        <f t="shared" si="233"/>
        <v>11</v>
      </c>
      <c r="P869">
        <f t="shared" si="267"/>
        <v>0</v>
      </c>
      <c r="Q869">
        <f>IF(M869=0,0,M869/予定価格!B857)</f>
        <v>0</v>
      </c>
      <c r="R869">
        <f t="shared" si="235"/>
        <v>11</v>
      </c>
      <c r="S869">
        <f t="shared" si="268"/>
        <v>0</v>
      </c>
      <c r="T869" s="6">
        <f t="shared" si="269"/>
        <v>0</v>
      </c>
      <c r="U869" s="6" t="e">
        <f>IF(予定価格!$G$1939=0,ROUND(予定価格!H857*(入力表!$F$12/予定価格!$H$1943),-$F$14),ROUND((予定価格!G857*(入力表!$F$12-予定価格!$H$1943)/予定価格!$G$1943)+予定価格!H857,-$F$14))</f>
        <v>#DIV/0!</v>
      </c>
      <c r="V869" t="e">
        <f>IF(U869=0,1,IF(予定価格!O857=0,1,(U869-予定価格!P857)/予定価格!O857))</f>
        <v>#DIV/0!</v>
      </c>
      <c r="W869" t="e">
        <f t="shared" si="238"/>
        <v>#DIV/0!</v>
      </c>
      <c r="X869" t="e">
        <f t="shared" si="270"/>
        <v>#DIV/0!</v>
      </c>
      <c r="Y869" t="e">
        <f>IF(U869=0,0,IF(予定価格!G857=0,0,(U869-予定価格!H857)/予定価格!G857))</f>
        <v>#DIV/0!</v>
      </c>
      <c r="Z869" t="e">
        <f t="shared" si="240"/>
        <v>#DIV/0!</v>
      </c>
      <c r="AA869" t="e">
        <f t="shared" si="271"/>
        <v>#DIV/0!</v>
      </c>
      <c r="AB869" s="6" t="e">
        <f t="shared" si="272"/>
        <v>#DIV/0!</v>
      </c>
    </row>
    <row r="870" spans="1:28" hidden="1" x14ac:dyDescent="0.2">
      <c r="A870">
        <f>+予定価格!A858</f>
        <v>0</v>
      </c>
      <c r="B870" s="268">
        <f>ROUND(予定価格!B858*査定表!$B$1949,-D870)+E870</f>
        <v>0</v>
      </c>
      <c r="C870" s="268"/>
      <c r="D870" s="32">
        <f t="shared" si="227"/>
        <v>3</v>
      </c>
      <c r="E870" s="33">
        <f t="shared" si="263"/>
        <v>0</v>
      </c>
      <c r="F870" s="268">
        <f>IF($F$12=0,0,IF(予定価格!$G$1939=0,ROUND(予定価格!H858*(入力表!$F$12/予定価格!$H$1943),-H870),ROUND((予定価格!G858*(入力表!$F$12-予定価格!$H$1943)/予定価格!$G$1943)+予定価格!H858,-H870)))+I870</f>
        <v>0</v>
      </c>
      <c r="G870" s="268"/>
      <c r="H870" s="34">
        <f t="shared" si="228"/>
        <v>3</v>
      </c>
      <c r="I870" s="35">
        <f t="shared" si="264"/>
        <v>0</v>
      </c>
      <c r="J870" s="252">
        <f t="shared" si="265"/>
        <v>0</v>
      </c>
      <c r="K870" s="12">
        <f t="shared" si="266"/>
        <v>0</v>
      </c>
      <c r="L870" s="37"/>
      <c r="M870" s="6">
        <f>ROUND(予定価格!B858*査定表!$B$1949,-$F$14)</f>
        <v>0</v>
      </c>
      <c r="N870">
        <f>IF(M870=0,1,M870/予定価格!B858)</f>
        <v>1</v>
      </c>
      <c r="O870">
        <f t="shared" si="233"/>
        <v>11</v>
      </c>
      <c r="P870">
        <f t="shared" si="267"/>
        <v>0</v>
      </c>
      <c r="Q870">
        <f>IF(M870=0,0,M870/予定価格!B858)</f>
        <v>0</v>
      </c>
      <c r="R870">
        <f t="shared" si="235"/>
        <v>11</v>
      </c>
      <c r="S870">
        <f t="shared" si="268"/>
        <v>0</v>
      </c>
      <c r="T870" s="6">
        <f t="shared" si="269"/>
        <v>0</v>
      </c>
      <c r="U870" s="6" t="e">
        <f>IF(予定価格!$G$1939=0,ROUND(予定価格!H858*(入力表!$F$12/予定価格!$H$1943),-$F$14),ROUND((予定価格!G858*(入力表!$F$12-予定価格!$H$1943)/予定価格!$G$1943)+予定価格!H858,-$F$14))</f>
        <v>#DIV/0!</v>
      </c>
      <c r="V870" t="e">
        <f>IF(U870=0,1,IF(予定価格!O858=0,1,(U870-予定価格!P858)/予定価格!O858))</f>
        <v>#DIV/0!</v>
      </c>
      <c r="W870" t="e">
        <f t="shared" si="238"/>
        <v>#DIV/0!</v>
      </c>
      <c r="X870" t="e">
        <f t="shared" si="270"/>
        <v>#DIV/0!</v>
      </c>
      <c r="Y870" t="e">
        <f>IF(U870=0,0,IF(予定価格!G858=0,0,(U870-予定価格!H858)/予定価格!G858))</f>
        <v>#DIV/0!</v>
      </c>
      <c r="Z870" t="e">
        <f t="shared" si="240"/>
        <v>#DIV/0!</v>
      </c>
      <c r="AA870" t="e">
        <f t="shared" si="271"/>
        <v>#DIV/0!</v>
      </c>
      <c r="AB870" s="6" t="e">
        <f t="shared" si="272"/>
        <v>#DIV/0!</v>
      </c>
    </row>
    <row r="871" spans="1:28" hidden="1" x14ac:dyDescent="0.2">
      <c r="A871">
        <f>+予定価格!A859</f>
        <v>0</v>
      </c>
      <c r="B871" s="268">
        <f>ROUND(予定価格!B859*査定表!$B$1949,-D871)+E871</f>
        <v>0</v>
      </c>
      <c r="C871" s="268"/>
      <c r="D871" s="32">
        <f t="shared" si="227"/>
        <v>3</v>
      </c>
      <c r="E871" s="33">
        <f t="shared" si="263"/>
        <v>0</v>
      </c>
      <c r="F871" s="268">
        <f>IF($F$12=0,0,IF(予定価格!$G$1939=0,ROUND(予定価格!H859*(入力表!$F$12/予定価格!$H$1943),-H871),ROUND((予定価格!G859*(入力表!$F$12-予定価格!$H$1943)/予定価格!$G$1943)+予定価格!H859,-H871)))+I871</f>
        <v>0</v>
      </c>
      <c r="G871" s="268"/>
      <c r="H871" s="34">
        <f t="shared" si="228"/>
        <v>3</v>
      </c>
      <c r="I871" s="35">
        <f t="shared" si="264"/>
        <v>0</v>
      </c>
      <c r="J871" s="252">
        <f t="shared" si="265"/>
        <v>0</v>
      </c>
      <c r="K871" s="12">
        <f t="shared" si="266"/>
        <v>0</v>
      </c>
      <c r="L871" s="37"/>
      <c r="M871" s="6">
        <f>ROUND(予定価格!B859*査定表!$B$1949,-$F$14)</f>
        <v>0</v>
      </c>
      <c r="N871">
        <f>IF(M871=0,1,M871/予定価格!B859)</f>
        <v>1</v>
      </c>
      <c r="O871">
        <f t="shared" si="233"/>
        <v>11</v>
      </c>
      <c r="P871">
        <f t="shared" si="267"/>
        <v>0</v>
      </c>
      <c r="Q871">
        <f>IF(M871=0,0,M871/予定価格!B859)</f>
        <v>0</v>
      </c>
      <c r="R871">
        <f t="shared" si="235"/>
        <v>11</v>
      </c>
      <c r="S871">
        <f t="shared" si="268"/>
        <v>0</v>
      </c>
      <c r="T871" s="6">
        <f t="shared" si="269"/>
        <v>0</v>
      </c>
      <c r="U871" s="6" t="e">
        <f>IF(予定価格!$G$1939=0,ROUND(予定価格!H859*(入力表!$F$12/予定価格!$H$1943),-$F$14),ROUND((予定価格!G859*(入力表!$F$12-予定価格!$H$1943)/予定価格!$G$1943)+予定価格!H859,-$F$14))</f>
        <v>#DIV/0!</v>
      </c>
      <c r="V871" t="e">
        <f>IF(U871=0,1,IF(予定価格!O859=0,1,(U871-予定価格!P859)/予定価格!O859))</f>
        <v>#DIV/0!</v>
      </c>
      <c r="W871" t="e">
        <f t="shared" si="238"/>
        <v>#DIV/0!</v>
      </c>
      <c r="X871" t="e">
        <f t="shared" si="270"/>
        <v>#DIV/0!</v>
      </c>
      <c r="Y871" t="e">
        <f>IF(U871=0,0,IF(予定価格!G859=0,0,(U871-予定価格!H859)/予定価格!G859))</f>
        <v>#DIV/0!</v>
      </c>
      <c r="Z871" t="e">
        <f t="shared" si="240"/>
        <v>#DIV/0!</v>
      </c>
      <c r="AA871" t="e">
        <f t="shared" si="271"/>
        <v>#DIV/0!</v>
      </c>
      <c r="AB871" s="6" t="e">
        <f t="shared" si="272"/>
        <v>#DIV/0!</v>
      </c>
    </row>
    <row r="872" spans="1:28" hidden="1" x14ac:dyDescent="0.2">
      <c r="A872">
        <f>+予定価格!A860</f>
        <v>0</v>
      </c>
      <c r="B872" s="268">
        <f>ROUND(予定価格!B860*査定表!$B$1949,-D872)+E872</f>
        <v>0</v>
      </c>
      <c r="C872" s="268"/>
      <c r="D872" s="32">
        <f t="shared" si="227"/>
        <v>3</v>
      </c>
      <c r="E872" s="33">
        <f t="shared" si="263"/>
        <v>0</v>
      </c>
      <c r="F872" s="268">
        <f>IF($F$12=0,0,IF(予定価格!$G$1939=0,ROUND(予定価格!H860*(入力表!$F$12/予定価格!$H$1943),-H872),ROUND((予定価格!G860*(入力表!$F$12-予定価格!$H$1943)/予定価格!$G$1943)+予定価格!H860,-H872)))+I872</f>
        <v>0</v>
      </c>
      <c r="G872" s="268"/>
      <c r="H872" s="34">
        <f t="shared" si="228"/>
        <v>3</v>
      </c>
      <c r="I872" s="35">
        <f t="shared" si="264"/>
        <v>0</v>
      </c>
      <c r="J872" s="252">
        <f t="shared" si="265"/>
        <v>0</v>
      </c>
      <c r="K872" s="12">
        <f t="shared" si="266"/>
        <v>0</v>
      </c>
      <c r="L872" s="37"/>
      <c r="M872" s="6">
        <f>ROUND(予定価格!B860*査定表!$B$1949,-$F$14)</f>
        <v>0</v>
      </c>
      <c r="N872">
        <f>IF(M872=0,1,M872/予定価格!B860)</f>
        <v>1</v>
      </c>
      <c r="O872">
        <f t="shared" si="233"/>
        <v>11</v>
      </c>
      <c r="P872">
        <f t="shared" si="267"/>
        <v>0</v>
      </c>
      <c r="Q872">
        <f>IF(M872=0,0,M872/予定価格!B860)</f>
        <v>0</v>
      </c>
      <c r="R872">
        <f t="shared" si="235"/>
        <v>11</v>
      </c>
      <c r="S872">
        <f t="shared" si="268"/>
        <v>0</v>
      </c>
      <c r="T872" s="6">
        <f t="shared" si="269"/>
        <v>0</v>
      </c>
      <c r="U872" s="6" t="e">
        <f>IF(予定価格!$G$1939=0,ROUND(予定価格!H860*(入力表!$F$12/予定価格!$H$1943),-$F$14),ROUND((予定価格!G860*(入力表!$F$12-予定価格!$H$1943)/予定価格!$G$1943)+予定価格!H860,-$F$14))</f>
        <v>#DIV/0!</v>
      </c>
      <c r="V872" t="e">
        <f>IF(U872=0,1,IF(予定価格!O860=0,1,(U872-予定価格!P860)/予定価格!O860))</f>
        <v>#DIV/0!</v>
      </c>
      <c r="W872" t="e">
        <f t="shared" si="238"/>
        <v>#DIV/0!</v>
      </c>
      <c r="X872" t="e">
        <f t="shared" si="270"/>
        <v>#DIV/0!</v>
      </c>
      <c r="Y872" t="e">
        <f>IF(U872=0,0,IF(予定価格!G860=0,0,(U872-予定価格!H860)/予定価格!G860))</f>
        <v>#DIV/0!</v>
      </c>
      <c r="Z872" t="e">
        <f t="shared" si="240"/>
        <v>#DIV/0!</v>
      </c>
      <c r="AA872" t="e">
        <f t="shared" si="271"/>
        <v>#DIV/0!</v>
      </c>
      <c r="AB872" s="6" t="e">
        <f t="shared" si="272"/>
        <v>#DIV/0!</v>
      </c>
    </row>
    <row r="873" spans="1:28" hidden="1" x14ac:dyDescent="0.2">
      <c r="A873">
        <f>+予定価格!A861</f>
        <v>0</v>
      </c>
      <c r="B873" s="268">
        <f>ROUND(予定価格!B861*査定表!$B$1949,-D873)+E873</f>
        <v>0</v>
      </c>
      <c r="C873" s="268"/>
      <c r="D873" s="32">
        <f t="shared" si="227"/>
        <v>3</v>
      </c>
      <c r="E873" s="33">
        <f t="shared" si="263"/>
        <v>0</v>
      </c>
      <c r="F873" s="268">
        <f>IF($F$12=0,0,IF(予定価格!$G$1939=0,ROUND(予定価格!H861*(入力表!$F$12/予定価格!$H$1943),-H873),ROUND((予定価格!G861*(入力表!$F$12-予定価格!$H$1943)/予定価格!$G$1943)+予定価格!H861,-H873)))+I873</f>
        <v>0</v>
      </c>
      <c r="G873" s="268"/>
      <c r="H873" s="34">
        <f t="shared" si="228"/>
        <v>3</v>
      </c>
      <c r="I873" s="35">
        <f t="shared" si="264"/>
        <v>0</v>
      </c>
      <c r="J873" s="252">
        <f t="shared" si="265"/>
        <v>0</v>
      </c>
      <c r="K873" s="12">
        <f t="shared" si="266"/>
        <v>0</v>
      </c>
      <c r="L873" s="37"/>
      <c r="M873" s="6">
        <f>ROUND(予定価格!B861*査定表!$B$1949,-$F$14)</f>
        <v>0</v>
      </c>
      <c r="N873">
        <f>IF(M873=0,1,M873/予定価格!B861)</f>
        <v>1</v>
      </c>
      <c r="O873">
        <f t="shared" si="233"/>
        <v>11</v>
      </c>
      <c r="P873">
        <f t="shared" si="267"/>
        <v>0</v>
      </c>
      <c r="Q873">
        <f>IF(M873=0,0,M873/予定価格!B861)</f>
        <v>0</v>
      </c>
      <c r="R873">
        <f t="shared" si="235"/>
        <v>11</v>
      </c>
      <c r="S873">
        <f t="shared" si="268"/>
        <v>0</v>
      </c>
      <c r="T873" s="6">
        <f t="shared" si="269"/>
        <v>0</v>
      </c>
      <c r="U873" s="6" t="e">
        <f>IF(予定価格!$G$1939=0,ROUND(予定価格!H861*(入力表!$F$12/予定価格!$H$1943),-$F$14),ROUND((予定価格!G861*(入力表!$F$12-予定価格!$H$1943)/予定価格!$G$1943)+予定価格!H861,-$F$14))</f>
        <v>#DIV/0!</v>
      </c>
      <c r="V873" t="e">
        <f>IF(U873=0,1,IF(予定価格!O861=0,1,(U873-予定価格!P861)/予定価格!O861))</f>
        <v>#DIV/0!</v>
      </c>
      <c r="W873" t="e">
        <f t="shared" si="238"/>
        <v>#DIV/0!</v>
      </c>
      <c r="X873" t="e">
        <f t="shared" si="270"/>
        <v>#DIV/0!</v>
      </c>
      <c r="Y873" t="e">
        <f>IF(U873=0,0,IF(予定価格!G861=0,0,(U873-予定価格!H861)/予定価格!G861))</f>
        <v>#DIV/0!</v>
      </c>
      <c r="Z873" t="e">
        <f t="shared" si="240"/>
        <v>#DIV/0!</v>
      </c>
      <c r="AA873" t="e">
        <f t="shared" si="271"/>
        <v>#DIV/0!</v>
      </c>
      <c r="AB873" s="6" t="e">
        <f t="shared" si="272"/>
        <v>#DIV/0!</v>
      </c>
    </row>
    <row r="874" spans="1:28" hidden="1" x14ac:dyDescent="0.2">
      <c r="A874">
        <f>+予定価格!A862</f>
        <v>0</v>
      </c>
      <c r="B874" s="268">
        <f>ROUND(予定価格!B862*査定表!$B$1949,-D874)+E874</f>
        <v>0</v>
      </c>
      <c r="C874" s="268"/>
      <c r="D874" s="32">
        <f t="shared" si="227"/>
        <v>3</v>
      </c>
      <c r="E874" s="33">
        <f t="shared" si="263"/>
        <v>0</v>
      </c>
      <c r="F874" s="268">
        <f>IF($F$12=0,0,IF(予定価格!$G$1939=0,ROUND(予定価格!H862*(入力表!$F$12/予定価格!$H$1943),-H874),ROUND((予定価格!G862*(入力表!$F$12-予定価格!$H$1943)/予定価格!$G$1943)+予定価格!H862,-H874)))+I874</f>
        <v>0</v>
      </c>
      <c r="G874" s="268"/>
      <c r="H874" s="34">
        <f t="shared" si="228"/>
        <v>3</v>
      </c>
      <c r="I874" s="35">
        <f t="shared" si="264"/>
        <v>0</v>
      </c>
      <c r="J874" s="252">
        <f t="shared" si="265"/>
        <v>0</v>
      </c>
      <c r="K874" s="12">
        <f t="shared" si="266"/>
        <v>0</v>
      </c>
      <c r="L874" s="37"/>
      <c r="M874" s="6">
        <f>ROUND(予定価格!B862*査定表!$B$1949,-$F$14)</f>
        <v>0</v>
      </c>
      <c r="N874">
        <f>IF(M874=0,1,M874/予定価格!B862)</f>
        <v>1</v>
      </c>
      <c r="O874">
        <f t="shared" si="233"/>
        <v>11</v>
      </c>
      <c r="P874">
        <f t="shared" si="267"/>
        <v>0</v>
      </c>
      <c r="Q874">
        <f>IF(M874=0,0,M874/予定価格!B862)</f>
        <v>0</v>
      </c>
      <c r="R874">
        <f t="shared" si="235"/>
        <v>11</v>
      </c>
      <c r="S874">
        <f t="shared" si="268"/>
        <v>0</v>
      </c>
      <c r="T874" s="6">
        <f t="shared" si="269"/>
        <v>0</v>
      </c>
      <c r="U874" s="6" t="e">
        <f>IF(予定価格!$G$1939=0,ROUND(予定価格!H862*(入力表!$F$12/予定価格!$H$1943),-$F$14),ROUND((予定価格!G862*(入力表!$F$12-予定価格!$H$1943)/予定価格!$G$1943)+予定価格!H862,-$F$14))</f>
        <v>#DIV/0!</v>
      </c>
      <c r="V874" t="e">
        <f>IF(U874=0,1,IF(予定価格!O862=0,1,(U874-予定価格!P862)/予定価格!O862))</f>
        <v>#DIV/0!</v>
      </c>
      <c r="W874" t="e">
        <f t="shared" si="238"/>
        <v>#DIV/0!</v>
      </c>
      <c r="X874" t="e">
        <f t="shared" si="270"/>
        <v>#DIV/0!</v>
      </c>
      <c r="Y874" t="e">
        <f>IF(U874=0,0,IF(予定価格!G862=0,0,(U874-予定価格!H862)/予定価格!G862))</f>
        <v>#DIV/0!</v>
      </c>
      <c r="Z874" t="e">
        <f t="shared" si="240"/>
        <v>#DIV/0!</v>
      </c>
      <c r="AA874" t="e">
        <f t="shared" si="271"/>
        <v>#DIV/0!</v>
      </c>
      <c r="AB874" s="6" t="e">
        <f t="shared" si="272"/>
        <v>#DIV/0!</v>
      </c>
    </row>
    <row r="875" spans="1:28" hidden="1" x14ac:dyDescent="0.2">
      <c r="A875">
        <f>+予定価格!A863</f>
        <v>0</v>
      </c>
      <c r="B875" s="268">
        <f>ROUND(予定価格!B863*査定表!$B$1949,-D875)+E875</f>
        <v>0</v>
      </c>
      <c r="C875" s="268"/>
      <c r="D875" s="32">
        <f t="shared" si="227"/>
        <v>3</v>
      </c>
      <c r="E875" s="33">
        <f t="shared" si="263"/>
        <v>0</v>
      </c>
      <c r="F875" s="268">
        <f>IF($F$12=0,0,IF(予定価格!$G$1939=0,ROUND(予定価格!H863*(入力表!$F$12/予定価格!$H$1943),-H875),ROUND((予定価格!G863*(入力表!$F$12-予定価格!$H$1943)/予定価格!$G$1943)+予定価格!H863,-H875)))+I875</f>
        <v>0</v>
      </c>
      <c r="G875" s="268"/>
      <c r="H875" s="34">
        <f t="shared" si="228"/>
        <v>3</v>
      </c>
      <c r="I875" s="35">
        <f t="shared" si="264"/>
        <v>0</v>
      </c>
      <c r="J875" s="252">
        <f t="shared" si="265"/>
        <v>0</v>
      </c>
      <c r="K875" s="12">
        <f t="shared" si="266"/>
        <v>0</v>
      </c>
      <c r="L875" s="37"/>
      <c r="M875" s="6">
        <f>ROUND(予定価格!B863*査定表!$B$1949,-$F$14)</f>
        <v>0</v>
      </c>
      <c r="N875">
        <f>IF(M875=0,1,M875/予定価格!B863)</f>
        <v>1</v>
      </c>
      <c r="O875">
        <f t="shared" si="233"/>
        <v>11</v>
      </c>
      <c r="P875">
        <f t="shared" si="267"/>
        <v>0</v>
      </c>
      <c r="Q875">
        <f>IF(M875=0,0,M875/予定価格!B863)</f>
        <v>0</v>
      </c>
      <c r="R875">
        <f t="shared" si="235"/>
        <v>11</v>
      </c>
      <c r="S875">
        <f t="shared" si="268"/>
        <v>0</v>
      </c>
      <c r="T875" s="6">
        <f t="shared" si="269"/>
        <v>0</v>
      </c>
      <c r="U875" s="6" t="e">
        <f>IF(予定価格!$G$1939=0,ROUND(予定価格!H863*(入力表!$F$12/予定価格!$H$1943),-$F$14),ROUND((予定価格!G863*(入力表!$F$12-予定価格!$H$1943)/予定価格!$G$1943)+予定価格!H863,-$F$14))</f>
        <v>#DIV/0!</v>
      </c>
      <c r="V875" t="e">
        <f>IF(U875=0,1,IF(予定価格!O863=0,1,(U875-予定価格!P863)/予定価格!O863))</f>
        <v>#DIV/0!</v>
      </c>
      <c r="W875" t="e">
        <f t="shared" si="238"/>
        <v>#DIV/0!</v>
      </c>
      <c r="X875" t="e">
        <f t="shared" si="270"/>
        <v>#DIV/0!</v>
      </c>
      <c r="Y875" t="e">
        <f>IF(U875=0,0,IF(予定価格!G863=0,0,(U875-予定価格!H863)/予定価格!G863))</f>
        <v>#DIV/0!</v>
      </c>
      <c r="Z875" t="e">
        <f t="shared" si="240"/>
        <v>#DIV/0!</v>
      </c>
      <c r="AA875" t="e">
        <f t="shared" si="271"/>
        <v>#DIV/0!</v>
      </c>
      <c r="AB875" s="6" t="e">
        <f t="shared" si="272"/>
        <v>#DIV/0!</v>
      </c>
    </row>
    <row r="876" spans="1:28" hidden="1" x14ac:dyDescent="0.2">
      <c r="A876">
        <f>+予定価格!A864</f>
        <v>0</v>
      </c>
      <c r="B876" s="268">
        <f>ROUND(予定価格!B864*査定表!$B$1949,-D876)+E876</f>
        <v>0</v>
      </c>
      <c r="C876" s="268"/>
      <c r="D876" s="32">
        <f t="shared" si="227"/>
        <v>3</v>
      </c>
      <c r="E876" s="33">
        <f t="shared" si="263"/>
        <v>0</v>
      </c>
      <c r="F876" s="268">
        <f>IF($F$12=0,0,IF(予定価格!$G$1939=0,ROUND(予定価格!H864*(入力表!$F$12/予定価格!$H$1943),-H876),ROUND((予定価格!G864*(入力表!$F$12-予定価格!$H$1943)/予定価格!$G$1943)+予定価格!H864,-H876)))+I876</f>
        <v>0</v>
      </c>
      <c r="G876" s="268"/>
      <c r="H876" s="34">
        <f t="shared" si="228"/>
        <v>3</v>
      </c>
      <c r="I876" s="35">
        <f t="shared" si="264"/>
        <v>0</v>
      </c>
      <c r="J876" s="252">
        <f t="shared" si="265"/>
        <v>0</v>
      </c>
      <c r="K876" s="12">
        <f t="shared" si="266"/>
        <v>0</v>
      </c>
      <c r="L876" s="37"/>
      <c r="M876" s="6">
        <f>ROUND(予定価格!B864*査定表!$B$1949,-$F$14)</f>
        <v>0</v>
      </c>
      <c r="N876">
        <f>IF(M876=0,1,M876/予定価格!B864)</f>
        <v>1</v>
      </c>
      <c r="O876">
        <f t="shared" si="233"/>
        <v>11</v>
      </c>
      <c r="P876">
        <f t="shared" si="267"/>
        <v>0</v>
      </c>
      <c r="Q876">
        <f>IF(M876=0,0,M876/予定価格!B864)</f>
        <v>0</v>
      </c>
      <c r="R876">
        <f t="shared" si="235"/>
        <v>11</v>
      </c>
      <c r="S876">
        <f t="shared" si="268"/>
        <v>0</v>
      </c>
      <c r="T876" s="6">
        <f t="shared" si="269"/>
        <v>0</v>
      </c>
      <c r="U876" s="6" t="e">
        <f>IF(予定価格!$G$1939=0,ROUND(予定価格!H864*(入力表!$F$12/予定価格!$H$1943),-$F$14),ROUND((予定価格!G864*(入力表!$F$12-予定価格!$H$1943)/予定価格!$G$1943)+予定価格!H864,-$F$14))</f>
        <v>#DIV/0!</v>
      </c>
      <c r="V876" t="e">
        <f>IF(U876=0,1,IF(予定価格!O864=0,1,(U876-予定価格!P864)/予定価格!O864))</f>
        <v>#DIV/0!</v>
      </c>
      <c r="W876" t="e">
        <f t="shared" si="238"/>
        <v>#DIV/0!</v>
      </c>
      <c r="X876" t="e">
        <f t="shared" si="270"/>
        <v>#DIV/0!</v>
      </c>
      <c r="Y876" t="e">
        <f>IF(U876=0,0,IF(予定価格!G864=0,0,(U876-予定価格!H864)/予定価格!G864))</f>
        <v>#DIV/0!</v>
      </c>
      <c r="Z876" t="e">
        <f t="shared" si="240"/>
        <v>#DIV/0!</v>
      </c>
      <c r="AA876" t="e">
        <f t="shared" si="271"/>
        <v>#DIV/0!</v>
      </c>
      <c r="AB876" s="6" t="e">
        <f t="shared" si="272"/>
        <v>#DIV/0!</v>
      </c>
    </row>
    <row r="877" spans="1:28" hidden="1" x14ac:dyDescent="0.2">
      <c r="A877">
        <f>+予定価格!A865</f>
        <v>0</v>
      </c>
      <c r="B877" s="268">
        <f>ROUND(予定価格!B865*査定表!$B$1949,-D877)+E877</f>
        <v>0</v>
      </c>
      <c r="C877" s="268"/>
      <c r="D877" s="32">
        <f t="shared" si="227"/>
        <v>3</v>
      </c>
      <c r="E877" s="33">
        <f t="shared" si="263"/>
        <v>0</v>
      </c>
      <c r="F877" s="268">
        <f>IF($F$12=0,0,IF(予定価格!$G$1939=0,ROUND(予定価格!H865*(入力表!$F$12/予定価格!$H$1943),-H877),ROUND((予定価格!G865*(入力表!$F$12-予定価格!$H$1943)/予定価格!$G$1943)+予定価格!H865,-H877)))+I877</f>
        <v>0</v>
      </c>
      <c r="G877" s="268"/>
      <c r="H877" s="34">
        <f t="shared" si="228"/>
        <v>3</v>
      </c>
      <c r="I877" s="35">
        <f t="shared" si="264"/>
        <v>0</v>
      </c>
      <c r="J877" s="252">
        <f t="shared" si="265"/>
        <v>0</v>
      </c>
      <c r="K877" s="12">
        <f t="shared" si="266"/>
        <v>0</v>
      </c>
      <c r="L877" s="37"/>
      <c r="M877" s="6">
        <f>ROUND(予定価格!B865*査定表!$B$1949,-$F$14)</f>
        <v>0</v>
      </c>
      <c r="N877">
        <f>IF(M877=0,1,M877/予定価格!B865)</f>
        <v>1</v>
      </c>
      <c r="O877">
        <f t="shared" si="233"/>
        <v>11</v>
      </c>
      <c r="P877">
        <f t="shared" si="267"/>
        <v>0</v>
      </c>
      <c r="Q877">
        <f>IF(M877=0,0,M877/予定価格!B865)</f>
        <v>0</v>
      </c>
      <c r="R877">
        <f t="shared" si="235"/>
        <v>11</v>
      </c>
      <c r="S877">
        <f t="shared" si="268"/>
        <v>0</v>
      </c>
      <c r="T877" s="6">
        <f t="shared" si="269"/>
        <v>0</v>
      </c>
      <c r="U877" s="6" t="e">
        <f>IF(予定価格!$G$1939=0,ROUND(予定価格!H865*(入力表!$F$12/予定価格!$H$1943),-$F$14),ROUND((予定価格!G865*(入力表!$F$12-予定価格!$H$1943)/予定価格!$G$1943)+予定価格!H865,-$F$14))</f>
        <v>#DIV/0!</v>
      </c>
      <c r="V877" t="e">
        <f>IF(U877=0,1,IF(予定価格!O865=0,1,(U877-予定価格!P865)/予定価格!O865))</f>
        <v>#DIV/0!</v>
      </c>
      <c r="W877" t="e">
        <f t="shared" si="238"/>
        <v>#DIV/0!</v>
      </c>
      <c r="X877" t="e">
        <f t="shared" si="270"/>
        <v>#DIV/0!</v>
      </c>
      <c r="Y877" t="e">
        <f>IF(U877=0,0,IF(予定価格!G865=0,0,(U877-予定価格!H865)/予定価格!G865))</f>
        <v>#DIV/0!</v>
      </c>
      <c r="Z877" t="e">
        <f t="shared" si="240"/>
        <v>#DIV/0!</v>
      </c>
      <c r="AA877" t="e">
        <f t="shared" si="271"/>
        <v>#DIV/0!</v>
      </c>
      <c r="AB877" s="6" t="e">
        <f t="shared" si="272"/>
        <v>#DIV/0!</v>
      </c>
    </row>
    <row r="878" spans="1:28" hidden="1" x14ac:dyDescent="0.2">
      <c r="A878">
        <f>+予定価格!A866</f>
        <v>0</v>
      </c>
      <c r="B878" s="268">
        <f>ROUND(予定価格!B866*査定表!$B$1949,-D878)+E878</f>
        <v>0</v>
      </c>
      <c r="C878" s="268"/>
      <c r="D878" s="32">
        <f t="shared" si="227"/>
        <v>3</v>
      </c>
      <c r="E878" s="33">
        <f t="shared" si="263"/>
        <v>0</v>
      </c>
      <c r="F878" s="268">
        <f>IF($F$12=0,0,IF(予定価格!$G$1939=0,ROUND(予定価格!H866*(入力表!$F$12/予定価格!$H$1943),-H878),ROUND((予定価格!G866*(入力表!$F$12-予定価格!$H$1943)/予定価格!$G$1943)+予定価格!H866,-H878)))+I878</f>
        <v>0</v>
      </c>
      <c r="G878" s="268"/>
      <c r="H878" s="34">
        <f t="shared" si="228"/>
        <v>3</v>
      </c>
      <c r="I878" s="35">
        <f t="shared" si="264"/>
        <v>0</v>
      </c>
      <c r="J878" s="252">
        <f t="shared" si="265"/>
        <v>0</v>
      </c>
      <c r="K878" s="12">
        <f t="shared" si="266"/>
        <v>0</v>
      </c>
      <c r="L878" s="37"/>
      <c r="M878" s="6">
        <f>ROUND(予定価格!B866*査定表!$B$1949,-$F$14)</f>
        <v>0</v>
      </c>
      <c r="N878">
        <f>IF(M878=0,1,M878/予定価格!B866)</f>
        <v>1</v>
      </c>
      <c r="O878">
        <f t="shared" si="233"/>
        <v>11</v>
      </c>
      <c r="P878">
        <f t="shared" si="267"/>
        <v>0</v>
      </c>
      <c r="Q878">
        <f>IF(M878=0,0,M878/予定価格!B866)</f>
        <v>0</v>
      </c>
      <c r="R878">
        <f t="shared" si="235"/>
        <v>11</v>
      </c>
      <c r="S878">
        <f t="shared" si="268"/>
        <v>0</v>
      </c>
      <c r="T878" s="6">
        <f t="shared" si="269"/>
        <v>0</v>
      </c>
      <c r="U878" s="6" t="e">
        <f>IF(予定価格!$G$1939=0,ROUND(予定価格!H866*(入力表!$F$12/予定価格!$H$1943),-$F$14),ROUND((予定価格!G866*(入力表!$F$12-予定価格!$H$1943)/予定価格!$G$1943)+予定価格!H866,-$F$14))</f>
        <v>#DIV/0!</v>
      </c>
      <c r="V878" t="e">
        <f>IF(U878=0,1,IF(予定価格!O866=0,1,(U878-予定価格!P866)/予定価格!O866))</f>
        <v>#DIV/0!</v>
      </c>
      <c r="W878" t="e">
        <f t="shared" si="238"/>
        <v>#DIV/0!</v>
      </c>
      <c r="X878" t="e">
        <f t="shared" si="270"/>
        <v>#DIV/0!</v>
      </c>
      <c r="Y878" t="e">
        <f>IF(U878=0,0,IF(予定価格!G866=0,0,(U878-予定価格!H866)/予定価格!G866))</f>
        <v>#DIV/0!</v>
      </c>
      <c r="Z878" t="e">
        <f t="shared" si="240"/>
        <v>#DIV/0!</v>
      </c>
      <c r="AA878" t="e">
        <f t="shared" si="271"/>
        <v>#DIV/0!</v>
      </c>
      <c r="AB878" s="6" t="e">
        <f t="shared" si="272"/>
        <v>#DIV/0!</v>
      </c>
    </row>
    <row r="879" spans="1:28" hidden="1" x14ac:dyDescent="0.2">
      <c r="A879">
        <f>+予定価格!A867</f>
        <v>0</v>
      </c>
      <c r="B879" s="268">
        <f>ROUND(予定価格!B867*査定表!$B$1949,-D879)+E879</f>
        <v>0</v>
      </c>
      <c r="C879" s="268"/>
      <c r="D879" s="32">
        <f t="shared" si="227"/>
        <v>3</v>
      </c>
      <c r="E879" s="33">
        <f t="shared" si="263"/>
        <v>0</v>
      </c>
      <c r="F879" s="268">
        <f>IF($F$12=0,0,IF(予定価格!$G$1939=0,ROUND(予定価格!H867*(入力表!$F$12/予定価格!$H$1943),-H879),ROUND((予定価格!G867*(入力表!$F$12-予定価格!$H$1943)/予定価格!$G$1943)+予定価格!H867,-H879)))+I879</f>
        <v>0</v>
      </c>
      <c r="G879" s="268"/>
      <c r="H879" s="34">
        <f t="shared" si="228"/>
        <v>3</v>
      </c>
      <c r="I879" s="35">
        <f t="shared" si="264"/>
        <v>0</v>
      </c>
      <c r="J879" s="252">
        <f t="shared" si="265"/>
        <v>0</v>
      </c>
      <c r="K879" s="12">
        <f t="shared" si="266"/>
        <v>0</v>
      </c>
      <c r="L879" s="37"/>
      <c r="M879" s="6">
        <f>ROUND(予定価格!B867*査定表!$B$1949,-$F$14)</f>
        <v>0</v>
      </c>
      <c r="N879">
        <f>IF(M879=0,1,M879/予定価格!B867)</f>
        <v>1</v>
      </c>
      <c r="O879">
        <f t="shared" si="233"/>
        <v>11</v>
      </c>
      <c r="P879">
        <f t="shared" si="267"/>
        <v>0</v>
      </c>
      <c r="Q879">
        <f>IF(M879=0,0,M879/予定価格!B867)</f>
        <v>0</v>
      </c>
      <c r="R879">
        <f t="shared" si="235"/>
        <v>11</v>
      </c>
      <c r="S879">
        <f t="shared" si="268"/>
        <v>0</v>
      </c>
      <c r="T879" s="6">
        <f t="shared" si="269"/>
        <v>0</v>
      </c>
      <c r="U879" s="6" t="e">
        <f>IF(予定価格!$G$1939=0,ROUND(予定価格!H867*(入力表!$F$12/予定価格!$H$1943),-$F$14),ROUND((予定価格!G867*(入力表!$F$12-予定価格!$H$1943)/予定価格!$G$1943)+予定価格!H867,-$F$14))</f>
        <v>#DIV/0!</v>
      </c>
      <c r="V879" t="e">
        <f>IF(U879=0,1,IF(予定価格!O867=0,1,(U879-予定価格!P867)/予定価格!O867))</f>
        <v>#DIV/0!</v>
      </c>
      <c r="W879" t="e">
        <f t="shared" si="238"/>
        <v>#DIV/0!</v>
      </c>
      <c r="X879" t="e">
        <f t="shared" si="270"/>
        <v>#DIV/0!</v>
      </c>
      <c r="Y879" t="e">
        <f>IF(U879=0,0,IF(予定価格!G867=0,0,(U879-予定価格!H867)/予定価格!G867))</f>
        <v>#DIV/0!</v>
      </c>
      <c r="Z879" t="e">
        <f t="shared" si="240"/>
        <v>#DIV/0!</v>
      </c>
      <c r="AA879" t="e">
        <f t="shared" si="271"/>
        <v>#DIV/0!</v>
      </c>
      <c r="AB879" s="6" t="e">
        <f t="shared" si="272"/>
        <v>#DIV/0!</v>
      </c>
    </row>
    <row r="880" spans="1:28" hidden="1" x14ac:dyDescent="0.2">
      <c r="A880">
        <f>+予定価格!A868</f>
        <v>0</v>
      </c>
      <c r="B880" s="268">
        <f>ROUND(予定価格!B868*査定表!$B$1949,-D880)+E880</f>
        <v>0</v>
      </c>
      <c r="C880" s="268"/>
      <c r="D880" s="32">
        <f t="shared" si="227"/>
        <v>3</v>
      </c>
      <c r="E880" s="33">
        <f t="shared" si="263"/>
        <v>0</v>
      </c>
      <c r="F880" s="268">
        <f>IF($F$12=0,0,IF(予定価格!$G$1939=0,ROUND(予定価格!H868*(入力表!$F$12/予定価格!$H$1943),-H880),ROUND((予定価格!G868*(入力表!$F$12-予定価格!$H$1943)/予定価格!$G$1943)+予定価格!H868,-H880)))+I880</f>
        <v>0</v>
      </c>
      <c r="G880" s="268"/>
      <c r="H880" s="34">
        <f t="shared" si="228"/>
        <v>3</v>
      </c>
      <c r="I880" s="35">
        <f t="shared" si="264"/>
        <v>0</v>
      </c>
      <c r="J880" s="252">
        <f t="shared" si="265"/>
        <v>0</v>
      </c>
      <c r="K880" s="12">
        <f t="shared" si="266"/>
        <v>0</v>
      </c>
      <c r="L880" s="37"/>
      <c r="M880" s="6">
        <f>ROUND(予定価格!B868*査定表!$B$1949,-$F$14)</f>
        <v>0</v>
      </c>
      <c r="N880">
        <f>IF(M880=0,1,M880/予定価格!B868)</f>
        <v>1</v>
      </c>
      <c r="O880">
        <f t="shared" si="233"/>
        <v>11</v>
      </c>
      <c r="P880">
        <f t="shared" si="267"/>
        <v>0</v>
      </c>
      <c r="Q880">
        <f>IF(M880=0,0,M880/予定価格!B868)</f>
        <v>0</v>
      </c>
      <c r="R880">
        <f t="shared" si="235"/>
        <v>11</v>
      </c>
      <c r="S880">
        <f t="shared" si="268"/>
        <v>0</v>
      </c>
      <c r="T880" s="6">
        <f t="shared" si="269"/>
        <v>0</v>
      </c>
      <c r="U880" s="6" t="e">
        <f>IF(予定価格!$G$1939=0,ROUND(予定価格!H868*(入力表!$F$12/予定価格!$H$1943),-$F$14),ROUND((予定価格!G868*(入力表!$F$12-予定価格!$H$1943)/予定価格!$G$1943)+予定価格!H868,-$F$14))</f>
        <v>#DIV/0!</v>
      </c>
      <c r="V880" t="e">
        <f>IF(U880=0,1,IF(予定価格!O868=0,1,(U880-予定価格!P868)/予定価格!O868))</f>
        <v>#DIV/0!</v>
      </c>
      <c r="W880" t="e">
        <f t="shared" si="238"/>
        <v>#DIV/0!</v>
      </c>
      <c r="X880" t="e">
        <f t="shared" si="270"/>
        <v>#DIV/0!</v>
      </c>
      <c r="Y880" t="e">
        <f>IF(U880=0,0,IF(予定価格!G868=0,0,(U880-予定価格!H868)/予定価格!G868))</f>
        <v>#DIV/0!</v>
      </c>
      <c r="Z880" t="e">
        <f t="shared" si="240"/>
        <v>#DIV/0!</v>
      </c>
      <c r="AA880" t="e">
        <f t="shared" si="271"/>
        <v>#DIV/0!</v>
      </c>
      <c r="AB880" s="6" t="e">
        <f t="shared" si="272"/>
        <v>#DIV/0!</v>
      </c>
    </row>
    <row r="881" spans="1:28" hidden="1" x14ac:dyDescent="0.2">
      <c r="A881">
        <f>+予定価格!A869</f>
        <v>0</v>
      </c>
      <c r="B881" s="268">
        <f>ROUND(予定価格!B869*査定表!$B$1949,-D881)+E881</f>
        <v>0</v>
      </c>
      <c r="C881" s="268"/>
      <c r="D881" s="32">
        <f t="shared" si="227"/>
        <v>3</v>
      </c>
      <c r="E881" s="33">
        <f t="shared" si="263"/>
        <v>0</v>
      </c>
      <c r="F881" s="268">
        <f>IF($F$12=0,0,IF(予定価格!$G$1939=0,ROUND(予定価格!H869*(入力表!$F$12/予定価格!$H$1943),-H881),ROUND((予定価格!G869*(入力表!$F$12-予定価格!$H$1943)/予定価格!$G$1943)+予定価格!H869,-H881)))+I881</f>
        <v>0</v>
      </c>
      <c r="G881" s="268"/>
      <c r="H881" s="34">
        <f t="shared" si="228"/>
        <v>3</v>
      </c>
      <c r="I881" s="35">
        <f t="shared" si="264"/>
        <v>0</v>
      </c>
      <c r="J881" s="252">
        <f t="shared" si="265"/>
        <v>0</v>
      </c>
      <c r="K881" s="12">
        <f t="shared" si="266"/>
        <v>0</v>
      </c>
      <c r="L881" s="37"/>
      <c r="M881" s="6">
        <f>ROUND(予定価格!B869*査定表!$B$1949,-$F$14)</f>
        <v>0</v>
      </c>
      <c r="N881">
        <f>IF(M881=0,1,M881/予定価格!B869)</f>
        <v>1</v>
      </c>
      <c r="O881">
        <f t="shared" si="233"/>
        <v>11</v>
      </c>
      <c r="P881">
        <f t="shared" si="267"/>
        <v>0</v>
      </c>
      <c r="Q881">
        <f>IF(M881=0,0,M881/予定価格!B869)</f>
        <v>0</v>
      </c>
      <c r="R881">
        <f t="shared" si="235"/>
        <v>11</v>
      </c>
      <c r="S881">
        <f t="shared" si="268"/>
        <v>0</v>
      </c>
      <c r="T881" s="6">
        <f t="shared" si="269"/>
        <v>0</v>
      </c>
      <c r="U881" s="6" t="e">
        <f>IF(予定価格!$G$1939=0,ROUND(予定価格!H869*(入力表!$F$12/予定価格!$H$1943),-$F$14),ROUND((予定価格!G869*(入力表!$F$12-予定価格!$H$1943)/予定価格!$G$1943)+予定価格!H869,-$F$14))</f>
        <v>#DIV/0!</v>
      </c>
      <c r="V881" t="e">
        <f>IF(U881=0,1,IF(予定価格!O869=0,1,(U881-予定価格!P869)/予定価格!O869))</f>
        <v>#DIV/0!</v>
      </c>
      <c r="W881" t="e">
        <f t="shared" si="238"/>
        <v>#DIV/0!</v>
      </c>
      <c r="X881" t="e">
        <f t="shared" si="270"/>
        <v>#DIV/0!</v>
      </c>
      <c r="Y881" t="e">
        <f>IF(U881=0,0,IF(予定価格!G869=0,0,(U881-予定価格!H869)/予定価格!G869))</f>
        <v>#DIV/0!</v>
      </c>
      <c r="Z881" t="e">
        <f t="shared" si="240"/>
        <v>#DIV/0!</v>
      </c>
      <c r="AA881" t="e">
        <f t="shared" si="271"/>
        <v>#DIV/0!</v>
      </c>
      <c r="AB881" s="6" t="e">
        <f t="shared" si="272"/>
        <v>#DIV/0!</v>
      </c>
    </row>
    <row r="882" spans="1:28" hidden="1" x14ac:dyDescent="0.2">
      <c r="A882">
        <f>+予定価格!A870</f>
        <v>0</v>
      </c>
      <c r="B882" s="268">
        <f>ROUND(予定価格!B870*査定表!$B$1949,-D882)+E882</f>
        <v>0</v>
      </c>
      <c r="C882" s="268"/>
      <c r="D882" s="32">
        <f t="shared" si="227"/>
        <v>3</v>
      </c>
      <c r="E882" s="33">
        <f t="shared" si="263"/>
        <v>0</v>
      </c>
      <c r="F882" s="268">
        <f>IF($F$12=0,0,IF(予定価格!$G$1939=0,ROUND(予定価格!H870*(入力表!$F$12/予定価格!$H$1943),-H882),ROUND((予定価格!G870*(入力表!$F$12-予定価格!$H$1943)/予定価格!$G$1943)+予定価格!H870,-H882)))+I882</f>
        <v>0</v>
      </c>
      <c r="G882" s="268"/>
      <c r="H882" s="34">
        <f t="shared" si="228"/>
        <v>3</v>
      </c>
      <c r="I882" s="35">
        <f t="shared" si="264"/>
        <v>0</v>
      </c>
      <c r="J882" s="252">
        <f t="shared" si="265"/>
        <v>0</v>
      </c>
      <c r="K882" s="12">
        <f t="shared" si="266"/>
        <v>0</v>
      </c>
      <c r="L882" s="37"/>
      <c r="M882" s="6">
        <f>ROUND(予定価格!B870*査定表!$B$1949,-$F$14)</f>
        <v>0</v>
      </c>
      <c r="N882">
        <f>IF(M882=0,1,M882/予定価格!B870)</f>
        <v>1</v>
      </c>
      <c r="O882">
        <f t="shared" si="233"/>
        <v>11</v>
      </c>
      <c r="P882">
        <f t="shared" si="267"/>
        <v>0</v>
      </c>
      <c r="Q882">
        <f>IF(M882=0,0,M882/予定価格!B870)</f>
        <v>0</v>
      </c>
      <c r="R882">
        <f t="shared" si="235"/>
        <v>11</v>
      </c>
      <c r="S882">
        <f t="shared" si="268"/>
        <v>0</v>
      </c>
      <c r="T882" s="6">
        <f t="shared" si="269"/>
        <v>0</v>
      </c>
      <c r="U882" s="6" t="e">
        <f>IF(予定価格!$G$1939=0,ROUND(予定価格!H870*(入力表!$F$12/予定価格!$H$1943),-$F$14),ROUND((予定価格!G870*(入力表!$F$12-予定価格!$H$1943)/予定価格!$G$1943)+予定価格!H870,-$F$14))</f>
        <v>#DIV/0!</v>
      </c>
      <c r="V882" t="e">
        <f>IF(U882=0,1,IF(予定価格!O870=0,1,(U882-予定価格!P870)/予定価格!O870))</f>
        <v>#DIV/0!</v>
      </c>
      <c r="W882" t="e">
        <f t="shared" si="238"/>
        <v>#DIV/0!</v>
      </c>
      <c r="X882" t="e">
        <f t="shared" si="270"/>
        <v>#DIV/0!</v>
      </c>
      <c r="Y882" t="e">
        <f>IF(U882=0,0,IF(予定価格!G870=0,0,(U882-予定価格!H870)/予定価格!G870))</f>
        <v>#DIV/0!</v>
      </c>
      <c r="Z882" t="e">
        <f t="shared" si="240"/>
        <v>#DIV/0!</v>
      </c>
      <c r="AA882" t="e">
        <f t="shared" si="271"/>
        <v>#DIV/0!</v>
      </c>
      <c r="AB882" s="6" t="e">
        <f t="shared" si="272"/>
        <v>#DIV/0!</v>
      </c>
    </row>
    <row r="883" spans="1:28" hidden="1" x14ac:dyDescent="0.2">
      <c r="A883">
        <f>+予定価格!A871</f>
        <v>0</v>
      </c>
      <c r="B883" s="268">
        <f>ROUND(予定価格!B871*査定表!$B$1949,-D883)+E883</f>
        <v>0</v>
      </c>
      <c r="C883" s="268"/>
      <c r="D883" s="32">
        <f t="shared" si="227"/>
        <v>3</v>
      </c>
      <c r="E883" s="33">
        <f t="shared" si="263"/>
        <v>0</v>
      </c>
      <c r="F883" s="268">
        <f>IF($F$12=0,0,IF(予定価格!$G$1939=0,ROUND(予定価格!H871*(入力表!$F$12/予定価格!$H$1943),-H883),ROUND((予定価格!G871*(入力表!$F$12-予定価格!$H$1943)/予定価格!$G$1943)+予定価格!H871,-H883)))+I883</f>
        <v>0</v>
      </c>
      <c r="G883" s="268"/>
      <c r="H883" s="34">
        <f t="shared" si="228"/>
        <v>3</v>
      </c>
      <c r="I883" s="35">
        <f t="shared" si="264"/>
        <v>0</v>
      </c>
      <c r="J883" s="252">
        <f t="shared" si="265"/>
        <v>0</v>
      </c>
      <c r="K883" s="12">
        <f t="shared" si="266"/>
        <v>0</v>
      </c>
      <c r="L883" s="37"/>
      <c r="M883" s="6">
        <f>ROUND(予定価格!B871*査定表!$B$1949,-$F$14)</f>
        <v>0</v>
      </c>
      <c r="N883">
        <f>IF(M883=0,1,M883/予定価格!B871)</f>
        <v>1</v>
      </c>
      <c r="O883">
        <f t="shared" si="233"/>
        <v>11</v>
      </c>
      <c r="P883">
        <f t="shared" si="267"/>
        <v>0</v>
      </c>
      <c r="Q883">
        <f>IF(M883=0,0,M883/予定価格!B871)</f>
        <v>0</v>
      </c>
      <c r="R883">
        <f t="shared" si="235"/>
        <v>11</v>
      </c>
      <c r="S883">
        <f t="shared" si="268"/>
        <v>0</v>
      </c>
      <c r="T883" s="6">
        <f t="shared" si="269"/>
        <v>0</v>
      </c>
      <c r="U883" s="6" t="e">
        <f>IF(予定価格!$G$1939=0,ROUND(予定価格!H871*(入力表!$F$12/予定価格!$H$1943),-$F$14),ROUND((予定価格!G871*(入力表!$F$12-予定価格!$H$1943)/予定価格!$G$1943)+予定価格!H871,-$F$14))</f>
        <v>#DIV/0!</v>
      </c>
      <c r="V883" t="e">
        <f>IF(U883=0,1,IF(予定価格!O871=0,1,(U883-予定価格!P871)/予定価格!O871))</f>
        <v>#DIV/0!</v>
      </c>
      <c r="W883" t="e">
        <f t="shared" si="238"/>
        <v>#DIV/0!</v>
      </c>
      <c r="X883" t="e">
        <f t="shared" si="270"/>
        <v>#DIV/0!</v>
      </c>
      <c r="Y883" t="e">
        <f>IF(U883=0,0,IF(予定価格!G871=0,0,(U883-予定価格!H871)/予定価格!G871))</f>
        <v>#DIV/0!</v>
      </c>
      <c r="Z883" t="e">
        <f t="shared" si="240"/>
        <v>#DIV/0!</v>
      </c>
      <c r="AA883" t="e">
        <f t="shared" si="271"/>
        <v>#DIV/0!</v>
      </c>
      <c r="AB883" s="6" t="e">
        <f t="shared" si="272"/>
        <v>#DIV/0!</v>
      </c>
    </row>
    <row r="884" spans="1:28" hidden="1" x14ac:dyDescent="0.2">
      <c r="A884">
        <f>+予定価格!A872</f>
        <v>0</v>
      </c>
      <c r="B884" s="268">
        <f>ROUND(予定価格!B872*査定表!$B$1949,-D884)+E884</f>
        <v>0</v>
      </c>
      <c r="C884" s="268"/>
      <c r="D884" s="32">
        <f t="shared" si="227"/>
        <v>3</v>
      </c>
      <c r="E884" s="33">
        <f t="shared" si="263"/>
        <v>0</v>
      </c>
      <c r="F884" s="268">
        <f>IF($F$12=0,0,IF(予定価格!$G$1939=0,ROUND(予定価格!H872*(入力表!$F$12/予定価格!$H$1943),-H884),ROUND((予定価格!G872*(入力表!$F$12-予定価格!$H$1943)/予定価格!$G$1943)+予定価格!H872,-H884)))+I884</f>
        <v>0</v>
      </c>
      <c r="G884" s="268"/>
      <c r="H884" s="34">
        <f t="shared" si="228"/>
        <v>3</v>
      </c>
      <c r="I884" s="35">
        <f t="shared" si="264"/>
        <v>0</v>
      </c>
      <c r="J884" s="252">
        <f t="shared" si="265"/>
        <v>0</v>
      </c>
      <c r="K884" s="12">
        <f t="shared" si="266"/>
        <v>0</v>
      </c>
      <c r="L884" s="37"/>
      <c r="M884" s="6">
        <f>ROUND(予定価格!B872*査定表!$B$1949,-$F$14)</f>
        <v>0</v>
      </c>
      <c r="N884">
        <f>IF(M884=0,1,M884/予定価格!B872)</f>
        <v>1</v>
      </c>
      <c r="O884">
        <f t="shared" si="233"/>
        <v>11</v>
      </c>
      <c r="P884">
        <f t="shared" si="267"/>
        <v>0</v>
      </c>
      <c r="Q884">
        <f>IF(M884=0,0,M884/予定価格!B872)</f>
        <v>0</v>
      </c>
      <c r="R884">
        <f t="shared" si="235"/>
        <v>11</v>
      </c>
      <c r="S884">
        <f t="shared" si="268"/>
        <v>0</v>
      </c>
      <c r="T884" s="6">
        <f t="shared" si="269"/>
        <v>0</v>
      </c>
      <c r="U884" s="6" t="e">
        <f>IF(予定価格!$G$1939=0,ROUND(予定価格!H872*(入力表!$F$12/予定価格!$H$1943),-$F$14),ROUND((予定価格!G872*(入力表!$F$12-予定価格!$H$1943)/予定価格!$G$1943)+予定価格!H872,-$F$14))</f>
        <v>#DIV/0!</v>
      </c>
      <c r="V884" t="e">
        <f>IF(U884=0,1,IF(予定価格!O872=0,1,(U884-予定価格!P872)/予定価格!O872))</f>
        <v>#DIV/0!</v>
      </c>
      <c r="W884" t="e">
        <f t="shared" si="238"/>
        <v>#DIV/0!</v>
      </c>
      <c r="X884" t="e">
        <f t="shared" si="270"/>
        <v>#DIV/0!</v>
      </c>
      <c r="Y884" t="e">
        <f>IF(U884=0,0,IF(予定価格!G872=0,0,(U884-予定価格!H872)/予定価格!G872))</f>
        <v>#DIV/0!</v>
      </c>
      <c r="Z884" t="e">
        <f t="shared" si="240"/>
        <v>#DIV/0!</v>
      </c>
      <c r="AA884" t="e">
        <f t="shared" si="271"/>
        <v>#DIV/0!</v>
      </c>
      <c r="AB884" s="6" t="e">
        <f t="shared" si="272"/>
        <v>#DIV/0!</v>
      </c>
    </row>
    <row r="885" spans="1:28" hidden="1" x14ac:dyDescent="0.2">
      <c r="A885">
        <f>+予定価格!A873</f>
        <v>0</v>
      </c>
      <c r="B885" s="268">
        <f>ROUND(予定価格!B873*査定表!$B$1949,-D885)+E885</f>
        <v>0</v>
      </c>
      <c r="C885" s="268"/>
      <c r="D885" s="32">
        <f t="shared" si="227"/>
        <v>3</v>
      </c>
      <c r="E885" s="33">
        <f t="shared" si="263"/>
        <v>0</v>
      </c>
      <c r="F885" s="268">
        <f>IF($F$12=0,0,IF(予定価格!$G$1939=0,ROUND(予定価格!H873*(入力表!$F$12/予定価格!$H$1943),-H885),ROUND((予定価格!G873*(入力表!$F$12-予定価格!$H$1943)/予定価格!$G$1943)+予定価格!H873,-H885)))+I885</f>
        <v>0</v>
      </c>
      <c r="G885" s="268"/>
      <c r="H885" s="34">
        <f t="shared" si="228"/>
        <v>3</v>
      </c>
      <c r="I885" s="35">
        <f t="shared" si="264"/>
        <v>0</v>
      </c>
      <c r="J885" s="252">
        <f t="shared" si="265"/>
        <v>0</v>
      </c>
      <c r="K885" s="12">
        <f t="shared" si="266"/>
        <v>0</v>
      </c>
      <c r="L885" s="37"/>
      <c r="M885" s="6">
        <f>ROUND(予定価格!B873*査定表!$B$1949,-$F$14)</f>
        <v>0</v>
      </c>
      <c r="N885">
        <f>IF(M885=0,1,M885/予定価格!B873)</f>
        <v>1</v>
      </c>
      <c r="O885">
        <f t="shared" si="233"/>
        <v>11</v>
      </c>
      <c r="P885">
        <f t="shared" si="267"/>
        <v>0</v>
      </c>
      <c r="Q885">
        <f>IF(M885=0,0,M885/予定価格!B873)</f>
        <v>0</v>
      </c>
      <c r="R885">
        <f t="shared" si="235"/>
        <v>11</v>
      </c>
      <c r="S885">
        <f t="shared" si="268"/>
        <v>0</v>
      </c>
      <c r="T885" s="6">
        <f t="shared" si="269"/>
        <v>0</v>
      </c>
      <c r="U885" s="6" t="e">
        <f>IF(予定価格!$G$1939=0,ROUND(予定価格!H873*(入力表!$F$12/予定価格!$H$1943),-$F$14),ROUND((予定価格!G873*(入力表!$F$12-予定価格!$H$1943)/予定価格!$G$1943)+予定価格!H873,-$F$14))</f>
        <v>#DIV/0!</v>
      </c>
      <c r="V885" t="e">
        <f>IF(U885=0,1,IF(予定価格!O873=0,1,(U885-予定価格!P873)/予定価格!O873))</f>
        <v>#DIV/0!</v>
      </c>
      <c r="W885" t="e">
        <f t="shared" si="238"/>
        <v>#DIV/0!</v>
      </c>
      <c r="X885" t="e">
        <f t="shared" si="270"/>
        <v>#DIV/0!</v>
      </c>
      <c r="Y885" t="e">
        <f>IF(U885=0,0,IF(予定価格!G873=0,0,(U885-予定価格!H873)/予定価格!G873))</f>
        <v>#DIV/0!</v>
      </c>
      <c r="Z885" t="e">
        <f t="shared" si="240"/>
        <v>#DIV/0!</v>
      </c>
      <c r="AA885" t="e">
        <f t="shared" si="271"/>
        <v>#DIV/0!</v>
      </c>
      <c r="AB885" s="6" t="e">
        <f t="shared" si="272"/>
        <v>#DIV/0!</v>
      </c>
    </row>
    <row r="886" spans="1:28" hidden="1" x14ac:dyDescent="0.2">
      <c r="A886">
        <f>+予定価格!A874</f>
        <v>0</v>
      </c>
      <c r="B886" s="268">
        <f>ROUND(予定価格!B874*査定表!$B$1949,-D886)+E886</f>
        <v>0</v>
      </c>
      <c r="C886" s="268"/>
      <c r="D886" s="32">
        <f t="shared" si="227"/>
        <v>3</v>
      </c>
      <c r="E886" s="33">
        <f t="shared" si="263"/>
        <v>0</v>
      </c>
      <c r="F886" s="268">
        <f>IF($F$12=0,0,IF(予定価格!$G$1939=0,ROUND(予定価格!H874*(入力表!$F$12/予定価格!$H$1943),-H886),ROUND((予定価格!G874*(入力表!$F$12-予定価格!$H$1943)/予定価格!$G$1943)+予定価格!H874,-H886)))+I886</f>
        <v>0</v>
      </c>
      <c r="G886" s="268"/>
      <c r="H886" s="34">
        <f t="shared" si="228"/>
        <v>3</v>
      </c>
      <c r="I886" s="35">
        <f t="shared" si="264"/>
        <v>0</v>
      </c>
      <c r="J886" s="252">
        <f t="shared" si="265"/>
        <v>0</v>
      </c>
      <c r="K886" s="12">
        <f t="shared" si="266"/>
        <v>0</v>
      </c>
      <c r="L886" s="37"/>
      <c r="M886" s="6">
        <f>ROUND(予定価格!B874*査定表!$B$1949,-$F$14)</f>
        <v>0</v>
      </c>
      <c r="N886">
        <f>IF(M886=0,1,M886/予定価格!B874)</f>
        <v>1</v>
      </c>
      <c r="O886">
        <f t="shared" si="233"/>
        <v>11</v>
      </c>
      <c r="P886">
        <f t="shared" si="267"/>
        <v>0</v>
      </c>
      <c r="Q886">
        <f>IF(M886=0,0,M886/予定価格!B874)</f>
        <v>0</v>
      </c>
      <c r="R886">
        <f t="shared" si="235"/>
        <v>11</v>
      </c>
      <c r="S886">
        <f t="shared" si="268"/>
        <v>0</v>
      </c>
      <c r="T886" s="6">
        <f t="shared" si="269"/>
        <v>0</v>
      </c>
      <c r="U886" s="6" t="e">
        <f>IF(予定価格!$G$1939=0,ROUND(予定価格!H874*(入力表!$F$12/予定価格!$H$1943),-$F$14),ROUND((予定価格!G874*(入力表!$F$12-予定価格!$H$1943)/予定価格!$G$1943)+予定価格!H874,-$F$14))</f>
        <v>#DIV/0!</v>
      </c>
      <c r="V886" t="e">
        <f>IF(U886=0,1,IF(予定価格!O874=0,1,(U886-予定価格!P874)/予定価格!O874))</f>
        <v>#DIV/0!</v>
      </c>
      <c r="W886" t="e">
        <f t="shared" si="238"/>
        <v>#DIV/0!</v>
      </c>
      <c r="X886" t="e">
        <f t="shared" si="270"/>
        <v>#DIV/0!</v>
      </c>
      <c r="Y886" t="e">
        <f>IF(U886=0,0,IF(予定価格!G874=0,0,(U886-予定価格!H874)/予定価格!G874))</f>
        <v>#DIV/0!</v>
      </c>
      <c r="Z886" t="e">
        <f t="shared" si="240"/>
        <v>#DIV/0!</v>
      </c>
      <c r="AA886" t="e">
        <f t="shared" si="271"/>
        <v>#DIV/0!</v>
      </c>
      <c r="AB886" s="6" t="e">
        <f t="shared" si="272"/>
        <v>#DIV/0!</v>
      </c>
    </row>
    <row r="887" spans="1:28" hidden="1" x14ac:dyDescent="0.2">
      <c r="A887">
        <f>+予定価格!A875</f>
        <v>0</v>
      </c>
      <c r="B887" s="268">
        <f>ROUND(予定価格!B875*査定表!$B$1949,-D887)+E887</f>
        <v>0</v>
      </c>
      <c r="C887" s="268"/>
      <c r="D887" s="32">
        <f t="shared" si="227"/>
        <v>3</v>
      </c>
      <c r="E887" s="33">
        <f t="shared" si="263"/>
        <v>0</v>
      </c>
      <c r="F887" s="268">
        <f>IF($F$12=0,0,IF(予定価格!$G$1939=0,ROUND(予定価格!H875*(入力表!$F$12/予定価格!$H$1943),-H887),ROUND((予定価格!G875*(入力表!$F$12-予定価格!$H$1943)/予定価格!$G$1943)+予定価格!H875,-H887)))+I887</f>
        <v>0</v>
      </c>
      <c r="G887" s="268"/>
      <c r="H887" s="34">
        <f t="shared" si="228"/>
        <v>3</v>
      </c>
      <c r="I887" s="35">
        <f t="shared" si="264"/>
        <v>0</v>
      </c>
      <c r="J887" s="252">
        <f t="shared" si="265"/>
        <v>0</v>
      </c>
      <c r="K887" s="12">
        <f t="shared" si="266"/>
        <v>0</v>
      </c>
      <c r="L887" s="37"/>
      <c r="M887" s="6">
        <f>ROUND(予定価格!B875*査定表!$B$1949,-$F$14)</f>
        <v>0</v>
      </c>
      <c r="N887">
        <f>IF(M887=0,1,M887/予定価格!B875)</f>
        <v>1</v>
      </c>
      <c r="O887">
        <f t="shared" si="233"/>
        <v>11</v>
      </c>
      <c r="P887">
        <f t="shared" si="267"/>
        <v>0</v>
      </c>
      <c r="Q887">
        <f>IF(M887=0,0,M887/予定価格!B875)</f>
        <v>0</v>
      </c>
      <c r="R887">
        <f t="shared" si="235"/>
        <v>11</v>
      </c>
      <c r="S887">
        <f t="shared" si="268"/>
        <v>0</v>
      </c>
      <c r="T887" s="6">
        <f t="shared" si="269"/>
        <v>0</v>
      </c>
      <c r="U887" s="6" t="e">
        <f>IF(予定価格!$G$1939=0,ROUND(予定価格!H875*(入力表!$F$12/予定価格!$H$1943),-$F$14),ROUND((予定価格!G875*(入力表!$F$12-予定価格!$H$1943)/予定価格!$G$1943)+予定価格!H875,-$F$14))</f>
        <v>#DIV/0!</v>
      </c>
      <c r="V887" t="e">
        <f>IF(U887=0,1,IF(予定価格!O875=0,1,(U887-予定価格!P875)/予定価格!O875))</f>
        <v>#DIV/0!</v>
      </c>
      <c r="W887" t="e">
        <f t="shared" si="238"/>
        <v>#DIV/0!</v>
      </c>
      <c r="X887" t="e">
        <f t="shared" si="270"/>
        <v>#DIV/0!</v>
      </c>
      <c r="Y887" t="e">
        <f>IF(U887=0,0,IF(予定価格!G875=0,0,(U887-予定価格!H875)/予定価格!G875))</f>
        <v>#DIV/0!</v>
      </c>
      <c r="Z887" t="e">
        <f t="shared" si="240"/>
        <v>#DIV/0!</v>
      </c>
      <c r="AA887" t="e">
        <f t="shared" si="271"/>
        <v>#DIV/0!</v>
      </c>
      <c r="AB887" s="6" t="e">
        <f t="shared" si="272"/>
        <v>#DIV/0!</v>
      </c>
    </row>
    <row r="888" spans="1:28" hidden="1" x14ac:dyDescent="0.2">
      <c r="A888">
        <f>+予定価格!A876</f>
        <v>0</v>
      </c>
      <c r="B888" s="268">
        <f>ROUND(予定価格!B876*査定表!$B$1949,-D888)+E888</f>
        <v>0</v>
      </c>
      <c r="C888" s="268"/>
      <c r="D888" s="32">
        <f t="shared" si="227"/>
        <v>3</v>
      </c>
      <c r="E888" s="33">
        <f t="shared" si="263"/>
        <v>0</v>
      </c>
      <c r="F888" s="268">
        <f>IF($F$12=0,0,IF(予定価格!$G$1939=0,ROUND(予定価格!H876*(入力表!$F$12/予定価格!$H$1943),-H888),ROUND((予定価格!G876*(入力表!$F$12-予定価格!$H$1943)/予定価格!$G$1943)+予定価格!H876,-H888)))+I888</f>
        <v>0</v>
      </c>
      <c r="G888" s="268"/>
      <c r="H888" s="34">
        <f t="shared" si="228"/>
        <v>3</v>
      </c>
      <c r="I888" s="35">
        <f t="shared" si="264"/>
        <v>0</v>
      </c>
      <c r="J888" s="252">
        <f t="shared" si="265"/>
        <v>0</v>
      </c>
      <c r="K888" s="12">
        <f t="shared" si="266"/>
        <v>0</v>
      </c>
      <c r="L888" s="37"/>
      <c r="M888" s="6">
        <f>ROUND(予定価格!B876*査定表!$B$1949,-$F$14)</f>
        <v>0</v>
      </c>
      <c r="N888">
        <f>IF(M888=0,1,M888/予定価格!B876)</f>
        <v>1</v>
      </c>
      <c r="O888">
        <f t="shared" si="233"/>
        <v>11</v>
      </c>
      <c r="P888">
        <f t="shared" si="267"/>
        <v>0</v>
      </c>
      <c r="Q888">
        <f>IF(M888=0,0,M888/予定価格!B876)</f>
        <v>0</v>
      </c>
      <c r="R888">
        <f t="shared" si="235"/>
        <v>11</v>
      </c>
      <c r="S888">
        <f t="shared" si="268"/>
        <v>0</v>
      </c>
      <c r="T888" s="6">
        <f t="shared" si="269"/>
        <v>0</v>
      </c>
      <c r="U888" s="6" t="e">
        <f>IF(予定価格!$G$1939=0,ROUND(予定価格!H876*(入力表!$F$12/予定価格!$H$1943),-$F$14),ROUND((予定価格!G876*(入力表!$F$12-予定価格!$H$1943)/予定価格!$G$1943)+予定価格!H876,-$F$14))</f>
        <v>#DIV/0!</v>
      </c>
      <c r="V888" t="e">
        <f>IF(U888=0,1,IF(予定価格!O876=0,1,(U888-予定価格!P876)/予定価格!O876))</f>
        <v>#DIV/0!</v>
      </c>
      <c r="W888" t="e">
        <f t="shared" si="238"/>
        <v>#DIV/0!</v>
      </c>
      <c r="X888" t="e">
        <f t="shared" si="270"/>
        <v>#DIV/0!</v>
      </c>
      <c r="Y888" t="e">
        <f>IF(U888=0,0,IF(予定価格!G876=0,0,(U888-予定価格!H876)/予定価格!G876))</f>
        <v>#DIV/0!</v>
      </c>
      <c r="Z888" t="e">
        <f t="shared" si="240"/>
        <v>#DIV/0!</v>
      </c>
      <c r="AA888" t="e">
        <f t="shared" si="271"/>
        <v>#DIV/0!</v>
      </c>
      <c r="AB888" s="6" t="e">
        <f t="shared" si="272"/>
        <v>#DIV/0!</v>
      </c>
    </row>
    <row r="889" spans="1:28" hidden="1" x14ac:dyDescent="0.2">
      <c r="A889">
        <f>+予定価格!A877</f>
        <v>0</v>
      </c>
      <c r="B889" s="268">
        <f>ROUND(予定価格!B877*査定表!$B$1949,-D889)+E889</f>
        <v>0</v>
      </c>
      <c r="C889" s="268"/>
      <c r="D889" s="32">
        <f t="shared" si="227"/>
        <v>3</v>
      </c>
      <c r="E889" s="33">
        <f t="shared" si="263"/>
        <v>0</v>
      </c>
      <c r="F889" s="268">
        <f>IF($F$12=0,0,IF(予定価格!$G$1939=0,ROUND(予定価格!H877*(入力表!$F$12/予定価格!$H$1943),-H889),ROUND((予定価格!G877*(入力表!$F$12-予定価格!$H$1943)/予定価格!$G$1943)+予定価格!H877,-H889)))+I889</f>
        <v>0</v>
      </c>
      <c r="G889" s="268"/>
      <c r="H889" s="34">
        <f t="shared" si="228"/>
        <v>3</v>
      </c>
      <c r="I889" s="35">
        <f t="shared" si="264"/>
        <v>0</v>
      </c>
      <c r="J889" s="252">
        <f t="shared" si="265"/>
        <v>0</v>
      </c>
      <c r="K889" s="12">
        <f t="shared" si="266"/>
        <v>0</v>
      </c>
      <c r="L889" s="37"/>
      <c r="M889" s="6">
        <f>ROUND(予定価格!B877*査定表!$B$1949,-$F$14)</f>
        <v>0</v>
      </c>
      <c r="N889">
        <f>IF(M889=0,1,M889/予定価格!B877)</f>
        <v>1</v>
      </c>
      <c r="O889">
        <f t="shared" si="233"/>
        <v>11</v>
      </c>
      <c r="P889">
        <f t="shared" si="267"/>
        <v>0</v>
      </c>
      <c r="Q889">
        <f>IF(M889=0,0,M889/予定価格!B877)</f>
        <v>0</v>
      </c>
      <c r="R889">
        <f t="shared" si="235"/>
        <v>11</v>
      </c>
      <c r="S889">
        <f t="shared" si="268"/>
        <v>0</v>
      </c>
      <c r="T889" s="6">
        <f t="shared" si="269"/>
        <v>0</v>
      </c>
      <c r="U889" s="6" t="e">
        <f>IF(予定価格!$G$1939=0,ROUND(予定価格!H877*(入力表!$F$12/予定価格!$H$1943),-$F$14),ROUND((予定価格!G877*(入力表!$F$12-予定価格!$H$1943)/予定価格!$G$1943)+予定価格!H877,-$F$14))</f>
        <v>#DIV/0!</v>
      </c>
      <c r="V889" t="e">
        <f>IF(U889=0,1,IF(予定価格!O877=0,1,(U889-予定価格!P877)/予定価格!O877))</f>
        <v>#DIV/0!</v>
      </c>
      <c r="W889" t="e">
        <f t="shared" si="238"/>
        <v>#DIV/0!</v>
      </c>
      <c r="X889" t="e">
        <f t="shared" si="270"/>
        <v>#DIV/0!</v>
      </c>
      <c r="Y889" t="e">
        <f>IF(U889=0,0,IF(予定価格!G877=0,0,(U889-予定価格!H877)/予定価格!G877))</f>
        <v>#DIV/0!</v>
      </c>
      <c r="Z889" t="e">
        <f t="shared" si="240"/>
        <v>#DIV/0!</v>
      </c>
      <c r="AA889" t="e">
        <f t="shared" si="271"/>
        <v>#DIV/0!</v>
      </c>
      <c r="AB889" s="6" t="e">
        <f t="shared" si="272"/>
        <v>#DIV/0!</v>
      </c>
    </row>
    <row r="890" spans="1:28" hidden="1" x14ac:dyDescent="0.2">
      <c r="A890">
        <f>+予定価格!A878</f>
        <v>0</v>
      </c>
      <c r="B890" s="268">
        <f>ROUND(予定価格!B878*査定表!$B$1949,-D890)+E890</f>
        <v>0</v>
      </c>
      <c r="C890" s="268"/>
      <c r="D890" s="32">
        <f t="shared" si="227"/>
        <v>3</v>
      </c>
      <c r="E890" s="33">
        <f t="shared" si="263"/>
        <v>0</v>
      </c>
      <c r="F890" s="268">
        <f>IF($F$12=0,0,IF(予定価格!$G$1939=0,ROUND(予定価格!H878*(入力表!$F$12/予定価格!$H$1943),-H890),ROUND((予定価格!G878*(入力表!$F$12-予定価格!$H$1943)/予定価格!$G$1943)+予定価格!H878,-H890)))+I890</f>
        <v>0</v>
      </c>
      <c r="G890" s="268"/>
      <c r="H890" s="34">
        <f t="shared" si="228"/>
        <v>3</v>
      </c>
      <c r="I890" s="35">
        <f t="shared" si="264"/>
        <v>0</v>
      </c>
      <c r="J890" s="252">
        <f t="shared" si="265"/>
        <v>0</v>
      </c>
      <c r="K890" s="12">
        <f t="shared" si="266"/>
        <v>0</v>
      </c>
      <c r="L890" s="37"/>
      <c r="M890" s="6">
        <f>ROUND(予定価格!B878*査定表!$B$1949,-$F$14)</f>
        <v>0</v>
      </c>
      <c r="N890">
        <f>IF(M890=0,1,M890/予定価格!B878)</f>
        <v>1</v>
      </c>
      <c r="O890">
        <f t="shared" si="233"/>
        <v>11</v>
      </c>
      <c r="P890">
        <f t="shared" si="267"/>
        <v>0</v>
      </c>
      <c r="Q890">
        <f>IF(M890=0,0,M890/予定価格!B878)</f>
        <v>0</v>
      </c>
      <c r="R890">
        <f t="shared" si="235"/>
        <v>11</v>
      </c>
      <c r="S890">
        <f t="shared" si="268"/>
        <v>0</v>
      </c>
      <c r="T890" s="6">
        <f t="shared" si="269"/>
        <v>0</v>
      </c>
      <c r="U890" s="6" t="e">
        <f>IF(予定価格!$G$1939=0,ROUND(予定価格!H878*(入力表!$F$12/予定価格!$H$1943),-$F$14),ROUND((予定価格!G878*(入力表!$F$12-予定価格!$H$1943)/予定価格!$G$1943)+予定価格!H878,-$F$14))</f>
        <v>#DIV/0!</v>
      </c>
      <c r="V890" t="e">
        <f>IF(U890=0,1,IF(予定価格!O878=0,1,(U890-予定価格!P878)/予定価格!O878))</f>
        <v>#DIV/0!</v>
      </c>
      <c r="W890" t="e">
        <f t="shared" si="238"/>
        <v>#DIV/0!</v>
      </c>
      <c r="X890" t="e">
        <f t="shared" si="270"/>
        <v>#DIV/0!</v>
      </c>
      <c r="Y890" t="e">
        <f>IF(U890=0,0,IF(予定価格!G878=0,0,(U890-予定価格!H878)/予定価格!G878))</f>
        <v>#DIV/0!</v>
      </c>
      <c r="Z890" t="e">
        <f t="shared" si="240"/>
        <v>#DIV/0!</v>
      </c>
      <c r="AA890" t="e">
        <f t="shared" si="271"/>
        <v>#DIV/0!</v>
      </c>
      <c r="AB890" s="6" t="e">
        <f t="shared" si="272"/>
        <v>#DIV/0!</v>
      </c>
    </row>
    <row r="891" spans="1:28" hidden="1" x14ac:dyDescent="0.2">
      <c r="A891">
        <f>+予定価格!A879</f>
        <v>0</v>
      </c>
      <c r="B891" s="268">
        <f>ROUND(予定価格!B879*査定表!$B$1949,-D891)+E891</f>
        <v>0</v>
      </c>
      <c r="C891" s="268"/>
      <c r="D891" s="32">
        <f t="shared" si="227"/>
        <v>3</v>
      </c>
      <c r="E891" s="33">
        <f t="shared" si="263"/>
        <v>0</v>
      </c>
      <c r="F891" s="268">
        <f>IF($F$12=0,0,IF(予定価格!$G$1939=0,ROUND(予定価格!H879*(入力表!$F$12/予定価格!$H$1943),-H891),ROUND((予定価格!G879*(入力表!$F$12-予定価格!$H$1943)/予定価格!$G$1943)+予定価格!H879,-H891)))+I891</f>
        <v>0</v>
      </c>
      <c r="G891" s="268"/>
      <c r="H891" s="34">
        <f t="shared" si="228"/>
        <v>3</v>
      </c>
      <c r="I891" s="35">
        <f t="shared" si="264"/>
        <v>0</v>
      </c>
      <c r="J891" s="252">
        <f t="shared" si="265"/>
        <v>0</v>
      </c>
      <c r="K891" s="12">
        <f t="shared" si="266"/>
        <v>0</v>
      </c>
      <c r="L891" s="37"/>
      <c r="M891" s="6">
        <f>ROUND(予定価格!B879*査定表!$B$1949,-$F$14)</f>
        <v>0</v>
      </c>
      <c r="N891">
        <f>IF(M891=0,1,M891/予定価格!B879)</f>
        <v>1</v>
      </c>
      <c r="O891">
        <f t="shared" si="233"/>
        <v>11</v>
      </c>
      <c r="P891">
        <f t="shared" si="267"/>
        <v>0</v>
      </c>
      <c r="Q891">
        <f>IF(M891=0,0,M891/予定価格!B879)</f>
        <v>0</v>
      </c>
      <c r="R891">
        <f t="shared" si="235"/>
        <v>11</v>
      </c>
      <c r="S891">
        <f t="shared" si="268"/>
        <v>0</v>
      </c>
      <c r="T891" s="6">
        <f t="shared" si="269"/>
        <v>0</v>
      </c>
      <c r="U891" s="6" t="e">
        <f>IF(予定価格!$G$1939=0,ROUND(予定価格!H879*(入力表!$F$12/予定価格!$H$1943),-$F$14),ROUND((予定価格!G879*(入力表!$F$12-予定価格!$H$1943)/予定価格!$G$1943)+予定価格!H879,-$F$14))</f>
        <v>#DIV/0!</v>
      </c>
      <c r="V891" t="e">
        <f>IF(U891=0,1,IF(予定価格!O879=0,1,(U891-予定価格!P879)/予定価格!O879))</f>
        <v>#DIV/0!</v>
      </c>
      <c r="W891" t="e">
        <f t="shared" si="238"/>
        <v>#DIV/0!</v>
      </c>
      <c r="X891" t="e">
        <f t="shared" si="270"/>
        <v>#DIV/0!</v>
      </c>
      <c r="Y891" t="e">
        <f>IF(U891=0,0,IF(予定価格!G879=0,0,(U891-予定価格!H879)/予定価格!G879))</f>
        <v>#DIV/0!</v>
      </c>
      <c r="Z891" t="e">
        <f t="shared" si="240"/>
        <v>#DIV/0!</v>
      </c>
      <c r="AA891" t="e">
        <f t="shared" si="271"/>
        <v>#DIV/0!</v>
      </c>
      <c r="AB891" s="6" t="e">
        <f t="shared" si="272"/>
        <v>#DIV/0!</v>
      </c>
    </row>
    <row r="892" spans="1:28" hidden="1" x14ac:dyDescent="0.2">
      <c r="A892">
        <f>+予定価格!A880</f>
        <v>0</v>
      </c>
      <c r="B892" s="268">
        <f>ROUND(予定価格!B880*査定表!$B$1949,-D892)+E892</f>
        <v>0</v>
      </c>
      <c r="C892" s="268"/>
      <c r="D892" s="32">
        <f t="shared" si="227"/>
        <v>3</v>
      </c>
      <c r="E892" s="33">
        <f t="shared" si="263"/>
        <v>0</v>
      </c>
      <c r="F892" s="268">
        <f>IF($F$12=0,0,IF(予定価格!$G$1939=0,ROUND(予定価格!H880*(入力表!$F$12/予定価格!$H$1943),-H892),ROUND((予定価格!G880*(入力表!$F$12-予定価格!$H$1943)/予定価格!$G$1943)+予定価格!H880,-H892)))+I892</f>
        <v>0</v>
      </c>
      <c r="G892" s="268"/>
      <c r="H892" s="34">
        <f t="shared" si="228"/>
        <v>3</v>
      </c>
      <c r="I892" s="35">
        <f t="shared" si="264"/>
        <v>0</v>
      </c>
      <c r="J892" s="252">
        <f t="shared" si="265"/>
        <v>0</v>
      </c>
      <c r="K892" s="12">
        <f t="shared" si="266"/>
        <v>0</v>
      </c>
      <c r="L892" s="37"/>
      <c r="M892" s="6">
        <f>ROUND(予定価格!B880*査定表!$B$1949,-$F$14)</f>
        <v>0</v>
      </c>
      <c r="N892">
        <f>IF(M892=0,1,M892/予定価格!B880)</f>
        <v>1</v>
      </c>
      <c r="O892">
        <f t="shared" si="233"/>
        <v>11</v>
      </c>
      <c r="P892">
        <f t="shared" si="267"/>
        <v>0</v>
      </c>
      <c r="Q892">
        <f>IF(M892=0,0,M892/予定価格!B880)</f>
        <v>0</v>
      </c>
      <c r="R892">
        <f t="shared" si="235"/>
        <v>11</v>
      </c>
      <c r="S892">
        <f t="shared" si="268"/>
        <v>0</v>
      </c>
      <c r="T892" s="6">
        <f t="shared" si="269"/>
        <v>0</v>
      </c>
      <c r="U892" s="6" t="e">
        <f>IF(予定価格!$G$1939=0,ROUND(予定価格!H880*(入力表!$F$12/予定価格!$H$1943),-$F$14),ROUND((予定価格!G880*(入力表!$F$12-予定価格!$H$1943)/予定価格!$G$1943)+予定価格!H880,-$F$14))</f>
        <v>#DIV/0!</v>
      </c>
      <c r="V892" t="e">
        <f>IF(U892=0,1,IF(予定価格!O880=0,1,(U892-予定価格!P880)/予定価格!O880))</f>
        <v>#DIV/0!</v>
      </c>
      <c r="W892" t="e">
        <f t="shared" si="238"/>
        <v>#DIV/0!</v>
      </c>
      <c r="X892" t="e">
        <f t="shared" si="270"/>
        <v>#DIV/0!</v>
      </c>
      <c r="Y892" t="e">
        <f>IF(U892=0,0,IF(予定価格!G880=0,0,(U892-予定価格!H880)/予定価格!G880))</f>
        <v>#DIV/0!</v>
      </c>
      <c r="Z892" t="e">
        <f t="shared" si="240"/>
        <v>#DIV/0!</v>
      </c>
      <c r="AA892" t="e">
        <f t="shared" si="271"/>
        <v>#DIV/0!</v>
      </c>
      <c r="AB892" s="6" t="e">
        <f t="shared" si="272"/>
        <v>#DIV/0!</v>
      </c>
    </row>
    <row r="893" spans="1:28" hidden="1" x14ac:dyDescent="0.2">
      <c r="A893">
        <f>+予定価格!A881</f>
        <v>0</v>
      </c>
      <c r="B893" s="268">
        <f>ROUND(予定価格!B881*査定表!$B$1949,-D893)+E893</f>
        <v>0</v>
      </c>
      <c r="C893" s="268"/>
      <c r="D893" s="32">
        <f t="shared" si="227"/>
        <v>3</v>
      </c>
      <c r="E893" s="33">
        <f t="shared" si="263"/>
        <v>0</v>
      </c>
      <c r="F893" s="268">
        <f>IF($F$12=0,0,IF(予定価格!$G$1939=0,ROUND(予定価格!H881*(入力表!$F$12/予定価格!$H$1943),-H893),ROUND((予定価格!G881*(入力表!$F$12-予定価格!$H$1943)/予定価格!$G$1943)+予定価格!H881,-H893)))+I893</f>
        <v>0</v>
      </c>
      <c r="G893" s="268"/>
      <c r="H893" s="34">
        <f t="shared" si="228"/>
        <v>3</v>
      </c>
      <c r="I893" s="35">
        <f t="shared" si="264"/>
        <v>0</v>
      </c>
      <c r="J893" s="252">
        <f t="shared" si="265"/>
        <v>0</v>
      </c>
      <c r="K893" s="12">
        <f t="shared" si="266"/>
        <v>0</v>
      </c>
      <c r="L893" s="37"/>
      <c r="M893" s="6">
        <f>ROUND(予定価格!B881*査定表!$B$1949,-$F$14)</f>
        <v>0</v>
      </c>
      <c r="N893">
        <f>IF(M893=0,1,M893/予定価格!B881)</f>
        <v>1</v>
      </c>
      <c r="O893">
        <f t="shared" si="233"/>
        <v>11</v>
      </c>
      <c r="P893">
        <f t="shared" si="267"/>
        <v>0</v>
      </c>
      <c r="Q893">
        <f>IF(M893=0,0,M893/予定価格!B881)</f>
        <v>0</v>
      </c>
      <c r="R893">
        <f t="shared" si="235"/>
        <v>11</v>
      </c>
      <c r="S893">
        <f t="shared" si="268"/>
        <v>0</v>
      </c>
      <c r="T893" s="6">
        <f t="shared" si="269"/>
        <v>0</v>
      </c>
      <c r="U893" s="6" t="e">
        <f>IF(予定価格!$G$1939=0,ROUND(予定価格!H881*(入力表!$F$12/予定価格!$H$1943),-$F$14),ROUND((予定価格!G881*(入力表!$F$12-予定価格!$H$1943)/予定価格!$G$1943)+予定価格!H881,-$F$14))</f>
        <v>#DIV/0!</v>
      </c>
      <c r="V893" t="e">
        <f>IF(U893=0,1,IF(予定価格!O881=0,1,(U893-予定価格!P881)/予定価格!O881))</f>
        <v>#DIV/0!</v>
      </c>
      <c r="W893" t="e">
        <f t="shared" si="238"/>
        <v>#DIV/0!</v>
      </c>
      <c r="X893" t="e">
        <f t="shared" si="270"/>
        <v>#DIV/0!</v>
      </c>
      <c r="Y893" t="e">
        <f>IF(U893=0,0,IF(予定価格!G881=0,0,(U893-予定価格!H881)/予定価格!G881))</f>
        <v>#DIV/0!</v>
      </c>
      <c r="Z893" t="e">
        <f t="shared" si="240"/>
        <v>#DIV/0!</v>
      </c>
      <c r="AA893" t="e">
        <f t="shared" si="271"/>
        <v>#DIV/0!</v>
      </c>
      <c r="AB893" s="6" t="e">
        <f t="shared" si="272"/>
        <v>#DIV/0!</v>
      </c>
    </row>
    <row r="894" spans="1:28" hidden="1" x14ac:dyDescent="0.2">
      <c r="A894">
        <f>+予定価格!A882</f>
        <v>0</v>
      </c>
      <c r="B894" s="268">
        <f>ROUND(予定価格!B882*査定表!$B$1949,-D894)+E894</f>
        <v>0</v>
      </c>
      <c r="C894" s="268"/>
      <c r="D894" s="32">
        <f t="shared" si="227"/>
        <v>3</v>
      </c>
      <c r="E894" s="33">
        <f t="shared" si="263"/>
        <v>0</v>
      </c>
      <c r="F894" s="268">
        <f>IF($F$12=0,0,IF(予定価格!$G$1939=0,ROUND(予定価格!H882*(入力表!$F$12/予定価格!$H$1943),-H894),ROUND((予定価格!G882*(入力表!$F$12-予定価格!$H$1943)/予定価格!$G$1943)+予定価格!H882,-H894)))+I894</f>
        <v>0</v>
      </c>
      <c r="G894" s="268"/>
      <c r="H894" s="34">
        <f t="shared" si="228"/>
        <v>3</v>
      </c>
      <c r="I894" s="35">
        <f t="shared" si="264"/>
        <v>0</v>
      </c>
      <c r="J894" s="252">
        <f t="shared" si="265"/>
        <v>0</v>
      </c>
      <c r="K894" s="12">
        <f t="shared" si="266"/>
        <v>0</v>
      </c>
      <c r="L894" s="37"/>
      <c r="M894" s="6">
        <f>ROUND(予定価格!B882*査定表!$B$1949,-$F$14)</f>
        <v>0</v>
      </c>
      <c r="N894">
        <f>IF(M894=0,1,M894/予定価格!B882)</f>
        <v>1</v>
      </c>
      <c r="O894">
        <f t="shared" si="233"/>
        <v>11</v>
      </c>
      <c r="P894">
        <f t="shared" si="267"/>
        <v>0</v>
      </c>
      <c r="Q894">
        <f>IF(M894=0,0,M894/予定価格!B882)</f>
        <v>0</v>
      </c>
      <c r="R894">
        <f t="shared" si="235"/>
        <v>11</v>
      </c>
      <c r="S894">
        <f t="shared" si="268"/>
        <v>0</v>
      </c>
      <c r="T894" s="6">
        <f t="shared" si="269"/>
        <v>0</v>
      </c>
      <c r="U894" s="6" t="e">
        <f>IF(予定価格!$G$1939=0,ROUND(予定価格!H882*(入力表!$F$12/予定価格!$H$1943),-$F$14),ROUND((予定価格!G882*(入力表!$F$12-予定価格!$H$1943)/予定価格!$G$1943)+予定価格!H882,-$F$14))</f>
        <v>#DIV/0!</v>
      </c>
      <c r="V894" t="e">
        <f>IF(U894=0,1,IF(予定価格!O882=0,1,(U894-予定価格!P882)/予定価格!O882))</f>
        <v>#DIV/0!</v>
      </c>
      <c r="W894" t="e">
        <f t="shared" si="238"/>
        <v>#DIV/0!</v>
      </c>
      <c r="X894" t="e">
        <f t="shared" si="270"/>
        <v>#DIV/0!</v>
      </c>
      <c r="Y894" t="e">
        <f>IF(U894=0,0,IF(予定価格!G882=0,0,(U894-予定価格!H882)/予定価格!G882))</f>
        <v>#DIV/0!</v>
      </c>
      <c r="Z894" t="e">
        <f t="shared" si="240"/>
        <v>#DIV/0!</v>
      </c>
      <c r="AA894" t="e">
        <f t="shared" si="271"/>
        <v>#DIV/0!</v>
      </c>
      <c r="AB894" s="6" t="e">
        <f t="shared" si="272"/>
        <v>#DIV/0!</v>
      </c>
    </row>
    <row r="895" spans="1:28" hidden="1" x14ac:dyDescent="0.2">
      <c r="A895">
        <f>+予定価格!A883</f>
        <v>0</v>
      </c>
      <c r="B895" s="268">
        <f>ROUND(予定価格!B883*査定表!$B$1949,-D895)+E895</f>
        <v>0</v>
      </c>
      <c r="C895" s="268"/>
      <c r="D895" s="32">
        <f t="shared" si="227"/>
        <v>3</v>
      </c>
      <c r="E895" s="33">
        <f t="shared" si="263"/>
        <v>0</v>
      </c>
      <c r="F895" s="268">
        <f>IF($F$12=0,0,IF(予定価格!$G$1939=0,ROUND(予定価格!H883*(入力表!$F$12/予定価格!$H$1943),-H895),ROUND((予定価格!G883*(入力表!$F$12-予定価格!$H$1943)/予定価格!$G$1943)+予定価格!H883,-H895)))+I895</f>
        <v>0</v>
      </c>
      <c r="G895" s="268"/>
      <c r="H895" s="34">
        <f t="shared" si="228"/>
        <v>3</v>
      </c>
      <c r="I895" s="35">
        <f t="shared" si="264"/>
        <v>0</v>
      </c>
      <c r="J895" s="252">
        <f t="shared" si="265"/>
        <v>0</v>
      </c>
      <c r="K895" s="12">
        <f t="shared" si="266"/>
        <v>0</v>
      </c>
      <c r="L895" s="37"/>
      <c r="M895" s="6">
        <f>ROUND(予定価格!B883*査定表!$B$1949,-$F$14)</f>
        <v>0</v>
      </c>
      <c r="N895">
        <f>IF(M895=0,1,M895/予定価格!B883)</f>
        <v>1</v>
      </c>
      <c r="O895">
        <f t="shared" si="233"/>
        <v>11</v>
      </c>
      <c r="P895">
        <f t="shared" si="267"/>
        <v>0</v>
      </c>
      <c r="Q895">
        <f>IF(M895=0,0,M895/予定価格!B883)</f>
        <v>0</v>
      </c>
      <c r="R895">
        <f t="shared" si="235"/>
        <v>11</v>
      </c>
      <c r="S895">
        <f t="shared" si="268"/>
        <v>0</v>
      </c>
      <c r="T895" s="6">
        <f t="shared" si="269"/>
        <v>0</v>
      </c>
      <c r="U895" s="6" t="e">
        <f>IF(予定価格!$G$1939=0,ROUND(予定価格!H883*(入力表!$F$12/予定価格!$H$1943),-$F$14),ROUND((予定価格!G883*(入力表!$F$12-予定価格!$H$1943)/予定価格!$G$1943)+予定価格!H883,-$F$14))</f>
        <v>#DIV/0!</v>
      </c>
      <c r="V895" t="e">
        <f>IF(U895=0,1,IF(予定価格!O883=0,1,(U895-予定価格!P883)/予定価格!O883))</f>
        <v>#DIV/0!</v>
      </c>
      <c r="W895" t="e">
        <f t="shared" si="238"/>
        <v>#DIV/0!</v>
      </c>
      <c r="X895" t="e">
        <f t="shared" si="270"/>
        <v>#DIV/0!</v>
      </c>
      <c r="Y895" t="e">
        <f>IF(U895=0,0,IF(予定価格!G883=0,0,(U895-予定価格!H883)/予定価格!G883))</f>
        <v>#DIV/0!</v>
      </c>
      <c r="Z895" t="e">
        <f t="shared" si="240"/>
        <v>#DIV/0!</v>
      </c>
      <c r="AA895" t="e">
        <f t="shared" si="271"/>
        <v>#DIV/0!</v>
      </c>
      <c r="AB895" s="6" t="e">
        <f t="shared" si="272"/>
        <v>#DIV/0!</v>
      </c>
    </row>
    <row r="896" spans="1:28" hidden="1" x14ac:dyDescent="0.2">
      <c r="A896">
        <f>+予定価格!A884</f>
        <v>0</v>
      </c>
      <c r="B896" s="268">
        <f>ROUND(予定価格!B884*査定表!$B$1949,-D896)+E896</f>
        <v>0</v>
      </c>
      <c r="C896" s="268"/>
      <c r="D896" s="32">
        <f t="shared" si="227"/>
        <v>3</v>
      </c>
      <c r="E896" s="33">
        <f t="shared" si="263"/>
        <v>0</v>
      </c>
      <c r="F896" s="268">
        <f>IF($F$12=0,0,IF(予定価格!$G$1939=0,ROUND(予定価格!H884*(入力表!$F$12/予定価格!$H$1943),-H896),ROUND((予定価格!G884*(入力表!$F$12-予定価格!$H$1943)/予定価格!$G$1943)+予定価格!H884,-H896)))+I896</f>
        <v>0</v>
      </c>
      <c r="G896" s="268"/>
      <c r="H896" s="34">
        <f t="shared" si="228"/>
        <v>3</v>
      </c>
      <c r="I896" s="35">
        <f t="shared" si="264"/>
        <v>0</v>
      </c>
      <c r="J896" s="252">
        <f t="shared" si="265"/>
        <v>0</v>
      </c>
      <c r="K896" s="12">
        <f t="shared" si="266"/>
        <v>0</v>
      </c>
      <c r="L896" s="37"/>
      <c r="M896" s="6">
        <f>ROUND(予定価格!B884*査定表!$B$1949,-$F$14)</f>
        <v>0</v>
      </c>
      <c r="N896">
        <f>IF(M896=0,1,M896/予定価格!B884)</f>
        <v>1</v>
      </c>
      <c r="O896">
        <f t="shared" si="233"/>
        <v>11</v>
      </c>
      <c r="P896">
        <f t="shared" si="267"/>
        <v>0</v>
      </c>
      <c r="Q896">
        <f>IF(M896=0,0,M896/予定価格!B884)</f>
        <v>0</v>
      </c>
      <c r="R896">
        <f t="shared" si="235"/>
        <v>11</v>
      </c>
      <c r="S896">
        <f t="shared" si="268"/>
        <v>0</v>
      </c>
      <c r="T896" s="6">
        <f t="shared" si="269"/>
        <v>0</v>
      </c>
      <c r="U896" s="6" t="e">
        <f>IF(予定価格!$G$1939=0,ROUND(予定価格!H884*(入力表!$F$12/予定価格!$H$1943),-$F$14),ROUND((予定価格!G884*(入力表!$F$12-予定価格!$H$1943)/予定価格!$G$1943)+予定価格!H884,-$F$14))</f>
        <v>#DIV/0!</v>
      </c>
      <c r="V896" t="e">
        <f>IF(U896=0,1,IF(予定価格!O884=0,1,(U896-予定価格!P884)/予定価格!O884))</f>
        <v>#DIV/0!</v>
      </c>
      <c r="W896" t="e">
        <f t="shared" si="238"/>
        <v>#DIV/0!</v>
      </c>
      <c r="X896" t="e">
        <f t="shared" si="270"/>
        <v>#DIV/0!</v>
      </c>
      <c r="Y896" t="e">
        <f>IF(U896=0,0,IF(予定価格!G884=0,0,(U896-予定価格!H884)/予定価格!G884))</f>
        <v>#DIV/0!</v>
      </c>
      <c r="Z896" t="e">
        <f t="shared" si="240"/>
        <v>#DIV/0!</v>
      </c>
      <c r="AA896" t="e">
        <f t="shared" si="271"/>
        <v>#DIV/0!</v>
      </c>
      <c r="AB896" s="6" t="e">
        <f t="shared" si="272"/>
        <v>#DIV/0!</v>
      </c>
    </row>
    <row r="897" spans="1:28" hidden="1" x14ac:dyDescent="0.2">
      <c r="A897">
        <f>+予定価格!A885</f>
        <v>0</v>
      </c>
      <c r="B897" s="268">
        <f>ROUND(予定価格!B885*査定表!$B$1949,-D897)+E897</f>
        <v>0</v>
      </c>
      <c r="C897" s="268"/>
      <c r="D897" s="32">
        <f t="shared" si="227"/>
        <v>3</v>
      </c>
      <c r="E897" s="33">
        <f t="shared" si="263"/>
        <v>0</v>
      </c>
      <c r="F897" s="268">
        <f>IF($F$12=0,0,IF(予定価格!$G$1939=0,ROUND(予定価格!H885*(入力表!$F$12/予定価格!$H$1943),-H897),ROUND((予定価格!G885*(入力表!$F$12-予定価格!$H$1943)/予定価格!$G$1943)+予定価格!H885,-H897)))+I897</f>
        <v>0</v>
      </c>
      <c r="G897" s="268"/>
      <c r="H897" s="34">
        <f t="shared" si="228"/>
        <v>3</v>
      </c>
      <c r="I897" s="35">
        <f t="shared" si="264"/>
        <v>0</v>
      </c>
      <c r="J897" s="252">
        <f t="shared" si="265"/>
        <v>0</v>
      </c>
      <c r="K897" s="12">
        <f t="shared" si="266"/>
        <v>0</v>
      </c>
      <c r="L897" s="37"/>
      <c r="M897" s="6">
        <f>ROUND(予定価格!B885*査定表!$B$1949,-$F$14)</f>
        <v>0</v>
      </c>
      <c r="N897">
        <f>IF(M897=0,1,M897/予定価格!B885)</f>
        <v>1</v>
      </c>
      <c r="O897">
        <f t="shared" si="233"/>
        <v>11</v>
      </c>
      <c r="P897">
        <f t="shared" si="267"/>
        <v>0</v>
      </c>
      <c r="Q897">
        <f>IF(M897=0,0,M897/予定価格!B885)</f>
        <v>0</v>
      </c>
      <c r="R897">
        <f t="shared" si="235"/>
        <v>11</v>
      </c>
      <c r="S897">
        <f t="shared" si="268"/>
        <v>0</v>
      </c>
      <c r="T897" s="6">
        <f t="shared" si="269"/>
        <v>0</v>
      </c>
      <c r="U897" s="6" t="e">
        <f>IF(予定価格!$G$1939=0,ROUND(予定価格!H885*(入力表!$F$12/予定価格!$H$1943),-$F$14),ROUND((予定価格!G885*(入力表!$F$12-予定価格!$H$1943)/予定価格!$G$1943)+予定価格!H885,-$F$14))</f>
        <v>#DIV/0!</v>
      </c>
      <c r="V897" t="e">
        <f>IF(U897=0,1,IF(予定価格!O885=0,1,(U897-予定価格!P885)/予定価格!O885))</f>
        <v>#DIV/0!</v>
      </c>
      <c r="W897" t="e">
        <f t="shared" si="238"/>
        <v>#DIV/0!</v>
      </c>
      <c r="X897" t="e">
        <f t="shared" si="270"/>
        <v>#DIV/0!</v>
      </c>
      <c r="Y897" t="e">
        <f>IF(U897=0,0,IF(予定価格!G885=0,0,(U897-予定価格!H885)/予定価格!G885))</f>
        <v>#DIV/0!</v>
      </c>
      <c r="Z897" t="e">
        <f t="shared" si="240"/>
        <v>#DIV/0!</v>
      </c>
      <c r="AA897" t="e">
        <f t="shared" si="271"/>
        <v>#DIV/0!</v>
      </c>
      <c r="AB897" s="6" t="e">
        <f t="shared" si="272"/>
        <v>#DIV/0!</v>
      </c>
    </row>
    <row r="898" spans="1:28" hidden="1" x14ac:dyDescent="0.2">
      <c r="A898">
        <f>+予定価格!A886</f>
        <v>0</v>
      </c>
      <c r="B898" s="268">
        <f>ROUND(予定価格!B886*査定表!$B$1949,-D898)+E898</f>
        <v>0</v>
      </c>
      <c r="C898" s="268"/>
      <c r="D898" s="32">
        <f t="shared" si="227"/>
        <v>3</v>
      </c>
      <c r="E898" s="33">
        <f t="shared" si="263"/>
        <v>0</v>
      </c>
      <c r="F898" s="268">
        <f>IF($F$12=0,0,IF(予定価格!$G$1939=0,ROUND(予定価格!H886*(入力表!$F$12/予定価格!$H$1943),-H898),ROUND((予定価格!G886*(入力表!$F$12-予定価格!$H$1943)/予定価格!$G$1943)+予定価格!H886,-H898)))+I898</f>
        <v>0</v>
      </c>
      <c r="G898" s="268"/>
      <c r="H898" s="34">
        <f t="shared" si="228"/>
        <v>3</v>
      </c>
      <c r="I898" s="35">
        <f t="shared" si="264"/>
        <v>0</v>
      </c>
      <c r="J898" s="252">
        <f t="shared" si="265"/>
        <v>0</v>
      </c>
      <c r="K898" s="12">
        <f t="shared" si="266"/>
        <v>0</v>
      </c>
      <c r="L898" s="37"/>
      <c r="M898" s="6">
        <f>ROUND(予定価格!B886*査定表!$B$1949,-$F$14)</f>
        <v>0</v>
      </c>
      <c r="N898">
        <f>IF(M898=0,1,M898/予定価格!B886)</f>
        <v>1</v>
      </c>
      <c r="O898">
        <f t="shared" si="233"/>
        <v>11</v>
      </c>
      <c r="P898">
        <f t="shared" si="267"/>
        <v>0</v>
      </c>
      <c r="Q898">
        <f>IF(M898=0,0,M898/予定価格!B886)</f>
        <v>0</v>
      </c>
      <c r="R898">
        <f t="shared" si="235"/>
        <v>11</v>
      </c>
      <c r="S898">
        <f t="shared" si="268"/>
        <v>0</v>
      </c>
      <c r="T898" s="6">
        <f t="shared" si="269"/>
        <v>0</v>
      </c>
      <c r="U898" s="6" t="e">
        <f>IF(予定価格!$G$1939=0,ROUND(予定価格!H886*(入力表!$F$12/予定価格!$H$1943),-$F$14),ROUND((予定価格!G886*(入力表!$F$12-予定価格!$H$1943)/予定価格!$G$1943)+予定価格!H886,-$F$14))</f>
        <v>#DIV/0!</v>
      </c>
      <c r="V898" t="e">
        <f>IF(U898=0,1,IF(予定価格!O886=0,1,(U898-予定価格!P886)/予定価格!O886))</f>
        <v>#DIV/0!</v>
      </c>
      <c r="W898" t="e">
        <f t="shared" si="238"/>
        <v>#DIV/0!</v>
      </c>
      <c r="X898" t="e">
        <f t="shared" si="270"/>
        <v>#DIV/0!</v>
      </c>
      <c r="Y898" t="e">
        <f>IF(U898=0,0,IF(予定価格!G886=0,0,(U898-予定価格!H886)/予定価格!G886))</f>
        <v>#DIV/0!</v>
      </c>
      <c r="Z898" t="e">
        <f t="shared" si="240"/>
        <v>#DIV/0!</v>
      </c>
      <c r="AA898" t="e">
        <f t="shared" si="271"/>
        <v>#DIV/0!</v>
      </c>
      <c r="AB898" s="6" t="e">
        <f t="shared" si="272"/>
        <v>#DIV/0!</v>
      </c>
    </row>
    <row r="899" spans="1:28" hidden="1" x14ac:dyDescent="0.2">
      <c r="A899">
        <f>+予定価格!A887</f>
        <v>0</v>
      </c>
      <c r="B899" s="268">
        <f>ROUND(予定価格!B887*査定表!$B$1949,-D899)+E899</f>
        <v>0</v>
      </c>
      <c r="C899" s="268"/>
      <c r="D899" s="32">
        <f t="shared" si="227"/>
        <v>3</v>
      </c>
      <c r="E899" s="33">
        <f t="shared" si="263"/>
        <v>0</v>
      </c>
      <c r="F899" s="268">
        <f>IF($F$12=0,0,IF(予定価格!$G$1939=0,ROUND(予定価格!H887*(入力表!$F$12/予定価格!$H$1943),-H899),ROUND((予定価格!G887*(入力表!$F$12-予定価格!$H$1943)/予定価格!$G$1943)+予定価格!H887,-H899)))+I899</f>
        <v>0</v>
      </c>
      <c r="G899" s="268"/>
      <c r="H899" s="34">
        <f t="shared" si="228"/>
        <v>3</v>
      </c>
      <c r="I899" s="35">
        <f t="shared" si="264"/>
        <v>0</v>
      </c>
      <c r="J899" s="252">
        <f t="shared" si="265"/>
        <v>0</v>
      </c>
      <c r="K899" s="12">
        <f t="shared" si="266"/>
        <v>0</v>
      </c>
      <c r="L899" s="37"/>
      <c r="M899" s="6">
        <f>ROUND(予定価格!B887*査定表!$B$1949,-$F$14)</f>
        <v>0</v>
      </c>
      <c r="N899">
        <f>IF(M899=0,1,M899/予定価格!B887)</f>
        <v>1</v>
      </c>
      <c r="O899">
        <f t="shared" si="233"/>
        <v>11</v>
      </c>
      <c r="P899">
        <f t="shared" si="267"/>
        <v>0</v>
      </c>
      <c r="Q899">
        <f>IF(M899=0,0,M899/予定価格!B887)</f>
        <v>0</v>
      </c>
      <c r="R899">
        <f t="shared" si="235"/>
        <v>11</v>
      </c>
      <c r="S899">
        <f t="shared" si="268"/>
        <v>0</v>
      </c>
      <c r="T899" s="6">
        <f t="shared" si="269"/>
        <v>0</v>
      </c>
      <c r="U899" s="6" t="e">
        <f>IF(予定価格!$G$1939=0,ROUND(予定価格!H887*(入力表!$F$12/予定価格!$H$1943),-$F$14),ROUND((予定価格!G887*(入力表!$F$12-予定価格!$H$1943)/予定価格!$G$1943)+予定価格!H887,-$F$14))</f>
        <v>#DIV/0!</v>
      </c>
      <c r="V899" t="e">
        <f>IF(U899=0,1,IF(予定価格!O887=0,1,(U899-予定価格!P887)/予定価格!O887))</f>
        <v>#DIV/0!</v>
      </c>
      <c r="W899" t="e">
        <f t="shared" si="238"/>
        <v>#DIV/0!</v>
      </c>
      <c r="X899" t="e">
        <f t="shared" si="270"/>
        <v>#DIV/0!</v>
      </c>
      <c r="Y899" t="e">
        <f>IF(U899=0,0,IF(予定価格!G887=0,0,(U899-予定価格!H887)/予定価格!G887))</f>
        <v>#DIV/0!</v>
      </c>
      <c r="Z899" t="e">
        <f t="shared" si="240"/>
        <v>#DIV/0!</v>
      </c>
      <c r="AA899" t="e">
        <f t="shared" si="271"/>
        <v>#DIV/0!</v>
      </c>
      <c r="AB899" s="6" t="e">
        <f t="shared" si="272"/>
        <v>#DIV/0!</v>
      </c>
    </row>
    <row r="900" spans="1:28" hidden="1" x14ac:dyDescent="0.2">
      <c r="A900">
        <f>+予定価格!A888</f>
        <v>0</v>
      </c>
      <c r="B900" s="268">
        <f>ROUND(予定価格!B888*査定表!$B$1949,-D900)+E900</f>
        <v>0</v>
      </c>
      <c r="C900" s="268"/>
      <c r="D900" s="32">
        <f t="shared" si="227"/>
        <v>3</v>
      </c>
      <c r="E900" s="33">
        <f t="shared" si="263"/>
        <v>0</v>
      </c>
      <c r="F900" s="268">
        <f>IF($F$12=0,0,IF(予定価格!$G$1939=0,ROUND(予定価格!H888*(入力表!$F$12/予定価格!$H$1943),-H900),ROUND((予定価格!G888*(入力表!$F$12-予定価格!$H$1943)/予定価格!$G$1943)+予定価格!H888,-H900)))+I900</f>
        <v>0</v>
      </c>
      <c r="G900" s="268"/>
      <c r="H900" s="34">
        <f t="shared" si="228"/>
        <v>3</v>
      </c>
      <c r="I900" s="35">
        <f t="shared" si="264"/>
        <v>0</v>
      </c>
      <c r="J900" s="252">
        <f t="shared" si="265"/>
        <v>0</v>
      </c>
      <c r="K900" s="12">
        <f t="shared" si="266"/>
        <v>0</v>
      </c>
      <c r="L900" s="37"/>
      <c r="M900" s="6">
        <f>ROUND(予定価格!B888*査定表!$B$1949,-$F$14)</f>
        <v>0</v>
      </c>
      <c r="N900">
        <f>IF(M900=0,1,M900/予定価格!B888)</f>
        <v>1</v>
      </c>
      <c r="O900">
        <f t="shared" si="233"/>
        <v>11</v>
      </c>
      <c r="P900">
        <f t="shared" si="267"/>
        <v>0</v>
      </c>
      <c r="Q900">
        <f>IF(M900=0,0,M900/予定価格!B888)</f>
        <v>0</v>
      </c>
      <c r="R900">
        <f t="shared" si="235"/>
        <v>11</v>
      </c>
      <c r="S900">
        <f t="shared" si="268"/>
        <v>0</v>
      </c>
      <c r="T900" s="6">
        <f t="shared" si="269"/>
        <v>0</v>
      </c>
      <c r="U900" s="6" t="e">
        <f>IF(予定価格!$G$1939=0,ROUND(予定価格!H888*(入力表!$F$12/予定価格!$H$1943),-$F$14),ROUND((予定価格!G888*(入力表!$F$12-予定価格!$H$1943)/予定価格!$G$1943)+予定価格!H888,-$F$14))</f>
        <v>#DIV/0!</v>
      </c>
      <c r="V900" t="e">
        <f>IF(U900=0,1,IF(予定価格!O888=0,1,(U900-予定価格!P888)/予定価格!O888))</f>
        <v>#DIV/0!</v>
      </c>
      <c r="W900" t="e">
        <f t="shared" si="238"/>
        <v>#DIV/0!</v>
      </c>
      <c r="X900" t="e">
        <f t="shared" si="270"/>
        <v>#DIV/0!</v>
      </c>
      <c r="Y900" t="e">
        <f>IF(U900=0,0,IF(予定価格!G888=0,0,(U900-予定価格!H888)/予定価格!G888))</f>
        <v>#DIV/0!</v>
      </c>
      <c r="Z900" t="e">
        <f t="shared" si="240"/>
        <v>#DIV/0!</v>
      </c>
      <c r="AA900" t="e">
        <f t="shared" si="271"/>
        <v>#DIV/0!</v>
      </c>
      <c r="AB900" s="6" t="e">
        <f t="shared" si="272"/>
        <v>#DIV/0!</v>
      </c>
    </row>
    <row r="901" spans="1:28" hidden="1" x14ac:dyDescent="0.2">
      <c r="A901">
        <f>+予定価格!A889</f>
        <v>0</v>
      </c>
      <c r="B901" s="268">
        <f>ROUND(予定価格!B889*査定表!$B$1949,-D901)+E901</f>
        <v>0</v>
      </c>
      <c r="C901" s="268"/>
      <c r="D901" s="32">
        <f t="shared" si="227"/>
        <v>3</v>
      </c>
      <c r="E901" s="33">
        <f t="shared" si="263"/>
        <v>0</v>
      </c>
      <c r="F901" s="268">
        <f>IF($F$12=0,0,IF(予定価格!$G$1939=0,ROUND(予定価格!H889*(入力表!$F$12/予定価格!$H$1943),-H901),ROUND((予定価格!G889*(入力表!$F$12-予定価格!$H$1943)/予定価格!$G$1943)+予定価格!H889,-H901)))+I901</f>
        <v>0</v>
      </c>
      <c r="G901" s="268"/>
      <c r="H901" s="34">
        <f t="shared" si="228"/>
        <v>3</v>
      </c>
      <c r="I901" s="35">
        <f t="shared" si="264"/>
        <v>0</v>
      </c>
      <c r="J901" s="252">
        <f t="shared" si="265"/>
        <v>0</v>
      </c>
      <c r="K901" s="12">
        <f t="shared" si="266"/>
        <v>0</v>
      </c>
      <c r="L901" s="37"/>
      <c r="M901" s="6">
        <f>ROUND(予定価格!B889*査定表!$B$1949,-$F$14)</f>
        <v>0</v>
      </c>
      <c r="N901">
        <f>IF(M901=0,1,M901/予定価格!B889)</f>
        <v>1</v>
      </c>
      <c r="O901">
        <f t="shared" si="233"/>
        <v>11</v>
      </c>
      <c r="P901">
        <f t="shared" si="267"/>
        <v>0</v>
      </c>
      <c r="Q901">
        <f>IF(M901=0,0,M901/予定価格!B889)</f>
        <v>0</v>
      </c>
      <c r="R901">
        <f t="shared" si="235"/>
        <v>11</v>
      </c>
      <c r="S901">
        <f t="shared" si="268"/>
        <v>0</v>
      </c>
      <c r="T901" s="6">
        <f t="shared" si="269"/>
        <v>0</v>
      </c>
      <c r="U901" s="6" t="e">
        <f>IF(予定価格!$G$1939=0,ROUND(予定価格!H889*(入力表!$F$12/予定価格!$H$1943),-$F$14),ROUND((予定価格!G889*(入力表!$F$12-予定価格!$H$1943)/予定価格!$G$1943)+予定価格!H889,-$F$14))</f>
        <v>#DIV/0!</v>
      </c>
      <c r="V901" t="e">
        <f>IF(U901=0,1,IF(予定価格!O889=0,1,(U901-予定価格!P889)/予定価格!O889))</f>
        <v>#DIV/0!</v>
      </c>
      <c r="W901" t="e">
        <f t="shared" si="238"/>
        <v>#DIV/0!</v>
      </c>
      <c r="X901" t="e">
        <f t="shared" si="270"/>
        <v>#DIV/0!</v>
      </c>
      <c r="Y901" t="e">
        <f>IF(U901=0,0,IF(予定価格!G889=0,0,(U901-予定価格!H889)/予定価格!G889))</f>
        <v>#DIV/0!</v>
      </c>
      <c r="Z901" t="e">
        <f t="shared" si="240"/>
        <v>#DIV/0!</v>
      </c>
      <c r="AA901" t="e">
        <f t="shared" si="271"/>
        <v>#DIV/0!</v>
      </c>
      <c r="AB901" s="6" t="e">
        <f t="shared" si="272"/>
        <v>#DIV/0!</v>
      </c>
    </row>
    <row r="902" spans="1:28" hidden="1" x14ac:dyDescent="0.2">
      <c r="A902">
        <f>+予定価格!A890</f>
        <v>0</v>
      </c>
      <c r="B902" s="268">
        <f>ROUND(予定価格!B890*査定表!$B$1949,-D902)+E902</f>
        <v>0</v>
      </c>
      <c r="C902" s="268"/>
      <c r="D902" s="32">
        <f t="shared" si="227"/>
        <v>3</v>
      </c>
      <c r="E902" s="33">
        <f t="shared" si="263"/>
        <v>0</v>
      </c>
      <c r="F902" s="268">
        <f>IF($F$12=0,0,IF(予定価格!$G$1939=0,ROUND(予定価格!H890*(入力表!$F$12/予定価格!$H$1943),-H902),ROUND((予定価格!G890*(入力表!$F$12-予定価格!$H$1943)/予定価格!$G$1943)+予定価格!H890,-H902)))+I902</f>
        <v>0</v>
      </c>
      <c r="G902" s="268"/>
      <c r="H902" s="34">
        <f t="shared" si="228"/>
        <v>3</v>
      </c>
      <c r="I902" s="35">
        <f t="shared" si="264"/>
        <v>0</v>
      </c>
      <c r="J902" s="252">
        <f t="shared" si="265"/>
        <v>0</v>
      </c>
      <c r="K902" s="12">
        <f t="shared" si="266"/>
        <v>0</v>
      </c>
      <c r="L902" s="37"/>
      <c r="M902" s="6">
        <f>ROUND(予定価格!B890*査定表!$B$1949,-$F$14)</f>
        <v>0</v>
      </c>
      <c r="N902">
        <f>IF(M902=0,1,M902/予定価格!B890)</f>
        <v>1</v>
      </c>
      <c r="O902">
        <f t="shared" si="233"/>
        <v>11</v>
      </c>
      <c r="P902">
        <f t="shared" si="267"/>
        <v>0</v>
      </c>
      <c r="Q902">
        <f>IF(M902=0,0,M902/予定価格!B890)</f>
        <v>0</v>
      </c>
      <c r="R902">
        <f t="shared" si="235"/>
        <v>11</v>
      </c>
      <c r="S902">
        <f t="shared" si="268"/>
        <v>0</v>
      </c>
      <c r="T902" s="6">
        <f t="shared" si="269"/>
        <v>0</v>
      </c>
      <c r="U902" s="6" t="e">
        <f>IF(予定価格!$G$1939=0,ROUND(予定価格!H890*(入力表!$F$12/予定価格!$H$1943),-$F$14),ROUND((予定価格!G890*(入力表!$F$12-予定価格!$H$1943)/予定価格!$G$1943)+予定価格!H890,-$F$14))</f>
        <v>#DIV/0!</v>
      </c>
      <c r="V902" t="e">
        <f>IF(U902=0,1,IF(予定価格!O890=0,1,(U902-予定価格!P890)/予定価格!O890))</f>
        <v>#DIV/0!</v>
      </c>
      <c r="W902" t="e">
        <f t="shared" si="238"/>
        <v>#DIV/0!</v>
      </c>
      <c r="X902" t="e">
        <f t="shared" si="270"/>
        <v>#DIV/0!</v>
      </c>
      <c r="Y902" t="e">
        <f>IF(U902=0,0,IF(予定価格!G890=0,0,(U902-予定価格!H890)/予定価格!G890))</f>
        <v>#DIV/0!</v>
      </c>
      <c r="Z902" t="e">
        <f t="shared" si="240"/>
        <v>#DIV/0!</v>
      </c>
      <c r="AA902" t="e">
        <f t="shared" si="271"/>
        <v>#DIV/0!</v>
      </c>
      <c r="AB902" s="6" t="e">
        <f t="shared" si="272"/>
        <v>#DIV/0!</v>
      </c>
    </row>
    <row r="903" spans="1:28" hidden="1" x14ac:dyDescent="0.2">
      <c r="A903">
        <f>+予定価格!A891</f>
        <v>0</v>
      </c>
      <c r="B903" s="268">
        <f>ROUND(予定価格!B891*査定表!$B$1949,-D903)+E903</f>
        <v>0</v>
      </c>
      <c r="C903" s="268"/>
      <c r="D903" s="32">
        <f t="shared" si="227"/>
        <v>3</v>
      </c>
      <c r="E903" s="33">
        <f t="shared" si="263"/>
        <v>0</v>
      </c>
      <c r="F903" s="268">
        <f>IF($F$12=0,0,IF(予定価格!$G$1939=0,ROUND(予定価格!H891*(入力表!$F$12/予定価格!$H$1943),-H903),ROUND((予定価格!G891*(入力表!$F$12-予定価格!$H$1943)/予定価格!$G$1943)+予定価格!H891,-H903)))+I903</f>
        <v>0</v>
      </c>
      <c r="G903" s="268"/>
      <c r="H903" s="34">
        <f t="shared" si="228"/>
        <v>3</v>
      </c>
      <c r="I903" s="35">
        <f t="shared" si="264"/>
        <v>0</v>
      </c>
      <c r="J903" s="252">
        <f t="shared" si="265"/>
        <v>0</v>
      </c>
      <c r="K903" s="12">
        <f t="shared" si="266"/>
        <v>0</v>
      </c>
      <c r="L903" s="37"/>
      <c r="M903" s="6">
        <f>ROUND(予定価格!B891*査定表!$B$1949,-$F$14)</f>
        <v>0</v>
      </c>
      <c r="N903">
        <f>IF(M903=0,1,M903/予定価格!B891)</f>
        <v>1</v>
      </c>
      <c r="O903">
        <f t="shared" si="233"/>
        <v>11</v>
      </c>
      <c r="P903">
        <f t="shared" si="267"/>
        <v>0</v>
      </c>
      <c r="Q903">
        <f>IF(M903=0,0,M903/予定価格!B891)</f>
        <v>0</v>
      </c>
      <c r="R903">
        <f t="shared" si="235"/>
        <v>11</v>
      </c>
      <c r="S903">
        <f t="shared" si="268"/>
        <v>0</v>
      </c>
      <c r="T903" s="6">
        <f t="shared" si="269"/>
        <v>0</v>
      </c>
      <c r="U903" s="6" t="e">
        <f>IF(予定価格!$G$1939=0,ROUND(予定価格!H891*(入力表!$F$12/予定価格!$H$1943),-$F$14),ROUND((予定価格!G891*(入力表!$F$12-予定価格!$H$1943)/予定価格!$G$1943)+予定価格!H891,-$F$14))</f>
        <v>#DIV/0!</v>
      </c>
      <c r="V903" t="e">
        <f>IF(U903=0,1,IF(予定価格!O891=0,1,(U903-予定価格!P891)/予定価格!O891))</f>
        <v>#DIV/0!</v>
      </c>
      <c r="W903" t="e">
        <f t="shared" si="238"/>
        <v>#DIV/0!</v>
      </c>
      <c r="X903" t="e">
        <f t="shared" si="270"/>
        <v>#DIV/0!</v>
      </c>
      <c r="Y903" t="e">
        <f>IF(U903=0,0,IF(予定価格!G891=0,0,(U903-予定価格!H891)/予定価格!G891))</f>
        <v>#DIV/0!</v>
      </c>
      <c r="Z903" t="e">
        <f t="shared" si="240"/>
        <v>#DIV/0!</v>
      </c>
      <c r="AA903" t="e">
        <f t="shared" si="271"/>
        <v>#DIV/0!</v>
      </c>
      <c r="AB903" s="6" t="e">
        <f t="shared" si="272"/>
        <v>#DIV/0!</v>
      </c>
    </row>
    <row r="904" spans="1:28" hidden="1" x14ac:dyDescent="0.2">
      <c r="A904">
        <f>+予定価格!A892</f>
        <v>0</v>
      </c>
      <c r="B904" s="268">
        <f>ROUND(予定価格!B892*査定表!$B$1949,-D904)+E904</f>
        <v>0</v>
      </c>
      <c r="C904" s="268"/>
      <c r="D904" s="32">
        <f t="shared" si="227"/>
        <v>3</v>
      </c>
      <c r="E904" s="33">
        <f t="shared" si="263"/>
        <v>0</v>
      </c>
      <c r="F904" s="268">
        <f>IF($F$12=0,0,IF(予定価格!$G$1939=0,ROUND(予定価格!H892*(入力表!$F$12/予定価格!$H$1943),-H904),ROUND((予定価格!G892*(入力表!$F$12-予定価格!$H$1943)/予定価格!$G$1943)+予定価格!H892,-H904)))+I904</f>
        <v>0</v>
      </c>
      <c r="G904" s="268"/>
      <c r="H904" s="34">
        <f t="shared" si="228"/>
        <v>3</v>
      </c>
      <c r="I904" s="35">
        <f t="shared" si="264"/>
        <v>0</v>
      </c>
      <c r="J904" s="252">
        <f t="shared" si="265"/>
        <v>0</v>
      </c>
      <c r="K904" s="12">
        <f t="shared" si="266"/>
        <v>0</v>
      </c>
      <c r="L904" s="37"/>
      <c r="M904" s="6">
        <f>ROUND(予定価格!B892*査定表!$B$1949,-$F$14)</f>
        <v>0</v>
      </c>
      <c r="N904">
        <f>IF(M904=0,1,M904/予定価格!B892)</f>
        <v>1</v>
      </c>
      <c r="O904">
        <f t="shared" si="233"/>
        <v>11</v>
      </c>
      <c r="P904">
        <f t="shared" si="267"/>
        <v>0</v>
      </c>
      <c r="Q904">
        <f>IF(M904=0,0,M904/予定価格!B892)</f>
        <v>0</v>
      </c>
      <c r="R904">
        <f t="shared" si="235"/>
        <v>11</v>
      </c>
      <c r="S904">
        <f t="shared" si="268"/>
        <v>0</v>
      </c>
      <c r="T904" s="6">
        <f t="shared" si="269"/>
        <v>0</v>
      </c>
      <c r="U904" s="6" t="e">
        <f>IF(予定価格!$G$1939=0,ROUND(予定価格!H892*(入力表!$F$12/予定価格!$H$1943),-$F$14),ROUND((予定価格!G892*(入力表!$F$12-予定価格!$H$1943)/予定価格!$G$1943)+予定価格!H892,-$F$14))</f>
        <v>#DIV/0!</v>
      </c>
      <c r="V904" t="e">
        <f>IF(U904=0,1,IF(予定価格!O892=0,1,(U904-予定価格!P892)/予定価格!O892))</f>
        <v>#DIV/0!</v>
      </c>
      <c r="W904" t="e">
        <f t="shared" si="238"/>
        <v>#DIV/0!</v>
      </c>
      <c r="X904" t="e">
        <f t="shared" si="270"/>
        <v>#DIV/0!</v>
      </c>
      <c r="Y904" t="e">
        <f>IF(U904=0,0,IF(予定価格!G892=0,0,(U904-予定価格!H892)/予定価格!G892))</f>
        <v>#DIV/0!</v>
      </c>
      <c r="Z904" t="e">
        <f t="shared" si="240"/>
        <v>#DIV/0!</v>
      </c>
      <c r="AA904" t="e">
        <f t="shared" si="271"/>
        <v>#DIV/0!</v>
      </c>
      <c r="AB904" s="6" t="e">
        <f t="shared" si="272"/>
        <v>#DIV/0!</v>
      </c>
    </row>
    <row r="905" spans="1:28" hidden="1" x14ac:dyDescent="0.2">
      <c r="A905">
        <f>+予定価格!A893</f>
        <v>0</v>
      </c>
      <c r="B905" s="268">
        <f>ROUND(予定価格!B893*査定表!$B$1949,-D905)+E905</f>
        <v>0</v>
      </c>
      <c r="C905" s="268"/>
      <c r="D905" s="32">
        <f t="shared" si="227"/>
        <v>3</v>
      </c>
      <c r="E905" s="33">
        <f t="shared" si="263"/>
        <v>0</v>
      </c>
      <c r="F905" s="268">
        <f>IF($F$12=0,0,IF(予定価格!$G$1939=0,ROUND(予定価格!H893*(入力表!$F$12/予定価格!$H$1943),-H905),ROUND((予定価格!G893*(入力表!$F$12-予定価格!$H$1943)/予定価格!$G$1943)+予定価格!H893,-H905)))+I905</f>
        <v>0</v>
      </c>
      <c r="G905" s="268"/>
      <c r="H905" s="34">
        <f t="shared" si="228"/>
        <v>3</v>
      </c>
      <c r="I905" s="35">
        <f t="shared" si="264"/>
        <v>0</v>
      </c>
      <c r="J905" s="252">
        <f t="shared" si="265"/>
        <v>0</v>
      </c>
      <c r="K905" s="12">
        <f t="shared" si="266"/>
        <v>0</v>
      </c>
      <c r="L905" s="37"/>
      <c r="M905" s="6">
        <f>ROUND(予定価格!B893*査定表!$B$1949,-$F$14)</f>
        <v>0</v>
      </c>
      <c r="N905">
        <f>IF(M905=0,1,M905/予定価格!B893)</f>
        <v>1</v>
      </c>
      <c r="O905">
        <f t="shared" si="233"/>
        <v>11</v>
      </c>
      <c r="P905">
        <f t="shared" si="267"/>
        <v>0</v>
      </c>
      <c r="Q905">
        <f>IF(M905=0,0,M905/予定価格!B893)</f>
        <v>0</v>
      </c>
      <c r="R905">
        <f t="shared" si="235"/>
        <v>11</v>
      </c>
      <c r="S905">
        <f t="shared" si="268"/>
        <v>0</v>
      </c>
      <c r="T905" s="6">
        <f t="shared" si="269"/>
        <v>0</v>
      </c>
      <c r="U905" s="6" t="e">
        <f>IF(予定価格!$G$1939=0,ROUND(予定価格!H893*(入力表!$F$12/予定価格!$H$1943),-$F$14),ROUND((予定価格!G893*(入力表!$F$12-予定価格!$H$1943)/予定価格!$G$1943)+予定価格!H893,-$F$14))</f>
        <v>#DIV/0!</v>
      </c>
      <c r="V905" t="e">
        <f>IF(U905=0,1,IF(予定価格!O893=0,1,(U905-予定価格!P893)/予定価格!O893))</f>
        <v>#DIV/0!</v>
      </c>
      <c r="W905" t="e">
        <f t="shared" si="238"/>
        <v>#DIV/0!</v>
      </c>
      <c r="X905" t="e">
        <f t="shared" si="270"/>
        <v>#DIV/0!</v>
      </c>
      <c r="Y905" t="e">
        <f>IF(U905=0,0,IF(予定価格!G893=0,0,(U905-予定価格!H893)/予定価格!G893))</f>
        <v>#DIV/0!</v>
      </c>
      <c r="Z905" t="e">
        <f t="shared" si="240"/>
        <v>#DIV/0!</v>
      </c>
      <c r="AA905" t="e">
        <f t="shared" si="271"/>
        <v>#DIV/0!</v>
      </c>
      <c r="AB905" s="6" t="e">
        <f t="shared" si="272"/>
        <v>#DIV/0!</v>
      </c>
    </row>
    <row r="906" spans="1:28" hidden="1" x14ac:dyDescent="0.2">
      <c r="A906">
        <f>+予定価格!A894</f>
        <v>0</v>
      </c>
      <c r="B906" s="268">
        <f>ROUND(予定価格!B894*査定表!$B$1949,-D906)+E906</f>
        <v>0</v>
      </c>
      <c r="C906" s="268"/>
      <c r="D906" s="32">
        <f t="shared" si="227"/>
        <v>3</v>
      </c>
      <c r="E906" s="33">
        <f t="shared" si="263"/>
        <v>0</v>
      </c>
      <c r="F906" s="268">
        <f>IF($F$12=0,0,IF(予定価格!$G$1939=0,ROUND(予定価格!H894*(入力表!$F$12/予定価格!$H$1943),-H906),ROUND((予定価格!G894*(入力表!$F$12-予定価格!$H$1943)/予定価格!$G$1943)+予定価格!H894,-H906)))+I906</f>
        <v>0</v>
      </c>
      <c r="G906" s="268"/>
      <c r="H906" s="34">
        <f t="shared" si="228"/>
        <v>3</v>
      </c>
      <c r="I906" s="35">
        <f t="shared" si="264"/>
        <v>0</v>
      </c>
      <c r="J906" s="252">
        <f t="shared" si="265"/>
        <v>0</v>
      </c>
      <c r="K906" s="12">
        <f t="shared" si="266"/>
        <v>0</v>
      </c>
      <c r="L906" s="37"/>
      <c r="M906" s="6">
        <f>ROUND(予定価格!B894*査定表!$B$1949,-$F$14)</f>
        <v>0</v>
      </c>
      <c r="N906">
        <f>IF(M906=0,1,M906/予定価格!B894)</f>
        <v>1</v>
      </c>
      <c r="O906">
        <f t="shared" si="233"/>
        <v>11</v>
      </c>
      <c r="P906">
        <f t="shared" si="267"/>
        <v>0</v>
      </c>
      <c r="Q906">
        <f>IF(M906=0,0,M906/予定価格!B894)</f>
        <v>0</v>
      </c>
      <c r="R906">
        <f t="shared" si="235"/>
        <v>11</v>
      </c>
      <c r="S906">
        <f t="shared" si="268"/>
        <v>0</v>
      </c>
      <c r="T906" s="6">
        <f t="shared" si="269"/>
        <v>0</v>
      </c>
      <c r="U906" s="6" t="e">
        <f>IF(予定価格!$G$1939=0,ROUND(予定価格!H894*(入力表!$F$12/予定価格!$H$1943),-$F$14),ROUND((予定価格!G894*(入力表!$F$12-予定価格!$H$1943)/予定価格!$G$1943)+予定価格!H894,-$F$14))</f>
        <v>#DIV/0!</v>
      </c>
      <c r="V906" t="e">
        <f>IF(U906=0,1,IF(予定価格!O894=0,1,(U906-予定価格!P894)/予定価格!O894))</f>
        <v>#DIV/0!</v>
      </c>
      <c r="W906" t="e">
        <f t="shared" si="238"/>
        <v>#DIV/0!</v>
      </c>
      <c r="X906" t="e">
        <f t="shared" si="270"/>
        <v>#DIV/0!</v>
      </c>
      <c r="Y906" t="e">
        <f>IF(U906=0,0,IF(予定価格!G894=0,0,(U906-予定価格!H894)/予定価格!G894))</f>
        <v>#DIV/0!</v>
      </c>
      <c r="Z906" t="e">
        <f t="shared" si="240"/>
        <v>#DIV/0!</v>
      </c>
      <c r="AA906" t="e">
        <f t="shared" si="271"/>
        <v>#DIV/0!</v>
      </c>
      <c r="AB906" s="6" t="e">
        <f t="shared" si="272"/>
        <v>#DIV/0!</v>
      </c>
    </row>
    <row r="907" spans="1:28" hidden="1" x14ac:dyDescent="0.2">
      <c r="A907">
        <f>+予定価格!A895</f>
        <v>0</v>
      </c>
      <c r="B907" s="268">
        <f>ROUND(予定価格!B895*査定表!$B$1949,-D907)+E907</f>
        <v>0</v>
      </c>
      <c r="C907" s="268"/>
      <c r="D907" s="32">
        <f t="shared" si="227"/>
        <v>3</v>
      </c>
      <c r="E907" s="33">
        <f t="shared" si="263"/>
        <v>0</v>
      </c>
      <c r="F907" s="268">
        <f>IF($F$12=0,0,IF(予定価格!$G$1939=0,ROUND(予定価格!H895*(入力表!$F$12/予定価格!$H$1943),-H907),ROUND((予定価格!G895*(入力表!$F$12-予定価格!$H$1943)/予定価格!$G$1943)+予定価格!H895,-H907)))+I907</f>
        <v>0</v>
      </c>
      <c r="G907" s="268"/>
      <c r="H907" s="34">
        <f t="shared" si="228"/>
        <v>3</v>
      </c>
      <c r="I907" s="35">
        <f t="shared" si="264"/>
        <v>0</v>
      </c>
      <c r="J907" s="252">
        <f t="shared" si="265"/>
        <v>0</v>
      </c>
      <c r="K907" s="12">
        <f t="shared" si="266"/>
        <v>0</v>
      </c>
      <c r="L907" s="37"/>
      <c r="M907" s="6">
        <f>ROUND(予定価格!B895*査定表!$B$1949,-$F$14)</f>
        <v>0</v>
      </c>
      <c r="N907">
        <f>IF(M907=0,1,M907/予定価格!B895)</f>
        <v>1</v>
      </c>
      <c r="O907">
        <f t="shared" si="233"/>
        <v>11</v>
      </c>
      <c r="P907">
        <f t="shared" si="267"/>
        <v>0</v>
      </c>
      <c r="Q907">
        <f>IF(M907=0,0,M907/予定価格!B895)</f>
        <v>0</v>
      </c>
      <c r="R907">
        <f t="shared" si="235"/>
        <v>11</v>
      </c>
      <c r="S907">
        <f t="shared" si="268"/>
        <v>0</v>
      </c>
      <c r="T907" s="6">
        <f t="shared" si="269"/>
        <v>0</v>
      </c>
      <c r="U907" s="6" t="e">
        <f>IF(予定価格!$G$1939=0,ROUND(予定価格!H895*(入力表!$F$12/予定価格!$H$1943),-$F$14),ROUND((予定価格!G895*(入力表!$F$12-予定価格!$H$1943)/予定価格!$G$1943)+予定価格!H895,-$F$14))</f>
        <v>#DIV/0!</v>
      </c>
      <c r="V907" t="e">
        <f>IF(U907=0,1,IF(予定価格!O895=0,1,(U907-予定価格!P895)/予定価格!O895))</f>
        <v>#DIV/0!</v>
      </c>
      <c r="W907" t="e">
        <f t="shared" si="238"/>
        <v>#DIV/0!</v>
      </c>
      <c r="X907" t="e">
        <f t="shared" si="270"/>
        <v>#DIV/0!</v>
      </c>
      <c r="Y907" t="e">
        <f>IF(U907=0,0,IF(予定価格!G895=0,0,(U907-予定価格!H895)/予定価格!G895))</f>
        <v>#DIV/0!</v>
      </c>
      <c r="Z907" t="e">
        <f t="shared" si="240"/>
        <v>#DIV/0!</v>
      </c>
      <c r="AA907" t="e">
        <f t="shared" si="271"/>
        <v>#DIV/0!</v>
      </c>
      <c r="AB907" s="6" t="e">
        <f t="shared" si="272"/>
        <v>#DIV/0!</v>
      </c>
    </row>
    <row r="908" spans="1:28" hidden="1" x14ac:dyDescent="0.2">
      <c r="A908">
        <f>+予定価格!A896</f>
        <v>0</v>
      </c>
      <c r="B908" s="268">
        <f>ROUND(予定価格!B896*査定表!$B$1949,-D908)+E908</f>
        <v>0</v>
      </c>
      <c r="C908" s="268"/>
      <c r="D908" s="32">
        <f t="shared" si="227"/>
        <v>3</v>
      </c>
      <c r="E908" s="33">
        <f t="shared" si="263"/>
        <v>0</v>
      </c>
      <c r="F908" s="268">
        <f>IF($F$12=0,0,IF(予定価格!$G$1939=0,ROUND(予定価格!H896*(入力表!$F$12/予定価格!$H$1943),-H908),ROUND((予定価格!G896*(入力表!$F$12-予定価格!$H$1943)/予定価格!$G$1943)+予定価格!H896,-H908)))+I908</f>
        <v>0</v>
      </c>
      <c r="G908" s="268"/>
      <c r="H908" s="34">
        <f t="shared" si="228"/>
        <v>3</v>
      </c>
      <c r="I908" s="35">
        <f t="shared" si="264"/>
        <v>0</v>
      </c>
      <c r="J908" s="252">
        <f t="shared" si="265"/>
        <v>0</v>
      </c>
      <c r="K908" s="12">
        <f t="shared" si="266"/>
        <v>0</v>
      </c>
      <c r="L908" s="37"/>
      <c r="M908" s="6">
        <f>ROUND(予定価格!B896*査定表!$B$1949,-$F$14)</f>
        <v>0</v>
      </c>
      <c r="N908">
        <f>IF(M908=0,1,M908/予定価格!B896)</f>
        <v>1</v>
      </c>
      <c r="O908">
        <f t="shared" si="233"/>
        <v>11</v>
      </c>
      <c r="P908">
        <f t="shared" si="267"/>
        <v>0</v>
      </c>
      <c r="Q908">
        <f>IF(M908=0,0,M908/予定価格!B896)</f>
        <v>0</v>
      </c>
      <c r="R908">
        <f t="shared" si="235"/>
        <v>11</v>
      </c>
      <c r="S908">
        <f t="shared" si="268"/>
        <v>0</v>
      </c>
      <c r="T908" s="6">
        <f t="shared" si="269"/>
        <v>0</v>
      </c>
      <c r="U908" s="6" t="e">
        <f>IF(予定価格!$G$1939=0,ROUND(予定価格!H896*(入力表!$F$12/予定価格!$H$1943),-$F$14),ROUND((予定価格!G896*(入力表!$F$12-予定価格!$H$1943)/予定価格!$G$1943)+予定価格!H896,-$F$14))</f>
        <v>#DIV/0!</v>
      </c>
      <c r="V908" t="e">
        <f>IF(U908=0,1,IF(予定価格!O896=0,1,(U908-予定価格!P896)/予定価格!O896))</f>
        <v>#DIV/0!</v>
      </c>
      <c r="W908" t="e">
        <f t="shared" si="238"/>
        <v>#DIV/0!</v>
      </c>
      <c r="X908" t="e">
        <f t="shared" si="270"/>
        <v>#DIV/0!</v>
      </c>
      <c r="Y908" t="e">
        <f>IF(U908=0,0,IF(予定価格!G896=0,0,(U908-予定価格!H896)/予定価格!G896))</f>
        <v>#DIV/0!</v>
      </c>
      <c r="Z908" t="e">
        <f t="shared" si="240"/>
        <v>#DIV/0!</v>
      </c>
      <c r="AA908" t="e">
        <f t="shared" si="271"/>
        <v>#DIV/0!</v>
      </c>
      <c r="AB908" s="6" t="e">
        <f t="shared" si="272"/>
        <v>#DIV/0!</v>
      </c>
    </row>
    <row r="909" spans="1:28" hidden="1" x14ac:dyDescent="0.2">
      <c r="A909">
        <f>+予定価格!A897</f>
        <v>0</v>
      </c>
      <c r="B909" s="268">
        <f>ROUND(予定価格!B897*査定表!$B$1949,-D909)+E909</f>
        <v>0</v>
      </c>
      <c r="C909" s="268"/>
      <c r="D909" s="32">
        <f t="shared" si="227"/>
        <v>3</v>
      </c>
      <c r="E909" s="33">
        <f t="shared" si="263"/>
        <v>0</v>
      </c>
      <c r="F909" s="268">
        <f>IF($F$12=0,0,IF(予定価格!$G$1939=0,ROUND(予定価格!H897*(入力表!$F$12/予定価格!$H$1943),-H909),ROUND((予定価格!G897*(入力表!$F$12-予定価格!$H$1943)/予定価格!$G$1943)+予定価格!H897,-H909)))+I909</f>
        <v>0</v>
      </c>
      <c r="G909" s="268"/>
      <c r="H909" s="34">
        <f t="shared" si="228"/>
        <v>3</v>
      </c>
      <c r="I909" s="35">
        <f t="shared" si="264"/>
        <v>0</v>
      </c>
      <c r="J909" s="252">
        <f t="shared" si="265"/>
        <v>0</v>
      </c>
      <c r="K909" s="12">
        <f t="shared" si="266"/>
        <v>0</v>
      </c>
      <c r="L909" s="37"/>
      <c r="M909" s="6">
        <f>ROUND(予定価格!B897*査定表!$B$1949,-$F$14)</f>
        <v>0</v>
      </c>
      <c r="N909">
        <f>IF(M909=0,1,M909/予定価格!B897)</f>
        <v>1</v>
      </c>
      <c r="O909">
        <f t="shared" si="233"/>
        <v>11</v>
      </c>
      <c r="P909">
        <f t="shared" si="267"/>
        <v>0</v>
      </c>
      <c r="Q909">
        <f>IF(M909=0,0,M909/予定価格!B897)</f>
        <v>0</v>
      </c>
      <c r="R909">
        <f t="shared" si="235"/>
        <v>11</v>
      </c>
      <c r="S909">
        <f t="shared" si="268"/>
        <v>0</v>
      </c>
      <c r="T909" s="6">
        <f t="shared" si="269"/>
        <v>0</v>
      </c>
      <c r="U909" s="6" t="e">
        <f>IF(予定価格!$G$1939=0,ROUND(予定価格!H897*(入力表!$F$12/予定価格!$H$1943),-$F$14),ROUND((予定価格!G897*(入力表!$F$12-予定価格!$H$1943)/予定価格!$G$1943)+予定価格!H897,-$F$14))</f>
        <v>#DIV/0!</v>
      </c>
      <c r="V909" t="e">
        <f>IF(U909=0,1,IF(予定価格!O897=0,1,(U909-予定価格!P897)/予定価格!O897))</f>
        <v>#DIV/0!</v>
      </c>
      <c r="W909" t="e">
        <f t="shared" si="238"/>
        <v>#DIV/0!</v>
      </c>
      <c r="X909" t="e">
        <f t="shared" si="270"/>
        <v>#DIV/0!</v>
      </c>
      <c r="Y909" t="e">
        <f>IF(U909=0,0,IF(予定価格!G897=0,0,(U909-予定価格!H897)/予定価格!G897))</f>
        <v>#DIV/0!</v>
      </c>
      <c r="Z909" t="e">
        <f t="shared" si="240"/>
        <v>#DIV/0!</v>
      </c>
      <c r="AA909" t="e">
        <f t="shared" si="271"/>
        <v>#DIV/0!</v>
      </c>
      <c r="AB909" s="6" t="e">
        <f t="shared" si="272"/>
        <v>#DIV/0!</v>
      </c>
    </row>
    <row r="910" spans="1:28" hidden="1" x14ac:dyDescent="0.2">
      <c r="A910">
        <f>+予定価格!A898</f>
        <v>0</v>
      </c>
      <c r="B910" s="268">
        <f>ROUND(予定価格!B898*査定表!$B$1949,-D910)+E910</f>
        <v>0</v>
      </c>
      <c r="C910" s="268"/>
      <c r="D910" s="32">
        <f t="shared" si="227"/>
        <v>3</v>
      </c>
      <c r="E910" s="33">
        <f t="shared" si="263"/>
        <v>0</v>
      </c>
      <c r="F910" s="268">
        <f>IF($F$12=0,0,IF(予定価格!$G$1939=0,ROUND(予定価格!H898*(入力表!$F$12/予定価格!$H$1943),-H910),ROUND((予定価格!G898*(入力表!$F$12-予定価格!$H$1943)/予定価格!$G$1943)+予定価格!H898,-H910)))+I910</f>
        <v>0</v>
      </c>
      <c r="G910" s="268"/>
      <c r="H910" s="34">
        <f t="shared" si="228"/>
        <v>3</v>
      </c>
      <c r="I910" s="35">
        <f t="shared" si="264"/>
        <v>0</v>
      </c>
      <c r="J910" s="252">
        <f t="shared" si="265"/>
        <v>0</v>
      </c>
      <c r="K910" s="12">
        <f t="shared" si="266"/>
        <v>0</v>
      </c>
      <c r="L910" s="37"/>
      <c r="M910" s="6">
        <f>ROUND(予定価格!B898*査定表!$B$1949,-$F$14)</f>
        <v>0</v>
      </c>
      <c r="N910">
        <f>IF(M910=0,1,M910/予定価格!B898)</f>
        <v>1</v>
      </c>
      <c r="O910">
        <f t="shared" si="233"/>
        <v>11</v>
      </c>
      <c r="P910">
        <f t="shared" si="267"/>
        <v>0</v>
      </c>
      <c r="Q910">
        <f>IF(M910=0,0,M910/予定価格!B898)</f>
        <v>0</v>
      </c>
      <c r="R910">
        <f t="shared" si="235"/>
        <v>11</v>
      </c>
      <c r="S910">
        <f t="shared" si="268"/>
        <v>0</v>
      </c>
      <c r="T910" s="6">
        <f t="shared" si="269"/>
        <v>0</v>
      </c>
      <c r="U910" s="6" t="e">
        <f>IF(予定価格!$G$1939=0,ROUND(予定価格!H898*(入力表!$F$12/予定価格!$H$1943),-$F$14),ROUND((予定価格!G898*(入力表!$F$12-予定価格!$H$1943)/予定価格!$G$1943)+予定価格!H898,-$F$14))</f>
        <v>#DIV/0!</v>
      </c>
      <c r="V910" t="e">
        <f>IF(U910=0,1,IF(予定価格!O898=0,1,(U910-予定価格!P898)/予定価格!O898))</f>
        <v>#DIV/0!</v>
      </c>
      <c r="W910" t="e">
        <f t="shared" si="238"/>
        <v>#DIV/0!</v>
      </c>
      <c r="X910" t="e">
        <f t="shared" si="270"/>
        <v>#DIV/0!</v>
      </c>
      <c r="Y910" t="e">
        <f>IF(U910=0,0,IF(予定価格!G898=0,0,(U910-予定価格!H898)/予定価格!G898))</f>
        <v>#DIV/0!</v>
      </c>
      <c r="Z910" t="e">
        <f t="shared" si="240"/>
        <v>#DIV/0!</v>
      </c>
      <c r="AA910" t="e">
        <f t="shared" si="271"/>
        <v>#DIV/0!</v>
      </c>
      <c r="AB910" s="6" t="e">
        <f t="shared" si="272"/>
        <v>#DIV/0!</v>
      </c>
    </row>
    <row r="911" spans="1:28" hidden="1" x14ac:dyDescent="0.2">
      <c r="A911">
        <f>+予定価格!A899</f>
        <v>0</v>
      </c>
      <c r="B911" s="268">
        <f>ROUND(予定価格!B899*査定表!$B$1949,-D911)+E911</f>
        <v>0</v>
      </c>
      <c r="C911" s="268"/>
      <c r="D911" s="32">
        <f t="shared" si="227"/>
        <v>3</v>
      </c>
      <c r="E911" s="33">
        <f t="shared" si="263"/>
        <v>0</v>
      </c>
      <c r="F911" s="268">
        <f>IF($F$12=0,0,IF(予定価格!$G$1939=0,ROUND(予定価格!H899*(入力表!$F$12/予定価格!$H$1943),-H911),ROUND((予定価格!G899*(入力表!$F$12-予定価格!$H$1943)/予定価格!$G$1943)+予定価格!H899,-H911)))+I911</f>
        <v>0</v>
      </c>
      <c r="G911" s="268"/>
      <c r="H911" s="34">
        <f t="shared" si="228"/>
        <v>3</v>
      </c>
      <c r="I911" s="35">
        <f t="shared" si="264"/>
        <v>0</v>
      </c>
      <c r="J911" s="252">
        <f t="shared" si="265"/>
        <v>0</v>
      </c>
      <c r="K911" s="12">
        <f t="shared" si="266"/>
        <v>0</v>
      </c>
      <c r="L911" s="37"/>
      <c r="M911" s="6">
        <f>ROUND(予定価格!B899*査定表!$B$1949,-$F$14)</f>
        <v>0</v>
      </c>
      <c r="N911">
        <f>IF(M911=0,1,M911/予定価格!B899)</f>
        <v>1</v>
      </c>
      <c r="O911">
        <f t="shared" si="233"/>
        <v>11</v>
      </c>
      <c r="P911">
        <f t="shared" si="267"/>
        <v>0</v>
      </c>
      <c r="Q911">
        <f>IF(M911=0,0,M911/予定価格!B899)</f>
        <v>0</v>
      </c>
      <c r="R911">
        <f t="shared" si="235"/>
        <v>11</v>
      </c>
      <c r="S911">
        <f t="shared" si="268"/>
        <v>0</v>
      </c>
      <c r="T911" s="6">
        <f t="shared" si="269"/>
        <v>0</v>
      </c>
      <c r="U911" s="6" t="e">
        <f>IF(予定価格!$G$1939=0,ROUND(予定価格!H899*(入力表!$F$12/予定価格!$H$1943),-$F$14),ROUND((予定価格!G899*(入力表!$F$12-予定価格!$H$1943)/予定価格!$G$1943)+予定価格!H899,-$F$14))</f>
        <v>#DIV/0!</v>
      </c>
      <c r="V911" t="e">
        <f>IF(U911=0,1,IF(予定価格!O899=0,1,(U911-予定価格!P899)/予定価格!O899))</f>
        <v>#DIV/0!</v>
      </c>
      <c r="W911" t="e">
        <f t="shared" si="238"/>
        <v>#DIV/0!</v>
      </c>
      <c r="X911" t="e">
        <f t="shared" si="270"/>
        <v>#DIV/0!</v>
      </c>
      <c r="Y911" t="e">
        <f>IF(U911=0,0,IF(予定価格!G899=0,0,(U911-予定価格!H899)/予定価格!G899))</f>
        <v>#DIV/0!</v>
      </c>
      <c r="Z911" t="e">
        <f t="shared" si="240"/>
        <v>#DIV/0!</v>
      </c>
      <c r="AA911" t="e">
        <f t="shared" si="271"/>
        <v>#DIV/0!</v>
      </c>
      <c r="AB911" s="6" t="e">
        <f t="shared" si="272"/>
        <v>#DIV/0!</v>
      </c>
    </row>
    <row r="912" spans="1:28" hidden="1" x14ac:dyDescent="0.2">
      <c r="A912">
        <f>+予定価格!A900</f>
        <v>0</v>
      </c>
      <c r="B912" s="268">
        <f>ROUND(予定価格!B900*査定表!$B$1949,-D912)+E912</f>
        <v>0</v>
      </c>
      <c r="C912" s="268"/>
      <c r="D912" s="32">
        <f t="shared" si="227"/>
        <v>3</v>
      </c>
      <c r="E912" s="33">
        <f t="shared" si="263"/>
        <v>0</v>
      </c>
      <c r="F912" s="268">
        <f>IF($F$12=0,0,IF(予定価格!$G$1939=0,ROUND(予定価格!H900*(入力表!$F$12/予定価格!$H$1943),-H912),ROUND((予定価格!G900*(入力表!$F$12-予定価格!$H$1943)/予定価格!$G$1943)+予定価格!H900,-H912)))+I912</f>
        <v>0</v>
      </c>
      <c r="G912" s="268"/>
      <c r="H912" s="34">
        <f t="shared" si="228"/>
        <v>3</v>
      </c>
      <c r="I912" s="35">
        <f t="shared" si="264"/>
        <v>0</v>
      </c>
      <c r="J912" s="252">
        <f t="shared" si="265"/>
        <v>0</v>
      </c>
      <c r="K912" s="12">
        <f t="shared" si="266"/>
        <v>0</v>
      </c>
      <c r="L912" s="37"/>
      <c r="M912" s="6">
        <f>ROUND(予定価格!B900*査定表!$B$1949,-$F$14)</f>
        <v>0</v>
      </c>
      <c r="N912">
        <f>IF(M912=0,1,M912/予定価格!B900)</f>
        <v>1</v>
      </c>
      <c r="O912">
        <f t="shared" si="233"/>
        <v>11</v>
      </c>
      <c r="P912">
        <f t="shared" si="267"/>
        <v>0</v>
      </c>
      <c r="Q912">
        <f>IF(M912=0,0,M912/予定価格!B900)</f>
        <v>0</v>
      </c>
      <c r="R912">
        <f t="shared" si="235"/>
        <v>11</v>
      </c>
      <c r="S912">
        <f t="shared" si="268"/>
        <v>0</v>
      </c>
      <c r="T912" s="6">
        <f t="shared" si="269"/>
        <v>0</v>
      </c>
      <c r="U912" s="6" t="e">
        <f>IF(予定価格!$G$1939=0,ROUND(予定価格!H900*(入力表!$F$12/予定価格!$H$1943),-$F$14),ROUND((予定価格!G900*(入力表!$F$12-予定価格!$H$1943)/予定価格!$G$1943)+予定価格!H900,-$F$14))</f>
        <v>#DIV/0!</v>
      </c>
      <c r="V912" t="e">
        <f>IF(U912=0,1,IF(予定価格!O900=0,1,(U912-予定価格!P900)/予定価格!O900))</f>
        <v>#DIV/0!</v>
      </c>
      <c r="W912" t="e">
        <f t="shared" si="238"/>
        <v>#DIV/0!</v>
      </c>
      <c r="X912" t="e">
        <f t="shared" si="270"/>
        <v>#DIV/0!</v>
      </c>
      <c r="Y912" t="e">
        <f>IF(U912=0,0,IF(予定価格!G900=0,0,(U912-予定価格!H900)/予定価格!G900))</f>
        <v>#DIV/0!</v>
      </c>
      <c r="Z912" t="e">
        <f t="shared" si="240"/>
        <v>#DIV/0!</v>
      </c>
      <c r="AA912" t="e">
        <f t="shared" si="271"/>
        <v>#DIV/0!</v>
      </c>
      <c r="AB912" s="6" t="e">
        <f t="shared" si="272"/>
        <v>#DIV/0!</v>
      </c>
    </row>
    <row r="913" spans="1:28" hidden="1" x14ac:dyDescent="0.2">
      <c r="A913">
        <f>+予定価格!A901</f>
        <v>0</v>
      </c>
      <c r="B913" s="268">
        <f>ROUND(予定価格!B901*査定表!$B$1949,-D913)+E913</f>
        <v>0</v>
      </c>
      <c r="C913" s="268"/>
      <c r="D913" s="32">
        <f t="shared" si="227"/>
        <v>3</v>
      </c>
      <c r="E913" s="33">
        <f t="shared" si="263"/>
        <v>0</v>
      </c>
      <c r="F913" s="268">
        <f>IF($F$12=0,0,IF(予定価格!$G$1939=0,ROUND(予定価格!H901*(入力表!$F$12/予定価格!$H$1943),-H913),ROUND((予定価格!G901*(入力表!$F$12-予定価格!$H$1943)/予定価格!$G$1943)+予定価格!H901,-H913)))+I913</f>
        <v>0</v>
      </c>
      <c r="G913" s="268"/>
      <c r="H913" s="34">
        <f t="shared" si="228"/>
        <v>3</v>
      </c>
      <c r="I913" s="35">
        <f t="shared" si="264"/>
        <v>0</v>
      </c>
      <c r="J913" s="252">
        <f t="shared" si="265"/>
        <v>0</v>
      </c>
      <c r="K913" s="12">
        <f t="shared" si="266"/>
        <v>0</v>
      </c>
      <c r="L913" s="37"/>
      <c r="M913" s="6">
        <f>ROUND(予定価格!B901*査定表!$B$1949,-$F$14)</f>
        <v>0</v>
      </c>
      <c r="N913">
        <f>IF(M913=0,1,M913/予定価格!B901)</f>
        <v>1</v>
      </c>
      <c r="O913">
        <f t="shared" si="233"/>
        <v>11</v>
      </c>
      <c r="P913">
        <f t="shared" si="267"/>
        <v>0</v>
      </c>
      <c r="Q913">
        <f>IF(M913=0,0,M913/予定価格!B901)</f>
        <v>0</v>
      </c>
      <c r="R913">
        <f t="shared" si="235"/>
        <v>11</v>
      </c>
      <c r="S913">
        <f t="shared" si="268"/>
        <v>0</v>
      </c>
      <c r="T913" s="6">
        <f t="shared" si="269"/>
        <v>0</v>
      </c>
      <c r="U913" s="6" t="e">
        <f>IF(予定価格!$G$1939=0,ROUND(予定価格!H901*(入力表!$F$12/予定価格!$H$1943),-$F$14),ROUND((予定価格!G901*(入力表!$F$12-予定価格!$H$1943)/予定価格!$G$1943)+予定価格!H901,-$F$14))</f>
        <v>#DIV/0!</v>
      </c>
      <c r="V913" t="e">
        <f>IF(U913=0,1,IF(予定価格!O901=0,1,(U913-予定価格!P901)/予定価格!O901))</f>
        <v>#DIV/0!</v>
      </c>
      <c r="W913" t="e">
        <f t="shared" si="238"/>
        <v>#DIV/0!</v>
      </c>
      <c r="X913" t="e">
        <f t="shared" si="270"/>
        <v>#DIV/0!</v>
      </c>
      <c r="Y913" t="e">
        <f>IF(U913=0,0,IF(予定価格!G901=0,0,(U913-予定価格!H901)/予定価格!G901))</f>
        <v>#DIV/0!</v>
      </c>
      <c r="Z913" t="e">
        <f t="shared" si="240"/>
        <v>#DIV/0!</v>
      </c>
      <c r="AA913" t="e">
        <f t="shared" si="271"/>
        <v>#DIV/0!</v>
      </c>
      <c r="AB913" s="6" t="e">
        <f t="shared" si="272"/>
        <v>#DIV/0!</v>
      </c>
    </row>
    <row r="914" spans="1:28" hidden="1" x14ac:dyDescent="0.2">
      <c r="A914">
        <f>+予定価格!A902</f>
        <v>0</v>
      </c>
      <c r="B914" s="268">
        <f>ROUND(予定価格!B902*査定表!$B$1949,-D914)+E914</f>
        <v>0</v>
      </c>
      <c r="C914" s="268"/>
      <c r="D914" s="32">
        <f t="shared" ref="D914:D977" si="273">+$F$14</f>
        <v>3</v>
      </c>
      <c r="E914" s="33">
        <f t="shared" si="263"/>
        <v>0</v>
      </c>
      <c r="F914" s="268">
        <f>IF($F$12=0,0,IF(予定価格!$G$1939=0,ROUND(予定価格!H902*(入力表!$F$12/予定価格!$H$1943),-H914),ROUND((予定価格!G902*(入力表!$F$12-予定価格!$H$1943)/予定価格!$G$1943)+予定価格!H902,-H914)))+I914</f>
        <v>0</v>
      </c>
      <c r="G914" s="268"/>
      <c r="H914" s="34">
        <f t="shared" ref="H914:H977" si="274">+$F$14</f>
        <v>3</v>
      </c>
      <c r="I914" s="35">
        <f t="shared" si="264"/>
        <v>0</v>
      </c>
      <c r="J914" s="252">
        <f t="shared" si="265"/>
        <v>0</v>
      </c>
      <c r="K914" s="12">
        <f t="shared" si="266"/>
        <v>0</v>
      </c>
      <c r="L914" s="37"/>
      <c r="M914" s="6">
        <f>ROUND(予定価格!B902*査定表!$B$1949,-$F$14)</f>
        <v>0</v>
      </c>
      <c r="N914">
        <f>IF(M914=0,1,M914/予定価格!B902)</f>
        <v>1</v>
      </c>
      <c r="O914">
        <f t="shared" si="233"/>
        <v>11</v>
      </c>
      <c r="P914">
        <f t="shared" si="267"/>
        <v>0</v>
      </c>
      <c r="Q914">
        <f>IF(M914=0,0,M914/予定価格!B902)</f>
        <v>0</v>
      </c>
      <c r="R914">
        <f t="shared" si="235"/>
        <v>11</v>
      </c>
      <c r="S914">
        <f t="shared" si="268"/>
        <v>0</v>
      </c>
      <c r="T914" s="6">
        <f t="shared" si="269"/>
        <v>0</v>
      </c>
      <c r="U914" s="6" t="e">
        <f>IF(予定価格!$G$1939=0,ROUND(予定価格!H902*(入力表!$F$12/予定価格!$H$1943),-$F$14),ROUND((予定価格!G902*(入力表!$F$12-予定価格!$H$1943)/予定価格!$G$1943)+予定価格!H902,-$F$14))</f>
        <v>#DIV/0!</v>
      </c>
      <c r="V914" t="e">
        <f>IF(U914=0,1,IF(予定価格!O902=0,1,(U914-予定価格!P902)/予定価格!O902))</f>
        <v>#DIV/0!</v>
      </c>
      <c r="W914" t="e">
        <f t="shared" si="238"/>
        <v>#DIV/0!</v>
      </c>
      <c r="X914" t="e">
        <f t="shared" si="270"/>
        <v>#DIV/0!</v>
      </c>
      <c r="Y914" t="e">
        <f>IF(U914=0,0,IF(予定価格!G902=0,0,(U914-予定価格!H902)/予定価格!G902))</f>
        <v>#DIV/0!</v>
      </c>
      <c r="Z914" t="e">
        <f t="shared" si="240"/>
        <v>#DIV/0!</v>
      </c>
      <c r="AA914" t="e">
        <f t="shared" si="271"/>
        <v>#DIV/0!</v>
      </c>
      <c r="AB914" s="6" t="e">
        <f t="shared" si="272"/>
        <v>#DIV/0!</v>
      </c>
    </row>
    <row r="915" spans="1:28" hidden="1" x14ac:dyDescent="0.2">
      <c r="A915">
        <f>+予定価格!A903</f>
        <v>0</v>
      </c>
      <c r="B915" s="268">
        <f>ROUND(予定価格!B903*査定表!$B$1949,-D915)+E915</f>
        <v>0</v>
      </c>
      <c r="C915" s="268"/>
      <c r="D915" s="32">
        <f t="shared" si="273"/>
        <v>3</v>
      </c>
      <c r="E915" s="33">
        <f t="shared" si="263"/>
        <v>0</v>
      </c>
      <c r="F915" s="268">
        <f>IF($F$12=0,0,IF(予定価格!$G$1939=0,ROUND(予定価格!H903*(入力表!$F$12/予定価格!$H$1943),-H915),ROUND((予定価格!G903*(入力表!$F$12-予定価格!$H$1943)/予定価格!$G$1943)+予定価格!H903,-H915)))+I915</f>
        <v>0</v>
      </c>
      <c r="G915" s="268"/>
      <c r="H915" s="34">
        <f t="shared" si="274"/>
        <v>3</v>
      </c>
      <c r="I915" s="35">
        <f t="shared" si="264"/>
        <v>0</v>
      </c>
      <c r="J915" s="252">
        <f t="shared" si="265"/>
        <v>0</v>
      </c>
      <c r="K915" s="12">
        <f t="shared" si="266"/>
        <v>0</v>
      </c>
      <c r="L915" s="37"/>
      <c r="M915" s="6">
        <f>ROUND(予定価格!B903*査定表!$B$1949,-$F$14)</f>
        <v>0</v>
      </c>
      <c r="N915">
        <f>IF(M915=0,1,M915/予定価格!B903)</f>
        <v>1</v>
      </c>
      <c r="O915">
        <f t="shared" si="233"/>
        <v>11</v>
      </c>
      <c r="P915">
        <f t="shared" si="267"/>
        <v>0</v>
      </c>
      <c r="Q915">
        <f>IF(M915=0,0,M915/予定価格!B903)</f>
        <v>0</v>
      </c>
      <c r="R915">
        <f t="shared" si="235"/>
        <v>11</v>
      </c>
      <c r="S915">
        <f t="shared" si="268"/>
        <v>0</v>
      </c>
      <c r="T915" s="6">
        <f t="shared" si="269"/>
        <v>0</v>
      </c>
      <c r="U915" s="6" t="e">
        <f>IF(予定価格!$G$1939=0,ROUND(予定価格!H903*(入力表!$F$12/予定価格!$H$1943),-$F$14),ROUND((予定価格!G903*(入力表!$F$12-予定価格!$H$1943)/予定価格!$G$1943)+予定価格!H903,-$F$14))</f>
        <v>#DIV/0!</v>
      </c>
      <c r="V915" t="e">
        <f>IF(U915=0,1,IF(予定価格!O903=0,1,(U915-予定価格!P903)/予定価格!O903))</f>
        <v>#DIV/0!</v>
      </c>
      <c r="W915" t="e">
        <f t="shared" si="238"/>
        <v>#DIV/0!</v>
      </c>
      <c r="X915" t="e">
        <f t="shared" si="270"/>
        <v>#DIV/0!</v>
      </c>
      <c r="Y915" t="e">
        <f>IF(U915=0,0,IF(予定価格!G903=0,0,(U915-予定価格!H903)/予定価格!G903))</f>
        <v>#DIV/0!</v>
      </c>
      <c r="Z915" t="e">
        <f t="shared" si="240"/>
        <v>#DIV/0!</v>
      </c>
      <c r="AA915" t="e">
        <f t="shared" si="271"/>
        <v>#DIV/0!</v>
      </c>
      <c r="AB915" s="6" t="e">
        <f t="shared" si="272"/>
        <v>#DIV/0!</v>
      </c>
    </row>
    <row r="916" spans="1:28" hidden="1" x14ac:dyDescent="0.2">
      <c r="A916">
        <f>+予定価格!A904</f>
        <v>0</v>
      </c>
      <c r="B916" s="268">
        <f>ROUND(予定価格!B904*査定表!$B$1949,-D916)+E916</f>
        <v>0</v>
      </c>
      <c r="C916" s="268"/>
      <c r="D916" s="32">
        <f t="shared" si="273"/>
        <v>3</v>
      </c>
      <c r="E916" s="33">
        <f t="shared" si="263"/>
        <v>0</v>
      </c>
      <c r="F916" s="268">
        <f>IF($F$12=0,0,IF(予定価格!$G$1939=0,ROUND(予定価格!H904*(入力表!$F$12/予定価格!$H$1943),-H916),ROUND((予定価格!G904*(入力表!$F$12-予定価格!$H$1943)/予定価格!$G$1943)+予定価格!H904,-H916)))+I916</f>
        <v>0</v>
      </c>
      <c r="G916" s="268"/>
      <c r="H916" s="34">
        <f t="shared" si="274"/>
        <v>3</v>
      </c>
      <c r="I916" s="35">
        <f t="shared" si="264"/>
        <v>0</v>
      </c>
      <c r="J916" s="252">
        <f t="shared" si="265"/>
        <v>0</v>
      </c>
      <c r="K916" s="12">
        <f t="shared" si="266"/>
        <v>0</v>
      </c>
      <c r="L916" s="37"/>
      <c r="M916" s="6">
        <f>ROUND(予定価格!B904*査定表!$B$1949,-$F$14)</f>
        <v>0</v>
      </c>
      <c r="N916">
        <f>IF(M916=0,1,M916/予定価格!B904)</f>
        <v>1</v>
      </c>
      <c r="O916">
        <f t="shared" si="233"/>
        <v>11</v>
      </c>
      <c r="P916">
        <f t="shared" si="267"/>
        <v>0</v>
      </c>
      <c r="Q916">
        <f>IF(M916=0,0,M916/予定価格!B904)</f>
        <v>0</v>
      </c>
      <c r="R916">
        <f t="shared" si="235"/>
        <v>11</v>
      </c>
      <c r="S916">
        <f t="shared" si="268"/>
        <v>0</v>
      </c>
      <c r="T916" s="6">
        <f t="shared" si="269"/>
        <v>0</v>
      </c>
      <c r="U916" s="6" t="e">
        <f>IF(予定価格!$G$1939=0,ROUND(予定価格!H904*(入力表!$F$12/予定価格!$H$1943),-$F$14),ROUND((予定価格!G904*(入力表!$F$12-予定価格!$H$1943)/予定価格!$G$1943)+予定価格!H904,-$F$14))</f>
        <v>#DIV/0!</v>
      </c>
      <c r="V916" t="e">
        <f>IF(U916=0,1,IF(予定価格!O904=0,1,(U916-予定価格!P904)/予定価格!O904))</f>
        <v>#DIV/0!</v>
      </c>
      <c r="W916" t="e">
        <f t="shared" si="238"/>
        <v>#DIV/0!</v>
      </c>
      <c r="X916" t="e">
        <f t="shared" si="270"/>
        <v>#DIV/0!</v>
      </c>
      <c r="Y916" t="e">
        <f>IF(U916=0,0,IF(予定価格!G904=0,0,(U916-予定価格!H904)/予定価格!G904))</f>
        <v>#DIV/0!</v>
      </c>
      <c r="Z916" t="e">
        <f t="shared" si="240"/>
        <v>#DIV/0!</v>
      </c>
      <c r="AA916" t="e">
        <f t="shared" si="271"/>
        <v>#DIV/0!</v>
      </c>
      <c r="AB916" s="6" t="e">
        <f t="shared" si="272"/>
        <v>#DIV/0!</v>
      </c>
    </row>
    <row r="917" spans="1:28" hidden="1" x14ac:dyDescent="0.2">
      <c r="A917">
        <f>+予定価格!A905</f>
        <v>0</v>
      </c>
      <c r="B917" s="268">
        <f>ROUND(予定価格!B905*査定表!$B$1949,-D917)+E917</f>
        <v>0</v>
      </c>
      <c r="C917" s="268"/>
      <c r="D917" s="32">
        <f t="shared" si="273"/>
        <v>3</v>
      </c>
      <c r="E917" s="33">
        <f t="shared" si="263"/>
        <v>0</v>
      </c>
      <c r="F917" s="268">
        <f>IF($F$12=0,0,IF(予定価格!$G$1939=0,ROUND(予定価格!H905*(入力表!$F$12/予定価格!$H$1943),-H917),ROUND((予定価格!G905*(入力表!$F$12-予定価格!$H$1943)/予定価格!$G$1943)+予定価格!H905,-H917)))+I917</f>
        <v>0</v>
      </c>
      <c r="G917" s="268"/>
      <c r="H917" s="34">
        <f t="shared" si="274"/>
        <v>3</v>
      </c>
      <c r="I917" s="35">
        <f t="shared" si="264"/>
        <v>0</v>
      </c>
      <c r="J917" s="252">
        <f t="shared" si="265"/>
        <v>0</v>
      </c>
      <c r="K917" s="12">
        <f t="shared" si="266"/>
        <v>0</v>
      </c>
      <c r="L917" s="37"/>
      <c r="M917" s="6">
        <f>ROUND(予定価格!B905*査定表!$B$1949,-$F$14)</f>
        <v>0</v>
      </c>
      <c r="N917">
        <f>IF(M917=0,1,M917/予定価格!B905)</f>
        <v>1</v>
      </c>
      <c r="O917">
        <f t="shared" si="233"/>
        <v>11</v>
      </c>
      <c r="P917">
        <f t="shared" si="267"/>
        <v>0</v>
      </c>
      <c r="Q917">
        <f>IF(M917=0,0,M917/予定価格!B905)</f>
        <v>0</v>
      </c>
      <c r="R917">
        <f t="shared" si="235"/>
        <v>11</v>
      </c>
      <c r="S917">
        <f t="shared" si="268"/>
        <v>0</v>
      </c>
      <c r="T917" s="6">
        <f t="shared" si="269"/>
        <v>0</v>
      </c>
      <c r="U917" s="6" t="e">
        <f>IF(予定価格!$G$1939=0,ROUND(予定価格!H905*(入力表!$F$12/予定価格!$H$1943),-$F$14),ROUND((予定価格!G905*(入力表!$F$12-予定価格!$H$1943)/予定価格!$G$1943)+予定価格!H905,-$F$14))</f>
        <v>#DIV/0!</v>
      </c>
      <c r="V917" t="e">
        <f>IF(U917=0,1,IF(予定価格!O905=0,1,(U917-予定価格!P905)/予定価格!O905))</f>
        <v>#DIV/0!</v>
      </c>
      <c r="W917" t="e">
        <f t="shared" si="238"/>
        <v>#DIV/0!</v>
      </c>
      <c r="X917" t="e">
        <f t="shared" si="270"/>
        <v>#DIV/0!</v>
      </c>
      <c r="Y917" t="e">
        <f>IF(U917=0,0,IF(予定価格!G905=0,0,(U917-予定価格!H905)/予定価格!G905))</f>
        <v>#DIV/0!</v>
      </c>
      <c r="Z917" t="e">
        <f t="shared" si="240"/>
        <v>#DIV/0!</v>
      </c>
      <c r="AA917" t="e">
        <f t="shared" si="271"/>
        <v>#DIV/0!</v>
      </c>
      <c r="AB917" s="6" t="e">
        <f t="shared" si="272"/>
        <v>#DIV/0!</v>
      </c>
    </row>
    <row r="918" spans="1:28" hidden="1" x14ac:dyDescent="0.2">
      <c r="A918">
        <f>+予定価格!A906</f>
        <v>0</v>
      </c>
      <c r="B918" s="268">
        <f>ROUND(予定価格!B906*査定表!$B$1949,-D918)+E918</f>
        <v>0</v>
      </c>
      <c r="C918" s="268"/>
      <c r="D918" s="32">
        <f t="shared" si="273"/>
        <v>3</v>
      </c>
      <c r="E918" s="33">
        <f t="shared" si="263"/>
        <v>0</v>
      </c>
      <c r="F918" s="268">
        <f>IF($F$12=0,0,IF(予定価格!$G$1939=0,ROUND(予定価格!H906*(入力表!$F$12/予定価格!$H$1943),-H918),ROUND((予定価格!G906*(入力表!$F$12-予定価格!$H$1943)/予定価格!$G$1943)+予定価格!H906,-H918)))+I918</f>
        <v>0</v>
      </c>
      <c r="G918" s="268"/>
      <c r="H918" s="34">
        <f t="shared" si="274"/>
        <v>3</v>
      </c>
      <c r="I918" s="35">
        <f t="shared" si="264"/>
        <v>0</v>
      </c>
      <c r="J918" s="252">
        <f t="shared" si="265"/>
        <v>0</v>
      </c>
      <c r="K918" s="12">
        <f t="shared" si="266"/>
        <v>0</v>
      </c>
      <c r="L918" s="37"/>
      <c r="M918" s="6">
        <f>ROUND(予定価格!B906*査定表!$B$1949,-$F$14)</f>
        <v>0</v>
      </c>
      <c r="N918">
        <f>IF(M918=0,1,M918/予定価格!B906)</f>
        <v>1</v>
      </c>
      <c r="O918">
        <f t="shared" si="233"/>
        <v>11</v>
      </c>
      <c r="P918">
        <f t="shared" si="267"/>
        <v>0</v>
      </c>
      <c r="Q918">
        <f>IF(M918=0,0,M918/予定価格!B906)</f>
        <v>0</v>
      </c>
      <c r="R918">
        <f t="shared" si="235"/>
        <v>11</v>
      </c>
      <c r="S918">
        <f t="shared" si="268"/>
        <v>0</v>
      </c>
      <c r="T918" s="6">
        <f t="shared" si="269"/>
        <v>0</v>
      </c>
      <c r="U918" s="6" t="e">
        <f>IF(予定価格!$G$1939=0,ROUND(予定価格!H906*(入力表!$F$12/予定価格!$H$1943),-$F$14),ROUND((予定価格!G906*(入力表!$F$12-予定価格!$H$1943)/予定価格!$G$1943)+予定価格!H906,-$F$14))</f>
        <v>#DIV/0!</v>
      </c>
      <c r="V918" t="e">
        <f>IF(U918=0,1,IF(予定価格!O906=0,1,(U918-予定価格!P906)/予定価格!O906))</f>
        <v>#DIV/0!</v>
      </c>
      <c r="W918" t="e">
        <f t="shared" si="238"/>
        <v>#DIV/0!</v>
      </c>
      <c r="X918" t="e">
        <f t="shared" si="270"/>
        <v>#DIV/0!</v>
      </c>
      <c r="Y918" t="e">
        <f>IF(U918=0,0,IF(予定価格!G906=0,0,(U918-予定価格!H906)/予定価格!G906))</f>
        <v>#DIV/0!</v>
      </c>
      <c r="Z918" t="e">
        <f t="shared" si="240"/>
        <v>#DIV/0!</v>
      </c>
      <c r="AA918" t="e">
        <f t="shared" si="271"/>
        <v>#DIV/0!</v>
      </c>
      <c r="AB918" s="6" t="e">
        <f t="shared" si="272"/>
        <v>#DIV/0!</v>
      </c>
    </row>
    <row r="919" spans="1:28" hidden="1" x14ac:dyDescent="0.2">
      <c r="A919">
        <f>+予定価格!A907</f>
        <v>0</v>
      </c>
      <c r="B919" s="268">
        <f>ROUND(予定価格!B907*査定表!$B$1949,-D919)+E919</f>
        <v>0</v>
      </c>
      <c r="C919" s="268"/>
      <c r="D919" s="32">
        <f t="shared" si="273"/>
        <v>3</v>
      </c>
      <c r="E919" s="33">
        <f t="shared" si="263"/>
        <v>0</v>
      </c>
      <c r="F919" s="268">
        <f>IF($F$12=0,0,IF(予定価格!$G$1939=0,ROUND(予定価格!H907*(入力表!$F$12/予定価格!$H$1943),-H919),ROUND((予定価格!G907*(入力表!$F$12-予定価格!$H$1943)/予定価格!$G$1943)+予定価格!H907,-H919)))+I919</f>
        <v>0</v>
      </c>
      <c r="G919" s="268"/>
      <c r="H919" s="34">
        <f t="shared" si="274"/>
        <v>3</v>
      </c>
      <c r="I919" s="35">
        <f t="shared" si="264"/>
        <v>0</v>
      </c>
      <c r="J919" s="252">
        <f t="shared" si="265"/>
        <v>0</v>
      </c>
      <c r="K919" s="12">
        <f t="shared" si="266"/>
        <v>0</v>
      </c>
      <c r="L919" s="37"/>
      <c r="M919" s="6">
        <f>ROUND(予定価格!B907*査定表!$B$1949,-$F$14)</f>
        <v>0</v>
      </c>
      <c r="N919">
        <f>IF(M919=0,1,M919/予定価格!B907)</f>
        <v>1</v>
      </c>
      <c r="O919">
        <f t="shared" si="233"/>
        <v>11</v>
      </c>
      <c r="P919">
        <f t="shared" si="267"/>
        <v>0</v>
      </c>
      <c r="Q919">
        <f>IF(M919=0,0,M919/予定価格!B907)</f>
        <v>0</v>
      </c>
      <c r="R919">
        <f t="shared" si="235"/>
        <v>11</v>
      </c>
      <c r="S919">
        <f t="shared" si="268"/>
        <v>0</v>
      </c>
      <c r="T919" s="6">
        <f t="shared" si="269"/>
        <v>0</v>
      </c>
      <c r="U919" s="6" t="e">
        <f>IF(予定価格!$G$1939=0,ROUND(予定価格!H907*(入力表!$F$12/予定価格!$H$1943),-$F$14),ROUND((予定価格!G907*(入力表!$F$12-予定価格!$H$1943)/予定価格!$G$1943)+予定価格!H907,-$F$14))</f>
        <v>#DIV/0!</v>
      </c>
      <c r="V919" t="e">
        <f>IF(U919=0,1,IF(予定価格!O907=0,1,(U919-予定価格!P907)/予定価格!O907))</f>
        <v>#DIV/0!</v>
      </c>
      <c r="W919" t="e">
        <f t="shared" si="238"/>
        <v>#DIV/0!</v>
      </c>
      <c r="X919" t="e">
        <f t="shared" si="270"/>
        <v>#DIV/0!</v>
      </c>
      <c r="Y919" t="e">
        <f>IF(U919=0,0,IF(予定価格!G907=0,0,(U919-予定価格!H907)/予定価格!G907))</f>
        <v>#DIV/0!</v>
      </c>
      <c r="Z919" t="e">
        <f t="shared" si="240"/>
        <v>#DIV/0!</v>
      </c>
      <c r="AA919" t="e">
        <f t="shared" si="271"/>
        <v>#DIV/0!</v>
      </c>
      <c r="AB919" s="6" t="e">
        <f t="shared" si="272"/>
        <v>#DIV/0!</v>
      </c>
    </row>
    <row r="920" spans="1:28" hidden="1" x14ac:dyDescent="0.2">
      <c r="A920">
        <f>+予定価格!A908</f>
        <v>0</v>
      </c>
      <c r="B920" s="268">
        <f>ROUND(予定価格!B908*査定表!$B$1949,-D920)+E920</f>
        <v>0</v>
      </c>
      <c r="C920" s="268"/>
      <c r="D920" s="32">
        <f t="shared" si="273"/>
        <v>3</v>
      </c>
      <c r="E920" s="33">
        <f t="shared" si="263"/>
        <v>0</v>
      </c>
      <c r="F920" s="268">
        <f>IF($F$12=0,0,IF(予定価格!$G$1939=0,ROUND(予定価格!H908*(入力表!$F$12/予定価格!$H$1943),-H920),ROUND((予定価格!G908*(入力表!$F$12-予定価格!$H$1943)/予定価格!$G$1943)+予定価格!H908,-H920)))+I920</f>
        <v>0</v>
      </c>
      <c r="G920" s="268"/>
      <c r="H920" s="34">
        <f t="shared" si="274"/>
        <v>3</v>
      </c>
      <c r="I920" s="35">
        <f t="shared" si="264"/>
        <v>0</v>
      </c>
      <c r="J920" s="252">
        <f t="shared" si="265"/>
        <v>0</v>
      </c>
      <c r="K920" s="12">
        <f t="shared" si="266"/>
        <v>0</v>
      </c>
      <c r="L920" s="37"/>
      <c r="M920" s="6">
        <f>ROUND(予定価格!B908*査定表!$B$1949,-$F$14)</f>
        <v>0</v>
      </c>
      <c r="N920">
        <f>IF(M920=0,1,M920/予定価格!B908)</f>
        <v>1</v>
      </c>
      <c r="O920">
        <f t="shared" si="233"/>
        <v>11</v>
      </c>
      <c r="P920">
        <f t="shared" si="267"/>
        <v>0</v>
      </c>
      <c r="Q920">
        <f>IF(M920=0,0,M920/予定価格!B908)</f>
        <v>0</v>
      </c>
      <c r="R920">
        <f t="shared" si="235"/>
        <v>11</v>
      </c>
      <c r="S920">
        <f t="shared" si="268"/>
        <v>0</v>
      </c>
      <c r="T920" s="6">
        <f t="shared" si="269"/>
        <v>0</v>
      </c>
      <c r="U920" s="6" t="e">
        <f>IF(予定価格!$G$1939=0,ROUND(予定価格!H908*(入力表!$F$12/予定価格!$H$1943),-$F$14),ROUND((予定価格!G908*(入力表!$F$12-予定価格!$H$1943)/予定価格!$G$1943)+予定価格!H908,-$F$14))</f>
        <v>#DIV/0!</v>
      </c>
      <c r="V920" t="e">
        <f>IF(U920=0,1,IF(予定価格!O908=0,1,(U920-予定価格!P908)/予定価格!O908))</f>
        <v>#DIV/0!</v>
      </c>
      <c r="W920" t="e">
        <f t="shared" si="238"/>
        <v>#DIV/0!</v>
      </c>
      <c r="X920" t="e">
        <f t="shared" si="270"/>
        <v>#DIV/0!</v>
      </c>
      <c r="Y920" t="e">
        <f>IF(U920=0,0,IF(予定価格!G908=0,0,(U920-予定価格!H908)/予定価格!G908))</f>
        <v>#DIV/0!</v>
      </c>
      <c r="Z920" t="e">
        <f t="shared" si="240"/>
        <v>#DIV/0!</v>
      </c>
      <c r="AA920" t="e">
        <f t="shared" si="271"/>
        <v>#DIV/0!</v>
      </c>
      <c r="AB920" s="6" t="e">
        <f t="shared" si="272"/>
        <v>#DIV/0!</v>
      </c>
    </row>
    <row r="921" spans="1:28" hidden="1" x14ac:dyDescent="0.2">
      <c r="A921">
        <f>+予定価格!A909</f>
        <v>0</v>
      </c>
      <c r="B921" s="268">
        <f>ROUND(予定価格!B909*査定表!$B$1949,-D921)+E921</f>
        <v>0</v>
      </c>
      <c r="C921" s="268"/>
      <c r="D921" s="32">
        <f t="shared" si="273"/>
        <v>3</v>
      </c>
      <c r="E921" s="33">
        <f t="shared" si="263"/>
        <v>0</v>
      </c>
      <c r="F921" s="268">
        <f>IF($F$12=0,0,IF(予定価格!$G$1939=0,ROUND(予定価格!H909*(入力表!$F$12/予定価格!$H$1943),-H921),ROUND((予定価格!G909*(入力表!$F$12-予定価格!$H$1943)/予定価格!$G$1943)+予定価格!H909,-H921)))+I921</f>
        <v>0</v>
      </c>
      <c r="G921" s="268"/>
      <c r="H921" s="34">
        <f t="shared" si="274"/>
        <v>3</v>
      </c>
      <c r="I921" s="35">
        <f t="shared" si="264"/>
        <v>0</v>
      </c>
      <c r="J921" s="252">
        <f t="shared" si="265"/>
        <v>0</v>
      </c>
      <c r="K921" s="12">
        <f t="shared" si="266"/>
        <v>0</v>
      </c>
      <c r="L921" s="37"/>
      <c r="M921" s="6">
        <f>ROUND(予定価格!B909*査定表!$B$1949,-$F$14)</f>
        <v>0</v>
      </c>
      <c r="N921">
        <f>IF(M921=0,1,M921/予定価格!B909)</f>
        <v>1</v>
      </c>
      <c r="O921">
        <f t="shared" si="233"/>
        <v>11</v>
      </c>
      <c r="P921">
        <f t="shared" si="267"/>
        <v>0</v>
      </c>
      <c r="Q921">
        <f>IF(M921=0,0,M921/予定価格!B909)</f>
        <v>0</v>
      </c>
      <c r="R921">
        <f t="shared" si="235"/>
        <v>11</v>
      </c>
      <c r="S921">
        <f t="shared" si="268"/>
        <v>0</v>
      </c>
      <c r="T921" s="6">
        <f t="shared" si="269"/>
        <v>0</v>
      </c>
      <c r="U921" s="6" t="e">
        <f>IF(予定価格!$G$1939=0,ROUND(予定価格!H909*(入力表!$F$12/予定価格!$H$1943),-$F$14),ROUND((予定価格!G909*(入力表!$F$12-予定価格!$H$1943)/予定価格!$G$1943)+予定価格!H909,-$F$14))</f>
        <v>#DIV/0!</v>
      </c>
      <c r="V921" t="e">
        <f>IF(U921=0,1,IF(予定価格!O909=0,1,(U921-予定価格!P909)/予定価格!O909))</f>
        <v>#DIV/0!</v>
      </c>
      <c r="W921" t="e">
        <f t="shared" si="238"/>
        <v>#DIV/0!</v>
      </c>
      <c r="X921" t="e">
        <f t="shared" si="270"/>
        <v>#DIV/0!</v>
      </c>
      <c r="Y921" t="e">
        <f>IF(U921=0,0,IF(予定価格!G909=0,0,(U921-予定価格!H909)/予定価格!G909))</f>
        <v>#DIV/0!</v>
      </c>
      <c r="Z921" t="e">
        <f t="shared" si="240"/>
        <v>#DIV/0!</v>
      </c>
      <c r="AA921" t="e">
        <f t="shared" si="271"/>
        <v>#DIV/0!</v>
      </c>
      <c r="AB921" s="6" t="e">
        <f t="shared" si="272"/>
        <v>#DIV/0!</v>
      </c>
    </row>
    <row r="922" spans="1:28" hidden="1" x14ac:dyDescent="0.2">
      <c r="A922">
        <f>+予定価格!A910</f>
        <v>0</v>
      </c>
      <c r="B922" s="268">
        <f>ROUND(予定価格!B910*査定表!$B$1949,-D922)+E922</f>
        <v>0</v>
      </c>
      <c r="C922" s="268"/>
      <c r="D922" s="32">
        <f t="shared" si="273"/>
        <v>3</v>
      </c>
      <c r="E922" s="33">
        <f t="shared" si="263"/>
        <v>0</v>
      </c>
      <c r="F922" s="268">
        <f>IF($F$12=0,0,IF(予定価格!$G$1939=0,ROUND(予定価格!H910*(入力表!$F$12/予定価格!$H$1943),-H922),ROUND((予定価格!G910*(入力表!$F$12-予定価格!$H$1943)/予定価格!$G$1943)+予定価格!H910,-H922)))+I922</f>
        <v>0</v>
      </c>
      <c r="G922" s="268"/>
      <c r="H922" s="34">
        <f t="shared" si="274"/>
        <v>3</v>
      </c>
      <c r="I922" s="35">
        <f t="shared" si="264"/>
        <v>0</v>
      </c>
      <c r="J922" s="252">
        <f t="shared" si="265"/>
        <v>0</v>
      </c>
      <c r="K922" s="12">
        <f t="shared" si="266"/>
        <v>0</v>
      </c>
      <c r="L922" s="37"/>
      <c r="M922" s="6">
        <f>ROUND(予定価格!B910*査定表!$B$1949,-$F$14)</f>
        <v>0</v>
      </c>
      <c r="N922">
        <f>IF(M922=0,1,M922/予定価格!B910)</f>
        <v>1</v>
      </c>
      <c r="O922">
        <f t="shared" ref="O922:O985" si="275">RANK(N922,N$17:N$1984,1)</f>
        <v>11</v>
      </c>
      <c r="P922">
        <f t="shared" si="267"/>
        <v>0</v>
      </c>
      <c r="Q922">
        <f>IF(M922=0,0,M922/予定価格!B910)</f>
        <v>0</v>
      </c>
      <c r="R922">
        <f t="shared" ref="R922:R985" si="276">RANK(Q922,Q$17:Q$1984,0)</f>
        <v>11</v>
      </c>
      <c r="S922">
        <f t="shared" si="268"/>
        <v>0</v>
      </c>
      <c r="T922" s="6">
        <f t="shared" si="269"/>
        <v>0</v>
      </c>
      <c r="U922" s="6" t="e">
        <f>IF(予定価格!$G$1939=0,ROUND(予定価格!H910*(入力表!$F$12/予定価格!$H$1943),-$F$14),ROUND((予定価格!G910*(入力表!$F$12-予定価格!$H$1943)/予定価格!$G$1943)+予定価格!H910,-$F$14))</f>
        <v>#DIV/0!</v>
      </c>
      <c r="V922" t="e">
        <f>IF(U922=0,1,IF(予定価格!O910=0,1,(U922-予定価格!P910)/予定価格!O910))</f>
        <v>#DIV/0!</v>
      </c>
      <c r="W922" t="e">
        <f t="shared" ref="W922:W985" si="277">RANK(V922,V$17:V$1984,1)</f>
        <v>#DIV/0!</v>
      </c>
      <c r="X922" t="e">
        <f t="shared" si="270"/>
        <v>#DIV/0!</v>
      </c>
      <c r="Y922" t="e">
        <f>IF(U922=0,0,IF(予定価格!G910=0,0,(U922-予定価格!H910)/予定価格!G910))</f>
        <v>#DIV/0!</v>
      </c>
      <c r="Z922" t="e">
        <f t="shared" ref="Z922:Z985" si="278">RANK(Y922,Y$17:Y$1984,0)</f>
        <v>#DIV/0!</v>
      </c>
      <c r="AA922" t="e">
        <f t="shared" si="271"/>
        <v>#DIV/0!</v>
      </c>
      <c r="AB922" s="6" t="e">
        <f t="shared" si="272"/>
        <v>#DIV/0!</v>
      </c>
    </row>
    <row r="923" spans="1:28" hidden="1" x14ac:dyDescent="0.2">
      <c r="A923">
        <f>+予定価格!A911</f>
        <v>0</v>
      </c>
      <c r="B923" s="268">
        <f>ROUND(予定価格!B911*査定表!$B$1949,-D923)+E923</f>
        <v>0</v>
      </c>
      <c r="C923" s="268"/>
      <c r="D923" s="32">
        <f t="shared" si="273"/>
        <v>3</v>
      </c>
      <c r="E923" s="33">
        <f t="shared" si="263"/>
        <v>0</v>
      </c>
      <c r="F923" s="268">
        <f>IF($F$12=0,0,IF(予定価格!$G$1939=0,ROUND(予定価格!H911*(入力表!$F$12/予定価格!$H$1943),-H923),ROUND((予定価格!G911*(入力表!$F$12-予定価格!$H$1943)/予定価格!$G$1943)+予定価格!H911,-H923)))+I923</f>
        <v>0</v>
      </c>
      <c r="G923" s="268"/>
      <c r="H923" s="34">
        <f t="shared" si="274"/>
        <v>3</v>
      </c>
      <c r="I923" s="35">
        <f t="shared" si="264"/>
        <v>0</v>
      </c>
      <c r="J923" s="252">
        <f t="shared" si="265"/>
        <v>0</v>
      </c>
      <c r="K923" s="12">
        <f t="shared" si="266"/>
        <v>0</v>
      </c>
      <c r="L923" s="37"/>
      <c r="M923" s="6">
        <f>ROUND(予定価格!B911*査定表!$B$1949,-$F$14)</f>
        <v>0</v>
      </c>
      <c r="N923">
        <f>IF(M923=0,1,M923/予定価格!B911)</f>
        <v>1</v>
      </c>
      <c r="O923">
        <f t="shared" si="275"/>
        <v>11</v>
      </c>
      <c r="P923">
        <f t="shared" si="267"/>
        <v>0</v>
      </c>
      <c r="Q923">
        <f>IF(M923=0,0,M923/予定価格!B911)</f>
        <v>0</v>
      </c>
      <c r="R923">
        <f t="shared" si="276"/>
        <v>11</v>
      </c>
      <c r="S923">
        <f t="shared" si="268"/>
        <v>0</v>
      </c>
      <c r="T923" s="6">
        <f t="shared" si="269"/>
        <v>0</v>
      </c>
      <c r="U923" s="6" t="e">
        <f>IF(予定価格!$G$1939=0,ROUND(予定価格!H911*(入力表!$F$12/予定価格!$H$1943),-$F$14),ROUND((予定価格!G911*(入力表!$F$12-予定価格!$H$1943)/予定価格!$G$1943)+予定価格!H911,-$F$14))</f>
        <v>#DIV/0!</v>
      </c>
      <c r="V923" t="e">
        <f>IF(U923=0,1,IF(予定価格!O911=0,1,(U923-予定価格!P911)/予定価格!O911))</f>
        <v>#DIV/0!</v>
      </c>
      <c r="W923" t="e">
        <f t="shared" si="277"/>
        <v>#DIV/0!</v>
      </c>
      <c r="X923" t="e">
        <f t="shared" si="270"/>
        <v>#DIV/0!</v>
      </c>
      <c r="Y923" t="e">
        <f>IF(U923=0,0,IF(予定価格!G911=0,0,(U923-予定価格!H911)/予定価格!G911))</f>
        <v>#DIV/0!</v>
      </c>
      <c r="Z923" t="e">
        <f t="shared" si="278"/>
        <v>#DIV/0!</v>
      </c>
      <c r="AA923" t="e">
        <f t="shared" si="271"/>
        <v>#DIV/0!</v>
      </c>
      <c r="AB923" s="6" t="e">
        <f t="shared" si="272"/>
        <v>#DIV/0!</v>
      </c>
    </row>
    <row r="924" spans="1:28" hidden="1" x14ac:dyDescent="0.2">
      <c r="A924">
        <f>+予定価格!A912</f>
        <v>0</v>
      </c>
      <c r="B924" s="268">
        <f>ROUND(予定価格!B912*査定表!$B$1949,-D924)+E924</f>
        <v>0</v>
      </c>
      <c r="C924" s="268"/>
      <c r="D924" s="32">
        <f t="shared" si="273"/>
        <v>3</v>
      </c>
      <c r="E924" s="33">
        <f t="shared" si="263"/>
        <v>0</v>
      </c>
      <c r="F924" s="268">
        <f>IF($F$12=0,0,IF(予定価格!$G$1939=0,ROUND(予定価格!H912*(入力表!$F$12/予定価格!$H$1943),-H924),ROUND((予定価格!G912*(入力表!$F$12-予定価格!$H$1943)/予定価格!$G$1943)+予定価格!H912,-H924)))+I924</f>
        <v>0</v>
      </c>
      <c r="G924" s="268"/>
      <c r="H924" s="34">
        <f t="shared" si="274"/>
        <v>3</v>
      </c>
      <c r="I924" s="35">
        <f t="shared" si="264"/>
        <v>0</v>
      </c>
      <c r="J924" s="252">
        <f t="shared" si="265"/>
        <v>0</v>
      </c>
      <c r="K924" s="12">
        <f t="shared" si="266"/>
        <v>0</v>
      </c>
      <c r="L924" s="37"/>
      <c r="M924" s="6">
        <f>ROUND(予定価格!B912*査定表!$B$1949,-$F$14)</f>
        <v>0</v>
      </c>
      <c r="N924">
        <f>IF(M924=0,1,M924/予定価格!B912)</f>
        <v>1</v>
      </c>
      <c r="O924">
        <f t="shared" si="275"/>
        <v>11</v>
      </c>
      <c r="P924">
        <f t="shared" si="267"/>
        <v>0</v>
      </c>
      <c r="Q924">
        <f>IF(M924=0,0,M924/予定価格!B912)</f>
        <v>0</v>
      </c>
      <c r="R924">
        <f t="shared" si="276"/>
        <v>11</v>
      </c>
      <c r="S924">
        <f t="shared" si="268"/>
        <v>0</v>
      </c>
      <c r="T924" s="6">
        <f t="shared" si="269"/>
        <v>0</v>
      </c>
      <c r="U924" s="6" t="e">
        <f>IF(予定価格!$G$1939=0,ROUND(予定価格!H912*(入力表!$F$12/予定価格!$H$1943),-$F$14),ROUND((予定価格!G912*(入力表!$F$12-予定価格!$H$1943)/予定価格!$G$1943)+予定価格!H912,-$F$14))</f>
        <v>#DIV/0!</v>
      </c>
      <c r="V924" t="e">
        <f>IF(U924=0,1,IF(予定価格!O912=0,1,(U924-予定価格!P912)/予定価格!O912))</f>
        <v>#DIV/0!</v>
      </c>
      <c r="W924" t="e">
        <f t="shared" si="277"/>
        <v>#DIV/0!</v>
      </c>
      <c r="X924" t="e">
        <f t="shared" si="270"/>
        <v>#DIV/0!</v>
      </c>
      <c r="Y924" t="e">
        <f>IF(U924=0,0,IF(予定価格!G912=0,0,(U924-予定価格!H912)/予定価格!G912))</f>
        <v>#DIV/0!</v>
      </c>
      <c r="Z924" t="e">
        <f t="shared" si="278"/>
        <v>#DIV/0!</v>
      </c>
      <c r="AA924" t="e">
        <f t="shared" si="271"/>
        <v>#DIV/0!</v>
      </c>
      <c r="AB924" s="6" t="e">
        <f t="shared" si="272"/>
        <v>#DIV/0!</v>
      </c>
    </row>
    <row r="925" spans="1:28" hidden="1" x14ac:dyDescent="0.2">
      <c r="A925">
        <f>+予定価格!A913</f>
        <v>0</v>
      </c>
      <c r="B925" s="268">
        <f>ROUND(予定価格!B913*査定表!$B$1949,-D925)+E925</f>
        <v>0</v>
      </c>
      <c r="C925" s="268"/>
      <c r="D925" s="32">
        <f t="shared" si="273"/>
        <v>3</v>
      </c>
      <c r="E925" s="33">
        <f t="shared" si="263"/>
        <v>0</v>
      </c>
      <c r="F925" s="268">
        <f>IF($F$12=0,0,IF(予定価格!$G$1939=0,ROUND(予定価格!H913*(入力表!$F$12/予定価格!$H$1943),-H925),ROUND((予定価格!G913*(入力表!$F$12-予定価格!$H$1943)/予定価格!$G$1943)+予定価格!H913,-H925)))+I925</f>
        <v>0</v>
      </c>
      <c r="G925" s="268"/>
      <c r="H925" s="34">
        <f t="shared" si="274"/>
        <v>3</v>
      </c>
      <c r="I925" s="35">
        <f t="shared" si="264"/>
        <v>0</v>
      </c>
      <c r="J925" s="252">
        <f t="shared" si="265"/>
        <v>0</v>
      </c>
      <c r="K925" s="12">
        <f t="shared" si="266"/>
        <v>0</v>
      </c>
      <c r="L925" s="37"/>
      <c r="M925" s="6">
        <f>ROUND(予定価格!B913*査定表!$B$1949,-$F$14)</f>
        <v>0</v>
      </c>
      <c r="N925">
        <f>IF(M925=0,1,M925/予定価格!B913)</f>
        <v>1</v>
      </c>
      <c r="O925">
        <f t="shared" si="275"/>
        <v>11</v>
      </c>
      <c r="P925">
        <f t="shared" si="267"/>
        <v>0</v>
      </c>
      <c r="Q925">
        <f>IF(M925=0,0,M925/予定価格!B913)</f>
        <v>0</v>
      </c>
      <c r="R925">
        <f t="shared" si="276"/>
        <v>11</v>
      </c>
      <c r="S925">
        <f t="shared" si="268"/>
        <v>0</v>
      </c>
      <c r="T925" s="6">
        <f t="shared" si="269"/>
        <v>0</v>
      </c>
      <c r="U925" s="6" t="e">
        <f>IF(予定価格!$G$1939=0,ROUND(予定価格!H913*(入力表!$F$12/予定価格!$H$1943),-$F$14),ROUND((予定価格!G913*(入力表!$F$12-予定価格!$H$1943)/予定価格!$G$1943)+予定価格!H913,-$F$14))</f>
        <v>#DIV/0!</v>
      </c>
      <c r="V925" t="e">
        <f>IF(U925=0,1,IF(予定価格!O913=0,1,(U925-予定価格!P913)/予定価格!O913))</f>
        <v>#DIV/0!</v>
      </c>
      <c r="W925" t="e">
        <f t="shared" si="277"/>
        <v>#DIV/0!</v>
      </c>
      <c r="X925" t="e">
        <f t="shared" si="270"/>
        <v>#DIV/0!</v>
      </c>
      <c r="Y925" t="e">
        <f>IF(U925=0,0,IF(予定価格!G913=0,0,(U925-予定価格!H913)/予定価格!G913))</f>
        <v>#DIV/0!</v>
      </c>
      <c r="Z925" t="e">
        <f t="shared" si="278"/>
        <v>#DIV/0!</v>
      </c>
      <c r="AA925" t="e">
        <f t="shared" si="271"/>
        <v>#DIV/0!</v>
      </c>
      <c r="AB925" s="6" t="e">
        <f t="shared" si="272"/>
        <v>#DIV/0!</v>
      </c>
    </row>
    <row r="926" spans="1:28" hidden="1" x14ac:dyDescent="0.2">
      <c r="A926">
        <f>+予定価格!A914</f>
        <v>0</v>
      </c>
      <c r="B926" s="268">
        <f>ROUND(予定価格!B914*査定表!$B$1949,-D926)+E926</f>
        <v>0</v>
      </c>
      <c r="C926" s="268"/>
      <c r="D926" s="32">
        <f t="shared" si="273"/>
        <v>3</v>
      </c>
      <c r="E926" s="33">
        <f t="shared" si="263"/>
        <v>0</v>
      </c>
      <c r="F926" s="268">
        <f>IF($F$12=0,0,IF(予定価格!$G$1939=0,ROUND(予定価格!H914*(入力表!$F$12/予定価格!$H$1943),-H926),ROUND((予定価格!G914*(入力表!$F$12-予定価格!$H$1943)/予定価格!$G$1943)+予定価格!H914,-H926)))+I926</f>
        <v>0</v>
      </c>
      <c r="G926" s="268"/>
      <c r="H926" s="34">
        <f t="shared" si="274"/>
        <v>3</v>
      </c>
      <c r="I926" s="35">
        <f t="shared" si="264"/>
        <v>0</v>
      </c>
      <c r="J926" s="252">
        <f t="shared" si="265"/>
        <v>0</v>
      </c>
      <c r="K926" s="12">
        <f t="shared" si="266"/>
        <v>0</v>
      </c>
      <c r="L926" s="37"/>
      <c r="M926" s="6">
        <f>ROUND(予定価格!B914*査定表!$B$1949,-$F$14)</f>
        <v>0</v>
      </c>
      <c r="N926">
        <f>IF(M926=0,1,M926/予定価格!B914)</f>
        <v>1</v>
      </c>
      <c r="O926">
        <f t="shared" si="275"/>
        <v>11</v>
      </c>
      <c r="P926">
        <f t="shared" si="267"/>
        <v>0</v>
      </c>
      <c r="Q926">
        <f>IF(M926=0,0,M926/予定価格!B914)</f>
        <v>0</v>
      </c>
      <c r="R926">
        <f t="shared" si="276"/>
        <v>11</v>
      </c>
      <c r="S926">
        <f t="shared" si="268"/>
        <v>0</v>
      </c>
      <c r="T926" s="6">
        <f t="shared" si="269"/>
        <v>0</v>
      </c>
      <c r="U926" s="6" t="e">
        <f>IF(予定価格!$G$1939=0,ROUND(予定価格!H914*(入力表!$F$12/予定価格!$H$1943),-$F$14),ROUND((予定価格!G914*(入力表!$F$12-予定価格!$H$1943)/予定価格!$G$1943)+予定価格!H914,-$F$14))</f>
        <v>#DIV/0!</v>
      </c>
      <c r="V926" t="e">
        <f>IF(U926=0,1,IF(予定価格!O914=0,1,(U926-予定価格!P914)/予定価格!O914))</f>
        <v>#DIV/0!</v>
      </c>
      <c r="W926" t="e">
        <f t="shared" si="277"/>
        <v>#DIV/0!</v>
      </c>
      <c r="X926" t="e">
        <f t="shared" si="270"/>
        <v>#DIV/0!</v>
      </c>
      <c r="Y926" t="e">
        <f>IF(U926=0,0,IF(予定価格!G914=0,0,(U926-予定価格!H914)/予定価格!G914))</f>
        <v>#DIV/0!</v>
      </c>
      <c r="Z926" t="e">
        <f t="shared" si="278"/>
        <v>#DIV/0!</v>
      </c>
      <c r="AA926" t="e">
        <f t="shared" si="271"/>
        <v>#DIV/0!</v>
      </c>
      <c r="AB926" s="6" t="e">
        <f t="shared" si="272"/>
        <v>#DIV/0!</v>
      </c>
    </row>
    <row r="927" spans="1:28" hidden="1" x14ac:dyDescent="0.2">
      <c r="A927">
        <f>+予定価格!A915</f>
        <v>0</v>
      </c>
      <c r="B927" s="268">
        <f>ROUND(予定価格!B915*査定表!$B$1949,-D927)+E927</f>
        <v>0</v>
      </c>
      <c r="C927" s="268"/>
      <c r="D927" s="32">
        <f t="shared" si="273"/>
        <v>3</v>
      </c>
      <c r="E927" s="33">
        <f t="shared" si="263"/>
        <v>0</v>
      </c>
      <c r="F927" s="268">
        <f>IF($F$12=0,0,IF(予定価格!$G$1939=0,ROUND(予定価格!H915*(入力表!$F$12/予定価格!$H$1943),-H927),ROUND((予定価格!G915*(入力表!$F$12-予定価格!$H$1943)/予定価格!$G$1943)+予定価格!H915,-H927)))+I927</f>
        <v>0</v>
      </c>
      <c r="G927" s="268"/>
      <c r="H927" s="34">
        <f t="shared" si="274"/>
        <v>3</v>
      </c>
      <c r="I927" s="35">
        <f t="shared" si="264"/>
        <v>0</v>
      </c>
      <c r="J927" s="252">
        <f t="shared" si="265"/>
        <v>0</v>
      </c>
      <c r="K927" s="12">
        <f t="shared" si="266"/>
        <v>0</v>
      </c>
      <c r="L927" s="37"/>
      <c r="M927" s="6">
        <f>ROUND(予定価格!B915*査定表!$B$1949,-$F$14)</f>
        <v>0</v>
      </c>
      <c r="N927">
        <f>IF(M927=0,1,M927/予定価格!B915)</f>
        <v>1</v>
      </c>
      <c r="O927">
        <f t="shared" si="275"/>
        <v>11</v>
      </c>
      <c r="P927">
        <f t="shared" si="267"/>
        <v>0</v>
      </c>
      <c r="Q927">
        <f>IF(M927=0,0,M927/予定価格!B915)</f>
        <v>0</v>
      </c>
      <c r="R927">
        <f t="shared" si="276"/>
        <v>11</v>
      </c>
      <c r="S927">
        <f t="shared" si="268"/>
        <v>0</v>
      </c>
      <c r="T927" s="6">
        <f t="shared" si="269"/>
        <v>0</v>
      </c>
      <c r="U927" s="6" t="e">
        <f>IF(予定価格!$G$1939=0,ROUND(予定価格!H915*(入力表!$F$12/予定価格!$H$1943),-$F$14),ROUND((予定価格!G915*(入力表!$F$12-予定価格!$H$1943)/予定価格!$G$1943)+予定価格!H915,-$F$14))</f>
        <v>#DIV/0!</v>
      </c>
      <c r="V927" t="e">
        <f>IF(U927=0,1,IF(予定価格!O915=0,1,(U927-予定価格!P915)/予定価格!O915))</f>
        <v>#DIV/0!</v>
      </c>
      <c r="W927" t="e">
        <f t="shared" si="277"/>
        <v>#DIV/0!</v>
      </c>
      <c r="X927" t="e">
        <f t="shared" si="270"/>
        <v>#DIV/0!</v>
      </c>
      <c r="Y927" t="e">
        <f>IF(U927=0,0,IF(予定価格!G915=0,0,(U927-予定価格!H915)/予定価格!G915))</f>
        <v>#DIV/0!</v>
      </c>
      <c r="Z927" t="e">
        <f t="shared" si="278"/>
        <v>#DIV/0!</v>
      </c>
      <c r="AA927" t="e">
        <f t="shared" si="271"/>
        <v>#DIV/0!</v>
      </c>
      <c r="AB927" s="6" t="e">
        <f t="shared" si="272"/>
        <v>#DIV/0!</v>
      </c>
    </row>
    <row r="928" spans="1:28" hidden="1" x14ac:dyDescent="0.2">
      <c r="A928">
        <f>+予定価格!A916</f>
        <v>0</v>
      </c>
      <c r="B928" s="268">
        <f>ROUND(予定価格!B916*査定表!$B$1949,-D928)+E928</f>
        <v>0</v>
      </c>
      <c r="C928" s="268"/>
      <c r="D928" s="32">
        <f t="shared" si="273"/>
        <v>3</v>
      </c>
      <c r="E928" s="33">
        <f t="shared" si="263"/>
        <v>0</v>
      </c>
      <c r="F928" s="268">
        <f>IF($F$12=0,0,IF(予定価格!$G$1939=0,ROUND(予定価格!H916*(入力表!$F$12/予定価格!$H$1943),-H928),ROUND((予定価格!G916*(入力表!$F$12-予定価格!$H$1943)/予定価格!$G$1943)+予定価格!H916,-H928)))+I928</f>
        <v>0</v>
      </c>
      <c r="G928" s="268"/>
      <c r="H928" s="34">
        <f t="shared" si="274"/>
        <v>3</v>
      </c>
      <c r="I928" s="35">
        <f t="shared" si="264"/>
        <v>0</v>
      </c>
      <c r="J928" s="252">
        <f t="shared" si="265"/>
        <v>0</v>
      </c>
      <c r="K928" s="12">
        <f t="shared" si="266"/>
        <v>0</v>
      </c>
      <c r="L928" s="37"/>
      <c r="M928" s="6">
        <f>ROUND(予定価格!B916*査定表!$B$1949,-$F$14)</f>
        <v>0</v>
      </c>
      <c r="N928">
        <f>IF(M928=0,1,M928/予定価格!B916)</f>
        <v>1</v>
      </c>
      <c r="O928">
        <f t="shared" si="275"/>
        <v>11</v>
      </c>
      <c r="P928">
        <f t="shared" si="267"/>
        <v>0</v>
      </c>
      <c r="Q928">
        <f>IF(M928=0,0,M928/予定価格!B916)</f>
        <v>0</v>
      </c>
      <c r="R928">
        <f t="shared" si="276"/>
        <v>11</v>
      </c>
      <c r="S928">
        <f t="shared" si="268"/>
        <v>0</v>
      </c>
      <c r="T928" s="6">
        <f t="shared" si="269"/>
        <v>0</v>
      </c>
      <c r="U928" s="6" t="e">
        <f>IF(予定価格!$G$1939=0,ROUND(予定価格!H916*(入力表!$F$12/予定価格!$H$1943),-$F$14),ROUND((予定価格!G916*(入力表!$F$12-予定価格!$H$1943)/予定価格!$G$1943)+予定価格!H916,-$F$14))</f>
        <v>#DIV/0!</v>
      </c>
      <c r="V928" t="e">
        <f>IF(U928=0,1,IF(予定価格!O916=0,1,(U928-予定価格!P916)/予定価格!O916))</f>
        <v>#DIV/0!</v>
      </c>
      <c r="W928" t="e">
        <f t="shared" si="277"/>
        <v>#DIV/0!</v>
      </c>
      <c r="X928" t="e">
        <f t="shared" si="270"/>
        <v>#DIV/0!</v>
      </c>
      <c r="Y928" t="e">
        <f>IF(U928=0,0,IF(予定価格!G916=0,0,(U928-予定価格!H916)/予定価格!G916))</f>
        <v>#DIV/0!</v>
      </c>
      <c r="Z928" t="e">
        <f t="shared" si="278"/>
        <v>#DIV/0!</v>
      </c>
      <c r="AA928" t="e">
        <f t="shared" si="271"/>
        <v>#DIV/0!</v>
      </c>
      <c r="AB928" s="6" t="e">
        <f t="shared" si="272"/>
        <v>#DIV/0!</v>
      </c>
    </row>
    <row r="929" spans="1:28" hidden="1" x14ac:dyDescent="0.2">
      <c r="A929">
        <f>+予定価格!A917</f>
        <v>0</v>
      </c>
      <c r="B929" s="268">
        <f>ROUND(予定価格!B917*査定表!$B$1949,-D929)+E929</f>
        <v>0</v>
      </c>
      <c r="C929" s="268"/>
      <c r="D929" s="32">
        <f t="shared" si="273"/>
        <v>3</v>
      </c>
      <c r="E929" s="33">
        <f t="shared" si="263"/>
        <v>0</v>
      </c>
      <c r="F929" s="268">
        <f>IF($F$12=0,0,IF(予定価格!$G$1939=0,ROUND(予定価格!H917*(入力表!$F$12/予定価格!$H$1943),-H929),ROUND((予定価格!G917*(入力表!$F$12-予定価格!$H$1943)/予定価格!$G$1943)+予定価格!H917,-H929)))+I929</f>
        <v>0</v>
      </c>
      <c r="G929" s="268"/>
      <c r="H929" s="34">
        <f t="shared" si="274"/>
        <v>3</v>
      </c>
      <c r="I929" s="35">
        <f t="shared" si="264"/>
        <v>0</v>
      </c>
      <c r="J929" s="252">
        <f t="shared" si="265"/>
        <v>0</v>
      </c>
      <c r="K929" s="12">
        <f t="shared" si="266"/>
        <v>0</v>
      </c>
      <c r="L929" s="37"/>
      <c r="M929" s="6">
        <f>ROUND(予定価格!B917*査定表!$B$1949,-$F$14)</f>
        <v>0</v>
      </c>
      <c r="N929">
        <f>IF(M929=0,1,M929/予定価格!B917)</f>
        <v>1</v>
      </c>
      <c r="O929">
        <f t="shared" si="275"/>
        <v>11</v>
      </c>
      <c r="P929">
        <f t="shared" si="267"/>
        <v>0</v>
      </c>
      <c r="Q929">
        <f>IF(M929=0,0,M929/予定価格!B917)</f>
        <v>0</v>
      </c>
      <c r="R929">
        <f t="shared" si="276"/>
        <v>11</v>
      </c>
      <c r="S929">
        <f t="shared" si="268"/>
        <v>0</v>
      </c>
      <c r="T929" s="6">
        <f t="shared" si="269"/>
        <v>0</v>
      </c>
      <c r="U929" s="6" t="e">
        <f>IF(予定価格!$G$1939=0,ROUND(予定価格!H917*(入力表!$F$12/予定価格!$H$1943),-$F$14),ROUND((予定価格!G917*(入力表!$F$12-予定価格!$H$1943)/予定価格!$G$1943)+予定価格!H917,-$F$14))</f>
        <v>#DIV/0!</v>
      </c>
      <c r="V929" t="e">
        <f>IF(U929=0,1,IF(予定価格!O917=0,1,(U929-予定価格!P917)/予定価格!O917))</f>
        <v>#DIV/0!</v>
      </c>
      <c r="W929" t="e">
        <f t="shared" si="277"/>
        <v>#DIV/0!</v>
      </c>
      <c r="X929" t="e">
        <f t="shared" si="270"/>
        <v>#DIV/0!</v>
      </c>
      <c r="Y929" t="e">
        <f>IF(U929=0,0,IF(予定価格!G917=0,0,(U929-予定価格!H917)/予定価格!G917))</f>
        <v>#DIV/0!</v>
      </c>
      <c r="Z929" t="e">
        <f t="shared" si="278"/>
        <v>#DIV/0!</v>
      </c>
      <c r="AA929" t="e">
        <f t="shared" si="271"/>
        <v>#DIV/0!</v>
      </c>
      <c r="AB929" s="6" t="e">
        <f t="shared" si="272"/>
        <v>#DIV/0!</v>
      </c>
    </row>
    <row r="930" spans="1:28" hidden="1" x14ac:dyDescent="0.2">
      <c r="A930">
        <f>+予定価格!A918</f>
        <v>0</v>
      </c>
      <c r="B930" s="268">
        <f>ROUND(予定価格!B918*査定表!$B$1949,-D930)+E930</f>
        <v>0</v>
      </c>
      <c r="C930" s="268"/>
      <c r="D930" s="32">
        <f t="shared" si="273"/>
        <v>3</v>
      </c>
      <c r="E930" s="33">
        <f t="shared" si="263"/>
        <v>0</v>
      </c>
      <c r="F930" s="268">
        <f>IF($F$12=0,0,IF(予定価格!$G$1939=0,ROUND(予定価格!H918*(入力表!$F$12/予定価格!$H$1943),-H930),ROUND((予定価格!G918*(入力表!$F$12-予定価格!$H$1943)/予定価格!$G$1943)+予定価格!H918,-H930)))+I930</f>
        <v>0</v>
      </c>
      <c r="G930" s="268"/>
      <c r="H930" s="34">
        <f t="shared" si="274"/>
        <v>3</v>
      </c>
      <c r="I930" s="35">
        <f t="shared" si="264"/>
        <v>0</v>
      </c>
      <c r="J930" s="252">
        <f t="shared" si="265"/>
        <v>0</v>
      </c>
      <c r="K930" s="12">
        <f t="shared" si="266"/>
        <v>0</v>
      </c>
      <c r="L930" s="37"/>
      <c r="M930" s="6">
        <f>ROUND(予定価格!B918*査定表!$B$1949,-$F$14)</f>
        <v>0</v>
      </c>
      <c r="N930">
        <f>IF(M930=0,1,M930/予定価格!B918)</f>
        <v>1</v>
      </c>
      <c r="O930">
        <f t="shared" si="275"/>
        <v>11</v>
      </c>
      <c r="P930">
        <f t="shared" si="267"/>
        <v>0</v>
      </c>
      <c r="Q930">
        <f>IF(M930=0,0,M930/予定価格!B918)</f>
        <v>0</v>
      </c>
      <c r="R930">
        <f t="shared" si="276"/>
        <v>11</v>
      </c>
      <c r="S930">
        <f t="shared" si="268"/>
        <v>0</v>
      </c>
      <c r="T930" s="6">
        <f t="shared" si="269"/>
        <v>0</v>
      </c>
      <c r="U930" s="6" t="e">
        <f>IF(予定価格!$G$1939=0,ROUND(予定価格!H918*(入力表!$F$12/予定価格!$H$1943),-$F$14),ROUND((予定価格!G918*(入力表!$F$12-予定価格!$H$1943)/予定価格!$G$1943)+予定価格!H918,-$F$14))</f>
        <v>#DIV/0!</v>
      </c>
      <c r="V930" t="e">
        <f>IF(U930=0,1,IF(予定価格!O918=0,1,(U930-予定価格!P918)/予定価格!O918))</f>
        <v>#DIV/0!</v>
      </c>
      <c r="W930" t="e">
        <f t="shared" si="277"/>
        <v>#DIV/0!</v>
      </c>
      <c r="X930" t="e">
        <f t="shared" si="270"/>
        <v>#DIV/0!</v>
      </c>
      <c r="Y930" t="e">
        <f>IF(U930=0,0,IF(予定価格!G918=0,0,(U930-予定価格!H918)/予定価格!G918))</f>
        <v>#DIV/0!</v>
      </c>
      <c r="Z930" t="e">
        <f t="shared" si="278"/>
        <v>#DIV/0!</v>
      </c>
      <c r="AA930" t="e">
        <f t="shared" si="271"/>
        <v>#DIV/0!</v>
      </c>
      <c r="AB930" s="6" t="e">
        <f t="shared" si="272"/>
        <v>#DIV/0!</v>
      </c>
    </row>
    <row r="931" spans="1:28" hidden="1" x14ac:dyDescent="0.2">
      <c r="A931">
        <f>+予定価格!A919</f>
        <v>0</v>
      </c>
      <c r="B931" s="268">
        <f>ROUND(予定価格!B919*査定表!$B$1949,-D931)+E931</f>
        <v>0</v>
      </c>
      <c r="C931" s="268"/>
      <c r="D931" s="32">
        <f t="shared" si="273"/>
        <v>3</v>
      </c>
      <c r="E931" s="33">
        <f t="shared" ref="E931:E994" si="279">IF(F$12=0,+P931+S931,0)</f>
        <v>0</v>
      </c>
      <c r="F931" s="268">
        <f>IF($F$12=0,0,IF(予定価格!$G$1939=0,ROUND(予定価格!H919*(入力表!$F$12/予定価格!$H$1943),-H931),ROUND((予定価格!G919*(入力表!$F$12-予定価格!$H$1943)/予定価格!$G$1943)+予定価格!H919,-H931)))+I931</f>
        <v>0</v>
      </c>
      <c r="G931" s="268"/>
      <c r="H931" s="34">
        <f t="shared" si="274"/>
        <v>3</v>
      </c>
      <c r="I931" s="35">
        <f t="shared" ref="I931:I994" si="280">IF(F$12=0,0,+X931+AA931)</f>
        <v>0</v>
      </c>
      <c r="J931" s="252">
        <f t="shared" ref="J931:J994" si="281">+F931+K931</f>
        <v>0</v>
      </c>
      <c r="K931" s="12">
        <f t="shared" ref="K931:K994" si="282">+B931</f>
        <v>0</v>
      </c>
      <c r="L931" s="37"/>
      <c r="M931" s="6">
        <f>ROUND(予定価格!B919*査定表!$B$1949,-$F$14)</f>
        <v>0</v>
      </c>
      <c r="N931">
        <f>IF(M931=0,1,M931/予定価格!B919)</f>
        <v>1</v>
      </c>
      <c r="O931">
        <f t="shared" si="275"/>
        <v>11</v>
      </c>
      <c r="P931">
        <f t="shared" ref="P931:P994" si="283">IF(M$15&gt;0,IF(O931*10^$F$14&lt;=M$15,10^$F$14,0),0)</f>
        <v>0</v>
      </c>
      <c r="Q931">
        <f>IF(M931=0,0,M931/予定価格!B919)</f>
        <v>0</v>
      </c>
      <c r="R931">
        <f t="shared" si="276"/>
        <v>11</v>
      </c>
      <c r="S931">
        <f t="shared" ref="S931:S994" si="284">IF(M$15&lt;0,IF(R931*10^$F$14&lt;=-M$15,-(10^$F$14),0),0)</f>
        <v>0</v>
      </c>
      <c r="T931" s="6">
        <f t="shared" ref="T931:T994" si="285">+M931+P931+S931</f>
        <v>0</v>
      </c>
      <c r="U931" s="6" t="e">
        <f>IF(予定価格!$G$1939=0,ROUND(予定価格!H919*(入力表!$F$12/予定価格!$H$1943),-$F$14),ROUND((予定価格!G919*(入力表!$F$12-予定価格!$H$1943)/予定価格!$G$1943)+予定価格!H919,-$F$14))</f>
        <v>#DIV/0!</v>
      </c>
      <c r="V931" t="e">
        <f>IF(U931=0,1,IF(予定価格!O919=0,1,(U931-予定価格!P919)/予定価格!O919))</f>
        <v>#DIV/0!</v>
      </c>
      <c r="W931" t="e">
        <f t="shared" si="277"/>
        <v>#DIV/0!</v>
      </c>
      <c r="X931" t="e">
        <f t="shared" ref="X931:X994" si="286">IF(U$15&gt;0,IF(W931*10^$F$14&lt;=U$15,10^$F$14,0),0)</f>
        <v>#DIV/0!</v>
      </c>
      <c r="Y931" t="e">
        <f>IF(U931=0,0,IF(予定価格!G919=0,0,(U931-予定価格!H919)/予定価格!G919))</f>
        <v>#DIV/0!</v>
      </c>
      <c r="Z931" t="e">
        <f t="shared" si="278"/>
        <v>#DIV/0!</v>
      </c>
      <c r="AA931" t="e">
        <f t="shared" ref="AA931:AA994" si="287">IF(U$15&lt;0,IF(Z931*10^$F$14&lt;=-U$15,-(10^$F$14),0),0)</f>
        <v>#DIV/0!</v>
      </c>
      <c r="AB931" s="6" t="e">
        <f t="shared" ref="AB931:AB994" si="288">+U931+X931+AA931</f>
        <v>#DIV/0!</v>
      </c>
    </row>
    <row r="932" spans="1:28" hidden="1" x14ac:dyDescent="0.2">
      <c r="A932">
        <f>+予定価格!A920</f>
        <v>0</v>
      </c>
      <c r="B932" s="268">
        <f>ROUND(予定価格!B920*査定表!$B$1949,-D932)+E932</f>
        <v>0</v>
      </c>
      <c r="C932" s="268"/>
      <c r="D932" s="32">
        <f t="shared" si="273"/>
        <v>3</v>
      </c>
      <c r="E932" s="33">
        <f t="shared" si="279"/>
        <v>0</v>
      </c>
      <c r="F932" s="268">
        <f>IF($F$12=0,0,IF(予定価格!$G$1939=0,ROUND(予定価格!H920*(入力表!$F$12/予定価格!$H$1943),-H932),ROUND((予定価格!G920*(入力表!$F$12-予定価格!$H$1943)/予定価格!$G$1943)+予定価格!H920,-H932)))+I932</f>
        <v>0</v>
      </c>
      <c r="G932" s="268"/>
      <c r="H932" s="34">
        <f t="shared" si="274"/>
        <v>3</v>
      </c>
      <c r="I932" s="35">
        <f t="shared" si="280"/>
        <v>0</v>
      </c>
      <c r="J932" s="252">
        <f t="shared" si="281"/>
        <v>0</v>
      </c>
      <c r="K932" s="12">
        <f t="shared" si="282"/>
        <v>0</v>
      </c>
      <c r="L932" s="37"/>
      <c r="M932" s="6">
        <f>ROUND(予定価格!B920*査定表!$B$1949,-$F$14)</f>
        <v>0</v>
      </c>
      <c r="N932">
        <f>IF(M932=0,1,M932/予定価格!B920)</f>
        <v>1</v>
      </c>
      <c r="O932">
        <f t="shared" si="275"/>
        <v>11</v>
      </c>
      <c r="P932">
        <f t="shared" si="283"/>
        <v>0</v>
      </c>
      <c r="Q932">
        <f>IF(M932=0,0,M932/予定価格!B920)</f>
        <v>0</v>
      </c>
      <c r="R932">
        <f t="shared" si="276"/>
        <v>11</v>
      </c>
      <c r="S932">
        <f t="shared" si="284"/>
        <v>0</v>
      </c>
      <c r="T932" s="6">
        <f t="shared" si="285"/>
        <v>0</v>
      </c>
      <c r="U932" s="6" t="e">
        <f>IF(予定価格!$G$1939=0,ROUND(予定価格!H920*(入力表!$F$12/予定価格!$H$1943),-$F$14),ROUND((予定価格!G920*(入力表!$F$12-予定価格!$H$1943)/予定価格!$G$1943)+予定価格!H920,-$F$14))</f>
        <v>#DIV/0!</v>
      </c>
      <c r="V932" t="e">
        <f>IF(U932=0,1,IF(予定価格!O920=0,1,(U932-予定価格!P920)/予定価格!O920))</f>
        <v>#DIV/0!</v>
      </c>
      <c r="W932" t="e">
        <f t="shared" si="277"/>
        <v>#DIV/0!</v>
      </c>
      <c r="X932" t="e">
        <f t="shared" si="286"/>
        <v>#DIV/0!</v>
      </c>
      <c r="Y932" t="e">
        <f>IF(U932=0,0,IF(予定価格!G920=0,0,(U932-予定価格!H920)/予定価格!G920))</f>
        <v>#DIV/0!</v>
      </c>
      <c r="Z932" t="e">
        <f t="shared" si="278"/>
        <v>#DIV/0!</v>
      </c>
      <c r="AA932" t="e">
        <f t="shared" si="287"/>
        <v>#DIV/0!</v>
      </c>
      <c r="AB932" s="6" t="e">
        <f t="shared" si="288"/>
        <v>#DIV/0!</v>
      </c>
    </row>
    <row r="933" spans="1:28" hidden="1" x14ac:dyDescent="0.2">
      <c r="A933">
        <f>+予定価格!A921</f>
        <v>0</v>
      </c>
      <c r="B933" s="268">
        <f>ROUND(予定価格!B921*査定表!$B$1949,-D933)+E933</f>
        <v>0</v>
      </c>
      <c r="C933" s="268"/>
      <c r="D933" s="32">
        <f t="shared" si="273"/>
        <v>3</v>
      </c>
      <c r="E933" s="33">
        <f t="shared" si="279"/>
        <v>0</v>
      </c>
      <c r="F933" s="268">
        <f>IF($F$12=0,0,IF(予定価格!$G$1939=0,ROUND(予定価格!H921*(入力表!$F$12/予定価格!$H$1943),-H933),ROUND((予定価格!G921*(入力表!$F$12-予定価格!$H$1943)/予定価格!$G$1943)+予定価格!H921,-H933)))+I933</f>
        <v>0</v>
      </c>
      <c r="G933" s="268"/>
      <c r="H933" s="34">
        <f t="shared" si="274"/>
        <v>3</v>
      </c>
      <c r="I933" s="35">
        <f t="shared" si="280"/>
        <v>0</v>
      </c>
      <c r="J933" s="252">
        <f t="shared" si="281"/>
        <v>0</v>
      </c>
      <c r="K933" s="12">
        <f t="shared" si="282"/>
        <v>0</v>
      </c>
      <c r="L933" s="37"/>
      <c r="M933" s="6">
        <f>ROUND(予定価格!B921*査定表!$B$1949,-$F$14)</f>
        <v>0</v>
      </c>
      <c r="N933">
        <f>IF(M933=0,1,M933/予定価格!B921)</f>
        <v>1</v>
      </c>
      <c r="O933">
        <f t="shared" si="275"/>
        <v>11</v>
      </c>
      <c r="P933">
        <f t="shared" si="283"/>
        <v>0</v>
      </c>
      <c r="Q933">
        <f>IF(M933=0,0,M933/予定価格!B921)</f>
        <v>0</v>
      </c>
      <c r="R933">
        <f t="shared" si="276"/>
        <v>11</v>
      </c>
      <c r="S933">
        <f t="shared" si="284"/>
        <v>0</v>
      </c>
      <c r="T933" s="6">
        <f t="shared" si="285"/>
        <v>0</v>
      </c>
      <c r="U933" s="6" t="e">
        <f>IF(予定価格!$G$1939=0,ROUND(予定価格!H921*(入力表!$F$12/予定価格!$H$1943),-$F$14),ROUND((予定価格!G921*(入力表!$F$12-予定価格!$H$1943)/予定価格!$G$1943)+予定価格!H921,-$F$14))</f>
        <v>#DIV/0!</v>
      </c>
      <c r="V933" t="e">
        <f>IF(U933=0,1,IF(予定価格!O921=0,1,(U933-予定価格!P921)/予定価格!O921))</f>
        <v>#DIV/0!</v>
      </c>
      <c r="W933" t="e">
        <f t="shared" si="277"/>
        <v>#DIV/0!</v>
      </c>
      <c r="X933" t="e">
        <f t="shared" si="286"/>
        <v>#DIV/0!</v>
      </c>
      <c r="Y933" t="e">
        <f>IF(U933=0,0,IF(予定価格!G921=0,0,(U933-予定価格!H921)/予定価格!G921))</f>
        <v>#DIV/0!</v>
      </c>
      <c r="Z933" t="e">
        <f t="shared" si="278"/>
        <v>#DIV/0!</v>
      </c>
      <c r="AA933" t="e">
        <f t="shared" si="287"/>
        <v>#DIV/0!</v>
      </c>
      <c r="AB933" s="6" t="e">
        <f t="shared" si="288"/>
        <v>#DIV/0!</v>
      </c>
    </row>
    <row r="934" spans="1:28" hidden="1" x14ac:dyDescent="0.2">
      <c r="A934">
        <f>+予定価格!A922</f>
        <v>0</v>
      </c>
      <c r="B934" s="268">
        <f>ROUND(予定価格!B922*査定表!$B$1949,-D934)+E934</f>
        <v>0</v>
      </c>
      <c r="C934" s="268"/>
      <c r="D934" s="32">
        <f t="shared" si="273"/>
        <v>3</v>
      </c>
      <c r="E934" s="33">
        <f t="shared" si="279"/>
        <v>0</v>
      </c>
      <c r="F934" s="268">
        <f>IF($F$12=0,0,IF(予定価格!$G$1939=0,ROUND(予定価格!H922*(入力表!$F$12/予定価格!$H$1943),-H934),ROUND((予定価格!G922*(入力表!$F$12-予定価格!$H$1943)/予定価格!$G$1943)+予定価格!H922,-H934)))+I934</f>
        <v>0</v>
      </c>
      <c r="G934" s="268"/>
      <c r="H934" s="34">
        <f t="shared" si="274"/>
        <v>3</v>
      </c>
      <c r="I934" s="35">
        <f t="shared" si="280"/>
        <v>0</v>
      </c>
      <c r="J934" s="252">
        <f t="shared" si="281"/>
        <v>0</v>
      </c>
      <c r="K934" s="12">
        <f t="shared" si="282"/>
        <v>0</v>
      </c>
      <c r="L934" s="37"/>
      <c r="M934" s="6">
        <f>ROUND(予定価格!B922*査定表!$B$1949,-$F$14)</f>
        <v>0</v>
      </c>
      <c r="N934">
        <f>IF(M934=0,1,M934/予定価格!B922)</f>
        <v>1</v>
      </c>
      <c r="O934">
        <f t="shared" si="275"/>
        <v>11</v>
      </c>
      <c r="P934">
        <f t="shared" si="283"/>
        <v>0</v>
      </c>
      <c r="Q934">
        <f>IF(M934=0,0,M934/予定価格!B922)</f>
        <v>0</v>
      </c>
      <c r="R934">
        <f t="shared" si="276"/>
        <v>11</v>
      </c>
      <c r="S934">
        <f t="shared" si="284"/>
        <v>0</v>
      </c>
      <c r="T934" s="6">
        <f t="shared" si="285"/>
        <v>0</v>
      </c>
      <c r="U934" s="6" t="e">
        <f>IF(予定価格!$G$1939=0,ROUND(予定価格!H922*(入力表!$F$12/予定価格!$H$1943),-$F$14),ROUND((予定価格!G922*(入力表!$F$12-予定価格!$H$1943)/予定価格!$G$1943)+予定価格!H922,-$F$14))</f>
        <v>#DIV/0!</v>
      </c>
      <c r="V934" t="e">
        <f>IF(U934=0,1,IF(予定価格!O922=0,1,(U934-予定価格!P922)/予定価格!O922))</f>
        <v>#DIV/0!</v>
      </c>
      <c r="W934" t="e">
        <f t="shared" si="277"/>
        <v>#DIV/0!</v>
      </c>
      <c r="X934" t="e">
        <f t="shared" si="286"/>
        <v>#DIV/0!</v>
      </c>
      <c r="Y934" t="e">
        <f>IF(U934=0,0,IF(予定価格!G922=0,0,(U934-予定価格!H922)/予定価格!G922))</f>
        <v>#DIV/0!</v>
      </c>
      <c r="Z934" t="e">
        <f t="shared" si="278"/>
        <v>#DIV/0!</v>
      </c>
      <c r="AA934" t="e">
        <f t="shared" si="287"/>
        <v>#DIV/0!</v>
      </c>
      <c r="AB934" s="6" t="e">
        <f t="shared" si="288"/>
        <v>#DIV/0!</v>
      </c>
    </row>
    <row r="935" spans="1:28" hidden="1" x14ac:dyDescent="0.2">
      <c r="A935">
        <f>+予定価格!A923</f>
        <v>0</v>
      </c>
      <c r="B935" s="268">
        <f>ROUND(予定価格!B923*査定表!$B$1949,-D935)+E935</f>
        <v>0</v>
      </c>
      <c r="C935" s="268"/>
      <c r="D935" s="32">
        <f t="shared" si="273"/>
        <v>3</v>
      </c>
      <c r="E935" s="33">
        <f t="shared" si="279"/>
        <v>0</v>
      </c>
      <c r="F935" s="268">
        <f>IF($F$12=0,0,IF(予定価格!$G$1939=0,ROUND(予定価格!H923*(入力表!$F$12/予定価格!$H$1943),-H935),ROUND((予定価格!G923*(入力表!$F$12-予定価格!$H$1943)/予定価格!$G$1943)+予定価格!H923,-H935)))+I935</f>
        <v>0</v>
      </c>
      <c r="G935" s="268"/>
      <c r="H935" s="34">
        <f t="shared" si="274"/>
        <v>3</v>
      </c>
      <c r="I935" s="35">
        <f t="shared" si="280"/>
        <v>0</v>
      </c>
      <c r="J935" s="252">
        <f t="shared" si="281"/>
        <v>0</v>
      </c>
      <c r="K935" s="12">
        <f t="shared" si="282"/>
        <v>0</v>
      </c>
      <c r="L935" s="37"/>
      <c r="M935" s="6">
        <f>ROUND(予定価格!B923*査定表!$B$1949,-$F$14)</f>
        <v>0</v>
      </c>
      <c r="N935">
        <f>IF(M935=0,1,M935/予定価格!B923)</f>
        <v>1</v>
      </c>
      <c r="O935">
        <f t="shared" si="275"/>
        <v>11</v>
      </c>
      <c r="P935">
        <f t="shared" si="283"/>
        <v>0</v>
      </c>
      <c r="Q935">
        <f>IF(M935=0,0,M935/予定価格!B923)</f>
        <v>0</v>
      </c>
      <c r="R935">
        <f t="shared" si="276"/>
        <v>11</v>
      </c>
      <c r="S935">
        <f t="shared" si="284"/>
        <v>0</v>
      </c>
      <c r="T935" s="6">
        <f t="shared" si="285"/>
        <v>0</v>
      </c>
      <c r="U935" s="6" t="e">
        <f>IF(予定価格!$G$1939=0,ROUND(予定価格!H923*(入力表!$F$12/予定価格!$H$1943),-$F$14),ROUND((予定価格!G923*(入力表!$F$12-予定価格!$H$1943)/予定価格!$G$1943)+予定価格!H923,-$F$14))</f>
        <v>#DIV/0!</v>
      </c>
      <c r="V935" t="e">
        <f>IF(U935=0,1,IF(予定価格!O923=0,1,(U935-予定価格!P923)/予定価格!O923))</f>
        <v>#DIV/0!</v>
      </c>
      <c r="W935" t="e">
        <f t="shared" si="277"/>
        <v>#DIV/0!</v>
      </c>
      <c r="X935" t="e">
        <f t="shared" si="286"/>
        <v>#DIV/0!</v>
      </c>
      <c r="Y935" t="e">
        <f>IF(U935=0,0,IF(予定価格!G923=0,0,(U935-予定価格!H923)/予定価格!G923))</f>
        <v>#DIV/0!</v>
      </c>
      <c r="Z935" t="e">
        <f t="shared" si="278"/>
        <v>#DIV/0!</v>
      </c>
      <c r="AA935" t="e">
        <f t="shared" si="287"/>
        <v>#DIV/0!</v>
      </c>
      <c r="AB935" s="6" t="e">
        <f t="shared" si="288"/>
        <v>#DIV/0!</v>
      </c>
    </row>
    <row r="936" spans="1:28" hidden="1" x14ac:dyDescent="0.2">
      <c r="A936">
        <f>+予定価格!A924</f>
        <v>0</v>
      </c>
      <c r="B936" s="268">
        <f>ROUND(予定価格!B924*査定表!$B$1949,-D936)+E936</f>
        <v>0</v>
      </c>
      <c r="C936" s="268"/>
      <c r="D936" s="32">
        <f t="shared" si="273"/>
        <v>3</v>
      </c>
      <c r="E936" s="33">
        <f t="shared" si="279"/>
        <v>0</v>
      </c>
      <c r="F936" s="268">
        <f>IF($F$12=0,0,IF(予定価格!$G$1939=0,ROUND(予定価格!H924*(入力表!$F$12/予定価格!$H$1943),-H936),ROUND((予定価格!G924*(入力表!$F$12-予定価格!$H$1943)/予定価格!$G$1943)+予定価格!H924,-H936)))+I936</f>
        <v>0</v>
      </c>
      <c r="G936" s="268"/>
      <c r="H936" s="34">
        <f t="shared" si="274"/>
        <v>3</v>
      </c>
      <c r="I936" s="35">
        <f t="shared" si="280"/>
        <v>0</v>
      </c>
      <c r="J936" s="252">
        <f t="shared" si="281"/>
        <v>0</v>
      </c>
      <c r="K936" s="12">
        <f t="shared" si="282"/>
        <v>0</v>
      </c>
      <c r="L936" s="37"/>
      <c r="M936" s="6">
        <f>ROUND(予定価格!B924*査定表!$B$1949,-$F$14)</f>
        <v>0</v>
      </c>
      <c r="N936">
        <f>IF(M936=0,1,M936/予定価格!B924)</f>
        <v>1</v>
      </c>
      <c r="O936">
        <f t="shared" si="275"/>
        <v>11</v>
      </c>
      <c r="P936">
        <f t="shared" si="283"/>
        <v>0</v>
      </c>
      <c r="Q936">
        <f>IF(M936=0,0,M936/予定価格!B924)</f>
        <v>0</v>
      </c>
      <c r="R936">
        <f t="shared" si="276"/>
        <v>11</v>
      </c>
      <c r="S936">
        <f t="shared" si="284"/>
        <v>0</v>
      </c>
      <c r="T936" s="6">
        <f t="shared" si="285"/>
        <v>0</v>
      </c>
      <c r="U936" s="6" t="e">
        <f>IF(予定価格!$G$1939=0,ROUND(予定価格!H924*(入力表!$F$12/予定価格!$H$1943),-$F$14),ROUND((予定価格!G924*(入力表!$F$12-予定価格!$H$1943)/予定価格!$G$1943)+予定価格!H924,-$F$14))</f>
        <v>#DIV/0!</v>
      </c>
      <c r="V936" t="e">
        <f>IF(U936=0,1,IF(予定価格!O924=0,1,(U936-予定価格!P924)/予定価格!O924))</f>
        <v>#DIV/0!</v>
      </c>
      <c r="W936" t="e">
        <f t="shared" si="277"/>
        <v>#DIV/0!</v>
      </c>
      <c r="X936" t="e">
        <f t="shared" si="286"/>
        <v>#DIV/0!</v>
      </c>
      <c r="Y936" t="e">
        <f>IF(U936=0,0,IF(予定価格!G924=0,0,(U936-予定価格!H924)/予定価格!G924))</f>
        <v>#DIV/0!</v>
      </c>
      <c r="Z936" t="e">
        <f t="shared" si="278"/>
        <v>#DIV/0!</v>
      </c>
      <c r="AA936" t="e">
        <f t="shared" si="287"/>
        <v>#DIV/0!</v>
      </c>
      <c r="AB936" s="6" t="e">
        <f t="shared" si="288"/>
        <v>#DIV/0!</v>
      </c>
    </row>
    <row r="937" spans="1:28" hidden="1" x14ac:dyDescent="0.2">
      <c r="A937">
        <f>+予定価格!A925</f>
        <v>0</v>
      </c>
      <c r="B937" s="268">
        <f>ROUND(予定価格!B925*査定表!$B$1949,-D937)+E937</f>
        <v>0</v>
      </c>
      <c r="C937" s="268"/>
      <c r="D937" s="32">
        <f t="shared" si="273"/>
        <v>3</v>
      </c>
      <c r="E937" s="33">
        <f t="shared" si="279"/>
        <v>0</v>
      </c>
      <c r="F937" s="268">
        <f>IF($F$12=0,0,IF(予定価格!$G$1939=0,ROUND(予定価格!H925*(入力表!$F$12/予定価格!$H$1943),-H937),ROUND((予定価格!G925*(入力表!$F$12-予定価格!$H$1943)/予定価格!$G$1943)+予定価格!H925,-H937)))+I937</f>
        <v>0</v>
      </c>
      <c r="G937" s="268"/>
      <c r="H937" s="34">
        <f t="shared" si="274"/>
        <v>3</v>
      </c>
      <c r="I937" s="35">
        <f t="shared" si="280"/>
        <v>0</v>
      </c>
      <c r="J937" s="252">
        <f t="shared" si="281"/>
        <v>0</v>
      </c>
      <c r="K937" s="12">
        <f t="shared" si="282"/>
        <v>0</v>
      </c>
      <c r="L937" s="37"/>
      <c r="M937" s="6">
        <f>ROUND(予定価格!B925*査定表!$B$1949,-$F$14)</f>
        <v>0</v>
      </c>
      <c r="N937">
        <f>IF(M937=0,1,M937/予定価格!B925)</f>
        <v>1</v>
      </c>
      <c r="O937">
        <f t="shared" si="275"/>
        <v>11</v>
      </c>
      <c r="P937">
        <f t="shared" si="283"/>
        <v>0</v>
      </c>
      <c r="Q937">
        <f>IF(M937=0,0,M937/予定価格!B925)</f>
        <v>0</v>
      </c>
      <c r="R937">
        <f t="shared" si="276"/>
        <v>11</v>
      </c>
      <c r="S937">
        <f t="shared" si="284"/>
        <v>0</v>
      </c>
      <c r="T937" s="6">
        <f t="shared" si="285"/>
        <v>0</v>
      </c>
      <c r="U937" s="6" t="e">
        <f>IF(予定価格!$G$1939=0,ROUND(予定価格!H925*(入力表!$F$12/予定価格!$H$1943),-$F$14),ROUND((予定価格!G925*(入力表!$F$12-予定価格!$H$1943)/予定価格!$G$1943)+予定価格!H925,-$F$14))</f>
        <v>#DIV/0!</v>
      </c>
      <c r="V937" t="e">
        <f>IF(U937=0,1,IF(予定価格!O925=0,1,(U937-予定価格!P925)/予定価格!O925))</f>
        <v>#DIV/0!</v>
      </c>
      <c r="W937" t="e">
        <f t="shared" si="277"/>
        <v>#DIV/0!</v>
      </c>
      <c r="X937" t="e">
        <f t="shared" si="286"/>
        <v>#DIV/0!</v>
      </c>
      <c r="Y937" t="e">
        <f>IF(U937=0,0,IF(予定価格!G925=0,0,(U937-予定価格!H925)/予定価格!G925))</f>
        <v>#DIV/0!</v>
      </c>
      <c r="Z937" t="e">
        <f t="shared" si="278"/>
        <v>#DIV/0!</v>
      </c>
      <c r="AA937" t="e">
        <f t="shared" si="287"/>
        <v>#DIV/0!</v>
      </c>
      <c r="AB937" s="6" t="e">
        <f t="shared" si="288"/>
        <v>#DIV/0!</v>
      </c>
    </row>
    <row r="938" spans="1:28" hidden="1" x14ac:dyDescent="0.2">
      <c r="A938">
        <f>+予定価格!A926</f>
        <v>0</v>
      </c>
      <c r="B938" s="268">
        <f>ROUND(予定価格!B926*査定表!$B$1949,-D938)+E938</f>
        <v>0</v>
      </c>
      <c r="C938" s="268"/>
      <c r="D938" s="32">
        <f t="shared" si="273"/>
        <v>3</v>
      </c>
      <c r="E938" s="33">
        <f t="shared" si="279"/>
        <v>0</v>
      </c>
      <c r="F938" s="268">
        <f>IF($F$12=0,0,IF(予定価格!$G$1939=0,ROUND(予定価格!H926*(入力表!$F$12/予定価格!$H$1943),-H938),ROUND((予定価格!G926*(入力表!$F$12-予定価格!$H$1943)/予定価格!$G$1943)+予定価格!H926,-H938)))+I938</f>
        <v>0</v>
      </c>
      <c r="G938" s="268"/>
      <c r="H938" s="34">
        <f t="shared" si="274"/>
        <v>3</v>
      </c>
      <c r="I938" s="35">
        <f t="shared" si="280"/>
        <v>0</v>
      </c>
      <c r="J938" s="252">
        <f t="shared" si="281"/>
        <v>0</v>
      </c>
      <c r="K938" s="12">
        <f t="shared" si="282"/>
        <v>0</v>
      </c>
      <c r="L938" s="37"/>
      <c r="M938" s="6">
        <f>ROUND(予定価格!B926*査定表!$B$1949,-$F$14)</f>
        <v>0</v>
      </c>
      <c r="N938">
        <f>IF(M938=0,1,M938/予定価格!B926)</f>
        <v>1</v>
      </c>
      <c r="O938">
        <f t="shared" si="275"/>
        <v>11</v>
      </c>
      <c r="P938">
        <f t="shared" si="283"/>
        <v>0</v>
      </c>
      <c r="Q938">
        <f>IF(M938=0,0,M938/予定価格!B926)</f>
        <v>0</v>
      </c>
      <c r="R938">
        <f t="shared" si="276"/>
        <v>11</v>
      </c>
      <c r="S938">
        <f t="shared" si="284"/>
        <v>0</v>
      </c>
      <c r="T938" s="6">
        <f t="shared" si="285"/>
        <v>0</v>
      </c>
      <c r="U938" s="6" t="e">
        <f>IF(予定価格!$G$1939=0,ROUND(予定価格!H926*(入力表!$F$12/予定価格!$H$1943),-$F$14),ROUND((予定価格!G926*(入力表!$F$12-予定価格!$H$1943)/予定価格!$G$1943)+予定価格!H926,-$F$14))</f>
        <v>#DIV/0!</v>
      </c>
      <c r="V938" t="e">
        <f>IF(U938=0,1,IF(予定価格!O926=0,1,(U938-予定価格!P926)/予定価格!O926))</f>
        <v>#DIV/0!</v>
      </c>
      <c r="W938" t="e">
        <f t="shared" si="277"/>
        <v>#DIV/0!</v>
      </c>
      <c r="X938" t="e">
        <f t="shared" si="286"/>
        <v>#DIV/0!</v>
      </c>
      <c r="Y938" t="e">
        <f>IF(U938=0,0,IF(予定価格!G926=0,0,(U938-予定価格!H926)/予定価格!G926))</f>
        <v>#DIV/0!</v>
      </c>
      <c r="Z938" t="e">
        <f t="shared" si="278"/>
        <v>#DIV/0!</v>
      </c>
      <c r="AA938" t="e">
        <f t="shared" si="287"/>
        <v>#DIV/0!</v>
      </c>
      <c r="AB938" s="6" t="e">
        <f t="shared" si="288"/>
        <v>#DIV/0!</v>
      </c>
    </row>
    <row r="939" spans="1:28" hidden="1" x14ac:dyDescent="0.2">
      <c r="A939">
        <f>+予定価格!A927</f>
        <v>0</v>
      </c>
      <c r="B939" s="268">
        <f>ROUND(予定価格!B927*査定表!$B$1949,-D939)+E939</f>
        <v>0</v>
      </c>
      <c r="C939" s="268"/>
      <c r="D939" s="32">
        <f t="shared" si="273"/>
        <v>3</v>
      </c>
      <c r="E939" s="33">
        <f t="shared" si="279"/>
        <v>0</v>
      </c>
      <c r="F939" s="268">
        <f>IF($F$12=0,0,IF(予定価格!$G$1939=0,ROUND(予定価格!H927*(入力表!$F$12/予定価格!$H$1943),-H939),ROUND((予定価格!G927*(入力表!$F$12-予定価格!$H$1943)/予定価格!$G$1943)+予定価格!H927,-H939)))+I939</f>
        <v>0</v>
      </c>
      <c r="G939" s="268"/>
      <c r="H939" s="34">
        <f t="shared" si="274"/>
        <v>3</v>
      </c>
      <c r="I939" s="35">
        <f t="shared" si="280"/>
        <v>0</v>
      </c>
      <c r="J939" s="252">
        <f t="shared" si="281"/>
        <v>0</v>
      </c>
      <c r="K939" s="12">
        <f t="shared" si="282"/>
        <v>0</v>
      </c>
      <c r="L939" s="37"/>
      <c r="M939" s="6">
        <f>ROUND(予定価格!B927*査定表!$B$1949,-$F$14)</f>
        <v>0</v>
      </c>
      <c r="N939">
        <f>IF(M939=0,1,M939/予定価格!B927)</f>
        <v>1</v>
      </c>
      <c r="O939">
        <f t="shared" si="275"/>
        <v>11</v>
      </c>
      <c r="P939">
        <f t="shared" si="283"/>
        <v>0</v>
      </c>
      <c r="Q939">
        <f>IF(M939=0,0,M939/予定価格!B927)</f>
        <v>0</v>
      </c>
      <c r="R939">
        <f t="shared" si="276"/>
        <v>11</v>
      </c>
      <c r="S939">
        <f t="shared" si="284"/>
        <v>0</v>
      </c>
      <c r="T939" s="6">
        <f t="shared" si="285"/>
        <v>0</v>
      </c>
      <c r="U939" s="6" t="e">
        <f>IF(予定価格!$G$1939=0,ROUND(予定価格!H927*(入力表!$F$12/予定価格!$H$1943),-$F$14),ROUND((予定価格!G927*(入力表!$F$12-予定価格!$H$1943)/予定価格!$G$1943)+予定価格!H927,-$F$14))</f>
        <v>#DIV/0!</v>
      </c>
      <c r="V939" t="e">
        <f>IF(U939=0,1,IF(予定価格!O927=0,1,(U939-予定価格!P927)/予定価格!O927))</f>
        <v>#DIV/0!</v>
      </c>
      <c r="W939" t="e">
        <f t="shared" si="277"/>
        <v>#DIV/0!</v>
      </c>
      <c r="X939" t="e">
        <f t="shared" si="286"/>
        <v>#DIV/0!</v>
      </c>
      <c r="Y939" t="e">
        <f>IF(U939=0,0,IF(予定価格!G927=0,0,(U939-予定価格!H927)/予定価格!G927))</f>
        <v>#DIV/0!</v>
      </c>
      <c r="Z939" t="e">
        <f t="shared" si="278"/>
        <v>#DIV/0!</v>
      </c>
      <c r="AA939" t="e">
        <f t="shared" si="287"/>
        <v>#DIV/0!</v>
      </c>
      <c r="AB939" s="6" t="e">
        <f t="shared" si="288"/>
        <v>#DIV/0!</v>
      </c>
    </row>
    <row r="940" spans="1:28" hidden="1" x14ac:dyDescent="0.2">
      <c r="A940">
        <f>+予定価格!A928</f>
        <v>0</v>
      </c>
      <c r="B940" s="268">
        <f>ROUND(予定価格!B928*査定表!$B$1949,-D940)+E940</f>
        <v>0</v>
      </c>
      <c r="C940" s="268"/>
      <c r="D940" s="32">
        <f t="shared" si="273"/>
        <v>3</v>
      </c>
      <c r="E940" s="33">
        <f t="shared" si="279"/>
        <v>0</v>
      </c>
      <c r="F940" s="268">
        <f>IF($F$12=0,0,IF(予定価格!$G$1939=0,ROUND(予定価格!H928*(入力表!$F$12/予定価格!$H$1943),-H940),ROUND((予定価格!G928*(入力表!$F$12-予定価格!$H$1943)/予定価格!$G$1943)+予定価格!H928,-H940)))+I940</f>
        <v>0</v>
      </c>
      <c r="G940" s="268"/>
      <c r="H940" s="34">
        <f t="shared" si="274"/>
        <v>3</v>
      </c>
      <c r="I940" s="35">
        <f t="shared" si="280"/>
        <v>0</v>
      </c>
      <c r="J940" s="252">
        <f t="shared" si="281"/>
        <v>0</v>
      </c>
      <c r="K940" s="12">
        <f t="shared" si="282"/>
        <v>0</v>
      </c>
      <c r="L940" s="37"/>
      <c r="M940" s="6">
        <f>ROUND(予定価格!B928*査定表!$B$1949,-$F$14)</f>
        <v>0</v>
      </c>
      <c r="N940">
        <f>IF(M940=0,1,M940/予定価格!B928)</f>
        <v>1</v>
      </c>
      <c r="O940">
        <f t="shared" si="275"/>
        <v>11</v>
      </c>
      <c r="P940">
        <f t="shared" si="283"/>
        <v>0</v>
      </c>
      <c r="Q940">
        <f>IF(M940=0,0,M940/予定価格!B928)</f>
        <v>0</v>
      </c>
      <c r="R940">
        <f t="shared" si="276"/>
        <v>11</v>
      </c>
      <c r="S940">
        <f t="shared" si="284"/>
        <v>0</v>
      </c>
      <c r="T940" s="6">
        <f t="shared" si="285"/>
        <v>0</v>
      </c>
      <c r="U940" s="6" t="e">
        <f>IF(予定価格!$G$1939=0,ROUND(予定価格!H928*(入力表!$F$12/予定価格!$H$1943),-$F$14),ROUND((予定価格!G928*(入力表!$F$12-予定価格!$H$1943)/予定価格!$G$1943)+予定価格!H928,-$F$14))</f>
        <v>#DIV/0!</v>
      </c>
      <c r="V940" t="e">
        <f>IF(U940=0,1,IF(予定価格!O928=0,1,(U940-予定価格!P928)/予定価格!O928))</f>
        <v>#DIV/0!</v>
      </c>
      <c r="W940" t="e">
        <f t="shared" si="277"/>
        <v>#DIV/0!</v>
      </c>
      <c r="X940" t="e">
        <f t="shared" si="286"/>
        <v>#DIV/0!</v>
      </c>
      <c r="Y940" t="e">
        <f>IF(U940=0,0,IF(予定価格!G928=0,0,(U940-予定価格!H928)/予定価格!G928))</f>
        <v>#DIV/0!</v>
      </c>
      <c r="Z940" t="e">
        <f t="shared" si="278"/>
        <v>#DIV/0!</v>
      </c>
      <c r="AA940" t="e">
        <f t="shared" si="287"/>
        <v>#DIV/0!</v>
      </c>
      <c r="AB940" s="6" t="e">
        <f t="shared" si="288"/>
        <v>#DIV/0!</v>
      </c>
    </row>
    <row r="941" spans="1:28" hidden="1" x14ac:dyDescent="0.2">
      <c r="A941">
        <f>+予定価格!A929</f>
        <v>0</v>
      </c>
      <c r="B941" s="268">
        <f>ROUND(予定価格!B929*査定表!$B$1949,-D941)+E941</f>
        <v>0</v>
      </c>
      <c r="C941" s="268"/>
      <c r="D941" s="32">
        <f t="shared" si="273"/>
        <v>3</v>
      </c>
      <c r="E941" s="33">
        <f t="shared" si="279"/>
        <v>0</v>
      </c>
      <c r="F941" s="268">
        <f>IF($F$12=0,0,IF(予定価格!$G$1939=0,ROUND(予定価格!H929*(入力表!$F$12/予定価格!$H$1943),-H941),ROUND((予定価格!G929*(入力表!$F$12-予定価格!$H$1943)/予定価格!$G$1943)+予定価格!H929,-H941)))+I941</f>
        <v>0</v>
      </c>
      <c r="G941" s="268"/>
      <c r="H941" s="34">
        <f t="shared" si="274"/>
        <v>3</v>
      </c>
      <c r="I941" s="35">
        <f t="shared" si="280"/>
        <v>0</v>
      </c>
      <c r="J941" s="252">
        <f t="shared" si="281"/>
        <v>0</v>
      </c>
      <c r="K941" s="12">
        <f t="shared" si="282"/>
        <v>0</v>
      </c>
      <c r="L941" s="37"/>
      <c r="M941" s="6">
        <f>ROUND(予定価格!B929*査定表!$B$1949,-$F$14)</f>
        <v>0</v>
      </c>
      <c r="N941">
        <f>IF(M941=0,1,M941/予定価格!B929)</f>
        <v>1</v>
      </c>
      <c r="O941">
        <f t="shared" si="275"/>
        <v>11</v>
      </c>
      <c r="P941">
        <f t="shared" si="283"/>
        <v>0</v>
      </c>
      <c r="Q941">
        <f>IF(M941=0,0,M941/予定価格!B929)</f>
        <v>0</v>
      </c>
      <c r="R941">
        <f t="shared" si="276"/>
        <v>11</v>
      </c>
      <c r="S941">
        <f t="shared" si="284"/>
        <v>0</v>
      </c>
      <c r="T941" s="6">
        <f t="shared" si="285"/>
        <v>0</v>
      </c>
      <c r="U941" s="6" t="e">
        <f>IF(予定価格!$G$1939=0,ROUND(予定価格!H929*(入力表!$F$12/予定価格!$H$1943),-$F$14),ROUND((予定価格!G929*(入力表!$F$12-予定価格!$H$1943)/予定価格!$G$1943)+予定価格!H929,-$F$14))</f>
        <v>#DIV/0!</v>
      </c>
      <c r="V941" t="e">
        <f>IF(U941=0,1,IF(予定価格!O929=0,1,(U941-予定価格!P929)/予定価格!O929))</f>
        <v>#DIV/0!</v>
      </c>
      <c r="W941" t="e">
        <f t="shared" si="277"/>
        <v>#DIV/0!</v>
      </c>
      <c r="X941" t="e">
        <f t="shared" si="286"/>
        <v>#DIV/0!</v>
      </c>
      <c r="Y941" t="e">
        <f>IF(U941=0,0,IF(予定価格!G929=0,0,(U941-予定価格!H929)/予定価格!G929))</f>
        <v>#DIV/0!</v>
      </c>
      <c r="Z941" t="e">
        <f t="shared" si="278"/>
        <v>#DIV/0!</v>
      </c>
      <c r="AA941" t="e">
        <f t="shared" si="287"/>
        <v>#DIV/0!</v>
      </c>
      <c r="AB941" s="6" t="e">
        <f t="shared" si="288"/>
        <v>#DIV/0!</v>
      </c>
    </row>
    <row r="942" spans="1:28" hidden="1" x14ac:dyDescent="0.2">
      <c r="A942">
        <f>+予定価格!A930</f>
        <v>0</v>
      </c>
      <c r="B942" s="268">
        <f>ROUND(予定価格!B930*査定表!$B$1949,-D942)+E942</f>
        <v>0</v>
      </c>
      <c r="C942" s="268"/>
      <c r="D942" s="32">
        <f t="shared" si="273"/>
        <v>3</v>
      </c>
      <c r="E942" s="33">
        <f t="shared" si="279"/>
        <v>0</v>
      </c>
      <c r="F942" s="268">
        <f>IF($F$12=0,0,IF(予定価格!$G$1939=0,ROUND(予定価格!H930*(入力表!$F$12/予定価格!$H$1943),-H942),ROUND((予定価格!G930*(入力表!$F$12-予定価格!$H$1943)/予定価格!$G$1943)+予定価格!H930,-H942)))+I942</f>
        <v>0</v>
      </c>
      <c r="G942" s="268"/>
      <c r="H942" s="34">
        <f t="shared" si="274"/>
        <v>3</v>
      </c>
      <c r="I942" s="35">
        <f t="shared" si="280"/>
        <v>0</v>
      </c>
      <c r="J942" s="252">
        <f t="shared" si="281"/>
        <v>0</v>
      </c>
      <c r="K942" s="12">
        <f t="shared" si="282"/>
        <v>0</v>
      </c>
      <c r="L942" s="37"/>
      <c r="M942" s="6">
        <f>ROUND(予定価格!B930*査定表!$B$1949,-$F$14)</f>
        <v>0</v>
      </c>
      <c r="N942">
        <f>IF(M942=0,1,M942/予定価格!B930)</f>
        <v>1</v>
      </c>
      <c r="O942">
        <f t="shared" si="275"/>
        <v>11</v>
      </c>
      <c r="P942">
        <f t="shared" si="283"/>
        <v>0</v>
      </c>
      <c r="Q942">
        <f>IF(M942=0,0,M942/予定価格!B930)</f>
        <v>0</v>
      </c>
      <c r="R942">
        <f t="shared" si="276"/>
        <v>11</v>
      </c>
      <c r="S942">
        <f t="shared" si="284"/>
        <v>0</v>
      </c>
      <c r="T942" s="6">
        <f t="shared" si="285"/>
        <v>0</v>
      </c>
      <c r="U942" s="6" t="e">
        <f>IF(予定価格!$G$1939=0,ROUND(予定価格!H930*(入力表!$F$12/予定価格!$H$1943),-$F$14),ROUND((予定価格!G930*(入力表!$F$12-予定価格!$H$1943)/予定価格!$G$1943)+予定価格!H930,-$F$14))</f>
        <v>#DIV/0!</v>
      </c>
      <c r="V942" t="e">
        <f>IF(U942=0,1,IF(予定価格!O930=0,1,(U942-予定価格!P930)/予定価格!O930))</f>
        <v>#DIV/0!</v>
      </c>
      <c r="W942" t="e">
        <f t="shared" si="277"/>
        <v>#DIV/0!</v>
      </c>
      <c r="X942" t="e">
        <f t="shared" si="286"/>
        <v>#DIV/0!</v>
      </c>
      <c r="Y942" t="e">
        <f>IF(U942=0,0,IF(予定価格!G930=0,0,(U942-予定価格!H930)/予定価格!G930))</f>
        <v>#DIV/0!</v>
      </c>
      <c r="Z942" t="e">
        <f t="shared" si="278"/>
        <v>#DIV/0!</v>
      </c>
      <c r="AA942" t="e">
        <f t="shared" si="287"/>
        <v>#DIV/0!</v>
      </c>
      <c r="AB942" s="6" t="e">
        <f t="shared" si="288"/>
        <v>#DIV/0!</v>
      </c>
    </row>
    <row r="943" spans="1:28" hidden="1" x14ac:dyDescent="0.2">
      <c r="A943">
        <f>+予定価格!A931</f>
        <v>0</v>
      </c>
      <c r="B943" s="268">
        <f>ROUND(予定価格!B931*査定表!$B$1949,-D943)+E943</f>
        <v>0</v>
      </c>
      <c r="C943" s="268"/>
      <c r="D943" s="32">
        <f t="shared" si="273"/>
        <v>3</v>
      </c>
      <c r="E943" s="33">
        <f t="shared" si="279"/>
        <v>0</v>
      </c>
      <c r="F943" s="268">
        <f>IF($F$12=0,0,IF(予定価格!$G$1939=0,ROUND(予定価格!H931*(入力表!$F$12/予定価格!$H$1943),-H943),ROUND((予定価格!G931*(入力表!$F$12-予定価格!$H$1943)/予定価格!$G$1943)+予定価格!H931,-H943)))+I943</f>
        <v>0</v>
      </c>
      <c r="G943" s="268"/>
      <c r="H943" s="34">
        <f t="shared" si="274"/>
        <v>3</v>
      </c>
      <c r="I943" s="35">
        <f t="shared" si="280"/>
        <v>0</v>
      </c>
      <c r="J943" s="252">
        <f t="shared" si="281"/>
        <v>0</v>
      </c>
      <c r="K943" s="12">
        <f t="shared" si="282"/>
        <v>0</v>
      </c>
      <c r="L943" s="37"/>
      <c r="M943" s="6">
        <f>ROUND(予定価格!B931*査定表!$B$1949,-$F$14)</f>
        <v>0</v>
      </c>
      <c r="N943">
        <f>IF(M943=0,1,M943/予定価格!B931)</f>
        <v>1</v>
      </c>
      <c r="O943">
        <f t="shared" si="275"/>
        <v>11</v>
      </c>
      <c r="P943">
        <f t="shared" si="283"/>
        <v>0</v>
      </c>
      <c r="Q943">
        <f>IF(M943=0,0,M943/予定価格!B931)</f>
        <v>0</v>
      </c>
      <c r="R943">
        <f t="shared" si="276"/>
        <v>11</v>
      </c>
      <c r="S943">
        <f t="shared" si="284"/>
        <v>0</v>
      </c>
      <c r="T943" s="6">
        <f t="shared" si="285"/>
        <v>0</v>
      </c>
      <c r="U943" s="6" t="e">
        <f>IF(予定価格!$G$1939=0,ROUND(予定価格!H931*(入力表!$F$12/予定価格!$H$1943),-$F$14),ROUND((予定価格!G931*(入力表!$F$12-予定価格!$H$1943)/予定価格!$G$1943)+予定価格!H931,-$F$14))</f>
        <v>#DIV/0!</v>
      </c>
      <c r="V943" t="e">
        <f>IF(U943=0,1,IF(予定価格!O931=0,1,(U943-予定価格!P931)/予定価格!O931))</f>
        <v>#DIV/0!</v>
      </c>
      <c r="W943" t="e">
        <f t="shared" si="277"/>
        <v>#DIV/0!</v>
      </c>
      <c r="X943" t="e">
        <f t="shared" si="286"/>
        <v>#DIV/0!</v>
      </c>
      <c r="Y943" t="e">
        <f>IF(U943=0,0,IF(予定価格!G931=0,0,(U943-予定価格!H931)/予定価格!G931))</f>
        <v>#DIV/0!</v>
      </c>
      <c r="Z943" t="e">
        <f t="shared" si="278"/>
        <v>#DIV/0!</v>
      </c>
      <c r="AA943" t="e">
        <f t="shared" si="287"/>
        <v>#DIV/0!</v>
      </c>
      <c r="AB943" s="6" t="e">
        <f t="shared" si="288"/>
        <v>#DIV/0!</v>
      </c>
    </row>
    <row r="944" spans="1:28" hidden="1" x14ac:dyDescent="0.2">
      <c r="A944">
        <f>+予定価格!A932</f>
        <v>0</v>
      </c>
      <c r="B944" s="268">
        <f>ROUND(予定価格!B932*査定表!$B$1949,-D944)+E944</f>
        <v>0</v>
      </c>
      <c r="C944" s="268"/>
      <c r="D944" s="32">
        <f t="shared" si="273"/>
        <v>3</v>
      </c>
      <c r="E944" s="33">
        <f t="shared" si="279"/>
        <v>0</v>
      </c>
      <c r="F944" s="268">
        <f>IF($F$12=0,0,IF(予定価格!$G$1939=0,ROUND(予定価格!H932*(入力表!$F$12/予定価格!$H$1943),-H944),ROUND((予定価格!G932*(入力表!$F$12-予定価格!$H$1943)/予定価格!$G$1943)+予定価格!H932,-H944)))+I944</f>
        <v>0</v>
      </c>
      <c r="G944" s="268"/>
      <c r="H944" s="34">
        <f t="shared" si="274"/>
        <v>3</v>
      </c>
      <c r="I944" s="35">
        <f t="shared" si="280"/>
        <v>0</v>
      </c>
      <c r="J944" s="252">
        <f t="shared" si="281"/>
        <v>0</v>
      </c>
      <c r="K944" s="12">
        <f t="shared" si="282"/>
        <v>0</v>
      </c>
      <c r="L944" s="37"/>
      <c r="M944" s="6">
        <f>ROUND(予定価格!B932*査定表!$B$1949,-$F$14)</f>
        <v>0</v>
      </c>
      <c r="N944">
        <f>IF(M944=0,1,M944/予定価格!B932)</f>
        <v>1</v>
      </c>
      <c r="O944">
        <f t="shared" si="275"/>
        <v>11</v>
      </c>
      <c r="P944">
        <f t="shared" si="283"/>
        <v>0</v>
      </c>
      <c r="Q944">
        <f>IF(M944=0,0,M944/予定価格!B932)</f>
        <v>0</v>
      </c>
      <c r="R944">
        <f t="shared" si="276"/>
        <v>11</v>
      </c>
      <c r="S944">
        <f t="shared" si="284"/>
        <v>0</v>
      </c>
      <c r="T944" s="6">
        <f t="shared" si="285"/>
        <v>0</v>
      </c>
      <c r="U944" s="6" t="e">
        <f>IF(予定価格!$G$1939=0,ROUND(予定価格!H932*(入力表!$F$12/予定価格!$H$1943),-$F$14),ROUND((予定価格!G932*(入力表!$F$12-予定価格!$H$1943)/予定価格!$G$1943)+予定価格!H932,-$F$14))</f>
        <v>#DIV/0!</v>
      </c>
      <c r="V944" t="e">
        <f>IF(U944=0,1,IF(予定価格!O932=0,1,(U944-予定価格!P932)/予定価格!O932))</f>
        <v>#DIV/0!</v>
      </c>
      <c r="W944" t="e">
        <f t="shared" si="277"/>
        <v>#DIV/0!</v>
      </c>
      <c r="X944" t="e">
        <f t="shared" si="286"/>
        <v>#DIV/0!</v>
      </c>
      <c r="Y944" t="e">
        <f>IF(U944=0,0,IF(予定価格!G932=0,0,(U944-予定価格!H932)/予定価格!G932))</f>
        <v>#DIV/0!</v>
      </c>
      <c r="Z944" t="e">
        <f t="shared" si="278"/>
        <v>#DIV/0!</v>
      </c>
      <c r="AA944" t="e">
        <f t="shared" si="287"/>
        <v>#DIV/0!</v>
      </c>
      <c r="AB944" s="6" t="e">
        <f t="shared" si="288"/>
        <v>#DIV/0!</v>
      </c>
    </row>
    <row r="945" spans="1:28" hidden="1" x14ac:dyDescent="0.2">
      <c r="A945">
        <f>+予定価格!A933</f>
        <v>0</v>
      </c>
      <c r="B945" s="268">
        <f>ROUND(予定価格!B933*査定表!$B$1949,-D945)+E945</f>
        <v>0</v>
      </c>
      <c r="C945" s="268"/>
      <c r="D945" s="32">
        <f t="shared" si="273"/>
        <v>3</v>
      </c>
      <c r="E945" s="33">
        <f t="shared" si="279"/>
        <v>0</v>
      </c>
      <c r="F945" s="268">
        <f>IF($F$12=0,0,IF(予定価格!$G$1939=0,ROUND(予定価格!H933*(入力表!$F$12/予定価格!$H$1943),-H945),ROUND((予定価格!G933*(入力表!$F$12-予定価格!$H$1943)/予定価格!$G$1943)+予定価格!H933,-H945)))+I945</f>
        <v>0</v>
      </c>
      <c r="G945" s="268"/>
      <c r="H945" s="34">
        <f t="shared" si="274"/>
        <v>3</v>
      </c>
      <c r="I945" s="35">
        <f t="shared" si="280"/>
        <v>0</v>
      </c>
      <c r="J945" s="252">
        <f t="shared" si="281"/>
        <v>0</v>
      </c>
      <c r="K945" s="12">
        <f t="shared" si="282"/>
        <v>0</v>
      </c>
      <c r="L945" s="37"/>
      <c r="M945" s="6">
        <f>ROUND(予定価格!B933*査定表!$B$1949,-$F$14)</f>
        <v>0</v>
      </c>
      <c r="N945">
        <f>IF(M945=0,1,M945/予定価格!B933)</f>
        <v>1</v>
      </c>
      <c r="O945">
        <f t="shared" si="275"/>
        <v>11</v>
      </c>
      <c r="P945">
        <f t="shared" si="283"/>
        <v>0</v>
      </c>
      <c r="Q945">
        <f>IF(M945=0,0,M945/予定価格!B933)</f>
        <v>0</v>
      </c>
      <c r="R945">
        <f t="shared" si="276"/>
        <v>11</v>
      </c>
      <c r="S945">
        <f t="shared" si="284"/>
        <v>0</v>
      </c>
      <c r="T945" s="6">
        <f t="shared" si="285"/>
        <v>0</v>
      </c>
      <c r="U945" s="6" t="e">
        <f>IF(予定価格!$G$1939=0,ROUND(予定価格!H933*(入力表!$F$12/予定価格!$H$1943),-$F$14),ROUND((予定価格!G933*(入力表!$F$12-予定価格!$H$1943)/予定価格!$G$1943)+予定価格!H933,-$F$14))</f>
        <v>#DIV/0!</v>
      </c>
      <c r="V945" t="e">
        <f>IF(U945=0,1,IF(予定価格!O933=0,1,(U945-予定価格!P933)/予定価格!O933))</f>
        <v>#DIV/0!</v>
      </c>
      <c r="W945" t="e">
        <f t="shared" si="277"/>
        <v>#DIV/0!</v>
      </c>
      <c r="X945" t="e">
        <f t="shared" si="286"/>
        <v>#DIV/0!</v>
      </c>
      <c r="Y945" t="e">
        <f>IF(U945=0,0,IF(予定価格!G933=0,0,(U945-予定価格!H933)/予定価格!G933))</f>
        <v>#DIV/0!</v>
      </c>
      <c r="Z945" t="e">
        <f t="shared" si="278"/>
        <v>#DIV/0!</v>
      </c>
      <c r="AA945" t="e">
        <f t="shared" si="287"/>
        <v>#DIV/0!</v>
      </c>
      <c r="AB945" s="6" t="e">
        <f t="shared" si="288"/>
        <v>#DIV/0!</v>
      </c>
    </row>
    <row r="946" spans="1:28" hidden="1" x14ac:dyDescent="0.2">
      <c r="A946">
        <f>+予定価格!A934</f>
        <v>0</v>
      </c>
      <c r="B946" s="268">
        <f>ROUND(予定価格!B934*査定表!$B$1949,-D946)+E946</f>
        <v>0</v>
      </c>
      <c r="C946" s="268"/>
      <c r="D946" s="32">
        <f t="shared" si="273"/>
        <v>3</v>
      </c>
      <c r="E946" s="33">
        <f t="shared" si="279"/>
        <v>0</v>
      </c>
      <c r="F946" s="268">
        <f>IF($F$12=0,0,IF(予定価格!$G$1939=0,ROUND(予定価格!H934*(入力表!$F$12/予定価格!$H$1943),-H946),ROUND((予定価格!G934*(入力表!$F$12-予定価格!$H$1943)/予定価格!$G$1943)+予定価格!H934,-H946)))+I946</f>
        <v>0</v>
      </c>
      <c r="G946" s="268"/>
      <c r="H946" s="34">
        <f t="shared" si="274"/>
        <v>3</v>
      </c>
      <c r="I946" s="35">
        <f t="shared" si="280"/>
        <v>0</v>
      </c>
      <c r="J946" s="252">
        <f t="shared" si="281"/>
        <v>0</v>
      </c>
      <c r="K946" s="12">
        <f t="shared" si="282"/>
        <v>0</v>
      </c>
      <c r="L946" s="37"/>
      <c r="M946" s="6">
        <f>ROUND(予定価格!B934*査定表!$B$1949,-$F$14)</f>
        <v>0</v>
      </c>
      <c r="N946">
        <f>IF(M946=0,1,M946/予定価格!B934)</f>
        <v>1</v>
      </c>
      <c r="O946">
        <f t="shared" si="275"/>
        <v>11</v>
      </c>
      <c r="P946">
        <f t="shared" si="283"/>
        <v>0</v>
      </c>
      <c r="Q946">
        <f>IF(M946=0,0,M946/予定価格!B934)</f>
        <v>0</v>
      </c>
      <c r="R946">
        <f t="shared" si="276"/>
        <v>11</v>
      </c>
      <c r="S946">
        <f t="shared" si="284"/>
        <v>0</v>
      </c>
      <c r="T946" s="6">
        <f t="shared" si="285"/>
        <v>0</v>
      </c>
      <c r="U946" s="6" t="e">
        <f>IF(予定価格!$G$1939=0,ROUND(予定価格!H934*(入力表!$F$12/予定価格!$H$1943),-$F$14),ROUND((予定価格!G934*(入力表!$F$12-予定価格!$H$1943)/予定価格!$G$1943)+予定価格!H934,-$F$14))</f>
        <v>#DIV/0!</v>
      </c>
      <c r="V946" t="e">
        <f>IF(U946=0,1,IF(予定価格!O934=0,1,(U946-予定価格!P934)/予定価格!O934))</f>
        <v>#DIV/0!</v>
      </c>
      <c r="W946" t="e">
        <f t="shared" si="277"/>
        <v>#DIV/0!</v>
      </c>
      <c r="X946" t="e">
        <f t="shared" si="286"/>
        <v>#DIV/0!</v>
      </c>
      <c r="Y946" t="e">
        <f>IF(U946=0,0,IF(予定価格!G934=0,0,(U946-予定価格!H934)/予定価格!G934))</f>
        <v>#DIV/0!</v>
      </c>
      <c r="Z946" t="e">
        <f t="shared" si="278"/>
        <v>#DIV/0!</v>
      </c>
      <c r="AA946" t="e">
        <f t="shared" si="287"/>
        <v>#DIV/0!</v>
      </c>
      <c r="AB946" s="6" t="e">
        <f t="shared" si="288"/>
        <v>#DIV/0!</v>
      </c>
    </row>
    <row r="947" spans="1:28" hidden="1" x14ac:dyDescent="0.2">
      <c r="A947">
        <f>+予定価格!A935</f>
        <v>0</v>
      </c>
      <c r="B947" s="268">
        <f>ROUND(予定価格!B935*査定表!$B$1949,-D947)+E947</f>
        <v>0</v>
      </c>
      <c r="C947" s="268"/>
      <c r="D947" s="32">
        <f t="shared" si="273"/>
        <v>3</v>
      </c>
      <c r="E947" s="33">
        <f t="shared" si="279"/>
        <v>0</v>
      </c>
      <c r="F947" s="268">
        <f>IF($F$12=0,0,IF(予定価格!$G$1939=0,ROUND(予定価格!H935*(入力表!$F$12/予定価格!$H$1943),-H947),ROUND((予定価格!G935*(入力表!$F$12-予定価格!$H$1943)/予定価格!$G$1943)+予定価格!H935,-H947)))+I947</f>
        <v>0</v>
      </c>
      <c r="G947" s="268"/>
      <c r="H947" s="34">
        <f t="shared" si="274"/>
        <v>3</v>
      </c>
      <c r="I947" s="35">
        <f t="shared" si="280"/>
        <v>0</v>
      </c>
      <c r="J947" s="252">
        <f t="shared" si="281"/>
        <v>0</v>
      </c>
      <c r="K947" s="12">
        <f t="shared" si="282"/>
        <v>0</v>
      </c>
      <c r="L947" s="37"/>
      <c r="M947" s="6">
        <f>ROUND(予定価格!B935*査定表!$B$1949,-$F$14)</f>
        <v>0</v>
      </c>
      <c r="N947">
        <f>IF(M947=0,1,M947/予定価格!B935)</f>
        <v>1</v>
      </c>
      <c r="O947">
        <f t="shared" si="275"/>
        <v>11</v>
      </c>
      <c r="P947">
        <f t="shared" si="283"/>
        <v>0</v>
      </c>
      <c r="Q947">
        <f>IF(M947=0,0,M947/予定価格!B935)</f>
        <v>0</v>
      </c>
      <c r="R947">
        <f t="shared" si="276"/>
        <v>11</v>
      </c>
      <c r="S947">
        <f t="shared" si="284"/>
        <v>0</v>
      </c>
      <c r="T947" s="6">
        <f t="shared" si="285"/>
        <v>0</v>
      </c>
      <c r="U947" s="6" t="e">
        <f>IF(予定価格!$G$1939=0,ROUND(予定価格!H935*(入力表!$F$12/予定価格!$H$1943),-$F$14),ROUND((予定価格!G935*(入力表!$F$12-予定価格!$H$1943)/予定価格!$G$1943)+予定価格!H935,-$F$14))</f>
        <v>#DIV/0!</v>
      </c>
      <c r="V947" t="e">
        <f>IF(U947=0,1,IF(予定価格!O935=0,1,(U947-予定価格!P935)/予定価格!O935))</f>
        <v>#DIV/0!</v>
      </c>
      <c r="W947" t="e">
        <f t="shared" si="277"/>
        <v>#DIV/0!</v>
      </c>
      <c r="X947" t="e">
        <f t="shared" si="286"/>
        <v>#DIV/0!</v>
      </c>
      <c r="Y947" t="e">
        <f>IF(U947=0,0,IF(予定価格!G935=0,0,(U947-予定価格!H935)/予定価格!G935))</f>
        <v>#DIV/0!</v>
      </c>
      <c r="Z947" t="e">
        <f t="shared" si="278"/>
        <v>#DIV/0!</v>
      </c>
      <c r="AA947" t="e">
        <f t="shared" si="287"/>
        <v>#DIV/0!</v>
      </c>
      <c r="AB947" s="6" t="e">
        <f t="shared" si="288"/>
        <v>#DIV/0!</v>
      </c>
    </row>
    <row r="948" spans="1:28" hidden="1" x14ac:dyDescent="0.2">
      <c r="A948">
        <f>+予定価格!A936</f>
        <v>0</v>
      </c>
      <c r="B948" s="268">
        <f>ROUND(予定価格!B936*査定表!$B$1949,-D948)+E948</f>
        <v>0</v>
      </c>
      <c r="C948" s="268"/>
      <c r="D948" s="32">
        <f t="shared" si="273"/>
        <v>3</v>
      </c>
      <c r="E948" s="33">
        <f t="shared" si="279"/>
        <v>0</v>
      </c>
      <c r="F948" s="268">
        <f>IF($F$12=0,0,IF(予定価格!$G$1939=0,ROUND(予定価格!H936*(入力表!$F$12/予定価格!$H$1943),-H948),ROUND((予定価格!G936*(入力表!$F$12-予定価格!$H$1943)/予定価格!$G$1943)+予定価格!H936,-H948)))+I948</f>
        <v>0</v>
      </c>
      <c r="G948" s="268"/>
      <c r="H948" s="34">
        <f t="shared" si="274"/>
        <v>3</v>
      </c>
      <c r="I948" s="35">
        <f t="shared" si="280"/>
        <v>0</v>
      </c>
      <c r="J948" s="252">
        <f t="shared" si="281"/>
        <v>0</v>
      </c>
      <c r="K948" s="12">
        <f t="shared" si="282"/>
        <v>0</v>
      </c>
      <c r="L948" s="37"/>
      <c r="M948" s="6">
        <f>ROUND(予定価格!B936*査定表!$B$1949,-$F$14)</f>
        <v>0</v>
      </c>
      <c r="N948">
        <f>IF(M948=0,1,M948/予定価格!B936)</f>
        <v>1</v>
      </c>
      <c r="O948">
        <f t="shared" si="275"/>
        <v>11</v>
      </c>
      <c r="P948">
        <f t="shared" si="283"/>
        <v>0</v>
      </c>
      <c r="Q948">
        <f>IF(M948=0,0,M948/予定価格!B936)</f>
        <v>0</v>
      </c>
      <c r="R948">
        <f t="shared" si="276"/>
        <v>11</v>
      </c>
      <c r="S948">
        <f t="shared" si="284"/>
        <v>0</v>
      </c>
      <c r="T948" s="6">
        <f t="shared" si="285"/>
        <v>0</v>
      </c>
      <c r="U948" s="6" t="e">
        <f>IF(予定価格!$G$1939=0,ROUND(予定価格!H936*(入力表!$F$12/予定価格!$H$1943),-$F$14),ROUND((予定価格!G936*(入力表!$F$12-予定価格!$H$1943)/予定価格!$G$1943)+予定価格!H936,-$F$14))</f>
        <v>#DIV/0!</v>
      </c>
      <c r="V948" t="e">
        <f>IF(U948=0,1,IF(予定価格!O936=0,1,(U948-予定価格!P936)/予定価格!O936))</f>
        <v>#DIV/0!</v>
      </c>
      <c r="W948" t="e">
        <f t="shared" si="277"/>
        <v>#DIV/0!</v>
      </c>
      <c r="X948" t="e">
        <f t="shared" si="286"/>
        <v>#DIV/0!</v>
      </c>
      <c r="Y948" t="e">
        <f>IF(U948=0,0,IF(予定価格!G936=0,0,(U948-予定価格!H936)/予定価格!G936))</f>
        <v>#DIV/0!</v>
      </c>
      <c r="Z948" t="e">
        <f t="shared" si="278"/>
        <v>#DIV/0!</v>
      </c>
      <c r="AA948" t="e">
        <f t="shared" si="287"/>
        <v>#DIV/0!</v>
      </c>
      <c r="AB948" s="6" t="e">
        <f t="shared" si="288"/>
        <v>#DIV/0!</v>
      </c>
    </row>
    <row r="949" spans="1:28" hidden="1" x14ac:dyDescent="0.2">
      <c r="A949">
        <f>+予定価格!A937</f>
        <v>0</v>
      </c>
      <c r="B949" s="268">
        <f>ROUND(予定価格!B937*査定表!$B$1949,-D949)+E949</f>
        <v>0</v>
      </c>
      <c r="C949" s="268"/>
      <c r="D949" s="32">
        <f t="shared" si="273"/>
        <v>3</v>
      </c>
      <c r="E949" s="33">
        <f t="shared" si="279"/>
        <v>0</v>
      </c>
      <c r="F949" s="268">
        <f>IF($F$12=0,0,IF(予定価格!$G$1939=0,ROUND(予定価格!H937*(入力表!$F$12/予定価格!$H$1943),-H949),ROUND((予定価格!G937*(入力表!$F$12-予定価格!$H$1943)/予定価格!$G$1943)+予定価格!H937,-H949)))+I949</f>
        <v>0</v>
      </c>
      <c r="G949" s="268"/>
      <c r="H949" s="34">
        <f t="shared" si="274"/>
        <v>3</v>
      </c>
      <c r="I949" s="35">
        <f t="shared" si="280"/>
        <v>0</v>
      </c>
      <c r="J949" s="252">
        <f t="shared" si="281"/>
        <v>0</v>
      </c>
      <c r="K949" s="12">
        <f t="shared" si="282"/>
        <v>0</v>
      </c>
      <c r="L949" s="37"/>
      <c r="M949" s="6">
        <f>ROUND(予定価格!B937*査定表!$B$1949,-$F$14)</f>
        <v>0</v>
      </c>
      <c r="N949">
        <f>IF(M949=0,1,M949/予定価格!B937)</f>
        <v>1</v>
      </c>
      <c r="O949">
        <f t="shared" si="275"/>
        <v>11</v>
      </c>
      <c r="P949">
        <f t="shared" si="283"/>
        <v>0</v>
      </c>
      <c r="Q949">
        <f>IF(M949=0,0,M949/予定価格!B937)</f>
        <v>0</v>
      </c>
      <c r="R949">
        <f t="shared" si="276"/>
        <v>11</v>
      </c>
      <c r="S949">
        <f t="shared" si="284"/>
        <v>0</v>
      </c>
      <c r="T949" s="6">
        <f t="shared" si="285"/>
        <v>0</v>
      </c>
      <c r="U949" s="6" t="e">
        <f>IF(予定価格!$G$1939=0,ROUND(予定価格!H937*(入力表!$F$12/予定価格!$H$1943),-$F$14),ROUND((予定価格!G937*(入力表!$F$12-予定価格!$H$1943)/予定価格!$G$1943)+予定価格!H937,-$F$14))</f>
        <v>#DIV/0!</v>
      </c>
      <c r="V949" t="e">
        <f>IF(U949=0,1,IF(予定価格!O937=0,1,(U949-予定価格!P937)/予定価格!O937))</f>
        <v>#DIV/0!</v>
      </c>
      <c r="W949" t="e">
        <f t="shared" si="277"/>
        <v>#DIV/0!</v>
      </c>
      <c r="X949" t="e">
        <f t="shared" si="286"/>
        <v>#DIV/0!</v>
      </c>
      <c r="Y949" t="e">
        <f>IF(U949=0,0,IF(予定価格!G937=0,0,(U949-予定価格!H937)/予定価格!G937))</f>
        <v>#DIV/0!</v>
      </c>
      <c r="Z949" t="e">
        <f t="shared" si="278"/>
        <v>#DIV/0!</v>
      </c>
      <c r="AA949" t="e">
        <f t="shared" si="287"/>
        <v>#DIV/0!</v>
      </c>
      <c r="AB949" s="6" t="e">
        <f t="shared" si="288"/>
        <v>#DIV/0!</v>
      </c>
    </row>
    <row r="950" spans="1:28" hidden="1" x14ac:dyDescent="0.2">
      <c r="A950">
        <f>+予定価格!A938</f>
        <v>0</v>
      </c>
      <c r="B950" s="268">
        <f>ROUND(予定価格!B938*査定表!$B$1949,-D950)+E950</f>
        <v>0</v>
      </c>
      <c r="C950" s="268"/>
      <c r="D950" s="32">
        <f t="shared" si="273"/>
        <v>3</v>
      </c>
      <c r="E950" s="33">
        <f t="shared" si="279"/>
        <v>0</v>
      </c>
      <c r="F950" s="268">
        <f>IF($F$12=0,0,IF(予定価格!$G$1939=0,ROUND(予定価格!H938*(入力表!$F$12/予定価格!$H$1943),-H950),ROUND((予定価格!G938*(入力表!$F$12-予定価格!$H$1943)/予定価格!$G$1943)+予定価格!H938,-H950)))+I950</f>
        <v>0</v>
      </c>
      <c r="G950" s="268"/>
      <c r="H950" s="34">
        <f t="shared" si="274"/>
        <v>3</v>
      </c>
      <c r="I950" s="35">
        <f t="shared" si="280"/>
        <v>0</v>
      </c>
      <c r="J950" s="252">
        <f t="shared" si="281"/>
        <v>0</v>
      </c>
      <c r="K950" s="12">
        <f t="shared" si="282"/>
        <v>0</v>
      </c>
      <c r="L950" s="37"/>
      <c r="M950" s="6">
        <f>ROUND(予定価格!B938*査定表!$B$1949,-$F$14)</f>
        <v>0</v>
      </c>
      <c r="N950">
        <f>IF(M950=0,1,M950/予定価格!B938)</f>
        <v>1</v>
      </c>
      <c r="O950">
        <f t="shared" si="275"/>
        <v>11</v>
      </c>
      <c r="P950">
        <f t="shared" si="283"/>
        <v>0</v>
      </c>
      <c r="Q950">
        <f>IF(M950=0,0,M950/予定価格!B938)</f>
        <v>0</v>
      </c>
      <c r="R950">
        <f t="shared" si="276"/>
        <v>11</v>
      </c>
      <c r="S950">
        <f t="shared" si="284"/>
        <v>0</v>
      </c>
      <c r="T950" s="6">
        <f t="shared" si="285"/>
        <v>0</v>
      </c>
      <c r="U950" s="6" t="e">
        <f>IF(予定価格!$G$1939=0,ROUND(予定価格!H938*(入力表!$F$12/予定価格!$H$1943),-$F$14),ROUND((予定価格!G938*(入力表!$F$12-予定価格!$H$1943)/予定価格!$G$1943)+予定価格!H938,-$F$14))</f>
        <v>#DIV/0!</v>
      </c>
      <c r="V950" t="e">
        <f>IF(U950=0,1,IF(予定価格!O938=0,1,(U950-予定価格!P938)/予定価格!O938))</f>
        <v>#DIV/0!</v>
      </c>
      <c r="W950" t="e">
        <f t="shared" si="277"/>
        <v>#DIV/0!</v>
      </c>
      <c r="X950" t="e">
        <f t="shared" si="286"/>
        <v>#DIV/0!</v>
      </c>
      <c r="Y950" t="e">
        <f>IF(U950=0,0,IF(予定価格!G938=0,0,(U950-予定価格!H938)/予定価格!G938))</f>
        <v>#DIV/0!</v>
      </c>
      <c r="Z950" t="e">
        <f t="shared" si="278"/>
        <v>#DIV/0!</v>
      </c>
      <c r="AA950" t="e">
        <f t="shared" si="287"/>
        <v>#DIV/0!</v>
      </c>
      <c r="AB950" s="6" t="e">
        <f t="shared" si="288"/>
        <v>#DIV/0!</v>
      </c>
    </row>
    <row r="951" spans="1:28" hidden="1" x14ac:dyDescent="0.2">
      <c r="A951">
        <f>+予定価格!A939</f>
        <v>0</v>
      </c>
      <c r="B951" s="268">
        <f>ROUND(予定価格!B939*査定表!$B$1949,-D951)+E951</f>
        <v>0</v>
      </c>
      <c r="C951" s="268"/>
      <c r="D951" s="32">
        <f t="shared" si="273"/>
        <v>3</v>
      </c>
      <c r="E951" s="33">
        <f t="shared" si="279"/>
        <v>0</v>
      </c>
      <c r="F951" s="268">
        <f>IF($F$12=0,0,IF(予定価格!$G$1939=0,ROUND(予定価格!H939*(入力表!$F$12/予定価格!$H$1943),-H951),ROUND((予定価格!G939*(入力表!$F$12-予定価格!$H$1943)/予定価格!$G$1943)+予定価格!H939,-H951)))+I951</f>
        <v>0</v>
      </c>
      <c r="G951" s="268"/>
      <c r="H951" s="34">
        <f t="shared" si="274"/>
        <v>3</v>
      </c>
      <c r="I951" s="35">
        <f t="shared" si="280"/>
        <v>0</v>
      </c>
      <c r="J951" s="252">
        <f t="shared" si="281"/>
        <v>0</v>
      </c>
      <c r="K951" s="12">
        <f t="shared" si="282"/>
        <v>0</v>
      </c>
      <c r="L951" s="37"/>
      <c r="M951" s="6">
        <f>ROUND(予定価格!B939*査定表!$B$1949,-$F$14)</f>
        <v>0</v>
      </c>
      <c r="N951">
        <f>IF(M951=0,1,M951/予定価格!B939)</f>
        <v>1</v>
      </c>
      <c r="O951">
        <f t="shared" si="275"/>
        <v>11</v>
      </c>
      <c r="P951">
        <f t="shared" si="283"/>
        <v>0</v>
      </c>
      <c r="Q951">
        <f>IF(M951=0,0,M951/予定価格!B939)</f>
        <v>0</v>
      </c>
      <c r="R951">
        <f t="shared" si="276"/>
        <v>11</v>
      </c>
      <c r="S951">
        <f t="shared" si="284"/>
        <v>0</v>
      </c>
      <c r="T951" s="6">
        <f t="shared" si="285"/>
        <v>0</v>
      </c>
      <c r="U951" s="6" t="e">
        <f>IF(予定価格!$G$1939=0,ROUND(予定価格!H939*(入力表!$F$12/予定価格!$H$1943),-$F$14),ROUND((予定価格!G939*(入力表!$F$12-予定価格!$H$1943)/予定価格!$G$1943)+予定価格!H939,-$F$14))</f>
        <v>#DIV/0!</v>
      </c>
      <c r="V951" t="e">
        <f>IF(U951=0,1,IF(予定価格!O939=0,1,(U951-予定価格!P939)/予定価格!O939))</f>
        <v>#DIV/0!</v>
      </c>
      <c r="W951" t="e">
        <f t="shared" si="277"/>
        <v>#DIV/0!</v>
      </c>
      <c r="X951" t="e">
        <f t="shared" si="286"/>
        <v>#DIV/0!</v>
      </c>
      <c r="Y951" t="e">
        <f>IF(U951=0,0,IF(予定価格!G939=0,0,(U951-予定価格!H939)/予定価格!G939))</f>
        <v>#DIV/0!</v>
      </c>
      <c r="Z951" t="e">
        <f t="shared" si="278"/>
        <v>#DIV/0!</v>
      </c>
      <c r="AA951" t="e">
        <f t="shared" si="287"/>
        <v>#DIV/0!</v>
      </c>
      <c r="AB951" s="6" t="e">
        <f t="shared" si="288"/>
        <v>#DIV/0!</v>
      </c>
    </row>
    <row r="952" spans="1:28" hidden="1" x14ac:dyDescent="0.2">
      <c r="A952">
        <f>+予定価格!A940</f>
        <v>0</v>
      </c>
      <c r="B952" s="268">
        <f>ROUND(予定価格!B940*査定表!$B$1949,-D952)+E952</f>
        <v>0</v>
      </c>
      <c r="C952" s="268"/>
      <c r="D952" s="32">
        <f t="shared" si="273"/>
        <v>3</v>
      </c>
      <c r="E952" s="33">
        <f t="shared" si="279"/>
        <v>0</v>
      </c>
      <c r="F952" s="268">
        <f>IF($F$12=0,0,IF(予定価格!$G$1939=0,ROUND(予定価格!H940*(入力表!$F$12/予定価格!$H$1943),-H952),ROUND((予定価格!G940*(入力表!$F$12-予定価格!$H$1943)/予定価格!$G$1943)+予定価格!H940,-H952)))+I952</f>
        <v>0</v>
      </c>
      <c r="G952" s="268"/>
      <c r="H952" s="34">
        <f t="shared" si="274"/>
        <v>3</v>
      </c>
      <c r="I952" s="35">
        <f t="shared" si="280"/>
        <v>0</v>
      </c>
      <c r="J952" s="252">
        <f t="shared" si="281"/>
        <v>0</v>
      </c>
      <c r="K952" s="12">
        <f t="shared" si="282"/>
        <v>0</v>
      </c>
      <c r="L952" s="37"/>
      <c r="M952" s="6">
        <f>ROUND(予定価格!B940*査定表!$B$1949,-$F$14)</f>
        <v>0</v>
      </c>
      <c r="N952">
        <f>IF(M952=0,1,M952/予定価格!B940)</f>
        <v>1</v>
      </c>
      <c r="O952">
        <f t="shared" si="275"/>
        <v>11</v>
      </c>
      <c r="P952">
        <f t="shared" si="283"/>
        <v>0</v>
      </c>
      <c r="Q952">
        <f>IF(M952=0,0,M952/予定価格!B940)</f>
        <v>0</v>
      </c>
      <c r="R952">
        <f t="shared" si="276"/>
        <v>11</v>
      </c>
      <c r="S952">
        <f t="shared" si="284"/>
        <v>0</v>
      </c>
      <c r="T952" s="6">
        <f t="shared" si="285"/>
        <v>0</v>
      </c>
      <c r="U952" s="6" t="e">
        <f>IF(予定価格!$G$1939=0,ROUND(予定価格!H940*(入力表!$F$12/予定価格!$H$1943),-$F$14),ROUND((予定価格!G940*(入力表!$F$12-予定価格!$H$1943)/予定価格!$G$1943)+予定価格!H940,-$F$14))</f>
        <v>#DIV/0!</v>
      </c>
      <c r="V952" t="e">
        <f>IF(U952=0,1,IF(予定価格!O940=0,1,(U952-予定価格!P940)/予定価格!O940))</f>
        <v>#DIV/0!</v>
      </c>
      <c r="W952" t="e">
        <f t="shared" si="277"/>
        <v>#DIV/0!</v>
      </c>
      <c r="X952" t="e">
        <f t="shared" si="286"/>
        <v>#DIV/0!</v>
      </c>
      <c r="Y952" t="e">
        <f>IF(U952=0,0,IF(予定価格!G940=0,0,(U952-予定価格!H940)/予定価格!G940))</f>
        <v>#DIV/0!</v>
      </c>
      <c r="Z952" t="e">
        <f t="shared" si="278"/>
        <v>#DIV/0!</v>
      </c>
      <c r="AA952" t="e">
        <f t="shared" si="287"/>
        <v>#DIV/0!</v>
      </c>
      <c r="AB952" s="6" t="e">
        <f t="shared" si="288"/>
        <v>#DIV/0!</v>
      </c>
    </row>
    <row r="953" spans="1:28" hidden="1" x14ac:dyDescent="0.2">
      <c r="A953">
        <f>+予定価格!A941</f>
        <v>0</v>
      </c>
      <c r="B953" s="268">
        <f>ROUND(予定価格!B941*査定表!$B$1949,-D953)+E953</f>
        <v>0</v>
      </c>
      <c r="C953" s="268"/>
      <c r="D953" s="32">
        <f t="shared" si="273"/>
        <v>3</v>
      </c>
      <c r="E953" s="33">
        <f t="shared" si="279"/>
        <v>0</v>
      </c>
      <c r="F953" s="268">
        <f>IF($F$12=0,0,IF(予定価格!$G$1939=0,ROUND(予定価格!H941*(入力表!$F$12/予定価格!$H$1943),-H953),ROUND((予定価格!G941*(入力表!$F$12-予定価格!$H$1943)/予定価格!$G$1943)+予定価格!H941,-H953)))+I953</f>
        <v>0</v>
      </c>
      <c r="G953" s="268"/>
      <c r="H953" s="34">
        <f t="shared" si="274"/>
        <v>3</v>
      </c>
      <c r="I953" s="35">
        <f t="shared" si="280"/>
        <v>0</v>
      </c>
      <c r="J953" s="252">
        <f t="shared" si="281"/>
        <v>0</v>
      </c>
      <c r="K953" s="12">
        <f t="shared" si="282"/>
        <v>0</v>
      </c>
      <c r="L953" s="37"/>
      <c r="M953" s="6">
        <f>ROUND(予定価格!B941*査定表!$B$1949,-$F$14)</f>
        <v>0</v>
      </c>
      <c r="N953">
        <f>IF(M953=0,1,M953/予定価格!B941)</f>
        <v>1</v>
      </c>
      <c r="O953">
        <f t="shared" si="275"/>
        <v>11</v>
      </c>
      <c r="P953">
        <f t="shared" si="283"/>
        <v>0</v>
      </c>
      <c r="Q953">
        <f>IF(M953=0,0,M953/予定価格!B941)</f>
        <v>0</v>
      </c>
      <c r="R953">
        <f t="shared" si="276"/>
        <v>11</v>
      </c>
      <c r="S953">
        <f t="shared" si="284"/>
        <v>0</v>
      </c>
      <c r="T953" s="6">
        <f t="shared" si="285"/>
        <v>0</v>
      </c>
      <c r="U953" s="6" t="e">
        <f>IF(予定価格!$G$1939=0,ROUND(予定価格!H941*(入力表!$F$12/予定価格!$H$1943),-$F$14),ROUND((予定価格!G941*(入力表!$F$12-予定価格!$H$1943)/予定価格!$G$1943)+予定価格!H941,-$F$14))</f>
        <v>#DIV/0!</v>
      </c>
      <c r="V953" t="e">
        <f>IF(U953=0,1,IF(予定価格!O941=0,1,(U953-予定価格!P941)/予定価格!O941))</f>
        <v>#DIV/0!</v>
      </c>
      <c r="W953" t="e">
        <f t="shared" si="277"/>
        <v>#DIV/0!</v>
      </c>
      <c r="X953" t="e">
        <f t="shared" si="286"/>
        <v>#DIV/0!</v>
      </c>
      <c r="Y953" t="e">
        <f>IF(U953=0,0,IF(予定価格!G941=0,0,(U953-予定価格!H941)/予定価格!G941))</f>
        <v>#DIV/0!</v>
      </c>
      <c r="Z953" t="e">
        <f t="shared" si="278"/>
        <v>#DIV/0!</v>
      </c>
      <c r="AA953" t="e">
        <f t="shared" si="287"/>
        <v>#DIV/0!</v>
      </c>
      <c r="AB953" s="6" t="e">
        <f t="shared" si="288"/>
        <v>#DIV/0!</v>
      </c>
    </row>
    <row r="954" spans="1:28" hidden="1" x14ac:dyDescent="0.2">
      <c r="A954">
        <f>+予定価格!A942</f>
        <v>0</v>
      </c>
      <c r="B954" s="268">
        <f>ROUND(予定価格!B942*査定表!$B$1949,-D954)+E954</f>
        <v>0</v>
      </c>
      <c r="C954" s="268"/>
      <c r="D954" s="32">
        <f t="shared" si="273"/>
        <v>3</v>
      </c>
      <c r="E954" s="33">
        <f t="shared" si="279"/>
        <v>0</v>
      </c>
      <c r="F954" s="268">
        <f>IF($F$12=0,0,IF(予定価格!$G$1939=0,ROUND(予定価格!H942*(入力表!$F$12/予定価格!$H$1943),-H954),ROUND((予定価格!G942*(入力表!$F$12-予定価格!$H$1943)/予定価格!$G$1943)+予定価格!H942,-H954)))+I954</f>
        <v>0</v>
      </c>
      <c r="G954" s="268"/>
      <c r="H954" s="34">
        <f t="shared" si="274"/>
        <v>3</v>
      </c>
      <c r="I954" s="35">
        <f t="shared" si="280"/>
        <v>0</v>
      </c>
      <c r="J954" s="252">
        <f t="shared" si="281"/>
        <v>0</v>
      </c>
      <c r="K954" s="12">
        <f t="shared" si="282"/>
        <v>0</v>
      </c>
      <c r="L954" s="37"/>
      <c r="M954" s="6">
        <f>ROUND(予定価格!B942*査定表!$B$1949,-$F$14)</f>
        <v>0</v>
      </c>
      <c r="N954">
        <f>IF(M954=0,1,M954/予定価格!B942)</f>
        <v>1</v>
      </c>
      <c r="O954">
        <f t="shared" si="275"/>
        <v>11</v>
      </c>
      <c r="P954">
        <f t="shared" si="283"/>
        <v>0</v>
      </c>
      <c r="Q954">
        <f>IF(M954=0,0,M954/予定価格!B942)</f>
        <v>0</v>
      </c>
      <c r="R954">
        <f t="shared" si="276"/>
        <v>11</v>
      </c>
      <c r="S954">
        <f t="shared" si="284"/>
        <v>0</v>
      </c>
      <c r="T954" s="6">
        <f t="shared" si="285"/>
        <v>0</v>
      </c>
      <c r="U954" s="6" t="e">
        <f>IF(予定価格!$G$1939=0,ROUND(予定価格!H942*(入力表!$F$12/予定価格!$H$1943),-$F$14),ROUND((予定価格!G942*(入力表!$F$12-予定価格!$H$1943)/予定価格!$G$1943)+予定価格!H942,-$F$14))</f>
        <v>#DIV/0!</v>
      </c>
      <c r="V954" t="e">
        <f>IF(U954=0,1,IF(予定価格!O942=0,1,(U954-予定価格!P942)/予定価格!O942))</f>
        <v>#DIV/0!</v>
      </c>
      <c r="W954" t="e">
        <f t="shared" si="277"/>
        <v>#DIV/0!</v>
      </c>
      <c r="X954" t="e">
        <f t="shared" si="286"/>
        <v>#DIV/0!</v>
      </c>
      <c r="Y954" t="e">
        <f>IF(U954=0,0,IF(予定価格!G942=0,0,(U954-予定価格!H942)/予定価格!G942))</f>
        <v>#DIV/0!</v>
      </c>
      <c r="Z954" t="e">
        <f t="shared" si="278"/>
        <v>#DIV/0!</v>
      </c>
      <c r="AA954" t="e">
        <f t="shared" si="287"/>
        <v>#DIV/0!</v>
      </c>
      <c r="AB954" s="6" t="e">
        <f t="shared" si="288"/>
        <v>#DIV/0!</v>
      </c>
    </row>
    <row r="955" spans="1:28" hidden="1" x14ac:dyDescent="0.2">
      <c r="A955">
        <f>+予定価格!A943</f>
        <v>0</v>
      </c>
      <c r="B955" s="268">
        <f>ROUND(予定価格!B943*査定表!$B$1949,-D955)+E955</f>
        <v>0</v>
      </c>
      <c r="C955" s="268"/>
      <c r="D955" s="32">
        <f t="shared" si="273"/>
        <v>3</v>
      </c>
      <c r="E955" s="33">
        <f t="shared" si="279"/>
        <v>0</v>
      </c>
      <c r="F955" s="268">
        <f>IF($F$12=0,0,IF(予定価格!$G$1939=0,ROUND(予定価格!H943*(入力表!$F$12/予定価格!$H$1943),-H955),ROUND((予定価格!G943*(入力表!$F$12-予定価格!$H$1943)/予定価格!$G$1943)+予定価格!H943,-H955)))+I955</f>
        <v>0</v>
      </c>
      <c r="G955" s="268"/>
      <c r="H955" s="34">
        <f t="shared" si="274"/>
        <v>3</v>
      </c>
      <c r="I955" s="35">
        <f t="shared" si="280"/>
        <v>0</v>
      </c>
      <c r="J955" s="252">
        <f t="shared" si="281"/>
        <v>0</v>
      </c>
      <c r="K955" s="12">
        <f t="shared" si="282"/>
        <v>0</v>
      </c>
      <c r="L955" s="37"/>
      <c r="M955" s="6">
        <f>ROUND(予定価格!B943*査定表!$B$1949,-$F$14)</f>
        <v>0</v>
      </c>
      <c r="N955">
        <f>IF(M955=0,1,M955/予定価格!B943)</f>
        <v>1</v>
      </c>
      <c r="O955">
        <f t="shared" si="275"/>
        <v>11</v>
      </c>
      <c r="P955">
        <f t="shared" si="283"/>
        <v>0</v>
      </c>
      <c r="Q955">
        <f>IF(M955=0,0,M955/予定価格!B943)</f>
        <v>0</v>
      </c>
      <c r="R955">
        <f t="shared" si="276"/>
        <v>11</v>
      </c>
      <c r="S955">
        <f t="shared" si="284"/>
        <v>0</v>
      </c>
      <c r="T955" s="6">
        <f t="shared" si="285"/>
        <v>0</v>
      </c>
      <c r="U955" s="6" t="e">
        <f>IF(予定価格!$G$1939=0,ROUND(予定価格!H943*(入力表!$F$12/予定価格!$H$1943),-$F$14),ROUND((予定価格!G943*(入力表!$F$12-予定価格!$H$1943)/予定価格!$G$1943)+予定価格!H943,-$F$14))</f>
        <v>#DIV/0!</v>
      </c>
      <c r="V955" t="e">
        <f>IF(U955=0,1,IF(予定価格!O943=0,1,(U955-予定価格!P943)/予定価格!O943))</f>
        <v>#DIV/0!</v>
      </c>
      <c r="W955" t="e">
        <f t="shared" si="277"/>
        <v>#DIV/0!</v>
      </c>
      <c r="X955" t="e">
        <f t="shared" si="286"/>
        <v>#DIV/0!</v>
      </c>
      <c r="Y955" t="e">
        <f>IF(U955=0,0,IF(予定価格!G943=0,0,(U955-予定価格!H943)/予定価格!G943))</f>
        <v>#DIV/0!</v>
      </c>
      <c r="Z955" t="e">
        <f t="shared" si="278"/>
        <v>#DIV/0!</v>
      </c>
      <c r="AA955" t="e">
        <f t="shared" si="287"/>
        <v>#DIV/0!</v>
      </c>
      <c r="AB955" s="6" t="e">
        <f t="shared" si="288"/>
        <v>#DIV/0!</v>
      </c>
    </row>
    <row r="956" spans="1:28" hidden="1" x14ac:dyDescent="0.2">
      <c r="A956">
        <f>+予定価格!A944</f>
        <v>0</v>
      </c>
      <c r="B956" s="268">
        <f>ROUND(予定価格!B944*査定表!$B$1949,-D956)+E956</f>
        <v>0</v>
      </c>
      <c r="C956" s="268"/>
      <c r="D956" s="32">
        <f t="shared" si="273"/>
        <v>3</v>
      </c>
      <c r="E956" s="33">
        <f t="shared" si="279"/>
        <v>0</v>
      </c>
      <c r="F956" s="268">
        <f>IF($F$12=0,0,IF(予定価格!$G$1939=0,ROUND(予定価格!H944*(入力表!$F$12/予定価格!$H$1943),-H956),ROUND((予定価格!G944*(入力表!$F$12-予定価格!$H$1943)/予定価格!$G$1943)+予定価格!H944,-H956)))+I956</f>
        <v>0</v>
      </c>
      <c r="G956" s="268"/>
      <c r="H956" s="34">
        <f t="shared" si="274"/>
        <v>3</v>
      </c>
      <c r="I956" s="35">
        <f t="shared" si="280"/>
        <v>0</v>
      </c>
      <c r="J956" s="252">
        <f t="shared" si="281"/>
        <v>0</v>
      </c>
      <c r="K956" s="12">
        <f t="shared" si="282"/>
        <v>0</v>
      </c>
      <c r="L956" s="37"/>
      <c r="M956" s="6">
        <f>ROUND(予定価格!B944*査定表!$B$1949,-$F$14)</f>
        <v>0</v>
      </c>
      <c r="N956">
        <f>IF(M956=0,1,M956/予定価格!B944)</f>
        <v>1</v>
      </c>
      <c r="O956">
        <f t="shared" si="275"/>
        <v>11</v>
      </c>
      <c r="P956">
        <f t="shared" si="283"/>
        <v>0</v>
      </c>
      <c r="Q956">
        <f>IF(M956=0,0,M956/予定価格!B944)</f>
        <v>0</v>
      </c>
      <c r="R956">
        <f t="shared" si="276"/>
        <v>11</v>
      </c>
      <c r="S956">
        <f t="shared" si="284"/>
        <v>0</v>
      </c>
      <c r="T956" s="6">
        <f t="shared" si="285"/>
        <v>0</v>
      </c>
      <c r="U956" s="6" t="e">
        <f>IF(予定価格!$G$1939=0,ROUND(予定価格!H944*(入力表!$F$12/予定価格!$H$1943),-$F$14),ROUND((予定価格!G944*(入力表!$F$12-予定価格!$H$1943)/予定価格!$G$1943)+予定価格!H944,-$F$14))</f>
        <v>#DIV/0!</v>
      </c>
      <c r="V956" t="e">
        <f>IF(U956=0,1,IF(予定価格!O944=0,1,(U956-予定価格!P944)/予定価格!O944))</f>
        <v>#DIV/0!</v>
      </c>
      <c r="W956" t="e">
        <f t="shared" si="277"/>
        <v>#DIV/0!</v>
      </c>
      <c r="X956" t="e">
        <f t="shared" si="286"/>
        <v>#DIV/0!</v>
      </c>
      <c r="Y956" t="e">
        <f>IF(U956=0,0,IF(予定価格!G944=0,0,(U956-予定価格!H944)/予定価格!G944))</f>
        <v>#DIV/0!</v>
      </c>
      <c r="Z956" t="e">
        <f t="shared" si="278"/>
        <v>#DIV/0!</v>
      </c>
      <c r="AA956" t="e">
        <f t="shared" si="287"/>
        <v>#DIV/0!</v>
      </c>
      <c r="AB956" s="6" t="e">
        <f t="shared" si="288"/>
        <v>#DIV/0!</v>
      </c>
    </row>
    <row r="957" spans="1:28" hidden="1" x14ac:dyDescent="0.2">
      <c r="A957">
        <f>+予定価格!A945</f>
        <v>0</v>
      </c>
      <c r="B957" s="268">
        <f>ROUND(予定価格!B945*査定表!$B$1949,-D957)+E957</f>
        <v>0</v>
      </c>
      <c r="C957" s="268"/>
      <c r="D957" s="32">
        <f t="shared" si="273"/>
        <v>3</v>
      </c>
      <c r="E957" s="33">
        <f t="shared" si="279"/>
        <v>0</v>
      </c>
      <c r="F957" s="268">
        <f>IF($F$12=0,0,IF(予定価格!$G$1939=0,ROUND(予定価格!H945*(入力表!$F$12/予定価格!$H$1943),-H957),ROUND((予定価格!G945*(入力表!$F$12-予定価格!$H$1943)/予定価格!$G$1943)+予定価格!H945,-H957)))+I957</f>
        <v>0</v>
      </c>
      <c r="G957" s="268"/>
      <c r="H957" s="34">
        <f t="shared" si="274"/>
        <v>3</v>
      </c>
      <c r="I957" s="35">
        <f t="shared" si="280"/>
        <v>0</v>
      </c>
      <c r="J957" s="252">
        <f t="shared" si="281"/>
        <v>0</v>
      </c>
      <c r="K957" s="12">
        <f t="shared" si="282"/>
        <v>0</v>
      </c>
      <c r="L957" s="37"/>
      <c r="M957" s="6">
        <f>ROUND(予定価格!B945*査定表!$B$1949,-$F$14)</f>
        <v>0</v>
      </c>
      <c r="N957">
        <f>IF(M957=0,1,M957/予定価格!B945)</f>
        <v>1</v>
      </c>
      <c r="O957">
        <f t="shared" si="275"/>
        <v>11</v>
      </c>
      <c r="P957">
        <f t="shared" si="283"/>
        <v>0</v>
      </c>
      <c r="Q957">
        <f>IF(M957=0,0,M957/予定価格!B945)</f>
        <v>0</v>
      </c>
      <c r="R957">
        <f t="shared" si="276"/>
        <v>11</v>
      </c>
      <c r="S957">
        <f t="shared" si="284"/>
        <v>0</v>
      </c>
      <c r="T957" s="6">
        <f t="shared" si="285"/>
        <v>0</v>
      </c>
      <c r="U957" s="6" t="e">
        <f>IF(予定価格!$G$1939=0,ROUND(予定価格!H945*(入力表!$F$12/予定価格!$H$1943),-$F$14),ROUND((予定価格!G945*(入力表!$F$12-予定価格!$H$1943)/予定価格!$G$1943)+予定価格!H945,-$F$14))</f>
        <v>#DIV/0!</v>
      </c>
      <c r="V957" t="e">
        <f>IF(U957=0,1,IF(予定価格!O945=0,1,(U957-予定価格!P945)/予定価格!O945))</f>
        <v>#DIV/0!</v>
      </c>
      <c r="W957" t="e">
        <f t="shared" si="277"/>
        <v>#DIV/0!</v>
      </c>
      <c r="X957" t="e">
        <f t="shared" si="286"/>
        <v>#DIV/0!</v>
      </c>
      <c r="Y957" t="e">
        <f>IF(U957=0,0,IF(予定価格!G945=0,0,(U957-予定価格!H945)/予定価格!G945))</f>
        <v>#DIV/0!</v>
      </c>
      <c r="Z957" t="e">
        <f t="shared" si="278"/>
        <v>#DIV/0!</v>
      </c>
      <c r="AA957" t="e">
        <f t="shared" si="287"/>
        <v>#DIV/0!</v>
      </c>
      <c r="AB957" s="6" t="e">
        <f t="shared" si="288"/>
        <v>#DIV/0!</v>
      </c>
    </row>
    <row r="958" spans="1:28" hidden="1" x14ac:dyDescent="0.2">
      <c r="A958">
        <f>+予定価格!A946</f>
        <v>0</v>
      </c>
      <c r="B958" s="268">
        <f>ROUND(予定価格!B946*査定表!$B$1949,-D958)+E958</f>
        <v>0</v>
      </c>
      <c r="C958" s="268"/>
      <c r="D958" s="32">
        <f t="shared" si="273"/>
        <v>3</v>
      </c>
      <c r="E958" s="33">
        <f t="shared" si="279"/>
        <v>0</v>
      </c>
      <c r="F958" s="268">
        <f>IF($F$12=0,0,IF(予定価格!$G$1939=0,ROUND(予定価格!H946*(入力表!$F$12/予定価格!$H$1943),-H958),ROUND((予定価格!G946*(入力表!$F$12-予定価格!$H$1943)/予定価格!$G$1943)+予定価格!H946,-H958)))+I958</f>
        <v>0</v>
      </c>
      <c r="G958" s="268"/>
      <c r="H958" s="34">
        <f t="shared" si="274"/>
        <v>3</v>
      </c>
      <c r="I958" s="35">
        <f t="shared" si="280"/>
        <v>0</v>
      </c>
      <c r="J958" s="252">
        <f t="shared" si="281"/>
        <v>0</v>
      </c>
      <c r="K958" s="12">
        <f t="shared" si="282"/>
        <v>0</v>
      </c>
      <c r="L958" s="37"/>
      <c r="M958" s="6">
        <f>ROUND(予定価格!B946*査定表!$B$1949,-$F$14)</f>
        <v>0</v>
      </c>
      <c r="N958">
        <f>IF(M958=0,1,M958/予定価格!B946)</f>
        <v>1</v>
      </c>
      <c r="O958">
        <f t="shared" si="275"/>
        <v>11</v>
      </c>
      <c r="P958">
        <f t="shared" si="283"/>
        <v>0</v>
      </c>
      <c r="Q958">
        <f>IF(M958=0,0,M958/予定価格!B946)</f>
        <v>0</v>
      </c>
      <c r="R958">
        <f t="shared" si="276"/>
        <v>11</v>
      </c>
      <c r="S958">
        <f t="shared" si="284"/>
        <v>0</v>
      </c>
      <c r="T958" s="6">
        <f t="shared" si="285"/>
        <v>0</v>
      </c>
      <c r="U958" s="6" t="e">
        <f>IF(予定価格!$G$1939=0,ROUND(予定価格!H946*(入力表!$F$12/予定価格!$H$1943),-$F$14),ROUND((予定価格!G946*(入力表!$F$12-予定価格!$H$1943)/予定価格!$G$1943)+予定価格!H946,-$F$14))</f>
        <v>#DIV/0!</v>
      </c>
      <c r="V958" t="e">
        <f>IF(U958=0,1,IF(予定価格!O946=0,1,(U958-予定価格!P946)/予定価格!O946))</f>
        <v>#DIV/0!</v>
      </c>
      <c r="W958" t="e">
        <f t="shared" si="277"/>
        <v>#DIV/0!</v>
      </c>
      <c r="X958" t="e">
        <f t="shared" si="286"/>
        <v>#DIV/0!</v>
      </c>
      <c r="Y958" t="e">
        <f>IF(U958=0,0,IF(予定価格!G946=0,0,(U958-予定価格!H946)/予定価格!G946))</f>
        <v>#DIV/0!</v>
      </c>
      <c r="Z958" t="e">
        <f t="shared" si="278"/>
        <v>#DIV/0!</v>
      </c>
      <c r="AA958" t="e">
        <f t="shared" si="287"/>
        <v>#DIV/0!</v>
      </c>
      <c r="AB958" s="6" t="e">
        <f t="shared" si="288"/>
        <v>#DIV/0!</v>
      </c>
    </row>
    <row r="959" spans="1:28" hidden="1" x14ac:dyDescent="0.2">
      <c r="A959">
        <f>+予定価格!A947</f>
        <v>0</v>
      </c>
      <c r="B959" s="268">
        <f>ROUND(予定価格!B947*査定表!$B$1949,-D959)+E959</f>
        <v>0</v>
      </c>
      <c r="C959" s="268"/>
      <c r="D959" s="32">
        <f t="shared" si="273"/>
        <v>3</v>
      </c>
      <c r="E959" s="33">
        <f t="shared" si="279"/>
        <v>0</v>
      </c>
      <c r="F959" s="268">
        <f>IF($F$12=0,0,IF(予定価格!$G$1939=0,ROUND(予定価格!H947*(入力表!$F$12/予定価格!$H$1943),-H959),ROUND((予定価格!G947*(入力表!$F$12-予定価格!$H$1943)/予定価格!$G$1943)+予定価格!H947,-H959)))+I959</f>
        <v>0</v>
      </c>
      <c r="G959" s="268"/>
      <c r="H959" s="34">
        <f t="shared" si="274"/>
        <v>3</v>
      </c>
      <c r="I959" s="35">
        <f t="shared" si="280"/>
        <v>0</v>
      </c>
      <c r="J959" s="252">
        <f t="shared" si="281"/>
        <v>0</v>
      </c>
      <c r="K959" s="12">
        <f t="shared" si="282"/>
        <v>0</v>
      </c>
      <c r="L959" s="37"/>
      <c r="M959" s="6">
        <f>ROUND(予定価格!B947*査定表!$B$1949,-$F$14)</f>
        <v>0</v>
      </c>
      <c r="N959">
        <f>IF(M959=0,1,M959/予定価格!B947)</f>
        <v>1</v>
      </c>
      <c r="O959">
        <f t="shared" si="275"/>
        <v>11</v>
      </c>
      <c r="P959">
        <f t="shared" si="283"/>
        <v>0</v>
      </c>
      <c r="Q959">
        <f>IF(M959=0,0,M959/予定価格!B947)</f>
        <v>0</v>
      </c>
      <c r="R959">
        <f t="shared" si="276"/>
        <v>11</v>
      </c>
      <c r="S959">
        <f t="shared" si="284"/>
        <v>0</v>
      </c>
      <c r="T959" s="6">
        <f t="shared" si="285"/>
        <v>0</v>
      </c>
      <c r="U959" s="6" t="e">
        <f>IF(予定価格!$G$1939=0,ROUND(予定価格!H947*(入力表!$F$12/予定価格!$H$1943),-$F$14),ROUND((予定価格!G947*(入力表!$F$12-予定価格!$H$1943)/予定価格!$G$1943)+予定価格!H947,-$F$14))</f>
        <v>#DIV/0!</v>
      </c>
      <c r="V959" t="e">
        <f>IF(U959=0,1,IF(予定価格!O947=0,1,(U959-予定価格!P947)/予定価格!O947))</f>
        <v>#DIV/0!</v>
      </c>
      <c r="W959" t="e">
        <f t="shared" si="277"/>
        <v>#DIV/0!</v>
      </c>
      <c r="X959" t="e">
        <f t="shared" si="286"/>
        <v>#DIV/0!</v>
      </c>
      <c r="Y959" t="e">
        <f>IF(U959=0,0,IF(予定価格!G947=0,0,(U959-予定価格!H947)/予定価格!G947))</f>
        <v>#DIV/0!</v>
      </c>
      <c r="Z959" t="e">
        <f t="shared" si="278"/>
        <v>#DIV/0!</v>
      </c>
      <c r="AA959" t="e">
        <f t="shared" si="287"/>
        <v>#DIV/0!</v>
      </c>
      <c r="AB959" s="6" t="e">
        <f t="shared" si="288"/>
        <v>#DIV/0!</v>
      </c>
    </row>
    <row r="960" spans="1:28" hidden="1" x14ac:dyDescent="0.2">
      <c r="A960">
        <f>+予定価格!A948</f>
        <v>0</v>
      </c>
      <c r="B960" s="268">
        <f>ROUND(予定価格!B948*査定表!$B$1949,-D960)+E960</f>
        <v>0</v>
      </c>
      <c r="C960" s="268"/>
      <c r="D960" s="32">
        <f t="shared" si="273"/>
        <v>3</v>
      </c>
      <c r="E960" s="33">
        <f t="shared" si="279"/>
        <v>0</v>
      </c>
      <c r="F960" s="268">
        <f>IF($F$12=0,0,IF(予定価格!$G$1939=0,ROUND(予定価格!H948*(入力表!$F$12/予定価格!$H$1943),-H960),ROUND((予定価格!G948*(入力表!$F$12-予定価格!$H$1943)/予定価格!$G$1943)+予定価格!H948,-H960)))+I960</f>
        <v>0</v>
      </c>
      <c r="G960" s="268"/>
      <c r="H960" s="34">
        <f t="shared" si="274"/>
        <v>3</v>
      </c>
      <c r="I960" s="35">
        <f t="shared" si="280"/>
        <v>0</v>
      </c>
      <c r="J960" s="252">
        <f t="shared" si="281"/>
        <v>0</v>
      </c>
      <c r="K960" s="12">
        <f t="shared" si="282"/>
        <v>0</v>
      </c>
      <c r="L960" s="37"/>
      <c r="M960" s="6">
        <f>ROUND(予定価格!B948*査定表!$B$1949,-$F$14)</f>
        <v>0</v>
      </c>
      <c r="N960">
        <f>IF(M960=0,1,M960/予定価格!B948)</f>
        <v>1</v>
      </c>
      <c r="O960">
        <f t="shared" si="275"/>
        <v>11</v>
      </c>
      <c r="P960">
        <f t="shared" si="283"/>
        <v>0</v>
      </c>
      <c r="Q960">
        <f>IF(M960=0,0,M960/予定価格!B948)</f>
        <v>0</v>
      </c>
      <c r="R960">
        <f t="shared" si="276"/>
        <v>11</v>
      </c>
      <c r="S960">
        <f t="shared" si="284"/>
        <v>0</v>
      </c>
      <c r="T960" s="6">
        <f t="shared" si="285"/>
        <v>0</v>
      </c>
      <c r="U960" s="6" t="e">
        <f>IF(予定価格!$G$1939=0,ROUND(予定価格!H948*(入力表!$F$12/予定価格!$H$1943),-$F$14),ROUND((予定価格!G948*(入力表!$F$12-予定価格!$H$1943)/予定価格!$G$1943)+予定価格!H948,-$F$14))</f>
        <v>#DIV/0!</v>
      </c>
      <c r="V960" t="e">
        <f>IF(U960=0,1,IF(予定価格!O948=0,1,(U960-予定価格!P948)/予定価格!O948))</f>
        <v>#DIV/0!</v>
      </c>
      <c r="W960" t="e">
        <f t="shared" si="277"/>
        <v>#DIV/0!</v>
      </c>
      <c r="X960" t="e">
        <f t="shared" si="286"/>
        <v>#DIV/0!</v>
      </c>
      <c r="Y960" t="e">
        <f>IF(U960=0,0,IF(予定価格!G948=0,0,(U960-予定価格!H948)/予定価格!G948))</f>
        <v>#DIV/0!</v>
      </c>
      <c r="Z960" t="e">
        <f t="shared" si="278"/>
        <v>#DIV/0!</v>
      </c>
      <c r="AA960" t="e">
        <f t="shared" si="287"/>
        <v>#DIV/0!</v>
      </c>
      <c r="AB960" s="6" t="e">
        <f t="shared" si="288"/>
        <v>#DIV/0!</v>
      </c>
    </row>
    <row r="961" spans="1:28" hidden="1" x14ac:dyDescent="0.2">
      <c r="A961">
        <f>+予定価格!A949</f>
        <v>0</v>
      </c>
      <c r="B961" s="268">
        <f>ROUND(予定価格!B949*査定表!$B$1949,-D961)+E961</f>
        <v>0</v>
      </c>
      <c r="C961" s="268"/>
      <c r="D961" s="32">
        <f t="shared" si="273"/>
        <v>3</v>
      </c>
      <c r="E961" s="33">
        <f t="shared" si="279"/>
        <v>0</v>
      </c>
      <c r="F961" s="268">
        <f>IF($F$12=0,0,IF(予定価格!$G$1939=0,ROUND(予定価格!H949*(入力表!$F$12/予定価格!$H$1943),-H961),ROUND((予定価格!G949*(入力表!$F$12-予定価格!$H$1943)/予定価格!$G$1943)+予定価格!H949,-H961)))+I961</f>
        <v>0</v>
      </c>
      <c r="G961" s="268"/>
      <c r="H961" s="34">
        <f t="shared" si="274"/>
        <v>3</v>
      </c>
      <c r="I961" s="35">
        <f t="shared" si="280"/>
        <v>0</v>
      </c>
      <c r="J961" s="252">
        <f t="shared" si="281"/>
        <v>0</v>
      </c>
      <c r="K961" s="12">
        <f t="shared" si="282"/>
        <v>0</v>
      </c>
      <c r="L961" s="37"/>
      <c r="M961" s="6">
        <f>ROUND(予定価格!B949*査定表!$B$1949,-$F$14)</f>
        <v>0</v>
      </c>
      <c r="N961">
        <f>IF(M961=0,1,M961/予定価格!B949)</f>
        <v>1</v>
      </c>
      <c r="O961">
        <f t="shared" si="275"/>
        <v>11</v>
      </c>
      <c r="P961">
        <f t="shared" si="283"/>
        <v>0</v>
      </c>
      <c r="Q961">
        <f>IF(M961=0,0,M961/予定価格!B949)</f>
        <v>0</v>
      </c>
      <c r="R961">
        <f t="shared" si="276"/>
        <v>11</v>
      </c>
      <c r="S961">
        <f t="shared" si="284"/>
        <v>0</v>
      </c>
      <c r="T961" s="6">
        <f t="shared" si="285"/>
        <v>0</v>
      </c>
      <c r="U961" s="6" t="e">
        <f>IF(予定価格!$G$1939=0,ROUND(予定価格!H949*(入力表!$F$12/予定価格!$H$1943),-$F$14),ROUND((予定価格!G949*(入力表!$F$12-予定価格!$H$1943)/予定価格!$G$1943)+予定価格!H949,-$F$14))</f>
        <v>#DIV/0!</v>
      </c>
      <c r="V961" t="e">
        <f>IF(U961=0,1,IF(予定価格!O949=0,1,(U961-予定価格!P949)/予定価格!O949))</f>
        <v>#DIV/0!</v>
      </c>
      <c r="W961" t="e">
        <f t="shared" si="277"/>
        <v>#DIV/0!</v>
      </c>
      <c r="X961" t="e">
        <f t="shared" si="286"/>
        <v>#DIV/0!</v>
      </c>
      <c r="Y961" t="e">
        <f>IF(U961=0,0,IF(予定価格!G949=0,0,(U961-予定価格!H949)/予定価格!G949))</f>
        <v>#DIV/0!</v>
      </c>
      <c r="Z961" t="e">
        <f t="shared" si="278"/>
        <v>#DIV/0!</v>
      </c>
      <c r="AA961" t="e">
        <f t="shared" si="287"/>
        <v>#DIV/0!</v>
      </c>
      <c r="AB961" s="6" t="e">
        <f t="shared" si="288"/>
        <v>#DIV/0!</v>
      </c>
    </row>
    <row r="962" spans="1:28" hidden="1" x14ac:dyDescent="0.2">
      <c r="A962">
        <f>+予定価格!A950</f>
        <v>0</v>
      </c>
      <c r="B962" s="268">
        <f>ROUND(予定価格!B950*査定表!$B$1949,-D962)+E962</f>
        <v>0</v>
      </c>
      <c r="C962" s="268"/>
      <c r="D962" s="32">
        <f t="shared" si="273"/>
        <v>3</v>
      </c>
      <c r="E962" s="33">
        <f t="shared" si="279"/>
        <v>0</v>
      </c>
      <c r="F962" s="268">
        <f>IF($F$12=0,0,IF(予定価格!$G$1939=0,ROUND(予定価格!H950*(入力表!$F$12/予定価格!$H$1943),-H962),ROUND((予定価格!G950*(入力表!$F$12-予定価格!$H$1943)/予定価格!$G$1943)+予定価格!H950,-H962)))+I962</f>
        <v>0</v>
      </c>
      <c r="G962" s="268"/>
      <c r="H962" s="34">
        <f t="shared" si="274"/>
        <v>3</v>
      </c>
      <c r="I962" s="35">
        <f t="shared" si="280"/>
        <v>0</v>
      </c>
      <c r="J962" s="252">
        <f t="shared" si="281"/>
        <v>0</v>
      </c>
      <c r="K962" s="12">
        <f t="shared" si="282"/>
        <v>0</v>
      </c>
      <c r="L962" s="37"/>
      <c r="M962" s="6">
        <f>ROUND(予定価格!B950*査定表!$B$1949,-$F$14)</f>
        <v>0</v>
      </c>
      <c r="N962">
        <f>IF(M962=0,1,M962/予定価格!B950)</f>
        <v>1</v>
      </c>
      <c r="O962">
        <f t="shared" si="275"/>
        <v>11</v>
      </c>
      <c r="P962">
        <f t="shared" si="283"/>
        <v>0</v>
      </c>
      <c r="Q962">
        <f>IF(M962=0,0,M962/予定価格!B950)</f>
        <v>0</v>
      </c>
      <c r="R962">
        <f t="shared" si="276"/>
        <v>11</v>
      </c>
      <c r="S962">
        <f t="shared" si="284"/>
        <v>0</v>
      </c>
      <c r="T962" s="6">
        <f t="shared" si="285"/>
        <v>0</v>
      </c>
      <c r="U962" s="6" t="e">
        <f>IF(予定価格!$G$1939=0,ROUND(予定価格!H950*(入力表!$F$12/予定価格!$H$1943),-$F$14),ROUND((予定価格!G950*(入力表!$F$12-予定価格!$H$1943)/予定価格!$G$1943)+予定価格!H950,-$F$14))</f>
        <v>#DIV/0!</v>
      </c>
      <c r="V962" t="e">
        <f>IF(U962=0,1,IF(予定価格!O950=0,1,(U962-予定価格!P950)/予定価格!O950))</f>
        <v>#DIV/0!</v>
      </c>
      <c r="W962" t="e">
        <f t="shared" si="277"/>
        <v>#DIV/0!</v>
      </c>
      <c r="X962" t="e">
        <f t="shared" si="286"/>
        <v>#DIV/0!</v>
      </c>
      <c r="Y962" t="e">
        <f>IF(U962=0,0,IF(予定価格!G950=0,0,(U962-予定価格!H950)/予定価格!G950))</f>
        <v>#DIV/0!</v>
      </c>
      <c r="Z962" t="e">
        <f t="shared" si="278"/>
        <v>#DIV/0!</v>
      </c>
      <c r="AA962" t="e">
        <f t="shared" si="287"/>
        <v>#DIV/0!</v>
      </c>
      <c r="AB962" s="6" t="e">
        <f t="shared" si="288"/>
        <v>#DIV/0!</v>
      </c>
    </row>
    <row r="963" spans="1:28" hidden="1" x14ac:dyDescent="0.2">
      <c r="A963">
        <f>+予定価格!A951</f>
        <v>0</v>
      </c>
      <c r="B963" s="268">
        <f>ROUND(予定価格!B951*査定表!$B$1949,-D963)+E963</f>
        <v>0</v>
      </c>
      <c r="C963" s="268"/>
      <c r="D963" s="32">
        <f t="shared" si="273"/>
        <v>3</v>
      </c>
      <c r="E963" s="33">
        <f t="shared" si="279"/>
        <v>0</v>
      </c>
      <c r="F963" s="268">
        <f>IF($F$12=0,0,IF(予定価格!$G$1939=0,ROUND(予定価格!H951*(入力表!$F$12/予定価格!$H$1943),-H963),ROUND((予定価格!G951*(入力表!$F$12-予定価格!$H$1943)/予定価格!$G$1943)+予定価格!H951,-H963)))+I963</f>
        <v>0</v>
      </c>
      <c r="G963" s="268"/>
      <c r="H963" s="34">
        <f t="shared" si="274"/>
        <v>3</v>
      </c>
      <c r="I963" s="35">
        <f t="shared" si="280"/>
        <v>0</v>
      </c>
      <c r="J963" s="252">
        <f t="shared" si="281"/>
        <v>0</v>
      </c>
      <c r="K963" s="12">
        <f t="shared" si="282"/>
        <v>0</v>
      </c>
      <c r="L963" s="37"/>
      <c r="M963" s="6">
        <f>ROUND(予定価格!B951*査定表!$B$1949,-$F$14)</f>
        <v>0</v>
      </c>
      <c r="N963">
        <f>IF(M963=0,1,M963/予定価格!B951)</f>
        <v>1</v>
      </c>
      <c r="O963">
        <f t="shared" si="275"/>
        <v>11</v>
      </c>
      <c r="P963">
        <f t="shared" si="283"/>
        <v>0</v>
      </c>
      <c r="Q963">
        <f>IF(M963=0,0,M963/予定価格!B951)</f>
        <v>0</v>
      </c>
      <c r="R963">
        <f t="shared" si="276"/>
        <v>11</v>
      </c>
      <c r="S963">
        <f t="shared" si="284"/>
        <v>0</v>
      </c>
      <c r="T963" s="6">
        <f t="shared" si="285"/>
        <v>0</v>
      </c>
      <c r="U963" s="6" t="e">
        <f>IF(予定価格!$G$1939=0,ROUND(予定価格!H951*(入力表!$F$12/予定価格!$H$1943),-$F$14),ROUND((予定価格!G951*(入力表!$F$12-予定価格!$H$1943)/予定価格!$G$1943)+予定価格!H951,-$F$14))</f>
        <v>#DIV/0!</v>
      </c>
      <c r="V963" t="e">
        <f>IF(U963=0,1,IF(予定価格!O951=0,1,(U963-予定価格!P951)/予定価格!O951))</f>
        <v>#DIV/0!</v>
      </c>
      <c r="W963" t="e">
        <f t="shared" si="277"/>
        <v>#DIV/0!</v>
      </c>
      <c r="X963" t="e">
        <f t="shared" si="286"/>
        <v>#DIV/0!</v>
      </c>
      <c r="Y963" t="e">
        <f>IF(U963=0,0,IF(予定価格!G951=0,0,(U963-予定価格!H951)/予定価格!G951))</f>
        <v>#DIV/0!</v>
      </c>
      <c r="Z963" t="e">
        <f t="shared" si="278"/>
        <v>#DIV/0!</v>
      </c>
      <c r="AA963" t="e">
        <f t="shared" si="287"/>
        <v>#DIV/0!</v>
      </c>
      <c r="AB963" s="6" t="e">
        <f t="shared" si="288"/>
        <v>#DIV/0!</v>
      </c>
    </row>
    <row r="964" spans="1:28" hidden="1" x14ac:dyDescent="0.2">
      <c r="A964">
        <f>+予定価格!A952</f>
        <v>0</v>
      </c>
      <c r="B964" s="268">
        <f>ROUND(予定価格!B952*査定表!$B$1949,-D964)+E964</f>
        <v>0</v>
      </c>
      <c r="C964" s="268"/>
      <c r="D964" s="32">
        <f t="shared" si="273"/>
        <v>3</v>
      </c>
      <c r="E964" s="33">
        <f t="shared" si="279"/>
        <v>0</v>
      </c>
      <c r="F964" s="268">
        <f>IF($F$12=0,0,IF(予定価格!$G$1939=0,ROUND(予定価格!H952*(入力表!$F$12/予定価格!$H$1943),-H964),ROUND((予定価格!G952*(入力表!$F$12-予定価格!$H$1943)/予定価格!$G$1943)+予定価格!H952,-H964)))+I964</f>
        <v>0</v>
      </c>
      <c r="G964" s="268"/>
      <c r="H964" s="34">
        <f t="shared" si="274"/>
        <v>3</v>
      </c>
      <c r="I964" s="35">
        <f t="shared" si="280"/>
        <v>0</v>
      </c>
      <c r="J964" s="252">
        <f t="shared" si="281"/>
        <v>0</v>
      </c>
      <c r="K964" s="12">
        <f t="shared" si="282"/>
        <v>0</v>
      </c>
      <c r="L964" s="37"/>
      <c r="M964" s="6">
        <f>ROUND(予定価格!B952*査定表!$B$1949,-$F$14)</f>
        <v>0</v>
      </c>
      <c r="N964">
        <f>IF(M964=0,1,M964/予定価格!B952)</f>
        <v>1</v>
      </c>
      <c r="O964">
        <f t="shared" si="275"/>
        <v>11</v>
      </c>
      <c r="P964">
        <f t="shared" si="283"/>
        <v>0</v>
      </c>
      <c r="Q964">
        <f>IF(M964=0,0,M964/予定価格!B952)</f>
        <v>0</v>
      </c>
      <c r="R964">
        <f t="shared" si="276"/>
        <v>11</v>
      </c>
      <c r="S964">
        <f t="shared" si="284"/>
        <v>0</v>
      </c>
      <c r="T964" s="6">
        <f t="shared" si="285"/>
        <v>0</v>
      </c>
      <c r="U964" s="6" t="e">
        <f>IF(予定価格!$G$1939=0,ROUND(予定価格!H952*(入力表!$F$12/予定価格!$H$1943),-$F$14),ROUND((予定価格!G952*(入力表!$F$12-予定価格!$H$1943)/予定価格!$G$1943)+予定価格!H952,-$F$14))</f>
        <v>#DIV/0!</v>
      </c>
      <c r="V964" t="e">
        <f>IF(U964=0,1,IF(予定価格!O952=0,1,(U964-予定価格!P952)/予定価格!O952))</f>
        <v>#DIV/0!</v>
      </c>
      <c r="W964" t="e">
        <f t="shared" si="277"/>
        <v>#DIV/0!</v>
      </c>
      <c r="X964" t="e">
        <f t="shared" si="286"/>
        <v>#DIV/0!</v>
      </c>
      <c r="Y964" t="e">
        <f>IF(U964=0,0,IF(予定価格!G952=0,0,(U964-予定価格!H952)/予定価格!G952))</f>
        <v>#DIV/0!</v>
      </c>
      <c r="Z964" t="e">
        <f t="shared" si="278"/>
        <v>#DIV/0!</v>
      </c>
      <c r="AA964" t="e">
        <f t="shared" si="287"/>
        <v>#DIV/0!</v>
      </c>
      <c r="AB964" s="6" t="e">
        <f t="shared" si="288"/>
        <v>#DIV/0!</v>
      </c>
    </row>
    <row r="965" spans="1:28" hidden="1" x14ac:dyDescent="0.2">
      <c r="A965">
        <f>+予定価格!A953</f>
        <v>0</v>
      </c>
      <c r="B965" s="268">
        <f>ROUND(予定価格!B953*査定表!$B$1949,-D965)+E965</f>
        <v>0</v>
      </c>
      <c r="C965" s="268"/>
      <c r="D965" s="32">
        <f t="shared" si="273"/>
        <v>3</v>
      </c>
      <c r="E965" s="33">
        <f t="shared" si="279"/>
        <v>0</v>
      </c>
      <c r="F965" s="268">
        <f>IF($F$12=0,0,IF(予定価格!$G$1939=0,ROUND(予定価格!H953*(入力表!$F$12/予定価格!$H$1943),-H965),ROUND((予定価格!G953*(入力表!$F$12-予定価格!$H$1943)/予定価格!$G$1943)+予定価格!H953,-H965)))+I965</f>
        <v>0</v>
      </c>
      <c r="G965" s="268"/>
      <c r="H965" s="34">
        <f t="shared" si="274"/>
        <v>3</v>
      </c>
      <c r="I965" s="35">
        <f t="shared" si="280"/>
        <v>0</v>
      </c>
      <c r="J965" s="252">
        <f t="shared" si="281"/>
        <v>0</v>
      </c>
      <c r="K965" s="12">
        <f t="shared" si="282"/>
        <v>0</v>
      </c>
      <c r="L965" s="37"/>
      <c r="M965" s="6">
        <f>ROUND(予定価格!B953*査定表!$B$1949,-$F$14)</f>
        <v>0</v>
      </c>
      <c r="N965">
        <f>IF(M965=0,1,M965/予定価格!B953)</f>
        <v>1</v>
      </c>
      <c r="O965">
        <f t="shared" si="275"/>
        <v>11</v>
      </c>
      <c r="P965">
        <f t="shared" si="283"/>
        <v>0</v>
      </c>
      <c r="Q965">
        <f>IF(M965=0,0,M965/予定価格!B953)</f>
        <v>0</v>
      </c>
      <c r="R965">
        <f t="shared" si="276"/>
        <v>11</v>
      </c>
      <c r="S965">
        <f t="shared" si="284"/>
        <v>0</v>
      </c>
      <c r="T965" s="6">
        <f t="shared" si="285"/>
        <v>0</v>
      </c>
      <c r="U965" s="6" t="e">
        <f>IF(予定価格!$G$1939=0,ROUND(予定価格!H953*(入力表!$F$12/予定価格!$H$1943),-$F$14),ROUND((予定価格!G953*(入力表!$F$12-予定価格!$H$1943)/予定価格!$G$1943)+予定価格!H953,-$F$14))</f>
        <v>#DIV/0!</v>
      </c>
      <c r="V965" t="e">
        <f>IF(U965=0,1,IF(予定価格!O953=0,1,(U965-予定価格!P953)/予定価格!O953))</f>
        <v>#DIV/0!</v>
      </c>
      <c r="W965" t="e">
        <f t="shared" si="277"/>
        <v>#DIV/0!</v>
      </c>
      <c r="X965" t="e">
        <f t="shared" si="286"/>
        <v>#DIV/0!</v>
      </c>
      <c r="Y965" t="e">
        <f>IF(U965=0,0,IF(予定価格!G953=0,0,(U965-予定価格!H953)/予定価格!G953))</f>
        <v>#DIV/0!</v>
      </c>
      <c r="Z965" t="e">
        <f t="shared" si="278"/>
        <v>#DIV/0!</v>
      </c>
      <c r="AA965" t="e">
        <f t="shared" si="287"/>
        <v>#DIV/0!</v>
      </c>
      <c r="AB965" s="6" t="e">
        <f t="shared" si="288"/>
        <v>#DIV/0!</v>
      </c>
    </row>
    <row r="966" spans="1:28" hidden="1" x14ac:dyDescent="0.2">
      <c r="A966">
        <f>+予定価格!A954</f>
        <v>0</v>
      </c>
      <c r="B966" s="268">
        <f>ROUND(予定価格!B954*査定表!$B$1949,-D966)+E966</f>
        <v>0</v>
      </c>
      <c r="C966" s="268"/>
      <c r="D966" s="32">
        <f t="shared" si="273"/>
        <v>3</v>
      </c>
      <c r="E966" s="33">
        <f t="shared" si="279"/>
        <v>0</v>
      </c>
      <c r="F966" s="268">
        <f>IF($F$12=0,0,IF(予定価格!$G$1939=0,ROUND(予定価格!H954*(入力表!$F$12/予定価格!$H$1943),-H966),ROUND((予定価格!G954*(入力表!$F$12-予定価格!$H$1943)/予定価格!$G$1943)+予定価格!H954,-H966)))+I966</f>
        <v>0</v>
      </c>
      <c r="G966" s="268"/>
      <c r="H966" s="34">
        <f t="shared" si="274"/>
        <v>3</v>
      </c>
      <c r="I966" s="35">
        <f t="shared" si="280"/>
        <v>0</v>
      </c>
      <c r="J966" s="252">
        <f t="shared" si="281"/>
        <v>0</v>
      </c>
      <c r="K966" s="12">
        <f t="shared" si="282"/>
        <v>0</v>
      </c>
      <c r="L966" s="37"/>
      <c r="M966" s="6">
        <f>ROUND(予定価格!B954*査定表!$B$1949,-$F$14)</f>
        <v>0</v>
      </c>
      <c r="N966">
        <f>IF(M966=0,1,M966/予定価格!B954)</f>
        <v>1</v>
      </c>
      <c r="O966">
        <f t="shared" si="275"/>
        <v>11</v>
      </c>
      <c r="P966">
        <f t="shared" si="283"/>
        <v>0</v>
      </c>
      <c r="Q966">
        <f>IF(M966=0,0,M966/予定価格!B954)</f>
        <v>0</v>
      </c>
      <c r="R966">
        <f t="shared" si="276"/>
        <v>11</v>
      </c>
      <c r="S966">
        <f t="shared" si="284"/>
        <v>0</v>
      </c>
      <c r="T966" s="6">
        <f t="shared" si="285"/>
        <v>0</v>
      </c>
      <c r="U966" s="6" t="e">
        <f>IF(予定価格!$G$1939=0,ROUND(予定価格!H954*(入力表!$F$12/予定価格!$H$1943),-$F$14),ROUND((予定価格!G954*(入力表!$F$12-予定価格!$H$1943)/予定価格!$G$1943)+予定価格!H954,-$F$14))</f>
        <v>#DIV/0!</v>
      </c>
      <c r="V966" t="e">
        <f>IF(U966=0,1,IF(予定価格!O954=0,1,(U966-予定価格!P954)/予定価格!O954))</f>
        <v>#DIV/0!</v>
      </c>
      <c r="W966" t="e">
        <f t="shared" si="277"/>
        <v>#DIV/0!</v>
      </c>
      <c r="X966" t="e">
        <f t="shared" si="286"/>
        <v>#DIV/0!</v>
      </c>
      <c r="Y966" t="e">
        <f>IF(U966=0,0,IF(予定価格!G954=0,0,(U966-予定価格!H954)/予定価格!G954))</f>
        <v>#DIV/0!</v>
      </c>
      <c r="Z966" t="e">
        <f t="shared" si="278"/>
        <v>#DIV/0!</v>
      </c>
      <c r="AA966" t="e">
        <f t="shared" si="287"/>
        <v>#DIV/0!</v>
      </c>
      <c r="AB966" s="6" t="e">
        <f t="shared" si="288"/>
        <v>#DIV/0!</v>
      </c>
    </row>
    <row r="967" spans="1:28" hidden="1" x14ac:dyDescent="0.2">
      <c r="A967">
        <f>+予定価格!A955</f>
        <v>0</v>
      </c>
      <c r="B967" s="268">
        <f>ROUND(予定価格!B955*査定表!$B$1949,-D967)+E967</f>
        <v>0</v>
      </c>
      <c r="C967" s="268"/>
      <c r="D967" s="32">
        <f t="shared" si="273"/>
        <v>3</v>
      </c>
      <c r="E967" s="33">
        <f t="shared" si="279"/>
        <v>0</v>
      </c>
      <c r="F967" s="268">
        <f>IF($F$12=0,0,IF(予定価格!$G$1939=0,ROUND(予定価格!H955*(入力表!$F$12/予定価格!$H$1943),-H967),ROUND((予定価格!G955*(入力表!$F$12-予定価格!$H$1943)/予定価格!$G$1943)+予定価格!H955,-H967)))+I967</f>
        <v>0</v>
      </c>
      <c r="G967" s="268"/>
      <c r="H967" s="34">
        <f t="shared" si="274"/>
        <v>3</v>
      </c>
      <c r="I967" s="35">
        <f t="shared" si="280"/>
        <v>0</v>
      </c>
      <c r="J967" s="252">
        <f t="shared" si="281"/>
        <v>0</v>
      </c>
      <c r="K967" s="12">
        <f t="shared" si="282"/>
        <v>0</v>
      </c>
      <c r="L967" s="37"/>
      <c r="M967" s="6">
        <f>ROUND(予定価格!B955*査定表!$B$1949,-$F$14)</f>
        <v>0</v>
      </c>
      <c r="N967">
        <f>IF(M967=0,1,M967/予定価格!B955)</f>
        <v>1</v>
      </c>
      <c r="O967">
        <f t="shared" si="275"/>
        <v>11</v>
      </c>
      <c r="P967">
        <f t="shared" si="283"/>
        <v>0</v>
      </c>
      <c r="Q967">
        <f>IF(M967=0,0,M967/予定価格!B955)</f>
        <v>0</v>
      </c>
      <c r="R967">
        <f t="shared" si="276"/>
        <v>11</v>
      </c>
      <c r="S967">
        <f t="shared" si="284"/>
        <v>0</v>
      </c>
      <c r="T967" s="6">
        <f t="shared" si="285"/>
        <v>0</v>
      </c>
      <c r="U967" s="6" t="e">
        <f>IF(予定価格!$G$1939=0,ROUND(予定価格!H955*(入力表!$F$12/予定価格!$H$1943),-$F$14),ROUND((予定価格!G955*(入力表!$F$12-予定価格!$H$1943)/予定価格!$G$1943)+予定価格!H955,-$F$14))</f>
        <v>#DIV/0!</v>
      </c>
      <c r="V967" t="e">
        <f>IF(U967=0,1,IF(予定価格!O955=0,1,(U967-予定価格!P955)/予定価格!O955))</f>
        <v>#DIV/0!</v>
      </c>
      <c r="W967" t="e">
        <f t="shared" si="277"/>
        <v>#DIV/0!</v>
      </c>
      <c r="X967" t="e">
        <f t="shared" si="286"/>
        <v>#DIV/0!</v>
      </c>
      <c r="Y967" t="e">
        <f>IF(U967=0,0,IF(予定価格!G955=0,0,(U967-予定価格!H955)/予定価格!G955))</f>
        <v>#DIV/0!</v>
      </c>
      <c r="Z967" t="e">
        <f t="shared" si="278"/>
        <v>#DIV/0!</v>
      </c>
      <c r="AA967" t="e">
        <f t="shared" si="287"/>
        <v>#DIV/0!</v>
      </c>
      <c r="AB967" s="6" t="e">
        <f t="shared" si="288"/>
        <v>#DIV/0!</v>
      </c>
    </row>
    <row r="968" spans="1:28" hidden="1" x14ac:dyDescent="0.2">
      <c r="A968">
        <f>+予定価格!A956</f>
        <v>0</v>
      </c>
      <c r="B968" s="268">
        <f>ROUND(予定価格!B956*査定表!$B$1949,-D968)+E968</f>
        <v>0</v>
      </c>
      <c r="C968" s="268"/>
      <c r="D968" s="32">
        <f t="shared" si="273"/>
        <v>3</v>
      </c>
      <c r="E968" s="33">
        <f t="shared" si="279"/>
        <v>0</v>
      </c>
      <c r="F968" s="268">
        <f>IF($F$12=0,0,IF(予定価格!$G$1939=0,ROUND(予定価格!H956*(入力表!$F$12/予定価格!$H$1943),-H968),ROUND((予定価格!G956*(入力表!$F$12-予定価格!$H$1943)/予定価格!$G$1943)+予定価格!H956,-H968)))+I968</f>
        <v>0</v>
      </c>
      <c r="G968" s="268"/>
      <c r="H968" s="34">
        <f t="shared" si="274"/>
        <v>3</v>
      </c>
      <c r="I968" s="35">
        <f t="shared" si="280"/>
        <v>0</v>
      </c>
      <c r="J968" s="252">
        <f t="shared" si="281"/>
        <v>0</v>
      </c>
      <c r="K968" s="12">
        <f t="shared" si="282"/>
        <v>0</v>
      </c>
      <c r="L968" s="37"/>
      <c r="M968" s="6">
        <f>ROUND(予定価格!B956*査定表!$B$1949,-$F$14)</f>
        <v>0</v>
      </c>
      <c r="N968">
        <f>IF(M968=0,1,M968/予定価格!B956)</f>
        <v>1</v>
      </c>
      <c r="O968">
        <f t="shared" si="275"/>
        <v>11</v>
      </c>
      <c r="P968">
        <f t="shared" si="283"/>
        <v>0</v>
      </c>
      <c r="Q968">
        <f>IF(M968=0,0,M968/予定価格!B956)</f>
        <v>0</v>
      </c>
      <c r="R968">
        <f t="shared" si="276"/>
        <v>11</v>
      </c>
      <c r="S968">
        <f t="shared" si="284"/>
        <v>0</v>
      </c>
      <c r="T968" s="6">
        <f t="shared" si="285"/>
        <v>0</v>
      </c>
      <c r="U968" s="6" t="e">
        <f>IF(予定価格!$G$1939=0,ROUND(予定価格!H956*(入力表!$F$12/予定価格!$H$1943),-$F$14),ROUND((予定価格!G956*(入力表!$F$12-予定価格!$H$1943)/予定価格!$G$1943)+予定価格!H956,-$F$14))</f>
        <v>#DIV/0!</v>
      </c>
      <c r="V968" t="e">
        <f>IF(U968=0,1,IF(予定価格!O956=0,1,(U968-予定価格!P956)/予定価格!O956))</f>
        <v>#DIV/0!</v>
      </c>
      <c r="W968" t="e">
        <f t="shared" si="277"/>
        <v>#DIV/0!</v>
      </c>
      <c r="X968" t="e">
        <f t="shared" si="286"/>
        <v>#DIV/0!</v>
      </c>
      <c r="Y968" t="e">
        <f>IF(U968=0,0,IF(予定価格!G956=0,0,(U968-予定価格!H956)/予定価格!G956))</f>
        <v>#DIV/0!</v>
      </c>
      <c r="Z968" t="e">
        <f t="shared" si="278"/>
        <v>#DIV/0!</v>
      </c>
      <c r="AA968" t="e">
        <f t="shared" si="287"/>
        <v>#DIV/0!</v>
      </c>
      <c r="AB968" s="6" t="e">
        <f t="shared" si="288"/>
        <v>#DIV/0!</v>
      </c>
    </row>
    <row r="969" spans="1:28" hidden="1" x14ac:dyDescent="0.2">
      <c r="A969">
        <f>+予定価格!A957</f>
        <v>0</v>
      </c>
      <c r="B969" s="268">
        <f>ROUND(予定価格!B957*査定表!$B$1949,-D969)+E969</f>
        <v>0</v>
      </c>
      <c r="C969" s="268"/>
      <c r="D969" s="32">
        <f t="shared" si="273"/>
        <v>3</v>
      </c>
      <c r="E969" s="33">
        <f t="shared" si="279"/>
        <v>0</v>
      </c>
      <c r="F969" s="268">
        <f>IF($F$12=0,0,IF(予定価格!$G$1939=0,ROUND(予定価格!H957*(入力表!$F$12/予定価格!$H$1943),-H969),ROUND((予定価格!G957*(入力表!$F$12-予定価格!$H$1943)/予定価格!$G$1943)+予定価格!H957,-H969)))+I969</f>
        <v>0</v>
      </c>
      <c r="G969" s="268"/>
      <c r="H969" s="34">
        <f t="shared" si="274"/>
        <v>3</v>
      </c>
      <c r="I969" s="35">
        <f t="shared" si="280"/>
        <v>0</v>
      </c>
      <c r="J969" s="252">
        <f t="shared" si="281"/>
        <v>0</v>
      </c>
      <c r="K969" s="12">
        <f t="shared" si="282"/>
        <v>0</v>
      </c>
      <c r="L969" s="37"/>
      <c r="M969" s="6">
        <f>ROUND(予定価格!B957*査定表!$B$1949,-$F$14)</f>
        <v>0</v>
      </c>
      <c r="N969">
        <f>IF(M969=0,1,M969/予定価格!B957)</f>
        <v>1</v>
      </c>
      <c r="O969">
        <f t="shared" si="275"/>
        <v>11</v>
      </c>
      <c r="P969">
        <f t="shared" si="283"/>
        <v>0</v>
      </c>
      <c r="Q969">
        <f>IF(M969=0,0,M969/予定価格!B957)</f>
        <v>0</v>
      </c>
      <c r="R969">
        <f t="shared" si="276"/>
        <v>11</v>
      </c>
      <c r="S969">
        <f t="shared" si="284"/>
        <v>0</v>
      </c>
      <c r="T969" s="6">
        <f t="shared" si="285"/>
        <v>0</v>
      </c>
      <c r="U969" s="6" t="e">
        <f>IF(予定価格!$G$1939=0,ROUND(予定価格!H957*(入力表!$F$12/予定価格!$H$1943),-$F$14),ROUND((予定価格!G957*(入力表!$F$12-予定価格!$H$1943)/予定価格!$G$1943)+予定価格!H957,-$F$14))</f>
        <v>#DIV/0!</v>
      </c>
      <c r="V969" t="e">
        <f>IF(U969=0,1,IF(予定価格!O957=0,1,(U969-予定価格!P957)/予定価格!O957))</f>
        <v>#DIV/0!</v>
      </c>
      <c r="W969" t="e">
        <f t="shared" si="277"/>
        <v>#DIV/0!</v>
      </c>
      <c r="X969" t="e">
        <f t="shared" si="286"/>
        <v>#DIV/0!</v>
      </c>
      <c r="Y969" t="e">
        <f>IF(U969=0,0,IF(予定価格!G957=0,0,(U969-予定価格!H957)/予定価格!G957))</f>
        <v>#DIV/0!</v>
      </c>
      <c r="Z969" t="e">
        <f t="shared" si="278"/>
        <v>#DIV/0!</v>
      </c>
      <c r="AA969" t="e">
        <f t="shared" si="287"/>
        <v>#DIV/0!</v>
      </c>
      <c r="AB969" s="6" t="e">
        <f t="shared" si="288"/>
        <v>#DIV/0!</v>
      </c>
    </row>
    <row r="970" spans="1:28" hidden="1" x14ac:dyDescent="0.2">
      <c r="A970">
        <f>+予定価格!A958</f>
        <v>0</v>
      </c>
      <c r="B970" s="268">
        <f>ROUND(予定価格!B958*査定表!$B$1949,-D970)+E970</f>
        <v>0</v>
      </c>
      <c r="C970" s="268"/>
      <c r="D970" s="32">
        <f t="shared" si="273"/>
        <v>3</v>
      </c>
      <c r="E970" s="33">
        <f t="shared" si="279"/>
        <v>0</v>
      </c>
      <c r="F970" s="268">
        <f>IF($F$12=0,0,IF(予定価格!$G$1939=0,ROUND(予定価格!H958*(入力表!$F$12/予定価格!$H$1943),-H970),ROUND((予定価格!G958*(入力表!$F$12-予定価格!$H$1943)/予定価格!$G$1943)+予定価格!H958,-H970)))+I970</f>
        <v>0</v>
      </c>
      <c r="G970" s="268"/>
      <c r="H970" s="34">
        <f t="shared" si="274"/>
        <v>3</v>
      </c>
      <c r="I970" s="35">
        <f t="shared" si="280"/>
        <v>0</v>
      </c>
      <c r="J970" s="252">
        <f t="shared" si="281"/>
        <v>0</v>
      </c>
      <c r="K970" s="12">
        <f t="shared" si="282"/>
        <v>0</v>
      </c>
      <c r="L970" s="37"/>
      <c r="M970" s="6">
        <f>ROUND(予定価格!B958*査定表!$B$1949,-$F$14)</f>
        <v>0</v>
      </c>
      <c r="N970">
        <f>IF(M970=0,1,M970/予定価格!B958)</f>
        <v>1</v>
      </c>
      <c r="O970">
        <f t="shared" si="275"/>
        <v>11</v>
      </c>
      <c r="P970">
        <f t="shared" si="283"/>
        <v>0</v>
      </c>
      <c r="Q970">
        <f>IF(M970=0,0,M970/予定価格!B958)</f>
        <v>0</v>
      </c>
      <c r="R970">
        <f t="shared" si="276"/>
        <v>11</v>
      </c>
      <c r="S970">
        <f t="shared" si="284"/>
        <v>0</v>
      </c>
      <c r="T970" s="6">
        <f t="shared" si="285"/>
        <v>0</v>
      </c>
      <c r="U970" s="6" t="e">
        <f>IF(予定価格!$G$1939=0,ROUND(予定価格!H958*(入力表!$F$12/予定価格!$H$1943),-$F$14),ROUND((予定価格!G958*(入力表!$F$12-予定価格!$H$1943)/予定価格!$G$1943)+予定価格!H958,-$F$14))</f>
        <v>#DIV/0!</v>
      </c>
      <c r="V970" t="e">
        <f>IF(U970=0,1,IF(予定価格!O958=0,1,(U970-予定価格!P958)/予定価格!O958))</f>
        <v>#DIV/0!</v>
      </c>
      <c r="W970" t="e">
        <f t="shared" si="277"/>
        <v>#DIV/0!</v>
      </c>
      <c r="X970" t="e">
        <f t="shared" si="286"/>
        <v>#DIV/0!</v>
      </c>
      <c r="Y970" t="e">
        <f>IF(U970=0,0,IF(予定価格!G958=0,0,(U970-予定価格!H958)/予定価格!G958))</f>
        <v>#DIV/0!</v>
      </c>
      <c r="Z970" t="e">
        <f t="shared" si="278"/>
        <v>#DIV/0!</v>
      </c>
      <c r="AA970" t="e">
        <f t="shared" si="287"/>
        <v>#DIV/0!</v>
      </c>
      <c r="AB970" s="6" t="e">
        <f t="shared" si="288"/>
        <v>#DIV/0!</v>
      </c>
    </row>
    <row r="971" spans="1:28" hidden="1" x14ac:dyDescent="0.2">
      <c r="A971">
        <f>+予定価格!A959</f>
        <v>0</v>
      </c>
      <c r="B971" s="268">
        <f>ROUND(予定価格!B959*査定表!$B$1949,-D971)+E971</f>
        <v>0</v>
      </c>
      <c r="C971" s="268"/>
      <c r="D971" s="32">
        <f t="shared" si="273"/>
        <v>3</v>
      </c>
      <c r="E971" s="33">
        <f t="shared" si="279"/>
        <v>0</v>
      </c>
      <c r="F971" s="268">
        <f>IF($F$12=0,0,IF(予定価格!$G$1939=0,ROUND(予定価格!H959*(入力表!$F$12/予定価格!$H$1943),-H971),ROUND((予定価格!G959*(入力表!$F$12-予定価格!$H$1943)/予定価格!$G$1943)+予定価格!H959,-H971)))+I971</f>
        <v>0</v>
      </c>
      <c r="G971" s="268"/>
      <c r="H971" s="34">
        <f t="shared" si="274"/>
        <v>3</v>
      </c>
      <c r="I971" s="35">
        <f t="shared" si="280"/>
        <v>0</v>
      </c>
      <c r="J971" s="252">
        <f t="shared" si="281"/>
        <v>0</v>
      </c>
      <c r="K971" s="12">
        <f t="shared" si="282"/>
        <v>0</v>
      </c>
      <c r="L971" s="37"/>
      <c r="M971" s="6">
        <f>ROUND(予定価格!B959*査定表!$B$1949,-$F$14)</f>
        <v>0</v>
      </c>
      <c r="N971">
        <f>IF(M971=0,1,M971/予定価格!B959)</f>
        <v>1</v>
      </c>
      <c r="O971">
        <f t="shared" si="275"/>
        <v>11</v>
      </c>
      <c r="P971">
        <f t="shared" si="283"/>
        <v>0</v>
      </c>
      <c r="Q971">
        <f>IF(M971=0,0,M971/予定価格!B959)</f>
        <v>0</v>
      </c>
      <c r="R971">
        <f t="shared" si="276"/>
        <v>11</v>
      </c>
      <c r="S971">
        <f t="shared" si="284"/>
        <v>0</v>
      </c>
      <c r="T971" s="6">
        <f t="shared" si="285"/>
        <v>0</v>
      </c>
      <c r="U971" s="6" t="e">
        <f>IF(予定価格!$G$1939=0,ROUND(予定価格!H959*(入力表!$F$12/予定価格!$H$1943),-$F$14),ROUND((予定価格!G959*(入力表!$F$12-予定価格!$H$1943)/予定価格!$G$1943)+予定価格!H959,-$F$14))</f>
        <v>#DIV/0!</v>
      </c>
      <c r="V971" t="e">
        <f>IF(U971=0,1,IF(予定価格!O959=0,1,(U971-予定価格!P959)/予定価格!O959))</f>
        <v>#DIV/0!</v>
      </c>
      <c r="W971" t="e">
        <f t="shared" si="277"/>
        <v>#DIV/0!</v>
      </c>
      <c r="X971" t="e">
        <f t="shared" si="286"/>
        <v>#DIV/0!</v>
      </c>
      <c r="Y971" t="e">
        <f>IF(U971=0,0,IF(予定価格!G959=0,0,(U971-予定価格!H959)/予定価格!G959))</f>
        <v>#DIV/0!</v>
      </c>
      <c r="Z971" t="e">
        <f t="shared" si="278"/>
        <v>#DIV/0!</v>
      </c>
      <c r="AA971" t="e">
        <f t="shared" si="287"/>
        <v>#DIV/0!</v>
      </c>
      <c r="AB971" s="6" t="e">
        <f t="shared" si="288"/>
        <v>#DIV/0!</v>
      </c>
    </row>
    <row r="972" spans="1:28" hidden="1" x14ac:dyDescent="0.2">
      <c r="A972">
        <f>+予定価格!A960</f>
        <v>0</v>
      </c>
      <c r="B972" s="268">
        <f>ROUND(予定価格!B960*査定表!$B$1949,-D972)+E972</f>
        <v>0</v>
      </c>
      <c r="C972" s="268"/>
      <c r="D972" s="32">
        <f t="shared" si="273"/>
        <v>3</v>
      </c>
      <c r="E972" s="33">
        <f t="shared" si="279"/>
        <v>0</v>
      </c>
      <c r="F972" s="268">
        <f>IF($F$12=0,0,IF(予定価格!$G$1939=0,ROUND(予定価格!H960*(入力表!$F$12/予定価格!$H$1943),-H972),ROUND((予定価格!G960*(入力表!$F$12-予定価格!$H$1943)/予定価格!$G$1943)+予定価格!H960,-H972)))+I972</f>
        <v>0</v>
      </c>
      <c r="G972" s="268"/>
      <c r="H972" s="34">
        <f t="shared" si="274"/>
        <v>3</v>
      </c>
      <c r="I972" s="35">
        <f t="shared" si="280"/>
        <v>0</v>
      </c>
      <c r="J972" s="252">
        <f t="shared" si="281"/>
        <v>0</v>
      </c>
      <c r="K972" s="12">
        <f t="shared" si="282"/>
        <v>0</v>
      </c>
      <c r="L972" s="37"/>
      <c r="M972" s="6">
        <f>ROUND(予定価格!B960*査定表!$B$1949,-$F$14)</f>
        <v>0</v>
      </c>
      <c r="N972">
        <f>IF(M972=0,1,M972/予定価格!B960)</f>
        <v>1</v>
      </c>
      <c r="O972">
        <f t="shared" si="275"/>
        <v>11</v>
      </c>
      <c r="P972">
        <f t="shared" si="283"/>
        <v>0</v>
      </c>
      <c r="Q972">
        <f>IF(M972=0,0,M972/予定価格!B960)</f>
        <v>0</v>
      </c>
      <c r="R972">
        <f t="shared" si="276"/>
        <v>11</v>
      </c>
      <c r="S972">
        <f t="shared" si="284"/>
        <v>0</v>
      </c>
      <c r="T972" s="6">
        <f t="shared" si="285"/>
        <v>0</v>
      </c>
      <c r="U972" s="6" t="e">
        <f>IF(予定価格!$G$1939=0,ROUND(予定価格!H960*(入力表!$F$12/予定価格!$H$1943),-$F$14),ROUND((予定価格!G960*(入力表!$F$12-予定価格!$H$1943)/予定価格!$G$1943)+予定価格!H960,-$F$14))</f>
        <v>#DIV/0!</v>
      </c>
      <c r="V972" t="e">
        <f>IF(U972=0,1,IF(予定価格!O960=0,1,(U972-予定価格!P960)/予定価格!O960))</f>
        <v>#DIV/0!</v>
      </c>
      <c r="W972" t="e">
        <f t="shared" si="277"/>
        <v>#DIV/0!</v>
      </c>
      <c r="X972" t="e">
        <f t="shared" si="286"/>
        <v>#DIV/0!</v>
      </c>
      <c r="Y972" t="e">
        <f>IF(U972=0,0,IF(予定価格!G960=0,0,(U972-予定価格!H960)/予定価格!G960))</f>
        <v>#DIV/0!</v>
      </c>
      <c r="Z972" t="e">
        <f t="shared" si="278"/>
        <v>#DIV/0!</v>
      </c>
      <c r="AA972" t="e">
        <f t="shared" si="287"/>
        <v>#DIV/0!</v>
      </c>
      <c r="AB972" s="6" t="e">
        <f t="shared" si="288"/>
        <v>#DIV/0!</v>
      </c>
    </row>
    <row r="973" spans="1:28" hidden="1" x14ac:dyDescent="0.2">
      <c r="A973">
        <f>+予定価格!A961</f>
        <v>0</v>
      </c>
      <c r="B973" s="268">
        <f>ROUND(予定価格!B961*査定表!$B$1949,-D973)+E973</f>
        <v>0</v>
      </c>
      <c r="C973" s="268"/>
      <c r="D973" s="32">
        <f t="shared" si="273"/>
        <v>3</v>
      </c>
      <c r="E973" s="33">
        <f t="shared" si="279"/>
        <v>0</v>
      </c>
      <c r="F973" s="268">
        <f>IF($F$12=0,0,IF(予定価格!$G$1939=0,ROUND(予定価格!H961*(入力表!$F$12/予定価格!$H$1943),-H973),ROUND((予定価格!G961*(入力表!$F$12-予定価格!$H$1943)/予定価格!$G$1943)+予定価格!H961,-H973)))+I973</f>
        <v>0</v>
      </c>
      <c r="G973" s="268"/>
      <c r="H973" s="34">
        <f t="shared" si="274"/>
        <v>3</v>
      </c>
      <c r="I973" s="35">
        <f t="shared" si="280"/>
        <v>0</v>
      </c>
      <c r="J973" s="252">
        <f t="shared" si="281"/>
        <v>0</v>
      </c>
      <c r="K973" s="12">
        <f t="shared" si="282"/>
        <v>0</v>
      </c>
      <c r="L973" s="37"/>
      <c r="M973" s="6">
        <f>ROUND(予定価格!B961*査定表!$B$1949,-$F$14)</f>
        <v>0</v>
      </c>
      <c r="N973">
        <f>IF(M973=0,1,M973/予定価格!B961)</f>
        <v>1</v>
      </c>
      <c r="O973">
        <f t="shared" si="275"/>
        <v>11</v>
      </c>
      <c r="P973">
        <f t="shared" si="283"/>
        <v>0</v>
      </c>
      <c r="Q973">
        <f>IF(M973=0,0,M973/予定価格!B961)</f>
        <v>0</v>
      </c>
      <c r="R973">
        <f t="shared" si="276"/>
        <v>11</v>
      </c>
      <c r="S973">
        <f t="shared" si="284"/>
        <v>0</v>
      </c>
      <c r="T973" s="6">
        <f t="shared" si="285"/>
        <v>0</v>
      </c>
      <c r="U973" s="6" t="e">
        <f>IF(予定価格!$G$1939=0,ROUND(予定価格!H961*(入力表!$F$12/予定価格!$H$1943),-$F$14),ROUND((予定価格!G961*(入力表!$F$12-予定価格!$H$1943)/予定価格!$G$1943)+予定価格!H961,-$F$14))</f>
        <v>#DIV/0!</v>
      </c>
      <c r="V973" t="e">
        <f>IF(U973=0,1,IF(予定価格!O961=0,1,(U973-予定価格!P961)/予定価格!O961))</f>
        <v>#DIV/0!</v>
      </c>
      <c r="W973" t="e">
        <f t="shared" si="277"/>
        <v>#DIV/0!</v>
      </c>
      <c r="X973" t="e">
        <f t="shared" si="286"/>
        <v>#DIV/0!</v>
      </c>
      <c r="Y973" t="e">
        <f>IF(U973=0,0,IF(予定価格!G961=0,0,(U973-予定価格!H961)/予定価格!G961))</f>
        <v>#DIV/0!</v>
      </c>
      <c r="Z973" t="e">
        <f t="shared" si="278"/>
        <v>#DIV/0!</v>
      </c>
      <c r="AA973" t="e">
        <f t="shared" si="287"/>
        <v>#DIV/0!</v>
      </c>
      <c r="AB973" s="6" t="e">
        <f t="shared" si="288"/>
        <v>#DIV/0!</v>
      </c>
    </row>
    <row r="974" spans="1:28" hidden="1" x14ac:dyDescent="0.2">
      <c r="A974">
        <f>+予定価格!A962</f>
        <v>0</v>
      </c>
      <c r="B974" s="268">
        <f>ROUND(予定価格!B962*査定表!$B$1949,-D974)+E974</f>
        <v>0</v>
      </c>
      <c r="C974" s="268"/>
      <c r="D974" s="32">
        <f t="shared" si="273"/>
        <v>3</v>
      </c>
      <c r="E974" s="33">
        <f t="shared" si="279"/>
        <v>0</v>
      </c>
      <c r="F974" s="268">
        <f>IF($F$12=0,0,IF(予定価格!$G$1939=0,ROUND(予定価格!H962*(入力表!$F$12/予定価格!$H$1943),-H974),ROUND((予定価格!G962*(入力表!$F$12-予定価格!$H$1943)/予定価格!$G$1943)+予定価格!H962,-H974)))+I974</f>
        <v>0</v>
      </c>
      <c r="G974" s="268"/>
      <c r="H974" s="34">
        <f t="shared" si="274"/>
        <v>3</v>
      </c>
      <c r="I974" s="35">
        <f t="shared" si="280"/>
        <v>0</v>
      </c>
      <c r="J974" s="252">
        <f t="shared" si="281"/>
        <v>0</v>
      </c>
      <c r="K974" s="12">
        <f t="shared" si="282"/>
        <v>0</v>
      </c>
      <c r="L974" s="37"/>
      <c r="M974" s="6">
        <f>ROUND(予定価格!B962*査定表!$B$1949,-$F$14)</f>
        <v>0</v>
      </c>
      <c r="N974">
        <f>IF(M974=0,1,M974/予定価格!B962)</f>
        <v>1</v>
      </c>
      <c r="O974">
        <f t="shared" si="275"/>
        <v>11</v>
      </c>
      <c r="P974">
        <f t="shared" si="283"/>
        <v>0</v>
      </c>
      <c r="Q974">
        <f>IF(M974=0,0,M974/予定価格!B962)</f>
        <v>0</v>
      </c>
      <c r="R974">
        <f t="shared" si="276"/>
        <v>11</v>
      </c>
      <c r="S974">
        <f t="shared" si="284"/>
        <v>0</v>
      </c>
      <c r="T974" s="6">
        <f t="shared" si="285"/>
        <v>0</v>
      </c>
      <c r="U974" s="6" t="e">
        <f>IF(予定価格!$G$1939=0,ROUND(予定価格!H962*(入力表!$F$12/予定価格!$H$1943),-$F$14),ROUND((予定価格!G962*(入力表!$F$12-予定価格!$H$1943)/予定価格!$G$1943)+予定価格!H962,-$F$14))</f>
        <v>#DIV/0!</v>
      </c>
      <c r="V974" t="e">
        <f>IF(U974=0,1,IF(予定価格!O962=0,1,(U974-予定価格!P962)/予定価格!O962))</f>
        <v>#DIV/0!</v>
      </c>
      <c r="W974" t="e">
        <f t="shared" si="277"/>
        <v>#DIV/0!</v>
      </c>
      <c r="X974" t="e">
        <f t="shared" si="286"/>
        <v>#DIV/0!</v>
      </c>
      <c r="Y974" t="e">
        <f>IF(U974=0,0,IF(予定価格!G962=0,0,(U974-予定価格!H962)/予定価格!G962))</f>
        <v>#DIV/0!</v>
      </c>
      <c r="Z974" t="e">
        <f t="shared" si="278"/>
        <v>#DIV/0!</v>
      </c>
      <c r="AA974" t="e">
        <f t="shared" si="287"/>
        <v>#DIV/0!</v>
      </c>
      <c r="AB974" s="6" t="e">
        <f t="shared" si="288"/>
        <v>#DIV/0!</v>
      </c>
    </row>
    <row r="975" spans="1:28" hidden="1" x14ac:dyDescent="0.2">
      <c r="A975">
        <f>+予定価格!A963</f>
        <v>0</v>
      </c>
      <c r="B975" s="268">
        <f>ROUND(予定価格!B963*査定表!$B$1949,-D975)+E975</f>
        <v>0</v>
      </c>
      <c r="C975" s="268"/>
      <c r="D975" s="32">
        <f t="shared" si="273"/>
        <v>3</v>
      </c>
      <c r="E975" s="33">
        <f t="shared" si="279"/>
        <v>0</v>
      </c>
      <c r="F975" s="268">
        <f>IF($F$12=0,0,IF(予定価格!$G$1939=0,ROUND(予定価格!H963*(入力表!$F$12/予定価格!$H$1943),-H975),ROUND((予定価格!G963*(入力表!$F$12-予定価格!$H$1943)/予定価格!$G$1943)+予定価格!H963,-H975)))+I975</f>
        <v>0</v>
      </c>
      <c r="G975" s="268"/>
      <c r="H975" s="34">
        <f t="shared" si="274"/>
        <v>3</v>
      </c>
      <c r="I975" s="35">
        <f t="shared" si="280"/>
        <v>0</v>
      </c>
      <c r="J975" s="252">
        <f t="shared" si="281"/>
        <v>0</v>
      </c>
      <c r="K975" s="12">
        <f t="shared" si="282"/>
        <v>0</v>
      </c>
      <c r="L975" s="37"/>
      <c r="M975" s="6">
        <f>ROUND(予定価格!B963*査定表!$B$1949,-$F$14)</f>
        <v>0</v>
      </c>
      <c r="N975">
        <f>IF(M975=0,1,M975/予定価格!B963)</f>
        <v>1</v>
      </c>
      <c r="O975">
        <f t="shared" si="275"/>
        <v>11</v>
      </c>
      <c r="P975">
        <f t="shared" si="283"/>
        <v>0</v>
      </c>
      <c r="Q975">
        <f>IF(M975=0,0,M975/予定価格!B963)</f>
        <v>0</v>
      </c>
      <c r="R975">
        <f t="shared" si="276"/>
        <v>11</v>
      </c>
      <c r="S975">
        <f t="shared" si="284"/>
        <v>0</v>
      </c>
      <c r="T975" s="6">
        <f t="shared" si="285"/>
        <v>0</v>
      </c>
      <c r="U975" s="6" t="e">
        <f>IF(予定価格!$G$1939=0,ROUND(予定価格!H963*(入力表!$F$12/予定価格!$H$1943),-$F$14),ROUND((予定価格!G963*(入力表!$F$12-予定価格!$H$1943)/予定価格!$G$1943)+予定価格!H963,-$F$14))</f>
        <v>#DIV/0!</v>
      </c>
      <c r="V975" t="e">
        <f>IF(U975=0,1,IF(予定価格!O963=0,1,(U975-予定価格!P963)/予定価格!O963))</f>
        <v>#DIV/0!</v>
      </c>
      <c r="W975" t="e">
        <f t="shared" si="277"/>
        <v>#DIV/0!</v>
      </c>
      <c r="X975" t="e">
        <f t="shared" si="286"/>
        <v>#DIV/0!</v>
      </c>
      <c r="Y975" t="e">
        <f>IF(U975=0,0,IF(予定価格!G963=0,0,(U975-予定価格!H963)/予定価格!G963))</f>
        <v>#DIV/0!</v>
      </c>
      <c r="Z975" t="e">
        <f t="shared" si="278"/>
        <v>#DIV/0!</v>
      </c>
      <c r="AA975" t="e">
        <f t="shared" si="287"/>
        <v>#DIV/0!</v>
      </c>
      <c r="AB975" s="6" t="e">
        <f t="shared" si="288"/>
        <v>#DIV/0!</v>
      </c>
    </row>
    <row r="976" spans="1:28" hidden="1" x14ac:dyDescent="0.2">
      <c r="A976">
        <f>+予定価格!A964</f>
        <v>0</v>
      </c>
      <c r="B976" s="268">
        <f>ROUND(予定価格!B964*査定表!$B$1949,-D976)+E976</f>
        <v>0</v>
      </c>
      <c r="C976" s="268"/>
      <c r="D976" s="32">
        <f t="shared" si="273"/>
        <v>3</v>
      </c>
      <c r="E976" s="33">
        <f t="shared" si="279"/>
        <v>0</v>
      </c>
      <c r="F976" s="268">
        <f>IF($F$12=0,0,IF(予定価格!$G$1939=0,ROUND(予定価格!H964*(入力表!$F$12/予定価格!$H$1943),-H976),ROUND((予定価格!G964*(入力表!$F$12-予定価格!$H$1943)/予定価格!$G$1943)+予定価格!H964,-H976)))+I976</f>
        <v>0</v>
      </c>
      <c r="G976" s="268"/>
      <c r="H976" s="34">
        <f t="shared" si="274"/>
        <v>3</v>
      </c>
      <c r="I976" s="35">
        <f t="shared" si="280"/>
        <v>0</v>
      </c>
      <c r="J976" s="252">
        <f t="shared" si="281"/>
        <v>0</v>
      </c>
      <c r="K976" s="12">
        <f t="shared" si="282"/>
        <v>0</v>
      </c>
      <c r="L976" s="37"/>
      <c r="M976" s="6">
        <f>ROUND(予定価格!B964*査定表!$B$1949,-$F$14)</f>
        <v>0</v>
      </c>
      <c r="N976">
        <f>IF(M976=0,1,M976/予定価格!B964)</f>
        <v>1</v>
      </c>
      <c r="O976">
        <f t="shared" si="275"/>
        <v>11</v>
      </c>
      <c r="P976">
        <f t="shared" si="283"/>
        <v>0</v>
      </c>
      <c r="Q976">
        <f>IF(M976=0,0,M976/予定価格!B964)</f>
        <v>0</v>
      </c>
      <c r="R976">
        <f t="shared" si="276"/>
        <v>11</v>
      </c>
      <c r="S976">
        <f t="shared" si="284"/>
        <v>0</v>
      </c>
      <c r="T976" s="6">
        <f t="shared" si="285"/>
        <v>0</v>
      </c>
      <c r="U976" s="6" t="e">
        <f>IF(予定価格!$G$1939=0,ROUND(予定価格!H964*(入力表!$F$12/予定価格!$H$1943),-$F$14),ROUND((予定価格!G964*(入力表!$F$12-予定価格!$H$1943)/予定価格!$G$1943)+予定価格!H964,-$F$14))</f>
        <v>#DIV/0!</v>
      </c>
      <c r="V976" t="e">
        <f>IF(U976=0,1,IF(予定価格!O964=0,1,(U976-予定価格!P964)/予定価格!O964))</f>
        <v>#DIV/0!</v>
      </c>
      <c r="W976" t="e">
        <f t="shared" si="277"/>
        <v>#DIV/0!</v>
      </c>
      <c r="X976" t="e">
        <f t="shared" si="286"/>
        <v>#DIV/0!</v>
      </c>
      <c r="Y976" t="e">
        <f>IF(U976=0,0,IF(予定価格!G964=0,0,(U976-予定価格!H964)/予定価格!G964))</f>
        <v>#DIV/0!</v>
      </c>
      <c r="Z976" t="e">
        <f t="shared" si="278"/>
        <v>#DIV/0!</v>
      </c>
      <c r="AA976" t="e">
        <f t="shared" si="287"/>
        <v>#DIV/0!</v>
      </c>
      <c r="AB976" s="6" t="e">
        <f t="shared" si="288"/>
        <v>#DIV/0!</v>
      </c>
    </row>
    <row r="977" spans="1:28" hidden="1" x14ac:dyDescent="0.2">
      <c r="A977">
        <f>+予定価格!A965</f>
        <v>0</v>
      </c>
      <c r="B977" s="268">
        <f>ROUND(予定価格!B965*査定表!$B$1949,-D977)+E977</f>
        <v>0</v>
      </c>
      <c r="C977" s="268"/>
      <c r="D977" s="32">
        <f t="shared" si="273"/>
        <v>3</v>
      </c>
      <c r="E977" s="33">
        <f t="shared" si="279"/>
        <v>0</v>
      </c>
      <c r="F977" s="268">
        <f>IF($F$12=0,0,IF(予定価格!$G$1939=0,ROUND(予定価格!H965*(入力表!$F$12/予定価格!$H$1943),-H977),ROUND((予定価格!G965*(入力表!$F$12-予定価格!$H$1943)/予定価格!$G$1943)+予定価格!H965,-H977)))+I977</f>
        <v>0</v>
      </c>
      <c r="G977" s="268"/>
      <c r="H977" s="34">
        <f t="shared" si="274"/>
        <v>3</v>
      </c>
      <c r="I977" s="35">
        <f t="shared" si="280"/>
        <v>0</v>
      </c>
      <c r="J977" s="252">
        <f t="shared" si="281"/>
        <v>0</v>
      </c>
      <c r="K977" s="12">
        <f t="shared" si="282"/>
        <v>0</v>
      </c>
      <c r="L977" s="37"/>
      <c r="M977" s="6">
        <f>ROUND(予定価格!B965*査定表!$B$1949,-$F$14)</f>
        <v>0</v>
      </c>
      <c r="N977">
        <f>IF(M977=0,1,M977/予定価格!B965)</f>
        <v>1</v>
      </c>
      <c r="O977">
        <f t="shared" si="275"/>
        <v>11</v>
      </c>
      <c r="P977">
        <f t="shared" si="283"/>
        <v>0</v>
      </c>
      <c r="Q977">
        <f>IF(M977=0,0,M977/予定価格!B965)</f>
        <v>0</v>
      </c>
      <c r="R977">
        <f t="shared" si="276"/>
        <v>11</v>
      </c>
      <c r="S977">
        <f t="shared" si="284"/>
        <v>0</v>
      </c>
      <c r="T977" s="6">
        <f t="shared" si="285"/>
        <v>0</v>
      </c>
      <c r="U977" s="6" t="e">
        <f>IF(予定価格!$G$1939=0,ROUND(予定価格!H965*(入力表!$F$12/予定価格!$H$1943),-$F$14),ROUND((予定価格!G965*(入力表!$F$12-予定価格!$H$1943)/予定価格!$G$1943)+予定価格!H965,-$F$14))</f>
        <v>#DIV/0!</v>
      </c>
      <c r="V977" t="e">
        <f>IF(U977=0,1,IF(予定価格!O965=0,1,(U977-予定価格!P965)/予定価格!O965))</f>
        <v>#DIV/0!</v>
      </c>
      <c r="W977" t="e">
        <f t="shared" si="277"/>
        <v>#DIV/0!</v>
      </c>
      <c r="X977" t="e">
        <f t="shared" si="286"/>
        <v>#DIV/0!</v>
      </c>
      <c r="Y977" t="e">
        <f>IF(U977=0,0,IF(予定価格!G965=0,0,(U977-予定価格!H965)/予定価格!G965))</f>
        <v>#DIV/0!</v>
      </c>
      <c r="Z977" t="e">
        <f t="shared" si="278"/>
        <v>#DIV/0!</v>
      </c>
      <c r="AA977" t="e">
        <f t="shared" si="287"/>
        <v>#DIV/0!</v>
      </c>
      <c r="AB977" s="6" t="e">
        <f t="shared" si="288"/>
        <v>#DIV/0!</v>
      </c>
    </row>
    <row r="978" spans="1:28" hidden="1" x14ac:dyDescent="0.2">
      <c r="A978">
        <f>+予定価格!A966</f>
        <v>0</v>
      </c>
      <c r="B978" s="268">
        <f>ROUND(予定価格!B966*査定表!$B$1949,-D978)+E978</f>
        <v>0</v>
      </c>
      <c r="C978" s="268"/>
      <c r="D978" s="32">
        <f t="shared" ref="D978:D1041" si="289">+$F$14</f>
        <v>3</v>
      </c>
      <c r="E978" s="33">
        <f t="shared" si="279"/>
        <v>0</v>
      </c>
      <c r="F978" s="268">
        <f>IF($F$12=0,0,IF(予定価格!$G$1939=0,ROUND(予定価格!H966*(入力表!$F$12/予定価格!$H$1943),-H978),ROUND((予定価格!G966*(入力表!$F$12-予定価格!$H$1943)/予定価格!$G$1943)+予定価格!H966,-H978)))+I978</f>
        <v>0</v>
      </c>
      <c r="G978" s="268"/>
      <c r="H978" s="34">
        <f t="shared" ref="H978:H1041" si="290">+$F$14</f>
        <v>3</v>
      </c>
      <c r="I978" s="35">
        <f t="shared" si="280"/>
        <v>0</v>
      </c>
      <c r="J978" s="252">
        <f t="shared" si="281"/>
        <v>0</v>
      </c>
      <c r="K978" s="12">
        <f t="shared" si="282"/>
        <v>0</v>
      </c>
      <c r="L978" s="37"/>
      <c r="M978" s="6">
        <f>ROUND(予定価格!B966*査定表!$B$1949,-$F$14)</f>
        <v>0</v>
      </c>
      <c r="N978">
        <f>IF(M978=0,1,M978/予定価格!B966)</f>
        <v>1</v>
      </c>
      <c r="O978">
        <f t="shared" si="275"/>
        <v>11</v>
      </c>
      <c r="P978">
        <f t="shared" si="283"/>
        <v>0</v>
      </c>
      <c r="Q978">
        <f>IF(M978=0,0,M978/予定価格!B966)</f>
        <v>0</v>
      </c>
      <c r="R978">
        <f t="shared" si="276"/>
        <v>11</v>
      </c>
      <c r="S978">
        <f t="shared" si="284"/>
        <v>0</v>
      </c>
      <c r="T978" s="6">
        <f t="shared" si="285"/>
        <v>0</v>
      </c>
      <c r="U978" s="6" t="e">
        <f>IF(予定価格!$G$1939=0,ROUND(予定価格!H966*(入力表!$F$12/予定価格!$H$1943),-$F$14),ROUND((予定価格!G966*(入力表!$F$12-予定価格!$H$1943)/予定価格!$G$1943)+予定価格!H966,-$F$14))</f>
        <v>#DIV/0!</v>
      </c>
      <c r="V978" t="e">
        <f>IF(U978=0,1,IF(予定価格!O966=0,1,(U978-予定価格!P966)/予定価格!O966))</f>
        <v>#DIV/0!</v>
      </c>
      <c r="W978" t="e">
        <f t="shared" si="277"/>
        <v>#DIV/0!</v>
      </c>
      <c r="X978" t="e">
        <f t="shared" si="286"/>
        <v>#DIV/0!</v>
      </c>
      <c r="Y978" t="e">
        <f>IF(U978=0,0,IF(予定価格!G966=0,0,(U978-予定価格!H966)/予定価格!G966))</f>
        <v>#DIV/0!</v>
      </c>
      <c r="Z978" t="e">
        <f t="shared" si="278"/>
        <v>#DIV/0!</v>
      </c>
      <c r="AA978" t="e">
        <f t="shared" si="287"/>
        <v>#DIV/0!</v>
      </c>
      <c r="AB978" s="6" t="e">
        <f t="shared" si="288"/>
        <v>#DIV/0!</v>
      </c>
    </row>
    <row r="979" spans="1:28" hidden="1" x14ac:dyDescent="0.2">
      <c r="A979">
        <f>+予定価格!A967</f>
        <v>0</v>
      </c>
      <c r="B979" s="268">
        <f>ROUND(予定価格!B967*査定表!$B$1949,-D979)+E979</f>
        <v>0</v>
      </c>
      <c r="C979" s="268"/>
      <c r="D979" s="32">
        <f t="shared" si="289"/>
        <v>3</v>
      </c>
      <c r="E979" s="33">
        <f t="shared" si="279"/>
        <v>0</v>
      </c>
      <c r="F979" s="268">
        <f>IF($F$12=0,0,IF(予定価格!$G$1939=0,ROUND(予定価格!H967*(入力表!$F$12/予定価格!$H$1943),-H979),ROUND((予定価格!G967*(入力表!$F$12-予定価格!$H$1943)/予定価格!$G$1943)+予定価格!H967,-H979)))+I979</f>
        <v>0</v>
      </c>
      <c r="G979" s="268"/>
      <c r="H979" s="34">
        <f t="shared" si="290"/>
        <v>3</v>
      </c>
      <c r="I979" s="35">
        <f t="shared" si="280"/>
        <v>0</v>
      </c>
      <c r="J979" s="252">
        <f t="shared" si="281"/>
        <v>0</v>
      </c>
      <c r="K979" s="12">
        <f t="shared" si="282"/>
        <v>0</v>
      </c>
      <c r="L979" s="37"/>
      <c r="M979" s="6">
        <f>ROUND(予定価格!B967*査定表!$B$1949,-$F$14)</f>
        <v>0</v>
      </c>
      <c r="N979">
        <f>IF(M979=0,1,M979/予定価格!B967)</f>
        <v>1</v>
      </c>
      <c r="O979">
        <f t="shared" si="275"/>
        <v>11</v>
      </c>
      <c r="P979">
        <f t="shared" si="283"/>
        <v>0</v>
      </c>
      <c r="Q979">
        <f>IF(M979=0,0,M979/予定価格!B967)</f>
        <v>0</v>
      </c>
      <c r="R979">
        <f t="shared" si="276"/>
        <v>11</v>
      </c>
      <c r="S979">
        <f t="shared" si="284"/>
        <v>0</v>
      </c>
      <c r="T979" s="6">
        <f t="shared" si="285"/>
        <v>0</v>
      </c>
      <c r="U979" s="6" t="e">
        <f>IF(予定価格!$G$1939=0,ROUND(予定価格!H967*(入力表!$F$12/予定価格!$H$1943),-$F$14),ROUND((予定価格!G967*(入力表!$F$12-予定価格!$H$1943)/予定価格!$G$1943)+予定価格!H967,-$F$14))</f>
        <v>#DIV/0!</v>
      </c>
      <c r="V979" t="e">
        <f>IF(U979=0,1,IF(予定価格!O967=0,1,(U979-予定価格!P967)/予定価格!O967))</f>
        <v>#DIV/0!</v>
      </c>
      <c r="W979" t="e">
        <f t="shared" si="277"/>
        <v>#DIV/0!</v>
      </c>
      <c r="X979" t="e">
        <f t="shared" si="286"/>
        <v>#DIV/0!</v>
      </c>
      <c r="Y979" t="e">
        <f>IF(U979=0,0,IF(予定価格!G967=0,0,(U979-予定価格!H967)/予定価格!G967))</f>
        <v>#DIV/0!</v>
      </c>
      <c r="Z979" t="e">
        <f t="shared" si="278"/>
        <v>#DIV/0!</v>
      </c>
      <c r="AA979" t="e">
        <f t="shared" si="287"/>
        <v>#DIV/0!</v>
      </c>
      <c r="AB979" s="6" t="e">
        <f t="shared" si="288"/>
        <v>#DIV/0!</v>
      </c>
    </row>
    <row r="980" spans="1:28" hidden="1" x14ac:dyDescent="0.2">
      <c r="A980">
        <f>+予定価格!A968</f>
        <v>0</v>
      </c>
      <c r="B980" s="268">
        <f>ROUND(予定価格!B968*査定表!$B$1949,-D980)+E980</f>
        <v>0</v>
      </c>
      <c r="C980" s="268"/>
      <c r="D980" s="32">
        <f t="shared" si="289"/>
        <v>3</v>
      </c>
      <c r="E980" s="33">
        <f t="shared" si="279"/>
        <v>0</v>
      </c>
      <c r="F980" s="268">
        <f>IF($F$12=0,0,IF(予定価格!$G$1939=0,ROUND(予定価格!H968*(入力表!$F$12/予定価格!$H$1943),-H980),ROUND((予定価格!G968*(入力表!$F$12-予定価格!$H$1943)/予定価格!$G$1943)+予定価格!H968,-H980)))+I980</f>
        <v>0</v>
      </c>
      <c r="G980" s="268"/>
      <c r="H980" s="34">
        <f t="shared" si="290"/>
        <v>3</v>
      </c>
      <c r="I980" s="35">
        <f t="shared" si="280"/>
        <v>0</v>
      </c>
      <c r="J980" s="252">
        <f t="shared" si="281"/>
        <v>0</v>
      </c>
      <c r="K980" s="12">
        <f t="shared" si="282"/>
        <v>0</v>
      </c>
      <c r="L980" s="37"/>
      <c r="M980" s="6">
        <f>ROUND(予定価格!B968*査定表!$B$1949,-$F$14)</f>
        <v>0</v>
      </c>
      <c r="N980">
        <f>IF(M980=0,1,M980/予定価格!B968)</f>
        <v>1</v>
      </c>
      <c r="O980">
        <f t="shared" si="275"/>
        <v>11</v>
      </c>
      <c r="P980">
        <f t="shared" si="283"/>
        <v>0</v>
      </c>
      <c r="Q980">
        <f>IF(M980=0,0,M980/予定価格!B968)</f>
        <v>0</v>
      </c>
      <c r="R980">
        <f t="shared" si="276"/>
        <v>11</v>
      </c>
      <c r="S980">
        <f t="shared" si="284"/>
        <v>0</v>
      </c>
      <c r="T980" s="6">
        <f t="shared" si="285"/>
        <v>0</v>
      </c>
      <c r="U980" s="6" t="e">
        <f>IF(予定価格!$G$1939=0,ROUND(予定価格!H968*(入力表!$F$12/予定価格!$H$1943),-$F$14),ROUND((予定価格!G968*(入力表!$F$12-予定価格!$H$1943)/予定価格!$G$1943)+予定価格!H968,-$F$14))</f>
        <v>#DIV/0!</v>
      </c>
      <c r="V980" t="e">
        <f>IF(U980=0,1,IF(予定価格!O968=0,1,(U980-予定価格!P968)/予定価格!O968))</f>
        <v>#DIV/0!</v>
      </c>
      <c r="W980" t="e">
        <f t="shared" si="277"/>
        <v>#DIV/0!</v>
      </c>
      <c r="X980" t="e">
        <f t="shared" si="286"/>
        <v>#DIV/0!</v>
      </c>
      <c r="Y980" t="e">
        <f>IF(U980=0,0,IF(予定価格!G968=0,0,(U980-予定価格!H968)/予定価格!G968))</f>
        <v>#DIV/0!</v>
      </c>
      <c r="Z980" t="e">
        <f t="shared" si="278"/>
        <v>#DIV/0!</v>
      </c>
      <c r="AA980" t="e">
        <f t="shared" si="287"/>
        <v>#DIV/0!</v>
      </c>
      <c r="AB980" s="6" t="e">
        <f t="shared" si="288"/>
        <v>#DIV/0!</v>
      </c>
    </row>
    <row r="981" spans="1:28" hidden="1" x14ac:dyDescent="0.2">
      <c r="A981">
        <f>+予定価格!A969</f>
        <v>0</v>
      </c>
      <c r="B981" s="268">
        <f>ROUND(予定価格!B969*査定表!$B$1949,-D981)+E981</f>
        <v>0</v>
      </c>
      <c r="C981" s="268"/>
      <c r="D981" s="32">
        <f t="shared" si="289"/>
        <v>3</v>
      </c>
      <c r="E981" s="33">
        <f t="shared" si="279"/>
        <v>0</v>
      </c>
      <c r="F981" s="268">
        <f>IF($F$12=0,0,IF(予定価格!$G$1939=0,ROUND(予定価格!H969*(入力表!$F$12/予定価格!$H$1943),-H981),ROUND((予定価格!G969*(入力表!$F$12-予定価格!$H$1943)/予定価格!$G$1943)+予定価格!H969,-H981)))+I981</f>
        <v>0</v>
      </c>
      <c r="G981" s="268"/>
      <c r="H981" s="34">
        <f t="shared" si="290"/>
        <v>3</v>
      </c>
      <c r="I981" s="35">
        <f t="shared" si="280"/>
        <v>0</v>
      </c>
      <c r="J981" s="252">
        <f t="shared" si="281"/>
        <v>0</v>
      </c>
      <c r="K981" s="12">
        <f t="shared" si="282"/>
        <v>0</v>
      </c>
      <c r="L981" s="37"/>
      <c r="M981" s="6">
        <f>ROUND(予定価格!B969*査定表!$B$1949,-$F$14)</f>
        <v>0</v>
      </c>
      <c r="N981">
        <f>IF(M981=0,1,M981/予定価格!B969)</f>
        <v>1</v>
      </c>
      <c r="O981">
        <f t="shared" si="275"/>
        <v>11</v>
      </c>
      <c r="P981">
        <f t="shared" si="283"/>
        <v>0</v>
      </c>
      <c r="Q981">
        <f>IF(M981=0,0,M981/予定価格!B969)</f>
        <v>0</v>
      </c>
      <c r="R981">
        <f t="shared" si="276"/>
        <v>11</v>
      </c>
      <c r="S981">
        <f t="shared" si="284"/>
        <v>0</v>
      </c>
      <c r="T981" s="6">
        <f t="shared" si="285"/>
        <v>0</v>
      </c>
      <c r="U981" s="6" t="e">
        <f>IF(予定価格!$G$1939=0,ROUND(予定価格!H969*(入力表!$F$12/予定価格!$H$1943),-$F$14),ROUND((予定価格!G969*(入力表!$F$12-予定価格!$H$1943)/予定価格!$G$1943)+予定価格!H969,-$F$14))</f>
        <v>#DIV/0!</v>
      </c>
      <c r="V981" t="e">
        <f>IF(U981=0,1,IF(予定価格!O969=0,1,(U981-予定価格!P969)/予定価格!O969))</f>
        <v>#DIV/0!</v>
      </c>
      <c r="W981" t="e">
        <f t="shared" si="277"/>
        <v>#DIV/0!</v>
      </c>
      <c r="X981" t="e">
        <f t="shared" si="286"/>
        <v>#DIV/0!</v>
      </c>
      <c r="Y981" t="e">
        <f>IF(U981=0,0,IF(予定価格!G969=0,0,(U981-予定価格!H969)/予定価格!G969))</f>
        <v>#DIV/0!</v>
      </c>
      <c r="Z981" t="e">
        <f t="shared" si="278"/>
        <v>#DIV/0!</v>
      </c>
      <c r="AA981" t="e">
        <f t="shared" si="287"/>
        <v>#DIV/0!</v>
      </c>
      <c r="AB981" s="6" t="e">
        <f t="shared" si="288"/>
        <v>#DIV/0!</v>
      </c>
    </row>
    <row r="982" spans="1:28" hidden="1" x14ac:dyDescent="0.2">
      <c r="A982">
        <f>+予定価格!A970</f>
        <v>0</v>
      </c>
      <c r="B982" s="268">
        <f>ROUND(予定価格!B970*査定表!$B$1949,-D982)+E982</f>
        <v>0</v>
      </c>
      <c r="C982" s="268"/>
      <c r="D982" s="32">
        <f t="shared" si="289"/>
        <v>3</v>
      </c>
      <c r="E982" s="33">
        <f t="shared" si="279"/>
        <v>0</v>
      </c>
      <c r="F982" s="268">
        <f>IF($F$12=0,0,IF(予定価格!$G$1939=0,ROUND(予定価格!H970*(入力表!$F$12/予定価格!$H$1943),-H982),ROUND((予定価格!G970*(入力表!$F$12-予定価格!$H$1943)/予定価格!$G$1943)+予定価格!H970,-H982)))+I982</f>
        <v>0</v>
      </c>
      <c r="G982" s="268"/>
      <c r="H982" s="34">
        <f t="shared" si="290"/>
        <v>3</v>
      </c>
      <c r="I982" s="35">
        <f t="shared" si="280"/>
        <v>0</v>
      </c>
      <c r="J982" s="252">
        <f t="shared" si="281"/>
        <v>0</v>
      </c>
      <c r="K982" s="12">
        <f t="shared" si="282"/>
        <v>0</v>
      </c>
      <c r="L982" s="37"/>
      <c r="M982" s="6">
        <f>ROUND(予定価格!B970*査定表!$B$1949,-$F$14)</f>
        <v>0</v>
      </c>
      <c r="N982">
        <f>IF(M982=0,1,M982/予定価格!B970)</f>
        <v>1</v>
      </c>
      <c r="O982">
        <f t="shared" si="275"/>
        <v>11</v>
      </c>
      <c r="P982">
        <f t="shared" si="283"/>
        <v>0</v>
      </c>
      <c r="Q982">
        <f>IF(M982=0,0,M982/予定価格!B970)</f>
        <v>0</v>
      </c>
      <c r="R982">
        <f t="shared" si="276"/>
        <v>11</v>
      </c>
      <c r="S982">
        <f t="shared" si="284"/>
        <v>0</v>
      </c>
      <c r="T982" s="6">
        <f t="shared" si="285"/>
        <v>0</v>
      </c>
      <c r="U982" s="6" t="e">
        <f>IF(予定価格!$G$1939=0,ROUND(予定価格!H970*(入力表!$F$12/予定価格!$H$1943),-$F$14),ROUND((予定価格!G970*(入力表!$F$12-予定価格!$H$1943)/予定価格!$G$1943)+予定価格!H970,-$F$14))</f>
        <v>#DIV/0!</v>
      </c>
      <c r="V982" t="e">
        <f>IF(U982=0,1,IF(予定価格!O970=0,1,(U982-予定価格!P970)/予定価格!O970))</f>
        <v>#DIV/0!</v>
      </c>
      <c r="W982" t="e">
        <f t="shared" si="277"/>
        <v>#DIV/0!</v>
      </c>
      <c r="X982" t="e">
        <f t="shared" si="286"/>
        <v>#DIV/0!</v>
      </c>
      <c r="Y982" t="e">
        <f>IF(U982=0,0,IF(予定価格!G970=0,0,(U982-予定価格!H970)/予定価格!G970))</f>
        <v>#DIV/0!</v>
      </c>
      <c r="Z982" t="e">
        <f t="shared" si="278"/>
        <v>#DIV/0!</v>
      </c>
      <c r="AA982" t="e">
        <f t="shared" si="287"/>
        <v>#DIV/0!</v>
      </c>
      <c r="AB982" s="6" t="e">
        <f t="shared" si="288"/>
        <v>#DIV/0!</v>
      </c>
    </row>
    <row r="983" spans="1:28" hidden="1" x14ac:dyDescent="0.2">
      <c r="A983">
        <f>+予定価格!A971</f>
        <v>0</v>
      </c>
      <c r="B983" s="268">
        <f>ROUND(予定価格!B971*査定表!$B$1949,-D983)+E983</f>
        <v>0</v>
      </c>
      <c r="C983" s="268"/>
      <c r="D983" s="32">
        <f t="shared" si="289"/>
        <v>3</v>
      </c>
      <c r="E983" s="33">
        <f t="shared" si="279"/>
        <v>0</v>
      </c>
      <c r="F983" s="268">
        <f>IF($F$12=0,0,IF(予定価格!$G$1939=0,ROUND(予定価格!H971*(入力表!$F$12/予定価格!$H$1943),-H983),ROUND((予定価格!G971*(入力表!$F$12-予定価格!$H$1943)/予定価格!$G$1943)+予定価格!H971,-H983)))+I983</f>
        <v>0</v>
      </c>
      <c r="G983" s="268"/>
      <c r="H983" s="34">
        <f t="shared" si="290"/>
        <v>3</v>
      </c>
      <c r="I983" s="35">
        <f t="shared" si="280"/>
        <v>0</v>
      </c>
      <c r="J983" s="252">
        <f t="shared" si="281"/>
        <v>0</v>
      </c>
      <c r="K983" s="12">
        <f t="shared" si="282"/>
        <v>0</v>
      </c>
      <c r="L983" s="37"/>
      <c r="M983" s="6">
        <f>ROUND(予定価格!B971*査定表!$B$1949,-$F$14)</f>
        <v>0</v>
      </c>
      <c r="N983">
        <f>IF(M983=0,1,M983/予定価格!B971)</f>
        <v>1</v>
      </c>
      <c r="O983">
        <f t="shared" si="275"/>
        <v>11</v>
      </c>
      <c r="P983">
        <f t="shared" si="283"/>
        <v>0</v>
      </c>
      <c r="Q983">
        <f>IF(M983=0,0,M983/予定価格!B971)</f>
        <v>0</v>
      </c>
      <c r="R983">
        <f t="shared" si="276"/>
        <v>11</v>
      </c>
      <c r="S983">
        <f t="shared" si="284"/>
        <v>0</v>
      </c>
      <c r="T983" s="6">
        <f t="shared" si="285"/>
        <v>0</v>
      </c>
      <c r="U983" s="6" t="e">
        <f>IF(予定価格!$G$1939=0,ROUND(予定価格!H971*(入力表!$F$12/予定価格!$H$1943),-$F$14),ROUND((予定価格!G971*(入力表!$F$12-予定価格!$H$1943)/予定価格!$G$1943)+予定価格!H971,-$F$14))</f>
        <v>#DIV/0!</v>
      </c>
      <c r="V983" t="e">
        <f>IF(U983=0,1,IF(予定価格!O971=0,1,(U983-予定価格!P971)/予定価格!O971))</f>
        <v>#DIV/0!</v>
      </c>
      <c r="W983" t="e">
        <f t="shared" si="277"/>
        <v>#DIV/0!</v>
      </c>
      <c r="X983" t="e">
        <f t="shared" si="286"/>
        <v>#DIV/0!</v>
      </c>
      <c r="Y983" t="e">
        <f>IF(U983=0,0,IF(予定価格!G971=0,0,(U983-予定価格!H971)/予定価格!G971))</f>
        <v>#DIV/0!</v>
      </c>
      <c r="Z983" t="e">
        <f t="shared" si="278"/>
        <v>#DIV/0!</v>
      </c>
      <c r="AA983" t="e">
        <f t="shared" si="287"/>
        <v>#DIV/0!</v>
      </c>
      <c r="AB983" s="6" t="e">
        <f t="shared" si="288"/>
        <v>#DIV/0!</v>
      </c>
    </row>
    <row r="984" spans="1:28" hidden="1" x14ac:dyDescent="0.2">
      <c r="A984">
        <f>+予定価格!A972</f>
        <v>0</v>
      </c>
      <c r="B984" s="268">
        <f>ROUND(予定価格!B972*査定表!$B$1949,-D984)+E984</f>
        <v>0</v>
      </c>
      <c r="C984" s="268"/>
      <c r="D984" s="32">
        <f t="shared" si="289"/>
        <v>3</v>
      </c>
      <c r="E984" s="33">
        <f t="shared" si="279"/>
        <v>0</v>
      </c>
      <c r="F984" s="268">
        <f>IF($F$12=0,0,IF(予定価格!$G$1939=0,ROUND(予定価格!H972*(入力表!$F$12/予定価格!$H$1943),-H984),ROUND((予定価格!G972*(入力表!$F$12-予定価格!$H$1943)/予定価格!$G$1943)+予定価格!H972,-H984)))+I984</f>
        <v>0</v>
      </c>
      <c r="G984" s="268"/>
      <c r="H984" s="34">
        <f t="shared" si="290"/>
        <v>3</v>
      </c>
      <c r="I984" s="35">
        <f t="shared" si="280"/>
        <v>0</v>
      </c>
      <c r="J984" s="252">
        <f t="shared" si="281"/>
        <v>0</v>
      </c>
      <c r="K984" s="12">
        <f t="shared" si="282"/>
        <v>0</v>
      </c>
      <c r="L984" s="37"/>
      <c r="M984" s="6">
        <f>ROUND(予定価格!B972*査定表!$B$1949,-$F$14)</f>
        <v>0</v>
      </c>
      <c r="N984">
        <f>IF(M984=0,1,M984/予定価格!B972)</f>
        <v>1</v>
      </c>
      <c r="O984">
        <f t="shared" si="275"/>
        <v>11</v>
      </c>
      <c r="P984">
        <f t="shared" si="283"/>
        <v>0</v>
      </c>
      <c r="Q984">
        <f>IF(M984=0,0,M984/予定価格!B972)</f>
        <v>0</v>
      </c>
      <c r="R984">
        <f t="shared" si="276"/>
        <v>11</v>
      </c>
      <c r="S984">
        <f t="shared" si="284"/>
        <v>0</v>
      </c>
      <c r="T984" s="6">
        <f t="shared" si="285"/>
        <v>0</v>
      </c>
      <c r="U984" s="6" t="e">
        <f>IF(予定価格!$G$1939=0,ROUND(予定価格!H972*(入力表!$F$12/予定価格!$H$1943),-$F$14),ROUND((予定価格!G972*(入力表!$F$12-予定価格!$H$1943)/予定価格!$G$1943)+予定価格!H972,-$F$14))</f>
        <v>#DIV/0!</v>
      </c>
      <c r="V984" t="e">
        <f>IF(U984=0,1,IF(予定価格!O972=0,1,(U984-予定価格!P972)/予定価格!O972))</f>
        <v>#DIV/0!</v>
      </c>
      <c r="W984" t="e">
        <f t="shared" si="277"/>
        <v>#DIV/0!</v>
      </c>
      <c r="X984" t="e">
        <f t="shared" si="286"/>
        <v>#DIV/0!</v>
      </c>
      <c r="Y984" t="e">
        <f>IF(U984=0,0,IF(予定価格!G972=0,0,(U984-予定価格!H972)/予定価格!G972))</f>
        <v>#DIV/0!</v>
      </c>
      <c r="Z984" t="e">
        <f t="shared" si="278"/>
        <v>#DIV/0!</v>
      </c>
      <c r="AA984" t="e">
        <f t="shared" si="287"/>
        <v>#DIV/0!</v>
      </c>
      <c r="AB984" s="6" t="e">
        <f t="shared" si="288"/>
        <v>#DIV/0!</v>
      </c>
    </row>
    <row r="985" spans="1:28" hidden="1" x14ac:dyDescent="0.2">
      <c r="A985">
        <f>+予定価格!A973</f>
        <v>0</v>
      </c>
      <c r="B985" s="268">
        <f>ROUND(予定価格!B973*査定表!$B$1949,-D985)+E985</f>
        <v>0</v>
      </c>
      <c r="C985" s="268"/>
      <c r="D985" s="32">
        <f t="shared" si="289"/>
        <v>3</v>
      </c>
      <c r="E985" s="33">
        <f t="shared" si="279"/>
        <v>0</v>
      </c>
      <c r="F985" s="268">
        <f>IF($F$12=0,0,IF(予定価格!$G$1939=0,ROUND(予定価格!H973*(入力表!$F$12/予定価格!$H$1943),-H985),ROUND((予定価格!G973*(入力表!$F$12-予定価格!$H$1943)/予定価格!$G$1943)+予定価格!H973,-H985)))+I985</f>
        <v>0</v>
      </c>
      <c r="G985" s="268"/>
      <c r="H985" s="34">
        <f t="shared" si="290"/>
        <v>3</v>
      </c>
      <c r="I985" s="35">
        <f t="shared" si="280"/>
        <v>0</v>
      </c>
      <c r="J985" s="252">
        <f t="shared" si="281"/>
        <v>0</v>
      </c>
      <c r="K985" s="12">
        <f t="shared" si="282"/>
        <v>0</v>
      </c>
      <c r="L985" s="37"/>
      <c r="M985" s="6">
        <f>ROUND(予定価格!B973*査定表!$B$1949,-$F$14)</f>
        <v>0</v>
      </c>
      <c r="N985">
        <f>IF(M985=0,1,M985/予定価格!B973)</f>
        <v>1</v>
      </c>
      <c r="O985">
        <f t="shared" si="275"/>
        <v>11</v>
      </c>
      <c r="P985">
        <f t="shared" si="283"/>
        <v>0</v>
      </c>
      <c r="Q985">
        <f>IF(M985=0,0,M985/予定価格!B973)</f>
        <v>0</v>
      </c>
      <c r="R985">
        <f t="shared" si="276"/>
        <v>11</v>
      </c>
      <c r="S985">
        <f t="shared" si="284"/>
        <v>0</v>
      </c>
      <c r="T985" s="6">
        <f t="shared" si="285"/>
        <v>0</v>
      </c>
      <c r="U985" s="6" t="e">
        <f>IF(予定価格!$G$1939=0,ROUND(予定価格!H973*(入力表!$F$12/予定価格!$H$1943),-$F$14),ROUND((予定価格!G973*(入力表!$F$12-予定価格!$H$1943)/予定価格!$G$1943)+予定価格!H973,-$F$14))</f>
        <v>#DIV/0!</v>
      </c>
      <c r="V985" t="e">
        <f>IF(U985=0,1,IF(予定価格!O973=0,1,(U985-予定価格!P973)/予定価格!O973))</f>
        <v>#DIV/0!</v>
      </c>
      <c r="W985" t="e">
        <f t="shared" si="277"/>
        <v>#DIV/0!</v>
      </c>
      <c r="X985" t="e">
        <f t="shared" si="286"/>
        <v>#DIV/0!</v>
      </c>
      <c r="Y985" t="e">
        <f>IF(U985=0,0,IF(予定価格!G973=0,0,(U985-予定価格!H973)/予定価格!G973))</f>
        <v>#DIV/0!</v>
      </c>
      <c r="Z985" t="e">
        <f t="shared" si="278"/>
        <v>#DIV/0!</v>
      </c>
      <c r="AA985" t="e">
        <f t="shared" si="287"/>
        <v>#DIV/0!</v>
      </c>
      <c r="AB985" s="6" t="e">
        <f t="shared" si="288"/>
        <v>#DIV/0!</v>
      </c>
    </row>
    <row r="986" spans="1:28" hidden="1" x14ac:dyDescent="0.2">
      <c r="A986">
        <f>+予定価格!A974</f>
        <v>0</v>
      </c>
      <c r="B986" s="268">
        <f>ROUND(予定価格!B974*査定表!$B$1949,-D986)+E986</f>
        <v>0</v>
      </c>
      <c r="C986" s="268"/>
      <c r="D986" s="32">
        <f t="shared" si="289"/>
        <v>3</v>
      </c>
      <c r="E986" s="33">
        <f t="shared" si="279"/>
        <v>0</v>
      </c>
      <c r="F986" s="268">
        <f>IF($F$12=0,0,IF(予定価格!$G$1939=0,ROUND(予定価格!H974*(入力表!$F$12/予定価格!$H$1943),-H986),ROUND((予定価格!G974*(入力表!$F$12-予定価格!$H$1943)/予定価格!$G$1943)+予定価格!H974,-H986)))+I986</f>
        <v>0</v>
      </c>
      <c r="G986" s="268"/>
      <c r="H986" s="34">
        <f t="shared" si="290"/>
        <v>3</v>
      </c>
      <c r="I986" s="35">
        <f t="shared" si="280"/>
        <v>0</v>
      </c>
      <c r="J986" s="252">
        <f t="shared" si="281"/>
        <v>0</v>
      </c>
      <c r="K986" s="12">
        <f t="shared" si="282"/>
        <v>0</v>
      </c>
      <c r="L986" s="37"/>
      <c r="M986" s="6">
        <f>ROUND(予定価格!B974*査定表!$B$1949,-$F$14)</f>
        <v>0</v>
      </c>
      <c r="N986">
        <f>IF(M986=0,1,M986/予定価格!B974)</f>
        <v>1</v>
      </c>
      <c r="O986">
        <f t="shared" ref="O986:O1049" si="291">RANK(N986,N$17:N$1984,1)</f>
        <v>11</v>
      </c>
      <c r="P986">
        <f t="shared" si="283"/>
        <v>0</v>
      </c>
      <c r="Q986">
        <f>IF(M986=0,0,M986/予定価格!B974)</f>
        <v>0</v>
      </c>
      <c r="R986">
        <f t="shared" ref="R986:R1049" si="292">RANK(Q986,Q$17:Q$1984,0)</f>
        <v>11</v>
      </c>
      <c r="S986">
        <f t="shared" si="284"/>
        <v>0</v>
      </c>
      <c r="T986" s="6">
        <f t="shared" si="285"/>
        <v>0</v>
      </c>
      <c r="U986" s="6" t="e">
        <f>IF(予定価格!$G$1939=0,ROUND(予定価格!H974*(入力表!$F$12/予定価格!$H$1943),-$F$14),ROUND((予定価格!G974*(入力表!$F$12-予定価格!$H$1943)/予定価格!$G$1943)+予定価格!H974,-$F$14))</f>
        <v>#DIV/0!</v>
      </c>
      <c r="V986" t="e">
        <f>IF(U986=0,1,IF(予定価格!O974=0,1,(U986-予定価格!P974)/予定価格!O974))</f>
        <v>#DIV/0!</v>
      </c>
      <c r="W986" t="e">
        <f t="shared" ref="W986:W1049" si="293">RANK(V986,V$17:V$1984,1)</f>
        <v>#DIV/0!</v>
      </c>
      <c r="X986" t="e">
        <f t="shared" si="286"/>
        <v>#DIV/0!</v>
      </c>
      <c r="Y986" t="e">
        <f>IF(U986=0,0,IF(予定価格!G974=0,0,(U986-予定価格!H974)/予定価格!G974))</f>
        <v>#DIV/0!</v>
      </c>
      <c r="Z986" t="e">
        <f t="shared" ref="Z986:Z1049" si="294">RANK(Y986,Y$17:Y$1984,0)</f>
        <v>#DIV/0!</v>
      </c>
      <c r="AA986" t="e">
        <f t="shared" si="287"/>
        <v>#DIV/0!</v>
      </c>
      <c r="AB986" s="6" t="e">
        <f t="shared" si="288"/>
        <v>#DIV/0!</v>
      </c>
    </row>
    <row r="987" spans="1:28" hidden="1" x14ac:dyDescent="0.2">
      <c r="A987">
        <f>+予定価格!A975</f>
        <v>0</v>
      </c>
      <c r="B987" s="268">
        <f>ROUND(予定価格!B975*査定表!$B$1949,-D987)+E987</f>
        <v>0</v>
      </c>
      <c r="C987" s="268"/>
      <c r="D987" s="32">
        <f t="shared" si="289"/>
        <v>3</v>
      </c>
      <c r="E987" s="33">
        <f t="shared" si="279"/>
        <v>0</v>
      </c>
      <c r="F987" s="268">
        <f>IF($F$12=0,0,IF(予定価格!$G$1939=0,ROUND(予定価格!H975*(入力表!$F$12/予定価格!$H$1943),-H987),ROUND((予定価格!G975*(入力表!$F$12-予定価格!$H$1943)/予定価格!$G$1943)+予定価格!H975,-H987)))+I987</f>
        <v>0</v>
      </c>
      <c r="G987" s="268"/>
      <c r="H987" s="34">
        <f t="shared" si="290"/>
        <v>3</v>
      </c>
      <c r="I987" s="35">
        <f t="shared" si="280"/>
        <v>0</v>
      </c>
      <c r="J987" s="252">
        <f t="shared" si="281"/>
        <v>0</v>
      </c>
      <c r="K987" s="12">
        <f t="shared" si="282"/>
        <v>0</v>
      </c>
      <c r="L987" s="37"/>
      <c r="M987" s="6">
        <f>ROUND(予定価格!B975*査定表!$B$1949,-$F$14)</f>
        <v>0</v>
      </c>
      <c r="N987">
        <f>IF(M987=0,1,M987/予定価格!B975)</f>
        <v>1</v>
      </c>
      <c r="O987">
        <f t="shared" si="291"/>
        <v>11</v>
      </c>
      <c r="P987">
        <f t="shared" si="283"/>
        <v>0</v>
      </c>
      <c r="Q987">
        <f>IF(M987=0,0,M987/予定価格!B975)</f>
        <v>0</v>
      </c>
      <c r="R987">
        <f t="shared" si="292"/>
        <v>11</v>
      </c>
      <c r="S987">
        <f t="shared" si="284"/>
        <v>0</v>
      </c>
      <c r="T987" s="6">
        <f t="shared" si="285"/>
        <v>0</v>
      </c>
      <c r="U987" s="6" t="e">
        <f>IF(予定価格!$G$1939=0,ROUND(予定価格!H975*(入力表!$F$12/予定価格!$H$1943),-$F$14),ROUND((予定価格!G975*(入力表!$F$12-予定価格!$H$1943)/予定価格!$G$1943)+予定価格!H975,-$F$14))</f>
        <v>#DIV/0!</v>
      </c>
      <c r="V987" t="e">
        <f>IF(U987=0,1,IF(予定価格!O975=0,1,(U987-予定価格!P975)/予定価格!O975))</f>
        <v>#DIV/0!</v>
      </c>
      <c r="W987" t="e">
        <f t="shared" si="293"/>
        <v>#DIV/0!</v>
      </c>
      <c r="X987" t="e">
        <f t="shared" si="286"/>
        <v>#DIV/0!</v>
      </c>
      <c r="Y987" t="e">
        <f>IF(U987=0,0,IF(予定価格!G975=0,0,(U987-予定価格!H975)/予定価格!G975))</f>
        <v>#DIV/0!</v>
      </c>
      <c r="Z987" t="e">
        <f t="shared" si="294"/>
        <v>#DIV/0!</v>
      </c>
      <c r="AA987" t="e">
        <f t="shared" si="287"/>
        <v>#DIV/0!</v>
      </c>
      <c r="AB987" s="6" t="e">
        <f t="shared" si="288"/>
        <v>#DIV/0!</v>
      </c>
    </row>
    <row r="988" spans="1:28" hidden="1" x14ac:dyDescent="0.2">
      <c r="A988">
        <f>+予定価格!A976</f>
        <v>0</v>
      </c>
      <c r="B988" s="268">
        <f>ROUND(予定価格!B976*査定表!$B$1949,-D988)+E988</f>
        <v>0</v>
      </c>
      <c r="C988" s="268"/>
      <c r="D988" s="32">
        <f t="shared" si="289"/>
        <v>3</v>
      </c>
      <c r="E988" s="33">
        <f t="shared" si="279"/>
        <v>0</v>
      </c>
      <c r="F988" s="268">
        <f>IF($F$12=0,0,IF(予定価格!$G$1939=0,ROUND(予定価格!H976*(入力表!$F$12/予定価格!$H$1943),-H988),ROUND((予定価格!G976*(入力表!$F$12-予定価格!$H$1943)/予定価格!$G$1943)+予定価格!H976,-H988)))+I988</f>
        <v>0</v>
      </c>
      <c r="G988" s="268"/>
      <c r="H988" s="34">
        <f t="shared" si="290"/>
        <v>3</v>
      </c>
      <c r="I988" s="35">
        <f t="shared" si="280"/>
        <v>0</v>
      </c>
      <c r="J988" s="252">
        <f t="shared" si="281"/>
        <v>0</v>
      </c>
      <c r="K988" s="12">
        <f t="shared" si="282"/>
        <v>0</v>
      </c>
      <c r="L988" s="37"/>
      <c r="M988" s="6">
        <f>ROUND(予定価格!B976*査定表!$B$1949,-$F$14)</f>
        <v>0</v>
      </c>
      <c r="N988">
        <f>IF(M988=0,1,M988/予定価格!B976)</f>
        <v>1</v>
      </c>
      <c r="O988">
        <f t="shared" si="291"/>
        <v>11</v>
      </c>
      <c r="P988">
        <f t="shared" si="283"/>
        <v>0</v>
      </c>
      <c r="Q988">
        <f>IF(M988=0,0,M988/予定価格!B976)</f>
        <v>0</v>
      </c>
      <c r="R988">
        <f t="shared" si="292"/>
        <v>11</v>
      </c>
      <c r="S988">
        <f t="shared" si="284"/>
        <v>0</v>
      </c>
      <c r="T988" s="6">
        <f t="shared" si="285"/>
        <v>0</v>
      </c>
      <c r="U988" s="6" t="e">
        <f>IF(予定価格!$G$1939=0,ROUND(予定価格!H976*(入力表!$F$12/予定価格!$H$1943),-$F$14),ROUND((予定価格!G976*(入力表!$F$12-予定価格!$H$1943)/予定価格!$G$1943)+予定価格!H976,-$F$14))</f>
        <v>#DIV/0!</v>
      </c>
      <c r="V988" t="e">
        <f>IF(U988=0,1,IF(予定価格!O976=0,1,(U988-予定価格!P976)/予定価格!O976))</f>
        <v>#DIV/0!</v>
      </c>
      <c r="W988" t="e">
        <f t="shared" si="293"/>
        <v>#DIV/0!</v>
      </c>
      <c r="X988" t="e">
        <f t="shared" si="286"/>
        <v>#DIV/0!</v>
      </c>
      <c r="Y988" t="e">
        <f>IF(U988=0,0,IF(予定価格!G976=0,0,(U988-予定価格!H976)/予定価格!G976))</f>
        <v>#DIV/0!</v>
      </c>
      <c r="Z988" t="e">
        <f t="shared" si="294"/>
        <v>#DIV/0!</v>
      </c>
      <c r="AA988" t="e">
        <f t="shared" si="287"/>
        <v>#DIV/0!</v>
      </c>
      <c r="AB988" s="6" t="e">
        <f t="shared" si="288"/>
        <v>#DIV/0!</v>
      </c>
    </row>
    <row r="989" spans="1:28" hidden="1" x14ac:dyDescent="0.2">
      <c r="A989">
        <f>+予定価格!A977</f>
        <v>0</v>
      </c>
      <c r="B989" s="268">
        <f>ROUND(予定価格!B977*査定表!$B$1949,-D989)+E989</f>
        <v>0</v>
      </c>
      <c r="C989" s="268"/>
      <c r="D989" s="32">
        <f t="shared" si="289"/>
        <v>3</v>
      </c>
      <c r="E989" s="33">
        <f t="shared" si="279"/>
        <v>0</v>
      </c>
      <c r="F989" s="268">
        <f>IF($F$12=0,0,IF(予定価格!$G$1939=0,ROUND(予定価格!H977*(入力表!$F$12/予定価格!$H$1943),-H989),ROUND((予定価格!G977*(入力表!$F$12-予定価格!$H$1943)/予定価格!$G$1943)+予定価格!H977,-H989)))+I989</f>
        <v>0</v>
      </c>
      <c r="G989" s="268"/>
      <c r="H989" s="34">
        <f t="shared" si="290"/>
        <v>3</v>
      </c>
      <c r="I989" s="35">
        <f t="shared" si="280"/>
        <v>0</v>
      </c>
      <c r="J989" s="252">
        <f t="shared" si="281"/>
        <v>0</v>
      </c>
      <c r="K989" s="12">
        <f t="shared" si="282"/>
        <v>0</v>
      </c>
      <c r="L989" s="37"/>
      <c r="M989" s="6">
        <f>ROUND(予定価格!B977*査定表!$B$1949,-$F$14)</f>
        <v>0</v>
      </c>
      <c r="N989">
        <f>IF(M989=0,1,M989/予定価格!B977)</f>
        <v>1</v>
      </c>
      <c r="O989">
        <f t="shared" si="291"/>
        <v>11</v>
      </c>
      <c r="P989">
        <f t="shared" si="283"/>
        <v>0</v>
      </c>
      <c r="Q989">
        <f>IF(M989=0,0,M989/予定価格!B977)</f>
        <v>0</v>
      </c>
      <c r="R989">
        <f t="shared" si="292"/>
        <v>11</v>
      </c>
      <c r="S989">
        <f t="shared" si="284"/>
        <v>0</v>
      </c>
      <c r="T989" s="6">
        <f t="shared" si="285"/>
        <v>0</v>
      </c>
      <c r="U989" s="6" t="e">
        <f>IF(予定価格!$G$1939=0,ROUND(予定価格!H977*(入力表!$F$12/予定価格!$H$1943),-$F$14),ROUND((予定価格!G977*(入力表!$F$12-予定価格!$H$1943)/予定価格!$G$1943)+予定価格!H977,-$F$14))</f>
        <v>#DIV/0!</v>
      </c>
      <c r="V989" t="e">
        <f>IF(U989=0,1,IF(予定価格!O977=0,1,(U989-予定価格!P977)/予定価格!O977))</f>
        <v>#DIV/0!</v>
      </c>
      <c r="W989" t="e">
        <f t="shared" si="293"/>
        <v>#DIV/0!</v>
      </c>
      <c r="X989" t="e">
        <f t="shared" si="286"/>
        <v>#DIV/0!</v>
      </c>
      <c r="Y989" t="e">
        <f>IF(U989=0,0,IF(予定価格!G977=0,0,(U989-予定価格!H977)/予定価格!G977))</f>
        <v>#DIV/0!</v>
      </c>
      <c r="Z989" t="e">
        <f t="shared" si="294"/>
        <v>#DIV/0!</v>
      </c>
      <c r="AA989" t="e">
        <f t="shared" si="287"/>
        <v>#DIV/0!</v>
      </c>
      <c r="AB989" s="6" t="e">
        <f t="shared" si="288"/>
        <v>#DIV/0!</v>
      </c>
    </row>
    <row r="990" spans="1:28" hidden="1" x14ac:dyDescent="0.2">
      <c r="A990">
        <f>+予定価格!A978</f>
        <v>0</v>
      </c>
      <c r="B990" s="268">
        <f>ROUND(予定価格!B978*査定表!$B$1949,-D990)+E990</f>
        <v>0</v>
      </c>
      <c r="C990" s="268"/>
      <c r="D990" s="32">
        <f t="shared" si="289"/>
        <v>3</v>
      </c>
      <c r="E990" s="33">
        <f t="shared" si="279"/>
        <v>0</v>
      </c>
      <c r="F990" s="268">
        <f>IF($F$12=0,0,IF(予定価格!$G$1939=0,ROUND(予定価格!H978*(入力表!$F$12/予定価格!$H$1943),-H990),ROUND((予定価格!G978*(入力表!$F$12-予定価格!$H$1943)/予定価格!$G$1943)+予定価格!H978,-H990)))+I990</f>
        <v>0</v>
      </c>
      <c r="G990" s="268"/>
      <c r="H990" s="34">
        <f t="shared" si="290"/>
        <v>3</v>
      </c>
      <c r="I990" s="35">
        <f t="shared" si="280"/>
        <v>0</v>
      </c>
      <c r="J990" s="252">
        <f t="shared" si="281"/>
        <v>0</v>
      </c>
      <c r="K990" s="12">
        <f t="shared" si="282"/>
        <v>0</v>
      </c>
      <c r="L990" s="37"/>
      <c r="M990" s="6">
        <f>ROUND(予定価格!B978*査定表!$B$1949,-$F$14)</f>
        <v>0</v>
      </c>
      <c r="N990">
        <f>IF(M990=0,1,M990/予定価格!B978)</f>
        <v>1</v>
      </c>
      <c r="O990">
        <f t="shared" si="291"/>
        <v>11</v>
      </c>
      <c r="P990">
        <f t="shared" si="283"/>
        <v>0</v>
      </c>
      <c r="Q990">
        <f>IF(M990=0,0,M990/予定価格!B978)</f>
        <v>0</v>
      </c>
      <c r="R990">
        <f t="shared" si="292"/>
        <v>11</v>
      </c>
      <c r="S990">
        <f t="shared" si="284"/>
        <v>0</v>
      </c>
      <c r="T990" s="6">
        <f t="shared" si="285"/>
        <v>0</v>
      </c>
      <c r="U990" s="6" t="e">
        <f>IF(予定価格!$G$1939=0,ROUND(予定価格!H978*(入力表!$F$12/予定価格!$H$1943),-$F$14),ROUND((予定価格!G978*(入力表!$F$12-予定価格!$H$1943)/予定価格!$G$1943)+予定価格!H978,-$F$14))</f>
        <v>#DIV/0!</v>
      </c>
      <c r="V990" t="e">
        <f>IF(U990=0,1,IF(予定価格!O978=0,1,(U990-予定価格!P978)/予定価格!O978))</f>
        <v>#DIV/0!</v>
      </c>
      <c r="W990" t="e">
        <f t="shared" si="293"/>
        <v>#DIV/0!</v>
      </c>
      <c r="X990" t="e">
        <f t="shared" si="286"/>
        <v>#DIV/0!</v>
      </c>
      <c r="Y990" t="e">
        <f>IF(U990=0,0,IF(予定価格!G978=0,0,(U990-予定価格!H978)/予定価格!G978))</f>
        <v>#DIV/0!</v>
      </c>
      <c r="Z990" t="e">
        <f t="shared" si="294"/>
        <v>#DIV/0!</v>
      </c>
      <c r="AA990" t="e">
        <f t="shared" si="287"/>
        <v>#DIV/0!</v>
      </c>
      <c r="AB990" s="6" t="e">
        <f t="shared" si="288"/>
        <v>#DIV/0!</v>
      </c>
    </row>
    <row r="991" spans="1:28" hidden="1" x14ac:dyDescent="0.2">
      <c r="A991">
        <f>+予定価格!A979</f>
        <v>0</v>
      </c>
      <c r="B991" s="268">
        <f>ROUND(予定価格!B979*査定表!$B$1949,-D991)+E991</f>
        <v>0</v>
      </c>
      <c r="C991" s="268"/>
      <c r="D991" s="32">
        <f t="shared" si="289"/>
        <v>3</v>
      </c>
      <c r="E991" s="33">
        <f t="shared" si="279"/>
        <v>0</v>
      </c>
      <c r="F991" s="268">
        <f>IF($F$12=0,0,IF(予定価格!$G$1939=0,ROUND(予定価格!H979*(入力表!$F$12/予定価格!$H$1943),-H991),ROUND((予定価格!G979*(入力表!$F$12-予定価格!$H$1943)/予定価格!$G$1943)+予定価格!H979,-H991)))+I991</f>
        <v>0</v>
      </c>
      <c r="G991" s="268"/>
      <c r="H991" s="34">
        <f t="shared" si="290"/>
        <v>3</v>
      </c>
      <c r="I991" s="35">
        <f t="shared" si="280"/>
        <v>0</v>
      </c>
      <c r="J991" s="252">
        <f t="shared" si="281"/>
        <v>0</v>
      </c>
      <c r="K991" s="12">
        <f t="shared" si="282"/>
        <v>0</v>
      </c>
      <c r="L991" s="37"/>
      <c r="M991" s="6">
        <f>ROUND(予定価格!B979*査定表!$B$1949,-$F$14)</f>
        <v>0</v>
      </c>
      <c r="N991">
        <f>IF(M991=0,1,M991/予定価格!B979)</f>
        <v>1</v>
      </c>
      <c r="O991">
        <f t="shared" si="291"/>
        <v>11</v>
      </c>
      <c r="P991">
        <f t="shared" si="283"/>
        <v>0</v>
      </c>
      <c r="Q991">
        <f>IF(M991=0,0,M991/予定価格!B979)</f>
        <v>0</v>
      </c>
      <c r="R991">
        <f t="shared" si="292"/>
        <v>11</v>
      </c>
      <c r="S991">
        <f t="shared" si="284"/>
        <v>0</v>
      </c>
      <c r="T991" s="6">
        <f t="shared" si="285"/>
        <v>0</v>
      </c>
      <c r="U991" s="6" t="e">
        <f>IF(予定価格!$G$1939=0,ROUND(予定価格!H979*(入力表!$F$12/予定価格!$H$1943),-$F$14),ROUND((予定価格!G979*(入力表!$F$12-予定価格!$H$1943)/予定価格!$G$1943)+予定価格!H979,-$F$14))</f>
        <v>#DIV/0!</v>
      </c>
      <c r="V991" t="e">
        <f>IF(U991=0,1,IF(予定価格!O979=0,1,(U991-予定価格!P979)/予定価格!O979))</f>
        <v>#DIV/0!</v>
      </c>
      <c r="W991" t="e">
        <f t="shared" si="293"/>
        <v>#DIV/0!</v>
      </c>
      <c r="X991" t="e">
        <f t="shared" si="286"/>
        <v>#DIV/0!</v>
      </c>
      <c r="Y991" t="e">
        <f>IF(U991=0,0,IF(予定価格!G979=0,0,(U991-予定価格!H979)/予定価格!G979))</f>
        <v>#DIV/0!</v>
      </c>
      <c r="Z991" t="e">
        <f t="shared" si="294"/>
        <v>#DIV/0!</v>
      </c>
      <c r="AA991" t="e">
        <f t="shared" si="287"/>
        <v>#DIV/0!</v>
      </c>
      <c r="AB991" s="6" t="e">
        <f t="shared" si="288"/>
        <v>#DIV/0!</v>
      </c>
    </row>
    <row r="992" spans="1:28" hidden="1" x14ac:dyDescent="0.2">
      <c r="A992">
        <f>+予定価格!A980</f>
        <v>0</v>
      </c>
      <c r="B992" s="268">
        <f>ROUND(予定価格!B980*査定表!$B$1949,-D992)+E992</f>
        <v>0</v>
      </c>
      <c r="C992" s="268"/>
      <c r="D992" s="32">
        <f t="shared" si="289"/>
        <v>3</v>
      </c>
      <c r="E992" s="33">
        <f t="shared" si="279"/>
        <v>0</v>
      </c>
      <c r="F992" s="268">
        <f>IF($F$12=0,0,IF(予定価格!$G$1939=0,ROUND(予定価格!H980*(入力表!$F$12/予定価格!$H$1943),-H992),ROUND((予定価格!G980*(入力表!$F$12-予定価格!$H$1943)/予定価格!$G$1943)+予定価格!H980,-H992)))+I992</f>
        <v>0</v>
      </c>
      <c r="G992" s="268"/>
      <c r="H992" s="34">
        <f t="shared" si="290"/>
        <v>3</v>
      </c>
      <c r="I992" s="35">
        <f t="shared" si="280"/>
        <v>0</v>
      </c>
      <c r="J992" s="252">
        <f t="shared" si="281"/>
        <v>0</v>
      </c>
      <c r="K992" s="12">
        <f t="shared" si="282"/>
        <v>0</v>
      </c>
      <c r="L992" s="37"/>
      <c r="M992" s="6">
        <f>ROUND(予定価格!B980*査定表!$B$1949,-$F$14)</f>
        <v>0</v>
      </c>
      <c r="N992">
        <f>IF(M992=0,1,M992/予定価格!B980)</f>
        <v>1</v>
      </c>
      <c r="O992">
        <f t="shared" si="291"/>
        <v>11</v>
      </c>
      <c r="P992">
        <f t="shared" si="283"/>
        <v>0</v>
      </c>
      <c r="Q992">
        <f>IF(M992=0,0,M992/予定価格!B980)</f>
        <v>0</v>
      </c>
      <c r="R992">
        <f t="shared" si="292"/>
        <v>11</v>
      </c>
      <c r="S992">
        <f t="shared" si="284"/>
        <v>0</v>
      </c>
      <c r="T992" s="6">
        <f t="shared" si="285"/>
        <v>0</v>
      </c>
      <c r="U992" s="6" t="e">
        <f>IF(予定価格!$G$1939=0,ROUND(予定価格!H980*(入力表!$F$12/予定価格!$H$1943),-$F$14),ROUND((予定価格!G980*(入力表!$F$12-予定価格!$H$1943)/予定価格!$G$1943)+予定価格!H980,-$F$14))</f>
        <v>#DIV/0!</v>
      </c>
      <c r="V992" t="e">
        <f>IF(U992=0,1,IF(予定価格!O980=0,1,(U992-予定価格!P980)/予定価格!O980))</f>
        <v>#DIV/0!</v>
      </c>
      <c r="W992" t="e">
        <f t="shared" si="293"/>
        <v>#DIV/0!</v>
      </c>
      <c r="X992" t="e">
        <f t="shared" si="286"/>
        <v>#DIV/0!</v>
      </c>
      <c r="Y992" t="e">
        <f>IF(U992=0,0,IF(予定価格!G980=0,0,(U992-予定価格!H980)/予定価格!G980))</f>
        <v>#DIV/0!</v>
      </c>
      <c r="Z992" t="e">
        <f t="shared" si="294"/>
        <v>#DIV/0!</v>
      </c>
      <c r="AA992" t="e">
        <f t="shared" si="287"/>
        <v>#DIV/0!</v>
      </c>
      <c r="AB992" s="6" t="e">
        <f t="shared" si="288"/>
        <v>#DIV/0!</v>
      </c>
    </row>
    <row r="993" spans="1:28" hidden="1" x14ac:dyDescent="0.2">
      <c r="A993">
        <f>+予定価格!A981</f>
        <v>0</v>
      </c>
      <c r="B993" s="268">
        <f>ROUND(予定価格!B981*査定表!$B$1949,-D993)+E993</f>
        <v>0</v>
      </c>
      <c r="C993" s="268"/>
      <c r="D993" s="32">
        <f t="shared" si="289"/>
        <v>3</v>
      </c>
      <c r="E993" s="33">
        <f t="shared" si="279"/>
        <v>0</v>
      </c>
      <c r="F993" s="268">
        <f>IF($F$12=0,0,IF(予定価格!$G$1939=0,ROUND(予定価格!H981*(入力表!$F$12/予定価格!$H$1943),-H993),ROUND((予定価格!G981*(入力表!$F$12-予定価格!$H$1943)/予定価格!$G$1943)+予定価格!H981,-H993)))+I993</f>
        <v>0</v>
      </c>
      <c r="G993" s="268"/>
      <c r="H993" s="34">
        <f t="shared" si="290"/>
        <v>3</v>
      </c>
      <c r="I993" s="35">
        <f t="shared" si="280"/>
        <v>0</v>
      </c>
      <c r="J993" s="252">
        <f t="shared" si="281"/>
        <v>0</v>
      </c>
      <c r="K993" s="12">
        <f t="shared" si="282"/>
        <v>0</v>
      </c>
      <c r="L993" s="37"/>
      <c r="M993" s="6">
        <f>ROUND(予定価格!B981*査定表!$B$1949,-$F$14)</f>
        <v>0</v>
      </c>
      <c r="N993">
        <f>IF(M993=0,1,M993/予定価格!B981)</f>
        <v>1</v>
      </c>
      <c r="O993">
        <f t="shared" si="291"/>
        <v>11</v>
      </c>
      <c r="P993">
        <f t="shared" si="283"/>
        <v>0</v>
      </c>
      <c r="Q993">
        <f>IF(M993=0,0,M993/予定価格!B981)</f>
        <v>0</v>
      </c>
      <c r="R993">
        <f t="shared" si="292"/>
        <v>11</v>
      </c>
      <c r="S993">
        <f t="shared" si="284"/>
        <v>0</v>
      </c>
      <c r="T993" s="6">
        <f t="shared" si="285"/>
        <v>0</v>
      </c>
      <c r="U993" s="6" t="e">
        <f>IF(予定価格!$G$1939=0,ROUND(予定価格!H981*(入力表!$F$12/予定価格!$H$1943),-$F$14),ROUND((予定価格!G981*(入力表!$F$12-予定価格!$H$1943)/予定価格!$G$1943)+予定価格!H981,-$F$14))</f>
        <v>#DIV/0!</v>
      </c>
      <c r="V993" t="e">
        <f>IF(U993=0,1,IF(予定価格!O981=0,1,(U993-予定価格!P981)/予定価格!O981))</f>
        <v>#DIV/0!</v>
      </c>
      <c r="W993" t="e">
        <f t="shared" si="293"/>
        <v>#DIV/0!</v>
      </c>
      <c r="X993" t="e">
        <f t="shared" si="286"/>
        <v>#DIV/0!</v>
      </c>
      <c r="Y993" t="e">
        <f>IF(U993=0,0,IF(予定価格!G981=0,0,(U993-予定価格!H981)/予定価格!G981))</f>
        <v>#DIV/0!</v>
      </c>
      <c r="Z993" t="e">
        <f t="shared" si="294"/>
        <v>#DIV/0!</v>
      </c>
      <c r="AA993" t="e">
        <f t="shared" si="287"/>
        <v>#DIV/0!</v>
      </c>
      <c r="AB993" s="6" t="e">
        <f t="shared" si="288"/>
        <v>#DIV/0!</v>
      </c>
    </row>
    <row r="994" spans="1:28" hidden="1" x14ac:dyDescent="0.2">
      <c r="A994">
        <f>+予定価格!A982</f>
        <v>0</v>
      </c>
      <c r="B994" s="268">
        <f>ROUND(予定価格!B982*査定表!$B$1949,-D994)+E994</f>
        <v>0</v>
      </c>
      <c r="C994" s="268"/>
      <c r="D994" s="32">
        <f t="shared" si="289"/>
        <v>3</v>
      </c>
      <c r="E994" s="33">
        <f t="shared" si="279"/>
        <v>0</v>
      </c>
      <c r="F994" s="268">
        <f>IF($F$12=0,0,IF(予定価格!$G$1939=0,ROUND(予定価格!H982*(入力表!$F$12/予定価格!$H$1943),-H994),ROUND((予定価格!G982*(入力表!$F$12-予定価格!$H$1943)/予定価格!$G$1943)+予定価格!H982,-H994)))+I994</f>
        <v>0</v>
      </c>
      <c r="G994" s="268"/>
      <c r="H994" s="34">
        <f t="shared" si="290"/>
        <v>3</v>
      </c>
      <c r="I994" s="35">
        <f t="shared" si="280"/>
        <v>0</v>
      </c>
      <c r="J994" s="252">
        <f t="shared" si="281"/>
        <v>0</v>
      </c>
      <c r="K994" s="12">
        <f t="shared" si="282"/>
        <v>0</v>
      </c>
      <c r="L994" s="37"/>
      <c r="M994" s="6">
        <f>ROUND(予定価格!B982*査定表!$B$1949,-$F$14)</f>
        <v>0</v>
      </c>
      <c r="N994">
        <f>IF(M994=0,1,M994/予定価格!B982)</f>
        <v>1</v>
      </c>
      <c r="O994">
        <f t="shared" si="291"/>
        <v>11</v>
      </c>
      <c r="P994">
        <f t="shared" si="283"/>
        <v>0</v>
      </c>
      <c r="Q994">
        <f>IF(M994=0,0,M994/予定価格!B982)</f>
        <v>0</v>
      </c>
      <c r="R994">
        <f t="shared" si="292"/>
        <v>11</v>
      </c>
      <c r="S994">
        <f t="shared" si="284"/>
        <v>0</v>
      </c>
      <c r="T994" s="6">
        <f t="shared" si="285"/>
        <v>0</v>
      </c>
      <c r="U994" s="6" t="e">
        <f>IF(予定価格!$G$1939=0,ROUND(予定価格!H982*(入力表!$F$12/予定価格!$H$1943),-$F$14),ROUND((予定価格!G982*(入力表!$F$12-予定価格!$H$1943)/予定価格!$G$1943)+予定価格!H982,-$F$14))</f>
        <v>#DIV/0!</v>
      </c>
      <c r="V994" t="e">
        <f>IF(U994=0,1,IF(予定価格!O982=0,1,(U994-予定価格!P982)/予定価格!O982))</f>
        <v>#DIV/0!</v>
      </c>
      <c r="W994" t="e">
        <f t="shared" si="293"/>
        <v>#DIV/0!</v>
      </c>
      <c r="X994" t="e">
        <f t="shared" si="286"/>
        <v>#DIV/0!</v>
      </c>
      <c r="Y994" t="e">
        <f>IF(U994=0,0,IF(予定価格!G982=0,0,(U994-予定価格!H982)/予定価格!G982))</f>
        <v>#DIV/0!</v>
      </c>
      <c r="Z994" t="e">
        <f t="shared" si="294"/>
        <v>#DIV/0!</v>
      </c>
      <c r="AA994" t="e">
        <f t="shared" si="287"/>
        <v>#DIV/0!</v>
      </c>
      <c r="AB994" s="6" t="e">
        <f t="shared" si="288"/>
        <v>#DIV/0!</v>
      </c>
    </row>
    <row r="995" spans="1:28" hidden="1" x14ac:dyDescent="0.2">
      <c r="A995">
        <f>+予定価格!A983</f>
        <v>0</v>
      </c>
      <c r="B995" s="268">
        <f>ROUND(予定価格!B983*査定表!$B$1949,-D995)+E995</f>
        <v>0</v>
      </c>
      <c r="C995" s="268"/>
      <c r="D995" s="32">
        <f t="shared" si="289"/>
        <v>3</v>
      </c>
      <c r="E995" s="33">
        <f t="shared" ref="E995:E1058" si="295">IF(F$12=0,+P995+S995,0)</f>
        <v>0</v>
      </c>
      <c r="F995" s="268">
        <f>IF($F$12=0,0,IF(予定価格!$G$1939=0,ROUND(予定価格!H983*(入力表!$F$12/予定価格!$H$1943),-H995),ROUND((予定価格!G983*(入力表!$F$12-予定価格!$H$1943)/予定価格!$G$1943)+予定価格!H983,-H995)))+I995</f>
        <v>0</v>
      </c>
      <c r="G995" s="268"/>
      <c r="H995" s="34">
        <f t="shared" si="290"/>
        <v>3</v>
      </c>
      <c r="I995" s="35">
        <f t="shared" ref="I995:I1058" si="296">IF(F$12=0,0,+X995+AA995)</f>
        <v>0</v>
      </c>
      <c r="J995" s="252">
        <f t="shared" ref="J995:J1058" si="297">+F995+K995</f>
        <v>0</v>
      </c>
      <c r="K995" s="12">
        <f t="shared" ref="K995:K1058" si="298">+B995</f>
        <v>0</v>
      </c>
      <c r="L995" s="37"/>
      <c r="M995" s="6">
        <f>ROUND(予定価格!B983*査定表!$B$1949,-$F$14)</f>
        <v>0</v>
      </c>
      <c r="N995">
        <f>IF(M995=0,1,M995/予定価格!B983)</f>
        <v>1</v>
      </c>
      <c r="O995">
        <f t="shared" si="291"/>
        <v>11</v>
      </c>
      <c r="P995">
        <f t="shared" ref="P995:P1058" si="299">IF(M$15&gt;0,IF(O995*10^$F$14&lt;=M$15,10^$F$14,0),0)</f>
        <v>0</v>
      </c>
      <c r="Q995">
        <f>IF(M995=0,0,M995/予定価格!B983)</f>
        <v>0</v>
      </c>
      <c r="R995">
        <f t="shared" si="292"/>
        <v>11</v>
      </c>
      <c r="S995">
        <f t="shared" ref="S995:S1058" si="300">IF(M$15&lt;0,IF(R995*10^$F$14&lt;=-M$15,-(10^$F$14),0),0)</f>
        <v>0</v>
      </c>
      <c r="T995" s="6">
        <f t="shared" ref="T995:T1058" si="301">+M995+P995+S995</f>
        <v>0</v>
      </c>
      <c r="U995" s="6" t="e">
        <f>IF(予定価格!$G$1939=0,ROUND(予定価格!H983*(入力表!$F$12/予定価格!$H$1943),-$F$14),ROUND((予定価格!G983*(入力表!$F$12-予定価格!$H$1943)/予定価格!$G$1943)+予定価格!H983,-$F$14))</f>
        <v>#DIV/0!</v>
      </c>
      <c r="V995" t="e">
        <f>IF(U995=0,1,IF(予定価格!O983=0,1,(U995-予定価格!P983)/予定価格!O983))</f>
        <v>#DIV/0!</v>
      </c>
      <c r="W995" t="e">
        <f t="shared" si="293"/>
        <v>#DIV/0!</v>
      </c>
      <c r="X995" t="e">
        <f t="shared" ref="X995:X1058" si="302">IF(U$15&gt;0,IF(W995*10^$F$14&lt;=U$15,10^$F$14,0),0)</f>
        <v>#DIV/0!</v>
      </c>
      <c r="Y995" t="e">
        <f>IF(U995=0,0,IF(予定価格!G983=0,0,(U995-予定価格!H983)/予定価格!G983))</f>
        <v>#DIV/0!</v>
      </c>
      <c r="Z995" t="e">
        <f t="shared" si="294"/>
        <v>#DIV/0!</v>
      </c>
      <c r="AA995" t="e">
        <f t="shared" ref="AA995:AA1058" si="303">IF(U$15&lt;0,IF(Z995*10^$F$14&lt;=-U$15,-(10^$F$14),0),0)</f>
        <v>#DIV/0!</v>
      </c>
      <c r="AB995" s="6" t="e">
        <f t="shared" ref="AB995:AB1058" si="304">+U995+X995+AA995</f>
        <v>#DIV/0!</v>
      </c>
    </row>
    <row r="996" spans="1:28" hidden="1" x14ac:dyDescent="0.2">
      <c r="A996">
        <f>+予定価格!A984</f>
        <v>0</v>
      </c>
      <c r="B996" s="268">
        <f>ROUND(予定価格!B984*査定表!$B$1949,-D996)+E996</f>
        <v>0</v>
      </c>
      <c r="C996" s="268"/>
      <c r="D996" s="32">
        <f t="shared" si="289"/>
        <v>3</v>
      </c>
      <c r="E996" s="33">
        <f t="shared" si="295"/>
        <v>0</v>
      </c>
      <c r="F996" s="268">
        <f>IF($F$12=0,0,IF(予定価格!$G$1939=0,ROUND(予定価格!H984*(入力表!$F$12/予定価格!$H$1943),-H996),ROUND((予定価格!G984*(入力表!$F$12-予定価格!$H$1943)/予定価格!$G$1943)+予定価格!H984,-H996)))+I996</f>
        <v>0</v>
      </c>
      <c r="G996" s="268"/>
      <c r="H996" s="34">
        <f t="shared" si="290"/>
        <v>3</v>
      </c>
      <c r="I996" s="35">
        <f t="shared" si="296"/>
        <v>0</v>
      </c>
      <c r="J996" s="252">
        <f t="shared" si="297"/>
        <v>0</v>
      </c>
      <c r="K996" s="12">
        <f t="shared" si="298"/>
        <v>0</v>
      </c>
      <c r="L996" s="37"/>
      <c r="M996" s="6">
        <f>ROUND(予定価格!B984*査定表!$B$1949,-$F$14)</f>
        <v>0</v>
      </c>
      <c r="N996">
        <f>IF(M996=0,1,M996/予定価格!B984)</f>
        <v>1</v>
      </c>
      <c r="O996">
        <f t="shared" si="291"/>
        <v>11</v>
      </c>
      <c r="P996">
        <f t="shared" si="299"/>
        <v>0</v>
      </c>
      <c r="Q996">
        <f>IF(M996=0,0,M996/予定価格!B984)</f>
        <v>0</v>
      </c>
      <c r="R996">
        <f t="shared" si="292"/>
        <v>11</v>
      </c>
      <c r="S996">
        <f t="shared" si="300"/>
        <v>0</v>
      </c>
      <c r="T996" s="6">
        <f t="shared" si="301"/>
        <v>0</v>
      </c>
      <c r="U996" s="6" t="e">
        <f>IF(予定価格!$G$1939=0,ROUND(予定価格!H984*(入力表!$F$12/予定価格!$H$1943),-$F$14),ROUND((予定価格!G984*(入力表!$F$12-予定価格!$H$1943)/予定価格!$G$1943)+予定価格!H984,-$F$14))</f>
        <v>#DIV/0!</v>
      </c>
      <c r="V996" t="e">
        <f>IF(U996=0,1,IF(予定価格!O984=0,1,(U996-予定価格!P984)/予定価格!O984))</f>
        <v>#DIV/0!</v>
      </c>
      <c r="W996" t="e">
        <f t="shared" si="293"/>
        <v>#DIV/0!</v>
      </c>
      <c r="X996" t="e">
        <f t="shared" si="302"/>
        <v>#DIV/0!</v>
      </c>
      <c r="Y996" t="e">
        <f>IF(U996=0,0,IF(予定価格!G984=0,0,(U996-予定価格!H984)/予定価格!G984))</f>
        <v>#DIV/0!</v>
      </c>
      <c r="Z996" t="e">
        <f t="shared" si="294"/>
        <v>#DIV/0!</v>
      </c>
      <c r="AA996" t="e">
        <f t="shared" si="303"/>
        <v>#DIV/0!</v>
      </c>
      <c r="AB996" s="6" t="e">
        <f t="shared" si="304"/>
        <v>#DIV/0!</v>
      </c>
    </row>
    <row r="997" spans="1:28" hidden="1" x14ac:dyDescent="0.2">
      <c r="A997">
        <f>+予定価格!A985</f>
        <v>0</v>
      </c>
      <c r="B997" s="268">
        <f>ROUND(予定価格!B985*査定表!$B$1949,-D997)+E997</f>
        <v>0</v>
      </c>
      <c r="C997" s="268"/>
      <c r="D997" s="32">
        <f t="shared" si="289"/>
        <v>3</v>
      </c>
      <c r="E997" s="33">
        <f t="shared" si="295"/>
        <v>0</v>
      </c>
      <c r="F997" s="268">
        <f>IF($F$12=0,0,IF(予定価格!$G$1939=0,ROUND(予定価格!H985*(入力表!$F$12/予定価格!$H$1943),-H997),ROUND((予定価格!G985*(入力表!$F$12-予定価格!$H$1943)/予定価格!$G$1943)+予定価格!H985,-H997)))+I997</f>
        <v>0</v>
      </c>
      <c r="G997" s="268"/>
      <c r="H997" s="34">
        <f t="shared" si="290"/>
        <v>3</v>
      </c>
      <c r="I997" s="35">
        <f t="shared" si="296"/>
        <v>0</v>
      </c>
      <c r="J997" s="252">
        <f t="shared" si="297"/>
        <v>0</v>
      </c>
      <c r="K997" s="12">
        <f t="shared" si="298"/>
        <v>0</v>
      </c>
      <c r="L997" s="37"/>
      <c r="M997" s="6">
        <f>ROUND(予定価格!B985*査定表!$B$1949,-$F$14)</f>
        <v>0</v>
      </c>
      <c r="N997">
        <f>IF(M997=0,1,M997/予定価格!B985)</f>
        <v>1</v>
      </c>
      <c r="O997">
        <f t="shared" si="291"/>
        <v>11</v>
      </c>
      <c r="P997">
        <f t="shared" si="299"/>
        <v>0</v>
      </c>
      <c r="Q997">
        <f>IF(M997=0,0,M997/予定価格!B985)</f>
        <v>0</v>
      </c>
      <c r="R997">
        <f t="shared" si="292"/>
        <v>11</v>
      </c>
      <c r="S997">
        <f t="shared" si="300"/>
        <v>0</v>
      </c>
      <c r="T997" s="6">
        <f t="shared" si="301"/>
        <v>0</v>
      </c>
      <c r="U997" s="6" t="e">
        <f>IF(予定価格!$G$1939=0,ROUND(予定価格!H985*(入力表!$F$12/予定価格!$H$1943),-$F$14),ROUND((予定価格!G985*(入力表!$F$12-予定価格!$H$1943)/予定価格!$G$1943)+予定価格!H985,-$F$14))</f>
        <v>#DIV/0!</v>
      </c>
      <c r="V997" t="e">
        <f>IF(U997=0,1,IF(予定価格!O985=0,1,(U997-予定価格!P985)/予定価格!O985))</f>
        <v>#DIV/0!</v>
      </c>
      <c r="W997" t="e">
        <f t="shared" si="293"/>
        <v>#DIV/0!</v>
      </c>
      <c r="X997" t="e">
        <f t="shared" si="302"/>
        <v>#DIV/0!</v>
      </c>
      <c r="Y997" t="e">
        <f>IF(U997=0,0,IF(予定価格!G985=0,0,(U997-予定価格!H985)/予定価格!G985))</f>
        <v>#DIV/0!</v>
      </c>
      <c r="Z997" t="e">
        <f t="shared" si="294"/>
        <v>#DIV/0!</v>
      </c>
      <c r="AA997" t="e">
        <f t="shared" si="303"/>
        <v>#DIV/0!</v>
      </c>
      <c r="AB997" s="6" t="e">
        <f t="shared" si="304"/>
        <v>#DIV/0!</v>
      </c>
    </row>
    <row r="998" spans="1:28" hidden="1" x14ac:dyDescent="0.2">
      <c r="A998">
        <f>+予定価格!A986</f>
        <v>0</v>
      </c>
      <c r="B998" s="268">
        <f>ROUND(予定価格!B986*査定表!$B$1949,-D998)+E998</f>
        <v>0</v>
      </c>
      <c r="C998" s="268"/>
      <c r="D998" s="32">
        <f t="shared" si="289"/>
        <v>3</v>
      </c>
      <c r="E998" s="33">
        <f t="shared" si="295"/>
        <v>0</v>
      </c>
      <c r="F998" s="268">
        <f>IF($F$12=0,0,IF(予定価格!$G$1939=0,ROUND(予定価格!H986*(入力表!$F$12/予定価格!$H$1943),-H998),ROUND((予定価格!G986*(入力表!$F$12-予定価格!$H$1943)/予定価格!$G$1943)+予定価格!H986,-H998)))+I998</f>
        <v>0</v>
      </c>
      <c r="G998" s="268"/>
      <c r="H998" s="34">
        <f t="shared" si="290"/>
        <v>3</v>
      </c>
      <c r="I998" s="35">
        <f t="shared" si="296"/>
        <v>0</v>
      </c>
      <c r="J998" s="252">
        <f t="shared" si="297"/>
        <v>0</v>
      </c>
      <c r="K998" s="12">
        <f t="shared" si="298"/>
        <v>0</v>
      </c>
      <c r="L998" s="37"/>
      <c r="M998" s="6">
        <f>ROUND(予定価格!B986*査定表!$B$1949,-$F$14)</f>
        <v>0</v>
      </c>
      <c r="N998">
        <f>IF(M998=0,1,M998/予定価格!B986)</f>
        <v>1</v>
      </c>
      <c r="O998">
        <f t="shared" si="291"/>
        <v>11</v>
      </c>
      <c r="P998">
        <f t="shared" si="299"/>
        <v>0</v>
      </c>
      <c r="Q998">
        <f>IF(M998=0,0,M998/予定価格!B986)</f>
        <v>0</v>
      </c>
      <c r="R998">
        <f t="shared" si="292"/>
        <v>11</v>
      </c>
      <c r="S998">
        <f t="shared" si="300"/>
        <v>0</v>
      </c>
      <c r="T998" s="6">
        <f t="shared" si="301"/>
        <v>0</v>
      </c>
      <c r="U998" s="6" t="e">
        <f>IF(予定価格!$G$1939=0,ROUND(予定価格!H986*(入力表!$F$12/予定価格!$H$1943),-$F$14),ROUND((予定価格!G986*(入力表!$F$12-予定価格!$H$1943)/予定価格!$G$1943)+予定価格!H986,-$F$14))</f>
        <v>#DIV/0!</v>
      </c>
      <c r="V998" t="e">
        <f>IF(U998=0,1,IF(予定価格!O986=0,1,(U998-予定価格!P986)/予定価格!O986))</f>
        <v>#DIV/0!</v>
      </c>
      <c r="W998" t="e">
        <f t="shared" si="293"/>
        <v>#DIV/0!</v>
      </c>
      <c r="X998" t="e">
        <f t="shared" si="302"/>
        <v>#DIV/0!</v>
      </c>
      <c r="Y998" t="e">
        <f>IF(U998=0,0,IF(予定価格!G986=0,0,(U998-予定価格!H986)/予定価格!G986))</f>
        <v>#DIV/0!</v>
      </c>
      <c r="Z998" t="e">
        <f t="shared" si="294"/>
        <v>#DIV/0!</v>
      </c>
      <c r="AA998" t="e">
        <f t="shared" si="303"/>
        <v>#DIV/0!</v>
      </c>
      <c r="AB998" s="6" t="e">
        <f t="shared" si="304"/>
        <v>#DIV/0!</v>
      </c>
    </row>
    <row r="999" spans="1:28" hidden="1" x14ac:dyDescent="0.2">
      <c r="A999">
        <f>+予定価格!A987</f>
        <v>0</v>
      </c>
      <c r="B999" s="268">
        <f>ROUND(予定価格!B987*査定表!$B$1949,-D999)+E999</f>
        <v>0</v>
      </c>
      <c r="C999" s="268"/>
      <c r="D999" s="32">
        <f t="shared" si="289"/>
        <v>3</v>
      </c>
      <c r="E999" s="33">
        <f t="shared" si="295"/>
        <v>0</v>
      </c>
      <c r="F999" s="268">
        <f>IF($F$12=0,0,IF(予定価格!$G$1939=0,ROUND(予定価格!H987*(入力表!$F$12/予定価格!$H$1943),-H999),ROUND((予定価格!G987*(入力表!$F$12-予定価格!$H$1943)/予定価格!$G$1943)+予定価格!H987,-H999)))+I999</f>
        <v>0</v>
      </c>
      <c r="G999" s="268"/>
      <c r="H999" s="34">
        <f t="shared" si="290"/>
        <v>3</v>
      </c>
      <c r="I999" s="35">
        <f t="shared" si="296"/>
        <v>0</v>
      </c>
      <c r="J999" s="252">
        <f t="shared" si="297"/>
        <v>0</v>
      </c>
      <c r="K999" s="12">
        <f t="shared" si="298"/>
        <v>0</v>
      </c>
      <c r="L999" s="37"/>
      <c r="M999" s="6">
        <f>ROUND(予定価格!B987*査定表!$B$1949,-$F$14)</f>
        <v>0</v>
      </c>
      <c r="N999">
        <f>IF(M999=0,1,M999/予定価格!B987)</f>
        <v>1</v>
      </c>
      <c r="O999">
        <f t="shared" si="291"/>
        <v>11</v>
      </c>
      <c r="P999">
        <f t="shared" si="299"/>
        <v>0</v>
      </c>
      <c r="Q999">
        <f>IF(M999=0,0,M999/予定価格!B987)</f>
        <v>0</v>
      </c>
      <c r="R999">
        <f t="shared" si="292"/>
        <v>11</v>
      </c>
      <c r="S999">
        <f t="shared" si="300"/>
        <v>0</v>
      </c>
      <c r="T999" s="6">
        <f t="shared" si="301"/>
        <v>0</v>
      </c>
      <c r="U999" s="6" t="e">
        <f>IF(予定価格!$G$1939=0,ROUND(予定価格!H987*(入力表!$F$12/予定価格!$H$1943),-$F$14),ROUND((予定価格!G987*(入力表!$F$12-予定価格!$H$1943)/予定価格!$G$1943)+予定価格!H987,-$F$14))</f>
        <v>#DIV/0!</v>
      </c>
      <c r="V999" t="e">
        <f>IF(U999=0,1,IF(予定価格!O987=0,1,(U999-予定価格!P987)/予定価格!O987))</f>
        <v>#DIV/0!</v>
      </c>
      <c r="W999" t="e">
        <f t="shared" si="293"/>
        <v>#DIV/0!</v>
      </c>
      <c r="X999" t="e">
        <f t="shared" si="302"/>
        <v>#DIV/0!</v>
      </c>
      <c r="Y999" t="e">
        <f>IF(U999=0,0,IF(予定価格!G987=0,0,(U999-予定価格!H987)/予定価格!G987))</f>
        <v>#DIV/0!</v>
      </c>
      <c r="Z999" t="e">
        <f t="shared" si="294"/>
        <v>#DIV/0!</v>
      </c>
      <c r="AA999" t="e">
        <f t="shared" si="303"/>
        <v>#DIV/0!</v>
      </c>
      <c r="AB999" s="6" t="e">
        <f t="shared" si="304"/>
        <v>#DIV/0!</v>
      </c>
    </row>
    <row r="1000" spans="1:28" hidden="1" x14ac:dyDescent="0.2">
      <c r="A1000">
        <f>+予定価格!A988</f>
        <v>0</v>
      </c>
      <c r="B1000" s="268">
        <f>ROUND(予定価格!B988*査定表!$B$1949,-D1000)+E1000</f>
        <v>0</v>
      </c>
      <c r="C1000" s="268"/>
      <c r="D1000" s="32">
        <f t="shared" si="289"/>
        <v>3</v>
      </c>
      <c r="E1000" s="33">
        <f t="shared" si="295"/>
        <v>0</v>
      </c>
      <c r="F1000" s="268">
        <f>IF($F$12=0,0,IF(予定価格!$G$1939=0,ROUND(予定価格!H988*(入力表!$F$12/予定価格!$H$1943),-H1000),ROUND((予定価格!G988*(入力表!$F$12-予定価格!$H$1943)/予定価格!$G$1943)+予定価格!H988,-H1000)))+I1000</f>
        <v>0</v>
      </c>
      <c r="G1000" s="268"/>
      <c r="H1000" s="34">
        <f t="shared" si="290"/>
        <v>3</v>
      </c>
      <c r="I1000" s="35">
        <f t="shared" si="296"/>
        <v>0</v>
      </c>
      <c r="J1000" s="252">
        <f t="shared" si="297"/>
        <v>0</v>
      </c>
      <c r="K1000" s="12">
        <f t="shared" si="298"/>
        <v>0</v>
      </c>
      <c r="L1000" s="37"/>
      <c r="M1000" s="6">
        <f>ROUND(予定価格!B988*査定表!$B$1949,-$F$14)</f>
        <v>0</v>
      </c>
      <c r="N1000">
        <f>IF(M1000=0,1,M1000/予定価格!B988)</f>
        <v>1</v>
      </c>
      <c r="O1000">
        <f t="shared" si="291"/>
        <v>11</v>
      </c>
      <c r="P1000">
        <f t="shared" si="299"/>
        <v>0</v>
      </c>
      <c r="Q1000">
        <f>IF(M1000=0,0,M1000/予定価格!B988)</f>
        <v>0</v>
      </c>
      <c r="R1000">
        <f t="shared" si="292"/>
        <v>11</v>
      </c>
      <c r="S1000">
        <f t="shared" si="300"/>
        <v>0</v>
      </c>
      <c r="T1000" s="6">
        <f t="shared" si="301"/>
        <v>0</v>
      </c>
      <c r="U1000" s="6" t="e">
        <f>IF(予定価格!$G$1939=0,ROUND(予定価格!H988*(入力表!$F$12/予定価格!$H$1943),-$F$14),ROUND((予定価格!G988*(入力表!$F$12-予定価格!$H$1943)/予定価格!$G$1943)+予定価格!H988,-$F$14))</f>
        <v>#DIV/0!</v>
      </c>
      <c r="V1000" t="e">
        <f>IF(U1000=0,1,IF(予定価格!O988=0,1,(U1000-予定価格!P988)/予定価格!O988))</f>
        <v>#DIV/0!</v>
      </c>
      <c r="W1000" t="e">
        <f t="shared" si="293"/>
        <v>#DIV/0!</v>
      </c>
      <c r="X1000" t="e">
        <f t="shared" si="302"/>
        <v>#DIV/0!</v>
      </c>
      <c r="Y1000" t="e">
        <f>IF(U1000=0,0,IF(予定価格!G988=0,0,(U1000-予定価格!H988)/予定価格!G988))</f>
        <v>#DIV/0!</v>
      </c>
      <c r="Z1000" t="e">
        <f t="shared" si="294"/>
        <v>#DIV/0!</v>
      </c>
      <c r="AA1000" t="e">
        <f t="shared" si="303"/>
        <v>#DIV/0!</v>
      </c>
      <c r="AB1000" s="6" t="e">
        <f t="shared" si="304"/>
        <v>#DIV/0!</v>
      </c>
    </row>
    <row r="1001" spans="1:28" hidden="1" x14ac:dyDescent="0.2">
      <c r="A1001">
        <f>+予定価格!A989</f>
        <v>0</v>
      </c>
      <c r="B1001" s="268">
        <f>ROUND(予定価格!B989*査定表!$B$1949,-D1001)+E1001</f>
        <v>0</v>
      </c>
      <c r="C1001" s="268"/>
      <c r="D1001" s="32">
        <f t="shared" si="289"/>
        <v>3</v>
      </c>
      <c r="E1001" s="33">
        <f t="shared" si="295"/>
        <v>0</v>
      </c>
      <c r="F1001" s="268">
        <f>IF($F$12=0,0,IF(予定価格!$G$1939=0,ROUND(予定価格!H989*(入力表!$F$12/予定価格!$H$1943),-H1001),ROUND((予定価格!G989*(入力表!$F$12-予定価格!$H$1943)/予定価格!$G$1943)+予定価格!H989,-H1001)))+I1001</f>
        <v>0</v>
      </c>
      <c r="G1001" s="268"/>
      <c r="H1001" s="34">
        <f t="shared" si="290"/>
        <v>3</v>
      </c>
      <c r="I1001" s="35">
        <f t="shared" si="296"/>
        <v>0</v>
      </c>
      <c r="J1001" s="252">
        <f t="shared" si="297"/>
        <v>0</v>
      </c>
      <c r="K1001" s="12">
        <f t="shared" si="298"/>
        <v>0</v>
      </c>
      <c r="L1001" s="37"/>
      <c r="M1001" s="6">
        <f>ROUND(予定価格!B989*査定表!$B$1949,-$F$14)</f>
        <v>0</v>
      </c>
      <c r="N1001">
        <f>IF(M1001=0,1,M1001/予定価格!B989)</f>
        <v>1</v>
      </c>
      <c r="O1001">
        <f t="shared" si="291"/>
        <v>11</v>
      </c>
      <c r="P1001">
        <f t="shared" si="299"/>
        <v>0</v>
      </c>
      <c r="Q1001">
        <f>IF(M1001=0,0,M1001/予定価格!B989)</f>
        <v>0</v>
      </c>
      <c r="R1001">
        <f t="shared" si="292"/>
        <v>11</v>
      </c>
      <c r="S1001">
        <f t="shared" si="300"/>
        <v>0</v>
      </c>
      <c r="T1001" s="6">
        <f t="shared" si="301"/>
        <v>0</v>
      </c>
      <c r="U1001" s="6" t="e">
        <f>IF(予定価格!$G$1939=0,ROUND(予定価格!H989*(入力表!$F$12/予定価格!$H$1943),-$F$14),ROUND((予定価格!G989*(入力表!$F$12-予定価格!$H$1943)/予定価格!$G$1943)+予定価格!H989,-$F$14))</f>
        <v>#DIV/0!</v>
      </c>
      <c r="V1001" t="e">
        <f>IF(U1001=0,1,IF(予定価格!O989=0,1,(U1001-予定価格!P989)/予定価格!O989))</f>
        <v>#DIV/0!</v>
      </c>
      <c r="W1001" t="e">
        <f t="shared" si="293"/>
        <v>#DIV/0!</v>
      </c>
      <c r="X1001" t="e">
        <f t="shared" si="302"/>
        <v>#DIV/0!</v>
      </c>
      <c r="Y1001" t="e">
        <f>IF(U1001=0,0,IF(予定価格!G989=0,0,(U1001-予定価格!H989)/予定価格!G989))</f>
        <v>#DIV/0!</v>
      </c>
      <c r="Z1001" t="e">
        <f t="shared" si="294"/>
        <v>#DIV/0!</v>
      </c>
      <c r="AA1001" t="e">
        <f t="shared" si="303"/>
        <v>#DIV/0!</v>
      </c>
      <c r="AB1001" s="6" t="e">
        <f t="shared" si="304"/>
        <v>#DIV/0!</v>
      </c>
    </row>
    <row r="1002" spans="1:28" hidden="1" x14ac:dyDescent="0.2">
      <c r="A1002">
        <f>+予定価格!A990</f>
        <v>0</v>
      </c>
      <c r="B1002" s="268">
        <f>ROUND(予定価格!B990*査定表!$B$1949,-D1002)+E1002</f>
        <v>0</v>
      </c>
      <c r="C1002" s="268"/>
      <c r="D1002" s="32">
        <f t="shared" si="289"/>
        <v>3</v>
      </c>
      <c r="E1002" s="33">
        <f t="shared" si="295"/>
        <v>0</v>
      </c>
      <c r="F1002" s="268">
        <f>IF($F$12=0,0,IF(予定価格!$G$1939=0,ROUND(予定価格!H990*(入力表!$F$12/予定価格!$H$1943),-H1002),ROUND((予定価格!G990*(入力表!$F$12-予定価格!$H$1943)/予定価格!$G$1943)+予定価格!H990,-H1002)))+I1002</f>
        <v>0</v>
      </c>
      <c r="G1002" s="268"/>
      <c r="H1002" s="34">
        <f t="shared" si="290"/>
        <v>3</v>
      </c>
      <c r="I1002" s="35">
        <f t="shared" si="296"/>
        <v>0</v>
      </c>
      <c r="J1002" s="252">
        <f t="shared" si="297"/>
        <v>0</v>
      </c>
      <c r="K1002" s="12">
        <f t="shared" si="298"/>
        <v>0</v>
      </c>
      <c r="L1002" s="37"/>
      <c r="M1002" s="6">
        <f>ROUND(予定価格!B990*査定表!$B$1949,-$F$14)</f>
        <v>0</v>
      </c>
      <c r="N1002">
        <f>IF(M1002=0,1,M1002/予定価格!B990)</f>
        <v>1</v>
      </c>
      <c r="O1002">
        <f t="shared" si="291"/>
        <v>11</v>
      </c>
      <c r="P1002">
        <f t="shared" si="299"/>
        <v>0</v>
      </c>
      <c r="Q1002">
        <f>IF(M1002=0,0,M1002/予定価格!B990)</f>
        <v>0</v>
      </c>
      <c r="R1002">
        <f t="shared" si="292"/>
        <v>11</v>
      </c>
      <c r="S1002">
        <f t="shared" si="300"/>
        <v>0</v>
      </c>
      <c r="T1002" s="6">
        <f t="shared" si="301"/>
        <v>0</v>
      </c>
      <c r="U1002" s="6" t="e">
        <f>IF(予定価格!$G$1939=0,ROUND(予定価格!H990*(入力表!$F$12/予定価格!$H$1943),-$F$14),ROUND((予定価格!G990*(入力表!$F$12-予定価格!$H$1943)/予定価格!$G$1943)+予定価格!H990,-$F$14))</f>
        <v>#DIV/0!</v>
      </c>
      <c r="V1002" t="e">
        <f>IF(U1002=0,1,IF(予定価格!O990=0,1,(U1002-予定価格!P990)/予定価格!O990))</f>
        <v>#DIV/0!</v>
      </c>
      <c r="W1002" t="e">
        <f t="shared" si="293"/>
        <v>#DIV/0!</v>
      </c>
      <c r="X1002" t="e">
        <f t="shared" si="302"/>
        <v>#DIV/0!</v>
      </c>
      <c r="Y1002" t="e">
        <f>IF(U1002=0,0,IF(予定価格!G990=0,0,(U1002-予定価格!H990)/予定価格!G990))</f>
        <v>#DIV/0!</v>
      </c>
      <c r="Z1002" t="e">
        <f t="shared" si="294"/>
        <v>#DIV/0!</v>
      </c>
      <c r="AA1002" t="e">
        <f t="shared" si="303"/>
        <v>#DIV/0!</v>
      </c>
      <c r="AB1002" s="6" t="e">
        <f t="shared" si="304"/>
        <v>#DIV/0!</v>
      </c>
    </row>
    <row r="1003" spans="1:28" hidden="1" x14ac:dyDescent="0.2">
      <c r="A1003">
        <f>+予定価格!A991</f>
        <v>0</v>
      </c>
      <c r="B1003" s="268">
        <f>ROUND(予定価格!B991*査定表!$B$1949,-D1003)+E1003</f>
        <v>0</v>
      </c>
      <c r="C1003" s="268"/>
      <c r="D1003" s="32">
        <f t="shared" si="289"/>
        <v>3</v>
      </c>
      <c r="E1003" s="33">
        <f t="shared" si="295"/>
        <v>0</v>
      </c>
      <c r="F1003" s="268">
        <f>IF($F$12=0,0,IF(予定価格!$G$1939=0,ROUND(予定価格!H991*(入力表!$F$12/予定価格!$H$1943),-H1003),ROUND((予定価格!G991*(入力表!$F$12-予定価格!$H$1943)/予定価格!$G$1943)+予定価格!H991,-H1003)))+I1003</f>
        <v>0</v>
      </c>
      <c r="G1003" s="268"/>
      <c r="H1003" s="34">
        <f t="shared" si="290"/>
        <v>3</v>
      </c>
      <c r="I1003" s="35">
        <f t="shared" si="296"/>
        <v>0</v>
      </c>
      <c r="J1003" s="252">
        <f t="shared" si="297"/>
        <v>0</v>
      </c>
      <c r="K1003" s="12">
        <f t="shared" si="298"/>
        <v>0</v>
      </c>
      <c r="L1003" s="37"/>
      <c r="M1003" s="6">
        <f>ROUND(予定価格!B991*査定表!$B$1949,-$F$14)</f>
        <v>0</v>
      </c>
      <c r="N1003">
        <f>IF(M1003=0,1,M1003/予定価格!B991)</f>
        <v>1</v>
      </c>
      <c r="O1003">
        <f t="shared" si="291"/>
        <v>11</v>
      </c>
      <c r="P1003">
        <f t="shared" si="299"/>
        <v>0</v>
      </c>
      <c r="Q1003">
        <f>IF(M1003=0,0,M1003/予定価格!B991)</f>
        <v>0</v>
      </c>
      <c r="R1003">
        <f t="shared" si="292"/>
        <v>11</v>
      </c>
      <c r="S1003">
        <f t="shared" si="300"/>
        <v>0</v>
      </c>
      <c r="T1003" s="6">
        <f t="shared" si="301"/>
        <v>0</v>
      </c>
      <c r="U1003" s="6" t="e">
        <f>IF(予定価格!$G$1939=0,ROUND(予定価格!H991*(入力表!$F$12/予定価格!$H$1943),-$F$14),ROUND((予定価格!G991*(入力表!$F$12-予定価格!$H$1943)/予定価格!$G$1943)+予定価格!H991,-$F$14))</f>
        <v>#DIV/0!</v>
      </c>
      <c r="V1003" t="e">
        <f>IF(U1003=0,1,IF(予定価格!O991=0,1,(U1003-予定価格!P991)/予定価格!O991))</f>
        <v>#DIV/0!</v>
      </c>
      <c r="W1003" t="e">
        <f t="shared" si="293"/>
        <v>#DIV/0!</v>
      </c>
      <c r="X1003" t="e">
        <f t="shared" si="302"/>
        <v>#DIV/0!</v>
      </c>
      <c r="Y1003" t="e">
        <f>IF(U1003=0,0,IF(予定価格!G991=0,0,(U1003-予定価格!H991)/予定価格!G991))</f>
        <v>#DIV/0!</v>
      </c>
      <c r="Z1003" t="e">
        <f t="shared" si="294"/>
        <v>#DIV/0!</v>
      </c>
      <c r="AA1003" t="e">
        <f t="shared" si="303"/>
        <v>#DIV/0!</v>
      </c>
      <c r="AB1003" s="6" t="e">
        <f t="shared" si="304"/>
        <v>#DIV/0!</v>
      </c>
    </row>
    <row r="1004" spans="1:28" hidden="1" x14ac:dyDescent="0.2">
      <c r="A1004">
        <f>+予定価格!A992</f>
        <v>0</v>
      </c>
      <c r="B1004" s="268">
        <f>ROUND(予定価格!B992*査定表!$B$1949,-D1004)+E1004</f>
        <v>0</v>
      </c>
      <c r="C1004" s="268"/>
      <c r="D1004" s="32">
        <f t="shared" si="289"/>
        <v>3</v>
      </c>
      <c r="E1004" s="33">
        <f t="shared" si="295"/>
        <v>0</v>
      </c>
      <c r="F1004" s="268">
        <f>IF($F$12=0,0,IF(予定価格!$G$1939=0,ROUND(予定価格!H992*(入力表!$F$12/予定価格!$H$1943),-H1004),ROUND((予定価格!G992*(入力表!$F$12-予定価格!$H$1943)/予定価格!$G$1943)+予定価格!H992,-H1004)))+I1004</f>
        <v>0</v>
      </c>
      <c r="G1004" s="268"/>
      <c r="H1004" s="34">
        <f t="shared" si="290"/>
        <v>3</v>
      </c>
      <c r="I1004" s="35">
        <f t="shared" si="296"/>
        <v>0</v>
      </c>
      <c r="J1004" s="252">
        <f t="shared" si="297"/>
        <v>0</v>
      </c>
      <c r="K1004" s="12">
        <f t="shared" si="298"/>
        <v>0</v>
      </c>
      <c r="L1004" s="37"/>
      <c r="M1004" s="6">
        <f>ROUND(予定価格!B992*査定表!$B$1949,-$F$14)</f>
        <v>0</v>
      </c>
      <c r="N1004">
        <f>IF(M1004=0,1,M1004/予定価格!B992)</f>
        <v>1</v>
      </c>
      <c r="O1004">
        <f t="shared" si="291"/>
        <v>11</v>
      </c>
      <c r="P1004">
        <f t="shared" si="299"/>
        <v>0</v>
      </c>
      <c r="Q1004">
        <f>IF(M1004=0,0,M1004/予定価格!B992)</f>
        <v>0</v>
      </c>
      <c r="R1004">
        <f t="shared" si="292"/>
        <v>11</v>
      </c>
      <c r="S1004">
        <f t="shared" si="300"/>
        <v>0</v>
      </c>
      <c r="T1004" s="6">
        <f t="shared" si="301"/>
        <v>0</v>
      </c>
      <c r="U1004" s="6" t="e">
        <f>IF(予定価格!$G$1939=0,ROUND(予定価格!H992*(入力表!$F$12/予定価格!$H$1943),-$F$14),ROUND((予定価格!G992*(入力表!$F$12-予定価格!$H$1943)/予定価格!$G$1943)+予定価格!H992,-$F$14))</f>
        <v>#DIV/0!</v>
      </c>
      <c r="V1004" t="e">
        <f>IF(U1004=0,1,IF(予定価格!O992=0,1,(U1004-予定価格!P992)/予定価格!O992))</f>
        <v>#DIV/0!</v>
      </c>
      <c r="W1004" t="e">
        <f t="shared" si="293"/>
        <v>#DIV/0!</v>
      </c>
      <c r="X1004" t="e">
        <f t="shared" si="302"/>
        <v>#DIV/0!</v>
      </c>
      <c r="Y1004" t="e">
        <f>IF(U1004=0,0,IF(予定価格!G992=0,0,(U1004-予定価格!H992)/予定価格!G992))</f>
        <v>#DIV/0!</v>
      </c>
      <c r="Z1004" t="e">
        <f t="shared" si="294"/>
        <v>#DIV/0!</v>
      </c>
      <c r="AA1004" t="e">
        <f t="shared" si="303"/>
        <v>#DIV/0!</v>
      </c>
      <c r="AB1004" s="6" t="e">
        <f t="shared" si="304"/>
        <v>#DIV/0!</v>
      </c>
    </row>
    <row r="1005" spans="1:28" hidden="1" x14ac:dyDescent="0.2">
      <c r="A1005">
        <f>+予定価格!A993</f>
        <v>0</v>
      </c>
      <c r="B1005" s="268">
        <f>ROUND(予定価格!B993*査定表!$B$1949,-D1005)+E1005</f>
        <v>0</v>
      </c>
      <c r="C1005" s="268"/>
      <c r="D1005" s="32">
        <f t="shared" si="289"/>
        <v>3</v>
      </c>
      <c r="E1005" s="33">
        <f t="shared" si="295"/>
        <v>0</v>
      </c>
      <c r="F1005" s="268">
        <f>IF($F$12=0,0,IF(予定価格!$G$1939=0,ROUND(予定価格!H993*(入力表!$F$12/予定価格!$H$1943),-H1005),ROUND((予定価格!G993*(入力表!$F$12-予定価格!$H$1943)/予定価格!$G$1943)+予定価格!H993,-H1005)))+I1005</f>
        <v>0</v>
      </c>
      <c r="G1005" s="268"/>
      <c r="H1005" s="34">
        <f t="shared" si="290"/>
        <v>3</v>
      </c>
      <c r="I1005" s="35">
        <f t="shared" si="296"/>
        <v>0</v>
      </c>
      <c r="J1005" s="252">
        <f t="shared" si="297"/>
        <v>0</v>
      </c>
      <c r="K1005" s="12">
        <f t="shared" si="298"/>
        <v>0</v>
      </c>
      <c r="L1005" s="37"/>
      <c r="M1005" s="6">
        <f>ROUND(予定価格!B993*査定表!$B$1949,-$F$14)</f>
        <v>0</v>
      </c>
      <c r="N1005">
        <f>IF(M1005=0,1,M1005/予定価格!B993)</f>
        <v>1</v>
      </c>
      <c r="O1005">
        <f t="shared" si="291"/>
        <v>11</v>
      </c>
      <c r="P1005">
        <f t="shared" si="299"/>
        <v>0</v>
      </c>
      <c r="Q1005">
        <f>IF(M1005=0,0,M1005/予定価格!B993)</f>
        <v>0</v>
      </c>
      <c r="R1005">
        <f t="shared" si="292"/>
        <v>11</v>
      </c>
      <c r="S1005">
        <f t="shared" si="300"/>
        <v>0</v>
      </c>
      <c r="T1005" s="6">
        <f t="shared" si="301"/>
        <v>0</v>
      </c>
      <c r="U1005" s="6" t="e">
        <f>IF(予定価格!$G$1939=0,ROUND(予定価格!H993*(入力表!$F$12/予定価格!$H$1943),-$F$14),ROUND((予定価格!G993*(入力表!$F$12-予定価格!$H$1943)/予定価格!$G$1943)+予定価格!H993,-$F$14))</f>
        <v>#DIV/0!</v>
      </c>
      <c r="V1005" t="e">
        <f>IF(U1005=0,1,IF(予定価格!O993=0,1,(U1005-予定価格!P993)/予定価格!O993))</f>
        <v>#DIV/0!</v>
      </c>
      <c r="W1005" t="e">
        <f t="shared" si="293"/>
        <v>#DIV/0!</v>
      </c>
      <c r="X1005" t="e">
        <f t="shared" si="302"/>
        <v>#DIV/0!</v>
      </c>
      <c r="Y1005" t="e">
        <f>IF(U1005=0,0,IF(予定価格!G993=0,0,(U1005-予定価格!H993)/予定価格!G993))</f>
        <v>#DIV/0!</v>
      </c>
      <c r="Z1005" t="e">
        <f t="shared" si="294"/>
        <v>#DIV/0!</v>
      </c>
      <c r="AA1005" t="e">
        <f t="shared" si="303"/>
        <v>#DIV/0!</v>
      </c>
      <c r="AB1005" s="6" t="e">
        <f t="shared" si="304"/>
        <v>#DIV/0!</v>
      </c>
    </row>
    <row r="1006" spans="1:28" hidden="1" x14ac:dyDescent="0.2">
      <c r="A1006">
        <f>+予定価格!A994</f>
        <v>0</v>
      </c>
      <c r="B1006" s="268">
        <f>ROUND(予定価格!B994*査定表!$B$1949,-D1006)+E1006</f>
        <v>0</v>
      </c>
      <c r="C1006" s="268"/>
      <c r="D1006" s="32">
        <f t="shared" si="289"/>
        <v>3</v>
      </c>
      <c r="E1006" s="33">
        <f t="shared" si="295"/>
        <v>0</v>
      </c>
      <c r="F1006" s="268">
        <f>IF($F$12=0,0,IF(予定価格!$G$1939=0,ROUND(予定価格!H994*(入力表!$F$12/予定価格!$H$1943),-H1006),ROUND((予定価格!G994*(入力表!$F$12-予定価格!$H$1943)/予定価格!$G$1943)+予定価格!H994,-H1006)))+I1006</f>
        <v>0</v>
      </c>
      <c r="G1006" s="268"/>
      <c r="H1006" s="34">
        <f t="shared" si="290"/>
        <v>3</v>
      </c>
      <c r="I1006" s="35">
        <f t="shared" si="296"/>
        <v>0</v>
      </c>
      <c r="J1006" s="252">
        <f t="shared" si="297"/>
        <v>0</v>
      </c>
      <c r="K1006" s="12">
        <f t="shared" si="298"/>
        <v>0</v>
      </c>
      <c r="L1006" s="37"/>
      <c r="M1006" s="6">
        <f>ROUND(予定価格!B994*査定表!$B$1949,-$F$14)</f>
        <v>0</v>
      </c>
      <c r="N1006">
        <f>IF(M1006=0,1,M1006/予定価格!B994)</f>
        <v>1</v>
      </c>
      <c r="O1006">
        <f t="shared" si="291"/>
        <v>11</v>
      </c>
      <c r="P1006">
        <f t="shared" si="299"/>
        <v>0</v>
      </c>
      <c r="Q1006">
        <f>IF(M1006=0,0,M1006/予定価格!B994)</f>
        <v>0</v>
      </c>
      <c r="R1006">
        <f t="shared" si="292"/>
        <v>11</v>
      </c>
      <c r="S1006">
        <f t="shared" si="300"/>
        <v>0</v>
      </c>
      <c r="T1006" s="6">
        <f t="shared" si="301"/>
        <v>0</v>
      </c>
      <c r="U1006" s="6" t="e">
        <f>IF(予定価格!$G$1939=0,ROUND(予定価格!H994*(入力表!$F$12/予定価格!$H$1943),-$F$14),ROUND((予定価格!G994*(入力表!$F$12-予定価格!$H$1943)/予定価格!$G$1943)+予定価格!H994,-$F$14))</f>
        <v>#DIV/0!</v>
      </c>
      <c r="V1006" t="e">
        <f>IF(U1006=0,1,IF(予定価格!O994=0,1,(U1006-予定価格!P994)/予定価格!O994))</f>
        <v>#DIV/0!</v>
      </c>
      <c r="W1006" t="e">
        <f t="shared" si="293"/>
        <v>#DIV/0!</v>
      </c>
      <c r="X1006" t="e">
        <f t="shared" si="302"/>
        <v>#DIV/0!</v>
      </c>
      <c r="Y1006" t="e">
        <f>IF(U1006=0,0,IF(予定価格!G994=0,0,(U1006-予定価格!H994)/予定価格!G994))</f>
        <v>#DIV/0!</v>
      </c>
      <c r="Z1006" t="e">
        <f t="shared" si="294"/>
        <v>#DIV/0!</v>
      </c>
      <c r="AA1006" t="e">
        <f t="shared" si="303"/>
        <v>#DIV/0!</v>
      </c>
      <c r="AB1006" s="6" t="e">
        <f t="shared" si="304"/>
        <v>#DIV/0!</v>
      </c>
    </row>
    <row r="1007" spans="1:28" hidden="1" x14ac:dyDescent="0.2">
      <c r="A1007">
        <f>+予定価格!A995</f>
        <v>0</v>
      </c>
      <c r="B1007" s="268">
        <f>ROUND(予定価格!B995*査定表!$B$1949,-D1007)+E1007</f>
        <v>0</v>
      </c>
      <c r="C1007" s="268"/>
      <c r="D1007" s="32">
        <f t="shared" si="289"/>
        <v>3</v>
      </c>
      <c r="E1007" s="33">
        <f t="shared" si="295"/>
        <v>0</v>
      </c>
      <c r="F1007" s="268">
        <f>IF($F$12=0,0,IF(予定価格!$G$1939=0,ROUND(予定価格!H995*(入力表!$F$12/予定価格!$H$1943),-H1007),ROUND((予定価格!G995*(入力表!$F$12-予定価格!$H$1943)/予定価格!$G$1943)+予定価格!H995,-H1007)))+I1007</f>
        <v>0</v>
      </c>
      <c r="G1007" s="268"/>
      <c r="H1007" s="34">
        <f t="shared" si="290"/>
        <v>3</v>
      </c>
      <c r="I1007" s="35">
        <f t="shared" si="296"/>
        <v>0</v>
      </c>
      <c r="J1007" s="252">
        <f t="shared" si="297"/>
        <v>0</v>
      </c>
      <c r="K1007" s="12">
        <f t="shared" si="298"/>
        <v>0</v>
      </c>
      <c r="L1007" s="37"/>
      <c r="M1007" s="6">
        <f>ROUND(予定価格!B995*査定表!$B$1949,-$F$14)</f>
        <v>0</v>
      </c>
      <c r="N1007">
        <f>IF(M1007=0,1,M1007/予定価格!B995)</f>
        <v>1</v>
      </c>
      <c r="O1007">
        <f t="shared" si="291"/>
        <v>11</v>
      </c>
      <c r="P1007">
        <f t="shared" si="299"/>
        <v>0</v>
      </c>
      <c r="Q1007">
        <f>IF(M1007=0,0,M1007/予定価格!B995)</f>
        <v>0</v>
      </c>
      <c r="R1007">
        <f t="shared" si="292"/>
        <v>11</v>
      </c>
      <c r="S1007">
        <f t="shared" si="300"/>
        <v>0</v>
      </c>
      <c r="T1007" s="6">
        <f t="shared" si="301"/>
        <v>0</v>
      </c>
      <c r="U1007" s="6" t="e">
        <f>IF(予定価格!$G$1939=0,ROUND(予定価格!H995*(入力表!$F$12/予定価格!$H$1943),-$F$14),ROUND((予定価格!G995*(入力表!$F$12-予定価格!$H$1943)/予定価格!$G$1943)+予定価格!H995,-$F$14))</f>
        <v>#DIV/0!</v>
      </c>
      <c r="V1007" t="e">
        <f>IF(U1007=0,1,IF(予定価格!O995=0,1,(U1007-予定価格!P995)/予定価格!O995))</f>
        <v>#DIV/0!</v>
      </c>
      <c r="W1007" t="e">
        <f t="shared" si="293"/>
        <v>#DIV/0!</v>
      </c>
      <c r="X1007" t="e">
        <f t="shared" si="302"/>
        <v>#DIV/0!</v>
      </c>
      <c r="Y1007" t="e">
        <f>IF(U1007=0,0,IF(予定価格!G995=0,0,(U1007-予定価格!H995)/予定価格!G995))</f>
        <v>#DIV/0!</v>
      </c>
      <c r="Z1007" t="e">
        <f t="shared" si="294"/>
        <v>#DIV/0!</v>
      </c>
      <c r="AA1007" t="e">
        <f t="shared" si="303"/>
        <v>#DIV/0!</v>
      </c>
      <c r="AB1007" s="6" t="e">
        <f t="shared" si="304"/>
        <v>#DIV/0!</v>
      </c>
    </row>
    <row r="1008" spans="1:28" hidden="1" x14ac:dyDescent="0.2">
      <c r="A1008">
        <f>+予定価格!A996</f>
        <v>0</v>
      </c>
      <c r="B1008" s="268">
        <f>ROUND(予定価格!B996*査定表!$B$1949,-D1008)+E1008</f>
        <v>0</v>
      </c>
      <c r="C1008" s="268"/>
      <c r="D1008" s="32">
        <f t="shared" si="289"/>
        <v>3</v>
      </c>
      <c r="E1008" s="33">
        <f t="shared" si="295"/>
        <v>0</v>
      </c>
      <c r="F1008" s="268">
        <f>IF($F$12=0,0,IF(予定価格!$G$1939=0,ROUND(予定価格!H996*(入力表!$F$12/予定価格!$H$1943),-H1008),ROUND((予定価格!G996*(入力表!$F$12-予定価格!$H$1943)/予定価格!$G$1943)+予定価格!H996,-H1008)))+I1008</f>
        <v>0</v>
      </c>
      <c r="G1008" s="268"/>
      <c r="H1008" s="34">
        <f t="shared" si="290"/>
        <v>3</v>
      </c>
      <c r="I1008" s="35">
        <f t="shared" si="296"/>
        <v>0</v>
      </c>
      <c r="J1008" s="252">
        <f t="shared" si="297"/>
        <v>0</v>
      </c>
      <c r="K1008" s="12">
        <f t="shared" si="298"/>
        <v>0</v>
      </c>
      <c r="L1008" s="37"/>
      <c r="M1008" s="6">
        <f>ROUND(予定価格!B996*査定表!$B$1949,-$F$14)</f>
        <v>0</v>
      </c>
      <c r="N1008">
        <f>IF(M1008=0,1,M1008/予定価格!B996)</f>
        <v>1</v>
      </c>
      <c r="O1008">
        <f t="shared" si="291"/>
        <v>11</v>
      </c>
      <c r="P1008">
        <f t="shared" si="299"/>
        <v>0</v>
      </c>
      <c r="Q1008">
        <f>IF(M1008=0,0,M1008/予定価格!B996)</f>
        <v>0</v>
      </c>
      <c r="R1008">
        <f t="shared" si="292"/>
        <v>11</v>
      </c>
      <c r="S1008">
        <f t="shared" si="300"/>
        <v>0</v>
      </c>
      <c r="T1008" s="6">
        <f t="shared" si="301"/>
        <v>0</v>
      </c>
      <c r="U1008" s="6" t="e">
        <f>IF(予定価格!$G$1939=0,ROUND(予定価格!H996*(入力表!$F$12/予定価格!$H$1943),-$F$14),ROUND((予定価格!G996*(入力表!$F$12-予定価格!$H$1943)/予定価格!$G$1943)+予定価格!H996,-$F$14))</f>
        <v>#DIV/0!</v>
      </c>
      <c r="V1008" t="e">
        <f>IF(U1008=0,1,IF(予定価格!O996=0,1,(U1008-予定価格!P996)/予定価格!O996))</f>
        <v>#DIV/0!</v>
      </c>
      <c r="W1008" t="e">
        <f t="shared" si="293"/>
        <v>#DIV/0!</v>
      </c>
      <c r="X1008" t="e">
        <f t="shared" si="302"/>
        <v>#DIV/0!</v>
      </c>
      <c r="Y1008" t="e">
        <f>IF(U1008=0,0,IF(予定価格!G996=0,0,(U1008-予定価格!H996)/予定価格!G996))</f>
        <v>#DIV/0!</v>
      </c>
      <c r="Z1008" t="e">
        <f t="shared" si="294"/>
        <v>#DIV/0!</v>
      </c>
      <c r="AA1008" t="e">
        <f t="shared" si="303"/>
        <v>#DIV/0!</v>
      </c>
      <c r="AB1008" s="6" t="e">
        <f t="shared" si="304"/>
        <v>#DIV/0!</v>
      </c>
    </row>
    <row r="1009" spans="1:28" hidden="1" x14ac:dyDescent="0.2">
      <c r="A1009">
        <f>+予定価格!A997</f>
        <v>0</v>
      </c>
      <c r="B1009" s="268">
        <f>ROUND(予定価格!B997*査定表!$B$1949,-D1009)+E1009</f>
        <v>0</v>
      </c>
      <c r="C1009" s="268"/>
      <c r="D1009" s="32">
        <f t="shared" si="289"/>
        <v>3</v>
      </c>
      <c r="E1009" s="33">
        <f t="shared" si="295"/>
        <v>0</v>
      </c>
      <c r="F1009" s="268">
        <f>IF($F$12=0,0,IF(予定価格!$G$1939=0,ROUND(予定価格!H997*(入力表!$F$12/予定価格!$H$1943),-H1009),ROUND((予定価格!G997*(入力表!$F$12-予定価格!$H$1943)/予定価格!$G$1943)+予定価格!H997,-H1009)))+I1009</f>
        <v>0</v>
      </c>
      <c r="G1009" s="268"/>
      <c r="H1009" s="34">
        <f t="shared" si="290"/>
        <v>3</v>
      </c>
      <c r="I1009" s="35">
        <f t="shared" si="296"/>
        <v>0</v>
      </c>
      <c r="J1009" s="252">
        <f t="shared" si="297"/>
        <v>0</v>
      </c>
      <c r="K1009" s="12">
        <f t="shared" si="298"/>
        <v>0</v>
      </c>
      <c r="L1009" s="37"/>
      <c r="M1009" s="6">
        <f>ROUND(予定価格!B997*査定表!$B$1949,-$F$14)</f>
        <v>0</v>
      </c>
      <c r="N1009">
        <f>IF(M1009=0,1,M1009/予定価格!B997)</f>
        <v>1</v>
      </c>
      <c r="O1009">
        <f t="shared" si="291"/>
        <v>11</v>
      </c>
      <c r="P1009">
        <f t="shared" si="299"/>
        <v>0</v>
      </c>
      <c r="Q1009">
        <f>IF(M1009=0,0,M1009/予定価格!B997)</f>
        <v>0</v>
      </c>
      <c r="R1009">
        <f t="shared" si="292"/>
        <v>11</v>
      </c>
      <c r="S1009">
        <f t="shared" si="300"/>
        <v>0</v>
      </c>
      <c r="T1009" s="6">
        <f t="shared" si="301"/>
        <v>0</v>
      </c>
      <c r="U1009" s="6" t="e">
        <f>IF(予定価格!$G$1939=0,ROUND(予定価格!H997*(入力表!$F$12/予定価格!$H$1943),-$F$14),ROUND((予定価格!G997*(入力表!$F$12-予定価格!$H$1943)/予定価格!$G$1943)+予定価格!H997,-$F$14))</f>
        <v>#DIV/0!</v>
      </c>
      <c r="V1009" t="e">
        <f>IF(U1009=0,1,IF(予定価格!O997=0,1,(U1009-予定価格!P997)/予定価格!O997))</f>
        <v>#DIV/0!</v>
      </c>
      <c r="W1009" t="e">
        <f t="shared" si="293"/>
        <v>#DIV/0!</v>
      </c>
      <c r="X1009" t="e">
        <f t="shared" si="302"/>
        <v>#DIV/0!</v>
      </c>
      <c r="Y1009" t="e">
        <f>IF(U1009=0,0,IF(予定価格!G997=0,0,(U1009-予定価格!H997)/予定価格!G997))</f>
        <v>#DIV/0!</v>
      </c>
      <c r="Z1009" t="e">
        <f t="shared" si="294"/>
        <v>#DIV/0!</v>
      </c>
      <c r="AA1009" t="e">
        <f t="shared" si="303"/>
        <v>#DIV/0!</v>
      </c>
      <c r="AB1009" s="6" t="e">
        <f t="shared" si="304"/>
        <v>#DIV/0!</v>
      </c>
    </row>
    <row r="1010" spans="1:28" hidden="1" x14ac:dyDescent="0.2">
      <c r="A1010">
        <f>+予定価格!A998</f>
        <v>0</v>
      </c>
      <c r="B1010" s="268">
        <f>ROUND(予定価格!B998*査定表!$B$1949,-D1010)+E1010</f>
        <v>0</v>
      </c>
      <c r="C1010" s="268"/>
      <c r="D1010" s="32">
        <f t="shared" si="289"/>
        <v>3</v>
      </c>
      <c r="E1010" s="33">
        <f t="shared" si="295"/>
        <v>0</v>
      </c>
      <c r="F1010" s="268">
        <f>IF($F$12=0,0,IF(予定価格!$G$1939=0,ROUND(予定価格!H998*(入力表!$F$12/予定価格!$H$1943),-H1010),ROUND((予定価格!G998*(入力表!$F$12-予定価格!$H$1943)/予定価格!$G$1943)+予定価格!H998,-H1010)))+I1010</f>
        <v>0</v>
      </c>
      <c r="G1010" s="268"/>
      <c r="H1010" s="34">
        <f t="shared" si="290"/>
        <v>3</v>
      </c>
      <c r="I1010" s="35">
        <f t="shared" si="296"/>
        <v>0</v>
      </c>
      <c r="J1010" s="252">
        <f t="shared" si="297"/>
        <v>0</v>
      </c>
      <c r="K1010" s="12">
        <f t="shared" si="298"/>
        <v>0</v>
      </c>
      <c r="L1010" s="37"/>
      <c r="M1010" s="6">
        <f>ROUND(予定価格!B998*査定表!$B$1949,-$F$14)</f>
        <v>0</v>
      </c>
      <c r="N1010">
        <f>IF(M1010=0,1,M1010/予定価格!B998)</f>
        <v>1</v>
      </c>
      <c r="O1010">
        <f t="shared" si="291"/>
        <v>11</v>
      </c>
      <c r="P1010">
        <f t="shared" si="299"/>
        <v>0</v>
      </c>
      <c r="Q1010">
        <f>IF(M1010=0,0,M1010/予定価格!B998)</f>
        <v>0</v>
      </c>
      <c r="R1010">
        <f t="shared" si="292"/>
        <v>11</v>
      </c>
      <c r="S1010">
        <f t="shared" si="300"/>
        <v>0</v>
      </c>
      <c r="T1010" s="6">
        <f t="shared" si="301"/>
        <v>0</v>
      </c>
      <c r="U1010" s="6" t="e">
        <f>IF(予定価格!$G$1939=0,ROUND(予定価格!H998*(入力表!$F$12/予定価格!$H$1943),-$F$14),ROUND((予定価格!G998*(入力表!$F$12-予定価格!$H$1943)/予定価格!$G$1943)+予定価格!H998,-$F$14))</f>
        <v>#DIV/0!</v>
      </c>
      <c r="V1010" t="e">
        <f>IF(U1010=0,1,IF(予定価格!O998=0,1,(U1010-予定価格!P998)/予定価格!O998))</f>
        <v>#DIV/0!</v>
      </c>
      <c r="W1010" t="e">
        <f t="shared" si="293"/>
        <v>#DIV/0!</v>
      </c>
      <c r="X1010" t="e">
        <f t="shared" si="302"/>
        <v>#DIV/0!</v>
      </c>
      <c r="Y1010" t="e">
        <f>IF(U1010=0,0,IF(予定価格!G998=0,0,(U1010-予定価格!H998)/予定価格!G998))</f>
        <v>#DIV/0!</v>
      </c>
      <c r="Z1010" t="e">
        <f t="shared" si="294"/>
        <v>#DIV/0!</v>
      </c>
      <c r="AA1010" t="e">
        <f t="shared" si="303"/>
        <v>#DIV/0!</v>
      </c>
      <c r="AB1010" s="6" t="e">
        <f t="shared" si="304"/>
        <v>#DIV/0!</v>
      </c>
    </row>
    <row r="1011" spans="1:28" hidden="1" x14ac:dyDescent="0.2">
      <c r="A1011">
        <f>+予定価格!A999</f>
        <v>0</v>
      </c>
      <c r="B1011" s="268">
        <f>ROUND(予定価格!B999*査定表!$B$1949,-D1011)+E1011</f>
        <v>0</v>
      </c>
      <c r="C1011" s="268"/>
      <c r="D1011" s="32">
        <f t="shared" si="289"/>
        <v>3</v>
      </c>
      <c r="E1011" s="33">
        <f t="shared" si="295"/>
        <v>0</v>
      </c>
      <c r="F1011" s="268">
        <f>IF($F$12=0,0,IF(予定価格!$G$1939=0,ROUND(予定価格!H999*(入力表!$F$12/予定価格!$H$1943),-H1011),ROUND((予定価格!G999*(入力表!$F$12-予定価格!$H$1943)/予定価格!$G$1943)+予定価格!H999,-H1011)))+I1011</f>
        <v>0</v>
      </c>
      <c r="G1011" s="268"/>
      <c r="H1011" s="34">
        <f t="shared" si="290"/>
        <v>3</v>
      </c>
      <c r="I1011" s="35">
        <f t="shared" si="296"/>
        <v>0</v>
      </c>
      <c r="J1011" s="252">
        <f t="shared" si="297"/>
        <v>0</v>
      </c>
      <c r="K1011" s="12">
        <f t="shared" si="298"/>
        <v>0</v>
      </c>
      <c r="L1011" s="37"/>
      <c r="M1011" s="6">
        <f>ROUND(予定価格!B999*査定表!$B$1949,-$F$14)</f>
        <v>0</v>
      </c>
      <c r="N1011">
        <f>IF(M1011=0,1,M1011/予定価格!B999)</f>
        <v>1</v>
      </c>
      <c r="O1011">
        <f t="shared" si="291"/>
        <v>11</v>
      </c>
      <c r="P1011">
        <f t="shared" si="299"/>
        <v>0</v>
      </c>
      <c r="Q1011">
        <f>IF(M1011=0,0,M1011/予定価格!B999)</f>
        <v>0</v>
      </c>
      <c r="R1011">
        <f t="shared" si="292"/>
        <v>11</v>
      </c>
      <c r="S1011">
        <f t="shared" si="300"/>
        <v>0</v>
      </c>
      <c r="T1011" s="6">
        <f t="shared" si="301"/>
        <v>0</v>
      </c>
      <c r="U1011" s="6" t="e">
        <f>IF(予定価格!$G$1939=0,ROUND(予定価格!H999*(入力表!$F$12/予定価格!$H$1943),-$F$14),ROUND((予定価格!G999*(入力表!$F$12-予定価格!$H$1943)/予定価格!$G$1943)+予定価格!H999,-$F$14))</f>
        <v>#DIV/0!</v>
      </c>
      <c r="V1011" t="e">
        <f>IF(U1011=0,1,IF(予定価格!O999=0,1,(U1011-予定価格!P999)/予定価格!O999))</f>
        <v>#DIV/0!</v>
      </c>
      <c r="W1011" t="e">
        <f t="shared" si="293"/>
        <v>#DIV/0!</v>
      </c>
      <c r="X1011" t="e">
        <f t="shared" si="302"/>
        <v>#DIV/0!</v>
      </c>
      <c r="Y1011" t="e">
        <f>IF(U1011=0,0,IF(予定価格!G999=0,0,(U1011-予定価格!H999)/予定価格!G999))</f>
        <v>#DIV/0!</v>
      </c>
      <c r="Z1011" t="e">
        <f t="shared" si="294"/>
        <v>#DIV/0!</v>
      </c>
      <c r="AA1011" t="e">
        <f t="shared" si="303"/>
        <v>#DIV/0!</v>
      </c>
      <c r="AB1011" s="6" t="e">
        <f t="shared" si="304"/>
        <v>#DIV/0!</v>
      </c>
    </row>
    <row r="1012" spans="1:28" hidden="1" x14ac:dyDescent="0.2">
      <c r="A1012">
        <f>+予定価格!A1000</f>
        <v>0</v>
      </c>
      <c r="B1012" s="268">
        <f>ROUND(予定価格!B1000*査定表!$B$1949,-D1012)+E1012</f>
        <v>0</v>
      </c>
      <c r="C1012" s="268"/>
      <c r="D1012" s="32">
        <f t="shared" si="289"/>
        <v>3</v>
      </c>
      <c r="E1012" s="33">
        <f t="shared" si="295"/>
        <v>0</v>
      </c>
      <c r="F1012" s="268">
        <f>IF($F$12=0,0,IF(予定価格!$G$1939=0,ROUND(予定価格!H1000*(入力表!$F$12/予定価格!$H$1943),-H1012),ROUND((予定価格!G1000*(入力表!$F$12-予定価格!$H$1943)/予定価格!$G$1943)+予定価格!H1000,-H1012)))+I1012</f>
        <v>0</v>
      </c>
      <c r="G1012" s="268"/>
      <c r="H1012" s="34">
        <f t="shared" si="290"/>
        <v>3</v>
      </c>
      <c r="I1012" s="35">
        <f t="shared" si="296"/>
        <v>0</v>
      </c>
      <c r="J1012" s="252">
        <f t="shared" si="297"/>
        <v>0</v>
      </c>
      <c r="K1012" s="12">
        <f t="shared" si="298"/>
        <v>0</v>
      </c>
      <c r="L1012" s="37"/>
      <c r="M1012" s="6">
        <f>ROUND(予定価格!B1000*査定表!$B$1949,-$F$14)</f>
        <v>0</v>
      </c>
      <c r="N1012">
        <f>IF(M1012=0,1,M1012/予定価格!B1000)</f>
        <v>1</v>
      </c>
      <c r="O1012">
        <f t="shared" si="291"/>
        <v>11</v>
      </c>
      <c r="P1012">
        <f t="shared" si="299"/>
        <v>0</v>
      </c>
      <c r="Q1012">
        <f>IF(M1012=0,0,M1012/予定価格!B1000)</f>
        <v>0</v>
      </c>
      <c r="R1012">
        <f t="shared" si="292"/>
        <v>11</v>
      </c>
      <c r="S1012">
        <f t="shared" si="300"/>
        <v>0</v>
      </c>
      <c r="T1012" s="6">
        <f t="shared" si="301"/>
        <v>0</v>
      </c>
      <c r="U1012" s="6" t="e">
        <f>IF(予定価格!$G$1939=0,ROUND(予定価格!H1000*(入力表!$F$12/予定価格!$H$1943),-$F$14),ROUND((予定価格!G1000*(入力表!$F$12-予定価格!$H$1943)/予定価格!$G$1943)+予定価格!H1000,-$F$14))</f>
        <v>#DIV/0!</v>
      </c>
      <c r="V1012" t="e">
        <f>IF(U1012=0,1,IF(予定価格!O1000=0,1,(U1012-予定価格!P1000)/予定価格!O1000))</f>
        <v>#DIV/0!</v>
      </c>
      <c r="W1012" t="e">
        <f t="shared" si="293"/>
        <v>#DIV/0!</v>
      </c>
      <c r="X1012" t="e">
        <f t="shared" si="302"/>
        <v>#DIV/0!</v>
      </c>
      <c r="Y1012" t="e">
        <f>IF(U1012=0,0,IF(予定価格!G1000=0,0,(U1012-予定価格!H1000)/予定価格!G1000))</f>
        <v>#DIV/0!</v>
      </c>
      <c r="Z1012" t="e">
        <f t="shared" si="294"/>
        <v>#DIV/0!</v>
      </c>
      <c r="AA1012" t="e">
        <f t="shared" si="303"/>
        <v>#DIV/0!</v>
      </c>
      <c r="AB1012" s="6" t="e">
        <f t="shared" si="304"/>
        <v>#DIV/0!</v>
      </c>
    </row>
    <row r="1013" spans="1:28" hidden="1" x14ac:dyDescent="0.2">
      <c r="A1013">
        <f>+予定価格!A1001</f>
        <v>0</v>
      </c>
      <c r="B1013" s="268">
        <f>ROUND(予定価格!B1001*査定表!$B$1949,-D1013)+E1013</f>
        <v>0</v>
      </c>
      <c r="C1013" s="268"/>
      <c r="D1013" s="32">
        <f t="shared" si="289"/>
        <v>3</v>
      </c>
      <c r="E1013" s="33">
        <f t="shared" si="295"/>
        <v>0</v>
      </c>
      <c r="F1013" s="268">
        <f>IF($F$12=0,0,IF(予定価格!$G$1939=0,ROUND(予定価格!H1001*(入力表!$F$12/予定価格!$H$1943),-H1013),ROUND((予定価格!G1001*(入力表!$F$12-予定価格!$H$1943)/予定価格!$G$1943)+予定価格!H1001,-H1013)))+I1013</f>
        <v>0</v>
      </c>
      <c r="G1013" s="268"/>
      <c r="H1013" s="34">
        <f t="shared" si="290"/>
        <v>3</v>
      </c>
      <c r="I1013" s="35">
        <f t="shared" si="296"/>
        <v>0</v>
      </c>
      <c r="J1013" s="252">
        <f t="shared" si="297"/>
        <v>0</v>
      </c>
      <c r="K1013" s="12">
        <f t="shared" si="298"/>
        <v>0</v>
      </c>
      <c r="L1013" s="37"/>
      <c r="M1013" s="6">
        <f>ROUND(予定価格!B1001*査定表!$B$1949,-$F$14)</f>
        <v>0</v>
      </c>
      <c r="N1013">
        <f>IF(M1013=0,1,M1013/予定価格!B1001)</f>
        <v>1</v>
      </c>
      <c r="O1013">
        <f t="shared" si="291"/>
        <v>11</v>
      </c>
      <c r="P1013">
        <f t="shared" si="299"/>
        <v>0</v>
      </c>
      <c r="Q1013">
        <f>IF(M1013=0,0,M1013/予定価格!B1001)</f>
        <v>0</v>
      </c>
      <c r="R1013">
        <f t="shared" si="292"/>
        <v>11</v>
      </c>
      <c r="S1013">
        <f t="shared" si="300"/>
        <v>0</v>
      </c>
      <c r="T1013" s="6">
        <f t="shared" si="301"/>
        <v>0</v>
      </c>
      <c r="U1013" s="6" t="e">
        <f>IF(予定価格!$G$1939=0,ROUND(予定価格!H1001*(入力表!$F$12/予定価格!$H$1943),-$F$14),ROUND((予定価格!G1001*(入力表!$F$12-予定価格!$H$1943)/予定価格!$G$1943)+予定価格!H1001,-$F$14))</f>
        <v>#DIV/0!</v>
      </c>
      <c r="V1013" t="e">
        <f>IF(U1013=0,1,IF(予定価格!O1001=0,1,(U1013-予定価格!P1001)/予定価格!O1001))</f>
        <v>#DIV/0!</v>
      </c>
      <c r="W1013" t="e">
        <f t="shared" si="293"/>
        <v>#DIV/0!</v>
      </c>
      <c r="X1013" t="e">
        <f t="shared" si="302"/>
        <v>#DIV/0!</v>
      </c>
      <c r="Y1013" t="e">
        <f>IF(U1013=0,0,IF(予定価格!G1001=0,0,(U1013-予定価格!H1001)/予定価格!G1001))</f>
        <v>#DIV/0!</v>
      </c>
      <c r="Z1013" t="e">
        <f t="shared" si="294"/>
        <v>#DIV/0!</v>
      </c>
      <c r="AA1013" t="e">
        <f t="shared" si="303"/>
        <v>#DIV/0!</v>
      </c>
      <c r="AB1013" s="6" t="e">
        <f t="shared" si="304"/>
        <v>#DIV/0!</v>
      </c>
    </row>
    <row r="1014" spans="1:28" hidden="1" x14ac:dyDescent="0.2">
      <c r="A1014">
        <f>+予定価格!A1002</f>
        <v>0</v>
      </c>
      <c r="B1014" s="268">
        <f>ROUND(予定価格!B1002*査定表!$B$1949,-D1014)+E1014</f>
        <v>0</v>
      </c>
      <c r="C1014" s="268"/>
      <c r="D1014" s="32">
        <f t="shared" si="289"/>
        <v>3</v>
      </c>
      <c r="E1014" s="33">
        <f t="shared" si="295"/>
        <v>0</v>
      </c>
      <c r="F1014" s="268">
        <f>IF($F$12=0,0,IF(予定価格!$G$1939=0,ROUND(予定価格!H1002*(入力表!$F$12/予定価格!$H$1943),-H1014),ROUND((予定価格!G1002*(入力表!$F$12-予定価格!$H$1943)/予定価格!$G$1943)+予定価格!H1002,-H1014)))+I1014</f>
        <v>0</v>
      </c>
      <c r="G1014" s="268"/>
      <c r="H1014" s="34">
        <f t="shared" si="290"/>
        <v>3</v>
      </c>
      <c r="I1014" s="35">
        <f t="shared" si="296"/>
        <v>0</v>
      </c>
      <c r="J1014" s="252">
        <f t="shared" si="297"/>
        <v>0</v>
      </c>
      <c r="K1014" s="12">
        <f t="shared" si="298"/>
        <v>0</v>
      </c>
      <c r="L1014" s="37"/>
      <c r="M1014" s="6">
        <f>ROUND(予定価格!B1002*査定表!$B$1949,-$F$14)</f>
        <v>0</v>
      </c>
      <c r="N1014">
        <f>IF(M1014=0,1,M1014/予定価格!B1002)</f>
        <v>1</v>
      </c>
      <c r="O1014">
        <f t="shared" si="291"/>
        <v>11</v>
      </c>
      <c r="P1014">
        <f t="shared" si="299"/>
        <v>0</v>
      </c>
      <c r="Q1014">
        <f>IF(M1014=0,0,M1014/予定価格!B1002)</f>
        <v>0</v>
      </c>
      <c r="R1014">
        <f t="shared" si="292"/>
        <v>11</v>
      </c>
      <c r="S1014">
        <f t="shared" si="300"/>
        <v>0</v>
      </c>
      <c r="T1014" s="6">
        <f t="shared" si="301"/>
        <v>0</v>
      </c>
      <c r="U1014" s="6" t="e">
        <f>IF(予定価格!$G$1939=0,ROUND(予定価格!H1002*(入力表!$F$12/予定価格!$H$1943),-$F$14),ROUND((予定価格!G1002*(入力表!$F$12-予定価格!$H$1943)/予定価格!$G$1943)+予定価格!H1002,-$F$14))</f>
        <v>#DIV/0!</v>
      </c>
      <c r="V1014" t="e">
        <f>IF(U1014=0,1,IF(予定価格!O1002=0,1,(U1014-予定価格!P1002)/予定価格!O1002))</f>
        <v>#DIV/0!</v>
      </c>
      <c r="W1014" t="e">
        <f t="shared" si="293"/>
        <v>#DIV/0!</v>
      </c>
      <c r="X1014" t="e">
        <f t="shared" si="302"/>
        <v>#DIV/0!</v>
      </c>
      <c r="Y1014" t="e">
        <f>IF(U1014=0,0,IF(予定価格!G1002=0,0,(U1014-予定価格!H1002)/予定価格!G1002))</f>
        <v>#DIV/0!</v>
      </c>
      <c r="Z1014" t="e">
        <f t="shared" si="294"/>
        <v>#DIV/0!</v>
      </c>
      <c r="AA1014" t="e">
        <f t="shared" si="303"/>
        <v>#DIV/0!</v>
      </c>
      <c r="AB1014" s="6" t="e">
        <f t="shared" si="304"/>
        <v>#DIV/0!</v>
      </c>
    </row>
    <row r="1015" spans="1:28" hidden="1" x14ac:dyDescent="0.2">
      <c r="A1015">
        <f>+予定価格!A1003</f>
        <v>0</v>
      </c>
      <c r="B1015" s="268">
        <f>ROUND(予定価格!B1003*査定表!$B$1949,-D1015)+E1015</f>
        <v>0</v>
      </c>
      <c r="C1015" s="268"/>
      <c r="D1015" s="32">
        <f t="shared" si="289"/>
        <v>3</v>
      </c>
      <c r="E1015" s="33">
        <f t="shared" si="295"/>
        <v>0</v>
      </c>
      <c r="F1015" s="268">
        <f>IF($F$12=0,0,IF(予定価格!$G$1939=0,ROUND(予定価格!H1003*(入力表!$F$12/予定価格!$H$1943),-H1015),ROUND((予定価格!G1003*(入力表!$F$12-予定価格!$H$1943)/予定価格!$G$1943)+予定価格!H1003,-H1015)))+I1015</f>
        <v>0</v>
      </c>
      <c r="G1015" s="268"/>
      <c r="H1015" s="34">
        <f t="shared" si="290"/>
        <v>3</v>
      </c>
      <c r="I1015" s="35">
        <f t="shared" si="296"/>
        <v>0</v>
      </c>
      <c r="J1015" s="252">
        <f t="shared" si="297"/>
        <v>0</v>
      </c>
      <c r="K1015" s="12">
        <f t="shared" si="298"/>
        <v>0</v>
      </c>
      <c r="L1015" s="37"/>
      <c r="M1015" s="6">
        <f>ROUND(予定価格!B1003*査定表!$B$1949,-$F$14)</f>
        <v>0</v>
      </c>
      <c r="N1015">
        <f>IF(M1015=0,1,M1015/予定価格!B1003)</f>
        <v>1</v>
      </c>
      <c r="O1015">
        <f t="shared" si="291"/>
        <v>11</v>
      </c>
      <c r="P1015">
        <f t="shared" si="299"/>
        <v>0</v>
      </c>
      <c r="Q1015">
        <f>IF(M1015=0,0,M1015/予定価格!B1003)</f>
        <v>0</v>
      </c>
      <c r="R1015">
        <f t="shared" si="292"/>
        <v>11</v>
      </c>
      <c r="S1015">
        <f t="shared" si="300"/>
        <v>0</v>
      </c>
      <c r="T1015" s="6">
        <f t="shared" si="301"/>
        <v>0</v>
      </c>
      <c r="U1015" s="6" t="e">
        <f>IF(予定価格!$G$1939=0,ROUND(予定価格!H1003*(入力表!$F$12/予定価格!$H$1943),-$F$14),ROUND((予定価格!G1003*(入力表!$F$12-予定価格!$H$1943)/予定価格!$G$1943)+予定価格!H1003,-$F$14))</f>
        <v>#DIV/0!</v>
      </c>
      <c r="V1015" t="e">
        <f>IF(U1015=0,1,IF(予定価格!O1003=0,1,(U1015-予定価格!P1003)/予定価格!O1003))</f>
        <v>#DIV/0!</v>
      </c>
      <c r="W1015" t="e">
        <f t="shared" si="293"/>
        <v>#DIV/0!</v>
      </c>
      <c r="X1015" t="e">
        <f t="shared" si="302"/>
        <v>#DIV/0!</v>
      </c>
      <c r="Y1015" t="e">
        <f>IF(U1015=0,0,IF(予定価格!G1003=0,0,(U1015-予定価格!H1003)/予定価格!G1003))</f>
        <v>#DIV/0!</v>
      </c>
      <c r="Z1015" t="e">
        <f t="shared" si="294"/>
        <v>#DIV/0!</v>
      </c>
      <c r="AA1015" t="e">
        <f t="shared" si="303"/>
        <v>#DIV/0!</v>
      </c>
      <c r="AB1015" s="6" t="e">
        <f t="shared" si="304"/>
        <v>#DIV/0!</v>
      </c>
    </row>
    <row r="1016" spans="1:28" hidden="1" x14ac:dyDescent="0.2">
      <c r="A1016">
        <f>+予定価格!A1004</f>
        <v>0</v>
      </c>
      <c r="B1016" s="268">
        <f>ROUND(予定価格!B1004*査定表!$B$1949,-D1016)+E1016</f>
        <v>0</v>
      </c>
      <c r="C1016" s="268"/>
      <c r="D1016" s="32">
        <f t="shared" si="289"/>
        <v>3</v>
      </c>
      <c r="E1016" s="33">
        <f t="shared" si="295"/>
        <v>0</v>
      </c>
      <c r="F1016" s="268">
        <f>IF($F$12=0,0,IF(予定価格!$G$1939=0,ROUND(予定価格!H1004*(入力表!$F$12/予定価格!$H$1943),-H1016),ROUND((予定価格!G1004*(入力表!$F$12-予定価格!$H$1943)/予定価格!$G$1943)+予定価格!H1004,-H1016)))+I1016</f>
        <v>0</v>
      </c>
      <c r="G1016" s="268"/>
      <c r="H1016" s="34">
        <f t="shared" si="290"/>
        <v>3</v>
      </c>
      <c r="I1016" s="35">
        <f t="shared" si="296"/>
        <v>0</v>
      </c>
      <c r="J1016" s="252">
        <f t="shared" si="297"/>
        <v>0</v>
      </c>
      <c r="K1016" s="12">
        <f t="shared" si="298"/>
        <v>0</v>
      </c>
      <c r="L1016" s="37"/>
      <c r="M1016" s="6">
        <f>ROUND(予定価格!B1004*査定表!$B$1949,-$F$14)</f>
        <v>0</v>
      </c>
      <c r="N1016">
        <f>IF(M1016=0,1,M1016/予定価格!B1004)</f>
        <v>1</v>
      </c>
      <c r="O1016">
        <f t="shared" si="291"/>
        <v>11</v>
      </c>
      <c r="P1016">
        <f t="shared" si="299"/>
        <v>0</v>
      </c>
      <c r="Q1016">
        <f>IF(M1016=0,0,M1016/予定価格!B1004)</f>
        <v>0</v>
      </c>
      <c r="R1016">
        <f t="shared" si="292"/>
        <v>11</v>
      </c>
      <c r="S1016">
        <f t="shared" si="300"/>
        <v>0</v>
      </c>
      <c r="T1016" s="6">
        <f t="shared" si="301"/>
        <v>0</v>
      </c>
      <c r="U1016" s="6" t="e">
        <f>IF(予定価格!$G$1939=0,ROUND(予定価格!H1004*(入力表!$F$12/予定価格!$H$1943),-$F$14),ROUND((予定価格!G1004*(入力表!$F$12-予定価格!$H$1943)/予定価格!$G$1943)+予定価格!H1004,-$F$14))</f>
        <v>#DIV/0!</v>
      </c>
      <c r="V1016" t="e">
        <f>IF(U1016=0,1,IF(予定価格!O1004=0,1,(U1016-予定価格!P1004)/予定価格!O1004))</f>
        <v>#DIV/0!</v>
      </c>
      <c r="W1016" t="e">
        <f t="shared" si="293"/>
        <v>#DIV/0!</v>
      </c>
      <c r="X1016" t="e">
        <f t="shared" si="302"/>
        <v>#DIV/0!</v>
      </c>
      <c r="Y1016" t="e">
        <f>IF(U1016=0,0,IF(予定価格!G1004=0,0,(U1016-予定価格!H1004)/予定価格!G1004))</f>
        <v>#DIV/0!</v>
      </c>
      <c r="Z1016" t="e">
        <f t="shared" si="294"/>
        <v>#DIV/0!</v>
      </c>
      <c r="AA1016" t="e">
        <f t="shared" si="303"/>
        <v>#DIV/0!</v>
      </c>
      <c r="AB1016" s="6" t="e">
        <f t="shared" si="304"/>
        <v>#DIV/0!</v>
      </c>
    </row>
    <row r="1017" spans="1:28" hidden="1" x14ac:dyDescent="0.2">
      <c r="A1017">
        <f>+予定価格!A1005</f>
        <v>0</v>
      </c>
      <c r="B1017" s="268">
        <f>ROUND(予定価格!B1005*査定表!$B$1949,-D1017)+E1017</f>
        <v>0</v>
      </c>
      <c r="C1017" s="268"/>
      <c r="D1017" s="32">
        <f t="shared" si="289"/>
        <v>3</v>
      </c>
      <c r="E1017" s="33">
        <f t="shared" si="295"/>
        <v>0</v>
      </c>
      <c r="F1017" s="268">
        <f>IF($F$12=0,0,IF(予定価格!$G$1939=0,ROUND(予定価格!H1005*(入力表!$F$12/予定価格!$H$1943),-H1017),ROUND((予定価格!G1005*(入力表!$F$12-予定価格!$H$1943)/予定価格!$G$1943)+予定価格!H1005,-H1017)))+I1017</f>
        <v>0</v>
      </c>
      <c r="G1017" s="268"/>
      <c r="H1017" s="34">
        <f t="shared" si="290"/>
        <v>3</v>
      </c>
      <c r="I1017" s="35">
        <f t="shared" si="296"/>
        <v>0</v>
      </c>
      <c r="J1017" s="252">
        <f t="shared" si="297"/>
        <v>0</v>
      </c>
      <c r="K1017" s="12">
        <f t="shared" si="298"/>
        <v>0</v>
      </c>
      <c r="L1017" s="37"/>
      <c r="M1017" s="6">
        <f>ROUND(予定価格!B1005*査定表!$B$1949,-$F$14)</f>
        <v>0</v>
      </c>
      <c r="N1017">
        <f>IF(M1017=0,1,M1017/予定価格!B1005)</f>
        <v>1</v>
      </c>
      <c r="O1017">
        <f t="shared" si="291"/>
        <v>11</v>
      </c>
      <c r="P1017">
        <f t="shared" si="299"/>
        <v>0</v>
      </c>
      <c r="Q1017">
        <f>IF(M1017=0,0,M1017/予定価格!B1005)</f>
        <v>0</v>
      </c>
      <c r="R1017">
        <f t="shared" si="292"/>
        <v>11</v>
      </c>
      <c r="S1017">
        <f t="shared" si="300"/>
        <v>0</v>
      </c>
      <c r="T1017" s="6">
        <f t="shared" si="301"/>
        <v>0</v>
      </c>
      <c r="U1017" s="6" t="e">
        <f>IF(予定価格!$G$1939=0,ROUND(予定価格!H1005*(入力表!$F$12/予定価格!$H$1943),-$F$14),ROUND((予定価格!G1005*(入力表!$F$12-予定価格!$H$1943)/予定価格!$G$1943)+予定価格!H1005,-$F$14))</f>
        <v>#DIV/0!</v>
      </c>
      <c r="V1017" t="e">
        <f>IF(U1017=0,1,IF(予定価格!O1005=0,1,(U1017-予定価格!P1005)/予定価格!O1005))</f>
        <v>#DIV/0!</v>
      </c>
      <c r="W1017" t="e">
        <f t="shared" si="293"/>
        <v>#DIV/0!</v>
      </c>
      <c r="X1017" t="e">
        <f t="shared" si="302"/>
        <v>#DIV/0!</v>
      </c>
      <c r="Y1017" t="e">
        <f>IF(U1017=0,0,IF(予定価格!G1005=0,0,(U1017-予定価格!H1005)/予定価格!G1005))</f>
        <v>#DIV/0!</v>
      </c>
      <c r="Z1017" t="e">
        <f t="shared" si="294"/>
        <v>#DIV/0!</v>
      </c>
      <c r="AA1017" t="e">
        <f t="shared" si="303"/>
        <v>#DIV/0!</v>
      </c>
      <c r="AB1017" s="6" t="e">
        <f t="shared" si="304"/>
        <v>#DIV/0!</v>
      </c>
    </row>
    <row r="1018" spans="1:28" hidden="1" x14ac:dyDescent="0.2">
      <c r="A1018">
        <f>+予定価格!A1006</f>
        <v>0</v>
      </c>
      <c r="B1018" s="268">
        <f>ROUND(予定価格!B1006*査定表!$B$1949,-D1018)+E1018</f>
        <v>0</v>
      </c>
      <c r="C1018" s="268"/>
      <c r="D1018" s="32">
        <f t="shared" si="289"/>
        <v>3</v>
      </c>
      <c r="E1018" s="33">
        <f t="shared" si="295"/>
        <v>0</v>
      </c>
      <c r="F1018" s="268">
        <f>IF($F$12=0,0,IF(予定価格!$G$1939=0,ROUND(予定価格!H1006*(入力表!$F$12/予定価格!$H$1943),-H1018),ROUND((予定価格!G1006*(入力表!$F$12-予定価格!$H$1943)/予定価格!$G$1943)+予定価格!H1006,-H1018)))+I1018</f>
        <v>0</v>
      </c>
      <c r="G1018" s="268"/>
      <c r="H1018" s="34">
        <f t="shared" si="290"/>
        <v>3</v>
      </c>
      <c r="I1018" s="35">
        <f t="shared" si="296"/>
        <v>0</v>
      </c>
      <c r="J1018" s="252">
        <f t="shared" si="297"/>
        <v>0</v>
      </c>
      <c r="K1018" s="12">
        <f t="shared" si="298"/>
        <v>0</v>
      </c>
      <c r="L1018" s="37"/>
      <c r="M1018" s="6">
        <f>ROUND(予定価格!B1006*査定表!$B$1949,-$F$14)</f>
        <v>0</v>
      </c>
      <c r="N1018">
        <f>IF(M1018=0,1,M1018/予定価格!B1006)</f>
        <v>1</v>
      </c>
      <c r="O1018">
        <f t="shared" si="291"/>
        <v>11</v>
      </c>
      <c r="P1018">
        <f t="shared" si="299"/>
        <v>0</v>
      </c>
      <c r="Q1018">
        <f>IF(M1018=0,0,M1018/予定価格!B1006)</f>
        <v>0</v>
      </c>
      <c r="R1018">
        <f t="shared" si="292"/>
        <v>11</v>
      </c>
      <c r="S1018">
        <f t="shared" si="300"/>
        <v>0</v>
      </c>
      <c r="T1018" s="6">
        <f t="shared" si="301"/>
        <v>0</v>
      </c>
      <c r="U1018" s="6" t="e">
        <f>IF(予定価格!$G$1939=0,ROUND(予定価格!H1006*(入力表!$F$12/予定価格!$H$1943),-$F$14),ROUND((予定価格!G1006*(入力表!$F$12-予定価格!$H$1943)/予定価格!$G$1943)+予定価格!H1006,-$F$14))</f>
        <v>#DIV/0!</v>
      </c>
      <c r="V1018" t="e">
        <f>IF(U1018=0,1,IF(予定価格!O1006=0,1,(U1018-予定価格!P1006)/予定価格!O1006))</f>
        <v>#DIV/0!</v>
      </c>
      <c r="W1018" t="e">
        <f t="shared" si="293"/>
        <v>#DIV/0!</v>
      </c>
      <c r="X1018" t="e">
        <f t="shared" si="302"/>
        <v>#DIV/0!</v>
      </c>
      <c r="Y1018" t="e">
        <f>IF(U1018=0,0,IF(予定価格!G1006=0,0,(U1018-予定価格!H1006)/予定価格!G1006))</f>
        <v>#DIV/0!</v>
      </c>
      <c r="Z1018" t="e">
        <f t="shared" si="294"/>
        <v>#DIV/0!</v>
      </c>
      <c r="AA1018" t="e">
        <f t="shared" si="303"/>
        <v>#DIV/0!</v>
      </c>
      <c r="AB1018" s="6" t="e">
        <f t="shared" si="304"/>
        <v>#DIV/0!</v>
      </c>
    </row>
    <row r="1019" spans="1:28" hidden="1" x14ac:dyDescent="0.2">
      <c r="A1019">
        <f>+予定価格!A1007</f>
        <v>0</v>
      </c>
      <c r="B1019" s="268">
        <f>ROUND(予定価格!B1007*査定表!$B$1949,-D1019)+E1019</f>
        <v>0</v>
      </c>
      <c r="C1019" s="268"/>
      <c r="D1019" s="32">
        <f t="shared" si="289"/>
        <v>3</v>
      </c>
      <c r="E1019" s="33">
        <f t="shared" si="295"/>
        <v>0</v>
      </c>
      <c r="F1019" s="268">
        <f>IF($F$12=0,0,IF(予定価格!$G$1939=0,ROUND(予定価格!H1007*(入力表!$F$12/予定価格!$H$1943),-H1019),ROUND((予定価格!G1007*(入力表!$F$12-予定価格!$H$1943)/予定価格!$G$1943)+予定価格!H1007,-H1019)))+I1019</f>
        <v>0</v>
      </c>
      <c r="G1019" s="268"/>
      <c r="H1019" s="34">
        <f t="shared" si="290"/>
        <v>3</v>
      </c>
      <c r="I1019" s="35">
        <f t="shared" si="296"/>
        <v>0</v>
      </c>
      <c r="J1019" s="252">
        <f t="shared" si="297"/>
        <v>0</v>
      </c>
      <c r="K1019" s="12">
        <f t="shared" si="298"/>
        <v>0</v>
      </c>
      <c r="L1019" s="37"/>
      <c r="M1019" s="6">
        <f>ROUND(予定価格!B1007*査定表!$B$1949,-$F$14)</f>
        <v>0</v>
      </c>
      <c r="N1019">
        <f>IF(M1019=0,1,M1019/予定価格!B1007)</f>
        <v>1</v>
      </c>
      <c r="O1019">
        <f t="shared" si="291"/>
        <v>11</v>
      </c>
      <c r="P1019">
        <f t="shared" si="299"/>
        <v>0</v>
      </c>
      <c r="Q1019">
        <f>IF(M1019=0,0,M1019/予定価格!B1007)</f>
        <v>0</v>
      </c>
      <c r="R1019">
        <f t="shared" si="292"/>
        <v>11</v>
      </c>
      <c r="S1019">
        <f t="shared" si="300"/>
        <v>0</v>
      </c>
      <c r="T1019" s="6">
        <f t="shared" si="301"/>
        <v>0</v>
      </c>
      <c r="U1019" s="6" t="e">
        <f>IF(予定価格!$G$1939=0,ROUND(予定価格!H1007*(入力表!$F$12/予定価格!$H$1943),-$F$14),ROUND((予定価格!G1007*(入力表!$F$12-予定価格!$H$1943)/予定価格!$G$1943)+予定価格!H1007,-$F$14))</f>
        <v>#DIV/0!</v>
      </c>
      <c r="V1019" t="e">
        <f>IF(U1019=0,1,IF(予定価格!O1007=0,1,(U1019-予定価格!P1007)/予定価格!O1007))</f>
        <v>#DIV/0!</v>
      </c>
      <c r="W1019" t="e">
        <f t="shared" si="293"/>
        <v>#DIV/0!</v>
      </c>
      <c r="X1019" t="e">
        <f t="shared" si="302"/>
        <v>#DIV/0!</v>
      </c>
      <c r="Y1019" t="e">
        <f>IF(U1019=0,0,IF(予定価格!G1007=0,0,(U1019-予定価格!H1007)/予定価格!G1007))</f>
        <v>#DIV/0!</v>
      </c>
      <c r="Z1019" t="e">
        <f t="shared" si="294"/>
        <v>#DIV/0!</v>
      </c>
      <c r="AA1019" t="e">
        <f t="shared" si="303"/>
        <v>#DIV/0!</v>
      </c>
      <c r="AB1019" s="6" t="e">
        <f t="shared" si="304"/>
        <v>#DIV/0!</v>
      </c>
    </row>
    <row r="1020" spans="1:28" hidden="1" x14ac:dyDescent="0.2">
      <c r="A1020">
        <f>+予定価格!A1008</f>
        <v>0</v>
      </c>
      <c r="B1020" s="268">
        <f>ROUND(予定価格!B1008*査定表!$B$1949,-D1020)+E1020</f>
        <v>0</v>
      </c>
      <c r="C1020" s="268"/>
      <c r="D1020" s="32">
        <f t="shared" si="289"/>
        <v>3</v>
      </c>
      <c r="E1020" s="33">
        <f t="shared" si="295"/>
        <v>0</v>
      </c>
      <c r="F1020" s="268">
        <f>IF($F$12=0,0,IF(予定価格!$G$1939=0,ROUND(予定価格!H1008*(入力表!$F$12/予定価格!$H$1943),-H1020),ROUND((予定価格!G1008*(入力表!$F$12-予定価格!$H$1943)/予定価格!$G$1943)+予定価格!H1008,-H1020)))+I1020</f>
        <v>0</v>
      </c>
      <c r="G1020" s="268"/>
      <c r="H1020" s="34">
        <f t="shared" si="290"/>
        <v>3</v>
      </c>
      <c r="I1020" s="35">
        <f t="shared" si="296"/>
        <v>0</v>
      </c>
      <c r="J1020" s="252">
        <f t="shared" si="297"/>
        <v>0</v>
      </c>
      <c r="K1020" s="12">
        <f t="shared" si="298"/>
        <v>0</v>
      </c>
      <c r="L1020" s="37"/>
      <c r="M1020" s="6">
        <f>ROUND(予定価格!B1008*査定表!$B$1949,-$F$14)</f>
        <v>0</v>
      </c>
      <c r="N1020">
        <f>IF(M1020=0,1,M1020/予定価格!B1008)</f>
        <v>1</v>
      </c>
      <c r="O1020">
        <f t="shared" si="291"/>
        <v>11</v>
      </c>
      <c r="P1020">
        <f t="shared" si="299"/>
        <v>0</v>
      </c>
      <c r="Q1020">
        <f>IF(M1020=0,0,M1020/予定価格!B1008)</f>
        <v>0</v>
      </c>
      <c r="R1020">
        <f t="shared" si="292"/>
        <v>11</v>
      </c>
      <c r="S1020">
        <f t="shared" si="300"/>
        <v>0</v>
      </c>
      <c r="T1020" s="6">
        <f t="shared" si="301"/>
        <v>0</v>
      </c>
      <c r="U1020" s="6" t="e">
        <f>IF(予定価格!$G$1939=0,ROUND(予定価格!H1008*(入力表!$F$12/予定価格!$H$1943),-$F$14),ROUND((予定価格!G1008*(入力表!$F$12-予定価格!$H$1943)/予定価格!$G$1943)+予定価格!H1008,-$F$14))</f>
        <v>#DIV/0!</v>
      </c>
      <c r="V1020" t="e">
        <f>IF(U1020=0,1,IF(予定価格!O1008=0,1,(U1020-予定価格!P1008)/予定価格!O1008))</f>
        <v>#DIV/0!</v>
      </c>
      <c r="W1020" t="e">
        <f t="shared" si="293"/>
        <v>#DIV/0!</v>
      </c>
      <c r="X1020" t="e">
        <f t="shared" si="302"/>
        <v>#DIV/0!</v>
      </c>
      <c r="Y1020" t="e">
        <f>IF(U1020=0,0,IF(予定価格!G1008=0,0,(U1020-予定価格!H1008)/予定価格!G1008))</f>
        <v>#DIV/0!</v>
      </c>
      <c r="Z1020" t="e">
        <f t="shared" si="294"/>
        <v>#DIV/0!</v>
      </c>
      <c r="AA1020" t="e">
        <f t="shared" si="303"/>
        <v>#DIV/0!</v>
      </c>
      <c r="AB1020" s="6" t="e">
        <f t="shared" si="304"/>
        <v>#DIV/0!</v>
      </c>
    </row>
    <row r="1021" spans="1:28" hidden="1" x14ac:dyDescent="0.2">
      <c r="A1021">
        <f>+予定価格!A1009</f>
        <v>0</v>
      </c>
      <c r="B1021" s="268">
        <f>ROUND(予定価格!B1009*査定表!$B$1949,-D1021)+E1021</f>
        <v>0</v>
      </c>
      <c r="C1021" s="268"/>
      <c r="D1021" s="32">
        <f t="shared" si="289"/>
        <v>3</v>
      </c>
      <c r="E1021" s="33">
        <f t="shared" si="295"/>
        <v>0</v>
      </c>
      <c r="F1021" s="268">
        <f>IF($F$12=0,0,IF(予定価格!$G$1939=0,ROUND(予定価格!H1009*(入力表!$F$12/予定価格!$H$1943),-H1021),ROUND((予定価格!G1009*(入力表!$F$12-予定価格!$H$1943)/予定価格!$G$1943)+予定価格!H1009,-H1021)))+I1021</f>
        <v>0</v>
      </c>
      <c r="G1021" s="268"/>
      <c r="H1021" s="34">
        <f t="shared" si="290"/>
        <v>3</v>
      </c>
      <c r="I1021" s="35">
        <f t="shared" si="296"/>
        <v>0</v>
      </c>
      <c r="J1021" s="252">
        <f t="shared" si="297"/>
        <v>0</v>
      </c>
      <c r="K1021" s="12">
        <f t="shared" si="298"/>
        <v>0</v>
      </c>
      <c r="L1021" s="37"/>
      <c r="M1021" s="6">
        <f>ROUND(予定価格!B1009*査定表!$B$1949,-$F$14)</f>
        <v>0</v>
      </c>
      <c r="N1021">
        <f>IF(M1021=0,1,M1021/予定価格!B1009)</f>
        <v>1</v>
      </c>
      <c r="O1021">
        <f t="shared" si="291"/>
        <v>11</v>
      </c>
      <c r="P1021">
        <f t="shared" si="299"/>
        <v>0</v>
      </c>
      <c r="Q1021">
        <f>IF(M1021=0,0,M1021/予定価格!B1009)</f>
        <v>0</v>
      </c>
      <c r="R1021">
        <f t="shared" si="292"/>
        <v>11</v>
      </c>
      <c r="S1021">
        <f t="shared" si="300"/>
        <v>0</v>
      </c>
      <c r="T1021" s="6">
        <f t="shared" si="301"/>
        <v>0</v>
      </c>
      <c r="U1021" s="6" t="e">
        <f>IF(予定価格!$G$1939=0,ROUND(予定価格!H1009*(入力表!$F$12/予定価格!$H$1943),-$F$14),ROUND((予定価格!G1009*(入力表!$F$12-予定価格!$H$1943)/予定価格!$G$1943)+予定価格!H1009,-$F$14))</f>
        <v>#DIV/0!</v>
      </c>
      <c r="V1021" t="e">
        <f>IF(U1021=0,1,IF(予定価格!O1009=0,1,(U1021-予定価格!P1009)/予定価格!O1009))</f>
        <v>#DIV/0!</v>
      </c>
      <c r="W1021" t="e">
        <f t="shared" si="293"/>
        <v>#DIV/0!</v>
      </c>
      <c r="X1021" t="e">
        <f t="shared" si="302"/>
        <v>#DIV/0!</v>
      </c>
      <c r="Y1021" t="e">
        <f>IF(U1021=0,0,IF(予定価格!G1009=0,0,(U1021-予定価格!H1009)/予定価格!G1009))</f>
        <v>#DIV/0!</v>
      </c>
      <c r="Z1021" t="e">
        <f t="shared" si="294"/>
        <v>#DIV/0!</v>
      </c>
      <c r="AA1021" t="e">
        <f t="shared" si="303"/>
        <v>#DIV/0!</v>
      </c>
      <c r="AB1021" s="6" t="e">
        <f t="shared" si="304"/>
        <v>#DIV/0!</v>
      </c>
    </row>
    <row r="1022" spans="1:28" hidden="1" x14ac:dyDescent="0.2">
      <c r="A1022">
        <f>+予定価格!A1010</f>
        <v>0</v>
      </c>
      <c r="B1022" s="268">
        <f>ROUND(予定価格!B1010*査定表!$B$1949,-D1022)+E1022</f>
        <v>0</v>
      </c>
      <c r="C1022" s="268"/>
      <c r="D1022" s="32">
        <f t="shared" si="289"/>
        <v>3</v>
      </c>
      <c r="E1022" s="33">
        <f t="shared" si="295"/>
        <v>0</v>
      </c>
      <c r="F1022" s="268">
        <f>IF($F$12=0,0,IF(予定価格!$G$1939=0,ROUND(予定価格!H1010*(入力表!$F$12/予定価格!$H$1943),-H1022),ROUND((予定価格!G1010*(入力表!$F$12-予定価格!$H$1943)/予定価格!$G$1943)+予定価格!H1010,-H1022)))+I1022</f>
        <v>0</v>
      </c>
      <c r="G1022" s="268"/>
      <c r="H1022" s="34">
        <f t="shared" si="290"/>
        <v>3</v>
      </c>
      <c r="I1022" s="35">
        <f t="shared" si="296"/>
        <v>0</v>
      </c>
      <c r="J1022" s="252">
        <f t="shared" si="297"/>
        <v>0</v>
      </c>
      <c r="K1022" s="12">
        <f t="shared" si="298"/>
        <v>0</v>
      </c>
      <c r="L1022" s="37"/>
      <c r="M1022" s="6">
        <f>ROUND(予定価格!B1010*査定表!$B$1949,-$F$14)</f>
        <v>0</v>
      </c>
      <c r="N1022">
        <f>IF(M1022=0,1,M1022/予定価格!B1010)</f>
        <v>1</v>
      </c>
      <c r="O1022">
        <f t="shared" si="291"/>
        <v>11</v>
      </c>
      <c r="P1022">
        <f t="shared" si="299"/>
        <v>0</v>
      </c>
      <c r="Q1022">
        <f>IF(M1022=0,0,M1022/予定価格!B1010)</f>
        <v>0</v>
      </c>
      <c r="R1022">
        <f t="shared" si="292"/>
        <v>11</v>
      </c>
      <c r="S1022">
        <f t="shared" si="300"/>
        <v>0</v>
      </c>
      <c r="T1022" s="6">
        <f t="shared" si="301"/>
        <v>0</v>
      </c>
      <c r="U1022" s="6" t="e">
        <f>IF(予定価格!$G$1939=0,ROUND(予定価格!H1010*(入力表!$F$12/予定価格!$H$1943),-$F$14),ROUND((予定価格!G1010*(入力表!$F$12-予定価格!$H$1943)/予定価格!$G$1943)+予定価格!H1010,-$F$14))</f>
        <v>#DIV/0!</v>
      </c>
      <c r="V1022" t="e">
        <f>IF(U1022=0,1,IF(予定価格!O1010=0,1,(U1022-予定価格!P1010)/予定価格!O1010))</f>
        <v>#DIV/0!</v>
      </c>
      <c r="W1022" t="e">
        <f t="shared" si="293"/>
        <v>#DIV/0!</v>
      </c>
      <c r="X1022" t="e">
        <f t="shared" si="302"/>
        <v>#DIV/0!</v>
      </c>
      <c r="Y1022" t="e">
        <f>IF(U1022=0,0,IF(予定価格!G1010=0,0,(U1022-予定価格!H1010)/予定価格!G1010))</f>
        <v>#DIV/0!</v>
      </c>
      <c r="Z1022" t="e">
        <f t="shared" si="294"/>
        <v>#DIV/0!</v>
      </c>
      <c r="AA1022" t="e">
        <f t="shared" si="303"/>
        <v>#DIV/0!</v>
      </c>
      <c r="AB1022" s="6" t="e">
        <f t="shared" si="304"/>
        <v>#DIV/0!</v>
      </c>
    </row>
    <row r="1023" spans="1:28" hidden="1" x14ac:dyDescent="0.2">
      <c r="A1023">
        <f>+予定価格!A1011</f>
        <v>0</v>
      </c>
      <c r="B1023" s="268">
        <f>ROUND(予定価格!B1011*査定表!$B$1949,-D1023)+E1023</f>
        <v>0</v>
      </c>
      <c r="C1023" s="268"/>
      <c r="D1023" s="32">
        <f t="shared" si="289"/>
        <v>3</v>
      </c>
      <c r="E1023" s="33">
        <f t="shared" si="295"/>
        <v>0</v>
      </c>
      <c r="F1023" s="268">
        <f>IF($F$12=0,0,IF(予定価格!$G$1939=0,ROUND(予定価格!H1011*(入力表!$F$12/予定価格!$H$1943),-H1023),ROUND((予定価格!G1011*(入力表!$F$12-予定価格!$H$1943)/予定価格!$G$1943)+予定価格!H1011,-H1023)))+I1023</f>
        <v>0</v>
      </c>
      <c r="G1023" s="268"/>
      <c r="H1023" s="34">
        <f t="shared" si="290"/>
        <v>3</v>
      </c>
      <c r="I1023" s="35">
        <f t="shared" si="296"/>
        <v>0</v>
      </c>
      <c r="J1023" s="252">
        <f t="shared" si="297"/>
        <v>0</v>
      </c>
      <c r="K1023" s="12">
        <f t="shared" si="298"/>
        <v>0</v>
      </c>
      <c r="L1023" s="37"/>
      <c r="M1023" s="6">
        <f>ROUND(予定価格!B1011*査定表!$B$1949,-$F$14)</f>
        <v>0</v>
      </c>
      <c r="N1023">
        <f>IF(M1023=0,1,M1023/予定価格!B1011)</f>
        <v>1</v>
      </c>
      <c r="O1023">
        <f t="shared" si="291"/>
        <v>11</v>
      </c>
      <c r="P1023">
        <f t="shared" si="299"/>
        <v>0</v>
      </c>
      <c r="Q1023">
        <f>IF(M1023=0,0,M1023/予定価格!B1011)</f>
        <v>0</v>
      </c>
      <c r="R1023">
        <f t="shared" si="292"/>
        <v>11</v>
      </c>
      <c r="S1023">
        <f t="shared" si="300"/>
        <v>0</v>
      </c>
      <c r="T1023" s="6">
        <f t="shared" si="301"/>
        <v>0</v>
      </c>
      <c r="U1023" s="6" t="e">
        <f>IF(予定価格!$G$1939=0,ROUND(予定価格!H1011*(入力表!$F$12/予定価格!$H$1943),-$F$14),ROUND((予定価格!G1011*(入力表!$F$12-予定価格!$H$1943)/予定価格!$G$1943)+予定価格!H1011,-$F$14))</f>
        <v>#DIV/0!</v>
      </c>
      <c r="V1023" t="e">
        <f>IF(U1023=0,1,IF(予定価格!O1011=0,1,(U1023-予定価格!P1011)/予定価格!O1011))</f>
        <v>#DIV/0!</v>
      </c>
      <c r="W1023" t="e">
        <f t="shared" si="293"/>
        <v>#DIV/0!</v>
      </c>
      <c r="X1023" t="e">
        <f t="shared" si="302"/>
        <v>#DIV/0!</v>
      </c>
      <c r="Y1023" t="e">
        <f>IF(U1023=0,0,IF(予定価格!G1011=0,0,(U1023-予定価格!H1011)/予定価格!G1011))</f>
        <v>#DIV/0!</v>
      </c>
      <c r="Z1023" t="e">
        <f t="shared" si="294"/>
        <v>#DIV/0!</v>
      </c>
      <c r="AA1023" t="e">
        <f t="shared" si="303"/>
        <v>#DIV/0!</v>
      </c>
      <c r="AB1023" s="6" t="e">
        <f t="shared" si="304"/>
        <v>#DIV/0!</v>
      </c>
    </row>
    <row r="1024" spans="1:28" hidden="1" x14ac:dyDescent="0.2">
      <c r="A1024">
        <f>+予定価格!A1012</f>
        <v>0</v>
      </c>
      <c r="B1024" s="268">
        <f>ROUND(予定価格!B1012*査定表!$B$1949,-D1024)+E1024</f>
        <v>0</v>
      </c>
      <c r="C1024" s="268"/>
      <c r="D1024" s="32">
        <f t="shared" si="289"/>
        <v>3</v>
      </c>
      <c r="E1024" s="33">
        <f t="shared" si="295"/>
        <v>0</v>
      </c>
      <c r="F1024" s="268">
        <f>IF($F$12=0,0,IF(予定価格!$G$1939=0,ROUND(予定価格!H1012*(入力表!$F$12/予定価格!$H$1943),-H1024),ROUND((予定価格!G1012*(入力表!$F$12-予定価格!$H$1943)/予定価格!$G$1943)+予定価格!H1012,-H1024)))+I1024</f>
        <v>0</v>
      </c>
      <c r="G1024" s="268"/>
      <c r="H1024" s="34">
        <f t="shared" si="290"/>
        <v>3</v>
      </c>
      <c r="I1024" s="35">
        <f t="shared" si="296"/>
        <v>0</v>
      </c>
      <c r="J1024" s="252">
        <f t="shared" si="297"/>
        <v>0</v>
      </c>
      <c r="K1024" s="12">
        <f t="shared" si="298"/>
        <v>0</v>
      </c>
      <c r="L1024" s="37"/>
      <c r="M1024" s="6">
        <f>ROUND(予定価格!B1012*査定表!$B$1949,-$F$14)</f>
        <v>0</v>
      </c>
      <c r="N1024">
        <f>IF(M1024=0,1,M1024/予定価格!B1012)</f>
        <v>1</v>
      </c>
      <c r="O1024">
        <f t="shared" si="291"/>
        <v>11</v>
      </c>
      <c r="P1024">
        <f t="shared" si="299"/>
        <v>0</v>
      </c>
      <c r="Q1024">
        <f>IF(M1024=0,0,M1024/予定価格!B1012)</f>
        <v>0</v>
      </c>
      <c r="R1024">
        <f t="shared" si="292"/>
        <v>11</v>
      </c>
      <c r="S1024">
        <f t="shared" si="300"/>
        <v>0</v>
      </c>
      <c r="T1024" s="6">
        <f t="shared" si="301"/>
        <v>0</v>
      </c>
      <c r="U1024" s="6" t="e">
        <f>IF(予定価格!$G$1939=0,ROUND(予定価格!H1012*(入力表!$F$12/予定価格!$H$1943),-$F$14),ROUND((予定価格!G1012*(入力表!$F$12-予定価格!$H$1943)/予定価格!$G$1943)+予定価格!H1012,-$F$14))</f>
        <v>#DIV/0!</v>
      </c>
      <c r="V1024" t="e">
        <f>IF(U1024=0,1,IF(予定価格!O1012=0,1,(U1024-予定価格!P1012)/予定価格!O1012))</f>
        <v>#DIV/0!</v>
      </c>
      <c r="W1024" t="e">
        <f t="shared" si="293"/>
        <v>#DIV/0!</v>
      </c>
      <c r="X1024" t="e">
        <f t="shared" si="302"/>
        <v>#DIV/0!</v>
      </c>
      <c r="Y1024" t="e">
        <f>IF(U1024=0,0,IF(予定価格!G1012=0,0,(U1024-予定価格!H1012)/予定価格!G1012))</f>
        <v>#DIV/0!</v>
      </c>
      <c r="Z1024" t="e">
        <f t="shared" si="294"/>
        <v>#DIV/0!</v>
      </c>
      <c r="AA1024" t="e">
        <f t="shared" si="303"/>
        <v>#DIV/0!</v>
      </c>
      <c r="AB1024" s="6" t="e">
        <f t="shared" si="304"/>
        <v>#DIV/0!</v>
      </c>
    </row>
    <row r="1025" spans="1:28" hidden="1" x14ac:dyDescent="0.2">
      <c r="A1025">
        <f>+予定価格!A1013</f>
        <v>0</v>
      </c>
      <c r="B1025" s="268">
        <f>ROUND(予定価格!B1013*査定表!$B$1949,-D1025)+E1025</f>
        <v>0</v>
      </c>
      <c r="C1025" s="268"/>
      <c r="D1025" s="32">
        <f t="shared" si="289"/>
        <v>3</v>
      </c>
      <c r="E1025" s="33">
        <f t="shared" si="295"/>
        <v>0</v>
      </c>
      <c r="F1025" s="268">
        <f>IF($F$12=0,0,IF(予定価格!$G$1939=0,ROUND(予定価格!H1013*(入力表!$F$12/予定価格!$H$1943),-H1025),ROUND((予定価格!G1013*(入力表!$F$12-予定価格!$H$1943)/予定価格!$G$1943)+予定価格!H1013,-H1025)))+I1025</f>
        <v>0</v>
      </c>
      <c r="G1025" s="268"/>
      <c r="H1025" s="34">
        <f t="shared" si="290"/>
        <v>3</v>
      </c>
      <c r="I1025" s="35">
        <f t="shared" si="296"/>
        <v>0</v>
      </c>
      <c r="J1025" s="252">
        <f t="shared" si="297"/>
        <v>0</v>
      </c>
      <c r="K1025" s="12">
        <f t="shared" si="298"/>
        <v>0</v>
      </c>
      <c r="L1025" s="37"/>
      <c r="M1025" s="6">
        <f>ROUND(予定価格!B1013*査定表!$B$1949,-$F$14)</f>
        <v>0</v>
      </c>
      <c r="N1025">
        <f>IF(M1025=0,1,M1025/予定価格!B1013)</f>
        <v>1</v>
      </c>
      <c r="O1025">
        <f t="shared" si="291"/>
        <v>11</v>
      </c>
      <c r="P1025">
        <f t="shared" si="299"/>
        <v>0</v>
      </c>
      <c r="Q1025">
        <f>IF(M1025=0,0,M1025/予定価格!B1013)</f>
        <v>0</v>
      </c>
      <c r="R1025">
        <f t="shared" si="292"/>
        <v>11</v>
      </c>
      <c r="S1025">
        <f t="shared" si="300"/>
        <v>0</v>
      </c>
      <c r="T1025" s="6">
        <f t="shared" si="301"/>
        <v>0</v>
      </c>
      <c r="U1025" s="6" t="e">
        <f>IF(予定価格!$G$1939=0,ROUND(予定価格!H1013*(入力表!$F$12/予定価格!$H$1943),-$F$14),ROUND((予定価格!G1013*(入力表!$F$12-予定価格!$H$1943)/予定価格!$G$1943)+予定価格!H1013,-$F$14))</f>
        <v>#DIV/0!</v>
      </c>
      <c r="V1025" t="e">
        <f>IF(U1025=0,1,IF(予定価格!O1013=0,1,(U1025-予定価格!P1013)/予定価格!O1013))</f>
        <v>#DIV/0!</v>
      </c>
      <c r="W1025" t="e">
        <f t="shared" si="293"/>
        <v>#DIV/0!</v>
      </c>
      <c r="X1025" t="e">
        <f t="shared" si="302"/>
        <v>#DIV/0!</v>
      </c>
      <c r="Y1025" t="e">
        <f>IF(U1025=0,0,IF(予定価格!G1013=0,0,(U1025-予定価格!H1013)/予定価格!G1013))</f>
        <v>#DIV/0!</v>
      </c>
      <c r="Z1025" t="e">
        <f t="shared" si="294"/>
        <v>#DIV/0!</v>
      </c>
      <c r="AA1025" t="e">
        <f t="shared" si="303"/>
        <v>#DIV/0!</v>
      </c>
      <c r="AB1025" s="6" t="e">
        <f t="shared" si="304"/>
        <v>#DIV/0!</v>
      </c>
    </row>
    <row r="1026" spans="1:28" hidden="1" x14ac:dyDescent="0.2">
      <c r="A1026">
        <f>+予定価格!A1014</f>
        <v>0</v>
      </c>
      <c r="B1026" s="268">
        <f>ROUND(予定価格!B1014*査定表!$B$1949,-D1026)+E1026</f>
        <v>0</v>
      </c>
      <c r="C1026" s="268"/>
      <c r="D1026" s="32">
        <f t="shared" si="289"/>
        <v>3</v>
      </c>
      <c r="E1026" s="33">
        <f t="shared" si="295"/>
        <v>0</v>
      </c>
      <c r="F1026" s="268">
        <f>IF($F$12=0,0,IF(予定価格!$G$1939=0,ROUND(予定価格!H1014*(入力表!$F$12/予定価格!$H$1943),-H1026),ROUND((予定価格!G1014*(入力表!$F$12-予定価格!$H$1943)/予定価格!$G$1943)+予定価格!H1014,-H1026)))+I1026</f>
        <v>0</v>
      </c>
      <c r="G1026" s="268"/>
      <c r="H1026" s="34">
        <f t="shared" si="290"/>
        <v>3</v>
      </c>
      <c r="I1026" s="35">
        <f t="shared" si="296"/>
        <v>0</v>
      </c>
      <c r="J1026" s="252">
        <f t="shared" si="297"/>
        <v>0</v>
      </c>
      <c r="K1026" s="12">
        <f t="shared" si="298"/>
        <v>0</v>
      </c>
      <c r="L1026" s="37"/>
      <c r="M1026" s="6">
        <f>ROUND(予定価格!B1014*査定表!$B$1949,-$F$14)</f>
        <v>0</v>
      </c>
      <c r="N1026">
        <f>IF(M1026=0,1,M1026/予定価格!B1014)</f>
        <v>1</v>
      </c>
      <c r="O1026">
        <f t="shared" si="291"/>
        <v>11</v>
      </c>
      <c r="P1026">
        <f t="shared" si="299"/>
        <v>0</v>
      </c>
      <c r="Q1026">
        <f>IF(M1026=0,0,M1026/予定価格!B1014)</f>
        <v>0</v>
      </c>
      <c r="R1026">
        <f t="shared" si="292"/>
        <v>11</v>
      </c>
      <c r="S1026">
        <f t="shared" si="300"/>
        <v>0</v>
      </c>
      <c r="T1026" s="6">
        <f t="shared" si="301"/>
        <v>0</v>
      </c>
      <c r="U1026" s="6" t="e">
        <f>IF(予定価格!$G$1939=0,ROUND(予定価格!H1014*(入力表!$F$12/予定価格!$H$1943),-$F$14),ROUND((予定価格!G1014*(入力表!$F$12-予定価格!$H$1943)/予定価格!$G$1943)+予定価格!H1014,-$F$14))</f>
        <v>#DIV/0!</v>
      </c>
      <c r="V1026" t="e">
        <f>IF(U1026=0,1,IF(予定価格!O1014=0,1,(U1026-予定価格!P1014)/予定価格!O1014))</f>
        <v>#DIV/0!</v>
      </c>
      <c r="W1026" t="e">
        <f t="shared" si="293"/>
        <v>#DIV/0!</v>
      </c>
      <c r="X1026" t="e">
        <f t="shared" si="302"/>
        <v>#DIV/0!</v>
      </c>
      <c r="Y1026" t="e">
        <f>IF(U1026=0,0,IF(予定価格!G1014=0,0,(U1026-予定価格!H1014)/予定価格!G1014))</f>
        <v>#DIV/0!</v>
      </c>
      <c r="Z1026" t="e">
        <f t="shared" si="294"/>
        <v>#DIV/0!</v>
      </c>
      <c r="AA1026" t="e">
        <f t="shared" si="303"/>
        <v>#DIV/0!</v>
      </c>
      <c r="AB1026" s="6" t="e">
        <f t="shared" si="304"/>
        <v>#DIV/0!</v>
      </c>
    </row>
    <row r="1027" spans="1:28" hidden="1" x14ac:dyDescent="0.2">
      <c r="A1027">
        <f>+予定価格!A1015</f>
        <v>0</v>
      </c>
      <c r="B1027" s="268">
        <f>ROUND(予定価格!B1015*査定表!$B$1949,-D1027)+E1027</f>
        <v>0</v>
      </c>
      <c r="C1027" s="268"/>
      <c r="D1027" s="32">
        <f t="shared" si="289"/>
        <v>3</v>
      </c>
      <c r="E1027" s="33">
        <f t="shared" si="295"/>
        <v>0</v>
      </c>
      <c r="F1027" s="268">
        <f>IF($F$12=0,0,IF(予定価格!$G$1939=0,ROUND(予定価格!H1015*(入力表!$F$12/予定価格!$H$1943),-H1027),ROUND((予定価格!G1015*(入力表!$F$12-予定価格!$H$1943)/予定価格!$G$1943)+予定価格!H1015,-H1027)))+I1027</f>
        <v>0</v>
      </c>
      <c r="G1027" s="268"/>
      <c r="H1027" s="34">
        <f t="shared" si="290"/>
        <v>3</v>
      </c>
      <c r="I1027" s="35">
        <f t="shared" si="296"/>
        <v>0</v>
      </c>
      <c r="J1027" s="252">
        <f t="shared" si="297"/>
        <v>0</v>
      </c>
      <c r="K1027" s="12">
        <f t="shared" si="298"/>
        <v>0</v>
      </c>
      <c r="L1027" s="37"/>
      <c r="M1027" s="6">
        <f>ROUND(予定価格!B1015*査定表!$B$1949,-$F$14)</f>
        <v>0</v>
      </c>
      <c r="N1027">
        <f>IF(M1027=0,1,M1027/予定価格!B1015)</f>
        <v>1</v>
      </c>
      <c r="O1027">
        <f t="shared" si="291"/>
        <v>11</v>
      </c>
      <c r="P1027">
        <f t="shared" si="299"/>
        <v>0</v>
      </c>
      <c r="Q1027">
        <f>IF(M1027=0,0,M1027/予定価格!B1015)</f>
        <v>0</v>
      </c>
      <c r="R1027">
        <f t="shared" si="292"/>
        <v>11</v>
      </c>
      <c r="S1027">
        <f t="shared" si="300"/>
        <v>0</v>
      </c>
      <c r="T1027" s="6">
        <f t="shared" si="301"/>
        <v>0</v>
      </c>
      <c r="U1027" s="6" t="e">
        <f>IF(予定価格!$G$1939=0,ROUND(予定価格!H1015*(入力表!$F$12/予定価格!$H$1943),-$F$14),ROUND((予定価格!G1015*(入力表!$F$12-予定価格!$H$1943)/予定価格!$G$1943)+予定価格!H1015,-$F$14))</f>
        <v>#DIV/0!</v>
      </c>
      <c r="V1027" t="e">
        <f>IF(U1027=0,1,IF(予定価格!O1015=0,1,(U1027-予定価格!P1015)/予定価格!O1015))</f>
        <v>#DIV/0!</v>
      </c>
      <c r="W1027" t="e">
        <f t="shared" si="293"/>
        <v>#DIV/0!</v>
      </c>
      <c r="X1027" t="e">
        <f t="shared" si="302"/>
        <v>#DIV/0!</v>
      </c>
      <c r="Y1027" t="e">
        <f>IF(U1027=0,0,IF(予定価格!G1015=0,0,(U1027-予定価格!H1015)/予定価格!G1015))</f>
        <v>#DIV/0!</v>
      </c>
      <c r="Z1027" t="e">
        <f t="shared" si="294"/>
        <v>#DIV/0!</v>
      </c>
      <c r="AA1027" t="e">
        <f t="shared" si="303"/>
        <v>#DIV/0!</v>
      </c>
      <c r="AB1027" s="6" t="e">
        <f t="shared" si="304"/>
        <v>#DIV/0!</v>
      </c>
    </row>
    <row r="1028" spans="1:28" hidden="1" x14ac:dyDescent="0.2">
      <c r="A1028">
        <f>+予定価格!A1016</f>
        <v>0</v>
      </c>
      <c r="B1028" s="268">
        <f>ROUND(予定価格!B1016*査定表!$B$1949,-D1028)+E1028</f>
        <v>0</v>
      </c>
      <c r="C1028" s="268"/>
      <c r="D1028" s="32">
        <f t="shared" si="289"/>
        <v>3</v>
      </c>
      <c r="E1028" s="33">
        <f t="shared" si="295"/>
        <v>0</v>
      </c>
      <c r="F1028" s="268">
        <f>IF($F$12=0,0,IF(予定価格!$G$1939=0,ROUND(予定価格!H1016*(入力表!$F$12/予定価格!$H$1943),-H1028),ROUND((予定価格!G1016*(入力表!$F$12-予定価格!$H$1943)/予定価格!$G$1943)+予定価格!H1016,-H1028)))+I1028</f>
        <v>0</v>
      </c>
      <c r="G1028" s="268"/>
      <c r="H1028" s="34">
        <f t="shared" si="290"/>
        <v>3</v>
      </c>
      <c r="I1028" s="35">
        <f t="shared" si="296"/>
        <v>0</v>
      </c>
      <c r="J1028" s="252">
        <f t="shared" si="297"/>
        <v>0</v>
      </c>
      <c r="K1028" s="12">
        <f t="shared" si="298"/>
        <v>0</v>
      </c>
      <c r="L1028" s="37"/>
      <c r="M1028" s="6">
        <f>ROUND(予定価格!B1016*査定表!$B$1949,-$F$14)</f>
        <v>0</v>
      </c>
      <c r="N1028">
        <f>IF(M1028=0,1,M1028/予定価格!B1016)</f>
        <v>1</v>
      </c>
      <c r="O1028">
        <f t="shared" si="291"/>
        <v>11</v>
      </c>
      <c r="P1028">
        <f t="shared" si="299"/>
        <v>0</v>
      </c>
      <c r="Q1028">
        <f>IF(M1028=0,0,M1028/予定価格!B1016)</f>
        <v>0</v>
      </c>
      <c r="R1028">
        <f t="shared" si="292"/>
        <v>11</v>
      </c>
      <c r="S1028">
        <f t="shared" si="300"/>
        <v>0</v>
      </c>
      <c r="T1028" s="6">
        <f t="shared" si="301"/>
        <v>0</v>
      </c>
      <c r="U1028" s="6" t="e">
        <f>IF(予定価格!$G$1939=0,ROUND(予定価格!H1016*(入力表!$F$12/予定価格!$H$1943),-$F$14),ROUND((予定価格!G1016*(入力表!$F$12-予定価格!$H$1943)/予定価格!$G$1943)+予定価格!H1016,-$F$14))</f>
        <v>#DIV/0!</v>
      </c>
      <c r="V1028" t="e">
        <f>IF(U1028=0,1,IF(予定価格!O1016=0,1,(U1028-予定価格!P1016)/予定価格!O1016))</f>
        <v>#DIV/0!</v>
      </c>
      <c r="W1028" t="e">
        <f t="shared" si="293"/>
        <v>#DIV/0!</v>
      </c>
      <c r="X1028" t="e">
        <f t="shared" si="302"/>
        <v>#DIV/0!</v>
      </c>
      <c r="Y1028" t="e">
        <f>IF(U1028=0,0,IF(予定価格!G1016=0,0,(U1028-予定価格!H1016)/予定価格!G1016))</f>
        <v>#DIV/0!</v>
      </c>
      <c r="Z1028" t="e">
        <f t="shared" si="294"/>
        <v>#DIV/0!</v>
      </c>
      <c r="AA1028" t="e">
        <f t="shared" si="303"/>
        <v>#DIV/0!</v>
      </c>
      <c r="AB1028" s="6" t="e">
        <f t="shared" si="304"/>
        <v>#DIV/0!</v>
      </c>
    </row>
    <row r="1029" spans="1:28" hidden="1" x14ac:dyDescent="0.2">
      <c r="A1029">
        <f>+予定価格!A1017</f>
        <v>0</v>
      </c>
      <c r="B1029" s="268">
        <f>ROUND(予定価格!B1017*査定表!$B$1949,-D1029)+E1029</f>
        <v>0</v>
      </c>
      <c r="C1029" s="268"/>
      <c r="D1029" s="32">
        <f t="shared" si="289"/>
        <v>3</v>
      </c>
      <c r="E1029" s="33">
        <f t="shared" si="295"/>
        <v>0</v>
      </c>
      <c r="F1029" s="268">
        <f>IF($F$12=0,0,IF(予定価格!$G$1939=0,ROUND(予定価格!H1017*(入力表!$F$12/予定価格!$H$1943),-H1029),ROUND((予定価格!G1017*(入力表!$F$12-予定価格!$H$1943)/予定価格!$G$1943)+予定価格!H1017,-H1029)))+I1029</f>
        <v>0</v>
      </c>
      <c r="G1029" s="268"/>
      <c r="H1029" s="34">
        <f t="shared" si="290"/>
        <v>3</v>
      </c>
      <c r="I1029" s="35">
        <f t="shared" si="296"/>
        <v>0</v>
      </c>
      <c r="J1029" s="252">
        <f t="shared" si="297"/>
        <v>0</v>
      </c>
      <c r="K1029" s="12">
        <f t="shared" si="298"/>
        <v>0</v>
      </c>
      <c r="L1029" s="37"/>
      <c r="M1029" s="6">
        <f>ROUND(予定価格!B1017*査定表!$B$1949,-$F$14)</f>
        <v>0</v>
      </c>
      <c r="N1029">
        <f>IF(M1029=0,1,M1029/予定価格!B1017)</f>
        <v>1</v>
      </c>
      <c r="O1029">
        <f t="shared" si="291"/>
        <v>11</v>
      </c>
      <c r="P1029">
        <f t="shared" si="299"/>
        <v>0</v>
      </c>
      <c r="Q1029">
        <f>IF(M1029=0,0,M1029/予定価格!B1017)</f>
        <v>0</v>
      </c>
      <c r="R1029">
        <f t="shared" si="292"/>
        <v>11</v>
      </c>
      <c r="S1029">
        <f t="shared" si="300"/>
        <v>0</v>
      </c>
      <c r="T1029" s="6">
        <f t="shared" si="301"/>
        <v>0</v>
      </c>
      <c r="U1029" s="6" t="e">
        <f>IF(予定価格!$G$1939=0,ROUND(予定価格!H1017*(入力表!$F$12/予定価格!$H$1943),-$F$14),ROUND((予定価格!G1017*(入力表!$F$12-予定価格!$H$1943)/予定価格!$G$1943)+予定価格!H1017,-$F$14))</f>
        <v>#DIV/0!</v>
      </c>
      <c r="V1029" t="e">
        <f>IF(U1029=0,1,IF(予定価格!O1017=0,1,(U1029-予定価格!P1017)/予定価格!O1017))</f>
        <v>#DIV/0!</v>
      </c>
      <c r="W1029" t="e">
        <f t="shared" si="293"/>
        <v>#DIV/0!</v>
      </c>
      <c r="X1029" t="e">
        <f t="shared" si="302"/>
        <v>#DIV/0!</v>
      </c>
      <c r="Y1029" t="e">
        <f>IF(U1029=0,0,IF(予定価格!G1017=0,0,(U1029-予定価格!H1017)/予定価格!G1017))</f>
        <v>#DIV/0!</v>
      </c>
      <c r="Z1029" t="e">
        <f t="shared" si="294"/>
        <v>#DIV/0!</v>
      </c>
      <c r="AA1029" t="e">
        <f t="shared" si="303"/>
        <v>#DIV/0!</v>
      </c>
      <c r="AB1029" s="6" t="e">
        <f t="shared" si="304"/>
        <v>#DIV/0!</v>
      </c>
    </row>
    <row r="1030" spans="1:28" hidden="1" x14ac:dyDescent="0.2">
      <c r="A1030">
        <f>+予定価格!A1018</f>
        <v>0</v>
      </c>
      <c r="B1030" s="268">
        <f>ROUND(予定価格!B1018*査定表!$B$1949,-D1030)+E1030</f>
        <v>0</v>
      </c>
      <c r="C1030" s="268"/>
      <c r="D1030" s="32">
        <f t="shared" si="289"/>
        <v>3</v>
      </c>
      <c r="E1030" s="33">
        <f t="shared" si="295"/>
        <v>0</v>
      </c>
      <c r="F1030" s="268">
        <f>IF($F$12=0,0,IF(予定価格!$G$1939=0,ROUND(予定価格!H1018*(入力表!$F$12/予定価格!$H$1943),-H1030),ROUND((予定価格!G1018*(入力表!$F$12-予定価格!$H$1943)/予定価格!$G$1943)+予定価格!H1018,-H1030)))+I1030</f>
        <v>0</v>
      </c>
      <c r="G1030" s="268"/>
      <c r="H1030" s="34">
        <f t="shared" si="290"/>
        <v>3</v>
      </c>
      <c r="I1030" s="35">
        <f t="shared" si="296"/>
        <v>0</v>
      </c>
      <c r="J1030" s="252">
        <f t="shared" si="297"/>
        <v>0</v>
      </c>
      <c r="K1030" s="12">
        <f t="shared" si="298"/>
        <v>0</v>
      </c>
      <c r="L1030" s="37"/>
      <c r="M1030" s="6">
        <f>ROUND(予定価格!B1018*査定表!$B$1949,-$F$14)</f>
        <v>0</v>
      </c>
      <c r="N1030">
        <f>IF(M1030=0,1,M1030/予定価格!B1018)</f>
        <v>1</v>
      </c>
      <c r="O1030">
        <f t="shared" si="291"/>
        <v>11</v>
      </c>
      <c r="P1030">
        <f t="shared" si="299"/>
        <v>0</v>
      </c>
      <c r="Q1030">
        <f>IF(M1030=0,0,M1030/予定価格!B1018)</f>
        <v>0</v>
      </c>
      <c r="R1030">
        <f t="shared" si="292"/>
        <v>11</v>
      </c>
      <c r="S1030">
        <f t="shared" si="300"/>
        <v>0</v>
      </c>
      <c r="T1030" s="6">
        <f t="shared" si="301"/>
        <v>0</v>
      </c>
      <c r="U1030" s="6" t="e">
        <f>IF(予定価格!$G$1939=0,ROUND(予定価格!H1018*(入力表!$F$12/予定価格!$H$1943),-$F$14),ROUND((予定価格!G1018*(入力表!$F$12-予定価格!$H$1943)/予定価格!$G$1943)+予定価格!H1018,-$F$14))</f>
        <v>#DIV/0!</v>
      </c>
      <c r="V1030" t="e">
        <f>IF(U1030=0,1,IF(予定価格!O1018=0,1,(U1030-予定価格!P1018)/予定価格!O1018))</f>
        <v>#DIV/0!</v>
      </c>
      <c r="W1030" t="e">
        <f t="shared" si="293"/>
        <v>#DIV/0!</v>
      </c>
      <c r="X1030" t="e">
        <f t="shared" si="302"/>
        <v>#DIV/0!</v>
      </c>
      <c r="Y1030" t="e">
        <f>IF(U1030=0,0,IF(予定価格!G1018=0,0,(U1030-予定価格!H1018)/予定価格!G1018))</f>
        <v>#DIV/0!</v>
      </c>
      <c r="Z1030" t="e">
        <f t="shared" si="294"/>
        <v>#DIV/0!</v>
      </c>
      <c r="AA1030" t="e">
        <f t="shared" si="303"/>
        <v>#DIV/0!</v>
      </c>
      <c r="AB1030" s="6" t="e">
        <f t="shared" si="304"/>
        <v>#DIV/0!</v>
      </c>
    </row>
    <row r="1031" spans="1:28" hidden="1" x14ac:dyDescent="0.2">
      <c r="A1031">
        <f>+予定価格!A1019</f>
        <v>0</v>
      </c>
      <c r="B1031" s="268">
        <f>ROUND(予定価格!B1019*査定表!$B$1949,-D1031)+E1031</f>
        <v>0</v>
      </c>
      <c r="C1031" s="268"/>
      <c r="D1031" s="32">
        <f t="shared" si="289"/>
        <v>3</v>
      </c>
      <c r="E1031" s="33">
        <f t="shared" si="295"/>
        <v>0</v>
      </c>
      <c r="F1031" s="268">
        <f>IF($F$12=0,0,IF(予定価格!$G$1939=0,ROUND(予定価格!H1019*(入力表!$F$12/予定価格!$H$1943),-H1031),ROUND((予定価格!G1019*(入力表!$F$12-予定価格!$H$1943)/予定価格!$G$1943)+予定価格!H1019,-H1031)))+I1031</f>
        <v>0</v>
      </c>
      <c r="G1031" s="268"/>
      <c r="H1031" s="34">
        <f t="shared" si="290"/>
        <v>3</v>
      </c>
      <c r="I1031" s="35">
        <f t="shared" si="296"/>
        <v>0</v>
      </c>
      <c r="J1031" s="252">
        <f t="shared" si="297"/>
        <v>0</v>
      </c>
      <c r="K1031" s="12">
        <f t="shared" si="298"/>
        <v>0</v>
      </c>
      <c r="L1031" s="37"/>
      <c r="M1031" s="6">
        <f>ROUND(予定価格!B1019*査定表!$B$1949,-$F$14)</f>
        <v>0</v>
      </c>
      <c r="N1031">
        <f>IF(M1031=0,1,M1031/予定価格!B1019)</f>
        <v>1</v>
      </c>
      <c r="O1031">
        <f t="shared" si="291"/>
        <v>11</v>
      </c>
      <c r="P1031">
        <f t="shared" si="299"/>
        <v>0</v>
      </c>
      <c r="Q1031">
        <f>IF(M1031=0,0,M1031/予定価格!B1019)</f>
        <v>0</v>
      </c>
      <c r="R1031">
        <f t="shared" si="292"/>
        <v>11</v>
      </c>
      <c r="S1031">
        <f t="shared" si="300"/>
        <v>0</v>
      </c>
      <c r="T1031" s="6">
        <f t="shared" si="301"/>
        <v>0</v>
      </c>
      <c r="U1031" s="6" t="e">
        <f>IF(予定価格!$G$1939=0,ROUND(予定価格!H1019*(入力表!$F$12/予定価格!$H$1943),-$F$14),ROUND((予定価格!G1019*(入力表!$F$12-予定価格!$H$1943)/予定価格!$G$1943)+予定価格!H1019,-$F$14))</f>
        <v>#DIV/0!</v>
      </c>
      <c r="V1031" t="e">
        <f>IF(U1031=0,1,IF(予定価格!O1019=0,1,(U1031-予定価格!P1019)/予定価格!O1019))</f>
        <v>#DIV/0!</v>
      </c>
      <c r="W1031" t="e">
        <f t="shared" si="293"/>
        <v>#DIV/0!</v>
      </c>
      <c r="X1031" t="e">
        <f t="shared" si="302"/>
        <v>#DIV/0!</v>
      </c>
      <c r="Y1031" t="e">
        <f>IF(U1031=0,0,IF(予定価格!G1019=0,0,(U1031-予定価格!H1019)/予定価格!G1019))</f>
        <v>#DIV/0!</v>
      </c>
      <c r="Z1031" t="e">
        <f t="shared" si="294"/>
        <v>#DIV/0!</v>
      </c>
      <c r="AA1031" t="e">
        <f t="shared" si="303"/>
        <v>#DIV/0!</v>
      </c>
      <c r="AB1031" s="6" t="e">
        <f t="shared" si="304"/>
        <v>#DIV/0!</v>
      </c>
    </row>
    <row r="1032" spans="1:28" hidden="1" x14ac:dyDescent="0.2">
      <c r="A1032">
        <f>+予定価格!A1020</f>
        <v>0</v>
      </c>
      <c r="B1032" s="268">
        <f>ROUND(予定価格!B1020*査定表!$B$1949,-D1032)+E1032</f>
        <v>0</v>
      </c>
      <c r="C1032" s="268"/>
      <c r="D1032" s="32">
        <f t="shared" si="289"/>
        <v>3</v>
      </c>
      <c r="E1032" s="33">
        <f t="shared" si="295"/>
        <v>0</v>
      </c>
      <c r="F1032" s="268">
        <f>IF($F$12=0,0,IF(予定価格!$G$1939=0,ROUND(予定価格!H1020*(入力表!$F$12/予定価格!$H$1943),-H1032),ROUND((予定価格!G1020*(入力表!$F$12-予定価格!$H$1943)/予定価格!$G$1943)+予定価格!H1020,-H1032)))+I1032</f>
        <v>0</v>
      </c>
      <c r="G1032" s="268"/>
      <c r="H1032" s="34">
        <f t="shared" si="290"/>
        <v>3</v>
      </c>
      <c r="I1032" s="35">
        <f t="shared" si="296"/>
        <v>0</v>
      </c>
      <c r="J1032" s="252">
        <f t="shared" si="297"/>
        <v>0</v>
      </c>
      <c r="K1032" s="12">
        <f t="shared" si="298"/>
        <v>0</v>
      </c>
      <c r="L1032" s="37"/>
      <c r="M1032" s="6">
        <f>ROUND(予定価格!B1020*査定表!$B$1949,-$F$14)</f>
        <v>0</v>
      </c>
      <c r="N1032">
        <f>IF(M1032=0,1,M1032/予定価格!B1020)</f>
        <v>1</v>
      </c>
      <c r="O1032">
        <f t="shared" si="291"/>
        <v>11</v>
      </c>
      <c r="P1032">
        <f t="shared" si="299"/>
        <v>0</v>
      </c>
      <c r="Q1032">
        <f>IF(M1032=0,0,M1032/予定価格!B1020)</f>
        <v>0</v>
      </c>
      <c r="R1032">
        <f t="shared" si="292"/>
        <v>11</v>
      </c>
      <c r="S1032">
        <f t="shared" si="300"/>
        <v>0</v>
      </c>
      <c r="T1032" s="6">
        <f t="shared" si="301"/>
        <v>0</v>
      </c>
      <c r="U1032" s="6" t="e">
        <f>IF(予定価格!$G$1939=0,ROUND(予定価格!H1020*(入力表!$F$12/予定価格!$H$1943),-$F$14),ROUND((予定価格!G1020*(入力表!$F$12-予定価格!$H$1943)/予定価格!$G$1943)+予定価格!H1020,-$F$14))</f>
        <v>#DIV/0!</v>
      </c>
      <c r="V1032" t="e">
        <f>IF(U1032=0,1,IF(予定価格!O1020=0,1,(U1032-予定価格!P1020)/予定価格!O1020))</f>
        <v>#DIV/0!</v>
      </c>
      <c r="W1032" t="e">
        <f t="shared" si="293"/>
        <v>#DIV/0!</v>
      </c>
      <c r="X1032" t="e">
        <f t="shared" si="302"/>
        <v>#DIV/0!</v>
      </c>
      <c r="Y1032" t="e">
        <f>IF(U1032=0,0,IF(予定価格!G1020=0,0,(U1032-予定価格!H1020)/予定価格!G1020))</f>
        <v>#DIV/0!</v>
      </c>
      <c r="Z1032" t="e">
        <f t="shared" si="294"/>
        <v>#DIV/0!</v>
      </c>
      <c r="AA1032" t="e">
        <f t="shared" si="303"/>
        <v>#DIV/0!</v>
      </c>
      <c r="AB1032" s="6" t="e">
        <f t="shared" si="304"/>
        <v>#DIV/0!</v>
      </c>
    </row>
    <row r="1033" spans="1:28" hidden="1" x14ac:dyDescent="0.2">
      <c r="A1033">
        <f>+予定価格!A1021</f>
        <v>0</v>
      </c>
      <c r="B1033" s="268">
        <f>ROUND(予定価格!B1021*査定表!$B$1949,-D1033)+E1033</f>
        <v>0</v>
      </c>
      <c r="C1033" s="268"/>
      <c r="D1033" s="32">
        <f t="shared" si="289"/>
        <v>3</v>
      </c>
      <c r="E1033" s="33">
        <f t="shared" si="295"/>
        <v>0</v>
      </c>
      <c r="F1033" s="268">
        <f>IF($F$12=0,0,IF(予定価格!$G$1939=0,ROUND(予定価格!H1021*(入力表!$F$12/予定価格!$H$1943),-H1033),ROUND((予定価格!G1021*(入力表!$F$12-予定価格!$H$1943)/予定価格!$G$1943)+予定価格!H1021,-H1033)))+I1033</f>
        <v>0</v>
      </c>
      <c r="G1033" s="268"/>
      <c r="H1033" s="34">
        <f t="shared" si="290"/>
        <v>3</v>
      </c>
      <c r="I1033" s="35">
        <f t="shared" si="296"/>
        <v>0</v>
      </c>
      <c r="J1033" s="252">
        <f t="shared" si="297"/>
        <v>0</v>
      </c>
      <c r="K1033" s="12">
        <f t="shared" si="298"/>
        <v>0</v>
      </c>
      <c r="L1033" s="37"/>
      <c r="M1033" s="6">
        <f>ROUND(予定価格!B1021*査定表!$B$1949,-$F$14)</f>
        <v>0</v>
      </c>
      <c r="N1033">
        <f>IF(M1033=0,1,M1033/予定価格!B1021)</f>
        <v>1</v>
      </c>
      <c r="O1033">
        <f t="shared" si="291"/>
        <v>11</v>
      </c>
      <c r="P1033">
        <f t="shared" si="299"/>
        <v>0</v>
      </c>
      <c r="Q1033">
        <f>IF(M1033=0,0,M1033/予定価格!B1021)</f>
        <v>0</v>
      </c>
      <c r="R1033">
        <f t="shared" si="292"/>
        <v>11</v>
      </c>
      <c r="S1033">
        <f t="shared" si="300"/>
        <v>0</v>
      </c>
      <c r="T1033" s="6">
        <f t="shared" si="301"/>
        <v>0</v>
      </c>
      <c r="U1033" s="6" t="e">
        <f>IF(予定価格!$G$1939=0,ROUND(予定価格!H1021*(入力表!$F$12/予定価格!$H$1943),-$F$14),ROUND((予定価格!G1021*(入力表!$F$12-予定価格!$H$1943)/予定価格!$G$1943)+予定価格!H1021,-$F$14))</f>
        <v>#DIV/0!</v>
      </c>
      <c r="V1033" t="e">
        <f>IF(U1033=0,1,IF(予定価格!O1021=0,1,(U1033-予定価格!P1021)/予定価格!O1021))</f>
        <v>#DIV/0!</v>
      </c>
      <c r="W1033" t="e">
        <f t="shared" si="293"/>
        <v>#DIV/0!</v>
      </c>
      <c r="X1033" t="e">
        <f t="shared" si="302"/>
        <v>#DIV/0!</v>
      </c>
      <c r="Y1033" t="e">
        <f>IF(U1033=0,0,IF(予定価格!G1021=0,0,(U1033-予定価格!H1021)/予定価格!G1021))</f>
        <v>#DIV/0!</v>
      </c>
      <c r="Z1033" t="e">
        <f t="shared" si="294"/>
        <v>#DIV/0!</v>
      </c>
      <c r="AA1033" t="e">
        <f t="shared" si="303"/>
        <v>#DIV/0!</v>
      </c>
      <c r="AB1033" s="6" t="e">
        <f t="shared" si="304"/>
        <v>#DIV/0!</v>
      </c>
    </row>
    <row r="1034" spans="1:28" hidden="1" x14ac:dyDescent="0.2">
      <c r="A1034">
        <f>+予定価格!A1022</f>
        <v>0</v>
      </c>
      <c r="B1034" s="268">
        <f>ROUND(予定価格!B1022*査定表!$B$1949,-D1034)+E1034</f>
        <v>0</v>
      </c>
      <c r="C1034" s="268"/>
      <c r="D1034" s="32">
        <f t="shared" si="289"/>
        <v>3</v>
      </c>
      <c r="E1034" s="33">
        <f t="shared" si="295"/>
        <v>0</v>
      </c>
      <c r="F1034" s="268">
        <f>IF($F$12=0,0,IF(予定価格!$G$1939=0,ROUND(予定価格!H1022*(入力表!$F$12/予定価格!$H$1943),-H1034),ROUND((予定価格!G1022*(入力表!$F$12-予定価格!$H$1943)/予定価格!$G$1943)+予定価格!H1022,-H1034)))+I1034</f>
        <v>0</v>
      </c>
      <c r="G1034" s="268"/>
      <c r="H1034" s="34">
        <f t="shared" si="290"/>
        <v>3</v>
      </c>
      <c r="I1034" s="35">
        <f t="shared" si="296"/>
        <v>0</v>
      </c>
      <c r="J1034" s="252">
        <f t="shared" si="297"/>
        <v>0</v>
      </c>
      <c r="K1034" s="12">
        <f t="shared" si="298"/>
        <v>0</v>
      </c>
      <c r="L1034" s="37"/>
      <c r="M1034" s="6">
        <f>ROUND(予定価格!B1022*査定表!$B$1949,-$F$14)</f>
        <v>0</v>
      </c>
      <c r="N1034">
        <f>IF(M1034=0,1,M1034/予定価格!B1022)</f>
        <v>1</v>
      </c>
      <c r="O1034">
        <f t="shared" si="291"/>
        <v>11</v>
      </c>
      <c r="P1034">
        <f t="shared" si="299"/>
        <v>0</v>
      </c>
      <c r="Q1034">
        <f>IF(M1034=0,0,M1034/予定価格!B1022)</f>
        <v>0</v>
      </c>
      <c r="R1034">
        <f t="shared" si="292"/>
        <v>11</v>
      </c>
      <c r="S1034">
        <f t="shared" si="300"/>
        <v>0</v>
      </c>
      <c r="T1034" s="6">
        <f t="shared" si="301"/>
        <v>0</v>
      </c>
      <c r="U1034" s="6" t="e">
        <f>IF(予定価格!$G$1939=0,ROUND(予定価格!H1022*(入力表!$F$12/予定価格!$H$1943),-$F$14),ROUND((予定価格!G1022*(入力表!$F$12-予定価格!$H$1943)/予定価格!$G$1943)+予定価格!H1022,-$F$14))</f>
        <v>#DIV/0!</v>
      </c>
      <c r="V1034" t="e">
        <f>IF(U1034=0,1,IF(予定価格!O1022=0,1,(U1034-予定価格!P1022)/予定価格!O1022))</f>
        <v>#DIV/0!</v>
      </c>
      <c r="W1034" t="e">
        <f t="shared" si="293"/>
        <v>#DIV/0!</v>
      </c>
      <c r="X1034" t="e">
        <f t="shared" si="302"/>
        <v>#DIV/0!</v>
      </c>
      <c r="Y1034" t="e">
        <f>IF(U1034=0,0,IF(予定価格!G1022=0,0,(U1034-予定価格!H1022)/予定価格!G1022))</f>
        <v>#DIV/0!</v>
      </c>
      <c r="Z1034" t="e">
        <f t="shared" si="294"/>
        <v>#DIV/0!</v>
      </c>
      <c r="AA1034" t="e">
        <f t="shared" si="303"/>
        <v>#DIV/0!</v>
      </c>
      <c r="AB1034" s="6" t="e">
        <f t="shared" si="304"/>
        <v>#DIV/0!</v>
      </c>
    </row>
    <row r="1035" spans="1:28" hidden="1" x14ac:dyDescent="0.2">
      <c r="A1035">
        <f>+予定価格!A1023</f>
        <v>0</v>
      </c>
      <c r="B1035" s="268">
        <f>ROUND(予定価格!B1023*査定表!$B$1949,-D1035)+E1035</f>
        <v>0</v>
      </c>
      <c r="C1035" s="268"/>
      <c r="D1035" s="32">
        <f t="shared" si="289"/>
        <v>3</v>
      </c>
      <c r="E1035" s="33">
        <f t="shared" si="295"/>
        <v>0</v>
      </c>
      <c r="F1035" s="268">
        <f>IF($F$12=0,0,IF(予定価格!$G$1939=0,ROUND(予定価格!H1023*(入力表!$F$12/予定価格!$H$1943),-H1035),ROUND((予定価格!G1023*(入力表!$F$12-予定価格!$H$1943)/予定価格!$G$1943)+予定価格!H1023,-H1035)))+I1035</f>
        <v>0</v>
      </c>
      <c r="G1035" s="268"/>
      <c r="H1035" s="34">
        <f t="shared" si="290"/>
        <v>3</v>
      </c>
      <c r="I1035" s="35">
        <f t="shared" si="296"/>
        <v>0</v>
      </c>
      <c r="J1035" s="252">
        <f t="shared" si="297"/>
        <v>0</v>
      </c>
      <c r="K1035" s="12">
        <f t="shared" si="298"/>
        <v>0</v>
      </c>
      <c r="L1035" s="37"/>
      <c r="M1035" s="6">
        <f>ROUND(予定価格!B1023*査定表!$B$1949,-$F$14)</f>
        <v>0</v>
      </c>
      <c r="N1035">
        <f>IF(M1035=0,1,M1035/予定価格!B1023)</f>
        <v>1</v>
      </c>
      <c r="O1035">
        <f t="shared" si="291"/>
        <v>11</v>
      </c>
      <c r="P1035">
        <f t="shared" si="299"/>
        <v>0</v>
      </c>
      <c r="Q1035">
        <f>IF(M1035=0,0,M1035/予定価格!B1023)</f>
        <v>0</v>
      </c>
      <c r="R1035">
        <f t="shared" si="292"/>
        <v>11</v>
      </c>
      <c r="S1035">
        <f t="shared" si="300"/>
        <v>0</v>
      </c>
      <c r="T1035" s="6">
        <f t="shared" si="301"/>
        <v>0</v>
      </c>
      <c r="U1035" s="6" t="e">
        <f>IF(予定価格!$G$1939=0,ROUND(予定価格!H1023*(入力表!$F$12/予定価格!$H$1943),-$F$14),ROUND((予定価格!G1023*(入力表!$F$12-予定価格!$H$1943)/予定価格!$G$1943)+予定価格!H1023,-$F$14))</f>
        <v>#DIV/0!</v>
      </c>
      <c r="V1035" t="e">
        <f>IF(U1035=0,1,IF(予定価格!O1023=0,1,(U1035-予定価格!P1023)/予定価格!O1023))</f>
        <v>#DIV/0!</v>
      </c>
      <c r="W1035" t="e">
        <f t="shared" si="293"/>
        <v>#DIV/0!</v>
      </c>
      <c r="X1035" t="e">
        <f t="shared" si="302"/>
        <v>#DIV/0!</v>
      </c>
      <c r="Y1035" t="e">
        <f>IF(U1035=0,0,IF(予定価格!G1023=0,0,(U1035-予定価格!H1023)/予定価格!G1023))</f>
        <v>#DIV/0!</v>
      </c>
      <c r="Z1035" t="e">
        <f t="shared" si="294"/>
        <v>#DIV/0!</v>
      </c>
      <c r="AA1035" t="e">
        <f t="shared" si="303"/>
        <v>#DIV/0!</v>
      </c>
      <c r="AB1035" s="6" t="e">
        <f t="shared" si="304"/>
        <v>#DIV/0!</v>
      </c>
    </row>
    <row r="1036" spans="1:28" hidden="1" x14ac:dyDescent="0.2">
      <c r="A1036">
        <f>+予定価格!A1024</f>
        <v>0</v>
      </c>
      <c r="B1036" s="268">
        <f>ROUND(予定価格!B1024*査定表!$B$1949,-D1036)+E1036</f>
        <v>0</v>
      </c>
      <c r="C1036" s="268"/>
      <c r="D1036" s="32">
        <f t="shared" si="289"/>
        <v>3</v>
      </c>
      <c r="E1036" s="33">
        <f t="shared" si="295"/>
        <v>0</v>
      </c>
      <c r="F1036" s="268">
        <f>IF($F$12=0,0,IF(予定価格!$G$1939=0,ROUND(予定価格!H1024*(入力表!$F$12/予定価格!$H$1943),-H1036),ROUND((予定価格!G1024*(入力表!$F$12-予定価格!$H$1943)/予定価格!$G$1943)+予定価格!H1024,-H1036)))+I1036</f>
        <v>0</v>
      </c>
      <c r="G1036" s="268"/>
      <c r="H1036" s="34">
        <f t="shared" si="290"/>
        <v>3</v>
      </c>
      <c r="I1036" s="35">
        <f t="shared" si="296"/>
        <v>0</v>
      </c>
      <c r="J1036" s="252">
        <f t="shared" si="297"/>
        <v>0</v>
      </c>
      <c r="K1036" s="12">
        <f t="shared" si="298"/>
        <v>0</v>
      </c>
      <c r="L1036" s="37"/>
      <c r="M1036" s="6">
        <f>ROUND(予定価格!B1024*査定表!$B$1949,-$F$14)</f>
        <v>0</v>
      </c>
      <c r="N1036">
        <f>IF(M1036=0,1,M1036/予定価格!B1024)</f>
        <v>1</v>
      </c>
      <c r="O1036">
        <f t="shared" si="291"/>
        <v>11</v>
      </c>
      <c r="P1036">
        <f t="shared" si="299"/>
        <v>0</v>
      </c>
      <c r="Q1036">
        <f>IF(M1036=0,0,M1036/予定価格!B1024)</f>
        <v>0</v>
      </c>
      <c r="R1036">
        <f t="shared" si="292"/>
        <v>11</v>
      </c>
      <c r="S1036">
        <f t="shared" si="300"/>
        <v>0</v>
      </c>
      <c r="T1036" s="6">
        <f t="shared" si="301"/>
        <v>0</v>
      </c>
      <c r="U1036" s="6" t="e">
        <f>IF(予定価格!$G$1939=0,ROUND(予定価格!H1024*(入力表!$F$12/予定価格!$H$1943),-$F$14),ROUND((予定価格!G1024*(入力表!$F$12-予定価格!$H$1943)/予定価格!$G$1943)+予定価格!H1024,-$F$14))</f>
        <v>#DIV/0!</v>
      </c>
      <c r="V1036" t="e">
        <f>IF(U1036=0,1,IF(予定価格!O1024=0,1,(U1036-予定価格!P1024)/予定価格!O1024))</f>
        <v>#DIV/0!</v>
      </c>
      <c r="W1036" t="e">
        <f t="shared" si="293"/>
        <v>#DIV/0!</v>
      </c>
      <c r="X1036" t="e">
        <f t="shared" si="302"/>
        <v>#DIV/0!</v>
      </c>
      <c r="Y1036" t="e">
        <f>IF(U1036=0,0,IF(予定価格!G1024=0,0,(U1036-予定価格!H1024)/予定価格!G1024))</f>
        <v>#DIV/0!</v>
      </c>
      <c r="Z1036" t="e">
        <f t="shared" si="294"/>
        <v>#DIV/0!</v>
      </c>
      <c r="AA1036" t="e">
        <f t="shared" si="303"/>
        <v>#DIV/0!</v>
      </c>
      <c r="AB1036" s="6" t="e">
        <f t="shared" si="304"/>
        <v>#DIV/0!</v>
      </c>
    </row>
    <row r="1037" spans="1:28" hidden="1" x14ac:dyDescent="0.2">
      <c r="A1037">
        <f>+予定価格!A1025</f>
        <v>0</v>
      </c>
      <c r="B1037" s="268">
        <f>ROUND(予定価格!B1025*査定表!$B$1949,-D1037)+E1037</f>
        <v>0</v>
      </c>
      <c r="C1037" s="268"/>
      <c r="D1037" s="32">
        <f t="shared" si="289"/>
        <v>3</v>
      </c>
      <c r="E1037" s="33">
        <f t="shared" si="295"/>
        <v>0</v>
      </c>
      <c r="F1037" s="268">
        <f>IF($F$12=0,0,IF(予定価格!$G$1939=0,ROUND(予定価格!H1025*(入力表!$F$12/予定価格!$H$1943),-H1037),ROUND((予定価格!G1025*(入力表!$F$12-予定価格!$H$1943)/予定価格!$G$1943)+予定価格!H1025,-H1037)))+I1037</f>
        <v>0</v>
      </c>
      <c r="G1037" s="268"/>
      <c r="H1037" s="34">
        <f t="shared" si="290"/>
        <v>3</v>
      </c>
      <c r="I1037" s="35">
        <f t="shared" si="296"/>
        <v>0</v>
      </c>
      <c r="J1037" s="252">
        <f t="shared" si="297"/>
        <v>0</v>
      </c>
      <c r="K1037" s="12">
        <f t="shared" si="298"/>
        <v>0</v>
      </c>
      <c r="L1037" s="37"/>
      <c r="M1037" s="6">
        <f>ROUND(予定価格!B1025*査定表!$B$1949,-$F$14)</f>
        <v>0</v>
      </c>
      <c r="N1037">
        <f>IF(M1037=0,1,M1037/予定価格!B1025)</f>
        <v>1</v>
      </c>
      <c r="O1037">
        <f t="shared" si="291"/>
        <v>11</v>
      </c>
      <c r="P1037">
        <f t="shared" si="299"/>
        <v>0</v>
      </c>
      <c r="Q1037">
        <f>IF(M1037=0,0,M1037/予定価格!B1025)</f>
        <v>0</v>
      </c>
      <c r="R1037">
        <f t="shared" si="292"/>
        <v>11</v>
      </c>
      <c r="S1037">
        <f t="shared" si="300"/>
        <v>0</v>
      </c>
      <c r="T1037" s="6">
        <f t="shared" si="301"/>
        <v>0</v>
      </c>
      <c r="U1037" s="6" t="e">
        <f>IF(予定価格!$G$1939=0,ROUND(予定価格!H1025*(入力表!$F$12/予定価格!$H$1943),-$F$14),ROUND((予定価格!G1025*(入力表!$F$12-予定価格!$H$1943)/予定価格!$G$1943)+予定価格!H1025,-$F$14))</f>
        <v>#DIV/0!</v>
      </c>
      <c r="V1037" t="e">
        <f>IF(U1037=0,1,IF(予定価格!O1025=0,1,(U1037-予定価格!P1025)/予定価格!O1025))</f>
        <v>#DIV/0!</v>
      </c>
      <c r="W1037" t="e">
        <f t="shared" si="293"/>
        <v>#DIV/0!</v>
      </c>
      <c r="X1037" t="e">
        <f t="shared" si="302"/>
        <v>#DIV/0!</v>
      </c>
      <c r="Y1037" t="e">
        <f>IF(U1037=0,0,IF(予定価格!G1025=0,0,(U1037-予定価格!H1025)/予定価格!G1025))</f>
        <v>#DIV/0!</v>
      </c>
      <c r="Z1037" t="e">
        <f t="shared" si="294"/>
        <v>#DIV/0!</v>
      </c>
      <c r="AA1037" t="e">
        <f t="shared" si="303"/>
        <v>#DIV/0!</v>
      </c>
      <c r="AB1037" s="6" t="e">
        <f t="shared" si="304"/>
        <v>#DIV/0!</v>
      </c>
    </row>
    <row r="1038" spans="1:28" hidden="1" x14ac:dyDescent="0.2">
      <c r="A1038">
        <f>+予定価格!A1026</f>
        <v>0</v>
      </c>
      <c r="B1038" s="268">
        <f>ROUND(予定価格!B1026*査定表!$B$1949,-D1038)+E1038</f>
        <v>0</v>
      </c>
      <c r="C1038" s="268"/>
      <c r="D1038" s="32">
        <f t="shared" si="289"/>
        <v>3</v>
      </c>
      <c r="E1038" s="33">
        <f t="shared" si="295"/>
        <v>0</v>
      </c>
      <c r="F1038" s="268">
        <f>IF($F$12=0,0,IF(予定価格!$G$1939=0,ROUND(予定価格!H1026*(入力表!$F$12/予定価格!$H$1943),-H1038),ROUND((予定価格!G1026*(入力表!$F$12-予定価格!$H$1943)/予定価格!$G$1943)+予定価格!H1026,-H1038)))+I1038</f>
        <v>0</v>
      </c>
      <c r="G1038" s="268"/>
      <c r="H1038" s="34">
        <f t="shared" si="290"/>
        <v>3</v>
      </c>
      <c r="I1038" s="35">
        <f t="shared" si="296"/>
        <v>0</v>
      </c>
      <c r="J1038" s="252">
        <f t="shared" si="297"/>
        <v>0</v>
      </c>
      <c r="K1038" s="12">
        <f t="shared" si="298"/>
        <v>0</v>
      </c>
      <c r="L1038" s="37"/>
      <c r="M1038" s="6">
        <f>ROUND(予定価格!B1026*査定表!$B$1949,-$F$14)</f>
        <v>0</v>
      </c>
      <c r="N1038">
        <f>IF(M1038=0,1,M1038/予定価格!B1026)</f>
        <v>1</v>
      </c>
      <c r="O1038">
        <f t="shared" si="291"/>
        <v>11</v>
      </c>
      <c r="P1038">
        <f t="shared" si="299"/>
        <v>0</v>
      </c>
      <c r="Q1038">
        <f>IF(M1038=0,0,M1038/予定価格!B1026)</f>
        <v>0</v>
      </c>
      <c r="R1038">
        <f t="shared" si="292"/>
        <v>11</v>
      </c>
      <c r="S1038">
        <f t="shared" si="300"/>
        <v>0</v>
      </c>
      <c r="T1038" s="6">
        <f t="shared" si="301"/>
        <v>0</v>
      </c>
      <c r="U1038" s="6" t="e">
        <f>IF(予定価格!$G$1939=0,ROUND(予定価格!H1026*(入力表!$F$12/予定価格!$H$1943),-$F$14),ROUND((予定価格!G1026*(入力表!$F$12-予定価格!$H$1943)/予定価格!$G$1943)+予定価格!H1026,-$F$14))</f>
        <v>#DIV/0!</v>
      </c>
      <c r="V1038" t="e">
        <f>IF(U1038=0,1,IF(予定価格!O1026=0,1,(U1038-予定価格!P1026)/予定価格!O1026))</f>
        <v>#DIV/0!</v>
      </c>
      <c r="W1038" t="e">
        <f t="shared" si="293"/>
        <v>#DIV/0!</v>
      </c>
      <c r="X1038" t="e">
        <f t="shared" si="302"/>
        <v>#DIV/0!</v>
      </c>
      <c r="Y1038" t="e">
        <f>IF(U1038=0,0,IF(予定価格!G1026=0,0,(U1038-予定価格!H1026)/予定価格!G1026))</f>
        <v>#DIV/0!</v>
      </c>
      <c r="Z1038" t="e">
        <f t="shared" si="294"/>
        <v>#DIV/0!</v>
      </c>
      <c r="AA1038" t="e">
        <f t="shared" si="303"/>
        <v>#DIV/0!</v>
      </c>
      <c r="AB1038" s="6" t="e">
        <f t="shared" si="304"/>
        <v>#DIV/0!</v>
      </c>
    </row>
    <row r="1039" spans="1:28" hidden="1" x14ac:dyDescent="0.2">
      <c r="A1039">
        <f>+予定価格!A1027</f>
        <v>0</v>
      </c>
      <c r="B1039" s="268">
        <f>ROUND(予定価格!B1027*査定表!$B$1949,-D1039)+E1039</f>
        <v>0</v>
      </c>
      <c r="C1039" s="268"/>
      <c r="D1039" s="32">
        <f t="shared" si="289"/>
        <v>3</v>
      </c>
      <c r="E1039" s="33">
        <f t="shared" si="295"/>
        <v>0</v>
      </c>
      <c r="F1039" s="268">
        <f>IF($F$12=0,0,IF(予定価格!$G$1939=0,ROUND(予定価格!H1027*(入力表!$F$12/予定価格!$H$1943),-H1039),ROUND((予定価格!G1027*(入力表!$F$12-予定価格!$H$1943)/予定価格!$G$1943)+予定価格!H1027,-H1039)))+I1039</f>
        <v>0</v>
      </c>
      <c r="G1039" s="268"/>
      <c r="H1039" s="34">
        <f t="shared" si="290"/>
        <v>3</v>
      </c>
      <c r="I1039" s="35">
        <f t="shared" si="296"/>
        <v>0</v>
      </c>
      <c r="J1039" s="252">
        <f t="shared" si="297"/>
        <v>0</v>
      </c>
      <c r="K1039" s="12">
        <f t="shared" si="298"/>
        <v>0</v>
      </c>
      <c r="L1039" s="37"/>
      <c r="M1039" s="6">
        <f>ROUND(予定価格!B1027*査定表!$B$1949,-$F$14)</f>
        <v>0</v>
      </c>
      <c r="N1039">
        <f>IF(M1039=0,1,M1039/予定価格!B1027)</f>
        <v>1</v>
      </c>
      <c r="O1039">
        <f t="shared" si="291"/>
        <v>11</v>
      </c>
      <c r="P1039">
        <f t="shared" si="299"/>
        <v>0</v>
      </c>
      <c r="Q1039">
        <f>IF(M1039=0,0,M1039/予定価格!B1027)</f>
        <v>0</v>
      </c>
      <c r="R1039">
        <f t="shared" si="292"/>
        <v>11</v>
      </c>
      <c r="S1039">
        <f t="shared" si="300"/>
        <v>0</v>
      </c>
      <c r="T1039" s="6">
        <f t="shared" si="301"/>
        <v>0</v>
      </c>
      <c r="U1039" s="6" t="e">
        <f>IF(予定価格!$G$1939=0,ROUND(予定価格!H1027*(入力表!$F$12/予定価格!$H$1943),-$F$14),ROUND((予定価格!G1027*(入力表!$F$12-予定価格!$H$1943)/予定価格!$G$1943)+予定価格!H1027,-$F$14))</f>
        <v>#DIV/0!</v>
      </c>
      <c r="V1039" t="e">
        <f>IF(U1039=0,1,IF(予定価格!O1027=0,1,(U1039-予定価格!P1027)/予定価格!O1027))</f>
        <v>#DIV/0!</v>
      </c>
      <c r="W1039" t="e">
        <f t="shared" si="293"/>
        <v>#DIV/0!</v>
      </c>
      <c r="X1039" t="e">
        <f t="shared" si="302"/>
        <v>#DIV/0!</v>
      </c>
      <c r="Y1039" t="e">
        <f>IF(U1039=0,0,IF(予定価格!G1027=0,0,(U1039-予定価格!H1027)/予定価格!G1027))</f>
        <v>#DIV/0!</v>
      </c>
      <c r="Z1039" t="e">
        <f t="shared" si="294"/>
        <v>#DIV/0!</v>
      </c>
      <c r="AA1039" t="e">
        <f t="shared" si="303"/>
        <v>#DIV/0!</v>
      </c>
      <c r="AB1039" s="6" t="e">
        <f t="shared" si="304"/>
        <v>#DIV/0!</v>
      </c>
    </row>
    <row r="1040" spans="1:28" hidden="1" x14ac:dyDescent="0.2">
      <c r="A1040">
        <f>+予定価格!A1028</f>
        <v>0</v>
      </c>
      <c r="B1040" s="268">
        <f>ROUND(予定価格!B1028*査定表!$B$1949,-D1040)+E1040</f>
        <v>0</v>
      </c>
      <c r="C1040" s="268"/>
      <c r="D1040" s="32">
        <f t="shared" si="289"/>
        <v>3</v>
      </c>
      <c r="E1040" s="33">
        <f t="shared" si="295"/>
        <v>0</v>
      </c>
      <c r="F1040" s="268">
        <f>IF($F$12=0,0,IF(予定価格!$G$1939=0,ROUND(予定価格!H1028*(入力表!$F$12/予定価格!$H$1943),-H1040),ROUND((予定価格!G1028*(入力表!$F$12-予定価格!$H$1943)/予定価格!$G$1943)+予定価格!H1028,-H1040)))+I1040</f>
        <v>0</v>
      </c>
      <c r="G1040" s="268"/>
      <c r="H1040" s="34">
        <f t="shared" si="290"/>
        <v>3</v>
      </c>
      <c r="I1040" s="35">
        <f t="shared" si="296"/>
        <v>0</v>
      </c>
      <c r="J1040" s="252">
        <f t="shared" si="297"/>
        <v>0</v>
      </c>
      <c r="K1040" s="12">
        <f t="shared" si="298"/>
        <v>0</v>
      </c>
      <c r="L1040" s="37"/>
      <c r="M1040" s="6">
        <f>ROUND(予定価格!B1028*査定表!$B$1949,-$F$14)</f>
        <v>0</v>
      </c>
      <c r="N1040">
        <f>IF(M1040=0,1,M1040/予定価格!B1028)</f>
        <v>1</v>
      </c>
      <c r="O1040">
        <f t="shared" si="291"/>
        <v>11</v>
      </c>
      <c r="P1040">
        <f t="shared" si="299"/>
        <v>0</v>
      </c>
      <c r="Q1040">
        <f>IF(M1040=0,0,M1040/予定価格!B1028)</f>
        <v>0</v>
      </c>
      <c r="R1040">
        <f t="shared" si="292"/>
        <v>11</v>
      </c>
      <c r="S1040">
        <f t="shared" si="300"/>
        <v>0</v>
      </c>
      <c r="T1040" s="6">
        <f t="shared" si="301"/>
        <v>0</v>
      </c>
      <c r="U1040" s="6" t="e">
        <f>IF(予定価格!$G$1939=0,ROUND(予定価格!H1028*(入力表!$F$12/予定価格!$H$1943),-$F$14),ROUND((予定価格!G1028*(入力表!$F$12-予定価格!$H$1943)/予定価格!$G$1943)+予定価格!H1028,-$F$14))</f>
        <v>#DIV/0!</v>
      </c>
      <c r="V1040" t="e">
        <f>IF(U1040=0,1,IF(予定価格!O1028=0,1,(U1040-予定価格!P1028)/予定価格!O1028))</f>
        <v>#DIV/0!</v>
      </c>
      <c r="W1040" t="e">
        <f t="shared" si="293"/>
        <v>#DIV/0!</v>
      </c>
      <c r="X1040" t="e">
        <f t="shared" si="302"/>
        <v>#DIV/0!</v>
      </c>
      <c r="Y1040" t="e">
        <f>IF(U1040=0,0,IF(予定価格!G1028=0,0,(U1040-予定価格!H1028)/予定価格!G1028))</f>
        <v>#DIV/0!</v>
      </c>
      <c r="Z1040" t="e">
        <f t="shared" si="294"/>
        <v>#DIV/0!</v>
      </c>
      <c r="AA1040" t="e">
        <f t="shared" si="303"/>
        <v>#DIV/0!</v>
      </c>
      <c r="AB1040" s="6" t="e">
        <f t="shared" si="304"/>
        <v>#DIV/0!</v>
      </c>
    </row>
    <row r="1041" spans="1:28" hidden="1" x14ac:dyDescent="0.2">
      <c r="A1041">
        <f>+予定価格!A1029</f>
        <v>0</v>
      </c>
      <c r="B1041" s="268">
        <f>ROUND(予定価格!B1029*査定表!$B$1949,-D1041)+E1041</f>
        <v>0</v>
      </c>
      <c r="C1041" s="268"/>
      <c r="D1041" s="32">
        <f t="shared" si="289"/>
        <v>3</v>
      </c>
      <c r="E1041" s="33">
        <f t="shared" si="295"/>
        <v>0</v>
      </c>
      <c r="F1041" s="268">
        <f>IF($F$12=0,0,IF(予定価格!$G$1939=0,ROUND(予定価格!H1029*(入力表!$F$12/予定価格!$H$1943),-H1041),ROUND((予定価格!G1029*(入力表!$F$12-予定価格!$H$1943)/予定価格!$G$1943)+予定価格!H1029,-H1041)))+I1041</f>
        <v>0</v>
      </c>
      <c r="G1041" s="268"/>
      <c r="H1041" s="34">
        <f t="shared" si="290"/>
        <v>3</v>
      </c>
      <c r="I1041" s="35">
        <f t="shared" si="296"/>
        <v>0</v>
      </c>
      <c r="J1041" s="252">
        <f t="shared" si="297"/>
        <v>0</v>
      </c>
      <c r="K1041" s="12">
        <f t="shared" si="298"/>
        <v>0</v>
      </c>
      <c r="L1041" s="37"/>
      <c r="M1041" s="6">
        <f>ROUND(予定価格!B1029*査定表!$B$1949,-$F$14)</f>
        <v>0</v>
      </c>
      <c r="N1041">
        <f>IF(M1041=0,1,M1041/予定価格!B1029)</f>
        <v>1</v>
      </c>
      <c r="O1041">
        <f t="shared" si="291"/>
        <v>11</v>
      </c>
      <c r="P1041">
        <f t="shared" si="299"/>
        <v>0</v>
      </c>
      <c r="Q1041">
        <f>IF(M1041=0,0,M1041/予定価格!B1029)</f>
        <v>0</v>
      </c>
      <c r="R1041">
        <f t="shared" si="292"/>
        <v>11</v>
      </c>
      <c r="S1041">
        <f t="shared" si="300"/>
        <v>0</v>
      </c>
      <c r="T1041" s="6">
        <f t="shared" si="301"/>
        <v>0</v>
      </c>
      <c r="U1041" s="6" t="e">
        <f>IF(予定価格!$G$1939=0,ROUND(予定価格!H1029*(入力表!$F$12/予定価格!$H$1943),-$F$14),ROUND((予定価格!G1029*(入力表!$F$12-予定価格!$H$1943)/予定価格!$G$1943)+予定価格!H1029,-$F$14))</f>
        <v>#DIV/0!</v>
      </c>
      <c r="V1041" t="e">
        <f>IF(U1041=0,1,IF(予定価格!O1029=0,1,(U1041-予定価格!P1029)/予定価格!O1029))</f>
        <v>#DIV/0!</v>
      </c>
      <c r="W1041" t="e">
        <f t="shared" si="293"/>
        <v>#DIV/0!</v>
      </c>
      <c r="X1041" t="e">
        <f t="shared" si="302"/>
        <v>#DIV/0!</v>
      </c>
      <c r="Y1041" t="e">
        <f>IF(U1041=0,0,IF(予定価格!G1029=0,0,(U1041-予定価格!H1029)/予定価格!G1029))</f>
        <v>#DIV/0!</v>
      </c>
      <c r="Z1041" t="e">
        <f t="shared" si="294"/>
        <v>#DIV/0!</v>
      </c>
      <c r="AA1041" t="e">
        <f t="shared" si="303"/>
        <v>#DIV/0!</v>
      </c>
      <c r="AB1041" s="6" t="e">
        <f t="shared" si="304"/>
        <v>#DIV/0!</v>
      </c>
    </row>
    <row r="1042" spans="1:28" hidden="1" x14ac:dyDescent="0.2">
      <c r="A1042">
        <f>+予定価格!A1030</f>
        <v>0</v>
      </c>
      <c r="B1042" s="268">
        <f>ROUND(予定価格!B1030*査定表!$B$1949,-D1042)+E1042</f>
        <v>0</v>
      </c>
      <c r="C1042" s="268"/>
      <c r="D1042" s="32">
        <f t="shared" ref="D1042:D1105" si="305">+$F$14</f>
        <v>3</v>
      </c>
      <c r="E1042" s="33">
        <f t="shared" si="295"/>
        <v>0</v>
      </c>
      <c r="F1042" s="268">
        <f>IF($F$12=0,0,IF(予定価格!$G$1939=0,ROUND(予定価格!H1030*(入力表!$F$12/予定価格!$H$1943),-H1042),ROUND((予定価格!G1030*(入力表!$F$12-予定価格!$H$1943)/予定価格!$G$1943)+予定価格!H1030,-H1042)))+I1042</f>
        <v>0</v>
      </c>
      <c r="G1042" s="268"/>
      <c r="H1042" s="34">
        <f t="shared" ref="H1042:H1105" si="306">+$F$14</f>
        <v>3</v>
      </c>
      <c r="I1042" s="35">
        <f t="shared" si="296"/>
        <v>0</v>
      </c>
      <c r="J1042" s="252">
        <f t="shared" si="297"/>
        <v>0</v>
      </c>
      <c r="K1042" s="12">
        <f t="shared" si="298"/>
        <v>0</v>
      </c>
      <c r="L1042" s="37"/>
      <c r="M1042" s="6">
        <f>ROUND(予定価格!B1030*査定表!$B$1949,-$F$14)</f>
        <v>0</v>
      </c>
      <c r="N1042">
        <f>IF(M1042=0,1,M1042/予定価格!B1030)</f>
        <v>1</v>
      </c>
      <c r="O1042">
        <f t="shared" si="291"/>
        <v>11</v>
      </c>
      <c r="P1042">
        <f t="shared" si="299"/>
        <v>0</v>
      </c>
      <c r="Q1042">
        <f>IF(M1042=0,0,M1042/予定価格!B1030)</f>
        <v>0</v>
      </c>
      <c r="R1042">
        <f t="shared" si="292"/>
        <v>11</v>
      </c>
      <c r="S1042">
        <f t="shared" si="300"/>
        <v>0</v>
      </c>
      <c r="T1042" s="6">
        <f t="shared" si="301"/>
        <v>0</v>
      </c>
      <c r="U1042" s="6" t="e">
        <f>IF(予定価格!$G$1939=0,ROUND(予定価格!H1030*(入力表!$F$12/予定価格!$H$1943),-$F$14),ROUND((予定価格!G1030*(入力表!$F$12-予定価格!$H$1943)/予定価格!$G$1943)+予定価格!H1030,-$F$14))</f>
        <v>#DIV/0!</v>
      </c>
      <c r="V1042" t="e">
        <f>IF(U1042=0,1,IF(予定価格!O1030=0,1,(U1042-予定価格!P1030)/予定価格!O1030))</f>
        <v>#DIV/0!</v>
      </c>
      <c r="W1042" t="e">
        <f t="shared" si="293"/>
        <v>#DIV/0!</v>
      </c>
      <c r="X1042" t="e">
        <f t="shared" si="302"/>
        <v>#DIV/0!</v>
      </c>
      <c r="Y1042" t="e">
        <f>IF(U1042=0,0,IF(予定価格!G1030=0,0,(U1042-予定価格!H1030)/予定価格!G1030))</f>
        <v>#DIV/0!</v>
      </c>
      <c r="Z1042" t="e">
        <f t="shared" si="294"/>
        <v>#DIV/0!</v>
      </c>
      <c r="AA1042" t="e">
        <f t="shared" si="303"/>
        <v>#DIV/0!</v>
      </c>
      <c r="AB1042" s="6" t="e">
        <f t="shared" si="304"/>
        <v>#DIV/0!</v>
      </c>
    </row>
    <row r="1043" spans="1:28" hidden="1" x14ac:dyDescent="0.2">
      <c r="A1043">
        <f>+予定価格!A1031</f>
        <v>0</v>
      </c>
      <c r="B1043" s="268">
        <f>ROUND(予定価格!B1031*査定表!$B$1949,-D1043)+E1043</f>
        <v>0</v>
      </c>
      <c r="C1043" s="268"/>
      <c r="D1043" s="32">
        <f t="shared" si="305"/>
        <v>3</v>
      </c>
      <c r="E1043" s="33">
        <f t="shared" si="295"/>
        <v>0</v>
      </c>
      <c r="F1043" s="268">
        <f>IF($F$12=0,0,IF(予定価格!$G$1939=0,ROUND(予定価格!H1031*(入力表!$F$12/予定価格!$H$1943),-H1043),ROUND((予定価格!G1031*(入力表!$F$12-予定価格!$H$1943)/予定価格!$G$1943)+予定価格!H1031,-H1043)))+I1043</f>
        <v>0</v>
      </c>
      <c r="G1043" s="268"/>
      <c r="H1043" s="34">
        <f t="shared" si="306"/>
        <v>3</v>
      </c>
      <c r="I1043" s="35">
        <f t="shared" si="296"/>
        <v>0</v>
      </c>
      <c r="J1043" s="252">
        <f t="shared" si="297"/>
        <v>0</v>
      </c>
      <c r="K1043" s="12">
        <f t="shared" si="298"/>
        <v>0</v>
      </c>
      <c r="L1043" s="37"/>
      <c r="M1043" s="6">
        <f>ROUND(予定価格!B1031*査定表!$B$1949,-$F$14)</f>
        <v>0</v>
      </c>
      <c r="N1043">
        <f>IF(M1043=0,1,M1043/予定価格!B1031)</f>
        <v>1</v>
      </c>
      <c r="O1043">
        <f t="shared" si="291"/>
        <v>11</v>
      </c>
      <c r="P1043">
        <f t="shared" si="299"/>
        <v>0</v>
      </c>
      <c r="Q1043">
        <f>IF(M1043=0,0,M1043/予定価格!B1031)</f>
        <v>0</v>
      </c>
      <c r="R1043">
        <f t="shared" si="292"/>
        <v>11</v>
      </c>
      <c r="S1043">
        <f t="shared" si="300"/>
        <v>0</v>
      </c>
      <c r="T1043" s="6">
        <f t="shared" si="301"/>
        <v>0</v>
      </c>
      <c r="U1043" s="6" t="e">
        <f>IF(予定価格!$G$1939=0,ROUND(予定価格!H1031*(入力表!$F$12/予定価格!$H$1943),-$F$14),ROUND((予定価格!G1031*(入力表!$F$12-予定価格!$H$1943)/予定価格!$G$1943)+予定価格!H1031,-$F$14))</f>
        <v>#DIV/0!</v>
      </c>
      <c r="V1043" t="e">
        <f>IF(U1043=0,1,IF(予定価格!O1031=0,1,(U1043-予定価格!P1031)/予定価格!O1031))</f>
        <v>#DIV/0!</v>
      </c>
      <c r="W1043" t="e">
        <f t="shared" si="293"/>
        <v>#DIV/0!</v>
      </c>
      <c r="X1043" t="e">
        <f t="shared" si="302"/>
        <v>#DIV/0!</v>
      </c>
      <c r="Y1043" t="e">
        <f>IF(U1043=0,0,IF(予定価格!G1031=0,0,(U1043-予定価格!H1031)/予定価格!G1031))</f>
        <v>#DIV/0!</v>
      </c>
      <c r="Z1043" t="e">
        <f t="shared" si="294"/>
        <v>#DIV/0!</v>
      </c>
      <c r="AA1043" t="e">
        <f t="shared" si="303"/>
        <v>#DIV/0!</v>
      </c>
      <c r="AB1043" s="6" t="e">
        <f t="shared" si="304"/>
        <v>#DIV/0!</v>
      </c>
    </row>
    <row r="1044" spans="1:28" hidden="1" x14ac:dyDescent="0.2">
      <c r="A1044">
        <f>+予定価格!A1032</f>
        <v>0</v>
      </c>
      <c r="B1044" s="268">
        <f>ROUND(予定価格!B1032*査定表!$B$1949,-D1044)+E1044</f>
        <v>0</v>
      </c>
      <c r="C1044" s="268"/>
      <c r="D1044" s="32">
        <f t="shared" si="305"/>
        <v>3</v>
      </c>
      <c r="E1044" s="33">
        <f t="shared" si="295"/>
        <v>0</v>
      </c>
      <c r="F1044" s="268">
        <f>IF($F$12=0,0,IF(予定価格!$G$1939=0,ROUND(予定価格!H1032*(入力表!$F$12/予定価格!$H$1943),-H1044),ROUND((予定価格!G1032*(入力表!$F$12-予定価格!$H$1943)/予定価格!$G$1943)+予定価格!H1032,-H1044)))+I1044</f>
        <v>0</v>
      </c>
      <c r="G1044" s="268"/>
      <c r="H1044" s="34">
        <f t="shared" si="306"/>
        <v>3</v>
      </c>
      <c r="I1044" s="35">
        <f t="shared" si="296"/>
        <v>0</v>
      </c>
      <c r="J1044" s="252">
        <f t="shared" si="297"/>
        <v>0</v>
      </c>
      <c r="K1044" s="12">
        <f t="shared" si="298"/>
        <v>0</v>
      </c>
      <c r="L1044" s="37"/>
      <c r="M1044" s="6">
        <f>ROUND(予定価格!B1032*査定表!$B$1949,-$F$14)</f>
        <v>0</v>
      </c>
      <c r="N1044">
        <f>IF(M1044=0,1,M1044/予定価格!B1032)</f>
        <v>1</v>
      </c>
      <c r="O1044">
        <f t="shared" si="291"/>
        <v>11</v>
      </c>
      <c r="P1044">
        <f t="shared" si="299"/>
        <v>0</v>
      </c>
      <c r="Q1044">
        <f>IF(M1044=0,0,M1044/予定価格!B1032)</f>
        <v>0</v>
      </c>
      <c r="R1044">
        <f t="shared" si="292"/>
        <v>11</v>
      </c>
      <c r="S1044">
        <f t="shared" si="300"/>
        <v>0</v>
      </c>
      <c r="T1044" s="6">
        <f t="shared" si="301"/>
        <v>0</v>
      </c>
      <c r="U1044" s="6" t="e">
        <f>IF(予定価格!$G$1939=0,ROUND(予定価格!H1032*(入力表!$F$12/予定価格!$H$1943),-$F$14),ROUND((予定価格!G1032*(入力表!$F$12-予定価格!$H$1943)/予定価格!$G$1943)+予定価格!H1032,-$F$14))</f>
        <v>#DIV/0!</v>
      </c>
      <c r="V1044" t="e">
        <f>IF(U1044=0,1,IF(予定価格!O1032=0,1,(U1044-予定価格!P1032)/予定価格!O1032))</f>
        <v>#DIV/0!</v>
      </c>
      <c r="W1044" t="e">
        <f t="shared" si="293"/>
        <v>#DIV/0!</v>
      </c>
      <c r="X1044" t="e">
        <f t="shared" si="302"/>
        <v>#DIV/0!</v>
      </c>
      <c r="Y1044" t="e">
        <f>IF(U1044=0,0,IF(予定価格!G1032=0,0,(U1044-予定価格!H1032)/予定価格!G1032))</f>
        <v>#DIV/0!</v>
      </c>
      <c r="Z1044" t="e">
        <f t="shared" si="294"/>
        <v>#DIV/0!</v>
      </c>
      <c r="AA1044" t="e">
        <f t="shared" si="303"/>
        <v>#DIV/0!</v>
      </c>
      <c r="AB1044" s="6" t="e">
        <f t="shared" si="304"/>
        <v>#DIV/0!</v>
      </c>
    </row>
    <row r="1045" spans="1:28" hidden="1" x14ac:dyDescent="0.2">
      <c r="A1045">
        <f>+予定価格!A1033</f>
        <v>0</v>
      </c>
      <c r="B1045" s="268">
        <f>ROUND(予定価格!B1033*査定表!$B$1949,-D1045)+E1045</f>
        <v>0</v>
      </c>
      <c r="C1045" s="268"/>
      <c r="D1045" s="32">
        <f t="shared" si="305"/>
        <v>3</v>
      </c>
      <c r="E1045" s="33">
        <f t="shared" si="295"/>
        <v>0</v>
      </c>
      <c r="F1045" s="268">
        <f>IF($F$12=0,0,IF(予定価格!$G$1939=0,ROUND(予定価格!H1033*(入力表!$F$12/予定価格!$H$1943),-H1045),ROUND((予定価格!G1033*(入力表!$F$12-予定価格!$H$1943)/予定価格!$G$1943)+予定価格!H1033,-H1045)))+I1045</f>
        <v>0</v>
      </c>
      <c r="G1045" s="268"/>
      <c r="H1045" s="34">
        <f t="shared" si="306"/>
        <v>3</v>
      </c>
      <c r="I1045" s="35">
        <f t="shared" si="296"/>
        <v>0</v>
      </c>
      <c r="J1045" s="252">
        <f t="shared" si="297"/>
        <v>0</v>
      </c>
      <c r="K1045" s="12">
        <f t="shared" si="298"/>
        <v>0</v>
      </c>
      <c r="L1045" s="37"/>
      <c r="M1045" s="6">
        <f>ROUND(予定価格!B1033*査定表!$B$1949,-$F$14)</f>
        <v>0</v>
      </c>
      <c r="N1045">
        <f>IF(M1045=0,1,M1045/予定価格!B1033)</f>
        <v>1</v>
      </c>
      <c r="O1045">
        <f t="shared" si="291"/>
        <v>11</v>
      </c>
      <c r="P1045">
        <f t="shared" si="299"/>
        <v>0</v>
      </c>
      <c r="Q1045">
        <f>IF(M1045=0,0,M1045/予定価格!B1033)</f>
        <v>0</v>
      </c>
      <c r="R1045">
        <f t="shared" si="292"/>
        <v>11</v>
      </c>
      <c r="S1045">
        <f t="shared" si="300"/>
        <v>0</v>
      </c>
      <c r="T1045" s="6">
        <f t="shared" si="301"/>
        <v>0</v>
      </c>
      <c r="U1045" s="6" t="e">
        <f>IF(予定価格!$G$1939=0,ROUND(予定価格!H1033*(入力表!$F$12/予定価格!$H$1943),-$F$14),ROUND((予定価格!G1033*(入力表!$F$12-予定価格!$H$1943)/予定価格!$G$1943)+予定価格!H1033,-$F$14))</f>
        <v>#DIV/0!</v>
      </c>
      <c r="V1045" t="e">
        <f>IF(U1045=0,1,IF(予定価格!O1033=0,1,(U1045-予定価格!P1033)/予定価格!O1033))</f>
        <v>#DIV/0!</v>
      </c>
      <c r="W1045" t="e">
        <f t="shared" si="293"/>
        <v>#DIV/0!</v>
      </c>
      <c r="X1045" t="e">
        <f t="shared" si="302"/>
        <v>#DIV/0!</v>
      </c>
      <c r="Y1045" t="e">
        <f>IF(U1045=0,0,IF(予定価格!G1033=0,0,(U1045-予定価格!H1033)/予定価格!G1033))</f>
        <v>#DIV/0!</v>
      </c>
      <c r="Z1045" t="e">
        <f t="shared" si="294"/>
        <v>#DIV/0!</v>
      </c>
      <c r="AA1045" t="e">
        <f t="shared" si="303"/>
        <v>#DIV/0!</v>
      </c>
      <c r="AB1045" s="6" t="e">
        <f t="shared" si="304"/>
        <v>#DIV/0!</v>
      </c>
    </row>
    <row r="1046" spans="1:28" hidden="1" x14ac:dyDescent="0.2">
      <c r="A1046">
        <f>+予定価格!A1034</f>
        <v>0</v>
      </c>
      <c r="B1046" s="268">
        <f>ROUND(予定価格!B1034*査定表!$B$1949,-D1046)+E1046</f>
        <v>0</v>
      </c>
      <c r="C1046" s="268"/>
      <c r="D1046" s="32">
        <f t="shared" si="305"/>
        <v>3</v>
      </c>
      <c r="E1046" s="33">
        <f t="shared" si="295"/>
        <v>0</v>
      </c>
      <c r="F1046" s="268">
        <f>IF($F$12=0,0,IF(予定価格!$G$1939=0,ROUND(予定価格!H1034*(入力表!$F$12/予定価格!$H$1943),-H1046),ROUND((予定価格!G1034*(入力表!$F$12-予定価格!$H$1943)/予定価格!$G$1943)+予定価格!H1034,-H1046)))+I1046</f>
        <v>0</v>
      </c>
      <c r="G1046" s="268"/>
      <c r="H1046" s="34">
        <f t="shared" si="306"/>
        <v>3</v>
      </c>
      <c r="I1046" s="35">
        <f t="shared" si="296"/>
        <v>0</v>
      </c>
      <c r="J1046" s="252">
        <f t="shared" si="297"/>
        <v>0</v>
      </c>
      <c r="K1046" s="12">
        <f t="shared" si="298"/>
        <v>0</v>
      </c>
      <c r="L1046" s="37"/>
      <c r="M1046" s="6">
        <f>ROUND(予定価格!B1034*査定表!$B$1949,-$F$14)</f>
        <v>0</v>
      </c>
      <c r="N1046">
        <f>IF(M1046=0,1,M1046/予定価格!B1034)</f>
        <v>1</v>
      </c>
      <c r="O1046">
        <f t="shared" si="291"/>
        <v>11</v>
      </c>
      <c r="P1046">
        <f t="shared" si="299"/>
        <v>0</v>
      </c>
      <c r="Q1046">
        <f>IF(M1046=0,0,M1046/予定価格!B1034)</f>
        <v>0</v>
      </c>
      <c r="R1046">
        <f t="shared" si="292"/>
        <v>11</v>
      </c>
      <c r="S1046">
        <f t="shared" si="300"/>
        <v>0</v>
      </c>
      <c r="T1046" s="6">
        <f t="shared" si="301"/>
        <v>0</v>
      </c>
      <c r="U1046" s="6" t="e">
        <f>IF(予定価格!$G$1939=0,ROUND(予定価格!H1034*(入力表!$F$12/予定価格!$H$1943),-$F$14),ROUND((予定価格!G1034*(入力表!$F$12-予定価格!$H$1943)/予定価格!$G$1943)+予定価格!H1034,-$F$14))</f>
        <v>#DIV/0!</v>
      </c>
      <c r="V1046" t="e">
        <f>IF(U1046=0,1,IF(予定価格!O1034=0,1,(U1046-予定価格!P1034)/予定価格!O1034))</f>
        <v>#DIV/0!</v>
      </c>
      <c r="W1046" t="e">
        <f t="shared" si="293"/>
        <v>#DIV/0!</v>
      </c>
      <c r="X1046" t="e">
        <f t="shared" si="302"/>
        <v>#DIV/0!</v>
      </c>
      <c r="Y1046" t="e">
        <f>IF(U1046=0,0,IF(予定価格!G1034=0,0,(U1046-予定価格!H1034)/予定価格!G1034))</f>
        <v>#DIV/0!</v>
      </c>
      <c r="Z1046" t="e">
        <f t="shared" si="294"/>
        <v>#DIV/0!</v>
      </c>
      <c r="AA1046" t="e">
        <f t="shared" si="303"/>
        <v>#DIV/0!</v>
      </c>
      <c r="AB1046" s="6" t="e">
        <f t="shared" si="304"/>
        <v>#DIV/0!</v>
      </c>
    </row>
    <row r="1047" spans="1:28" hidden="1" x14ac:dyDescent="0.2">
      <c r="A1047">
        <f>+予定価格!A1035</f>
        <v>0</v>
      </c>
      <c r="B1047" s="268">
        <f>ROUND(予定価格!B1035*査定表!$B$1949,-D1047)+E1047</f>
        <v>0</v>
      </c>
      <c r="C1047" s="268"/>
      <c r="D1047" s="32">
        <f t="shared" si="305"/>
        <v>3</v>
      </c>
      <c r="E1047" s="33">
        <f t="shared" si="295"/>
        <v>0</v>
      </c>
      <c r="F1047" s="268">
        <f>IF($F$12=0,0,IF(予定価格!$G$1939=0,ROUND(予定価格!H1035*(入力表!$F$12/予定価格!$H$1943),-H1047),ROUND((予定価格!G1035*(入力表!$F$12-予定価格!$H$1943)/予定価格!$G$1943)+予定価格!H1035,-H1047)))+I1047</f>
        <v>0</v>
      </c>
      <c r="G1047" s="268"/>
      <c r="H1047" s="34">
        <f t="shared" si="306"/>
        <v>3</v>
      </c>
      <c r="I1047" s="35">
        <f t="shared" si="296"/>
        <v>0</v>
      </c>
      <c r="J1047" s="252">
        <f t="shared" si="297"/>
        <v>0</v>
      </c>
      <c r="K1047" s="12">
        <f t="shared" si="298"/>
        <v>0</v>
      </c>
      <c r="L1047" s="37"/>
      <c r="M1047" s="6">
        <f>ROUND(予定価格!B1035*査定表!$B$1949,-$F$14)</f>
        <v>0</v>
      </c>
      <c r="N1047">
        <f>IF(M1047=0,1,M1047/予定価格!B1035)</f>
        <v>1</v>
      </c>
      <c r="O1047">
        <f t="shared" si="291"/>
        <v>11</v>
      </c>
      <c r="P1047">
        <f t="shared" si="299"/>
        <v>0</v>
      </c>
      <c r="Q1047">
        <f>IF(M1047=0,0,M1047/予定価格!B1035)</f>
        <v>0</v>
      </c>
      <c r="R1047">
        <f t="shared" si="292"/>
        <v>11</v>
      </c>
      <c r="S1047">
        <f t="shared" si="300"/>
        <v>0</v>
      </c>
      <c r="T1047" s="6">
        <f t="shared" si="301"/>
        <v>0</v>
      </c>
      <c r="U1047" s="6" t="e">
        <f>IF(予定価格!$G$1939=0,ROUND(予定価格!H1035*(入力表!$F$12/予定価格!$H$1943),-$F$14),ROUND((予定価格!G1035*(入力表!$F$12-予定価格!$H$1943)/予定価格!$G$1943)+予定価格!H1035,-$F$14))</f>
        <v>#DIV/0!</v>
      </c>
      <c r="V1047" t="e">
        <f>IF(U1047=0,1,IF(予定価格!O1035=0,1,(U1047-予定価格!P1035)/予定価格!O1035))</f>
        <v>#DIV/0!</v>
      </c>
      <c r="W1047" t="e">
        <f t="shared" si="293"/>
        <v>#DIV/0!</v>
      </c>
      <c r="X1047" t="e">
        <f t="shared" si="302"/>
        <v>#DIV/0!</v>
      </c>
      <c r="Y1047" t="e">
        <f>IF(U1047=0,0,IF(予定価格!G1035=0,0,(U1047-予定価格!H1035)/予定価格!G1035))</f>
        <v>#DIV/0!</v>
      </c>
      <c r="Z1047" t="e">
        <f t="shared" si="294"/>
        <v>#DIV/0!</v>
      </c>
      <c r="AA1047" t="e">
        <f t="shared" si="303"/>
        <v>#DIV/0!</v>
      </c>
      <c r="AB1047" s="6" t="e">
        <f t="shared" si="304"/>
        <v>#DIV/0!</v>
      </c>
    </row>
    <row r="1048" spans="1:28" hidden="1" x14ac:dyDescent="0.2">
      <c r="A1048">
        <f>+予定価格!A1036</f>
        <v>0</v>
      </c>
      <c r="B1048" s="268">
        <f>ROUND(予定価格!B1036*査定表!$B$1949,-D1048)+E1048</f>
        <v>0</v>
      </c>
      <c r="C1048" s="268"/>
      <c r="D1048" s="32">
        <f t="shared" si="305"/>
        <v>3</v>
      </c>
      <c r="E1048" s="33">
        <f t="shared" si="295"/>
        <v>0</v>
      </c>
      <c r="F1048" s="268">
        <f>IF($F$12=0,0,IF(予定価格!$G$1939=0,ROUND(予定価格!H1036*(入力表!$F$12/予定価格!$H$1943),-H1048),ROUND((予定価格!G1036*(入力表!$F$12-予定価格!$H$1943)/予定価格!$G$1943)+予定価格!H1036,-H1048)))+I1048</f>
        <v>0</v>
      </c>
      <c r="G1048" s="268"/>
      <c r="H1048" s="34">
        <f t="shared" si="306"/>
        <v>3</v>
      </c>
      <c r="I1048" s="35">
        <f t="shared" si="296"/>
        <v>0</v>
      </c>
      <c r="J1048" s="252">
        <f t="shared" si="297"/>
        <v>0</v>
      </c>
      <c r="K1048" s="12">
        <f t="shared" si="298"/>
        <v>0</v>
      </c>
      <c r="L1048" s="37"/>
      <c r="M1048" s="6">
        <f>ROUND(予定価格!B1036*査定表!$B$1949,-$F$14)</f>
        <v>0</v>
      </c>
      <c r="N1048">
        <f>IF(M1048=0,1,M1048/予定価格!B1036)</f>
        <v>1</v>
      </c>
      <c r="O1048">
        <f t="shared" si="291"/>
        <v>11</v>
      </c>
      <c r="P1048">
        <f t="shared" si="299"/>
        <v>0</v>
      </c>
      <c r="Q1048">
        <f>IF(M1048=0,0,M1048/予定価格!B1036)</f>
        <v>0</v>
      </c>
      <c r="R1048">
        <f t="shared" si="292"/>
        <v>11</v>
      </c>
      <c r="S1048">
        <f t="shared" si="300"/>
        <v>0</v>
      </c>
      <c r="T1048" s="6">
        <f t="shared" si="301"/>
        <v>0</v>
      </c>
      <c r="U1048" s="6" t="e">
        <f>IF(予定価格!$G$1939=0,ROUND(予定価格!H1036*(入力表!$F$12/予定価格!$H$1943),-$F$14),ROUND((予定価格!G1036*(入力表!$F$12-予定価格!$H$1943)/予定価格!$G$1943)+予定価格!H1036,-$F$14))</f>
        <v>#DIV/0!</v>
      </c>
      <c r="V1048" t="e">
        <f>IF(U1048=0,1,IF(予定価格!O1036=0,1,(U1048-予定価格!P1036)/予定価格!O1036))</f>
        <v>#DIV/0!</v>
      </c>
      <c r="W1048" t="e">
        <f t="shared" si="293"/>
        <v>#DIV/0!</v>
      </c>
      <c r="X1048" t="e">
        <f t="shared" si="302"/>
        <v>#DIV/0!</v>
      </c>
      <c r="Y1048" t="e">
        <f>IF(U1048=0,0,IF(予定価格!G1036=0,0,(U1048-予定価格!H1036)/予定価格!G1036))</f>
        <v>#DIV/0!</v>
      </c>
      <c r="Z1048" t="e">
        <f t="shared" si="294"/>
        <v>#DIV/0!</v>
      </c>
      <c r="AA1048" t="e">
        <f t="shared" si="303"/>
        <v>#DIV/0!</v>
      </c>
      <c r="AB1048" s="6" t="e">
        <f t="shared" si="304"/>
        <v>#DIV/0!</v>
      </c>
    </row>
    <row r="1049" spans="1:28" hidden="1" x14ac:dyDescent="0.2">
      <c r="A1049">
        <f>+予定価格!A1037</f>
        <v>0</v>
      </c>
      <c r="B1049" s="268">
        <f>ROUND(予定価格!B1037*査定表!$B$1949,-D1049)+E1049</f>
        <v>0</v>
      </c>
      <c r="C1049" s="268"/>
      <c r="D1049" s="32">
        <f t="shared" si="305"/>
        <v>3</v>
      </c>
      <c r="E1049" s="33">
        <f t="shared" si="295"/>
        <v>0</v>
      </c>
      <c r="F1049" s="268">
        <f>IF($F$12=0,0,IF(予定価格!$G$1939=0,ROUND(予定価格!H1037*(入力表!$F$12/予定価格!$H$1943),-H1049),ROUND((予定価格!G1037*(入力表!$F$12-予定価格!$H$1943)/予定価格!$G$1943)+予定価格!H1037,-H1049)))+I1049</f>
        <v>0</v>
      </c>
      <c r="G1049" s="268"/>
      <c r="H1049" s="34">
        <f t="shared" si="306"/>
        <v>3</v>
      </c>
      <c r="I1049" s="35">
        <f t="shared" si="296"/>
        <v>0</v>
      </c>
      <c r="J1049" s="252">
        <f t="shared" si="297"/>
        <v>0</v>
      </c>
      <c r="K1049" s="12">
        <f t="shared" si="298"/>
        <v>0</v>
      </c>
      <c r="L1049" s="37"/>
      <c r="M1049" s="6">
        <f>ROUND(予定価格!B1037*査定表!$B$1949,-$F$14)</f>
        <v>0</v>
      </c>
      <c r="N1049">
        <f>IF(M1049=0,1,M1049/予定価格!B1037)</f>
        <v>1</v>
      </c>
      <c r="O1049">
        <f t="shared" si="291"/>
        <v>11</v>
      </c>
      <c r="P1049">
        <f t="shared" si="299"/>
        <v>0</v>
      </c>
      <c r="Q1049">
        <f>IF(M1049=0,0,M1049/予定価格!B1037)</f>
        <v>0</v>
      </c>
      <c r="R1049">
        <f t="shared" si="292"/>
        <v>11</v>
      </c>
      <c r="S1049">
        <f t="shared" si="300"/>
        <v>0</v>
      </c>
      <c r="T1049" s="6">
        <f t="shared" si="301"/>
        <v>0</v>
      </c>
      <c r="U1049" s="6" t="e">
        <f>IF(予定価格!$G$1939=0,ROUND(予定価格!H1037*(入力表!$F$12/予定価格!$H$1943),-$F$14),ROUND((予定価格!G1037*(入力表!$F$12-予定価格!$H$1943)/予定価格!$G$1943)+予定価格!H1037,-$F$14))</f>
        <v>#DIV/0!</v>
      </c>
      <c r="V1049" t="e">
        <f>IF(U1049=0,1,IF(予定価格!O1037=0,1,(U1049-予定価格!P1037)/予定価格!O1037))</f>
        <v>#DIV/0!</v>
      </c>
      <c r="W1049" t="e">
        <f t="shared" si="293"/>
        <v>#DIV/0!</v>
      </c>
      <c r="X1049" t="e">
        <f t="shared" si="302"/>
        <v>#DIV/0!</v>
      </c>
      <c r="Y1049" t="e">
        <f>IF(U1049=0,0,IF(予定価格!G1037=0,0,(U1049-予定価格!H1037)/予定価格!G1037))</f>
        <v>#DIV/0!</v>
      </c>
      <c r="Z1049" t="e">
        <f t="shared" si="294"/>
        <v>#DIV/0!</v>
      </c>
      <c r="AA1049" t="e">
        <f t="shared" si="303"/>
        <v>#DIV/0!</v>
      </c>
      <c r="AB1049" s="6" t="e">
        <f t="shared" si="304"/>
        <v>#DIV/0!</v>
      </c>
    </row>
    <row r="1050" spans="1:28" hidden="1" x14ac:dyDescent="0.2">
      <c r="A1050">
        <f>+予定価格!A1038</f>
        <v>0</v>
      </c>
      <c r="B1050" s="268">
        <f>ROUND(予定価格!B1038*査定表!$B$1949,-D1050)+E1050</f>
        <v>0</v>
      </c>
      <c r="C1050" s="268"/>
      <c r="D1050" s="32">
        <f t="shared" si="305"/>
        <v>3</v>
      </c>
      <c r="E1050" s="33">
        <f t="shared" si="295"/>
        <v>0</v>
      </c>
      <c r="F1050" s="268">
        <f>IF($F$12=0,0,IF(予定価格!$G$1939=0,ROUND(予定価格!H1038*(入力表!$F$12/予定価格!$H$1943),-H1050),ROUND((予定価格!G1038*(入力表!$F$12-予定価格!$H$1943)/予定価格!$G$1943)+予定価格!H1038,-H1050)))+I1050</f>
        <v>0</v>
      </c>
      <c r="G1050" s="268"/>
      <c r="H1050" s="34">
        <f t="shared" si="306"/>
        <v>3</v>
      </c>
      <c r="I1050" s="35">
        <f t="shared" si="296"/>
        <v>0</v>
      </c>
      <c r="J1050" s="252">
        <f t="shared" si="297"/>
        <v>0</v>
      </c>
      <c r="K1050" s="12">
        <f t="shared" si="298"/>
        <v>0</v>
      </c>
      <c r="L1050" s="37"/>
      <c r="M1050" s="6">
        <f>ROUND(予定価格!B1038*査定表!$B$1949,-$F$14)</f>
        <v>0</v>
      </c>
      <c r="N1050">
        <f>IF(M1050=0,1,M1050/予定価格!B1038)</f>
        <v>1</v>
      </c>
      <c r="O1050">
        <f t="shared" ref="O1050:O1113" si="307">RANK(N1050,N$17:N$1984,1)</f>
        <v>11</v>
      </c>
      <c r="P1050">
        <f t="shared" si="299"/>
        <v>0</v>
      </c>
      <c r="Q1050">
        <f>IF(M1050=0,0,M1050/予定価格!B1038)</f>
        <v>0</v>
      </c>
      <c r="R1050">
        <f t="shared" ref="R1050:R1113" si="308">RANK(Q1050,Q$17:Q$1984,0)</f>
        <v>11</v>
      </c>
      <c r="S1050">
        <f t="shared" si="300"/>
        <v>0</v>
      </c>
      <c r="T1050" s="6">
        <f t="shared" si="301"/>
        <v>0</v>
      </c>
      <c r="U1050" s="6" t="e">
        <f>IF(予定価格!$G$1939=0,ROUND(予定価格!H1038*(入力表!$F$12/予定価格!$H$1943),-$F$14),ROUND((予定価格!G1038*(入力表!$F$12-予定価格!$H$1943)/予定価格!$G$1943)+予定価格!H1038,-$F$14))</f>
        <v>#DIV/0!</v>
      </c>
      <c r="V1050" t="e">
        <f>IF(U1050=0,1,IF(予定価格!O1038=0,1,(U1050-予定価格!P1038)/予定価格!O1038))</f>
        <v>#DIV/0!</v>
      </c>
      <c r="W1050" t="e">
        <f t="shared" ref="W1050:W1113" si="309">RANK(V1050,V$17:V$1984,1)</f>
        <v>#DIV/0!</v>
      </c>
      <c r="X1050" t="e">
        <f t="shared" si="302"/>
        <v>#DIV/0!</v>
      </c>
      <c r="Y1050" t="e">
        <f>IF(U1050=0,0,IF(予定価格!G1038=0,0,(U1050-予定価格!H1038)/予定価格!G1038))</f>
        <v>#DIV/0!</v>
      </c>
      <c r="Z1050" t="e">
        <f t="shared" ref="Z1050:Z1113" si="310">RANK(Y1050,Y$17:Y$1984,0)</f>
        <v>#DIV/0!</v>
      </c>
      <c r="AA1050" t="e">
        <f t="shared" si="303"/>
        <v>#DIV/0!</v>
      </c>
      <c r="AB1050" s="6" t="e">
        <f t="shared" si="304"/>
        <v>#DIV/0!</v>
      </c>
    </row>
    <row r="1051" spans="1:28" hidden="1" x14ac:dyDescent="0.2">
      <c r="A1051">
        <f>+予定価格!A1039</f>
        <v>0</v>
      </c>
      <c r="B1051" s="268">
        <f>ROUND(予定価格!B1039*査定表!$B$1949,-D1051)+E1051</f>
        <v>0</v>
      </c>
      <c r="C1051" s="268"/>
      <c r="D1051" s="32">
        <f t="shared" si="305"/>
        <v>3</v>
      </c>
      <c r="E1051" s="33">
        <f t="shared" si="295"/>
        <v>0</v>
      </c>
      <c r="F1051" s="268">
        <f>IF($F$12=0,0,IF(予定価格!$G$1939=0,ROUND(予定価格!H1039*(入力表!$F$12/予定価格!$H$1943),-H1051),ROUND((予定価格!G1039*(入力表!$F$12-予定価格!$H$1943)/予定価格!$G$1943)+予定価格!H1039,-H1051)))+I1051</f>
        <v>0</v>
      </c>
      <c r="G1051" s="268"/>
      <c r="H1051" s="34">
        <f t="shared" si="306"/>
        <v>3</v>
      </c>
      <c r="I1051" s="35">
        <f t="shared" si="296"/>
        <v>0</v>
      </c>
      <c r="J1051" s="252">
        <f t="shared" si="297"/>
        <v>0</v>
      </c>
      <c r="K1051" s="12">
        <f t="shared" si="298"/>
        <v>0</v>
      </c>
      <c r="L1051" s="37"/>
      <c r="M1051" s="6">
        <f>ROUND(予定価格!B1039*査定表!$B$1949,-$F$14)</f>
        <v>0</v>
      </c>
      <c r="N1051">
        <f>IF(M1051=0,1,M1051/予定価格!B1039)</f>
        <v>1</v>
      </c>
      <c r="O1051">
        <f t="shared" si="307"/>
        <v>11</v>
      </c>
      <c r="P1051">
        <f t="shared" si="299"/>
        <v>0</v>
      </c>
      <c r="Q1051">
        <f>IF(M1051=0,0,M1051/予定価格!B1039)</f>
        <v>0</v>
      </c>
      <c r="R1051">
        <f t="shared" si="308"/>
        <v>11</v>
      </c>
      <c r="S1051">
        <f t="shared" si="300"/>
        <v>0</v>
      </c>
      <c r="T1051" s="6">
        <f t="shared" si="301"/>
        <v>0</v>
      </c>
      <c r="U1051" s="6" t="e">
        <f>IF(予定価格!$G$1939=0,ROUND(予定価格!H1039*(入力表!$F$12/予定価格!$H$1943),-$F$14),ROUND((予定価格!G1039*(入力表!$F$12-予定価格!$H$1943)/予定価格!$G$1943)+予定価格!H1039,-$F$14))</f>
        <v>#DIV/0!</v>
      </c>
      <c r="V1051" t="e">
        <f>IF(U1051=0,1,IF(予定価格!O1039=0,1,(U1051-予定価格!P1039)/予定価格!O1039))</f>
        <v>#DIV/0!</v>
      </c>
      <c r="W1051" t="e">
        <f t="shared" si="309"/>
        <v>#DIV/0!</v>
      </c>
      <c r="X1051" t="e">
        <f t="shared" si="302"/>
        <v>#DIV/0!</v>
      </c>
      <c r="Y1051" t="e">
        <f>IF(U1051=0,0,IF(予定価格!G1039=0,0,(U1051-予定価格!H1039)/予定価格!G1039))</f>
        <v>#DIV/0!</v>
      </c>
      <c r="Z1051" t="e">
        <f t="shared" si="310"/>
        <v>#DIV/0!</v>
      </c>
      <c r="AA1051" t="e">
        <f t="shared" si="303"/>
        <v>#DIV/0!</v>
      </c>
      <c r="AB1051" s="6" t="e">
        <f t="shared" si="304"/>
        <v>#DIV/0!</v>
      </c>
    </row>
    <row r="1052" spans="1:28" hidden="1" x14ac:dyDescent="0.2">
      <c r="A1052">
        <f>+予定価格!A1040</f>
        <v>0</v>
      </c>
      <c r="B1052" s="268">
        <f>ROUND(予定価格!B1040*査定表!$B$1949,-D1052)+E1052</f>
        <v>0</v>
      </c>
      <c r="C1052" s="268"/>
      <c r="D1052" s="32">
        <f t="shared" si="305"/>
        <v>3</v>
      </c>
      <c r="E1052" s="33">
        <f t="shared" si="295"/>
        <v>0</v>
      </c>
      <c r="F1052" s="268">
        <f>IF($F$12=0,0,IF(予定価格!$G$1939=0,ROUND(予定価格!H1040*(入力表!$F$12/予定価格!$H$1943),-H1052),ROUND((予定価格!G1040*(入力表!$F$12-予定価格!$H$1943)/予定価格!$G$1943)+予定価格!H1040,-H1052)))+I1052</f>
        <v>0</v>
      </c>
      <c r="G1052" s="268"/>
      <c r="H1052" s="34">
        <f t="shared" si="306"/>
        <v>3</v>
      </c>
      <c r="I1052" s="35">
        <f t="shared" si="296"/>
        <v>0</v>
      </c>
      <c r="J1052" s="252">
        <f t="shared" si="297"/>
        <v>0</v>
      </c>
      <c r="K1052" s="12">
        <f t="shared" si="298"/>
        <v>0</v>
      </c>
      <c r="L1052" s="37"/>
      <c r="M1052" s="6">
        <f>ROUND(予定価格!B1040*査定表!$B$1949,-$F$14)</f>
        <v>0</v>
      </c>
      <c r="N1052">
        <f>IF(M1052=0,1,M1052/予定価格!B1040)</f>
        <v>1</v>
      </c>
      <c r="O1052">
        <f t="shared" si="307"/>
        <v>11</v>
      </c>
      <c r="P1052">
        <f t="shared" si="299"/>
        <v>0</v>
      </c>
      <c r="Q1052">
        <f>IF(M1052=0,0,M1052/予定価格!B1040)</f>
        <v>0</v>
      </c>
      <c r="R1052">
        <f t="shared" si="308"/>
        <v>11</v>
      </c>
      <c r="S1052">
        <f t="shared" si="300"/>
        <v>0</v>
      </c>
      <c r="T1052" s="6">
        <f t="shared" si="301"/>
        <v>0</v>
      </c>
      <c r="U1052" s="6" t="e">
        <f>IF(予定価格!$G$1939=0,ROUND(予定価格!H1040*(入力表!$F$12/予定価格!$H$1943),-$F$14),ROUND((予定価格!G1040*(入力表!$F$12-予定価格!$H$1943)/予定価格!$G$1943)+予定価格!H1040,-$F$14))</f>
        <v>#DIV/0!</v>
      </c>
      <c r="V1052" t="e">
        <f>IF(U1052=0,1,IF(予定価格!O1040=0,1,(U1052-予定価格!P1040)/予定価格!O1040))</f>
        <v>#DIV/0!</v>
      </c>
      <c r="W1052" t="e">
        <f t="shared" si="309"/>
        <v>#DIV/0!</v>
      </c>
      <c r="X1052" t="e">
        <f t="shared" si="302"/>
        <v>#DIV/0!</v>
      </c>
      <c r="Y1052" t="e">
        <f>IF(U1052=0,0,IF(予定価格!G1040=0,0,(U1052-予定価格!H1040)/予定価格!G1040))</f>
        <v>#DIV/0!</v>
      </c>
      <c r="Z1052" t="e">
        <f t="shared" si="310"/>
        <v>#DIV/0!</v>
      </c>
      <c r="AA1052" t="e">
        <f t="shared" si="303"/>
        <v>#DIV/0!</v>
      </c>
      <c r="AB1052" s="6" t="e">
        <f t="shared" si="304"/>
        <v>#DIV/0!</v>
      </c>
    </row>
    <row r="1053" spans="1:28" hidden="1" x14ac:dyDescent="0.2">
      <c r="A1053">
        <f>+予定価格!A1041</f>
        <v>0</v>
      </c>
      <c r="B1053" s="268">
        <f>ROUND(予定価格!B1041*査定表!$B$1949,-D1053)+E1053</f>
        <v>0</v>
      </c>
      <c r="C1053" s="268"/>
      <c r="D1053" s="32">
        <f t="shared" si="305"/>
        <v>3</v>
      </c>
      <c r="E1053" s="33">
        <f t="shared" si="295"/>
        <v>0</v>
      </c>
      <c r="F1053" s="268">
        <f>IF($F$12=0,0,IF(予定価格!$G$1939=0,ROUND(予定価格!H1041*(入力表!$F$12/予定価格!$H$1943),-H1053),ROUND((予定価格!G1041*(入力表!$F$12-予定価格!$H$1943)/予定価格!$G$1943)+予定価格!H1041,-H1053)))+I1053</f>
        <v>0</v>
      </c>
      <c r="G1053" s="268"/>
      <c r="H1053" s="34">
        <f t="shared" si="306"/>
        <v>3</v>
      </c>
      <c r="I1053" s="35">
        <f t="shared" si="296"/>
        <v>0</v>
      </c>
      <c r="J1053" s="252">
        <f t="shared" si="297"/>
        <v>0</v>
      </c>
      <c r="K1053" s="12">
        <f t="shared" si="298"/>
        <v>0</v>
      </c>
      <c r="L1053" s="37"/>
      <c r="M1053" s="6">
        <f>ROUND(予定価格!B1041*査定表!$B$1949,-$F$14)</f>
        <v>0</v>
      </c>
      <c r="N1053">
        <f>IF(M1053=0,1,M1053/予定価格!B1041)</f>
        <v>1</v>
      </c>
      <c r="O1053">
        <f t="shared" si="307"/>
        <v>11</v>
      </c>
      <c r="P1053">
        <f t="shared" si="299"/>
        <v>0</v>
      </c>
      <c r="Q1053">
        <f>IF(M1053=0,0,M1053/予定価格!B1041)</f>
        <v>0</v>
      </c>
      <c r="R1053">
        <f t="shared" si="308"/>
        <v>11</v>
      </c>
      <c r="S1053">
        <f t="shared" si="300"/>
        <v>0</v>
      </c>
      <c r="T1053" s="6">
        <f t="shared" si="301"/>
        <v>0</v>
      </c>
      <c r="U1053" s="6" t="e">
        <f>IF(予定価格!$G$1939=0,ROUND(予定価格!H1041*(入力表!$F$12/予定価格!$H$1943),-$F$14),ROUND((予定価格!G1041*(入力表!$F$12-予定価格!$H$1943)/予定価格!$G$1943)+予定価格!H1041,-$F$14))</f>
        <v>#DIV/0!</v>
      </c>
      <c r="V1053" t="e">
        <f>IF(U1053=0,1,IF(予定価格!O1041=0,1,(U1053-予定価格!P1041)/予定価格!O1041))</f>
        <v>#DIV/0!</v>
      </c>
      <c r="W1053" t="e">
        <f t="shared" si="309"/>
        <v>#DIV/0!</v>
      </c>
      <c r="X1053" t="e">
        <f t="shared" si="302"/>
        <v>#DIV/0!</v>
      </c>
      <c r="Y1053" t="e">
        <f>IF(U1053=0,0,IF(予定価格!G1041=0,0,(U1053-予定価格!H1041)/予定価格!G1041))</f>
        <v>#DIV/0!</v>
      </c>
      <c r="Z1053" t="e">
        <f t="shared" si="310"/>
        <v>#DIV/0!</v>
      </c>
      <c r="AA1053" t="e">
        <f t="shared" si="303"/>
        <v>#DIV/0!</v>
      </c>
      <c r="AB1053" s="6" t="e">
        <f t="shared" si="304"/>
        <v>#DIV/0!</v>
      </c>
    </row>
    <row r="1054" spans="1:28" hidden="1" x14ac:dyDescent="0.2">
      <c r="A1054">
        <f>+予定価格!A1042</f>
        <v>0</v>
      </c>
      <c r="B1054" s="268">
        <f>ROUND(予定価格!B1042*査定表!$B$1949,-D1054)+E1054</f>
        <v>0</v>
      </c>
      <c r="C1054" s="268"/>
      <c r="D1054" s="32">
        <f t="shared" si="305"/>
        <v>3</v>
      </c>
      <c r="E1054" s="33">
        <f t="shared" si="295"/>
        <v>0</v>
      </c>
      <c r="F1054" s="268">
        <f>IF($F$12=0,0,IF(予定価格!$G$1939=0,ROUND(予定価格!H1042*(入力表!$F$12/予定価格!$H$1943),-H1054),ROUND((予定価格!G1042*(入力表!$F$12-予定価格!$H$1943)/予定価格!$G$1943)+予定価格!H1042,-H1054)))+I1054</f>
        <v>0</v>
      </c>
      <c r="G1054" s="268"/>
      <c r="H1054" s="34">
        <f t="shared" si="306"/>
        <v>3</v>
      </c>
      <c r="I1054" s="35">
        <f t="shared" si="296"/>
        <v>0</v>
      </c>
      <c r="J1054" s="252">
        <f t="shared" si="297"/>
        <v>0</v>
      </c>
      <c r="K1054" s="12">
        <f t="shared" si="298"/>
        <v>0</v>
      </c>
      <c r="L1054" s="37"/>
      <c r="M1054" s="6">
        <f>ROUND(予定価格!B1042*査定表!$B$1949,-$F$14)</f>
        <v>0</v>
      </c>
      <c r="N1054">
        <f>IF(M1054=0,1,M1054/予定価格!B1042)</f>
        <v>1</v>
      </c>
      <c r="O1054">
        <f t="shared" si="307"/>
        <v>11</v>
      </c>
      <c r="P1054">
        <f t="shared" si="299"/>
        <v>0</v>
      </c>
      <c r="Q1054">
        <f>IF(M1054=0,0,M1054/予定価格!B1042)</f>
        <v>0</v>
      </c>
      <c r="R1054">
        <f t="shared" si="308"/>
        <v>11</v>
      </c>
      <c r="S1054">
        <f t="shared" si="300"/>
        <v>0</v>
      </c>
      <c r="T1054" s="6">
        <f t="shared" si="301"/>
        <v>0</v>
      </c>
      <c r="U1054" s="6" t="e">
        <f>IF(予定価格!$G$1939=0,ROUND(予定価格!H1042*(入力表!$F$12/予定価格!$H$1943),-$F$14),ROUND((予定価格!G1042*(入力表!$F$12-予定価格!$H$1943)/予定価格!$G$1943)+予定価格!H1042,-$F$14))</f>
        <v>#DIV/0!</v>
      </c>
      <c r="V1054" t="e">
        <f>IF(U1054=0,1,IF(予定価格!O1042=0,1,(U1054-予定価格!P1042)/予定価格!O1042))</f>
        <v>#DIV/0!</v>
      </c>
      <c r="W1054" t="e">
        <f t="shared" si="309"/>
        <v>#DIV/0!</v>
      </c>
      <c r="X1054" t="e">
        <f t="shared" si="302"/>
        <v>#DIV/0!</v>
      </c>
      <c r="Y1054" t="e">
        <f>IF(U1054=0,0,IF(予定価格!G1042=0,0,(U1054-予定価格!H1042)/予定価格!G1042))</f>
        <v>#DIV/0!</v>
      </c>
      <c r="Z1054" t="e">
        <f t="shared" si="310"/>
        <v>#DIV/0!</v>
      </c>
      <c r="AA1054" t="e">
        <f t="shared" si="303"/>
        <v>#DIV/0!</v>
      </c>
      <c r="AB1054" s="6" t="e">
        <f t="shared" si="304"/>
        <v>#DIV/0!</v>
      </c>
    </row>
    <row r="1055" spans="1:28" hidden="1" x14ac:dyDescent="0.2">
      <c r="A1055">
        <f>+予定価格!A1043</f>
        <v>0</v>
      </c>
      <c r="B1055" s="268">
        <f>ROUND(予定価格!B1043*査定表!$B$1949,-D1055)+E1055</f>
        <v>0</v>
      </c>
      <c r="C1055" s="268"/>
      <c r="D1055" s="32">
        <f t="shared" si="305"/>
        <v>3</v>
      </c>
      <c r="E1055" s="33">
        <f t="shared" si="295"/>
        <v>0</v>
      </c>
      <c r="F1055" s="268">
        <f>IF($F$12=0,0,IF(予定価格!$G$1939=0,ROUND(予定価格!H1043*(入力表!$F$12/予定価格!$H$1943),-H1055),ROUND((予定価格!G1043*(入力表!$F$12-予定価格!$H$1943)/予定価格!$G$1943)+予定価格!H1043,-H1055)))+I1055</f>
        <v>0</v>
      </c>
      <c r="G1055" s="268"/>
      <c r="H1055" s="34">
        <f t="shared" si="306"/>
        <v>3</v>
      </c>
      <c r="I1055" s="35">
        <f t="shared" si="296"/>
        <v>0</v>
      </c>
      <c r="J1055" s="252">
        <f t="shared" si="297"/>
        <v>0</v>
      </c>
      <c r="K1055" s="12">
        <f t="shared" si="298"/>
        <v>0</v>
      </c>
      <c r="L1055" s="37"/>
      <c r="M1055" s="6">
        <f>ROUND(予定価格!B1043*査定表!$B$1949,-$F$14)</f>
        <v>0</v>
      </c>
      <c r="N1055">
        <f>IF(M1055=0,1,M1055/予定価格!B1043)</f>
        <v>1</v>
      </c>
      <c r="O1055">
        <f t="shared" si="307"/>
        <v>11</v>
      </c>
      <c r="P1055">
        <f t="shared" si="299"/>
        <v>0</v>
      </c>
      <c r="Q1055">
        <f>IF(M1055=0,0,M1055/予定価格!B1043)</f>
        <v>0</v>
      </c>
      <c r="R1055">
        <f t="shared" si="308"/>
        <v>11</v>
      </c>
      <c r="S1055">
        <f t="shared" si="300"/>
        <v>0</v>
      </c>
      <c r="T1055" s="6">
        <f t="shared" si="301"/>
        <v>0</v>
      </c>
      <c r="U1055" s="6" t="e">
        <f>IF(予定価格!$G$1939=0,ROUND(予定価格!H1043*(入力表!$F$12/予定価格!$H$1943),-$F$14),ROUND((予定価格!G1043*(入力表!$F$12-予定価格!$H$1943)/予定価格!$G$1943)+予定価格!H1043,-$F$14))</f>
        <v>#DIV/0!</v>
      </c>
      <c r="V1055" t="e">
        <f>IF(U1055=0,1,IF(予定価格!O1043=0,1,(U1055-予定価格!P1043)/予定価格!O1043))</f>
        <v>#DIV/0!</v>
      </c>
      <c r="W1055" t="e">
        <f t="shared" si="309"/>
        <v>#DIV/0!</v>
      </c>
      <c r="X1055" t="e">
        <f t="shared" si="302"/>
        <v>#DIV/0!</v>
      </c>
      <c r="Y1055" t="e">
        <f>IF(U1055=0,0,IF(予定価格!G1043=0,0,(U1055-予定価格!H1043)/予定価格!G1043))</f>
        <v>#DIV/0!</v>
      </c>
      <c r="Z1055" t="e">
        <f t="shared" si="310"/>
        <v>#DIV/0!</v>
      </c>
      <c r="AA1055" t="e">
        <f t="shared" si="303"/>
        <v>#DIV/0!</v>
      </c>
      <c r="AB1055" s="6" t="e">
        <f t="shared" si="304"/>
        <v>#DIV/0!</v>
      </c>
    </row>
    <row r="1056" spans="1:28" hidden="1" x14ac:dyDescent="0.2">
      <c r="A1056">
        <f>+予定価格!A1044</f>
        <v>0</v>
      </c>
      <c r="B1056" s="268">
        <f>ROUND(予定価格!B1044*査定表!$B$1949,-D1056)+E1056</f>
        <v>0</v>
      </c>
      <c r="C1056" s="268"/>
      <c r="D1056" s="32">
        <f t="shared" si="305"/>
        <v>3</v>
      </c>
      <c r="E1056" s="33">
        <f t="shared" si="295"/>
        <v>0</v>
      </c>
      <c r="F1056" s="268">
        <f>IF($F$12=0,0,IF(予定価格!$G$1939=0,ROUND(予定価格!H1044*(入力表!$F$12/予定価格!$H$1943),-H1056),ROUND((予定価格!G1044*(入力表!$F$12-予定価格!$H$1943)/予定価格!$G$1943)+予定価格!H1044,-H1056)))+I1056</f>
        <v>0</v>
      </c>
      <c r="G1056" s="268"/>
      <c r="H1056" s="34">
        <f t="shared" si="306"/>
        <v>3</v>
      </c>
      <c r="I1056" s="35">
        <f t="shared" si="296"/>
        <v>0</v>
      </c>
      <c r="J1056" s="252">
        <f t="shared" si="297"/>
        <v>0</v>
      </c>
      <c r="K1056" s="12">
        <f t="shared" si="298"/>
        <v>0</v>
      </c>
      <c r="L1056" s="37"/>
      <c r="M1056" s="6">
        <f>ROUND(予定価格!B1044*査定表!$B$1949,-$F$14)</f>
        <v>0</v>
      </c>
      <c r="N1056">
        <f>IF(M1056=0,1,M1056/予定価格!B1044)</f>
        <v>1</v>
      </c>
      <c r="O1056">
        <f t="shared" si="307"/>
        <v>11</v>
      </c>
      <c r="P1056">
        <f t="shared" si="299"/>
        <v>0</v>
      </c>
      <c r="Q1056">
        <f>IF(M1056=0,0,M1056/予定価格!B1044)</f>
        <v>0</v>
      </c>
      <c r="R1056">
        <f t="shared" si="308"/>
        <v>11</v>
      </c>
      <c r="S1056">
        <f t="shared" si="300"/>
        <v>0</v>
      </c>
      <c r="T1056" s="6">
        <f t="shared" si="301"/>
        <v>0</v>
      </c>
      <c r="U1056" s="6" t="e">
        <f>IF(予定価格!$G$1939=0,ROUND(予定価格!H1044*(入力表!$F$12/予定価格!$H$1943),-$F$14),ROUND((予定価格!G1044*(入力表!$F$12-予定価格!$H$1943)/予定価格!$G$1943)+予定価格!H1044,-$F$14))</f>
        <v>#DIV/0!</v>
      </c>
      <c r="V1056" t="e">
        <f>IF(U1056=0,1,IF(予定価格!O1044=0,1,(U1056-予定価格!P1044)/予定価格!O1044))</f>
        <v>#DIV/0!</v>
      </c>
      <c r="W1056" t="e">
        <f t="shared" si="309"/>
        <v>#DIV/0!</v>
      </c>
      <c r="X1056" t="e">
        <f t="shared" si="302"/>
        <v>#DIV/0!</v>
      </c>
      <c r="Y1056" t="e">
        <f>IF(U1056=0,0,IF(予定価格!G1044=0,0,(U1056-予定価格!H1044)/予定価格!G1044))</f>
        <v>#DIV/0!</v>
      </c>
      <c r="Z1056" t="e">
        <f t="shared" si="310"/>
        <v>#DIV/0!</v>
      </c>
      <c r="AA1056" t="e">
        <f t="shared" si="303"/>
        <v>#DIV/0!</v>
      </c>
      <c r="AB1056" s="6" t="e">
        <f t="shared" si="304"/>
        <v>#DIV/0!</v>
      </c>
    </row>
    <row r="1057" spans="1:28" hidden="1" x14ac:dyDescent="0.2">
      <c r="A1057">
        <f>+予定価格!A1045</f>
        <v>0</v>
      </c>
      <c r="B1057" s="268">
        <f>ROUND(予定価格!B1045*査定表!$B$1949,-D1057)+E1057</f>
        <v>0</v>
      </c>
      <c r="C1057" s="268"/>
      <c r="D1057" s="32">
        <f t="shared" si="305"/>
        <v>3</v>
      </c>
      <c r="E1057" s="33">
        <f t="shared" si="295"/>
        <v>0</v>
      </c>
      <c r="F1057" s="268">
        <f>IF($F$12=0,0,IF(予定価格!$G$1939=0,ROUND(予定価格!H1045*(入力表!$F$12/予定価格!$H$1943),-H1057),ROUND((予定価格!G1045*(入力表!$F$12-予定価格!$H$1943)/予定価格!$G$1943)+予定価格!H1045,-H1057)))+I1057</f>
        <v>0</v>
      </c>
      <c r="G1057" s="268"/>
      <c r="H1057" s="34">
        <f t="shared" si="306"/>
        <v>3</v>
      </c>
      <c r="I1057" s="35">
        <f t="shared" si="296"/>
        <v>0</v>
      </c>
      <c r="J1057" s="252">
        <f t="shared" si="297"/>
        <v>0</v>
      </c>
      <c r="K1057" s="12">
        <f t="shared" si="298"/>
        <v>0</v>
      </c>
      <c r="L1057" s="37"/>
      <c r="M1057" s="6">
        <f>ROUND(予定価格!B1045*査定表!$B$1949,-$F$14)</f>
        <v>0</v>
      </c>
      <c r="N1057">
        <f>IF(M1057=0,1,M1057/予定価格!B1045)</f>
        <v>1</v>
      </c>
      <c r="O1057">
        <f t="shared" si="307"/>
        <v>11</v>
      </c>
      <c r="P1057">
        <f t="shared" si="299"/>
        <v>0</v>
      </c>
      <c r="Q1057">
        <f>IF(M1057=0,0,M1057/予定価格!B1045)</f>
        <v>0</v>
      </c>
      <c r="R1057">
        <f t="shared" si="308"/>
        <v>11</v>
      </c>
      <c r="S1057">
        <f t="shared" si="300"/>
        <v>0</v>
      </c>
      <c r="T1057" s="6">
        <f t="shared" si="301"/>
        <v>0</v>
      </c>
      <c r="U1057" s="6" t="e">
        <f>IF(予定価格!$G$1939=0,ROUND(予定価格!H1045*(入力表!$F$12/予定価格!$H$1943),-$F$14),ROUND((予定価格!G1045*(入力表!$F$12-予定価格!$H$1943)/予定価格!$G$1943)+予定価格!H1045,-$F$14))</f>
        <v>#DIV/0!</v>
      </c>
      <c r="V1057" t="e">
        <f>IF(U1057=0,1,IF(予定価格!O1045=0,1,(U1057-予定価格!P1045)/予定価格!O1045))</f>
        <v>#DIV/0!</v>
      </c>
      <c r="W1057" t="e">
        <f t="shared" si="309"/>
        <v>#DIV/0!</v>
      </c>
      <c r="X1057" t="e">
        <f t="shared" si="302"/>
        <v>#DIV/0!</v>
      </c>
      <c r="Y1057" t="e">
        <f>IF(U1057=0,0,IF(予定価格!G1045=0,0,(U1057-予定価格!H1045)/予定価格!G1045))</f>
        <v>#DIV/0!</v>
      </c>
      <c r="Z1057" t="e">
        <f t="shared" si="310"/>
        <v>#DIV/0!</v>
      </c>
      <c r="AA1057" t="e">
        <f t="shared" si="303"/>
        <v>#DIV/0!</v>
      </c>
      <c r="AB1057" s="6" t="e">
        <f t="shared" si="304"/>
        <v>#DIV/0!</v>
      </c>
    </row>
    <row r="1058" spans="1:28" hidden="1" x14ac:dyDescent="0.2">
      <c r="A1058">
        <f>+予定価格!A1046</f>
        <v>0</v>
      </c>
      <c r="B1058" s="268">
        <f>ROUND(予定価格!B1046*査定表!$B$1949,-D1058)+E1058</f>
        <v>0</v>
      </c>
      <c r="C1058" s="268"/>
      <c r="D1058" s="32">
        <f t="shared" si="305"/>
        <v>3</v>
      </c>
      <c r="E1058" s="33">
        <f t="shared" si="295"/>
        <v>0</v>
      </c>
      <c r="F1058" s="268">
        <f>IF($F$12=0,0,IF(予定価格!$G$1939=0,ROUND(予定価格!H1046*(入力表!$F$12/予定価格!$H$1943),-H1058),ROUND((予定価格!G1046*(入力表!$F$12-予定価格!$H$1943)/予定価格!$G$1943)+予定価格!H1046,-H1058)))+I1058</f>
        <v>0</v>
      </c>
      <c r="G1058" s="268"/>
      <c r="H1058" s="34">
        <f t="shared" si="306"/>
        <v>3</v>
      </c>
      <c r="I1058" s="35">
        <f t="shared" si="296"/>
        <v>0</v>
      </c>
      <c r="J1058" s="252">
        <f t="shared" si="297"/>
        <v>0</v>
      </c>
      <c r="K1058" s="12">
        <f t="shared" si="298"/>
        <v>0</v>
      </c>
      <c r="L1058" s="37"/>
      <c r="M1058" s="6">
        <f>ROUND(予定価格!B1046*査定表!$B$1949,-$F$14)</f>
        <v>0</v>
      </c>
      <c r="N1058">
        <f>IF(M1058=0,1,M1058/予定価格!B1046)</f>
        <v>1</v>
      </c>
      <c r="O1058">
        <f t="shared" si="307"/>
        <v>11</v>
      </c>
      <c r="P1058">
        <f t="shared" si="299"/>
        <v>0</v>
      </c>
      <c r="Q1058">
        <f>IF(M1058=0,0,M1058/予定価格!B1046)</f>
        <v>0</v>
      </c>
      <c r="R1058">
        <f t="shared" si="308"/>
        <v>11</v>
      </c>
      <c r="S1058">
        <f t="shared" si="300"/>
        <v>0</v>
      </c>
      <c r="T1058" s="6">
        <f t="shared" si="301"/>
        <v>0</v>
      </c>
      <c r="U1058" s="6" t="e">
        <f>IF(予定価格!$G$1939=0,ROUND(予定価格!H1046*(入力表!$F$12/予定価格!$H$1943),-$F$14),ROUND((予定価格!G1046*(入力表!$F$12-予定価格!$H$1943)/予定価格!$G$1943)+予定価格!H1046,-$F$14))</f>
        <v>#DIV/0!</v>
      </c>
      <c r="V1058" t="e">
        <f>IF(U1058=0,1,IF(予定価格!O1046=0,1,(U1058-予定価格!P1046)/予定価格!O1046))</f>
        <v>#DIV/0!</v>
      </c>
      <c r="W1058" t="e">
        <f t="shared" si="309"/>
        <v>#DIV/0!</v>
      </c>
      <c r="X1058" t="e">
        <f t="shared" si="302"/>
        <v>#DIV/0!</v>
      </c>
      <c r="Y1058" t="e">
        <f>IF(U1058=0,0,IF(予定価格!G1046=0,0,(U1058-予定価格!H1046)/予定価格!G1046))</f>
        <v>#DIV/0!</v>
      </c>
      <c r="Z1058" t="e">
        <f t="shared" si="310"/>
        <v>#DIV/0!</v>
      </c>
      <c r="AA1058" t="e">
        <f t="shared" si="303"/>
        <v>#DIV/0!</v>
      </c>
      <c r="AB1058" s="6" t="e">
        <f t="shared" si="304"/>
        <v>#DIV/0!</v>
      </c>
    </row>
    <row r="1059" spans="1:28" hidden="1" x14ac:dyDescent="0.2">
      <c r="A1059">
        <f>+予定価格!A1047</f>
        <v>0</v>
      </c>
      <c r="B1059" s="268">
        <f>ROUND(予定価格!B1047*査定表!$B$1949,-D1059)+E1059</f>
        <v>0</v>
      </c>
      <c r="C1059" s="268"/>
      <c r="D1059" s="32">
        <f t="shared" si="305"/>
        <v>3</v>
      </c>
      <c r="E1059" s="33">
        <f t="shared" ref="E1059:E1122" si="311">IF(F$12=0,+P1059+S1059,0)</f>
        <v>0</v>
      </c>
      <c r="F1059" s="268">
        <f>IF($F$12=0,0,IF(予定価格!$G$1939=0,ROUND(予定価格!H1047*(入力表!$F$12/予定価格!$H$1943),-H1059),ROUND((予定価格!G1047*(入力表!$F$12-予定価格!$H$1943)/予定価格!$G$1943)+予定価格!H1047,-H1059)))+I1059</f>
        <v>0</v>
      </c>
      <c r="G1059" s="268"/>
      <c r="H1059" s="34">
        <f t="shared" si="306"/>
        <v>3</v>
      </c>
      <c r="I1059" s="35">
        <f t="shared" ref="I1059:I1122" si="312">IF(F$12=0,0,+X1059+AA1059)</f>
        <v>0</v>
      </c>
      <c r="J1059" s="252">
        <f t="shared" ref="J1059:J1122" si="313">+F1059+K1059</f>
        <v>0</v>
      </c>
      <c r="K1059" s="12">
        <f t="shared" ref="K1059:K1122" si="314">+B1059</f>
        <v>0</v>
      </c>
      <c r="L1059" s="37"/>
      <c r="M1059" s="6">
        <f>ROUND(予定価格!B1047*査定表!$B$1949,-$F$14)</f>
        <v>0</v>
      </c>
      <c r="N1059">
        <f>IF(M1059=0,1,M1059/予定価格!B1047)</f>
        <v>1</v>
      </c>
      <c r="O1059">
        <f t="shared" si="307"/>
        <v>11</v>
      </c>
      <c r="P1059">
        <f t="shared" ref="P1059:P1122" si="315">IF(M$15&gt;0,IF(O1059*10^$F$14&lt;=M$15,10^$F$14,0),0)</f>
        <v>0</v>
      </c>
      <c r="Q1059">
        <f>IF(M1059=0,0,M1059/予定価格!B1047)</f>
        <v>0</v>
      </c>
      <c r="R1059">
        <f t="shared" si="308"/>
        <v>11</v>
      </c>
      <c r="S1059">
        <f t="shared" ref="S1059:S1122" si="316">IF(M$15&lt;0,IF(R1059*10^$F$14&lt;=-M$15,-(10^$F$14),0),0)</f>
        <v>0</v>
      </c>
      <c r="T1059" s="6">
        <f t="shared" ref="T1059:T1122" si="317">+M1059+P1059+S1059</f>
        <v>0</v>
      </c>
      <c r="U1059" s="6" t="e">
        <f>IF(予定価格!$G$1939=0,ROUND(予定価格!H1047*(入力表!$F$12/予定価格!$H$1943),-$F$14),ROUND((予定価格!G1047*(入力表!$F$12-予定価格!$H$1943)/予定価格!$G$1943)+予定価格!H1047,-$F$14))</f>
        <v>#DIV/0!</v>
      </c>
      <c r="V1059" t="e">
        <f>IF(U1059=0,1,IF(予定価格!O1047=0,1,(U1059-予定価格!P1047)/予定価格!O1047))</f>
        <v>#DIV/0!</v>
      </c>
      <c r="W1059" t="e">
        <f t="shared" si="309"/>
        <v>#DIV/0!</v>
      </c>
      <c r="X1059" t="e">
        <f t="shared" ref="X1059:X1122" si="318">IF(U$15&gt;0,IF(W1059*10^$F$14&lt;=U$15,10^$F$14,0),0)</f>
        <v>#DIV/0!</v>
      </c>
      <c r="Y1059" t="e">
        <f>IF(U1059=0,0,IF(予定価格!G1047=0,0,(U1059-予定価格!H1047)/予定価格!G1047))</f>
        <v>#DIV/0!</v>
      </c>
      <c r="Z1059" t="e">
        <f t="shared" si="310"/>
        <v>#DIV/0!</v>
      </c>
      <c r="AA1059" t="e">
        <f t="shared" ref="AA1059:AA1122" si="319">IF(U$15&lt;0,IF(Z1059*10^$F$14&lt;=-U$15,-(10^$F$14),0),0)</f>
        <v>#DIV/0!</v>
      </c>
      <c r="AB1059" s="6" t="e">
        <f t="shared" ref="AB1059:AB1122" si="320">+U1059+X1059+AA1059</f>
        <v>#DIV/0!</v>
      </c>
    </row>
    <row r="1060" spans="1:28" hidden="1" x14ac:dyDescent="0.2">
      <c r="A1060">
        <f>+予定価格!A1048</f>
        <v>0</v>
      </c>
      <c r="B1060" s="268">
        <f>ROUND(予定価格!B1048*査定表!$B$1949,-D1060)+E1060</f>
        <v>0</v>
      </c>
      <c r="C1060" s="268"/>
      <c r="D1060" s="32">
        <f t="shared" si="305"/>
        <v>3</v>
      </c>
      <c r="E1060" s="33">
        <f t="shared" si="311"/>
        <v>0</v>
      </c>
      <c r="F1060" s="268">
        <f>IF($F$12=0,0,IF(予定価格!$G$1939=0,ROUND(予定価格!H1048*(入力表!$F$12/予定価格!$H$1943),-H1060),ROUND((予定価格!G1048*(入力表!$F$12-予定価格!$H$1943)/予定価格!$G$1943)+予定価格!H1048,-H1060)))+I1060</f>
        <v>0</v>
      </c>
      <c r="G1060" s="268"/>
      <c r="H1060" s="34">
        <f t="shared" si="306"/>
        <v>3</v>
      </c>
      <c r="I1060" s="35">
        <f t="shared" si="312"/>
        <v>0</v>
      </c>
      <c r="J1060" s="252">
        <f t="shared" si="313"/>
        <v>0</v>
      </c>
      <c r="K1060" s="12">
        <f t="shared" si="314"/>
        <v>0</v>
      </c>
      <c r="L1060" s="37"/>
      <c r="M1060" s="6">
        <f>ROUND(予定価格!B1048*査定表!$B$1949,-$F$14)</f>
        <v>0</v>
      </c>
      <c r="N1060">
        <f>IF(M1060=0,1,M1060/予定価格!B1048)</f>
        <v>1</v>
      </c>
      <c r="O1060">
        <f t="shared" si="307"/>
        <v>11</v>
      </c>
      <c r="P1060">
        <f t="shared" si="315"/>
        <v>0</v>
      </c>
      <c r="Q1060">
        <f>IF(M1060=0,0,M1060/予定価格!B1048)</f>
        <v>0</v>
      </c>
      <c r="R1060">
        <f t="shared" si="308"/>
        <v>11</v>
      </c>
      <c r="S1060">
        <f t="shared" si="316"/>
        <v>0</v>
      </c>
      <c r="T1060" s="6">
        <f t="shared" si="317"/>
        <v>0</v>
      </c>
      <c r="U1060" s="6" t="e">
        <f>IF(予定価格!$G$1939=0,ROUND(予定価格!H1048*(入力表!$F$12/予定価格!$H$1943),-$F$14),ROUND((予定価格!G1048*(入力表!$F$12-予定価格!$H$1943)/予定価格!$G$1943)+予定価格!H1048,-$F$14))</f>
        <v>#DIV/0!</v>
      </c>
      <c r="V1060" t="e">
        <f>IF(U1060=0,1,IF(予定価格!O1048=0,1,(U1060-予定価格!P1048)/予定価格!O1048))</f>
        <v>#DIV/0!</v>
      </c>
      <c r="W1060" t="e">
        <f t="shared" si="309"/>
        <v>#DIV/0!</v>
      </c>
      <c r="X1060" t="e">
        <f t="shared" si="318"/>
        <v>#DIV/0!</v>
      </c>
      <c r="Y1060" t="e">
        <f>IF(U1060=0,0,IF(予定価格!G1048=0,0,(U1060-予定価格!H1048)/予定価格!G1048))</f>
        <v>#DIV/0!</v>
      </c>
      <c r="Z1060" t="e">
        <f t="shared" si="310"/>
        <v>#DIV/0!</v>
      </c>
      <c r="AA1060" t="e">
        <f t="shared" si="319"/>
        <v>#DIV/0!</v>
      </c>
      <c r="AB1060" s="6" t="e">
        <f t="shared" si="320"/>
        <v>#DIV/0!</v>
      </c>
    </row>
    <row r="1061" spans="1:28" hidden="1" x14ac:dyDescent="0.2">
      <c r="A1061">
        <f>+予定価格!A1049</f>
        <v>0</v>
      </c>
      <c r="B1061" s="268">
        <f>ROUND(予定価格!B1049*査定表!$B$1949,-D1061)+E1061</f>
        <v>0</v>
      </c>
      <c r="C1061" s="268"/>
      <c r="D1061" s="32">
        <f t="shared" si="305"/>
        <v>3</v>
      </c>
      <c r="E1061" s="33">
        <f t="shared" si="311"/>
        <v>0</v>
      </c>
      <c r="F1061" s="268">
        <f>IF($F$12=0,0,IF(予定価格!$G$1939=0,ROUND(予定価格!H1049*(入力表!$F$12/予定価格!$H$1943),-H1061),ROUND((予定価格!G1049*(入力表!$F$12-予定価格!$H$1943)/予定価格!$G$1943)+予定価格!H1049,-H1061)))+I1061</f>
        <v>0</v>
      </c>
      <c r="G1061" s="268"/>
      <c r="H1061" s="34">
        <f t="shared" si="306"/>
        <v>3</v>
      </c>
      <c r="I1061" s="35">
        <f t="shared" si="312"/>
        <v>0</v>
      </c>
      <c r="J1061" s="252">
        <f t="shared" si="313"/>
        <v>0</v>
      </c>
      <c r="K1061" s="12">
        <f t="shared" si="314"/>
        <v>0</v>
      </c>
      <c r="L1061" s="37"/>
      <c r="M1061" s="6">
        <f>ROUND(予定価格!B1049*査定表!$B$1949,-$F$14)</f>
        <v>0</v>
      </c>
      <c r="N1061">
        <f>IF(M1061=0,1,M1061/予定価格!B1049)</f>
        <v>1</v>
      </c>
      <c r="O1061">
        <f t="shared" si="307"/>
        <v>11</v>
      </c>
      <c r="P1061">
        <f t="shared" si="315"/>
        <v>0</v>
      </c>
      <c r="Q1061">
        <f>IF(M1061=0,0,M1061/予定価格!B1049)</f>
        <v>0</v>
      </c>
      <c r="R1061">
        <f t="shared" si="308"/>
        <v>11</v>
      </c>
      <c r="S1061">
        <f t="shared" si="316"/>
        <v>0</v>
      </c>
      <c r="T1061" s="6">
        <f t="shared" si="317"/>
        <v>0</v>
      </c>
      <c r="U1061" s="6" t="e">
        <f>IF(予定価格!$G$1939=0,ROUND(予定価格!H1049*(入力表!$F$12/予定価格!$H$1943),-$F$14),ROUND((予定価格!G1049*(入力表!$F$12-予定価格!$H$1943)/予定価格!$G$1943)+予定価格!H1049,-$F$14))</f>
        <v>#DIV/0!</v>
      </c>
      <c r="V1061" t="e">
        <f>IF(U1061=0,1,IF(予定価格!O1049=0,1,(U1061-予定価格!P1049)/予定価格!O1049))</f>
        <v>#DIV/0!</v>
      </c>
      <c r="W1061" t="e">
        <f t="shared" si="309"/>
        <v>#DIV/0!</v>
      </c>
      <c r="X1061" t="e">
        <f t="shared" si="318"/>
        <v>#DIV/0!</v>
      </c>
      <c r="Y1061" t="e">
        <f>IF(U1061=0,0,IF(予定価格!G1049=0,0,(U1061-予定価格!H1049)/予定価格!G1049))</f>
        <v>#DIV/0!</v>
      </c>
      <c r="Z1061" t="e">
        <f t="shared" si="310"/>
        <v>#DIV/0!</v>
      </c>
      <c r="AA1061" t="e">
        <f t="shared" si="319"/>
        <v>#DIV/0!</v>
      </c>
      <c r="AB1061" s="6" t="e">
        <f t="shared" si="320"/>
        <v>#DIV/0!</v>
      </c>
    </row>
    <row r="1062" spans="1:28" hidden="1" x14ac:dyDescent="0.2">
      <c r="A1062">
        <f>+予定価格!A1050</f>
        <v>0</v>
      </c>
      <c r="B1062" s="268">
        <f>ROUND(予定価格!B1050*査定表!$B$1949,-D1062)+E1062</f>
        <v>0</v>
      </c>
      <c r="C1062" s="268"/>
      <c r="D1062" s="32">
        <f t="shared" si="305"/>
        <v>3</v>
      </c>
      <c r="E1062" s="33">
        <f t="shared" si="311"/>
        <v>0</v>
      </c>
      <c r="F1062" s="268">
        <f>IF($F$12=0,0,IF(予定価格!$G$1939=0,ROUND(予定価格!H1050*(入力表!$F$12/予定価格!$H$1943),-H1062),ROUND((予定価格!G1050*(入力表!$F$12-予定価格!$H$1943)/予定価格!$G$1943)+予定価格!H1050,-H1062)))+I1062</f>
        <v>0</v>
      </c>
      <c r="G1062" s="268"/>
      <c r="H1062" s="34">
        <f t="shared" si="306"/>
        <v>3</v>
      </c>
      <c r="I1062" s="35">
        <f t="shared" si="312"/>
        <v>0</v>
      </c>
      <c r="J1062" s="252">
        <f t="shared" si="313"/>
        <v>0</v>
      </c>
      <c r="K1062" s="12">
        <f t="shared" si="314"/>
        <v>0</v>
      </c>
      <c r="L1062" s="37"/>
      <c r="M1062" s="6">
        <f>ROUND(予定価格!B1050*査定表!$B$1949,-$F$14)</f>
        <v>0</v>
      </c>
      <c r="N1062">
        <f>IF(M1062=0,1,M1062/予定価格!B1050)</f>
        <v>1</v>
      </c>
      <c r="O1062">
        <f t="shared" si="307"/>
        <v>11</v>
      </c>
      <c r="P1062">
        <f t="shared" si="315"/>
        <v>0</v>
      </c>
      <c r="Q1062">
        <f>IF(M1062=0,0,M1062/予定価格!B1050)</f>
        <v>0</v>
      </c>
      <c r="R1062">
        <f t="shared" si="308"/>
        <v>11</v>
      </c>
      <c r="S1062">
        <f t="shared" si="316"/>
        <v>0</v>
      </c>
      <c r="T1062" s="6">
        <f t="shared" si="317"/>
        <v>0</v>
      </c>
      <c r="U1062" s="6" t="e">
        <f>IF(予定価格!$G$1939=0,ROUND(予定価格!H1050*(入力表!$F$12/予定価格!$H$1943),-$F$14),ROUND((予定価格!G1050*(入力表!$F$12-予定価格!$H$1943)/予定価格!$G$1943)+予定価格!H1050,-$F$14))</f>
        <v>#DIV/0!</v>
      </c>
      <c r="V1062" t="e">
        <f>IF(U1062=0,1,IF(予定価格!O1050=0,1,(U1062-予定価格!P1050)/予定価格!O1050))</f>
        <v>#DIV/0!</v>
      </c>
      <c r="W1062" t="e">
        <f t="shared" si="309"/>
        <v>#DIV/0!</v>
      </c>
      <c r="X1062" t="e">
        <f t="shared" si="318"/>
        <v>#DIV/0!</v>
      </c>
      <c r="Y1062" t="e">
        <f>IF(U1062=0,0,IF(予定価格!G1050=0,0,(U1062-予定価格!H1050)/予定価格!G1050))</f>
        <v>#DIV/0!</v>
      </c>
      <c r="Z1062" t="e">
        <f t="shared" si="310"/>
        <v>#DIV/0!</v>
      </c>
      <c r="AA1062" t="e">
        <f t="shared" si="319"/>
        <v>#DIV/0!</v>
      </c>
      <c r="AB1062" s="6" t="e">
        <f t="shared" si="320"/>
        <v>#DIV/0!</v>
      </c>
    </row>
    <row r="1063" spans="1:28" hidden="1" x14ac:dyDescent="0.2">
      <c r="A1063">
        <f>+予定価格!A1051</f>
        <v>0</v>
      </c>
      <c r="B1063" s="268">
        <f>ROUND(予定価格!B1051*査定表!$B$1949,-D1063)+E1063</f>
        <v>0</v>
      </c>
      <c r="C1063" s="268"/>
      <c r="D1063" s="32">
        <f t="shared" si="305"/>
        <v>3</v>
      </c>
      <c r="E1063" s="33">
        <f t="shared" si="311"/>
        <v>0</v>
      </c>
      <c r="F1063" s="268">
        <f>IF($F$12=0,0,IF(予定価格!$G$1939=0,ROUND(予定価格!H1051*(入力表!$F$12/予定価格!$H$1943),-H1063),ROUND((予定価格!G1051*(入力表!$F$12-予定価格!$H$1943)/予定価格!$G$1943)+予定価格!H1051,-H1063)))+I1063</f>
        <v>0</v>
      </c>
      <c r="G1063" s="268"/>
      <c r="H1063" s="34">
        <f t="shared" si="306"/>
        <v>3</v>
      </c>
      <c r="I1063" s="35">
        <f t="shared" si="312"/>
        <v>0</v>
      </c>
      <c r="J1063" s="252">
        <f t="shared" si="313"/>
        <v>0</v>
      </c>
      <c r="K1063" s="12">
        <f t="shared" si="314"/>
        <v>0</v>
      </c>
      <c r="L1063" s="37"/>
      <c r="M1063" s="6">
        <f>ROUND(予定価格!B1051*査定表!$B$1949,-$F$14)</f>
        <v>0</v>
      </c>
      <c r="N1063">
        <f>IF(M1063=0,1,M1063/予定価格!B1051)</f>
        <v>1</v>
      </c>
      <c r="O1063">
        <f t="shared" si="307"/>
        <v>11</v>
      </c>
      <c r="P1063">
        <f t="shared" si="315"/>
        <v>0</v>
      </c>
      <c r="Q1063">
        <f>IF(M1063=0,0,M1063/予定価格!B1051)</f>
        <v>0</v>
      </c>
      <c r="R1063">
        <f t="shared" si="308"/>
        <v>11</v>
      </c>
      <c r="S1063">
        <f t="shared" si="316"/>
        <v>0</v>
      </c>
      <c r="T1063" s="6">
        <f t="shared" si="317"/>
        <v>0</v>
      </c>
      <c r="U1063" s="6" t="e">
        <f>IF(予定価格!$G$1939=0,ROUND(予定価格!H1051*(入力表!$F$12/予定価格!$H$1943),-$F$14),ROUND((予定価格!G1051*(入力表!$F$12-予定価格!$H$1943)/予定価格!$G$1943)+予定価格!H1051,-$F$14))</f>
        <v>#DIV/0!</v>
      </c>
      <c r="V1063" t="e">
        <f>IF(U1063=0,1,IF(予定価格!O1051=0,1,(U1063-予定価格!P1051)/予定価格!O1051))</f>
        <v>#DIV/0!</v>
      </c>
      <c r="W1063" t="e">
        <f t="shared" si="309"/>
        <v>#DIV/0!</v>
      </c>
      <c r="X1063" t="e">
        <f t="shared" si="318"/>
        <v>#DIV/0!</v>
      </c>
      <c r="Y1063" t="e">
        <f>IF(U1063=0,0,IF(予定価格!G1051=0,0,(U1063-予定価格!H1051)/予定価格!G1051))</f>
        <v>#DIV/0!</v>
      </c>
      <c r="Z1063" t="e">
        <f t="shared" si="310"/>
        <v>#DIV/0!</v>
      </c>
      <c r="AA1063" t="e">
        <f t="shared" si="319"/>
        <v>#DIV/0!</v>
      </c>
      <c r="AB1063" s="6" t="e">
        <f t="shared" si="320"/>
        <v>#DIV/0!</v>
      </c>
    </row>
    <row r="1064" spans="1:28" hidden="1" x14ac:dyDescent="0.2">
      <c r="A1064">
        <f>+予定価格!A1052</f>
        <v>0</v>
      </c>
      <c r="B1064" s="268">
        <f>ROUND(予定価格!B1052*査定表!$B$1949,-D1064)+E1064</f>
        <v>0</v>
      </c>
      <c r="C1064" s="268"/>
      <c r="D1064" s="32">
        <f t="shared" si="305"/>
        <v>3</v>
      </c>
      <c r="E1064" s="33">
        <f t="shared" si="311"/>
        <v>0</v>
      </c>
      <c r="F1064" s="268">
        <f>IF($F$12=0,0,IF(予定価格!$G$1939=0,ROUND(予定価格!H1052*(入力表!$F$12/予定価格!$H$1943),-H1064),ROUND((予定価格!G1052*(入力表!$F$12-予定価格!$H$1943)/予定価格!$G$1943)+予定価格!H1052,-H1064)))+I1064</f>
        <v>0</v>
      </c>
      <c r="G1064" s="268"/>
      <c r="H1064" s="34">
        <f t="shared" si="306"/>
        <v>3</v>
      </c>
      <c r="I1064" s="35">
        <f t="shared" si="312"/>
        <v>0</v>
      </c>
      <c r="J1064" s="252">
        <f t="shared" si="313"/>
        <v>0</v>
      </c>
      <c r="K1064" s="12">
        <f t="shared" si="314"/>
        <v>0</v>
      </c>
      <c r="L1064" s="37"/>
      <c r="M1064" s="6">
        <f>ROUND(予定価格!B1052*査定表!$B$1949,-$F$14)</f>
        <v>0</v>
      </c>
      <c r="N1064">
        <f>IF(M1064=0,1,M1064/予定価格!B1052)</f>
        <v>1</v>
      </c>
      <c r="O1064">
        <f t="shared" si="307"/>
        <v>11</v>
      </c>
      <c r="P1064">
        <f t="shared" si="315"/>
        <v>0</v>
      </c>
      <c r="Q1064">
        <f>IF(M1064=0,0,M1064/予定価格!B1052)</f>
        <v>0</v>
      </c>
      <c r="R1064">
        <f t="shared" si="308"/>
        <v>11</v>
      </c>
      <c r="S1064">
        <f t="shared" si="316"/>
        <v>0</v>
      </c>
      <c r="T1064" s="6">
        <f t="shared" si="317"/>
        <v>0</v>
      </c>
      <c r="U1064" s="6" t="e">
        <f>IF(予定価格!$G$1939=0,ROUND(予定価格!H1052*(入力表!$F$12/予定価格!$H$1943),-$F$14),ROUND((予定価格!G1052*(入力表!$F$12-予定価格!$H$1943)/予定価格!$G$1943)+予定価格!H1052,-$F$14))</f>
        <v>#DIV/0!</v>
      </c>
      <c r="V1064" t="e">
        <f>IF(U1064=0,1,IF(予定価格!O1052=0,1,(U1064-予定価格!P1052)/予定価格!O1052))</f>
        <v>#DIV/0!</v>
      </c>
      <c r="W1064" t="e">
        <f t="shared" si="309"/>
        <v>#DIV/0!</v>
      </c>
      <c r="X1064" t="e">
        <f t="shared" si="318"/>
        <v>#DIV/0!</v>
      </c>
      <c r="Y1064" t="e">
        <f>IF(U1064=0,0,IF(予定価格!G1052=0,0,(U1064-予定価格!H1052)/予定価格!G1052))</f>
        <v>#DIV/0!</v>
      </c>
      <c r="Z1064" t="e">
        <f t="shared" si="310"/>
        <v>#DIV/0!</v>
      </c>
      <c r="AA1064" t="e">
        <f t="shared" si="319"/>
        <v>#DIV/0!</v>
      </c>
      <c r="AB1064" s="6" t="e">
        <f t="shared" si="320"/>
        <v>#DIV/0!</v>
      </c>
    </row>
    <row r="1065" spans="1:28" hidden="1" x14ac:dyDescent="0.2">
      <c r="A1065">
        <f>+予定価格!A1053</f>
        <v>0</v>
      </c>
      <c r="B1065" s="268">
        <f>ROUND(予定価格!B1053*査定表!$B$1949,-D1065)+E1065</f>
        <v>0</v>
      </c>
      <c r="C1065" s="268"/>
      <c r="D1065" s="32">
        <f t="shared" si="305"/>
        <v>3</v>
      </c>
      <c r="E1065" s="33">
        <f t="shared" si="311"/>
        <v>0</v>
      </c>
      <c r="F1065" s="268">
        <f>IF($F$12=0,0,IF(予定価格!$G$1939=0,ROUND(予定価格!H1053*(入力表!$F$12/予定価格!$H$1943),-H1065),ROUND((予定価格!G1053*(入力表!$F$12-予定価格!$H$1943)/予定価格!$G$1943)+予定価格!H1053,-H1065)))+I1065</f>
        <v>0</v>
      </c>
      <c r="G1065" s="268"/>
      <c r="H1065" s="34">
        <f t="shared" si="306"/>
        <v>3</v>
      </c>
      <c r="I1065" s="35">
        <f t="shared" si="312"/>
        <v>0</v>
      </c>
      <c r="J1065" s="252">
        <f t="shared" si="313"/>
        <v>0</v>
      </c>
      <c r="K1065" s="12">
        <f t="shared" si="314"/>
        <v>0</v>
      </c>
      <c r="L1065" s="37"/>
      <c r="M1065" s="6">
        <f>ROUND(予定価格!B1053*査定表!$B$1949,-$F$14)</f>
        <v>0</v>
      </c>
      <c r="N1065">
        <f>IF(M1065=0,1,M1065/予定価格!B1053)</f>
        <v>1</v>
      </c>
      <c r="O1065">
        <f t="shared" si="307"/>
        <v>11</v>
      </c>
      <c r="P1065">
        <f t="shared" si="315"/>
        <v>0</v>
      </c>
      <c r="Q1065">
        <f>IF(M1065=0,0,M1065/予定価格!B1053)</f>
        <v>0</v>
      </c>
      <c r="R1065">
        <f t="shared" si="308"/>
        <v>11</v>
      </c>
      <c r="S1065">
        <f t="shared" si="316"/>
        <v>0</v>
      </c>
      <c r="T1065" s="6">
        <f t="shared" si="317"/>
        <v>0</v>
      </c>
      <c r="U1065" s="6" t="e">
        <f>IF(予定価格!$G$1939=0,ROUND(予定価格!H1053*(入力表!$F$12/予定価格!$H$1943),-$F$14),ROUND((予定価格!G1053*(入力表!$F$12-予定価格!$H$1943)/予定価格!$G$1943)+予定価格!H1053,-$F$14))</f>
        <v>#DIV/0!</v>
      </c>
      <c r="V1065" t="e">
        <f>IF(U1065=0,1,IF(予定価格!O1053=0,1,(U1065-予定価格!P1053)/予定価格!O1053))</f>
        <v>#DIV/0!</v>
      </c>
      <c r="W1065" t="e">
        <f t="shared" si="309"/>
        <v>#DIV/0!</v>
      </c>
      <c r="X1065" t="e">
        <f t="shared" si="318"/>
        <v>#DIV/0!</v>
      </c>
      <c r="Y1065" t="e">
        <f>IF(U1065=0,0,IF(予定価格!G1053=0,0,(U1065-予定価格!H1053)/予定価格!G1053))</f>
        <v>#DIV/0!</v>
      </c>
      <c r="Z1065" t="e">
        <f t="shared" si="310"/>
        <v>#DIV/0!</v>
      </c>
      <c r="AA1065" t="e">
        <f t="shared" si="319"/>
        <v>#DIV/0!</v>
      </c>
      <c r="AB1065" s="6" t="e">
        <f t="shared" si="320"/>
        <v>#DIV/0!</v>
      </c>
    </row>
    <row r="1066" spans="1:28" hidden="1" x14ac:dyDescent="0.2">
      <c r="A1066">
        <f>+予定価格!A1054</f>
        <v>0</v>
      </c>
      <c r="B1066" s="268">
        <f>ROUND(予定価格!B1054*査定表!$B$1949,-D1066)+E1066</f>
        <v>0</v>
      </c>
      <c r="C1066" s="268"/>
      <c r="D1066" s="32">
        <f t="shared" si="305"/>
        <v>3</v>
      </c>
      <c r="E1066" s="33">
        <f t="shared" si="311"/>
        <v>0</v>
      </c>
      <c r="F1066" s="268">
        <f>IF($F$12=0,0,IF(予定価格!$G$1939=0,ROUND(予定価格!H1054*(入力表!$F$12/予定価格!$H$1943),-H1066),ROUND((予定価格!G1054*(入力表!$F$12-予定価格!$H$1943)/予定価格!$G$1943)+予定価格!H1054,-H1066)))+I1066</f>
        <v>0</v>
      </c>
      <c r="G1066" s="268"/>
      <c r="H1066" s="34">
        <f t="shared" si="306"/>
        <v>3</v>
      </c>
      <c r="I1066" s="35">
        <f t="shared" si="312"/>
        <v>0</v>
      </c>
      <c r="J1066" s="252">
        <f t="shared" si="313"/>
        <v>0</v>
      </c>
      <c r="K1066" s="12">
        <f t="shared" si="314"/>
        <v>0</v>
      </c>
      <c r="L1066" s="37"/>
      <c r="M1066" s="6">
        <f>ROUND(予定価格!B1054*査定表!$B$1949,-$F$14)</f>
        <v>0</v>
      </c>
      <c r="N1066">
        <f>IF(M1066=0,1,M1066/予定価格!B1054)</f>
        <v>1</v>
      </c>
      <c r="O1066">
        <f t="shared" si="307"/>
        <v>11</v>
      </c>
      <c r="P1066">
        <f t="shared" si="315"/>
        <v>0</v>
      </c>
      <c r="Q1066">
        <f>IF(M1066=0,0,M1066/予定価格!B1054)</f>
        <v>0</v>
      </c>
      <c r="R1066">
        <f t="shared" si="308"/>
        <v>11</v>
      </c>
      <c r="S1066">
        <f t="shared" si="316"/>
        <v>0</v>
      </c>
      <c r="T1066" s="6">
        <f t="shared" si="317"/>
        <v>0</v>
      </c>
      <c r="U1066" s="6" t="e">
        <f>IF(予定価格!$G$1939=0,ROUND(予定価格!H1054*(入力表!$F$12/予定価格!$H$1943),-$F$14),ROUND((予定価格!G1054*(入力表!$F$12-予定価格!$H$1943)/予定価格!$G$1943)+予定価格!H1054,-$F$14))</f>
        <v>#DIV/0!</v>
      </c>
      <c r="V1066" t="e">
        <f>IF(U1066=0,1,IF(予定価格!O1054=0,1,(U1066-予定価格!P1054)/予定価格!O1054))</f>
        <v>#DIV/0!</v>
      </c>
      <c r="W1066" t="e">
        <f t="shared" si="309"/>
        <v>#DIV/0!</v>
      </c>
      <c r="X1066" t="e">
        <f t="shared" si="318"/>
        <v>#DIV/0!</v>
      </c>
      <c r="Y1066" t="e">
        <f>IF(U1066=0,0,IF(予定価格!G1054=0,0,(U1066-予定価格!H1054)/予定価格!G1054))</f>
        <v>#DIV/0!</v>
      </c>
      <c r="Z1066" t="e">
        <f t="shared" si="310"/>
        <v>#DIV/0!</v>
      </c>
      <c r="AA1066" t="e">
        <f t="shared" si="319"/>
        <v>#DIV/0!</v>
      </c>
      <c r="AB1066" s="6" t="e">
        <f t="shared" si="320"/>
        <v>#DIV/0!</v>
      </c>
    </row>
    <row r="1067" spans="1:28" hidden="1" x14ac:dyDescent="0.2">
      <c r="A1067">
        <f>+予定価格!A1055</f>
        <v>0</v>
      </c>
      <c r="B1067" s="268">
        <f>ROUND(予定価格!B1055*査定表!$B$1949,-D1067)+E1067</f>
        <v>0</v>
      </c>
      <c r="C1067" s="268"/>
      <c r="D1067" s="32">
        <f t="shared" si="305"/>
        <v>3</v>
      </c>
      <c r="E1067" s="33">
        <f t="shared" si="311"/>
        <v>0</v>
      </c>
      <c r="F1067" s="268">
        <f>IF($F$12=0,0,IF(予定価格!$G$1939=0,ROUND(予定価格!H1055*(入力表!$F$12/予定価格!$H$1943),-H1067),ROUND((予定価格!G1055*(入力表!$F$12-予定価格!$H$1943)/予定価格!$G$1943)+予定価格!H1055,-H1067)))+I1067</f>
        <v>0</v>
      </c>
      <c r="G1067" s="268"/>
      <c r="H1067" s="34">
        <f t="shared" si="306"/>
        <v>3</v>
      </c>
      <c r="I1067" s="35">
        <f t="shared" si="312"/>
        <v>0</v>
      </c>
      <c r="J1067" s="252">
        <f t="shared" si="313"/>
        <v>0</v>
      </c>
      <c r="K1067" s="12">
        <f t="shared" si="314"/>
        <v>0</v>
      </c>
      <c r="L1067" s="37"/>
      <c r="M1067" s="6">
        <f>ROUND(予定価格!B1055*査定表!$B$1949,-$F$14)</f>
        <v>0</v>
      </c>
      <c r="N1067">
        <f>IF(M1067=0,1,M1067/予定価格!B1055)</f>
        <v>1</v>
      </c>
      <c r="O1067">
        <f t="shared" si="307"/>
        <v>11</v>
      </c>
      <c r="P1067">
        <f t="shared" si="315"/>
        <v>0</v>
      </c>
      <c r="Q1067">
        <f>IF(M1067=0,0,M1067/予定価格!B1055)</f>
        <v>0</v>
      </c>
      <c r="R1067">
        <f t="shared" si="308"/>
        <v>11</v>
      </c>
      <c r="S1067">
        <f t="shared" si="316"/>
        <v>0</v>
      </c>
      <c r="T1067" s="6">
        <f t="shared" si="317"/>
        <v>0</v>
      </c>
      <c r="U1067" s="6" t="e">
        <f>IF(予定価格!$G$1939=0,ROUND(予定価格!H1055*(入力表!$F$12/予定価格!$H$1943),-$F$14),ROUND((予定価格!G1055*(入力表!$F$12-予定価格!$H$1943)/予定価格!$G$1943)+予定価格!H1055,-$F$14))</f>
        <v>#DIV/0!</v>
      </c>
      <c r="V1067" t="e">
        <f>IF(U1067=0,1,IF(予定価格!O1055=0,1,(U1067-予定価格!P1055)/予定価格!O1055))</f>
        <v>#DIV/0!</v>
      </c>
      <c r="W1067" t="e">
        <f t="shared" si="309"/>
        <v>#DIV/0!</v>
      </c>
      <c r="X1067" t="e">
        <f t="shared" si="318"/>
        <v>#DIV/0!</v>
      </c>
      <c r="Y1067" t="e">
        <f>IF(U1067=0,0,IF(予定価格!G1055=0,0,(U1067-予定価格!H1055)/予定価格!G1055))</f>
        <v>#DIV/0!</v>
      </c>
      <c r="Z1067" t="e">
        <f t="shared" si="310"/>
        <v>#DIV/0!</v>
      </c>
      <c r="AA1067" t="e">
        <f t="shared" si="319"/>
        <v>#DIV/0!</v>
      </c>
      <c r="AB1067" s="6" t="e">
        <f t="shared" si="320"/>
        <v>#DIV/0!</v>
      </c>
    </row>
    <row r="1068" spans="1:28" hidden="1" x14ac:dyDescent="0.2">
      <c r="A1068">
        <f>+予定価格!A1056</f>
        <v>0</v>
      </c>
      <c r="B1068" s="268">
        <f>ROUND(予定価格!B1056*査定表!$B$1949,-D1068)+E1068</f>
        <v>0</v>
      </c>
      <c r="C1068" s="268"/>
      <c r="D1068" s="32">
        <f t="shared" si="305"/>
        <v>3</v>
      </c>
      <c r="E1068" s="33">
        <f t="shared" si="311"/>
        <v>0</v>
      </c>
      <c r="F1068" s="268">
        <f>IF($F$12=0,0,IF(予定価格!$G$1939=0,ROUND(予定価格!H1056*(入力表!$F$12/予定価格!$H$1943),-H1068),ROUND((予定価格!G1056*(入力表!$F$12-予定価格!$H$1943)/予定価格!$G$1943)+予定価格!H1056,-H1068)))+I1068</f>
        <v>0</v>
      </c>
      <c r="G1068" s="268"/>
      <c r="H1068" s="34">
        <f t="shared" si="306"/>
        <v>3</v>
      </c>
      <c r="I1068" s="35">
        <f t="shared" si="312"/>
        <v>0</v>
      </c>
      <c r="J1068" s="252">
        <f t="shared" si="313"/>
        <v>0</v>
      </c>
      <c r="K1068" s="12">
        <f t="shared" si="314"/>
        <v>0</v>
      </c>
      <c r="L1068" s="37"/>
      <c r="M1068" s="6">
        <f>ROUND(予定価格!B1056*査定表!$B$1949,-$F$14)</f>
        <v>0</v>
      </c>
      <c r="N1068">
        <f>IF(M1068=0,1,M1068/予定価格!B1056)</f>
        <v>1</v>
      </c>
      <c r="O1068">
        <f t="shared" si="307"/>
        <v>11</v>
      </c>
      <c r="P1068">
        <f t="shared" si="315"/>
        <v>0</v>
      </c>
      <c r="Q1068">
        <f>IF(M1068=0,0,M1068/予定価格!B1056)</f>
        <v>0</v>
      </c>
      <c r="R1068">
        <f t="shared" si="308"/>
        <v>11</v>
      </c>
      <c r="S1068">
        <f t="shared" si="316"/>
        <v>0</v>
      </c>
      <c r="T1068" s="6">
        <f t="shared" si="317"/>
        <v>0</v>
      </c>
      <c r="U1068" s="6" t="e">
        <f>IF(予定価格!$G$1939=0,ROUND(予定価格!H1056*(入力表!$F$12/予定価格!$H$1943),-$F$14),ROUND((予定価格!G1056*(入力表!$F$12-予定価格!$H$1943)/予定価格!$G$1943)+予定価格!H1056,-$F$14))</f>
        <v>#DIV/0!</v>
      </c>
      <c r="V1068" t="e">
        <f>IF(U1068=0,1,IF(予定価格!O1056=0,1,(U1068-予定価格!P1056)/予定価格!O1056))</f>
        <v>#DIV/0!</v>
      </c>
      <c r="W1068" t="e">
        <f t="shared" si="309"/>
        <v>#DIV/0!</v>
      </c>
      <c r="X1068" t="e">
        <f t="shared" si="318"/>
        <v>#DIV/0!</v>
      </c>
      <c r="Y1068" t="e">
        <f>IF(U1068=0,0,IF(予定価格!G1056=0,0,(U1068-予定価格!H1056)/予定価格!G1056))</f>
        <v>#DIV/0!</v>
      </c>
      <c r="Z1068" t="e">
        <f t="shared" si="310"/>
        <v>#DIV/0!</v>
      </c>
      <c r="AA1068" t="e">
        <f t="shared" si="319"/>
        <v>#DIV/0!</v>
      </c>
      <c r="AB1068" s="6" t="e">
        <f t="shared" si="320"/>
        <v>#DIV/0!</v>
      </c>
    </row>
    <row r="1069" spans="1:28" hidden="1" x14ac:dyDescent="0.2">
      <c r="A1069">
        <f>+予定価格!A1057</f>
        <v>0</v>
      </c>
      <c r="B1069" s="268">
        <f>ROUND(予定価格!B1057*査定表!$B$1949,-D1069)+E1069</f>
        <v>0</v>
      </c>
      <c r="C1069" s="268"/>
      <c r="D1069" s="32">
        <f t="shared" si="305"/>
        <v>3</v>
      </c>
      <c r="E1069" s="33">
        <f t="shared" si="311"/>
        <v>0</v>
      </c>
      <c r="F1069" s="268">
        <f>IF($F$12=0,0,IF(予定価格!$G$1939=0,ROUND(予定価格!H1057*(入力表!$F$12/予定価格!$H$1943),-H1069),ROUND((予定価格!G1057*(入力表!$F$12-予定価格!$H$1943)/予定価格!$G$1943)+予定価格!H1057,-H1069)))+I1069</f>
        <v>0</v>
      </c>
      <c r="G1069" s="268"/>
      <c r="H1069" s="34">
        <f t="shared" si="306"/>
        <v>3</v>
      </c>
      <c r="I1069" s="35">
        <f t="shared" si="312"/>
        <v>0</v>
      </c>
      <c r="J1069" s="252">
        <f t="shared" si="313"/>
        <v>0</v>
      </c>
      <c r="K1069" s="12">
        <f t="shared" si="314"/>
        <v>0</v>
      </c>
      <c r="L1069" s="37"/>
      <c r="M1069" s="6">
        <f>ROUND(予定価格!B1057*査定表!$B$1949,-$F$14)</f>
        <v>0</v>
      </c>
      <c r="N1069">
        <f>IF(M1069=0,1,M1069/予定価格!B1057)</f>
        <v>1</v>
      </c>
      <c r="O1069">
        <f t="shared" si="307"/>
        <v>11</v>
      </c>
      <c r="P1069">
        <f t="shared" si="315"/>
        <v>0</v>
      </c>
      <c r="Q1069">
        <f>IF(M1069=0,0,M1069/予定価格!B1057)</f>
        <v>0</v>
      </c>
      <c r="R1069">
        <f t="shared" si="308"/>
        <v>11</v>
      </c>
      <c r="S1069">
        <f t="shared" si="316"/>
        <v>0</v>
      </c>
      <c r="T1069" s="6">
        <f t="shared" si="317"/>
        <v>0</v>
      </c>
      <c r="U1069" s="6" t="e">
        <f>IF(予定価格!$G$1939=0,ROUND(予定価格!H1057*(入力表!$F$12/予定価格!$H$1943),-$F$14),ROUND((予定価格!G1057*(入力表!$F$12-予定価格!$H$1943)/予定価格!$G$1943)+予定価格!H1057,-$F$14))</f>
        <v>#DIV/0!</v>
      </c>
      <c r="V1069" t="e">
        <f>IF(U1069=0,1,IF(予定価格!O1057=0,1,(U1069-予定価格!P1057)/予定価格!O1057))</f>
        <v>#DIV/0!</v>
      </c>
      <c r="W1069" t="e">
        <f t="shared" si="309"/>
        <v>#DIV/0!</v>
      </c>
      <c r="X1069" t="e">
        <f t="shared" si="318"/>
        <v>#DIV/0!</v>
      </c>
      <c r="Y1069" t="e">
        <f>IF(U1069=0,0,IF(予定価格!G1057=0,0,(U1069-予定価格!H1057)/予定価格!G1057))</f>
        <v>#DIV/0!</v>
      </c>
      <c r="Z1069" t="e">
        <f t="shared" si="310"/>
        <v>#DIV/0!</v>
      </c>
      <c r="AA1069" t="e">
        <f t="shared" si="319"/>
        <v>#DIV/0!</v>
      </c>
      <c r="AB1069" s="6" t="e">
        <f t="shared" si="320"/>
        <v>#DIV/0!</v>
      </c>
    </row>
    <row r="1070" spans="1:28" hidden="1" x14ac:dyDescent="0.2">
      <c r="A1070">
        <f>+予定価格!A1058</f>
        <v>0</v>
      </c>
      <c r="B1070" s="268">
        <f>ROUND(予定価格!B1058*査定表!$B$1949,-D1070)+E1070</f>
        <v>0</v>
      </c>
      <c r="C1070" s="268"/>
      <c r="D1070" s="32">
        <f t="shared" si="305"/>
        <v>3</v>
      </c>
      <c r="E1070" s="33">
        <f t="shared" si="311"/>
        <v>0</v>
      </c>
      <c r="F1070" s="268">
        <f>IF($F$12=0,0,IF(予定価格!$G$1939=0,ROUND(予定価格!H1058*(入力表!$F$12/予定価格!$H$1943),-H1070),ROUND((予定価格!G1058*(入力表!$F$12-予定価格!$H$1943)/予定価格!$G$1943)+予定価格!H1058,-H1070)))+I1070</f>
        <v>0</v>
      </c>
      <c r="G1070" s="268"/>
      <c r="H1070" s="34">
        <f t="shared" si="306"/>
        <v>3</v>
      </c>
      <c r="I1070" s="35">
        <f t="shared" si="312"/>
        <v>0</v>
      </c>
      <c r="J1070" s="252">
        <f t="shared" si="313"/>
        <v>0</v>
      </c>
      <c r="K1070" s="12">
        <f t="shared" si="314"/>
        <v>0</v>
      </c>
      <c r="L1070" s="37"/>
      <c r="M1070" s="6">
        <f>ROUND(予定価格!B1058*査定表!$B$1949,-$F$14)</f>
        <v>0</v>
      </c>
      <c r="N1070">
        <f>IF(M1070=0,1,M1070/予定価格!B1058)</f>
        <v>1</v>
      </c>
      <c r="O1070">
        <f t="shared" si="307"/>
        <v>11</v>
      </c>
      <c r="P1070">
        <f t="shared" si="315"/>
        <v>0</v>
      </c>
      <c r="Q1070">
        <f>IF(M1070=0,0,M1070/予定価格!B1058)</f>
        <v>0</v>
      </c>
      <c r="R1070">
        <f t="shared" si="308"/>
        <v>11</v>
      </c>
      <c r="S1070">
        <f t="shared" si="316"/>
        <v>0</v>
      </c>
      <c r="T1070" s="6">
        <f t="shared" si="317"/>
        <v>0</v>
      </c>
      <c r="U1070" s="6" t="e">
        <f>IF(予定価格!$G$1939=0,ROUND(予定価格!H1058*(入力表!$F$12/予定価格!$H$1943),-$F$14),ROUND((予定価格!G1058*(入力表!$F$12-予定価格!$H$1943)/予定価格!$G$1943)+予定価格!H1058,-$F$14))</f>
        <v>#DIV/0!</v>
      </c>
      <c r="V1070" t="e">
        <f>IF(U1070=0,1,IF(予定価格!O1058=0,1,(U1070-予定価格!P1058)/予定価格!O1058))</f>
        <v>#DIV/0!</v>
      </c>
      <c r="W1070" t="e">
        <f t="shared" si="309"/>
        <v>#DIV/0!</v>
      </c>
      <c r="X1070" t="e">
        <f t="shared" si="318"/>
        <v>#DIV/0!</v>
      </c>
      <c r="Y1070" t="e">
        <f>IF(U1070=0,0,IF(予定価格!G1058=0,0,(U1070-予定価格!H1058)/予定価格!G1058))</f>
        <v>#DIV/0!</v>
      </c>
      <c r="Z1070" t="e">
        <f t="shared" si="310"/>
        <v>#DIV/0!</v>
      </c>
      <c r="AA1070" t="e">
        <f t="shared" si="319"/>
        <v>#DIV/0!</v>
      </c>
      <c r="AB1070" s="6" t="e">
        <f t="shared" si="320"/>
        <v>#DIV/0!</v>
      </c>
    </row>
    <row r="1071" spans="1:28" hidden="1" x14ac:dyDescent="0.2">
      <c r="A1071">
        <f>+予定価格!A1059</f>
        <v>0</v>
      </c>
      <c r="B1071" s="268">
        <f>ROUND(予定価格!B1059*査定表!$B$1949,-D1071)+E1071</f>
        <v>0</v>
      </c>
      <c r="C1071" s="268"/>
      <c r="D1071" s="32">
        <f t="shared" si="305"/>
        <v>3</v>
      </c>
      <c r="E1071" s="33">
        <f t="shared" si="311"/>
        <v>0</v>
      </c>
      <c r="F1071" s="268">
        <f>IF($F$12=0,0,IF(予定価格!$G$1939=0,ROUND(予定価格!H1059*(入力表!$F$12/予定価格!$H$1943),-H1071),ROUND((予定価格!G1059*(入力表!$F$12-予定価格!$H$1943)/予定価格!$G$1943)+予定価格!H1059,-H1071)))+I1071</f>
        <v>0</v>
      </c>
      <c r="G1071" s="268"/>
      <c r="H1071" s="34">
        <f t="shared" si="306"/>
        <v>3</v>
      </c>
      <c r="I1071" s="35">
        <f t="shared" si="312"/>
        <v>0</v>
      </c>
      <c r="J1071" s="252">
        <f t="shared" si="313"/>
        <v>0</v>
      </c>
      <c r="K1071" s="12">
        <f t="shared" si="314"/>
        <v>0</v>
      </c>
      <c r="L1071" s="37"/>
      <c r="M1071" s="6">
        <f>ROUND(予定価格!B1059*査定表!$B$1949,-$F$14)</f>
        <v>0</v>
      </c>
      <c r="N1071">
        <f>IF(M1071=0,1,M1071/予定価格!B1059)</f>
        <v>1</v>
      </c>
      <c r="O1071">
        <f t="shared" si="307"/>
        <v>11</v>
      </c>
      <c r="P1071">
        <f t="shared" si="315"/>
        <v>0</v>
      </c>
      <c r="Q1071">
        <f>IF(M1071=0,0,M1071/予定価格!B1059)</f>
        <v>0</v>
      </c>
      <c r="R1071">
        <f t="shared" si="308"/>
        <v>11</v>
      </c>
      <c r="S1071">
        <f t="shared" si="316"/>
        <v>0</v>
      </c>
      <c r="T1071" s="6">
        <f t="shared" si="317"/>
        <v>0</v>
      </c>
      <c r="U1071" s="6" t="e">
        <f>IF(予定価格!$G$1939=0,ROUND(予定価格!H1059*(入力表!$F$12/予定価格!$H$1943),-$F$14),ROUND((予定価格!G1059*(入力表!$F$12-予定価格!$H$1943)/予定価格!$G$1943)+予定価格!H1059,-$F$14))</f>
        <v>#DIV/0!</v>
      </c>
      <c r="V1071" t="e">
        <f>IF(U1071=0,1,IF(予定価格!O1059=0,1,(U1071-予定価格!P1059)/予定価格!O1059))</f>
        <v>#DIV/0!</v>
      </c>
      <c r="W1071" t="e">
        <f t="shared" si="309"/>
        <v>#DIV/0!</v>
      </c>
      <c r="X1071" t="e">
        <f t="shared" si="318"/>
        <v>#DIV/0!</v>
      </c>
      <c r="Y1071" t="e">
        <f>IF(U1071=0,0,IF(予定価格!G1059=0,0,(U1071-予定価格!H1059)/予定価格!G1059))</f>
        <v>#DIV/0!</v>
      </c>
      <c r="Z1071" t="e">
        <f t="shared" si="310"/>
        <v>#DIV/0!</v>
      </c>
      <c r="AA1071" t="e">
        <f t="shared" si="319"/>
        <v>#DIV/0!</v>
      </c>
      <c r="AB1071" s="6" t="e">
        <f t="shared" si="320"/>
        <v>#DIV/0!</v>
      </c>
    </row>
    <row r="1072" spans="1:28" hidden="1" x14ac:dyDescent="0.2">
      <c r="A1072">
        <f>+予定価格!A1060</f>
        <v>0</v>
      </c>
      <c r="B1072" s="268">
        <f>ROUND(予定価格!B1060*査定表!$B$1949,-D1072)+E1072</f>
        <v>0</v>
      </c>
      <c r="C1072" s="268"/>
      <c r="D1072" s="32">
        <f t="shared" si="305"/>
        <v>3</v>
      </c>
      <c r="E1072" s="33">
        <f t="shared" si="311"/>
        <v>0</v>
      </c>
      <c r="F1072" s="268">
        <f>IF($F$12=0,0,IF(予定価格!$G$1939=0,ROUND(予定価格!H1060*(入力表!$F$12/予定価格!$H$1943),-H1072),ROUND((予定価格!G1060*(入力表!$F$12-予定価格!$H$1943)/予定価格!$G$1943)+予定価格!H1060,-H1072)))+I1072</f>
        <v>0</v>
      </c>
      <c r="G1072" s="268"/>
      <c r="H1072" s="34">
        <f t="shared" si="306"/>
        <v>3</v>
      </c>
      <c r="I1072" s="35">
        <f t="shared" si="312"/>
        <v>0</v>
      </c>
      <c r="J1072" s="252">
        <f t="shared" si="313"/>
        <v>0</v>
      </c>
      <c r="K1072" s="12">
        <f t="shared" si="314"/>
        <v>0</v>
      </c>
      <c r="L1072" s="37"/>
      <c r="M1072" s="6">
        <f>ROUND(予定価格!B1060*査定表!$B$1949,-$F$14)</f>
        <v>0</v>
      </c>
      <c r="N1072">
        <f>IF(M1072=0,1,M1072/予定価格!B1060)</f>
        <v>1</v>
      </c>
      <c r="O1072">
        <f t="shared" si="307"/>
        <v>11</v>
      </c>
      <c r="P1072">
        <f t="shared" si="315"/>
        <v>0</v>
      </c>
      <c r="Q1072">
        <f>IF(M1072=0,0,M1072/予定価格!B1060)</f>
        <v>0</v>
      </c>
      <c r="R1072">
        <f t="shared" si="308"/>
        <v>11</v>
      </c>
      <c r="S1072">
        <f t="shared" si="316"/>
        <v>0</v>
      </c>
      <c r="T1072" s="6">
        <f t="shared" si="317"/>
        <v>0</v>
      </c>
      <c r="U1072" s="6" t="e">
        <f>IF(予定価格!$G$1939=0,ROUND(予定価格!H1060*(入力表!$F$12/予定価格!$H$1943),-$F$14),ROUND((予定価格!G1060*(入力表!$F$12-予定価格!$H$1943)/予定価格!$G$1943)+予定価格!H1060,-$F$14))</f>
        <v>#DIV/0!</v>
      </c>
      <c r="V1072" t="e">
        <f>IF(U1072=0,1,IF(予定価格!O1060=0,1,(U1072-予定価格!P1060)/予定価格!O1060))</f>
        <v>#DIV/0!</v>
      </c>
      <c r="W1072" t="e">
        <f t="shared" si="309"/>
        <v>#DIV/0!</v>
      </c>
      <c r="X1072" t="e">
        <f t="shared" si="318"/>
        <v>#DIV/0!</v>
      </c>
      <c r="Y1072" t="e">
        <f>IF(U1072=0,0,IF(予定価格!G1060=0,0,(U1072-予定価格!H1060)/予定価格!G1060))</f>
        <v>#DIV/0!</v>
      </c>
      <c r="Z1072" t="e">
        <f t="shared" si="310"/>
        <v>#DIV/0!</v>
      </c>
      <c r="AA1072" t="e">
        <f t="shared" si="319"/>
        <v>#DIV/0!</v>
      </c>
      <c r="AB1072" s="6" t="e">
        <f t="shared" si="320"/>
        <v>#DIV/0!</v>
      </c>
    </row>
    <row r="1073" spans="1:28" hidden="1" x14ac:dyDescent="0.2">
      <c r="A1073">
        <f>+予定価格!A1061</f>
        <v>0</v>
      </c>
      <c r="B1073" s="268">
        <f>ROUND(予定価格!B1061*査定表!$B$1949,-D1073)+E1073</f>
        <v>0</v>
      </c>
      <c r="C1073" s="268"/>
      <c r="D1073" s="32">
        <f t="shared" si="305"/>
        <v>3</v>
      </c>
      <c r="E1073" s="33">
        <f t="shared" si="311"/>
        <v>0</v>
      </c>
      <c r="F1073" s="268">
        <f>IF($F$12=0,0,IF(予定価格!$G$1939=0,ROUND(予定価格!H1061*(入力表!$F$12/予定価格!$H$1943),-H1073),ROUND((予定価格!G1061*(入力表!$F$12-予定価格!$H$1943)/予定価格!$G$1943)+予定価格!H1061,-H1073)))+I1073</f>
        <v>0</v>
      </c>
      <c r="G1073" s="268"/>
      <c r="H1073" s="34">
        <f t="shared" si="306"/>
        <v>3</v>
      </c>
      <c r="I1073" s="35">
        <f t="shared" si="312"/>
        <v>0</v>
      </c>
      <c r="J1073" s="252">
        <f t="shared" si="313"/>
        <v>0</v>
      </c>
      <c r="K1073" s="12">
        <f t="shared" si="314"/>
        <v>0</v>
      </c>
      <c r="L1073" s="37"/>
      <c r="M1073" s="6">
        <f>ROUND(予定価格!B1061*査定表!$B$1949,-$F$14)</f>
        <v>0</v>
      </c>
      <c r="N1073">
        <f>IF(M1073=0,1,M1073/予定価格!B1061)</f>
        <v>1</v>
      </c>
      <c r="O1073">
        <f t="shared" si="307"/>
        <v>11</v>
      </c>
      <c r="P1073">
        <f t="shared" si="315"/>
        <v>0</v>
      </c>
      <c r="Q1073">
        <f>IF(M1073=0,0,M1073/予定価格!B1061)</f>
        <v>0</v>
      </c>
      <c r="R1073">
        <f t="shared" si="308"/>
        <v>11</v>
      </c>
      <c r="S1073">
        <f t="shared" si="316"/>
        <v>0</v>
      </c>
      <c r="T1073" s="6">
        <f t="shared" si="317"/>
        <v>0</v>
      </c>
      <c r="U1073" s="6" t="e">
        <f>IF(予定価格!$G$1939=0,ROUND(予定価格!H1061*(入力表!$F$12/予定価格!$H$1943),-$F$14),ROUND((予定価格!G1061*(入力表!$F$12-予定価格!$H$1943)/予定価格!$G$1943)+予定価格!H1061,-$F$14))</f>
        <v>#DIV/0!</v>
      </c>
      <c r="V1073" t="e">
        <f>IF(U1073=0,1,IF(予定価格!O1061=0,1,(U1073-予定価格!P1061)/予定価格!O1061))</f>
        <v>#DIV/0!</v>
      </c>
      <c r="W1073" t="e">
        <f t="shared" si="309"/>
        <v>#DIV/0!</v>
      </c>
      <c r="X1073" t="e">
        <f t="shared" si="318"/>
        <v>#DIV/0!</v>
      </c>
      <c r="Y1073" t="e">
        <f>IF(U1073=0,0,IF(予定価格!G1061=0,0,(U1073-予定価格!H1061)/予定価格!G1061))</f>
        <v>#DIV/0!</v>
      </c>
      <c r="Z1073" t="e">
        <f t="shared" si="310"/>
        <v>#DIV/0!</v>
      </c>
      <c r="AA1073" t="e">
        <f t="shared" si="319"/>
        <v>#DIV/0!</v>
      </c>
      <c r="AB1073" s="6" t="e">
        <f t="shared" si="320"/>
        <v>#DIV/0!</v>
      </c>
    </row>
    <row r="1074" spans="1:28" hidden="1" x14ac:dyDescent="0.2">
      <c r="A1074">
        <f>+予定価格!A1062</f>
        <v>0</v>
      </c>
      <c r="B1074" s="268">
        <f>ROUND(予定価格!B1062*査定表!$B$1949,-D1074)+E1074</f>
        <v>0</v>
      </c>
      <c r="C1074" s="268"/>
      <c r="D1074" s="32">
        <f t="shared" si="305"/>
        <v>3</v>
      </c>
      <c r="E1074" s="33">
        <f t="shared" si="311"/>
        <v>0</v>
      </c>
      <c r="F1074" s="268">
        <f>IF($F$12=0,0,IF(予定価格!$G$1939=0,ROUND(予定価格!H1062*(入力表!$F$12/予定価格!$H$1943),-H1074),ROUND((予定価格!G1062*(入力表!$F$12-予定価格!$H$1943)/予定価格!$G$1943)+予定価格!H1062,-H1074)))+I1074</f>
        <v>0</v>
      </c>
      <c r="G1074" s="268"/>
      <c r="H1074" s="34">
        <f t="shared" si="306"/>
        <v>3</v>
      </c>
      <c r="I1074" s="35">
        <f t="shared" si="312"/>
        <v>0</v>
      </c>
      <c r="J1074" s="252">
        <f t="shared" si="313"/>
        <v>0</v>
      </c>
      <c r="K1074" s="12">
        <f t="shared" si="314"/>
        <v>0</v>
      </c>
      <c r="L1074" s="37"/>
      <c r="M1074" s="6">
        <f>ROUND(予定価格!B1062*査定表!$B$1949,-$F$14)</f>
        <v>0</v>
      </c>
      <c r="N1074">
        <f>IF(M1074=0,1,M1074/予定価格!B1062)</f>
        <v>1</v>
      </c>
      <c r="O1074">
        <f t="shared" si="307"/>
        <v>11</v>
      </c>
      <c r="P1074">
        <f t="shared" si="315"/>
        <v>0</v>
      </c>
      <c r="Q1074">
        <f>IF(M1074=0,0,M1074/予定価格!B1062)</f>
        <v>0</v>
      </c>
      <c r="R1074">
        <f t="shared" si="308"/>
        <v>11</v>
      </c>
      <c r="S1074">
        <f t="shared" si="316"/>
        <v>0</v>
      </c>
      <c r="T1074" s="6">
        <f t="shared" si="317"/>
        <v>0</v>
      </c>
      <c r="U1074" s="6" t="e">
        <f>IF(予定価格!$G$1939=0,ROUND(予定価格!H1062*(入力表!$F$12/予定価格!$H$1943),-$F$14),ROUND((予定価格!G1062*(入力表!$F$12-予定価格!$H$1943)/予定価格!$G$1943)+予定価格!H1062,-$F$14))</f>
        <v>#DIV/0!</v>
      </c>
      <c r="V1074" t="e">
        <f>IF(U1074=0,1,IF(予定価格!O1062=0,1,(U1074-予定価格!P1062)/予定価格!O1062))</f>
        <v>#DIV/0!</v>
      </c>
      <c r="W1074" t="e">
        <f t="shared" si="309"/>
        <v>#DIV/0!</v>
      </c>
      <c r="X1074" t="e">
        <f t="shared" si="318"/>
        <v>#DIV/0!</v>
      </c>
      <c r="Y1074" t="e">
        <f>IF(U1074=0,0,IF(予定価格!G1062=0,0,(U1074-予定価格!H1062)/予定価格!G1062))</f>
        <v>#DIV/0!</v>
      </c>
      <c r="Z1074" t="e">
        <f t="shared" si="310"/>
        <v>#DIV/0!</v>
      </c>
      <c r="AA1074" t="e">
        <f t="shared" si="319"/>
        <v>#DIV/0!</v>
      </c>
      <c r="AB1074" s="6" t="e">
        <f t="shared" si="320"/>
        <v>#DIV/0!</v>
      </c>
    </row>
    <row r="1075" spans="1:28" hidden="1" x14ac:dyDescent="0.2">
      <c r="A1075">
        <f>+予定価格!A1063</f>
        <v>0</v>
      </c>
      <c r="B1075" s="268">
        <f>ROUND(予定価格!B1063*査定表!$B$1949,-D1075)+E1075</f>
        <v>0</v>
      </c>
      <c r="C1075" s="268"/>
      <c r="D1075" s="32">
        <f t="shared" si="305"/>
        <v>3</v>
      </c>
      <c r="E1075" s="33">
        <f t="shared" si="311"/>
        <v>0</v>
      </c>
      <c r="F1075" s="268">
        <f>IF($F$12=0,0,IF(予定価格!$G$1939=0,ROUND(予定価格!H1063*(入力表!$F$12/予定価格!$H$1943),-H1075),ROUND((予定価格!G1063*(入力表!$F$12-予定価格!$H$1943)/予定価格!$G$1943)+予定価格!H1063,-H1075)))+I1075</f>
        <v>0</v>
      </c>
      <c r="G1075" s="268"/>
      <c r="H1075" s="34">
        <f t="shared" si="306"/>
        <v>3</v>
      </c>
      <c r="I1075" s="35">
        <f t="shared" si="312"/>
        <v>0</v>
      </c>
      <c r="J1075" s="252">
        <f t="shared" si="313"/>
        <v>0</v>
      </c>
      <c r="K1075" s="12">
        <f t="shared" si="314"/>
        <v>0</v>
      </c>
      <c r="L1075" s="37"/>
      <c r="M1075" s="6">
        <f>ROUND(予定価格!B1063*査定表!$B$1949,-$F$14)</f>
        <v>0</v>
      </c>
      <c r="N1075">
        <f>IF(M1075=0,1,M1075/予定価格!B1063)</f>
        <v>1</v>
      </c>
      <c r="O1075">
        <f t="shared" si="307"/>
        <v>11</v>
      </c>
      <c r="P1075">
        <f t="shared" si="315"/>
        <v>0</v>
      </c>
      <c r="Q1075">
        <f>IF(M1075=0,0,M1075/予定価格!B1063)</f>
        <v>0</v>
      </c>
      <c r="R1075">
        <f t="shared" si="308"/>
        <v>11</v>
      </c>
      <c r="S1075">
        <f t="shared" si="316"/>
        <v>0</v>
      </c>
      <c r="T1075" s="6">
        <f t="shared" si="317"/>
        <v>0</v>
      </c>
      <c r="U1075" s="6" t="e">
        <f>IF(予定価格!$G$1939=0,ROUND(予定価格!H1063*(入力表!$F$12/予定価格!$H$1943),-$F$14),ROUND((予定価格!G1063*(入力表!$F$12-予定価格!$H$1943)/予定価格!$G$1943)+予定価格!H1063,-$F$14))</f>
        <v>#DIV/0!</v>
      </c>
      <c r="V1075" t="e">
        <f>IF(U1075=0,1,IF(予定価格!O1063=0,1,(U1075-予定価格!P1063)/予定価格!O1063))</f>
        <v>#DIV/0!</v>
      </c>
      <c r="W1075" t="e">
        <f t="shared" si="309"/>
        <v>#DIV/0!</v>
      </c>
      <c r="X1075" t="e">
        <f t="shared" si="318"/>
        <v>#DIV/0!</v>
      </c>
      <c r="Y1075" t="e">
        <f>IF(U1075=0,0,IF(予定価格!G1063=0,0,(U1075-予定価格!H1063)/予定価格!G1063))</f>
        <v>#DIV/0!</v>
      </c>
      <c r="Z1075" t="e">
        <f t="shared" si="310"/>
        <v>#DIV/0!</v>
      </c>
      <c r="AA1075" t="e">
        <f t="shared" si="319"/>
        <v>#DIV/0!</v>
      </c>
      <c r="AB1075" s="6" t="e">
        <f t="shared" si="320"/>
        <v>#DIV/0!</v>
      </c>
    </row>
    <row r="1076" spans="1:28" hidden="1" x14ac:dyDescent="0.2">
      <c r="A1076">
        <f>+予定価格!A1064</f>
        <v>0</v>
      </c>
      <c r="B1076" s="268">
        <f>ROUND(予定価格!B1064*査定表!$B$1949,-D1076)+E1076</f>
        <v>0</v>
      </c>
      <c r="C1076" s="268"/>
      <c r="D1076" s="32">
        <f t="shared" si="305"/>
        <v>3</v>
      </c>
      <c r="E1076" s="33">
        <f t="shared" si="311"/>
        <v>0</v>
      </c>
      <c r="F1076" s="268">
        <f>IF($F$12=0,0,IF(予定価格!$G$1939=0,ROUND(予定価格!H1064*(入力表!$F$12/予定価格!$H$1943),-H1076),ROUND((予定価格!G1064*(入力表!$F$12-予定価格!$H$1943)/予定価格!$G$1943)+予定価格!H1064,-H1076)))+I1076</f>
        <v>0</v>
      </c>
      <c r="G1076" s="268"/>
      <c r="H1076" s="34">
        <f t="shared" si="306"/>
        <v>3</v>
      </c>
      <c r="I1076" s="35">
        <f t="shared" si="312"/>
        <v>0</v>
      </c>
      <c r="J1076" s="252">
        <f t="shared" si="313"/>
        <v>0</v>
      </c>
      <c r="K1076" s="12">
        <f t="shared" si="314"/>
        <v>0</v>
      </c>
      <c r="L1076" s="37"/>
      <c r="M1076" s="6">
        <f>ROUND(予定価格!B1064*査定表!$B$1949,-$F$14)</f>
        <v>0</v>
      </c>
      <c r="N1076">
        <f>IF(M1076=0,1,M1076/予定価格!B1064)</f>
        <v>1</v>
      </c>
      <c r="O1076">
        <f t="shared" si="307"/>
        <v>11</v>
      </c>
      <c r="P1076">
        <f t="shared" si="315"/>
        <v>0</v>
      </c>
      <c r="Q1076">
        <f>IF(M1076=0,0,M1076/予定価格!B1064)</f>
        <v>0</v>
      </c>
      <c r="R1076">
        <f t="shared" si="308"/>
        <v>11</v>
      </c>
      <c r="S1076">
        <f t="shared" si="316"/>
        <v>0</v>
      </c>
      <c r="T1076" s="6">
        <f t="shared" si="317"/>
        <v>0</v>
      </c>
      <c r="U1076" s="6" t="e">
        <f>IF(予定価格!$G$1939=0,ROUND(予定価格!H1064*(入力表!$F$12/予定価格!$H$1943),-$F$14),ROUND((予定価格!G1064*(入力表!$F$12-予定価格!$H$1943)/予定価格!$G$1943)+予定価格!H1064,-$F$14))</f>
        <v>#DIV/0!</v>
      </c>
      <c r="V1076" t="e">
        <f>IF(U1076=0,1,IF(予定価格!O1064=0,1,(U1076-予定価格!P1064)/予定価格!O1064))</f>
        <v>#DIV/0!</v>
      </c>
      <c r="W1076" t="e">
        <f t="shared" si="309"/>
        <v>#DIV/0!</v>
      </c>
      <c r="X1076" t="e">
        <f t="shared" si="318"/>
        <v>#DIV/0!</v>
      </c>
      <c r="Y1076" t="e">
        <f>IF(U1076=0,0,IF(予定価格!G1064=0,0,(U1076-予定価格!H1064)/予定価格!G1064))</f>
        <v>#DIV/0!</v>
      </c>
      <c r="Z1076" t="e">
        <f t="shared" si="310"/>
        <v>#DIV/0!</v>
      </c>
      <c r="AA1076" t="e">
        <f t="shared" si="319"/>
        <v>#DIV/0!</v>
      </c>
      <c r="AB1076" s="6" t="e">
        <f t="shared" si="320"/>
        <v>#DIV/0!</v>
      </c>
    </row>
    <row r="1077" spans="1:28" hidden="1" x14ac:dyDescent="0.2">
      <c r="A1077">
        <f>+予定価格!A1065</f>
        <v>0</v>
      </c>
      <c r="B1077" s="268">
        <f>ROUND(予定価格!B1065*査定表!$B$1949,-D1077)+E1077</f>
        <v>0</v>
      </c>
      <c r="C1077" s="268"/>
      <c r="D1077" s="32">
        <f t="shared" si="305"/>
        <v>3</v>
      </c>
      <c r="E1077" s="33">
        <f t="shared" si="311"/>
        <v>0</v>
      </c>
      <c r="F1077" s="268">
        <f>IF($F$12=0,0,IF(予定価格!$G$1939=0,ROUND(予定価格!H1065*(入力表!$F$12/予定価格!$H$1943),-H1077),ROUND((予定価格!G1065*(入力表!$F$12-予定価格!$H$1943)/予定価格!$G$1943)+予定価格!H1065,-H1077)))+I1077</f>
        <v>0</v>
      </c>
      <c r="G1077" s="268"/>
      <c r="H1077" s="34">
        <f t="shared" si="306"/>
        <v>3</v>
      </c>
      <c r="I1077" s="35">
        <f t="shared" si="312"/>
        <v>0</v>
      </c>
      <c r="J1077" s="252">
        <f t="shared" si="313"/>
        <v>0</v>
      </c>
      <c r="K1077" s="12">
        <f t="shared" si="314"/>
        <v>0</v>
      </c>
      <c r="L1077" s="37"/>
      <c r="M1077" s="6">
        <f>ROUND(予定価格!B1065*査定表!$B$1949,-$F$14)</f>
        <v>0</v>
      </c>
      <c r="N1077">
        <f>IF(M1077=0,1,M1077/予定価格!B1065)</f>
        <v>1</v>
      </c>
      <c r="O1077">
        <f t="shared" si="307"/>
        <v>11</v>
      </c>
      <c r="P1077">
        <f t="shared" si="315"/>
        <v>0</v>
      </c>
      <c r="Q1077">
        <f>IF(M1077=0,0,M1077/予定価格!B1065)</f>
        <v>0</v>
      </c>
      <c r="R1077">
        <f t="shared" si="308"/>
        <v>11</v>
      </c>
      <c r="S1077">
        <f t="shared" si="316"/>
        <v>0</v>
      </c>
      <c r="T1077" s="6">
        <f t="shared" si="317"/>
        <v>0</v>
      </c>
      <c r="U1077" s="6" t="e">
        <f>IF(予定価格!$G$1939=0,ROUND(予定価格!H1065*(入力表!$F$12/予定価格!$H$1943),-$F$14),ROUND((予定価格!G1065*(入力表!$F$12-予定価格!$H$1943)/予定価格!$G$1943)+予定価格!H1065,-$F$14))</f>
        <v>#DIV/0!</v>
      </c>
      <c r="V1077" t="e">
        <f>IF(U1077=0,1,IF(予定価格!O1065=0,1,(U1077-予定価格!P1065)/予定価格!O1065))</f>
        <v>#DIV/0!</v>
      </c>
      <c r="W1077" t="e">
        <f t="shared" si="309"/>
        <v>#DIV/0!</v>
      </c>
      <c r="X1077" t="e">
        <f t="shared" si="318"/>
        <v>#DIV/0!</v>
      </c>
      <c r="Y1077" t="e">
        <f>IF(U1077=0,0,IF(予定価格!G1065=0,0,(U1077-予定価格!H1065)/予定価格!G1065))</f>
        <v>#DIV/0!</v>
      </c>
      <c r="Z1077" t="e">
        <f t="shared" si="310"/>
        <v>#DIV/0!</v>
      </c>
      <c r="AA1077" t="e">
        <f t="shared" si="319"/>
        <v>#DIV/0!</v>
      </c>
      <c r="AB1077" s="6" t="e">
        <f t="shared" si="320"/>
        <v>#DIV/0!</v>
      </c>
    </row>
    <row r="1078" spans="1:28" hidden="1" x14ac:dyDescent="0.2">
      <c r="A1078">
        <f>+予定価格!A1066</f>
        <v>0</v>
      </c>
      <c r="B1078" s="268">
        <f>ROUND(予定価格!B1066*査定表!$B$1949,-D1078)+E1078</f>
        <v>0</v>
      </c>
      <c r="C1078" s="268"/>
      <c r="D1078" s="32">
        <f t="shared" si="305"/>
        <v>3</v>
      </c>
      <c r="E1078" s="33">
        <f t="shared" si="311"/>
        <v>0</v>
      </c>
      <c r="F1078" s="268">
        <f>IF($F$12=0,0,IF(予定価格!$G$1939=0,ROUND(予定価格!H1066*(入力表!$F$12/予定価格!$H$1943),-H1078),ROUND((予定価格!G1066*(入力表!$F$12-予定価格!$H$1943)/予定価格!$G$1943)+予定価格!H1066,-H1078)))+I1078</f>
        <v>0</v>
      </c>
      <c r="G1078" s="268"/>
      <c r="H1078" s="34">
        <f t="shared" si="306"/>
        <v>3</v>
      </c>
      <c r="I1078" s="35">
        <f t="shared" si="312"/>
        <v>0</v>
      </c>
      <c r="J1078" s="252">
        <f t="shared" si="313"/>
        <v>0</v>
      </c>
      <c r="K1078" s="12">
        <f t="shared" si="314"/>
        <v>0</v>
      </c>
      <c r="L1078" s="37"/>
      <c r="M1078" s="6">
        <f>ROUND(予定価格!B1066*査定表!$B$1949,-$F$14)</f>
        <v>0</v>
      </c>
      <c r="N1078">
        <f>IF(M1078=0,1,M1078/予定価格!B1066)</f>
        <v>1</v>
      </c>
      <c r="O1078">
        <f t="shared" si="307"/>
        <v>11</v>
      </c>
      <c r="P1078">
        <f t="shared" si="315"/>
        <v>0</v>
      </c>
      <c r="Q1078">
        <f>IF(M1078=0,0,M1078/予定価格!B1066)</f>
        <v>0</v>
      </c>
      <c r="R1078">
        <f t="shared" si="308"/>
        <v>11</v>
      </c>
      <c r="S1078">
        <f t="shared" si="316"/>
        <v>0</v>
      </c>
      <c r="T1078" s="6">
        <f t="shared" si="317"/>
        <v>0</v>
      </c>
      <c r="U1078" s="6" t="e">
        <f>IF(予定価格!$G$1939=0,ROUND(予定価格!H1066*(入力表!$F$12/予定価格!$H$1943),-$F$14),ROUND((予定価格!G1066*(入力表!$F$12-予定価格!$H$1943)/予定価格!$G$1943)+予定価格!H1066,-$F$14))</f>
        <v>#DIV/0!</v>
      </c>
      <c r="V1078" t="e">
        <f>IF(U1078=0,1,IF(予定価格!O1066=0,1,(U1078-予定価格!P1066)/予定価格!O1066))</f>
        <v>#DIV/0!</v>
      </c>
      <c r="W1078" t="e">
        <f t="shared" si="309"/>
        <v>#DIV/0!</v>
      </c>
      <c r="X1078" t="e">
        <f t="shared" si="318"/>
        <v>#DIV/0!</v>
      </c>
      <c r="Y1078" t="e">
        <f>IF(U1078=0,0,IF(予定価格!G1066=0,0,(U1078-予定価格!H1066)/予定価格!G1066))</f>
        <v>#DIV/0!</v>
      </c>
      <c r="Z1078" t="e">
        <f t="shared" si="310"/>
        <v>#DIV/0!</v>
      </c>
      <c r="AA1078" t="e">
        <f t="shared" si="319"/>
        <v>#DIV/0!</v>
      </c>
      <c r="AB1078" s="6" t="e">
        <f t="shared" si="320"/>
        <v>#DIV/0!</v>
      </c>
    </row>
    <row r="1079" spans="1:28" hidden="1" x14ac:dyDescent="0.2">
      <c r="A1079">
        <f>+予定価格!A1067</f>
        <v>0</v>
      </c>
      <c r="B1079" s="268">
        <f>ROUND(予定価格!B1067*査定表!$B$1949,-D1079)+E1079</f>
        <v>0</v>
      </c>
      <c r="C1079" s="268"/>
      <c r="D1079" s="32">
        <f t="shared" si="305"/>
        <v>3</v>
      </c>
      <c r="E1079" s="33">
        <f t="shared" si="311"/>
        <v>0</v>
      </c>
      <c r="F1079" s="268">
        <f>IF($F$12=0,0,IF(予定価格!$G$1939=0,ROUND(予定価格!H1067*(入力表!$F$12/予定価格!$H$1943),-H1079),ROUND((予定価格!G1067*(入力表!$F$12-予定価格!$H$1943)/予定価格!$G$1943)+予定価格!H1067,-H1079)))+I1079</f>
        <v>0</v>
      </c>
      <c r="G1079" s="268"/>
      <c r="H1079" s="34">
        <f t="shared" si="306"/>
        <v>3</v>
      </c>
      <c r="I1079" s="35">
        <f t="shared" si="312"/>
        <v>0</v>
      </c>
      <c r="J1079" s="252">
        <f t="shared" si="313"/>
        <v>0</v>
      </c>
      <c r="K1079" s="12">
        <f t="shared" si="314"/>
        <v>0</v>
      </c>
      <c r="L1079" s="37"/>
      <c r="M1079" s="6">
        <f>ROUND(予定価格!B1067*査定表!$B$1949,-$F$14)</f>
        <v>0</v>
      </c>
      <c r="N1079">
        <f>IF(M1079=0,1,M1079/予定価格!B1067)</f>
        <v>1</v>
      </c>
      <c r="O1079">
        <f t="shared" si="307"/>
        <v>11</v>
      </c>
      <c r="P1079">
        <f t="shared" si="315"/>
        <v>0</v>
      </c>
      <c r="Q1079">
        <f>IF(M1079=0,0,M1079/予定価格!B1067)</f>
        <v>0</v>
      </c>
      <c r="R1079">
        <f t="shared" si="308"/>
        <v>11</v>
      </c>
      <c r="S1079">
        <f t="shared" si="316"/>
        <v>0</v>
      </c>
      <c r="T1079" s="6">
        <f t="shared" si="317"/>
        <v>0</v>
      </c>
      <c r="U1079" s="6" t="e">
        <f>IF(予定価格!$G$1939=0,ROUND(予定価格!H1067*(入力表!$F$12/予定価格!$H$1943),-$F$14),ROUND((予定価格!G1067*(入力表!$F$12-予定価格!$H$1943)/予定価格!$G$1943)+予定価格!H1067,-$F$14))</f>
        <v>#DIV/0!</v>
      </c>
      <c r="V1079" t="e">
        <f>IF(U1079=0,1,IF(予定価格!O1067=0,1,(U1079-予定価格!P1067)/予定価格!O1067))</f>
        <v>#DIV/0!</v>
      </c>
      <c r="W1079" t="e">
        <f t="shared" si="309"/>
        <v>#DIV/0!</v>
      </c>
      <c r="X1079" t="e">
        <f t="shared" si="318"/>
        <v>#DIV/0!</v>
      </c>
      <c r="Y1079" t="e">
        <f>IF(U1079=0,0,IF(予定価格!G1067=0,0,(U1079-予定価格!H1067)/予定価格!G1067))</f>
        <v>#DIV/0!</v>
      </c>
      <c r="Z1079" t="e">
        <f t="shared" si="310"/>
        <v>#DIV/0!</v>
      </c>
      <c r="AA1079" t="e">
        <f t="shared" si="319"/>
        <v>#DIV/0!</v>
      </c>
      <c r="AB1079" s="6" t="e">
        <f t="shared" si="320"/>
        <v>#DIV/0!</v>
      </c>
    </row>
    <row r="1080" spans="1:28" hidden="1" x14ac:dyDescent="0.2">
      <c r="A1080">
        <f>+予定価格!A1068</f>
        <v>0</v>
      </c>
      <c r="B1080" s="268">
        <f>ROUND(予定価格!B1068*査定表!$B$1949,-D1080)+E1080</f>
        <v>0</v>
      </c>
      <c r="C1080" s="268"/>
      <c r="D1080" s="32">
        <f t="shared" si="305"/>
        <v>3</v>
      </c>
      <c r="E1080" s="33">
        <f t="shared" si="311"/>
        <v>0</v>
      </c>
      <c r="F1080" s="268">
        <f>IF($F$12=0,0,IF(予定価格!$G$1939=0,ROUND(予定価格!H1068*(入力表!$F$12/予定価格!$H$1943),-H1080),ROUND((予定価格!G1068*(入力表!$F$12-予定価格!$H$1943)/予定価格!$G$1943)+予定価格!H1068,-H1080)))+I1080</f>
        <v>0</v>
      </c>
      <c r="G1080" s="268"/>
      <c r="H1080" s="34">
        <f t="shared" si="306"/>
        <v>3</v>
      </c>
      <c r="I1080" s="35">
        <f t="shared" si="312"/>
        <v>0</v>
      </c>
      <c r="J1080" s="252">
        <f t="shared" si="313"/>
        <v>0</v>
      </c>
      <c r="K1080" s="12">
        <f t="shared" si="314"/>
        <v>0</v>
      </c>
      <c r="L1080" s="37"/>
      <c r="M1080" s="6">
        <f>ROUND(予定価格!B1068*査定表!$B$1949,-$F$14)</f>
        <v>0</v>
      </c>
      <c r="N1080">
        <f>IF(M1080=0,1,M1080/予定価格!B1068)</f>
        <v>1</v>
      </c>
      <c r="O1080">
        <f t="shared" si="307"/>
        <v>11</v>
      </c>
      <c r="P1080">
        <f t="shared" si="315"/>
        <v>0</v>
      </c>
      <c r="Q1080">
        <f>IF(M1080=0,0,M1080/予定価格!B1068)</f>
        <v>0</v>
      </c>
      <c r="R1080">
        <f t="shared" si="308"/>
        <v>11</v>
      </c>
      <c r="S1080">
        <f t="shared" si="316"/>
        <v>0</v>
      </c>
      <c r="T1080" s="6">
        <f t="shared" si="317"/>
        <v>0</v>
      </c>
      <c r="U1080" s="6" t="e">
        <f>IF(予定価格!$G$1939=0,ROUND(予定価格!H1068*(入力表!$F$12/予定価格!$H$1943),-$F$14),ROUND((予定価格!G1068*(入力表!$F$12-予定価格!$H$1943)/予定価格!$G$1943)+予定価格!H1068,-$F$14))</f>
        <v>#DIV/0!</v>
      </c>
      <c r="V1080" t="e">
        <f>IF(U1080=0,1,IF(予定価格!O1068=0,1,(U1080-予定価格!P1068)/予定価格!O1068))</f>
        <v>#DIV/0!</v>
      </c>
      <c r="W1080" t="e">
        <f t="shared" si="309"/>
        <v>#DIV/0!</v>
      </c>
      <c r="X1080" t="e">
        <f t="shared" si="318"/>
        <v>#DIV/0!</v>
      </c>
      <c r="Y1080" t="e">
        <f>IF(U1080=0,0,IF(予定価格!G1068=0,0,(U1080-予定価格!H1068)/予定価格!G1068))</f>
        <v>#DIV/0!</v>
      </c>
      <c r="Z1080" t="e">
        <f t="shared" si="310"/>
        <v>#DIV/0!</v>
      </c>
      <c r="AA1080" t="e">
        <f t="shared" si="319"/>
        <v>#DIV/0!</v>
      </c>
      <c r="AB1080" s="6" t="e">
        <f t="shared" si="320"/>
        <v>#DIV/0!</v>
      </c>
    </row>
    <row r="1081" spans="1:28" hidden="1" x14ac:dyDescent="0.2">
      <c r="A1081">
        <f>+予定価格!A1069</f>
        <v>0</v>
      </c>
      <c r="B1081" s="268">
        <f>ROUND(予定価格!B1069*査定表!$B$1949,-D1081)+E1081</f>
        <v>0</v>
      </c>
      <c r="C1081" s="268"/>
      <c r="D1081" s="32">
        <f t="shared" si="305"/>
        <v>3</v>
      </c>
      <c r="E1081" s="33">
        <f t="shared" si="311"/>
        <v>0</v>
      </c>
      <c r="F1081" s="268">
        <f>IF($F$12=0,0,IF(予定価格!$G$1939=0,ROUND(予定価格!H1069*(入力表!$F$12/予定価格!$H$1943),-H1081),ROUND((予定価格!G1069*(入力表!$F$12-予定価格!$H$1943)/予定価格!$G$1943)+予定価格!H1069,-H1081)))+I1081</f>
        <v>0</v>
      </c>
      <c r="G1081" s="268"/>
      <c r="H1081" s="34">
        <f t="shared" si="306"/>
        <v>3</v>
      </c>
      <c r="I1081" s="35">
        <f t="shared" si="312"/>
        <v>0</v>
      </c>
      <c r="J1081" s="252">
        <f t="shared" si="313"/>
        <v>0</v>
      </c>
      <c r="K1081" s="12">
        <f t="shared" si="314"/>
        <v>0</v>
      </c>
      <c r="L1081" s="37"/>
      <c r="M1081" s="6">
        <f>ROUND(予定価格!B1069*査定表!$B$1949,-$F$14)</f>
        <v>0</v>
      </c>
      <c r="N1081">
        <f>IF(M1081=0,1,M1081/予定価格!B1069)</f>
        <v>1</v>
      </c>
      <c r="O1081">
        <f t="shared" si="307"/>
        <v>11</v>
      </c>
      <c r="P1081">
        <f t="shared" si="315"/>
        <v>0</v>
      </c>
      <c r="Q1081">
        <f>IF(M1081=0,0,M1081/予定価格!B1069)</f>
        <v>0</v>
      </c>
      <c r="R1081">
        <f t="shared" si="308"/>
        <v>11</v>
      </c>
      <c r="S1081">
        <f t="shared" si="316"/>
        <v>0</v>
      </c>
      <c r="T1081" s="6">
        <f t="shared" si="317"/>
        <v>0</v>
      </c>
      <c r="U1081" s="6" t="e">
        <f>IF(予定価格!$G$1939=0,ROUND(予定価格!H1069*(入力表!$F$12/予定価格!$H$1943),-$F$14),ROUND((予定価格!G1069*(入力表!$F$12-予定価格!$H$1943)/予定価格!$G$1943)+予定価格!H1069,-$F$14))</f>
        <v>#DIV/0!</v>
      </c>
      <c r="V1081" t="e">
        <f>IF(U1081=0,1,IF(予定価格!O1069=0,1,(U1081-予定価格!P1069)/予定価格!O1069))</f>
        <v>#DIV/0!</v>
      </c>
      <c r="W1081" t="e">
        <f t="shared" si="309"/>
        <v>#DIV/0!</v>
      </c>
      <c r="X1081" t="e">
        <f t="shared" si="318"/>
        <v>#DIV/0!</v>
      </c>
      <c r="Y1081" t="e">
        <f>IF(U1081=0,0,IF(予定価格!G1069=0,0,(U1081-予定価格!H1069)/予定価格!G1069))</f>
        <v>#DIV/0!</v>
      </c>
      <c r="Z1081" t="e">
        <f t="shared" si="310"/>
        <v>#DIV/0!</v>
      </c>
      <c r="AA1081" t="e">
        <f t="shared" si="319"/>
        <v>#DIV/0!</v>
      </c>
      <c r="AB1081" s="6" t="e">
        <f t="shared" si="320"/>
        <v>#DIV/0!</v>
      </c>
    </row>
    <row r="1082" spans="1:28" hidden="1" x14ac:dyDescent="0.2">
      <c r="A1082">
        <f>+予定価格!A1070</f>
        <v>0</v>
      </c>
      <c r="B1082" s="268">
        <f>ROUND(予定価格!B1070*査定表!$B$1949,-D1082)+E1082</f>
        <v>0</v>
      </c>
      <c r="C1082" s="268"/>
      <c r="D1082" s="32">
        <f t="shared" si="305"/>
        <v>3</v>
      </c>
      <c r="E1082" s="33">
        <f t="shared" si="311"/>
        <v>0</v>
      </c>
      <c r="F1082" s="268">
        <f>IF($F$12=0,0,IF(予定価格!$G$1939=0,ROUND(予定価格!H1070*(入力表!$F$12/予定価格!$H$1943),-H1082),ROUND((予定価格!G1070*(入力表!$F$12-予定価格!$H$1943)/予定価格!$G$1943)+予定価格!H1070,-H1082)))+I1082</f>
        <v>0</v>
      </c>
      <c r="G1082" s="268"/>
      <c r="H1082" s="34">
        <f t="shared" si="306"/>
        <v>3</v>
      </c>
      <c r="I1082" s="35">
        <f t="shared" si="312"/>
        <v>0</v>
      </c>
      <c r="J1082" s="252">
        <f t="shared" si="313"/>
        <v>0</v>
      </c>
      <c r="K1082" s="12">
        <f t="shared" si="314"/>
        <v>0</v>
      </c>
      <c r="L1082" s="37"/>
      <c r="M1082" s="6">
        <f>ROUND(予定価格!B1070*査定表!$B$1949,-$F$14)</f>
        <v>0</v>
      </c>
      <c r="N1082">
        <f>IF(M1082=0,1,M1082/予定価格!B1070)</f>
        <v>1</v>
      </c>
      <c r="O1082">
        <f t="shared" si="307"/>
        <v>11</v>
      </c>
      <c r="P1082">
        <f t="shared" si="315"/>
        <v>0</v>
      </c>
      <c r="Q1082">
        <f>IF(M1082=0,0,M1082/予定価格!B1070)</f>
        <v>0</v>
      </c>
      <c r="R1082">
        <f t="shared" si="308"/>
        <v>11</v>
      </c>
      <c r="S1082">
        <f t="shared" si="316"/>
        <v>0</v>
      </c>
      <c r="T1082" s="6">
        <f t="shared" si="317"/>
        <v>0</v>
      </c>
      <c r="U1082" s="6" t="e">
        <f>IF(予定価格!$G$1939=0,ROUND(予定価格!H1070*(入力表!$F$12/予定価格!$H$1943),-$F$14),ROUND((予定価格!G1070*(入力表!$F$12-予定価格!$H$1943)/予定価格!$G$1943)+予定価格!H1070,-$F$14))</f>
        <v>#DIV/0!</v>
      </c>
      <c r="V1082" t="e">
        <f>IF(U1082=0,1,IF(予定価格!O1070=0,1,(U1082-予定価格!P1070)/予定価格!O1070))</f>
        <v>#DIV/0!</v>
      </c>
      <c r="W1082" t="e">
        <f t="shared" si="309"/>
        <v>#DIV/0!</v>
      </c>
      <c r="X1082" t="e">
        <f t="shared" si="318"/>
        <v>#DIV/0!</v>
      </c>
      <c r="Y1082" t="e">
        <f>IF(U1082=0,0,IF(予定価格!G1070=0,0,(U1082-予定価格!H1070)/予定価格!G1070))</f>
        <v>#DIV/0!</v>
      </c>
      <c r="Z1082" t="e">
        <f t="shared" si="310"/>
        <v>#DIV/0!</v>
      </c>
      <c r="AA1082" t="e">
        <f t="shared" si="319"/>
        <v>#DIV/0!</v>
      </c>
      <c r="AB1082" s="6" t="e">
        <f t="shared" si="320"/>
        <v>#DIV/0!</v>
      </c>
    </row>
    <row r="1083" spans="1:28" hidden="1" x14ac:dyDescent="0.2">
      <c r="A1083">
        <f>+予定価格!A1071</f>
        <v>0</v>
      </c>
      <c r="B1083" s="268">
        <f>ROUND(予定価格!B1071*査定表!$B$1949,-D1083)+E1083</f>
        <v>0</v>
      </c>
      <c r="C1083" s="268"/>
      <c r="D1083" s="32">
        <f t="shared" si="305"/>
        <v>3</v>
      </c>
      <c r="E1083" s="33">
        <f t="shared" si="311"/>
        <v>0</v>
      </c>
      <c r="F1083" s="268">
        <f>IF($F$12=0,0,IF(予定価格!$G$1939=0,ROUND(予定価格!H1071*(入力表!$F$12/予定価格!$H$1943),-H1083),ROUND((予定価格!G1071*(入力表!$F$12-予定価格!$H$1943)/予定価格!$G$1943)+予定価格!H1071,-H1083)))+I1083</f>
        <v>0</v>
      </c>
      <c r="G1083" s="268"/>
      <c r="H1083" s="34">
        <f t="shared" si="306"/>
        <v>3</v>
      </c>
      <c r="I1083" s="35">
        <f t="shared" si="312"/>
        <v>0</v>
      </c>
      <c r="J1083" s="252">
        <f t="shared" si="313"/>
        <v>0</v>
      </c>
      <c r="K1083" s="12">
        <f t="shared" si="314"/>
        <v>0</v>
      </c>
      <c r="L1083" s="37"/>
      <c r="M1083" s="6">
        <f>ROUND(予定価格!B1071*査定表!$B$1949,-$F$14)</f>
        <v>0</v>
      </c>
      <c r="N1083">
        <f>IF(M1083=0,1,M1083/予定価格!B1071)</f>
        <v>1</v>
      </c>
      <c r="O1083">
        <f t="shared" si="307"/>
        <v>11</v>
      </c>
      <c r="P1083">
        <f t="shared" si="315"/>
        <v>0</v>
      </c>
      <c r="Q1083">
        <f>IF(M1083=0,0,M1083/予定価格!B1071)</f>
        <v>0</v>
      </c>
      <c r="R1083">
        <f t="shared" si="308"/>
        <v>11</v>
      </c>
      <c r="S1083">
        <f t="shared" si="316"/>
        <v>0</v>
      </c>
      <c r="T1083" s="6">
        <f t="shared" si="317"/>
        <v>0</v>
      </c>
      <c r="U1083" s="6" t="e">
        <f>IF(予定価格!$G$1939=0,ROUND(予定価格!H1071*(入力表!$F$12/予定価格!$H$1943),-$F$14),ROUND((予定価格!G1071*(入力表!$F$12-予定価格!$H$1943)/予定価格!$G$1943)+予定価格!H1071,-$F$14))</f>
        <v>#DIV/0!</v>
      </c>
      <c r="V1083" t="e">
        <f>IF(U1083=0,1,IF(予定価格!O1071=0,1,(U1083-予定価格!P1071)/予定価格!O1071))</f>
        <v>#DIV/0!</v>
      </c>
      <c r="W1083" t="e">
        <f t="shared" si="309"/>
        <v>#DIV/0!</v>
      </c>
      <c r="X1083" t="e">
        <f t="shared" si="318"/>
        <v>#DIV/0!</v>
      </c>
      <c r="Y1083" t="e">
        <f>IF(U1083=0,0,IF(予定価格!G1071=0,0,(U1083-予定価格!H1071)/予定価格!G1071))</f>
        <v>#DIV/0!</v>
      </c>
      <c r="Z1083" t="e">
        <f t="shared" si="310"/>
        <v>#DIV/0!</v>
      </c>
      <c r="AA1083" t="e">
        <f t="shared" si="319"/>
        <v>#DIV/0!</v>
      </c>
      <c r="AB1083" s="6" t="e">
        <f t="shared" si="320"/>
        <v>#DIV/0!</v>
      </c>
    </row>
    <row r="1084" spans="1:28" hidden="1" x14ac:dyDescent="0.2">
      <c r="A1084">
        <f>+予定価格!A1072</f>
        <v>0</v>
      </c>
      <c r="B1084" s="268">
        <f>ROUND(予定価格!B1072*査定表!$B$1949,-D1084)+E1084</f>
        <v>0</v>
      </c>
      <c r="C1084" s="268"/>
      <c r="D1084" s="32">
        <f t="shared" si="305"/>
        <v>3</v>
      </c>
      <c r="E1084" s="33">
        <f t="shared" si="311"/>
        <v>0</v>
      </c>
      <c r="F1084" s="268">
        <f>IF($F$12=0,0,IF(予定価格!$G$1939=0,ROUND(予定価格!H1072*(入力表!$F$12/予定価格!$H$1943),-H1084),ROUND((予定価格!G1072*(入力表!$F$12-予定価格!$H$1943)/予定価格!$G$1943)+予定価格!H1072,-H1084)))+I1084</f>
        <v>0</v>
      </c>
      <c r="G1084" s="268"/>
      <c r="H1084" s="34">
        <f t="shared" si="306"/>
        <v>3</v>
      </c>
      <c r="I1084" s="35">
        <f t="shared" si="312"/>
        <v>0</v>
      </c>
      <c r="J1084" s="252">
        <f t="shared" si="313"/>
        <v>0</v>
      </c>
      <c r="K1084" s="12">
        <f t="shared" si="314"/>
        <v>0</v>
      </c>
      <c r="L1084" s="37"/>
      <c r="M1084" s="6">
        <f>ROUND(予定価格!B1072*査定表!$B$1949,-$F$14)</f>
        <v>0</v>
      </c>
      <c r="N1084">
        <f>IF(M1084=0,1,M1084/予定価格!B1072)</f>
        <v>1</v>
      </c>
      <c r="O1084">
        <f t="shared" si="307"/>
        <v>11</v>
      </c>
      <c r="P1084">
        <f t="shared" si="315"/>
        <v>0</v>
      </c>
      <c r="Q1084">
        <f>IF(M1084=0,0,M1084/予定価格!B1072)</f>
        <v>0</v>
      </c>
      <c r="R1084">
        <f t="shared" si="308"/>
        <v>11</v>
      </c>
      <c r="S1084">
        <f t="shared" si="316"/>
        <v>0</v>
      </c>
      <c r="T1084" s="6">
        <f t="shared" si="317"/>
        <v>0</v>
      </c>
      <c r="U1084" s="6" t="e">
        <f>IF(予定価格!$G$1939=0,ROUND(予定価格!H1072*(入力表!$F$12/予定価格!$H$1943),-$F$14),ROUND((予定価格!G1072*(入力表!$F$12-予定価格!$H$1943)/予定価格!$G$1943)+予定価格!H1072,-$F$14))</f>
        <v>#DIV/0!</v>
      </c>
      <c r="V1084" t="e">
        <f>IF(U1084=0,1,IF(予定価格!O1072=0,1,(U1084-予定価格!P1072)/予定価格!O1072))</f>
        <v>#DIV/0!</v>
      </c>
      <c r="W1084" t="e">
        <f t="shared" si="309"/>
        <v>#DIV/0!</v>
      </c>
      <c r="X1084" t="e">
        <f t="shared" si="318"/>
        <v>#DIV/0!</v>
      </c>
      <c r="Y1084" t="e">
        <f>IF(U1084=0,0,IF(予定価格!G1072=0,0,(U1084-予定価格!H1072)/予定価格!G1072))</f>
        <v>#DIV/0!</v>
      </c>
      <c r="Z1084" t="e">
        <f t="shared" si="310"/>
        <v>#DIV/0!</v>
      </c>
      <c r="AA1084" t="e">
        <f t="shared" si="319"/>
        <v>#DIV/0!</v>
      </c>
      <c r="AB1084" s="6" t="e">
        <f t="shared" si="320"/>
        <v>#DIV/0!</v>
      </c>
    </row>
    <row r="1085" spans="1:28" hidden="1" x14ac:dyDescent="0.2">
      <c r="A1085">
        <f>+予定価格!A1073</f>
        <v>0</v>
      </c>
      <c r="B1085" s="268">
        <f>ROUND(予定価格!B1073*査定表!$B$1949,-D1085)+E1085</f>
        <v>0</v>
      </c>
      <c r="C1085" s="268"/>
      <c r="D1085" s="32">
        <f t="shared" si="305"/>
        <v>3</v>
      </c>
      <c r="E1085" s="33">
        <f t="shared" si="311"/>
        <v>0</v>
      </c>
      <c r="F1085" s="268">
        <f>IF($F$12=0,0,IF(予定価格!$G$1939=0,ROUND(予定価格!H1073*(入力表!$F$12/予定価格!$H$1943),-H1085),ROUND((予定価格!G1073*(入力表!$F$12-予定価格!$H$1943)/予定価格!$G$1943)+予定価格!H1073,-H1085)))+I1085</f>
        <v>0</v>
      </c>
      <c r="G1085" s="268"/>
      <c r="H1085" s="34">
        <f t="shared" si="306"/>
        <v>3</v>
      </c>
      <c r="I1085" s="35">
        <f t="shared" si="312"/>
        <v>0</v>
      </c>
      <c r="J1085" s="252">
        <f t="shared" si="313"/>
        <v>0</v>
      </c>
      <c r="K1085" s="12">
        <f t="shared" si="314"/>
        <v>0</v>
      </c>
      <c r="L1085" s="37"/>
      <c r="M1085" s="6">
        <f>ROUND(予定価格!B1073*査定表!$B$1949,-$F$14)</f>
        <v>0</v>
      </c>
      <c r="N1085">
        <f>IF(M1085=0,1,M1085/予定価格!B1073)</f>
        <v>1</v>
      </c>
      <c r="O1085">
        <f t="shared" si="307"/>
        <v>11</v>
      </c>
      <c r="P1085">
        <f t="shared" si="315"/>
        <v>0</v>
      </c>
      <c r="Q1085">
        <f>IF(M1085=0,0,M1085/予定価格!B1073)</f>
        <v>0</v>
      </c>
      <c r="R1085">
        <f t="shared" si="308"/>
        <v>11</v>
      </c>
      <c r="S1085">
        <f t="shared" si="316"/>
        <v>0</v>
      </c>
      <c r="T1085" s="6">
        <f t="shared" si="317"/>
        <v>0</v>
      </c>
      <c r="U1085" s="6" t="e">
        <f>IF(予定価格!$G$1939=0,ROUND(予定価格!H1073*(入力表!$F$12/予定価格!$H$1943),-$F$14),ROUND((予定価格!G1073*(入力表!$F$12-予定価格!$H$1943)/予定価格!$G$1943)+予定価格!H1073,-$F$14))</f>
        <v>#DIV/0!</v>
      </c>
      <c r="V1085" t="e">
        <f>IF(U1085=0,1,IF(予定価格!O1073=0,1,(U1085-予定価格!P1073)/予定価格!O1073))</f>
        <v>#DIV/0!</v>
      </c>
      <c r="W1085" t="e">
        <f t="shared" si="309"/>
        <v>#DIV/0!</v>
      </c>
      <c r="X1085" t="e">
        <f t="shared" si="318"/>
        <v>#DIV/0!</v>
      </c>
      <c r="Y1085" t="e">
        <f>IF(U1085=0,0,IF(予定価格!G1073=0,0,(U1085-予定価格!H1073)/予定価格!G1073))</f>
        <v>#DIV/0!</v>
      </c>
      <c r="Z1085" t="e">
        <f t="shared" si="310"/>
        <v>#DIV/0!</v>
      </c>
      <c r="AA1085" t="e">
        <f t="shared" si="319"/>
        <v>#DIV/0!</v>
      </c>
      <c r="AB1085" s="6" t="e">
        <f t="shared" si="320"/>
        <v>#DIV/0!</v>
      </c>
    </row>
    <row r="1086" spans="1:28" hidden="1" x14ac:dyDescent="0.2">
      <c r="A1086">
        <f>+予定価格!A1074</f>
        <v>0</v>
      </c>
      <c r="B1086" s="268">
        <f>ROUND(予定価格!B1074*査定表!$B$1949,-D1086)+E1086</f>
        <v>0</v>
      </c>
      <c r="C1086" s="268"/>
      <c r="D1086" s="32">
        <f t="shared" si="305"/>
        <v>3</v>
      </c>
      <c r="E1086" s="33">
        <f t="shared" si="311"/>
        <v>0</v>
      </c>
      <c r="F1086" s="268">
        <f>IF($F$12=0,0,IF(予定価格!$G$1939=0,ROUND(予定価格!H1074*(入力表!$F$12/予定価格!$H$1943),-H1086),ROUND((予定価格!G1074*(入力表!$F$12-予定価格!$H$1943)/予定価格!$G$1943)+予定価格!H1074,-H1086)))+I1086</f>
        <v>0</v>
      </c>
      <c r="G1086" s="268"/>
      <c r="H1086" s="34">
        <f t="shared" si="306"/>
        <v>3</v>
      </c>
      <c r="I1086" s="35">
        <f t="shared" si="312"/>
        <v>0</v>
      </c>
      <c r="J1086" s="252">
        <f t="shared" si="313"/>
        <v>0</v>
      </c>
      <c r="K1086" s="12">
        <f t="shared" si="314"/>
        <v>0</v>
      </c>
      <c r="L1086" s="37"/>
      <c r="M1086" s="6">
        <f>ROUND(予定価格!B1074*査定表!$B$1949,-$F$14)</f>
        <v>0</v>
      </c>
      <c r="N1086">
        <f>IF(M1086=0,1,M1086/予定価格!B1074)</f>
        <v>1</v>
      </c>
      <c r="O1086">
        <f t="shared" si="307"/>
        <v>11</v>
      </c>
      <c r="P1086">
        <f t="shared" si="315"/>
        <v>0</v>
      </c>
      <c r="Q1086">
        <f>IF(M1086=0,0,M1086/予定価格!B1074)</f>
        <v>0</v>
      </c>
      <c r="R1086">
        <f t="shared" si="308"/>
        <v>11</v>
      </c>
      <c r="S1086">
        <f t="shared" si="316"/>
        <v>0</v>
      </c>
      <c r="T1086" s="6">
        <f t="shared" si="317"/>
        <v>0</v>
      </c>
      <c r="U1086" s="6" t="e">
        <f>IF(予定価格!$G$1939=0,ROUND(予定価格!H1074*(入力表!$F$12/予定価格!$H$1943),-$F$14),ROUND((予定価格!G1074*(入力表!$F$12-予定価格!$H$1943)/予定価格!$G$1943)+予定価格!H1074,-$F$14))</f>
        <v>#DIV/0!</v>
      </c>
      <c r="V1086" t="e">
        <f>IF(U1086=0,1,IF(予定価格!O1074=0,1,(U1086-予定価格!P1074)/予定価格!O1074))</f>
        <v>#DIV/0!</v>
      </c>
      <c r="W1086" t="e">
        <f t="shared" si="309"/>
        <v>#DIV/0!</v>
      </c>
      <c r="X1086" t="e">
        <f t="shared" si="318"/>
        <v>#DIV/0!</v>
      </c>
      <c r="Y1086" t="e">
        <f>IF(U1086=0,0,IF(予定価格!G1074=0,0,(U1086-予定価格!H1074)/予定価格!G1074))</f>
        <v>#DIV/0!</v>
      </c>
      <c r="Z1086" t="e">
        <f t="shared" si="310"/>
        <v>#DIV/0!</v>
      </c>
      <c r="AA1086" t="e">
        <f t="shared" si="319"/>
        <v>#DIV/0!</v>
      </c>
      <c r="AB1086" s="6" t="e">
        <f t="shared" si="320"/>
        <v>#DIV/0!</v>
      </c>
    </row>
    <row r="1087" spans="1:28" hidden="1" x14ac:dyDescent="0.2">
      <c r="A1087">
        <f>+予定価格!A1075</f>
        <v>0</v>
      </c>
      <c r="B1087" s="268">
        <f>ROUND(予定価格!B1075*査定表!$B$1949,-D1087)+E1087</f>
        <v>0</v>
      </c>
      <c r="C1087" s="268"/>
      <c r="D1087" s="32">
        <f t="shared" si="305"/>
        <v>3</v>
      </c>
      <c r="E1087" s="33">
        <f t="shared" si="311"/>
        <v>0</v>
      </c>
      <c r="F1087" s="268">
        <f>IF($F$12=0,0,IF(予定価格!$G$1939=0,ROUND(予定価格!H1075*(入力表!$F$12/予定価格!$H$1943),-H1087),ROUND((予定価格!G1075*(入力表!$F$12-予定価格!$H$1943)/予定価格!$G$1943)+予定価格!H1075,-H1087)))+I1087</f>
        <v>0</v>
      </c>
      <c r="G1087" s="268"/>
      <c r="H1087" s="34">
        <f t="shared" si="306"/>
        <v>3</v>
      </c>
      <c r="I1087" s="35">
        <f t="shared" si="312"/>
        <v>0</v>
      </c>
      <c r="J1087" s="252">
        <f t="shared" si="313"/>
        <v>0</v>
      </c>
      <c r="K1087" s="12">
        <f t="shared" si="314"/>
        <v>0</v>
      </c>
      <c r="L1087" s="37"/>
      <c r="M1087" s="6">
        <f>ROUND(予定価格!B1075*査定表!$B$1949,-$F$14)</f>
        <v>0</v>
      </c>
      <c r="N1087">
        <f>IF(M1087=0,1,M1087/予定価格!B1075)</f>
        <v>1</v>
      </c>
      <c r="O1087">
        <f t="shared" si="307"/>
        <v>11</v>
      </c>
      <c r="P1087">
        <f t="shared" si="315"/>
        <v>0</v>
      </c>
      <c r="Q1087">
        <f>IF(M1087=0,0,M1087/予定価格!B1075)</f>
        <v>0</v>
      </c>
      <c r="R1087">
        <f t="shared" si="308"/>
        <v>11</v>
      </c>
      <c r="S1087">
        <f t="shared" si="316"/>
        <v>0</v>
      </c>
      <c r="T1087" s="6">
        <f t="shared" si="317"/>
        <v>0</v>
      </c>
      <c r="U1087" s="6" t="e">
        <f>IF(予定価格!$G$1939=0,ROUND(予定価格!H1075*(入力表!$F$12/予定価格!$H$1943),-$F$14),ROUND((予定価格!G1075*(入力表!$F$12-予定価格!$H$1943)/予定価格!$G$1943)+予定価格!H1075,-$F$14))</f>
        <v>#DIV/0!</v>
      </c>
      <c r="V1087" t="e">
        <f>IF(U1087=0,1,IF(予定価格!O1075=0,1,(U1087-予定価格!P1075)/予定価格!O1075))</f>
        <v>#DIV/0!</v>
      </c>
      <c r="W1087" t="e">
        <f t="shared" si="309"/>
        <v>#DIV/0!</v>
      </c>
      <c r="X1087" t="e">
        <f t="shared" si="318"/>
        <v>#DIV/0!</v>
      </c>
      <c r="Y1087" t="e">
        <f>IF(U1087=0,0,IF(予定価格!G1075=0,0,(U1087-予定価格!H1075)/予定価格!G1075))</f>
        <v>#DIV/0!</v>
      </c>
      <c r="Z1087" t="e">
        <f t="shared" si="310"/>
        <v>#DIV/0!</v>
      </c>
      <c r="AA1087" t="e">
        <f t="shared" si="319"/>
        <v>#DIV/0!</v>
      </c>
      <c r="AB1087" s="6" t="e">
        <f t="shared" si="320"/>
        <v>#DIV/0!</v>
      </c>
    </row>
    <row r="1088" spans="1:28" hidden="1" x14ac:dyDescent="0.2">
      <c r="A1088">
        <f>+予定価格!A1076</f>
        <v>0</v>
      </c>
      <c r="B1088" s="268">
        <f>ROUND(予定価格!B1076*査定表!$B$1949,-D1088)+E1088</f>
        <v>0</v>
      </c>
      <c r="C1088" s="268"/>
      <c r="D1088" s="32">
        <f t="shared" si="305"/>
        <v>3</v>
      </c>
      <c r="E1088" s="33">
        <f t="shared" si="311"/>
        <v>0</v>
      </c>
      <c r="F1088" s="268">
        <f>IF($F$12=0,0,IF(予定価格!$G$1939=0,ROUND(予定価格!H1076*(入力表!$F$12/予定価格!$H$1943),-H1088),ROUND((予定価格!G1076*(入力表!$F$12-予定価格!$H$1943)/予定価格!$G$1943)+予定価格!H1076,-H1088)))+I1088</f>
        <v>0</v>
      </c>
      <c r="G1088" s="268"/>
      <c r="H1088" s="34">
        <f t="shared" si="306"/>
        <v>3</v>
      </c>
      <c r="I1088" s="35">
        <f t="shared" si="312"/>
        <v>0</v>
      </c>
      <c r="J1088" s="252">
        <f t="shared" si="313"/>
        <v>0</v>
      </c>
      <c r="K1088" s="12">
        <f t="shared" si="314"/>
        <v>0</v>
      </c>
      <c r="L1088" s="37"/>
      <c r="M1088" s="6">
        <f>ROUND(予定価格!B1076*査定表!$B$1949,-$F$14)</f>
        <v>0</v>
      </c>
      <c r="N1088">
        <f>IF(M1088=0,1,M1088/予定価格!B1076)</f>
        <v>1</v>
      </c>
      <c r="O1088">
        <f t="shared" si="307"/>
        <v>11</v>
      </c>
      <c r="P1088">
        <f t="shared" si="315"/>
        <v>0</v>
      </c>
      <c r="Q1088">
        <f>IF(M1088=0,0,M1088/予定価格!B1076)</f>
        <v>0</v>
      </c>
      <c r="R1088">
        <f t="shared" si="308"/>
        <v>11</v>
      </c>
      <c r="S1088">
        <f t="shared" si="316"/>
        <v>0</v>
      </c>
      <c r="T1088" s="6">
        <f t="shared" si="317"/>
        <v>0</v>
      </c>
      <c r="U1088" s="6" t="e">
        <f>IF(予定価格!$G$1939=0,ROUND(予定価格!H1076*(入力表!$F$12/予定価格!$H$1943),-$F$14),ROUND((予定価格!G1076*(入力表!$F$12-予定価格!$H$1943)/予定価格!$G$1943)+予定価格!H1076,-$F$14))</f>
        <v>#DIV/0!</v>
      </c>
      <c r="V1088" t="e">
        <f>IF(U1088=0,1,IF(予定価格!O1076=0,1,(U1088-予定価格!P1076)/予定価格!O1076))</f>
        <v>#DIV/0!</v>
      </c>
      <c r="W1088" t="e">
        <f t="shared" si="309"/>
        <v>#DIV/0!</v>
      </c>
      <c r="X1088" t="e">
        <f t="shared" si="318"/>
        <v>#DIV/0!</v>
      </c>
      <c r="Y1088" t="e">
        <f>IF(U1088=0,0,IF(予定価格!G1076=0,0,(U1088-予定価格!H1076)/予定価格!G1076))</f>
        <v>#DIV/0!</v>
      </c>
      <c r="Z1088" t="e">
        <f t="shared" si="310"/>
        <v>#DIV/0!</v>
      </c>
      <c r="AA1088" t="e">
        <f t="shared" si="319"/>
        <v>#DIV/0!</v>
      </c>
      <c r="AB1088" s="6" t="e">
        <f t="shared" si="320"/>
        <v>#DIV/0!</v>
      </c>
    </row>
    <row r="1089" spans="1:28" hidden="1" x14ac:dyDescent="0.2">
      <c r="A1089">
        <f>+予定価格!A1077</f>
        <v>0</v>
      </c>
      <c r="B1089" s="268">
        <f>ROUND(予定価格!B1077*査定表!$B$1949,-D1089)+E1089</f>
        <v>0</v>
      </c>
      <c r="C1089" s="268"/>
      <c r="D1089" s="32">
        <f t="shared" si="305"/>
        <v>3</v>
      </c>
      <c r="E1089" s="33">
        <f t="shared" si="311"/>
        <v>0</v>
      </c>
      <c r="F1089" s="268">
        <f>IF($F$12=0,0,IF(予定価格!$G$1939=0,ROUND(予定価格!H1077*(入力表!$F$12/予定価格!$H$1943),-H1089),ROUND((予定価格!G1077*(入力表!$F$12-予定価格!$H$1943)/予定価格!$G$1943)+予定価格!H1077,-H1089)))+I1089</f>
        <v>0</v>
      </c>
      <c r="G1089" s="268"/>
      <c r="H1089" s="34">
        <f t="shared" si="306"/>
        <v>3</v>
      </c>
      <c r="I1089" s="35">
        <f t="shared" si="312"/>
        <v>0</v>
      </c>
      <c r="J1089" s="252">
        <f t="shared" si="313"/>
        <v>0</v>
      </c>
      <c r="K1089" s="12">
        <f t="shared" si="314"/>
        <v>0</v>
      </c>
      <c r="L1089" s="37"/>
      <c r="M1089" s="6">
        <f>ROUND(予定価格!B1077*査定表!$B$1949,-$F$14)</f>
        <v>0</v>
      </c>
      <c r="N1089">
        <f>IF(M1089=0,1,M1089/予定価格!B1077)</f>
        <v>1</v>
      </c>
      <c r="O1089">
        <f t="shared" si="307"/>
        <v>11</v>
      </c>
      <c r="P1089">
        <f t="shared" si="315"/>
        <v>0</v>
      </c>
      <c r="Q1089">
        <f>IF(M1089=0,0,M1089/予定価格!B1077)</f>
        <v>0</v>
      </c>
      <c r="R1089">
        <f t="shared" si="308"/>
        <v>11</v>
      </c>
      <c r="S1089">
        <f t="shared" si="316"/>
        <v>0</v>
      </c>
      <c r="T1089" s="6">
        <f t="shared" si="317"/>
        <v>0</v>
      </c>
      <c r="U1089" s="6" t="e">
        <f>IF(予定価格!$G$1939=0,ROUND(予定価格!H1077*(入力表!$F$12/予定価格!$H$1943),-$F$14),ROUND((予定価格!G1077*(入力表!$F$12-予定価格!$H$1943)/予定価格!$G$1943)+予定価格!H1077,-$F$14))</f>
        <v>#DIV/0!</v>
      </c>
      <c r="V1089" t="e">
        <f>IF(U1089=0,1,IF(予定価格!O1077=0,1,(U1089-予定価格!P1077)/予定価格!O1077))</f>
        <v>#DIV/0!</v>
      </c>
      <c r="W1089" t="e">
        <f t="shared" si="309"/>
        <v>#DIV/0!</v>
      </c>
      <c r="X1089" t="e">
        <f t="shared" si="318"/>
        <v>#DIV/0!</v>
      </c>
      <c r="Y1089" t="e">
        <f>IF(U1089=0,0,IF(予定価格!G1077=0,0,(U1089-予定価格!H1077)/予定価格!G1077))</f>
        <v>#DIV/0!</v>
      </c>
      <c r="Z1089" t="e">
        <f t="shared" si="310"/>
        <v>#DIV/0!</v>
      </c>
      <c r="AA1089" t="e">
        <f t="shared" si="319"/>
        <v>#DIV/0!</v>
      </c>
      <c r="AB1089" s="6" t="e">
        <f t="shared" si="320"/>
        <v>#DIV/0!</v>
      </c>
    </row>
    <row r="1090" spans="1:28" hidden="1" x14ac:dyDescent="0.2">
      <c r="A1090">
        <f>+予定価格!A1078</f>
        <v>0</v>
      </c>
      <c r="B1090" s="268">
        <f>ROUND(予定価格!B1078*査定表!$B$1949,-D1090)+E1090</f>
        <v>0</v>
      </c>
      <c r="C1090" s="268"/>
      <c r="D1090" s="32">
        <f t="shared" si="305"/>
        <v>3</v>
      </c>
      <c r="E1090" s="33">
        <f t="shared" si="311"/>
        <v>0</v>
      </c>
      <c r="F1090" s="268">
        <f>IF($F$12=0,0,IF(予定価格!$G$1939=0,ROUND(予定価格!H1078*(入力表!$F$12/予定価格!$H$1943),-H1090),ROUND((予定価格!G1078*(入力表!$F$12-予定価格!$H$1943)/予定価格!$G$1943)+予定価格!H1078,-H1090)))+I1090</f>
        <v>0</v>
      </c>
      <c r="G1090" s="268"/>
      <c r="H1090" s="34">
        <f t="shared" si="306"/>
        <v>3</v>
      </c>
      <c r="I1090" s="35">
        <f t="shared" si="312"/>
        <v>0</v>
      </c>
      <c r="J1090" s="252">
        <f t="shared" si="313"/>
        <v>0</v>
      </c>
      <c r="K1090" s="12">
        <f t="shared" si="314"/>
        <v>0</v>
      </c>
      <c r="L1090" s="37"/>
      <c r="M1090" s="6">
        <f>ROUND(予定価格!B1078*査定表!$B$1949,-$F$14)</f>
        <v>0</v>
      </c>
      <c r="N1090">
        <f>IF(M1090=0,1,M1090/予定価格!B1078)</f>
        <v>1</v>
      </c>
      <c r="O1090">
        <f t="shared" si="307"/>
        <v>11</v>
      </c>
      <c r="P1090">
        <f t="shared" si="315"/>
        <v>0</v>
      </c>
      <c r="Q1090">
        <f>IF(M1090=0,0,M1090/予定価格!B1078)</f>
        <v>0</v>
      </c>
      <c r="R1090">
        <f t="shared" si="308"/>
        <v>11</v>
      </c>
      <c r="S1090">
        <f t="shared" si="316"/>
        <v>0</v>
      </c>
      <c r="T1090" s="6">
        <f t="shared" si="317"/>
        <v>0</v>
      </c>
      <c r="U1090" s="6" t="e">
        <f>IF(予定価格!$G$1939=0,ROUND(予定価格!H1078*(入力表!$F$12/予定価格!$H$1943),-$F$14),ROUND((予定価格!G1078*(入力表!$F$12-予定価格!$H$1943)/予定価格!$G$1943)+予定価格!H1078,-$F$14))</f>
        <v>#DIV/0!</v>
      </c>
      <c r="V1090" t="e">
        <f>IF(U1090=0,1,IF(予定価格!O1078=0,1,(U1090-予定価格!P1078)/予定価格!O1078))</f>
        <v>#DIV/0!</v>
      </c>
      <c r="W1090" t="e">
        <f t="shared" si="309"/>
        <v>#DIV/0!</v>
      </c>
      <c r="X1090" t="e">
        <f t="shared" si="318"/>
        <v>#DIV/0!</v>
      </c>
      <c r="Y1090" t="e">
        <f>IF(U1090=0,0,IF(予定価格!G1078=0,0,(U1090-予定価格!H1078)/予定価格!G1078))</f>
        <v>#DIV/0!</v>
      </c>
      <c r="Z1090" t="e">
        <f t="shared" si="310"/>
        <v>#DIV/0!</v>
      </c>
      <c r="AA1090" t="e">
        <f t="shared" si="319"/>
        <v>#DIV/0!</v>
      </c>
      <c r="AB1090" s="6" t="e">
        <f t="shared" si="320"/>
        <v>#DIV/0!</v>
      </c>
    </row>
    <row r="1091" spans="1:28" hidden="1" x14ac:dyDescent="0.2">
      <c r="A1091">
        <f>+予定価格!A1079</f>
        <v>0</v>
      </c>
      <c r="B1091" s="268">
        <f>ROUND(予定価格!B1079*査定表!$B$1949,-D1091)+E1091</f>
        <v>0</v>
      </c>
      <c r="C1091" s="268"/>
      <c r="D1091" s="32">
        <f t="shared" si="305"/>
        <v>3</v>
      </c>
      <c r="E1091" s="33">
        <f t="shared" si="311"/>
        <v>0</v>
      </c>
      <c r="F1091" s="268">
        <f>IF($F$12=0,0,IF(予定価格!$G$1939=0,ROUND(予定価格!H1079*(入力表!$F$12/予定価格!$H$1943),-H1091),ROUND((予定価格!G1079*(入力表!$F$12-予定価格!$H$1943)/予定価格!$G$1943)+予定価格!H1079,-H1091)))+I1091</f>
        <v>0</v>
      </c>
      <c r="G1091" s="268"/>
      <c r="H1091" s="34">
        <f t="shared" si="306"/>
        <v>3</v>
      </c>
      <c r="I1091" s="35">
        <f t="shared" si="312"/>
        <v>0</v>
      </c>
      <c r="J1091" s="252">
        <f t="shared" si="313"/>
        <v>0</v>
      </c>
      <c r="K1091" s="12">
        <f t="shared" si="314"/>
        <v>0</v>
      </c>
      <c r="L1091" s="37"/>
      <c r="M1091" s="6">
        <f>ROUND(予定価格!B1079*査定表!$B$1949,-$F$14)</f>
        <v>0</v>
      </c>
      <c r="N1091">
        <f>IF(M1091=0,1,M1091/予定価格!B1079)</f>
        <v>1</v>
      </c>
      <c r="O1091">
        <f t="shared" si="307"/>
        <v>11</v>
      </c>
      <c r="P1091">
        <f t="shared" si="315"/>
        <v>0</v>
      </c>
      <c r="Q1091">
        <f>IF(M1091=0,0,M1091/予定価格!B1079)</f>
        <v>0</v>
      </c>
      <c r="R1091">
        <f t="shared" si="308"/>
        <v>11</v>
      </c>
      <c r="S1091">
        <f t="shared" si="316"/>
        <v>0</v>
      </c>
      <c r="T1091" s="6">
        <f t="shared" si="317"/>
        <v>0</v>
      </c>
      <c r="U1091" s="6" t="e">
        <f>IF(予定価格!$G$1939=0,ROUND(予定価格!H1079*(入力表!$F$12/予定価格!$H$1943),-$F$14),ROUND((予定価格!G1079*(入力表!$F$12-予定価格!$H$1943)/予定価格!$G$1943)+予定価格!H1079,-$F$14))</f>
        <v>#DIV/0!</v>
      </c>
      <c r="V1091" t="e">
        <f>IF(U1091=0,1,IF(予定価格!O1079=0,1,(U1091-予定価格!P1079)/予定価格!O1079))</f>
        <v>#DIV/0!</v>
      </c>
      <c r="W1091" t="e">
        <f t="shared" si="309"/>
        <v>#DIV/0!</v>
      </c>
      <c r="X1091" t="e">
        <f t="shared" si="318"/>
        <v>#DIV/0!</v>
      </c>
      <c r="Y1091" t="e">
        <f>IF(U1091=0,0,IF(予定価格!G1079=0,0,(U1091-予定価格!H1079)/予定価格!G1079))</f>
        <v>#DIV/0!</v>
      </c>
      <c r="Z1091" t="e">
        <f t="shared" si="310"/>
        <v>#DIV/0!</v>
      </c>
      <c r="AA1091" t="e">
        <f t="shared" si="319"/>
        <v>#DIV/0!</v>
      </c>
      <c r="AB1091" s="6" t="e">
        <f t="shared" si="320"/>
        <v>#DIV/0!</v>
      </c>
    </row>
    <row r="1092" spans="1:28" hidden="1" x14ac:dyDescent="0.2">
      <c r="A1092">
        <f>+予定価格!A1080</f>
        <v>0</v>
      </c>
      <c r="B1092" s="268">
        <f>ROUND(予定価格!B1080*査定表!$B$1949,-D1092)+E1092</f>
        <v>0</v>
      </c>
      <c r="C1092" s="268"/>
      <c r="D1092" s="32">
        <f t="shared" si="305"/>
        <v>3</v>
      </c>
      <c r="E1092" s="33">
        <f t="shared" si="311"/>
        <v>0</v>
      </c>
      <c r="F1092" s="268">
        <f>IF($F$12=0,0,IF(予定価格!$G$1939=0,ROUND(予定価格!H1080*(入力表!$F$12/予定価格!$H$1943),-H1092),ROUND((予定価格!G1080*(入力表!$F$12-予定価格!$H$1943)/予定価格!$G$1943)+予定価格!H1080,-H1092)))+I1092</f>
        <v>0</v>
      </c>
      <c r="G1092" s="268"/>
      <c r="H1092" s="34">
        <f t="shared" si="306"/>
        <v>3</v>
      </c>
      <c r="I1092" s="35">
        <f t="shared" si="312"/>
        <v>0</v>
      </c>
      <c r="J1092" s="252">
        <f t="shared" si="313"/>
        <v>0</v>
      </c>
      <c r="K1092" s="12">
        <f t="shared" si="314"/>
        <v>0</v>
      </c>
      <c r="L1092" s="37"/>
      <c r="M1092" s="6">
        <f>ROUND(予定価格!B1080*査定表!$B$1949,-$F$14)</f>
        <v>0</v>
      </c>
      <c r="N1092">
        <f>IF(M1092=0,1,M1092/予定価格!B1080)</f>
        <v>1</v>
      </c>
      <c r="O1092">
        <f t="shared" si="307"/>
        <v>11</v>
      </c>
      <c r="P1092">
        <f t="shared" si="315"/>
        <v>0</v>
      </c>
      <c r="Q1092">
        <f>IF(M1092=0,0,M1092/予定価格!B1080)</f>
        <v>0</v>
      </c>
      <c r="R1092">
        <f t="shared" si="308"/>
        <v>11</v>
      </c>
      <c r="S1092">
        <f t="shared" si="316"/>
        <v>0</v>
      </c>
      <c r="T1092" s="6">
        <f t="shared" si="317"/>
        <v>0</v>
      </c>
      <c r="U1092" s="6" t="e">
        <f>IF(予定価格!$G$1939=0,ROUND(予定価格!H1080*(入力表!$F$12/予定価格!$H$1943),-$F$14),ROUND((予定価格!G1080*(入力表!$F$12-予定価格!$H$1943)/予定価格!$G$1943)+予定価格!H1080,-$F$14))</f>
        <v>#DIV/0!</v>
      </c>
      <c r="V1092" t="e">
        <f>IF(U1092=0,1,IF(予定価格!O1080=0,1,(U1092-予定価格!P1080)/予定価格!O1080))</f>
        <v>#DIV/0!</v>
      </c>
      <c r="W1092" t="e">
        <f t="shared" si="309"/>
        <v>#DIV/0!</v>
      </c>
      <c r="X1092" t="e">
        <f t="shared" si="318"/>
        <v>#DIV/0!</v>
      </c>
      <c r="Y1092" t="e">
        <f>IF(U1092=0,0,IF(予定価格!G1080=0,0,(U1092-予定価格!H1080)/予定価格!G1080))</f>
        <v>#DIV/0!</v>
      </c>
      <c r="Z1092" t="e">
        <f t="shared" si="310"/>
        <v>#DIV/0!</v>
      </c>
      <c r="AA1092" t="e">
        <f t="shared" si="319"/>
        <v>#DIV/0!</v>
      </c>
      <c r="AB1092" s="6" t="e">
        <f t="shared" si="320"/>
        <v>#DIV/0!</v>
      </c>
    </row>
    <row r="1093" spans="1:28" hidden="1" x14ac:dyDescent="0.2">
      <c r="A1093">
        <f>+予定価格!A1081</f>
        <v>0</v>
      </c>
      <c r="B1093" s="268">
        <f>ROUND(予定価格!B1081*査定表!$B$1949,-D1093)+E1093</f>
        <v>0</v>
      </c>
      <c r="C1093" s="268"/>
      <c r="D1093" s="32">
        <f t="shared" si="305"/>
        <v>3</v>
      </c>
      <c r="E1093" s="33">
        <f t="shared" si="311"/>
        <v>0</v>
      </c>
      <c r="F1093" s="268">
        <f>IF($F$12=0,0,IF(予定価格!$G$1939=0,ROUND(予定価格!H1081*(入力表!$F$12/予定価格!$H$1943),-H1093),ROUND((予定価格!G1081*(入力表!$F$12-予定価格!$H$1943)/予定価格!$G$1943)+予定価格!H1081,-H1093)))+I1093</f>
        <v>0</v>
      </c>
      <c r="G1093" s="268"/>
      <c r="H1093" s="34">
        <f t="shared" si="306"/>
        <v>3</v>
      </c>
      <c r="I1093" s="35">
        <f t="shared" si="312"/>
        <v>0</v>
      </c>
      <c r="J1093" s="252">
        <f t="shared" si="313"/>
        <v>0</v>
      </c>
      <c r="K1093" s="12">
        <f t="shared" si="314"/>
        <v>0</v>
      </c>
      <c r="L1093" s="37"/>
      <c r="M1093" s="6">
        <f>ROUND(予定価格!B1081*査定表!$B$1949,-$F$14)</f>
        <v>0</v>
      </c>
      <c r="N1093">
        <f>IF(M1093=0,1,M1093/予定価格!B1081)</f>
        <v>1</v>
      </c>
      <c r="O1093">
        <f t="shared" si="307"/>
        <v>11</v>
      </c>
      <c r="P1093">
        <f t="shared" si="315"/>
        <v>0</v>
      </c>
      <c r="Q1093">
        <f>IF(M1093=0,0,M1093/予定価格!B1081)</f>
        <v>0</v>
      </c>
      <c r="R1093">
        <f t="shared" si="308"/>
        <v>11</v>
      </c>
      <c r="S1093">
        <f t="shared" si="316"/>
        <v>0</v>
      </c>
      <c r="T1093" s="6">
        <f t="shared" si="317"/>
        <v>0</v>
      </c>
      <c r="U1093" s="6" t="e">
        <f>IF(予定価格!$G$1939=0,ROUND(予定価格!H1081*(入力表!$F$12/予定価格!$H$1943),-$F$14),ROUND((予定価格!G1081*(入力表!$F$12-予定価格!$H$1943)/予定価格!$G$1943)+予定価格!H1081,-$F$14))</f>
        <v>#DIV/0!</v>
      </c>
      <c r="V1093" t="e">
        <f>IF(U1093=0,1,IF(予定価格!O1081=0,1,(U1093-予定価格!P1081)/予定価格!O1081))</f>
        <v>#DIV/0!</v>
      </c>
      <c r="W1093" t="e">
        <f t="shared" si="309"/>
        <v>#DIV/0!</v>
      </c>
      <c r="X1093" t="e">
        <f t="shared" si="318"/>
        <v>#DIV/0!</v>
      </c>
      <c r="Y1093" t="e">
        <f>IF(U1093=0,0,IF(予定価格!G1081=0,0,(U1093-予定価格!H1081)/予定価格!G1081))</f>
        <v>#DIV/0!</v>
      </c>
      <c r="Z1093" t="e">
        <f t="shared" si="310"/>
        <v>#DIV/0!</v>
      </c>
      <c r="AA1093" t="e">
        <f t="shared" si="319"/>
        <v>#DIV/0!</v>
      </c>
      <c r="AB1093" s="6" t="e">
        <f t="shared" si="320"/>
        <v>#DIV/0!</v>
      </c>
    </row>
    <row r="1094" spans="1:28" hidden="1" x14ac:dyDescent="0.2">
      <c r="A1094">
        <f>+予定価格!A1082</f>
        <v>0</v>
      </c>
      <c r="B1094" s="268">
        <f>ROUND(予定価格!B1082*査定表!$B$1949,-D1094)+E1094</f>
        <v>0</v>
      </c>
      <c r="C1094" s="268"/>
      <c r="D1094" s="32">
        <f t="shared" si="305"/>
        <v>3</v>
      </c>
      <c r="E1094" s="33">
        <f t="shared" si="311"/>
        <v>0</v>
      </c>
      <c r="F1094" s="268">
        <f>IF($F$12=0,0,IF(予定価格!$G$1939=0,ROUND(予定価格!H1082*(入力表!$F$12/予定価格!$H$1943),-H1094),ROUND((予定価格!G1082*(入力表!$F$12-予定価格!$H$1943)/予定価格!$G$1943)+予定価格!H1082,-H1094)))+I1094</f>
        <v>0</v>
      </c>
      <c r="G1094" s="268"/>
      <c r="H1094" s="34">
        <f t="shared" si="306"/>
        <v>3</v>
      </c>
      <c r="I1094" s="35">
        <f t="shared" si="312"/>
        <v>0</v>
      </c>
      <c r="J1094" s="252">
        <f t="shared" si="313"/>
        <v>0</v>
      </c>
      <c r="K1094" s="12">
        <f t="shared" si="314"/>
        <v>0</v>
      </c>
      <c r="L1094" s="37"/>
      <c r="M1094" s="6">
        <f>ROUND(予定価格!B1082*査定表!$B$1949,-$F$14)</f>
        <v>0</v>
      </c>
      <c r="N1094">
        <f>IF(M1094=0,1,M1094/予定価格!B1082)</f>
        <v>1</v>
      </c>
      <c r="O1094">
        <f t="shared" si="307"/>
        <v>11</v>
      </c>
      <c r="P1094">
        <f t="shared" si="315"/>
        <v>0</v>
      </c>
      <c r="Q1094">
        <f>IF(M1094=0,0,M1094/予定価格!B1082)</f>
        <v>0</v>
      </c>
      <c r="R1094">
        <f t="shared" si="308"/>
        <v>11</v>
      </c>
      <c r="S1094">
        <f t="shared" si="316"/>
        <v>0</v>
      </c>
      <c r="T1094" s="6">
        <f t="shared" si="317"/>
        <v>0</v>
      </c>
      <c r="U1094" s="6" t="e">
        <f>IF(予定価格!$G$1939=0,ROUND(予定価格!H1082*(入力表!$F$12/予定価格!$H$1943),-$F$14),ROUND((予定価格!G1082*(入力表!$F$12-予定価格!$H$1943)/予定価格!$G$1943)+予定価格!H1082,-$F$14))</f>
        <v>#DIV/0!</v>
      </c>
      <c r="V1094" t="e">
        <f>IF(U1094=0,1,IF(予定価格!O1082=0,1,(U1094-予定価格!P1082)/予定価格!O1082))</f>
        <v>#DIV/0!</v>
      </c>
      <c r="W1094" t="e">
        <f t="shared" si="309"/>
        <v>#DIV/0!</v>
      </c>
      <c r="X1094" t="e">
        <f t="shared" si="318"/>
        <v>#DIV/0!</v>
      </c>
      <c r="Y1094" t="e">
        <f>IF(U1094=0,0,IF(予定価格!G1082=0,0,(U1094-予定価格!H1082)/予定価格!G1082))</f>
        <v>#DIV/0!</v>
      </c>
      <c r="Z1094" t="e">
        <f t="shared" si="310"/>
        <v>#DIV/0!</v>
      </c>
      <c r="AA1094" t="e">
        <f t="shared" si="319"/>
        <v>#DIV/0!</v>
      </c>
      <c r="AB1094" s="6" t="e">
        <f t="shared" si="320"/>
        <v>#DIV/0!</v>
      </c>
    </row>
    <row r="1095" spans="1:28" hidden="1" x14ac:dyDescent="0.2">
      <c r="A1095">
        <f>+予定価格!A1083</f>
        <v>0</v>
      </c>
      <c r="B1095" s="268">
        <f>ROUND(予定価格!B1083*査定表!$B$1949,-D1095)+E1095</f>
        <v>0</v>
      </c>
      <c r="C1095" s="268"/>
      <c r="D1095" s="32">
        <f t="shared" si="305"/>
        <v>3</v>
      </c>
      <c r="E1095" s="33">
        <f t="shared" si="311"/>
        <v>0</v>
      </c>
      <c r="F1095" s="268">
        <f>IF($F$12=0,0,IF(予定価格!$G$1939=0,ROUND(予定価格!H1083*(入力表!$F$12/予定価格!$H$1943),-H1095),ROUND((予定価格!G1083*(入力表!$F$12-予定価格!$H$1943)/予定価格!$G$1943)+予定価格!H1083,-H1095)))+I1095</f>
        <v>0</v>
      </c>
      <c r="G1095" s="268"/>
      <c r="H1095" s="34">
        <f t="shared" si="306"/>
        <v>3</v>
      </c>
      <c r="I1095" s="35">
        <f t="shared" si="312"/>
        <v>0</v>
      </c>
      <c r="J1095" s="252">
        <f t="shared" si="313"/>
        <v>0</v>
      </c>
      <c r="K1095" s="12">
        <f t="shared" si="314"/>
        <v>0</v>
      </c>
      <c r="L1095" s="37"/>
      <c r="M1095" s="6">
        <f>ROUND(予定価格!B1083*査定表!$B$1949,-$F$14)</f>
        <v>0</v>
      </c>
      <c r="N1095">
        <f>IF(M1095=0,1,M1095/予定価格!B1083)</f>
        <v>1</v>
      </c>
      <c r="O1095">
        <f t="shared" si="307"/>
        <v>11</v>
      </c>
      <c r="P1095">
        <f t="shared" si="315"/>
        <v>0</v>
      </c>
      <c r="Q1095">
        <f>IF(M1095=0,0,M1095/予定価格!B1083)</f>
        <v>0</v>
      </c>
      <c r="R1095">
        <f t="shared" si="308"/>
        <v>11</v>
      </c>
      <c r="S1095">
        <f t="shared" si="316"/>
        <v>0</v>
      </c>
      <c r="T1095" s="6">
        <f t="shared" si="317"/>
        <v>0</v>
      </c>
      <c r="U1095" s="6" t="e">
        <f>IF(予定価格!$G$1939=0,ROUND(予定価格!H1083*(入力表!$F$12/予定価格!$H$1943),-$F$14),ROUND((予定価格!G1083*(入力表!$F$12-予定価格!$H$1943)/予定価格!$G$1943)+予定価格!H1083,-$F$14))</f>
        <v>#DIV/0!</v>
      </c>
      <c r="V1095" t="e">
        <f>IF(U1095=0,1,IF(予定価格!O1083=0,1,(U1095-予定価格!P1083)/予定価格!O1083))</f>
        <v>#DIV/0!</v>
      </c>
      <c r="W1095" t="e">
        <f t="shared" si="309"/>
        <v>#DIV/0!</v>
      </c>
      <c r="X1095" t="e">
        <f t="shared" si="318"/>
        <v>#DIV/0!</v>
      </c>
      <c r="Y1095" t="e">
        <f>IF(U1095=0,0,IF(予定価格!G1083=0,0,(U1095-予定価格!H1083)/予定価格!G1083))</f>
        <v>#DIV/0!</v>
      </c>
      <c r="Z1095" t="e">
        <f t="shared" si="310"/>
        <v>#DIV/0!</v>
      </c>
      <c r="AA1095" t="e">
        <f t="shared" si="319"/>
        <v>#DIV/0!</v>
      </c>
      <c r="AB1095" s="6" t="e">
        <f t="shared" si="320"/>
        <v>#DIV/0!</v>
      </c>
    </row>
    <row r="1096" spans="1:28" hidden="1" x14ac:dyDescent="0.2">
      <c r="A1096">
        <f>+予定価格!A1084</f>
        <v>0</v>
      </c>
      <c r="B1096" s="268">
        <f>ROUND(予定価格!B1084*査定表!$B$1949,-D1096)+E1096</f>
        <v>0</v>
      </c>
      <c r="C1096" s="268"/>
      <c r="D1096" s="32">
        <f t="shared" si="305"/>
        <v>3</v>
      </c>
      <c r="E1096" s="33">
        <f t="shared" si="311"/>
        <v>0</v>
      </c>
      <c r="F1096" s="268">
        <f>IF($F$12=0,0,IF(予定価格!$G$1939=0,ROUND(予定価格!H1084*(入力表!$F$12/予定価格!$H$1943),-H1096),ROUND((予定価格!G1084*(入力表!$F$12-予定価格!$H$1943)/予定価格!$G$1943)+予定価格!H1084,-H1096)))+I1096</f>
        <v>0</v>
      </c>
      <c r="G1096" s="268"/>
      <c r="H1096" s="34">
        <f t="shared" si="306"/>
        <v>3</v>
      </c>
      <c r="I1096" s="35">
        <f t="shared" si="312"/>
        <v>0</v>
      </c>
      <c r="J1096" s="252">
        <f t="shared" si="313"/>
        <v>0</v>
      </c>
      <c r="K1096" s="12">
        <f t="shared" si="314"/>
        <v>0</v>
      </c>
      <c r="L1096" s="37"/>
      <c r="M1096" s="6">
        <f>ROUND(予定価格!B1084*査定表!$B$1949,-$F$14)</f>
        <v>0</v>
      </c>
      <c r="N1096">
        <f>IF(M1096=0,1,M1096/予定価格!B1084)</f>
        <v>1</v>
      </c>
      <c r="O1096">
        <f t="shared" si="307"/>
        <v>11</v>
      </c>
      <c r="P1096">
        <f t="shared" si="315"/>
        <v>0</v>
      </c>
      <c r="Q1096">
        <f>IF(M1096=0,0,M1096/予定価格!B1084)</f>
        <v>0</v>
      </c>
      <c r="R1096">
        <f t="shared" si="308"/>
        <v>11</v>
      </c>
      <c r="S1096">
        <f t="shared" si="316"/>
        <v>0</v>
      </c>
      <c r="T1096" s="6">
        <f t="shared" si="317"/>
        <v>0</v>
      </c>
      <c r="U1096" s="6" t="e">
        <f>IF(予定価格!$G$1939=0,ROUND(予定価格!H1084*(入力表!$F$12/予定価格!$H$1943),-$F$14),ROUND((予定価格!G1084*(入力表!$F$12-予定価格!$H$1943)/予定価格!$G$1943)+予定価格!H1084,-$F$14))</f>
        <v>#DIV/0!</v>
      </c>
      <c r="V1096" t="e">
        <f>IF(U1096=0,1,IF(予定価格!O1084=0,1,(U1096-予定価格!P1084)/予定価格!O1084))</f>
        <v>#DIV/0!</v>
      </c>
      <c r="W1096" t="e">
        <f t="shared" si="309"/>
        <v>#DIV/0!</v>
      </c>
      <c r="X1096" t="e">
        <f t="shared" si="318"/>
        <v>#DIV/0!</v>
      </c>
      <c r="Y1096" t="e">
        <f>IF(U1096=0,0,IF(予定価格!G1084=0,0,(U1096-予定価格!H1084)/予定価格!G1084))</f>
        <v>#DIV/0!</v>
      </c>
      <c r="Z1096" t="e">
        <f t="shared" si="310"/>
        <v>#DIV/0!</v>
      </c>
      <c r="AA1096" t="e">
        <f t="shared" si="319"/>
        <v>#DIV/0!</v>
      </c>
      <c r="AB1096" s="6" t="e">
        <f t="shared" si="320"/>
        <v>#DIV/0!</v>
      </c>
    </row>
    <row r="1097" spans="1:28" hidden="1" x14ac:dyDescent="0.2">
      <c r="A1097">
        <f>+予定価格!A1085</f>
        <v>0</v>
      </c>
      <c r="B1097" s="268">
        <f>ROUND(予定価格!B1085*査定表!$B$1949,-D1097)+E1097</f>
        <v>0</v>
      </c>
      <c r="C1097" s="268"/>
      <c r="D1097" s="32">
        <f t="shared" si="305"/>
        <v>3</v>
      </c>
      <c r="E1097" s="33">
        <f t="shared" si="311"/>
        <v>0</v>
      </c>
      <c r="F1097" s="268">
        <f>IF($F$12=0,0,IF(予定価格!$G$1939=0,ROUND(予定価格!H1085*(入力表!$F$12/予定価格!$H$1943),-H1097),ROUND((予定価格!G1085*(入力表!$F$12-予定価格!$H$1943)/予定価格!$G$1943)+予定価格!H1085,-H1097)))+I1097</f>
        <v>0</v>
      </c>
      <c r="G1097" s="268"/>
      <c r="H1097" s="34">
        <f t="shared" si="306"/>
        <v>3</v>
      </c>
      <c r="I1097" s="35">
        <f t="shared" si="312"/>
        <v>0</v>
      </c>
      <c r="J1097" s="252">
        <f t="shared" si="313"/>
        <v>0</v>
      </c>
      <c r="K1097" s="12">
        <f t="shared" si="314"/>
        <v>0</v>
      </c>
      <c r="L1097" s="37"/>
      <c r="M1097" s="6">
        <f>ROUND(予定価格!B1085*査定表!$B$1949,-$F$14)</f>
        <v>0</v>
      </c>
      <c r="N1097">
        <f>IF(M1097=0,1,M1097/予定価格!B1085)</f>
        <v>1</v>
      </c>
      <c r="O1097">
        <f t="shared" si="307"/>
        <v>11</v>
      </c>
      <c r="P1097">
        <f t="shared" si="315"/>
        <v>0</v>
      </c>
      <c r="Q1097">
        <f>IF(M1097=0,0,M1097/予定価格!B1085)</f>
        <v>0</v>
      </c>
      <c r="R1097">
        <f t="shared" si="308"/>
        <v>11</v>
      </c>
      <c r="S1097">
        <f t="shared" si="316"/>
        <v>0</v>
      </c>
      <c r="T1097" s="6">
        <f t="shared" si="317"/>
        <v>0</v>
      </c>
      <c r="U1097" s="6" t="e">
        <f>IF(予定価格!$G$1939=0,ROUND(予定価格!H1085*(入力表!$F$12/予定価格!$H$1943),-$F$14),ROUND((予定価格!G1085*(入力表!$F$12-予定価格!$H$1943)/予定価格!$G$1943)+予定価格!H1085,-$F$14))</f>
        <v>#DIV/0!</v>
      </c>
      <c r="V1097" t="e">
        <f>IF(U1097=0,1,IF(予定価格!O1085=0,1,(U1097-予定価格!P1085)/予定価格!O1085))</f>
        <v>#DIV/0!</v>
      </c>
      <c r="W1097" t="e">
        <f t="shared" si="309"/>
        <v>#DIV/0!</v>
      </c>
      <c r="X1097" t="e">
        <f t="shared" si="318"/>
        <v>#DIV/0!</v>
      </c>
      <c r="Y1097" t="e">
        <f>IF(U1097=0,0,IF(予定価格!G1085=0,0,(U1097-予定価格!H1085)/予定価格!G1085))</f>
        <v>#DIV/0!</v>
      </c>
      <c r="Z1097" t="e">
        <f t="shared" si="310"/>
        <v>#DIV/0!</v>
      </c>
      <c r="AA1097" t="e">
        <f t="shared" si="319"/>
        <v>#DIV/0!</v>
      </c>
      <c r="AB1097" s="6" t="e">
        <f t="shared" si="320"/>
        <v>#DIV/0!</v>
      </c>
    </row>
    <row r="1098" spans="1:28" hidden="1" x14ac:dyDescent="0.2">
      <c r="A1098">
        <f>+予定価格!A1086</f>
        <v>0</v>
      </c>
      <c r="B1098" s="268">
        <f>ROUND(予定価格!B1086*査定表!$B$1949,-D1098)+E1098</f>
        <v>0</v>
      </c>
      <c r="C1098" s="268"/>
      <c r="D1098" s="32">
        <f t="shared" si="305"/>
        <v>3</v>
      </c>
      <c r="E1098" s="33">
        <f t="shared" si="311"/>
        <v>0</v>
      </c>
      <c r="F1098" s="268">
        <f>IF($F$12=0,0,IF(予定価格!$G$1939=0,ROUND(予定価格!H1086*(入力表!$F$12/予定価格!$H$1943),-H1098),ROUND((予定価格!G1086*(入力表!$F$12-予定価格!$H$1943)/予定価格!$G$1943)+予定価格!H1086,-H1098)))+I1098</f>
        <v>0</v>
      </c>
      <c r="G1098" s="268"/>
      <c r="H1098" s="34">
        <f t="shared" si="306"/>
        <v>3</v>
      </c>
      <c r="I1098" s="35">
        <f t="shared" si="312"/>
        <v>0</v>
      </c>
      <c r="J1098" s="252">
        <f t="shared" si="313"/>
        <v>0</v>
      </c>
      <c r="K1098" s="12">
        <f t="shared" si="314"/>
        <v>0</v>
      </c>
      <c r="L1098" s="37"/>
      <c r="M1098" s="6">
        <f>ROUND(予定価格!B1086*査定表!$B$1949,-$F$14)</f>
        <v>0</v>
      </c>
      <c r="N1098">
        <f>IF(M1098=0,1,M1098/予定価格!B1086)</f>
        <v>1</v>
      </c>
      <c r="O1098">
        <f t="shared" si="307"/>
        <v>11</v>
      </c>
      <c r="P1098">
        <f t="shared" si="315"/>
        <v>0</v>
      </c>
      <c r="Q1098">
        <f>IF(M1098=0,0,M1098/予定価格!B1086)</f>
        <v>0</v>
      </c>
      <c r="R1098">
        <f t="shared" si="308"/>
        <v>11</v>
      </c>
      <c r="S1098">
        <f t="shared" si="316"/>
        <v>0</v>
      </c>
      <c r="T1098" s="6">
        <f t="shared" si="317"/>
        <v>0</v>
      </c>
      <c r="U1098" s="6" t="e">
        <f>IF(予定価格!$G$1939=0,ROUND(予定価格!H1086*(入力表!$F$12/予定価格!$H$1943),-$F$14),ROUND((予定価格!G1086*(入力表!$F$12-予定価格!$H$1943)/予定価格!$G$1943)+予定価格!H1086,-$F$14))</f>
        <v>#DIV/0!</v>
      </c>
      <c r="V1098" t="e">
        <f>IF(U1098=0,1,IF(予定価格!O1086=0,1,(U1098-予定価格!P1086)/予定価格!O1086))</f>
        <v>#DIV/0!</v>
      </c>
      <c r="W1098" t="e">
        <f t="shared" si="309"/>
        <v>#DIV/0!</v>
      </c>
      <c r="X1098" t="e">
        <f t="shared" si="318"/>
        <v>#DIV/0!</v>
      </c>
      <c r="Y1098" t="e">
        <f>IF(U1098=0,0,IF(予定価格!G1086=0,0,(U1098-予定価格!H1086)/予定価格!G1086))</f>
        <v>#DIV/0!</v>
      </c>
      <c r="Z1098" t="e">
        <f t="shared" si="310"/>
        <v>#DIV/0!</v>
      </c>
      <c r="AA1098" t="e">
        <f t="shared" si="319"/>
        <v>#DIV/0!</v>
      </c>
      <c r="AB1098" s="6" t="e">
        <f t="shared" si="320"/>
        <v>#DIV/0!</v>
      </c>
    </row>
    <row r="1099" spans="1:28" hidden="1" x14ac:dyDescent="0.2">
      <c r="A1099">
        <f>+予定価格!A1087</f>
        <v>0</v>
      </c>
      <c r="B1099" s="268">
        <f>ROUND(予定価格!B1087*査定表!$B$1949,-D1099)+E1099</f>
        <v>0</v>
      </c>
      <c r="C1099" s="268"/>
      <c r="D1099" s="32">
        <f t="shared" si="305"/>
        <v>3</v>
      </c>
      <c r="E1099" s="33">
        <f t="shared" si="311"/>
        <v>0</v>
      </c>
      <c r="F1099" s="268">
        <f>IF($F$12=0,0,IF(予定価格!$G$1939=0,ROUND(予定価格!H1087*(入力表!$F$12/予定価格!$H$1943),-H1099),ROUND((予定価格!G1087*(入力表!$F$12-予定価格!$H$1943)/予定価格!$G$1943)+予定価格!H1087,-H1099)))+I1099</f>
        <v>0</v>
      </c>
      <c r="G1099" s="268"/>
      <c r="H1099" s="34">
        <f t="shared" si="306"/>
        <v>3</v>
      </c>
      <c r="I1099" s="35">
        <f t="shared" si="312"/>
        <v>0</v>
      </c>
      <c r="J1099" s="252">
        <f t="shared" si="313"/>
        <v>0</v>
      </c>
      <c r="K1099" s="12">
        <f t="shared" si="314"/>
        <v>0</v>
      </c>
      <c r="L1099" s="37"/>
      <c r="M1099" s="6">
        <f>ROUND(予定価格!B1087*査定表!$B$1949,-$F$14)</f>
        <v>0</v>
      </c>
      <c r="N1099">
        <f>IF(M1099=0,1,M1099/予定価格!B1087)</f>
        <v>1</v>
      </c>
      <c r="O1099">
        <f t="shared" si="307"/>
        <v>11</v>
      </c>
      <c r="P1099">
        <f t="shared" si="315"/>
        <v>0</v>
      </c>
      <c r="Q1099">
        <f>IF(M1099=0,0,M1099/予定価格!B1087)</f>
        <v>0</v>
      </c>
      <c r="R1099">
        <f t="shared" si="308"/>
        <v>11</v>
      </c>
      <c r="S1099">
        <f t="shared" si="316"/>
        <v>0</v>
      </c>
      <c r="T1099" s="6">
        <f t="shared" si="317"/>
        <v>0</v>
      </c>
      <c r="U1099" s="6" t="e">
        <f>IF(予定価格!$G$1939=0,ROUND(予定価格!H1087*(入力表!$F$12/予定価格!$H$1943),-$F$14),ROUND((予定価格!G1087*(入力表!$F$12-予定価格!$H$1943)/予定価格!$G$1943)+予定価格!H1087,-$F$14))</f>
        <v>#DIV/0!</v>
      </c>
      <c r="V1099" t="e">
        <f>IF(U1099=0,1,IF(予定価格!O1087=0,1,(U1099-予定価格!P1087)/予定価格!O1087))</f>
        <v>#DIV/0!</v>
      </c>
      <c r="W1099" t="e">
        <f t="shared" si="309"/>
        <v>#DIV/0!</v>
      </c>
      <c r="X1099" t="e">
        <f t="shared" si="318"/>
        <v>#DIV/0!</v>
      </c>
      <c r="Y1099" t="e">
        <f>IF(U1099=0,0,IF(予定価格!G1087=0,0,(U1099-予定価格!H1087)/予定価格!G1087))</f>
        <v>#DIV/0!</v>
      </c>
      <c r="Z1099" t="e">
        <f t="shared" si="310"/>
        <v>#DIV/0!</v>
      </c>
      <c r="AA1099" t="e">
        <f t="shared" si="319"/>
        <v>#DIV/0!</v>
      </c>
      <c r="AB1099" s="6" t="e">
        <f t="shared" si="320"/>
        <v>#DIV/0!</v>
      </c>
    </row>
    <row r="1100" spans="1:28" hidden="1" x14ac:dyDescent="0.2">
      <c r="A1100">
        <f>+予定価格!A1088</f>
        <v>0</v>
      </c>
      <c r="B1100" s="268">
        <f>ROUND(予定価格!B1088*査定表!$B$1949,-D1100)+E1100</f>
        <v>0</v>
      </c>
      <c r="C1100" s="268"/>
      <c r="D1100" s="32">
        <f t="shared" si="305"/>
        <v>3</v>
      </c>
      <c r="E1100" s="33">
        <f t="shared" si="311"/>
        <v>0</v>
      </c>
      <c r="F1100" s="268">
        <f>IF($F$12=0,0,IF(予定価格!$G$1939=0,ROUND(予定価格!H1088*(入力表!$F$12/予定価格!$H$1943),-H1100),ROUND((予定価格!G1088*(入力表!$F$12-予定価格!$H$1943)/予定価格!$G$1943)+予定価格!H1088,-H1100)))+I1100</f>
        <v>0</v>
      </c>
      <c r="G1100" s="268"/>
      <c r="H1100" s="34">
        <f t="shared" si="306"/>
        <v>3</v>
      </c>
      <c r="I1100" s="35">
        <f t="shared" si="312"/>
        <v>0</v>
      </c>
      <c r="J1100" s="252">
        <f t="shared" si="313"/>
        <v>0</v>
      </c>
      <c r="K1100" s="12">
        <f t="shared" si="314"/>
        <v>0</v>
      </c>
      <c r="L1100" s="37"/>
      <c r="M1100" s="6">
        <f>ROUND(予定価格!B1088*査定表!$B$1949,-$F$14)</f>
        <v>0</v>
      </c>
      <c r="N1100">
        <f>IF(M1100=0,1,M1100/予定価格!B1088)</f>
        <v>1</v>
      </c>
      <c r="O1100">
        <f t="shared" si="307"/>
        <v>11</v>
      </c>
      <c r="P1100">
        <f t="shared" si="315"/>
        <v>0</v>
      </c>
      <c r="Q1100">
        <f>IF(M1100=0,0,M1100/予定価格!B1088)</f>
        <v>0</v>
      </c>
      <c r="R1100">
        <f t="shared" si="308"/>
        <v>11</v>
      </c>
      <c r="S1100">
        <f t="shared" si="316"/>
        <v>0</v>
      </c>
      <c r="T1100" s="6">
        <f t="shared" si="317"/>
        <v>0</v>
      </c>
      <c r="U1100" s="6" t="e">
        <f>IF(予定価格!$G$1939=0,ROUND(予定価格!H1088*(入力表!$F$12/予定価格!$H$1943),-$F$14),ROUND((予定価格!G1088*(入力表!$F$12-予定価格!$H$1943)/予定価格!$G$1943)+予定価格!H1088,-$F$14))</f>
        <v>#DIV/0!</v>
      </c>
      <c r="V1100" t="e">
        <f>IF(U1100=0,1,IF(予定価格!O1088=0,1,(U1100-予定価格!P1088)/予定価格!O1088))</f>
        <v>#DIV/0!</v>
      </c>
      <c r="W1100" t="e">
        <f t="shared" si="309"/>
        <v>#DIV/0!</v>
      </c>
      <c r="X1100" t="e">
        <f t="shared" si="318"/>
        <v>#DIV/0!</v>
      </c>
      <c r="Y1100" t="e">
        <f>IF(U1100=0,0,IF(予定価格!G1088=0,0,(U1100-予定価格!H1088)/予定価格!G1088))</f>
        <v>#DIV/0!</v>
      </c>
      <c r="Z1100" t="e">
        <f t="shared" si="310"/>
        <v>#DIV/0!</v>
      </c>
      <c r="AA1100" t="e">
        <f t="shared" si="319"/>
        <v>#DIV/0!</v>
      </c>
      <c r="AB1100" s="6" t="e">
        <f t="shared" si="320"/>
        <v>#DIV/0!</v>
      </c>
    </row>
    <row r="1101" spans="1:28" hidden="1" x14ac:dyDescent="0.2">
      <c r="A1101">
        <f>+予定価格!A1089</f>
        <v>0</v>
      </c>
      <c r="B1101" s="268">
        <f>ROUND(予定価格!B1089*査定表!$B$1949,-D1101)+E1101</f>
        <v>0</v>
      </c>
      <c r="C1101" s="268"/>
      <c r="D1101" s="32">
        <f t="shared" si="305"/>
        <v>3</v>
      </c>
      <c r="E1101" s="33">
        <f t="shared" si="311"/>
        <v>0</v>
      </c>
      <c r="F1101" s="268">
        <f>IF($F$12=0,0,IF(予定価格!$G$1939=0,ROUND(予定価格!H1089*(入力表!$F$12/予定価格!$H$1943),-H1101),ROUND((予定価格!G1089*(入力表!$F$12-予定価格!$H$1943)/予定価格!$G$1943)+予定価格!H1089,-H1101)))+I1101</f>
        <v>0</v>
      </c>
      <c r="G1101" s="268"/>
      <c r="H1101" s="34">
        <f t="shared" si="306"/>
        <v>3</v>
      </c>
      <c r="I1101" s="35">
        <f t="shared" si="312"/>
        <v>0</v>
      </c>
      <c r="J1101" s="252">
        <f t="shared" si="313"/>
        <v>0</v>
      </c>
      <c r="K1101" s="12">
        <f t="shared" si="314"/>
        <v>0</v>
      </c>
      <c r="L1101" s="37"/>
      <c r="M1101" s="6">
        <f>ROUND(予定価格!B1089*査定表!$B$1949,-$F$14)</f>
        <v>0</v>
      </c>
      <c r="N1101">
        <f>IF(M1101=0,1,M1101/予定価格!B1089)</f>
        <v>1</v>
      </c>
      <c r="O1101">
        <f t="shared" si="307"/>
        <v>11</v>
      </c>
      <c r="P1101">
        <f t="shared" si="315"/>
        <v>0</v>
      </c>
      <c r="Q1101">
        <f>IF(M1101=0,0,M1101/予定価格!B1089)</f>
        <v>0</v>
      </c>
      <c r="R1101">
        <f t="shared" si="308"/>
        <v>11</v>
      </c>
      <c r="S1101">
        <f t="shared" si="316"/>
        <v>0</v>
      </c>
      <c r="T1101" s="6">
        <f t="shared" si="317"/>
        <v>0</v>
      </c>
      <c r="U1101" s="6" t="e">
        <f>IF(予定価格!$G$1939=0,ROUND(予定価格!H1089*(入力表!$F$12/予定価格!$H$1943),-$F$14),ROUND((予定価格!G1089*(入力表!$F$12-予定価格!$H$1943)/予定価格!$G$1943)+予定価格!H1089,-$F$14))</f>
        <v>#DIV/0!</v>
      </c>
      <c r="V1101" t="e">
        <f>IF(U1101=0,1,IF(予定価格!O1089=0,1,(U1101-予定価格!P1089)/予定価格!O1089))</f>
        <v>#DIV/0!</v>
      </c>
      <c r="W1101" t="e">
        <f t="shared" si="309"/>
        <v>#DIV/0!</v>
      </c>
      <c r="X1101" t="e">
        <f t="shared" si="318"/>
        <v>#DIV/0!</v>
      </c>
      <c r="Y1101" t="e">
        <f>IF(U1101=0,0,IF(予定価格!G1089=0,0,(U1101-予定価格!H1089)/予定価格!G1089))</f>
        <v>#DIV/0!</v>
      </c>
      <c r="Z1101" t="e">
        <f t="shared" si="310"/>
        <v>#DIV/0!</v>
      </c>
      <c r="AA1101" t="e">
        <f t="shared" si="319"/>
        <v>#DIV/0!</v>
      </c>
      <c r="AB1101" s="6" t="e">
        <f t="shared" si="320"/>
        <v>#DIV/0!</v>
      </c>
    </row>
    <row r="1102" spans="1:28" hidden="1" x14ac:dyDescent="0.2">
      <c r="A1102">
        <f>+予定価格!A1090</f>
        <v>0</v>
      </c>
      <c r="B1102" s="268">
        <f>ROUND(予定価格!B1090*査定表!$B$1949,-D1102)+E1102</f>
        <v>0</v>
      </c>
      <c r="C1102" s="268"/>
      <c r="D1102" s="32">
        <f t="shared" si="305"/>
        <v>3</v>
      </c>
      <c r="E1102" s="33">
        <f t="shared" si="311"/>
        <v>0</v>
      </c>
      <c r="F1102" s="268">
        <f>IF($F$12=0,0,IF(予定価格!$G$1939=0,ROUND(予定価格!H1090*(入力表!$F$12/予定価格!$H$1943),-H1102),ROUND((予定価格!G1090*(入力表!$F$12-予定価格!$H$1943)/予定価格!$G$1943)+予定価格!H1090,-H1102)))+I1102</f>
        <v>0</v>
      </c>
      <c r="G1102" s="268"/>
      <c r="H1102" s="34">
        <f t="shared" si="306"/>
        <v>3</v>
      </c>
      <c r="I1102" s="35">
        <f t="shared" si="312"/>
        <v>0</v>
      </c>
      <c r="J1102" s="252">
        <f t="shared" si="313"/>
        <v>0</v>
      </c>
      <c r="K1102" s="12">
        <f t="shared" si="314"/>
        <v>0</v>
      </c>
      <c r="L1102" s="37"/>
      <c r="M1102" s="6">
        <f>ROUND(予定価格!B1090*査定表!$B$1949,-$F$14)</f>
        <v>0</v>
      </c>
      <c r="N1102">
        <f>IF(M1102=0,1,M1102/予定価格!B1090)</f>
        <v>1</v>
      </c>
      <c r="O1102">
        <f t="shared" si="307"/>
        <v>11</v>
      </c>
      <c r="P1102">
        <f t="shared" si="315"/>
        <v>0</v>
      </c>
      <c r="Q1102">
        <f>IF(M1102=0,0,M1102/予定価格!B1090)</f>
        <v>0</v>
      </c>
      <c r="R1102">
        <f t="shared" si="308"/>
        <v>11</v>
      </c>
      <c r="S1102">
        <f t="shared" si="316"/>
        <v>0</v>
      </c>
      <c r="T1102" s="6">
        <f t="shared" si="317"/>
        <v>0</v>
      </c>
      <c r="U1102" s="6" t="e">
        <f>IF(予定価格!$G$1939=0,ROUND(予定価格!H1090*(入力表!$F$12/予定価格!$H$1943),-$F$14),ROUND((予定価格!G1090*(入力表!$F$12-予定価格!$H$1943)/予定価格!$G$1943)+予定価格!H1090,-$F$14))</f>
        <v>#DIV/0!</v>
      </c>
      <c r="V1102" t="e">
        <f>IF(U1102=0,1,IF(予定価格!O1090=0,1,(U1102-予定価格!P1090)/予定価格!O1090))</f>
        <v>#DIV/0!</v>
      </c>
      <c r="W1102" t="e">
        <f t="shared" si="309"/>
        <v>#DIV/0!</v>
      </c>
      <c r="X1102" t="e">
        <f t="shared" si="318"/>
        <v>#DIV/0!</v>
      </c>
      <c r="Y1102" t="e">
        <f>IF(U1102=0,0,IF(予定価格!G1090=0,0,(U1102-予定価格!H1090)/予定価格!G1090))</f>
        <v>#DIV/0!</v>
      </c>
      <c r="Z1102" t="e">
        <f t="shared" si="310"/>
        <v>#DIV/0!</v>
      </c>
      <c r="AA1102" t="e">
        <f t="shared" si="319"/>
        <v>#DIV/0!</v>
      </c>
      <c r="AB1102" s="6" t="e">
        <f t="shared" si="320"/>
        <v>#DIV/0!</v>
      </c>
    </row>
    <row r="1103" spans="1:28" hidden="1" x14ac:dyDescent="0.2">
      <c r="A1103">
        <f>+予定価格!A1091</f>
        <v>0</v>
      </c>
      <c r="B1103" s="268">
        <f>ROUND(予定価格!B1091*査定表!$B$1949,-D1103)+E1103</f>
        <v>0</v>
      </c>
      <c r="C1103" s="268"/>
      <c r="D1103" s="32">
        <f t="shared" si="305"/>
        <v>3</v>
      </c>
      <c r="E1103" s="33">
        <f t="shared" si="311"/>
        <v>0</v>
      </c>
      <c r="F1103" s="268">
        <f>IF($F$12=0,0,IF(予定価格!$G$1939=0,ROUND(予定価格!H1091*(入力表!$F$12/予定価格!$H$1943),-H1103),ROUND((予定価格!G1091*(入力表!$F$12-予定価格!$H$1943)/予定価格!$G$1943)+予定価格!H1091,-H1103)))+I1103</f>
        <v>0</v>
      </c>
      <c r="G1103" s="268"/>
      <c r="H1103" s="34">
        <f t="shared" si="306"/>
        <v>3</v>
      </c>
      <c r="I1103" s="35">
        <f t="shared" si="312"/>
        <v>0</v>
      </c>
      <c r="J1103" s="252">
        <f t="shared" si="313"/>
        <v>0</v>
      </c>
      <c r="K1103" s="12">
        <f t="shared" si="314"/>
        <v>0</v>
      </c>
      <c r="L1103" s="37"/>
      <c r="M1103" s="6">
        <f>ROUND(予定価格!B1091*査定表!$B$1949,-$F$14)</f>
        <v>0</v>
      </c>
      <c r="N1103">
        <f>IF(M1103=0,1,M1103/予定価格!B1091)</f>
        <v>1</v>
      </c>
      <c r="O1103">
        <f t="shared" si="307"/>
        <v>11</v>
      </c>
      <c r="P1103">
        <f t="shared" si="315"/>
        <v>0</v>
      </c>
      <c r="Q1103">
        <f>IF(M1103=0,0,M1103/予定価格!B1091)</f>
        <v>0</v>
      </c>
      <c r="R1103">
        <f t="shared" si="308"/>
        <v>11</v>
      </c>
      <c r="S1103">
        <f t="shared" si="316"/>
        <v>0</v>
      </c>
      <c r="T1103" s="6">
        <f t="shared" si="317"/>
        <v>0</v>
      </c>
      <c r="U1103" s="6" t="e">
        <f>IF(予定価格!$G$1939=0,ROUND(予定価格!H1091*(入力表!$F$12/予定価格!$H$1943),-$F$14),ROUND((予定価格!G1091*(入力表!$F$12-予定価格!$H$1943)/予定価格!$G$1943)+予定価格!H1091,-$F$14))</f>
        <v>#DIV/0!</v>
      </c>
      <c r="V1103" t="e">
        <f>IF(U1103=0,1,IF(予定価格!O1091=0,1,(U1103-予定価格!P1091)/予定価格!O1091))</f>
        <v>#DIV/0!</v>
      </c>
      <c r="W1103" t="e">
        <f t="shared" si="309"/>
        <v>#DIV/0!</v>
      </c>
      <c r="X1103" t="e">
        <f t="shared" si="318"/>
        <v>#DIV/0!</v>
      </c>
      <c r="Y1103" t="e">
        <f>IF(U1103=0,0,IF(予定価格!G1091=0,0,(U1103-予定価格!H1091)/予定価格!G1091))</f>
        <v>#DIV/0!</v>
      </c>
      <c r="Z1103" t="e">
        <f t="shared" si="310"/>
        <v>#DIV/0!</v>
      </c>
      <c r="AA1103" t="e">
        <f t="shared" si="319"/>
        <v>#DIV/0!</v>
      </c>
      <c r="AB1103" s="6" t="e">
        <f t="shared" si="320"/>
        <v>#DIV/0!</v>
      </c>
    </row>
    <row r="1104" spans="1:28" hidden="1" x14ac:dyDescent="0.2">
      <c r="A1104">
        <f>+予定価格!A1092</f>
        <v>0</v>
      </c>
      <c r="B1104" s="268">
        <f>ROUND(予定価格!B1092*査定表!$B$1949,-D1104)+E1104</f>
        <v>0</v>
      </c>
      <c r="C1104" s="268"/>
      <c r="D1104" s="32">
        <f t="shared" si="305"/>
        <v>3</v>
      </c>
      <c r="E1104" s="33">
        <f t="shared" si="311"/>
        <v>0</v>
      </c>
      <c r="F1104" s="268">
        <f>IF($F$12=0,0,IF(予定価格!$G$1939=0,ROUND(予定価格!H1092*(入力表!$F$12/予定価格!$H$1943),-H1104),ROUND((予定価格!G1092*(入力表!$F$12-予定価格!$H$1943)/予定価格!$G$1943)+予定価格!H1092,-H1104)))+I1104</f>
        <v>0</v>
      </c>
      <c r="G1104" s="268"/>
      <c r="H1104" s="34">
        <f t="shared" si="306"/>
        <v>3</v>
      </c>
      <c r="I1104" s="35">
        <f t="shared" si="312"/>
        <v>0</v>
      </c>
      <c r="J1104" s="252">
        <f t="shared" si="313"/>
        <v>0</v>
      </c>
      <c r="K1104" s="12">
        <f t="shared" si="314"/>
        <v>0</v>
      </c>
      <c r="L1104" s="37"/>
      <c r="M1104" s="6">
        <f>ROUND(予定価格!B1092*査定表!$B$1949,-$F$14)</f>
        <v>0</v>
      </c>
      <c r="N1104">
        <f>IF(M1104=0,1,M1104/予定価格!B1092)</f>
        <v>1</v>
      </c>
      <c r="O1104">
        <f t="shared" si="307"/>
        <v>11</v>
      </c>
      <c r="P1104">
        <f t="shared" si="315"/>
        <v>0</v>
      </c>
      <c r="Q1104">
        <f>IF(M1104=0,0,M1104/予定価格!B1092)</f>
        <v>0</v>
      </c>
      <c r="R1104">
        <f t="shared" si="308"/>
        <v>11</v>
      </c>
      <c r="S1104">
        <f t="shared" si="316"/>
        <v>0</v>
      </c>
      <c r="T1104" s="6">
        <f t="shared" si="317"/>
        <v>0</v>
      </c>
      <c r="U1104" s="6" t="e">
        <f>IF(予定価格!$G$1939=0,ROUND(予定価格!H1092*(入力表!$F$12/予定価格!$H$1943),-$F$14),ROUND((予定価格!G1092*(入力表!$F$12-予定価格!$H$1943)/予定価格!$G$1943)+予定価格!H1092,-$F$14))</f>
        <v>#DIV/0!</v>
      </c>
      <c r="V1104" t="e">
        <f>IF(U1104=0,1,IF(予定価格!O1092=0,1,(U1104-予定価格!P1092)/予定価格!O1092))</f>
        <v>#DIV/0!</v>
      </c>
      <c r="W1104" t="e">
        <f t="shared" si="309"/>
        <v>#DIV/0!</v>
      </c>
      <c r="X1104" t="e">
        <f t="shared" si="318"/>
        <v>#DIV/0!</v>
      </c>
      <c r="Y1104" t="e">
        <f>IF(U1104=0,0,IF(予定価格!G1092=0,0,(U1104-予定価格!H1092)/予定価格!G1092))</f>
        <v>#DIV/0!</v>
      </c>
      <c r="Z1104" t="e">
        <f t="shared" si="310"/>
        <v>#DIV/0!</v>
      </c>
      <c r="AA1104" t="e">
        <f t="shared" si="319"/>
        <v>#DIV/0!</v>
      </c>
      <c r="AB1104" s="6" t="e">
        <f t="shared" si="320"/>
        <v>#DIV/0!</v>
      </c>
    </row>
    <row r="1105" spans="1:28" hidden="1" x14ac:dyDescent="0.2">
      <c r="A1105">
        <f>+予定価格!A1093</f>
        <v>0</v>
      </c>
      <c r="B1105" s="268">
        <f>ROUND(予定価格!B1093*査定表!$B$1949,-D1105)+E1105</f>
        <v>0</v>
      </c>
      <c r="C1105" s="268"/>
      <c r="D1105" s="32">
        <f t="shared" si="305"/>
        <v>3</v>
      </c>
      <c r="E1105" s="33">
        <f t="shared" si="311"/>
        <v>0</v>
      </c>
      <c r="F1105" s="268">
        <f>IF($F$12=0,0,IF(予定価格!$G$1939=0,ROUND(予定価格!H1093*(入力表!$F$12/予定価格!$H$1943),-H1105),ROUND((予定価格!G1093*(入力表!$F$12-予定価格!$H$1943)/予定価格!$G$1943)+予定価格!H1093,-H1105)))+I1105</f>
        <v>0</v>
      </c>
      <c r="G1105" s="268"/>
      <c r="H1105" s="34">
        <f t="shared" si="306"/>
        <v>3</v>
      </c>
      <c r="I1105" s="35">
        <f t="shared" si="312"/>
        <v>0</v>
      </c>
      <c r="J1105" s="252">
        <f t="shared" si="313"/>
        <v>0</v>
      </c>
      <c r="K1105" s="12">
        <f t="shared" si="314"/>
        <v>0</v>
      </c>
      <c r="L1105" s="37"/>
      <c r="M1105" s="6">
        <f>ROUND(予定価格!B1093*査定表!$B$1949,-$F$14)</f>
        <v>0</v>
      </c>
      <c r="N1105">
        <f>IF(M1105=0,1,M1105/予定価格!B1093)</f>
        <v>1</v>
      </c>
      <c r="O1105">
        <f t="shared" si="307"/>
        <v>11</v>
      </c>
      <c r="P1105">
        <f t="shared" si="315"/>
        <v>0</v>
      </c>
      <c r="Q1105">
        <f>IF(M1105=0,0,M1105/予定価格!B1093)</f>
        <v>0</v>
      </c>
      <c r="R1105">
        <f t="shared" si="308"/>
        <v>11</v>
      </c>
      <c r="S1105">
        <f t="shared" si="316"/>
        <v>0</v>
      </c>
      <c r="T1105" s="6">
        <f t="shared" si="317"/>
        <v>0</v>
      </c>
      <c r="U1105" s="6" t="e">
        <f>IF(予定価格!$G$1939=0,ROUND(予定価格!H1093*(入力表!$F$12/予定価格!$H$1943),-$F$14),ROUND((予定価格!G1093*(入力表!$F$12-予定価格!$H$1943)/予定価格!$G$1943)+予定価格!H1093,-$F$14))</f>
        <v>#DIV/0!</v>
      </c>
      <c r="V1105" t="e">
        <f>IF(U1105=0,1,IF(予定価格!O1093=0,1,(U1105-予定価格!P1093)/予定価格!O1093))</f>
        <v>#DIV/0!</v>
      </c>
      <c r="W1105" t="e">
        <f t="shared" si="309"/>
        <v>#DIV/0!</v>
      </c>
      <c r="X1105" t="e">
        <f t="shared" si="318"/>
        <v>#DIV/0!</v>
      </c>
      <c r="Y1105" t="e">
        <f>IF(U1105=0,0,IF(予定価格!G1093=0,0,(U1105-予定価格!H1093)/予定価格!G1093))</f>
        <v>#DIV/0!</v>
      </c>
      <c r="Z1105" t="e">
        <f t="shared" si="310"/>
        <v>#DIV/0!</v>
      </c>
      <c r="AA1105" t="e">
        <f t="shared" si="319"/>
        <v>#DIV/0!</v>
      </c>
      <c r="AB1105" s="6" t="e">
        <f t="shared" si="320"/>
        <v>#DIV/0!</v>
      </c>
    </row>
    <row r="1106" spans="1:28" hidden="1" x14ac:dyDescent="0.2">
      <c r="A1106">
        <f>+予定価格!A1094</f>
        <v>0</v>
      </c>
      <c r="B1106" s="268">
        <f>ROUND(予定価格!B1094*査定表!$B$1949,-D1106)+E1106</f>
        <v>0</v>
      </c>
      <c r="C1106" s="268"/>
      <c r="D1106" s="32">
        <f t="shared" ref="D1106:D1169" si="321">+$F$14</f>
        <v>3</v>
      </c>
      <c r="E1106" s="33">
        <f t="shared" si="311"/>
        <v>0</v>
      </c>
      <c r="F1106" s="268">
        <f>IF($F$12=0,0,IF(予定価格!$G$1939=0,ROUND(予定価格!H1094*(入力表!$F$12/予定価格!$H$1943),-H1106),ROUND((予定価格!G1094*(入力表!$F$12-予定価格!$H$1943)/予定価格!$G$1943)+予定価格!H1094,-H1106)))+I1106</f>
        <v>0</v>
      </c>
      <c r="G1106" s="268"/>
      <c r="H1106" s="34">
        <f t="shared" ref="H1106:H1169" si="322">+$F$14</f>
        <v>3</v>
      </c>
      <c r="I1106" s="35">
        <f t="shared" si="312"/>
        <v>0</v>
      </c>
      <c r="J1106" s="252">
        <f t="shared" si="313"/>
        <v>0</v>
      </c>
      <c r="K1106" s="12">
        <f t="shared" si="314"/>
        <v>0</v>
      </c>
      <c r="L1106" s="37"/>
      <c r="M1106" s="6">
        <f>ROUND(予定価格!B1094*査定表!$B$1949,-$F$14)</f>
        <v>0</v>
      </c>
      <c r="N1106">
        <f>IF(M1106=0,1,M1106/予定価格!B1094)</f>
        <v>1</v>
      </c>
      <c r="O1106">
        <f t="shared" si="307"/>
        <v>11</v>
      </c>
      <c r="P1106">
        <f t="shared" si="315"/>
        <v>0</v>
      </c>
      <c r="Q1106">
        <f>IF(M1106=0,0,M1106/予定価格!B1094)</f>
        <v>0</v>
      </c>
      <c r="R1106">
        <f t="shared" si="308"/>
        <v>11</v>
      </c>
      <c r="S1106">
        <f t="shared" si="316"/>
        <v>0</v>
      </c>
      <c r="T1106" s="6">
        <f t="shared" si="317"/>
        <v>0</v>
      </c>
      <c r="U1106" s="6" t="e">
        <f>IF(予定価格!$G$1939=0,ROUND(予定価格!H1094*(入力表!$F$12/予定価格!$H$1943),-$F$14),ROUND((予定価格!G1094*(入力表!$F$12-予定価格!$H$1943)/予定価格!$G$1943)+予定価格!H1094,-$F$14))</f>
        <v>#DIV/0!</v>
      </c>
      <c r="V1106" t="e">
        <f>IF(U1106=0,1,IF(予定価格!O1094=0,1,(U1106-予定価格!P1094)/予定価格!O1094))</f>
        <v>#DIV/0!</v>
      </c>
      <c r="W1106" t="e">
        <f t="shared" si="309"/>
        <v>#DIV/0!</v>
      </c>
      <c r="X1106" t="e">
        <f t="shared" si="318"/>
        <v>#DIV/0!</v>
      </c>
      <c r="Y1106" t="e">
        <f>IF(U1106=0,0,IF(予定価格!G1094=0,0,(U1106-予定価格!H1094)/予定価格!G1094))</f>
        <v>#DIV/0!</v>
      </c>
      <c r="Z1106" t="e">
        <f t="shared" si="310"/>
        <v>#DIV/0!</v>
      </c>
      <c r="AA1106" t="e">
        <f t="shared" si="319"/>
        <v>#DIV/0!</v>
      </c>
      <c r="AB1106" s="6" t="e">
        <f t="shared" si="320"/>
        <v>#DIV/0!</v>
      </c>
    </row>
    <row r="1107" spans="1:28" hidden="1" x14ac:dyDescent="0.2">
      <c r="A1107">
        <f>+予定価格!A1095</f>
        <v>0</v>
      </c>
      <c r="B1107" s="268">
        <f>ROUND(予定価格!B1095*査定表!$B$1949,-D1107)+E1107</f>
        <v>0</v>
      </c>
      <c r="C1107" s="268"/>
      <c r="D1107" s="32">
        <f t="shared" si="321"/>
        <v>3</v>
      </c>
      <c r="E1107" s="33">
        <f t="shared" si="311"/>
        <v>0</v>
      </c>
      <c r="F1107" s="268">
        <f>IF($F$12=0,0,IF(予定価格!$G$1939=0,ROUND(予定価格!H1095*(入力表!$F$12/予定価格!$H$1943),-H1107),ROUND((予定価格!G1095*(入力表!$F$12-予定価格!$H$1943)/予定価格!$G$1943)+予定価格!H1095,-H1107)))+I1107</f>
        <v>0</v>
      </c>
      <c r="G1107" s="268"/>
      <c r="H1107" s="34">
        <f t="shared" si="322"/>
        <v>3</v>
      </c>
      <c r="I1107" s="35">
        <f t="shared" si="312"/>
        <v>0</v>
      </c>
      <c r="J1107" s="252">
        <f t="shared" si="313"/>
        <v>0</v>
      </c>
      <c r="K1107" s="12">
        <f t="shared" si="314"/>
        <v>0</v>
      </c>
      <c r="L1107" s="37"/>
      <c r="M1107" s="6">
        <f>ROUND(予定価格!B1095*査定表!$B$1949,-$F$14)</f>
        <v>0</v>
      </c>
      <c r="N1107">
        <f>IF(M1107=0,1,M1107/予定価格!B1095)</f>
        <v>1</v>
      </c>
      <c r="O1107">
        <f t="shared" si="307"/>
        <v>11</v>
      </c>
      <c r="P1107">
        <f t="shared" si="315"/>
        <v>0</v>
      </c>
      <c r="Q1107">
        <f>IF(M1107=0,0,M1107/予定価格!B1095)</f>
        <v>0</v>
      </c>
      <c r="R1107">
        <f t="shared" si="308"/>
        <v>11</v>
      </c>
      <c r="S1107">
        <f t="shared" si="316"/>
        <v>0</v>
      </c>
      <c r="T1107" s="6">
        <f t="shared" si="317"/>
        <v>0</v>
      </c>
      <c r="U1107" s="6" t="e">
        <f>IF(予定価格!$G$1939=0,ROUND(予定価格!H1095*(入力表!$F$12/予定価格!$H$1943),-$F$14),ROUND((予定価格!G1095*(入力表!$F$12-予定価格!$H$1943)/予定価格!$G$1943)+予定価格!H1095,-$F$14))</f>
        <v>#DIV/0!</v>
      </c>
      <c r="V1107" t="e">
        <f>IF(U1107=0,1,IF(予定価格!O1095=0,1,(U1107-予定価格!P1095)/予定価格!O1095))</f>
        <v>#DIV/0!</v>
      </c>
      <c r="W1107" t="e">
        <f t="shared" si="309"/>
        <v>#DIV/0!</v>
      </c>
      <c r="X1107" t="e">
        <f t="shared" si="318"/>
        <v>#DIV/0!</v>
      </c>
      <c r="Y1107" t="e">
        <f>IF(U1107=0,0,IF(予定価格!G1095=0,0,(U1107-予定価格!H1095)/予定価格!G1095))</f>
        <v>#DIV/0!</v>
      </c>
      <c r="Z1107" t="e">
        <f t="shared" si="310"/>
        <v>#DIV/0!</v>
      </c>
      <c r="AA1107" t="e">
        <f t="shared" si="319"/>
        <v>#DIV/0!</v>
      </c>
      <c r="AB1107" s="6" t="e">
        <f t="shared" si="320"/>
        <v>#DIV/0!</v>
      </c>
    </row>
    <row r="1108" spans="1:28" hidden="1" x14ac:dyDescent="0.2">
      <c r="A1108">
        <f>+予定価格!A1096</f>
        <v>0</v>
      </c>
      <c r="B1108" s="268">
        <f>ROUND(予定価格!B1096*査定表!$B$1949,-D1108)+E1108</f>
        <v>0</v>
      </c>
      <c r="C1108" s="268"/>
      <c r="D1108" s="32">
        <f t="shared" si="321"/>
        <v>3</v>
      </c>
      <c r="E1108" s="33">
        <f t="shared" si="311"/>
        <v>0</v>
      </c>
      <c r="F1108" s="268">
        <f>IF($F$12=0,0,IF(予定価格!$G$1939=0,ROUND(予定価格!H1096*(入力表!$F$12/予定価格!$H$1943),-H1108),ROUND((予定価格!G1096*(入力表!$F$12-予定価格!$H$1943)/予定価格!$G$1943)+予定価格!H1096,-H1108)))+I1108</f>
        <v>0</v>
      </c>
      <c r="G1108" s="268"/>
      <c r="H1108" s="34">
        <f t="shared" si="322"/>
        <v>3</v>
      </c>
      <c r="I1108" s="35">
        <f t="shared" si="312"/>
        <v>0</v>
      </c>
      <c r="J1108" s="252">
        <f t="shared" si="313"/>
        <v>0</v>
      </c>
      <c r="K1108" s="12">
        <f t="shared" si="314"/>
        <v>0</v>
      </c>
      <c r="L1108" s="37"/>
      <c r="M1108" s="6">
        <f>ROUND(予定価格!B1096*査定表!$B$1949,-$F$14)</f>
        <v>0</v>
      </c>
      <c r="N1108">
        <f>IF(M1108=0,1,M1108/予定価格!B1096)</f>
        <v>1</v>
      </c>
      <c r="O1108">
        <f t="shared" si="307"/>
        <v>11</v>
      </c>
      <c r="P1108">
        <f t="shared" si="315"/>
        <v>0</v>
      </c>
      <c r="Q1108">
        <f>IF(M1108=0,0,M1108/予定価格!B1096)</f>
        <v>0</v>
      </c>
      <c r="R1108">
        <f t="shared" si="308"/>
        <v>11</v>
      </c>
      <c r="S1108">
        <f t="shared" si="316"/>
        <v>0</v>
      </c>
      <c r="T1108" s="6">
        <f t="shared" si="317"/>
        <v>0</v>
      </c>
      <c r="U1108" s="6" t="e">
        <f>IF(予定価格!$G$1939=0,ROUND(予定価格!H1096*(入力表!$F$12/予定価格!$H$1943),-$F$14),ROUND((予定価格!G1096*(入力表!$F$12-予定価格!$H$1943)/予定価格!$G$1943)+予定価格!H1096,-$F$14))</f>
        <v>#DIV/0!</v>
      </c>
      <c r="V1108" t="e">
        <f>IF(U1108=0,1,IF(予定価格!O1096=0,1,(U1108-予定価格!P1096)/予定価格!O1096))</f>
        <v>#DIV/0!</v>
      </c>
      <c r="W1108" t="e">
        <f t="shared" si="309"/>
        <v>#DIV/0!</v>
      </c>
      <c r="X1108" t="e">
        <f t="shared" si="318"/>
        <v>#DIV/0!</v>
      </c>
      <c r="Y1108" t="e">
        <f>IF(U1108=0,0,IF(予定価格!G1096=0,0,(U1108-予定価格!H1096)/予定価格!G1096))</f>
        <v>#DIV/0!</v>
      </c>
      <c r="Z1108" t="e">
        <f t="shared" si="310"/>
        <v>#DIV/0!</v>
      </c>
      <c r="AA1108" t="e">
        <f t="shared" si="319"/>
        <v>#DIV/0!</v>
      </c>
      <c r="AB1108" s="6" t="e">
        <f t="shared" si="320"/>
        <v>#DIV/0!</v>
      </c>
    </row>
    <row r="1109" spans="1:28" hidden="1" x14ac:dyDescent="0.2">
      <c r="A1109">
        <f>+予定価格!A1097</f>
        <v>0</v>
      </c>
      <c r="B1109" s="268">
        <f>ROUND(予定価格!B1097*査定表!$B$1949,-D1109)+E1109</f>
        <v>0</v>
      </c>
      <c r="C1109" s="268"/>
      <c r="D1109" s="32">
        <f t="shared" si="321"/>
        <v>3</v>
      </c>
      <c r="E1109" s="33">
        <f t="shared" si="311"/>
        <v>0</v>
      </c>
      <c r="F1109" s="268">
        <f>IF($F$12=0,0,IF(予定価格!$G$1939=0,ROUND(予定価格!H1097*(入力表!$F$12/予定価格!$H$1943),-H1109),ROUND((予定価格!G1097*(入力表!$F$12-予定価格!$H$1943)/予定価格!$G$1943)+予定価格!H1097,-H1109)))+I1109</f>
        <v>0</v>
      </c>
      <c r="G1109" s="268"/>
      <c r="H1109" s="34">
        <f t="shared" si="322"/>
        <v>3</v>
      </c>
      <c r="I1109" s="35">
        <f t="shared" si="312"/>
        <v>0</v>
      </c>
      <c r="J1109" s="252">
        <f t="shared" si="313"/>
        <v>0</v>
      </c>
      <c r="K1109" s="12">
        <f t="shared" si="314"/>
        <v>0</v>
      </c>
      <c r="L1109" s="37"/>
      <c r="M1109" s="6">
        <f>ROUND(予定価格!B1097*査定表!$B$1949,-$F$14)</f>
        <v>0</v>
      </c>
      <c r="N1109">
        <f>IF(M1109=0,1,M1109/予定価格!B1097)</f>
        <v>1</v>
      </c>
      <c r="O1109">
        <f t="shared" si="307"/>
        <v>11</v>
      </c>
      <c r="P1109">
        <f t="shared" si="315"/>
        <v>0</v>
      </c>
      <c r="Q1109">
        <f>IF(M1109=0,0,M1109/予定価格!B1097)</f>
        <v>0</v>
      </c>
      <c r="R1109">
        <f t="shared" si="308"/>
        <v>11</v>
      </c>
      <c r="S1109">
        <f t="shared" si="316"/>
        <v>0</v>
      </c>
      <c r="T1109" s="6">
        <f t="shared" si="317"/>
        <v>0</v>
      </c>
      <c r="U1109" s="6" t="e">
        <f>IF(予定価格!$G$1939=0,ROUND(予定価格!H1097*(入力表!$F$12/予定価格!$H$1943),-$F$14),ROUND((予定価格!G1097*(入力表!$F$12-予定価格!$H$1943)/予定価格!$G$1943)+予定価格!H1097,-$F$14))</f>
        <v>#DIV/0!</v>
      </c>
      <c r="V1109" t="e">
        <f>IF(U1109=0,1,IF(予定価格!O1097=0,1,(U1109-予定価格!P1097)/予定価格!O1097))</f>
        <v>#DIV/0!</v>
      </c>
      <c r="W1109" t="e">
        <f t="shared" si="309"/>
        <v>#DIV/0!</v>
      </c>
      <c r="X1109" t="e">
        <f t="shared" si="318"/>
        <v>#DIV/0!</v>
      </c>
      <c r="Y1109" t="e">
        <f>IF(U1109=0,0,IF(予定価格!G1097=0,0,(U1109-予定価格!H1097)/予定価格!G1097))</f>
        <v>#DIV/0!</v>
      </c>
      <c r="Z1109" t="e">
        <f t="shared" si="310"/>
        <v>#DIV/0!</v>
      </c>
      <c r="AA1109" t="e">
        <f t="shared" si="319"/>
        <v>#DIV/0!</v>
      </c>
      <c r="AB1109" s="6" t="e">
        <f t="shared" si="320"/>
        <v>#DIV/0!</v>
      </c>
    </row>
    <row r="1110" spans="1:28" hidden="1" x14ac:dyDescent="0.2">
      <c r="A1110">
        <f>+予定価格!A1098</f>
        <v>0</v>
      </c>
      <c r="B1110" s="268">
        <f>ROUND(予定価格!B1098*査定表!$B$1949,-D1110)+E1110</f>
        <v>0</v>
      </c>
      <c r="C1110" s="268"/>
      <c r="D1110" s="32">
        <f t="shared" si="321"/>
        <v>3</v>
      </c>
      <c r="E1110" s="33">
        <f t="shared" si="311"/>
        <v>0</v>
      </c>
      <c r="F1110" s="268">
        <f>IF($F$12=0,0,IF(予定価格!$G$1939=0,ROUND(予定価格!H1098*(入力表!$F$12/予定価格!$H$1943),-H1110),ROUND((予定価格!G1098*(入力表!$F$12-予定価格!$H$1943)/予定価格!$G$1943)+予定価格!H1098,-H1110)))+I1110</f>
        <v>0</v>
      </c>
      <c r="G1110" s="268"/>
      <c r="H1110" s="34">
        <f t="shared" si="322"/>
        <v>3</v>
      </c>
      <c r="I1110" s="35">
        <f t="shared" si="312"/>
        <v>0</v>
      </c>
      <c r="J1110" s="252">
        <f t="shared" si="313"/>
        <v>0</v>
      </c>
      <c r="K1110" s="12">
        <f t="shared" si="314"/>
        <v>0</v>
      </c>
      <c r="L1110" s="37"/>
      <c r="M1110" s="6">
        <f>ROUND(予定価格!B1098*査定表!$B$1949,-$F$14)</f>
        <v>0</v>
      </c>
      <c r="N1110">
        <f>IF(M1110=0,1,M1110/予定価格!B1098)</f>
        <v>1</v>
      </c>
      <c r="O1110">
        <f t="shared" si="307"/>
        <v>11</v>
      </c>
      <c r="P1110">
        <f t="shared" si="315"/>
        <v>0</v>
      </c>
      <c r="Q1110">
        <f>IF(M1110=0,0,M1110/予定価格!B1098)</f>
        <v>0</v>
      </c>
      <c r="R1110">
        <f t="shared" si="308"/>
        <v>11</v>
      </c>
      <c r="S1110">
        <f t="shared" si="316"/>
        <v>0</v>
      </c>
      <c r="T1110" s="6">
        <f t="shared" si="317"/>
        <v>0</v>
      </c>
      <c r="U1110" s="6" t="e">
        <f>IF(予定価格!$G$1939=0,ROUND(予定価格!H1098*(入力表!$F$12/予定価格!$H$1943),-$F$14),ROUND((予定価格!G1098*(入力表!$F$12-予定価格!$H$1943)/予定価格!$G$1943)+予定価格!H1098,-$F$14))</f>
        <v>#DIV/0!</v>
      </c>
      <c r="V1110" t="e">
        <f>IF(U1110=0,1,IF(予定価格!O1098=0,1,(U1110-予定価格!P1098)/予定価格!O1098))</f>
        <v>#DIV/0!</v>
      </c>
      <c r="W1110" t="e">
        <f t="shared" si="309"/>
        <v>#DIV/0!</v>
      </c>
      <c r="X1110" t="e">
        <f t="shared" si="318"/>
        <v>#DIV/0!</v>
      </c>
      <c r="Y1110" t="e">
        <f>IF(U1110=0,0,IF(予定価格!G1098=0,0,(U1110-予定価格!H1098)/予定価格!G1098))</f>
        <v>#DIV/0!</v>
      </c>
      <c r="Z1110" t="e">
        <f t="shared" si="310"/>
        <v>#DIV/0!</v>
      </c>
      <c r="AA1110" t="e">
        <f t="shared" si="319"/>
        <v>#DIV/0!</v>
      </c>
      <c r="AB1110" s="6" t="e">
        <f t="shared" si="320"/>
        <v>#DIV/0!</v>
      </c>
    </row>
    <row r="1111" spans="1:28" hidden="1" x14ac:dyDescent="0.2">
      <c r="A1111">
        <f>+予定価格!A1099</f>
        <v>0</v>
      </c>
      <c r="B1111" s="268">
        <f>ROUND(予定価格!B1099*査定表!$B$1949,-D1111)+E1111</f>
        <v>0</v>
      </c>
      <c r="C1111" s="268"/>
      <c r="D1111" s="32">
        <f t="shared" si="321"/>
        <v>3</v>
      </c>
      <c r="E1111" s="33">
        <f t="shared" si="311"/>
        <v>0</v>
      </c>
      <c r="F1111" s="268">
        <f>IF($F$12=0,0,IF(予定価格!$G$1939=0,ROUND(予定価格!H1099*(入力表!$F$12/予定価格!$H$1943),-H1111),ROUND((予定価格!G1099*(入力表!$F$12-予定価格!$H$1943)/予定価格!$G$1943)+予定価格!H1099,-H1111)))+I1111</f>
        <v>0</v>
      </c>
      <c r="G1111" s="268"/>
      <c r="H1111" s="34">
        <f t="shared" si="322"/>
        <v>3</v>
      </c>
      <c r="I1111" s="35">
        <f t="shared" si="312"/>
        <v>0</v>
      </c>
      <c r="J1111" s="252">
        <f t="shared" si="313"/>
        <v>0</v>
      </c>
      <c r="K1111" s="12">
        <f t="shared" si="314"/>
        <v>0</v>
      </c>
      <c r="L1111" s="37"/>
      <c r="M1111" s="6">
        <f>ROUND(予定価格!B1099*査定表!$B$1949,-$F$14)</f>
        <v>0</v>
      </c>
      <c r="N1111">
        <f>IF(M1111=0,1,M1111/予定価格!B1099)</f>
        <v>1</v>
      </c>
      <c r="O1111">
        <f t="shared" si="307"/>
        <v>11</v>
      </c>
      <c r="P1111">
        <f t="shared" si="315"/>
        <v>0</v>
      </c>
      <c r="Q1111">
        <f>IF(M1111=0,0,M1111/予定価格!B1099)</f>
        <v>0</v>
      </c>
      <c r="R1111">
        <f t="shared" si="308"/>
        <v>11</v>
      </c>
      <c r="S1111">
        <f t="shared" si="316"/>
        <v>0</v>
      </c>
      <c r="T1111" s="6">
        <f t="shared" si="317"/>
        <v>0</v>
      </c>
      <c r="U1111" s="6" t="e">
        <f>IF(予定価格!$G$1939=0,ROUND(予定価格!H1099*(入力表!$F$12/予定価格!$H$1943),-$F$14),ROUND((予定価格!G1099*(入力表!$F$12-予定価格!$H$1943)/予定価格!$G$1943)+予定価格!H1099,-$F$14))</f>
        <v>#DIV/0!</v>
      </c>
      <c r="V1111" t="e">
        <f>IF(U1111=0,1,IF(予定価格!O1099=0,1,(U1111-予定価格!P1099)/予定価格!O1099))</f>
        <v>#DIV/0!</v>
      </c>
      <c r="W1111" t="e">
        <f t="shared" si="309"/>
        <v>#DIV/0!</v>
      </c>
      <c r="X1111" t="e">
        <f t="shared" si="318"/>
        <v>#DIV/0!</v>
      </c>
      <c r="Y1111" t="e">
        <f>IF(U1111=0,0,IF(予定価格!G1099=0,0,(U1111-予定価格!H1099)/予定価格!G1099))</f>
        <v>#DIV/0!</v>
      </c>
      <c r="Z1111" t="e">
        <f t="shared" si="310"/>
        <v>#DIV/0!</v>
      </c>
      <c r="AA1111" t="e">
        <f t="shared" si="319"/>
        <v>#DIV/0!</v>
      </c>
      <c r="AB1111" s="6" t="e">
        <f t="shared" si="320"/>
        <v>#DIV/0!</v>
      </c>
    </row>
    <row r="1112" spans="1:28" hidden="1" x14ac:dyDescent="0.2">
      <c r="A1112">
        <f>+予定価格!A1100</f>
        <v>0</v>
      </c>
      <c r="B1112" s="268">
        <f>ROUND(予定価格!B1100*査定表!$B$1949,-D1112)+E1112</f>
        <v>0</v>
      </c>
      <c r="C1112" s="268"/>
      <c r="D1112" s="32">
        <f t="shared" si="321"/>
        <v>3</v>
      </c>
      <c r="E1112" s="33">
        <f t="shared" si="311"/>
        <v>0</v>
      </c>
      <c r="F1112" s="268">
        <f>IF($F$12=0,0,IF(予定価格!$G$1939=0,ROUND(予定価格!H1100*(入力表!$F$12/予定価格!$H$1943),-H1112),ROUND((予定価格!G1100*(入力表!$F$12-予定価格!$H$1943)/予定価格!$G$1943)+予定価格!H1100,-H1112)))+I1112</f>
        <v>0</v>
      </c>
      <c r="G1112" s="268"/>
      <c r="H1112" s="34">
        <f t="shared" si="322"/>
        <v>3</v>
      </c>
      <c r="I1112" s="35">
        <f t="shared" si="312"/>
        <v>0</v>
      </c>
      <c r="J1112" s="252">
        <f t="shared" si="313"/>
        <v>0</v>
      </c>
      <c r="K1112" s="12">
        <f t="shared" si="314"/>
        <v>0</v>
      </c>
      <c r="L1112" s="37"/>
      <c r="M1112" s="6">
        <f>ROUND(予定価格!B1100*査定表!$B$1949,-$F$14)</f>
        <v>0</v>
      </c>
      <c r="N1112">
        <f>IF(M1112=0,1,M1112/予定価格!B1100)</f>
        <v>1</v>
      </c>
      <c r="O1112">
        <f t="shared" si="307"/>
        <v>11</v>
      </c>
      <c r="P1112">
        <f t="shared" si="315"/>
        <v>0</v>
      </c>
      <c r="Q1112">
        <f>IF(M1112=0,0,M1112/予定価格!B1100)</f>
        <v>0</v>
      </c>
      <c r="R1112">
        <f t="shared" si="308"/>
        <v>11</v>
      </c>
      <c r="S1112">
        <f t="shared" si="316"/>
        <v>0</v>
      </c>
      <c r="T1112" s="6">
        <f t="shared" si="317"/>
        <v>0</v>
      </c>
      <c r="U1112" s="6" t="e">
        <f>IF(予定価格!$G$1939=0,ROUND(予定価格!H1100*(入力表!$F$12/予定価格!$H$1943),-$F$14),ROUND((予定価格!G1100*(入力表!$F$12-予定価格!$H$1943)/予定価格!$G$1943)+予定価格!H1100,-$F$14))</f>
        <v>#DIV/0!</v>
      </c>
      <c r="V1112" t="e">
        <f>IF(U1112=0,1,IF(予定価格!O1100=0,1,(U1112-予定価格!P1100)/予定価格!O1100))</f>
        <v>#DIV/0!</v>
      </c>
      <c r="W1112" t="e">
        <f t="shared" si="309"/>
        <v>#DIV/0!</v>
      </c>
      <c r="X1112" t="e">
        <f t="shared" si="318"/>
        <v>#DIV/0!</v>
      </c>
      <c r="Y1112" t="e">
        <f>IF(U1112=0,0,IF(予定価格!G1100=0,0,(U1112-予定価格!H1100)/予定価格!G1100))</f>
        <v>#DIV/0!</v>
      </c>
      <c r="Z1112" t="e">
        <f t="shared" si="310"/>
        <v>#DIV/0!</v>
      </c>
      <c r="AA1112" t="e">
        <f t="shared" si="319"/>
        <v>#DIV/0!</v>
      </c>
      <c r="AB1112" s="6" t="e">
        <f t="shared" si="320"/>
        <v>#DIV/0!</v>
      </c>
    </row>
    <row r="1113" spans="1:28" hidden="1" x14ac:dyDescent="0.2">
      <c r="A1113">
        <f>+予定価格!A1101</f>
        <v>0</v>
      </c>
      <c r="B1113" s="268">
        <f>ROUND(予定価格!B1101*査定表!$B$1949,-D1113)+E1113</f>
        <v>0</v>
      </c>
      <c r="C1113" s="268"/>
      <c r="D1113" s="32">
        <f t="shared" si="321"/>
        <v>3</v>
      </c>
      <c r="E1113" s="33">
        <f t="shared" si="311"/>
        <v>0</v>
      </c>
      <c r="F1113" s="268">
        <f>IF($F$12=0,0,IF(予定価格!$G$1939=0,ROUND(予定価格!H1101*(入力表!$F$12/予定価格!$H$1943),-H1113),ROUND((予定価格!G1101*(入力表!$F$12-予定価格!$H$1943)/予定価格!$G$1943)+予定価格!H1101,-H1113)))+I1113</f>
        <v>0</v>
      </c>
      <c r="G1113" s="268"/>
      <c r="H1113" s="34">
        <f t="shared" si="322"/>
        <v>3</v>
      </c>
      <c r="I1113" s="35">
        <f t="shared" si="312"/>
        <v>0</v>
      </c>
      <c r="J1113" s="252">
        <f t="shared" si="313"/>
        <v>0</v>
      </c>
      <c r="K1113" s="12">
        <f t="shared" si="314"/>
        <v>0</v>
      </c>
      <c r="L1113" s="37"/>
      <c r="M1113" s="6">
        <f>ROUND(予定価格!B1101*査定表!$B$1949,-$F$14)</f>
        <v>0</v>
      </c>
      <c r="N1113">
        <f>IF(M1113=0,1,M1113/予定価格!B1101)</f>
        <v>1</v>
      </c>
      <c r="O1113">
        <f t="shared" si="307"/>
        <v>11</v>
      </c>
      <c r="P1113">
        <f t="shared" si="315"/>
        <v>0</v>
      </c>
      <c r="Q1113">
        <f>IF(M1113=0,0,M1113/予定価格!B1101)</f>
        <v>0</v>
      </c>
      <c r="R1113">
        <f t="shared" si="308"/>
        <v>11</v>
      </c>
      <c r="S1113">
        <f t="shared" si="316"/>
        <v>0</v>
      </c>
      <c r="T1113" s="6">
        <f t="shared" si="317"/>
        <v>0</v>
      </c>
      <c r="U1113" s="6" t="e">
        <f>IF(予定価格!$G$1939=0,ROUND(予定価格!H1101*(入力表!$F$12/予定価格!$H$1943),-$F$14),ROUND((予定価格!G1101*(入力表!$F$12-予定価格!$H$1943)/予定価格!$G$1943)+予定価格!H1101,-$F$14))</f>
        <v>#DIV/0!</v>
      </c>
      <c r="V1113" t="e">
        <f>IF(U1113=0,1,IF(予定価格!O1101=0,1,(U1113-予定価格!P1101)/予定価格!O1101))</f>
        <v>#DIV/0!</v>
      </c>
      <c r="W1113" t="e">
        <f t="shared" si="309"/>
        <v>#DIV/0!</v>
      </c>
      <c r="X1113" t="e">
        <f t="shared" si="318"/>
        <v>#DIV/0!</v>
      </c>
      <c r="Y1113" t="e">
        <f>IF(U1113=0,0,IF(予定価格!G1101=0,0,(U1113-予定価格!H1101)/予定価格!G1101))</f>
        <v>#DIV/0!</v>
      </c>
      <c r="Z1113" t="e">
        <f t="shared" si="310"/>
        <v>#DIV/0!</v>
      </c>
      <c r="AA1113" t="e">
        <f t="shared" si="319"/>
        <v>#DIV/0!</v>
      </c>
      <c r="AB1113" s="6" t="e">
        <f t="shared" si="320"/>
        <v>#DIV/0!</v>
      </c>
    </row>
    <row r="1114" spans="1:28" hidden="1" x14ac:dyDescent="0.2">
      <c r="A1114">
        <f>+予定価格!A1102</f>
        <v>0</v>
      </c>
      <c r="B1114" s="268">
        <f>ROUND(予定価格!B1102*査定表!$B$1949,-D1114)+E1114</f>
        <v>0</v>
      </c>
      <c r="C1114" s="268"/>
      <c r="D1114" s="32">
        <f t="shared" si="321"/>
        <v>3</v>
      </c>
      <c r="E1114" s="33">
        <f t="shared" si="311"/>
        <v>0</v>
      </c>
      <c r="F1114" s="268">
        <f>IF($F$12=0,0,IF(予定価格!$G$1939=0,ROUND(予定価格!H1102*(入力表!$F$12/予定価格!$H$1943),-H1114),ROUND((予定価格!G1102*(入力表!$F$12-予定価格!$H$1943)/予定価格!$G$1943)+予定価格!H1102,-H1114)))+I1114</f>
        <v>0</v>
      </c>
      <c r="G1114" s="268"/>
      <c r="H1114" s="34">
        <f t="shared" si="322"/>
        <v>3</v>
      </c>
      <c r="I1114" s="35">
        <f t="shared" si="312"/>
        <v>0</v>
      </c>
      <c r="J1114" s="252">
        <f t="shared" si="313"/>
        <v>0</v>
      </c>
      <c r="K1114" s="12">
        <f t="shared" si="314"/>
        <v>0</v>
      </c>
      <c r="L1114" s="37"/>
      <c r="M1114" s="6">
        <f>ROUND(予定価格!B1102*査定表!$B$1949,-$F$14)</f>
        <v>0</v>
      </c>
      <c r="N1114">
        <f>IF(M1114=0,1,M1114/予定価格!B1102)</f>
        <v>1</v>
      </c>
      <c r="O1114">
        <f t="shared" ref="O1114:O1177" si="323">RANK(N1114,N$17:N$1984,1)</f>
        <v>11</v>
      </c>
      <c r="P1114">
        <f t="shared" si="315"/>
        <v>0</v>
      </c>
      <c r="Q1114">
        <f>IF(M1114=0,0,M1114/予定価格!B1102)</f>
        <v>0</v>
      </c>
      <c r="R1114">
        <f t="shared" ref="R1114:R1177" si="324">RANK(Q1114,Q$17:Q$1984,0)</f>
        <v>11</v>
      </c>
      <c r="S1114">
        <f t="shared" si="316"/>
        <v>0</v>
      </c>
      <c r="T1114" s="6">
        <f t="shared" si="317"/>
        <v>0</v>
      </c>
      <c r="U1114" s="6" t="e">
        <f>IF(予定価格!$G$1939=0,ROUND(予定価格!H1102*(入力表!$F$12/予定価格!$H$1943),-$F$14),ROUND((予定価格!G1102*(入力表!$F$12-予定価格!$H$1943)/予定価格!$G$1943)+予定価格!H1102,-$F$14))</f>
        <v>#DIV/0!</v>
      </c>
      <c r="V1114" t="e">
        <f>IF(U1114=0,1,IF(予定価格!O1102=0,1,(U1114-予定価格!P1102)/予定価格!O1102))</f>
        <v>#DIV/0!</v>
      </c>
      <c r="W1114" t="e">
        <f t="shared" ref="W1114:W1177" si="325">RANK(V1114,V$17:V$1984,1)</f>
        <v>#DIV/0!</v>
      </c>
      <c r="X1114" t="e">
        <f t="shared" si="318"/>
        <v>#DIV/0!</v>
      </c>
      <c r="Y1114" t="e">
        <f>IF(U1114=0,0,IF(予定価格!G1102=0,0,(U1114-予定価格!H1102)/予定価格!G1102))</f>
        <v>#DIV/0!</v>
      </c>
      <c r="Z1114" t="e">
        <f t="shared" ref="Z1114:Z1177" si="326">RANK(Y1114,Y$17:Y$1984,0)</f>
        <v>#DIV/0!</v>
      </c>
      <c r="AA1114" t="e">
        <f t="shared" si="319"/>
        <v>#DIV/0!</v>
      </c>
      <c r="AB1114" s="6" t="e">
        <f t="shared" si="320"/>
        <v>#DIV/0!</v>
      </c>
    </row>
    <row r="1115" spans="1:28" hidden="1" x14ac:dyDescent="0.2">
      <c r="A1115">
        <f>+予定価格!A1103</f>
        <v>0</v>
      </c>
      <c r="B1115" s="268">
        <f>ROUND(予定価格!B1103*査定表!$B$1949,-D1115)+E1115</f>
        <v>0</v>
      </c>
      <c r="C1115" s="268"/>
      <c r="D1115" s="32">
        <f t="shared" si="321"/>
        <v>3</v>
      </c>
      <c r="E1115" s="33">
        <f t="shared" si="311"/>
        <v>0</v>
      </c>
      <c r="F1115" s="268">
        <f>IF($F$12=0,0,IF(予定価格!$G$1939=0,ROUND(予定価格!H1103*(入力表!$F$12/予定価格!$H$1943),-H1115),ROUND((予定価格!G1103*(入力表!$F$12-予定価格!$H$1943)/予定価格!$G$1943)+予定価格!H1103,-H1115)))+I1115</f>
        <v>0</v>
      </c>
      <c r="G1115" s="268"/>
      <c r="H1115" s="34">
        <f t="shared" si="322"/>
        <v>3</v>
      </c>
      <c r="I1115" s="35">
        <f t="shared" si="312"/>
        <v>0</v>
      </c>
      <c r="J1115" s="252">
        <f t="shared" si="313"/>
        <v>0</v>
      </c>
      <c r="K1115" s="12">
        <f t="shared" si="314"/>
        <v>0</v>
      </c>
      <c r="L1115" s="37"/>
      <c r="M1115" s="6">
        <f>ROUND(予定価格!B1103*査定表!$B$1949,-$F$14)</f>
        <v>0</v>
      </c>
      <c r="N1115">
        <f>IF(M1115=0,1,M1115/予定価格!B1103)</f>
        <v>1</v>
      </c>
      <c r="O1115">
        <f t="shared" si="323"/>
        <v>11</v>
      </c>
      <c r="P1115">
        <f t="shared" si="315"/>
        <v>0</v>
      </c>
      <c r="Q1115">
        <f>IF(M1115=0,0,M1115/予定価格!B1103)</f>
        <v>0</v>
      </c>
      <c r="R1115">
        <f t="shared" si="324"/>
        <v>11</v>
      </c>
      <c r="S1115">
        <f t="shared" si="316"/>
        <v>0</v>
      </c>
      <c r="T1115" s="6">
        <f t="shared" si="317"/>
        <v>0</v>
      </c>
      <c r="U1115" s="6" t="e">
        <f>IF(予定価格!$G$1939=0,ROUND(予定価格!H1103*(入力表!$F$12/予定価格!$H$1943),-$F$14),ROUND((予定価格!G1103*(入力表!$F$12-予定価格!$H$1943)/予定価格!$G$1943)+予定価格!H1103,-$F$14))</f>
        <v>#DIV/0!</v>
      </c>
      <c r="V1115" t="e">
        <f>IF(U1115=0,1,IF(予定価格!O1103=0,1,(U1115-予定価格!P1103)/予定価格!O1103))</f>
        <v>#DIV/0!</v>
      </c>
      <c r="W1115" t="e">
        <f t="shared" si="325"/>
        <v>#DIV/0!</v>
      </c>
      <c r="X1115" t="e">
        <f t="shared" si="318"/>
        <v>#DIV/0!</v>
      </c>
      <c r="Y1115" t="e">
        <f>IF(U1115=0,0,IF(予定価格!G1103=0,0,(U1115-予定価格!H1103)/予定価格!G1103))</f>
        <v>#DIV/0!</v>
      </c>
      <c r="Z1115" t="e">
        <f t="shared" si="326"/>
        <v>#DIV/0!</v>
      </c>
      <c r="AA1115" t="e">
        <f t="shared" si="319"/>
        <v>#DIV/0!</v>
      </c>
      <c r="AB1115" s="6" t="e">
        <f t="shared" si="320"/>
        <v>#DIV/0!</v>
      </c>
    </row>
    <row r="1116" spans="1:28" hidden="1" x14ac:dyDescent="0.2">
      <c r="A1116">
        <f>+予定価格!A1104</f>
        <v>0</v>
      </c>
      <c r="B1116" s="268">
        <f>ROUND(予定価格!B1104*査定表!$B$1949,-D1116)+E1116</f>
        <v>0</v>
      </c>
      <c r="C1116" s="268"/>
      <c r="D1116" s="32">
        <f t="shared" si="321"/>
        <v>3</v>
      </c>
      <c r="E1116" s="33">
        <f t="shared" si="311"/>
        <v>0</v>
      </c>
      <c r="F1116" s="268">
        <f>IF($F$12=0,0,IF(予定価格!$G$1939=0,ROUND(予定価格!H1104*(入力表!$F$12/予定価格!$H$1943),-H1116),ROUND((予定価格!G1104*(入力表!$F$12-予定価格!$H$1943)/予定価格!$G$1943)+予定価格!H1104,-H1116)))+I1116</f>
        <v>0</v>
      </c>
      <c r="G1116" s="268"/>
      <c r="H1116" s="34">
        <f t="shared" si="322"/>
        <v>3</v>
      </c>
      <c r="I1116" s="35">
        <f t="shared" si="312"/>
        <v>0</v>
      </c>
      <c r="J1116" s="252">
        <f t="shared" si="313"/>
        <v>0</v>
      </c>
      <c r="K1116" s="12">
        <f t="shared" si="314"/>
        <v>0</v>
      </c>
      <c r="L1116" s="37"/>
      <c r="M1116" s="6">
        <f>ROUND(予定価格!B1104*査定表!$B$1949,-$F$14)</f>
        <v>0</v>
      </c>
      <c r="N1116">
        <f>IF(M1116=0,1,M1116/予定価格!B1104)</f>
        <v>1</v>
      </c>
      <c r="O1116">
        <f t="shared" si="323"/>
        <v>11</v>
      </c>
      <c r="P1116">
        <f t="shared" si="315"/>
        <v>0</v>
      </c>
      <c r="Q1116">
        <f>IF(M1116=0,0,M1116/予定価格!B1104)</f>
        <v>0</v>
      </c>
      <c r="R1116">
        <f t="shared" si="324"/>
        <v>11</v>
      </c>
      <c r="S1116">
        <f t="shared" si="316"/>
        <v>0</v>
      </c>
      <c r="T1116" s="6">
        <f t="shared" si="317"/>
        <v>0</v>
      </c>
      <c r="U1116" s="6" t="e">
        <f>IF(予定価格!$G$1939=0,ROUND(予定価格!H1104*(入力表!$F$12/予定価格!$H$1943),-$F$14),ROUND((予定価格!G1104*(入力表!$F$12-予定価格!$H$1943)/予定価格!$G$1943)+予定価格!H1104,-$F$14))</f>
        <v>#DIV/0!</v>
      </c>
      <c r="V1116" t="e">
        <f>IF(U1116=0,1,IF(予定価格!O1104=0,1,(U1116-予定価格!P1104)/予定価格!O1104))</f>
        <v>#DIV/0!</v>
      </c>
      <c r="W1116" t="e">
        <f t="shared" si="325"/>
        <v>#DIV/0!</v>
      </c>
      <c r="X1116" t="e">
        <f t="shared" si="318"/>
        <v>#DIV/0!</v>
      </c>
      <c r="Y1116" t="e">
        <f>IF(U1116=0,0,IF(予定価格!G1104=0,0,(U1116-予定価格!H1104)/予定価格!G1104))</f>
        <v>#DIV/0!</v>
      </c>
      <c r="Z1116" t="e">
        <f t="shared" si="326"/>
        <v>#DIV/0!</v>
      </c>
      <c r="AA1116" t="e">
        <f t="shared" si="319"/>
        <v>#DIV/0!</v>
      </c>
      <c r="AB1116" s="6" t="e">
        <f t="shared" si="320"/>
        <v>#DIV/0!</v>
      </c>
    </row>
    <row r="1117" spans="1:28" hidden="1" x14ac:dyDescent="0.2">
      <c r="A1117">
        <f>+予定価格!A1105</f>
        <v>0</v>
      </c>
      <c r="B1117" s="268">
        <f>ROUND(予定価格!B1105*査定表!$B$1949,-D1117)+E1117</f>
        <v>0</v>
      </c>
      <c r="C1117" s="268"/>
      <c r="D1117" s="32">
        <f t="shared" si="321"/>
        <v>3</v>
      </c>
      <c r="E1117" s="33">
        <f t="shared" si="311"/>
        <v>0</v>
      </c>
      <c r="F1117" s="268">
        <f>IF($F$12=0,0,IF(予定価格!$G$1939=0,ROUND(予定価格!H1105*(入力表!$F$12/予定価格!$H$1943),-H1117),ROUND((予定価格!G1105*(入力表!$F$12-予定価格!$H$1943)/予定価格!$G$1943)+予定価格!H1105,-H1117)))+I1117</f>
        <v>0</v>
      </c>
      <c r="G1117" s="268"/>
      <c r="H1117" s="34">
        <f t="shared" si="322"/>
        <v>3</v>
      </c>
      <c r="I1117" s="35">
        <f t="shared" si="312"/>
        <v>0</v>
      </c>
      <c r="J1117" s="252">
        <f t="shared" si="313"/>
        <v>0</v>
      </c>
      <c r="K1117" s="12">
        <f t="shared" si="314"/>
        <v>0</v>
      </c>
      <c r="L1117" s="37"/>
      <c r="M1117" s="6">
        <f>ROUND(予定価格!B1105*査定表!$B$1949,-$F$14)</f>
        <v>0</v>
      </c>
      <c r="N1117">
        <f>IF(M1117=0,1,M1117/予定価格!B1105)</f>
        <v>1</v>
      </c>
      <c r="O1117">
        <f t="shared" si="323"/>
        <v>11</v>
      </c>
      <c r="P1117">
        <f t="shared" si="315"/>
        <v>0</v>
      </c>
      <c r="Q1117">
        <f>IF(M1117=0,0,M1117/予定価格!B1105)</f>
        <v>0</v>
      </c>
      <c r="R1117">
        <f t="shared" si="324"/>
        <v>11</v>
      </c>
      <c r="S1117">
        <f t="shared" si="316"/>
        <v>0</v>
      </c>
      <c r="T1117" s="6">
        <f t="shared" si="317"/>
        <v>0</v>
      </c>
      <c r="U1117" s="6" t="e">
        <f>IF(予定価格!$G$1939=0,ROUND(予定価格!H1105*(入力表!$F$12/予定価格!$H$1943),-$F$14),ROUND((予定価格!G1105*(入力表!$F$12-予定価格!$H$1943)/予定価格!$G$1943)+予定価格!H1105,-$F$14))</f>
        <v>#DIV/0!</v>
      </c>
      <c r="V1117" t="e">
        <f>IF(U1117=0,1,IF(予定価格!O1105=0,1,(U1117-予定価格!P1105)/予定価格!O1105))</f>
        <v>#DIV/0!</v>
      </c>
      <c r="W1117" t="e">
        <f t="shared" si="325"/>
        <v>#DIV/0!</v>
      </c>
      <c r="X1117" t="e">
        <f t="shared" si="318"/>
        <v>#DIV/0!</v>
      </c>
      <c r="Y1117" t="e">
        <f>IF(U1117=0,0,IF(予定価格!G1105=0,0,(U1117-予定価格!H1105)/予定価格!G1105))</f>
        <v>#DIV/0!</v>
      </c>
      <c r="Z1117" t="e">
        <f t="shared" si="326"/>
        <v>#DIV/0!</v>
      </c>
      <c r="AA1117" t="e">
        <f t="shared" si="319"/>
        <v>#DIV/0!</v>
      </c>
      <c r="AB1117" s="6" t="e">
        <f t="shared" si="320"/>
        <v>#DIV/0!</v>
      </c>
    </row>
    <row r="1118" spans="1:28" hidden="1" x14ac:dyDescent="0.2">
      <c r="A1118">
        <f>+予定価格!A1106</f>
        <v>0</v>
      </c>
      <c r="B1118" s="268">
        <f>ROUND(予定価格!B1106*査定表!$B$1949,-D1118)+E1118</f>
        <v>0</v>
      </c>
      <c r="C1118" s="268"/>
      <c r="D1118" s="32">
        <f t="shared" si="321"/>
        <v>3</v>
      </c>
      <c r="E1118" s="33">
        <f t="shared" si="311"/>
        <v>0</v>
      </c>
      <c r="F1118" s="268">
        <f>IF($F$12=0,0,IF(予定価格!$G$1939=0,ROUND(予定価格!H1106*(入力表!$F$12/予定価格!$H$1943),-H1118),ROUND((予定価格!G1106*(入力表!$F$12-予定価格!$H$1943)/予定価格!$G$1943)+予定価格!H1106,-H1118)))+I1118</f>
        <v>0</v>
      </c>
      <c r="G1118" s="268"/>
      <c r="H1118" s="34">
        <f t="shared" si="322"/>
        <v>3</v>
      </c>
      <c r="I1118" s="35">
        <f t="shared" si="312"/>
        <v>0</v>
      </c>
      <c r="J1118" s="252">
        <f t="shared" si="313"/>
        <v>0</v>
      </c>
      <c r="K1118" s="12">
        <f t="shared" si="314"/>
        <v>0</v>
      </c>
      <c r="L1118" s="37"/>
      <c r="M1118" s="6">
        <f>ROUND(予定価格!B1106*査定表!$B$1949,-$F$14)</f>
        <v>0</v>
      </c>
      <c r="N1118">
        <f>IF(M1118=0,1,M1118/予定価格!B1106)</f>
        <v>1</v>
      </c>
      <c r="O1118">
        <f t="shared" si="323"/>
        <v>11</v>
      </c>
      <c r="P1118">
        <f t="shared" si="315"/>
        <v>0</v>
      </c>
      <c r="Q1118">
        <f>IF(M1118=0,0,M1118/予定価格!B1106)</f>
        <v>0</v>
      </c>
      <c r="R1118">
        <f t="shared" si="324"/>
        <v>11</v>
      </c>
      <c r="S1118">
        <f t="shared" si="316"/>
        <v>0</v>
      </c>
      <c r="T1118" s="6">
        <f t="shared" si="317"/>
        <v>0</v>
      </c>
      <c r="U1118" s="6" t="e">
        <f>IF(予定価格!$G$1939=0,ROUND(予定価格!H1106*(入力表!$F$12/予定価格!$H$1943),-$F$14),ROUND((予定価格!G1106*(入力表!$F$12-予定価格!$H$1943)/予定価格!$G$1943)+予定価格!H1106,-$F$14))</f>
        <v>#DIV/0!</v>
      </c>
      <c r="V1118" t="e">
        <f>IF(U1118=0,1,IF(予定価格!O1106=0,1,(U1118-予定価格!P1106)/予定価格!O1106))</f>
        <v>#DIV/0!</v>
      </c>
      <c r="W1118" t="e">
        <f t="shared" si="325"/>
        <v>#DIV/0!</v>
      </c>
      <c r="X1118" t="e">
        <f t="shared" si="318"/>
        <v>#DIV/0!</v>
      </c>
      <c r="Y1118" t="e">
        <f>IF(U1118=0,0,IF(予定価格!G1106=0,0,(U1118-予定価格!H1106)/予定価格!G1106))</f>
        <v>#DIV/0!</v>
      </c>
      <c r="Z1118" t="e">
        <f t="shared" si="326"/>
        <v>#DIV/0!</v>
      </c>
      <c r="AA1118" t="e">
        <f t="shared" si="319"/>
        <v>#DIV/0!</v>
      </c>
      <c r="AB1118" s="6" t="e">
        <f t="shared" si="320"/>
        <v>#DIV/0!</v>
      </c>
    </row>
    <row r="1119" spans="1:28" hidden="1" x14ac:dyDescent="0.2">
      <c r="A1119">
        <f>+予定価格!A1107</f>
        <v>0</v>
      </c>
      <c r="B1119" s="268">
        <f>ROUND(予定価格!B1107*査定表!$B$1949,-D1119)+E1119</f>
        <v>0</v>
      </c>
      <c r="C1119" s="268"/>
      <c r="D1119" s="32">
        <f t="shared" si="321"/>
        <v>3</v>
      </c>
      <c r="E1119" s="33">
        <f t="shared" si="311"/>
        <v>0</v>
      </c>
      <c r="F1119" s="268">
        <f>IF($F$12=0,0,IF(予定価格!$G$1939=0,ROUND(予定価格!H1107*(入力表!$F$12/予定価格!$H$1943),-H1119),ROUND((予定価格!G1107*(入力表!$F$12-予定価格!$H$1943)/予定価格!$G$1943)+予定価格!H1107,-H1119)))+I1119</f>
        <v>0</v>
      </c>
      <c r="G1119" s="268"/>
      <c r="H1119" s="34">
        <f t="shared" si="322"/>
        <v>3</v>
      </c>
      <c r="I1119" s="35">
        <f t="shared" si="312"/>
        <v>0</v>
      </c>
      <c r="J1119" s="252">
        <f t="shared" si="313"/>
        <v>0</v>
      </c>
      <c r="K1119" s="12">
        <f t="shared" si="314"/>
        <v>0</v>
      </c>
      <c r="L1119" s="37"/>
      <c r="M1119" s="6">
        <f>ROUND(予定価格!B1107*査定表!$B$1949,-$F$14)</f>
        <v>0</v>
      </c>
      <c r="N1119">
        <f>IF(M1119=0,1,M1119/予定価格!B1107)</f>
        <v>1</v>
      </c>
      <c r="O1119">
        <f t="shared" si="323"/>
        <v>11</v>
      </c>
      <c r="P1119">
        <f t="shared" si="315"/>
        <v>0</v>
      </c>
      <c r="Q1119">
        <f>IF(M1119=0,0,M1119/予定価格!B1107)</f>
        <v>0</v>
      </c>
      <c r="R1119">
        <f t="shared" si="324"/>
        <v>11</v>
      </c>
      <c r="S1119">
        <f t="shared" si="316"/>
        <v>0</v>
      </c>
      <c r="T1119" s="6">
        <f t="shared" si="317"/>
        <v>0</v>
      </c>
      <c r="U1119" s="6" t="e">
        <f>IF(予定価格!$G$1939=0,ROUND(予定価格!H1107*(入力表!$F$12/予定価格!$H$1943),-$F$14),ROUND((予定価格!G1107*(入力表!$F$12-予定価格!$H$1943)/予定価格!$G$1943)+予定価格!H1107,-$F$14))</f>
        <v>#DIV/0!</v>
      </c>
      <c r="V1119" t="e">
        <f>IF(U1119=0,1,IF(予定価格!O1107=0,1,(U1119-予定価格!P1107)/予定価格!O1107))</f>
        <v>#DIV/0!</v>
      </c>
      <c r="W1119" t="e">
        <f t="shared" si="325"/>
        <v>#DIV/0!</v>
      </c>
      <c r="X1119" t="e">
        <f t="shared" si="318"/>
        <v>#DIV/0!</v>
      </c>
      <c r="Y1119" t="e">
        <f>IF(U1119=0,0,IF(予定価格!G1107=0,0,(U1119-予定価格!H1107)/予定価格!G1107))</f>
        <v>#DIV/0!</v>
      </c>
      <c r="Z1119" t="e">
        <f t="shared" si="326"/>
        <v>#DIV/0!</v>
      </c>
      <c r="AA1119" t="e">
        <f t="shared" si="319"/>
        <v>#DIV/0!</v>
      </c>
      <c r="AB1119" s="6" t="e">
        <f t="shared" si="320"/>
        <v>#DIV/0!</v>
      </c>
    </row>
    <row r="1120" spans="1:28" hidden="1" x14ac:dyDescent="0.2">
      <c r="A1120">
        <f>+予定価格!A1108</f>
        <v>0</v>
      </c>
      <c r="B1120" s="268">
        <f>ROUND(予定価格!B1108*査定表!$B$1949,-D1120)+E1120</f>
        <v>0</v>
      </c>
      <c r="C1120" s="268"/>
      <c r="D1120" s="32">
        <f t="shared" si="321"/>
        <v>3</v>
      </c>
      <c r="E1120" s="33">
        <f t="shared" si="311"/>
        <v>0</v>
      </c>
      <c r="F1120" s="268">
        <f>IF($F$12=0,0,IF(予定価格!$G$1939=0,ROUND(予定価格!H1108*(入力表!$F$12/予定価格!$H$1943),-H1120),ROUND((予定価格!G1108*(入力表!$F$12-予定価格!$H$1943)/予定価格!$G$1943)+予定価格!H1108,-H1120)))+I1120</f>
        <v>0</v>
      </c>
      <c r="G1120" s="268"/>
      <c r="H1120" s="34">
        <f t="shared" si="322"/>
        <v>3</v>
      </c>
      <c r="I1120" s="35">
        <f t="shared" si="312"/>
        <v>0</v>
      </c>
      <c r="J1120" s="252">
        <f t="shared" si="313"/>
        <v>0</v>
      </c>
      <c r="K1120" s="12">
        <f t="shared" si="314"/>
        <v>0</v>
      </c>
      <c r="L1120" s="37"/>
      <c r="M1120" s="6">
        <f>ROUND(予定価格!B1108*査定表!$B$1949,-$F$14)</f>
        <v>0</v>
      </c>
      <c r="N1120">
        <f>IF(M1120=0,1,M1120/予定価格!B1108)</f>
        <v>1</v>
      </c>
      <c r="O1120">
        <f t="shared" si="323"/>
        <v>11</v>
      </c>
      <c r="P1120">
        <f t="shared" si="315"/>
        <v>0</v>
      </c>
      <c r="Q1120">
        <f>IF(M1120=0,0,M1120/予定価格!B1108)</f>
        <v>0</v>
      </c>
      <c r="R1120">
        <f t="shared" si="324"/>
        <v>11</v>
      </c>
      <c r="S1120">
        <f t="shared" si="316"/>
        <v>0</v>
      </c>
      <c r="T1120" s="6">
        <f t="shared" si="317"/>
        <v>0</v>
      </c>
      <c r="U1120" s="6" t="e">
        <f>IF(予定価格!$G$1939=0,ROUND(予定価格!H1108*(入力表!$F$12/予定価格!$H$1943),-$F$14),ROUND((予定価格!G1108*(入力表!$F$12-予定価格!$H$1943)/予定価格!$G$1943)+予定価格!H1108,-$F$14))</f>
        <v>#DIV/0!</v>
      </c>
      <c r="V1120" t="e">
        <f>IF(U1120=0,1,IF(予定価格!O1108=0,1,(U1120-予定価格!P1108)/予定価格!O1108))</f>
        <v>#DIV/0!</v>
      </c>
      <c r="W1120" t="e">
        <f t="shared" si="325"/>
        <v>#DIV/0!</v>
      </c>
      <c r="X1120" t="e">
        <f t="shared" si="318"/>
        <v>#DIV/0!</v>
      </c>
      <c r="Y1120" t="e">
        <f>IF(U1120=0,0,IF(予定価格!G1108=0,0,(U1120-予定価格!H1108)/予定価格!G1108))</f>
        <v>#DIV/0!</v>
      </c>
      <c r="Z1120" t="e">
        <f t="shared" si="326"/>
        <v>#DIV/0!</v>
      </c>
      <c r="AA1120" t="e">
        <f t="shared" si="319"/>
        <v>#DIV/0!</v>
      </c>
      <c r="AB1120" s="6" t="e">
        <f t="shared" si="320"/>
        <v>#DIV/0!</v>
      </c>
    </row>
    <row r="1121" spans="1:28" hidden="1" x14ac:dyDescent="0.2">
      <c r="A1121">
        <f>+予定価格!A1109</f>
        <v>0</v>
      </c>
      <c r="B1121" s="268">
        <f>ROUND(予定価格!B1109*査定表!$B$1949,-D1121)+E1121</f>
        <v>0</v>
      </c>
      <c r="C1121" s="268"/>
      <c r="D1121" s="32">
        <f t="shared" si="321"/>
        <v>3</v>
      </c>
      <c r="E1121" s="33">
        <f t="shared" si="311"/>
        <v>0</v>
      </c>
      <c r="F1121" s="268">
        <f>IF($F$12=0,0,IF(予定価格!$G$1939=0,ROUND(予定価格!H1109*(入力表!$F$12/予定価格!$H$1943),-H1121),ROUND((予定価格!G1109*(入力表!$F$12-予定価格!$H$1943)/予定価格!$G$1943)+予定価格!H1109,-H1121)))+I1121</f>
        <v>0</v>
      </c>
      <c r="G1121" s="268"/>
      <c r="H1121" s="34">
        <f t="shared" si="322"/>
        <v>3</v>
      </c>
      <c r="I1121" s="35">
        <f t="shared" si="312"/>
        <v>0</v>
      </c>
      <c r="J1121" s="252">
        <f t="shared" si="313"/>
        <v>0</v>
      </c>
      <c r="K1121" s="12">
        <f t="shared" si="314"/>
        <v>0</v>
      </c>
      <c r="L1121" s="37"/>
      <c r="M1121" s="6">
        <f>ROUND(予定価格!B1109*査定表!$B$1949,-$F$14)</f>
        <v>0</v>
      </c>
      <c r="N1121">
        <f>IF(M1121=0,1,M1121/予定価格!B1109)</f>
        <v>1</v>
      </c>
      <c r="O1121">
        <f t="shared" si="323"/>
        <v>11</v>
      </c>
      <c r="P1121">
        <f t="shared" si="315"/>
        <v>0</v>
      </c>
      <c r="Q1121">
        <f>IF(M1121=0,0,M1121/予定価格!B1109)</f>
        <v>0</v>
      </c>
      <c r="R1121">
        <f t="shared" si="324"/>
        <v>11</v>
      </c>
      <c r="S1121">
        <f t="shared" si="316"/>
        <v>0</v>
      </c>
      <c r="T1121" s="6">
        <f t="shared" si="317"/>
        <v>0</v>
      </c>
      <c r="U1121" s="6" t="e">
        <f>IF(予定価格!$G$1939=0,ROUND(予定価格!H1109*(入力表!$F$12/予定価格!$H$1943),-$F$14),ROUND((予定価格!G1109*(入力表!$F$12-予定価格!$H$1943)/予定価格!$G$1943)+予定価格!H1109,-$F$14))</f>
        <v>#DIV/0!</v>
      </c>
      <c r="V1121" t="e">
        <f>IF(U1121=0,1,IF(予定価格!O1109=0,1,(U1121-予定価格!P1109)/予定価格!O1109))</f>
        <v>#DIV/0!</v>
      </c>
      <c r="W1121" t="e">
        <f t="shared" si="325"/>
        <v>#DIV/0!</v>
      </c>
      <c r="X1121" t="e">
        <f t="shared" si="318"/>
        <v>#DIV/0!</v>
      </c>
      <c r="Y1121" t="e">
        <f>IF(U1121=0,0,IF(予定価格!G1109=0,0,(U1121-予定価格!H1109)/予定価格!G1109))</f>
        <v>#DIV/0!</v>
      </c>
      <c r="Z1121" t="e">
        <f t="shared" si="326"/>
        <v>#DIV/0!</v>
      </c>
      <c r="AA1121" t="e">
        <f t="shared" si="319"/>
        <v>#DIV/0!</v>
      </c>
      <c r="AB1121" s="6" t="e">
        <f t="shared" si="320"/>
        <v>#DIV/0!</v>
      </c>
    </row>
    <row r="1122" spans="1:28" hidden="1" x14ac:dyDescent="0.2">
      <c r="A1122">
        <f>+予定価格!A1110</f>
        <v>0</v>
      </c>
      <c r="B1122" s="268">
        <f>ROUND(予定価格!B1110*査定表!$B$1949,-D1122)+E1122</f>
        <v>0</v>
      </c>
      <c r="C1122" s="268"/>
      <c r="D1122" s="32">
        <f t="shared" si="321"/>
        <v>3</v>
      </c>
      <c r="E1122" s="33">
        <f t="shared" si="311"/>
        <v>0</v>
      </c>
      <c r="F1122" s="268">
        <f>IF($F$12=0,0,IF(予定価格!$G$1939=0,ROUND(予定価格!H1110*(入力表!$F$12/予定価格!$H$1943),-H1122),ROUND((予定価格!G1110*(入力表!$F$12-予定価格!$H$1943)/予定価格!$G$1943)+予定価格!H1110,-H1122)))+I1122</f>
        <v>0</v>
      </c>
      <c r="G1122" s="268"/>
      <c r="H1122" s="34">
        <f t="shared" si="322"/>
        <v>3</v>
      </c>
      <c r="I1122" s="35">
        <f t="shared" si="312"/>
        <v>0</v>
      </c>
      <c r="J1122" s="252">
        <f t="shared" si="313"/>
        <v>0</v>
      </c>
      <c r="K1122" s="12">
        <f t="shared" si="314"/>
        <v>0</v>
      </c>
      <c r="L1122" s="37"/>
      <c r="M1122" s="6">
        <f>ROUND(予定価格!B1110*査定表!$B$1949,-$F$14)</f>
        <v>0</v>
      </c>
      <c r="N1122">
        <f>IF(M1122=0,1,M1122/予定価格!B1110)</f>
        <v>1</v>
      </c>
      <c r="O1122">
        <f t="shared" si="323"/>
        <v>11</v>
      </c>
      <c r="P1122">
        <f t="shared" si="315"/>
        <v>0</v>
      </c>
      <c r="Q1122">
        <f>IF(M1122=0,0,M1122/予定価格!B1110)</f>
        <v>0</v>
      </c>
      <c r="R1122">
        <f t="shared" si="324"/>
        <v>11</v>
      </c>
      <c r="S1122">
        <f t="shared" si="316"/>
        <v>0</v>
      </c>
      <c r="T1122" s="6">
        <f t="shared" si="317"/>
        <v>0</v>
      </c>
      <c r="U1122" s="6" t="e">
        <f>IF(予定価格!$G$1939=0,ROUND(予定価格!H1110*(入力表!$F$12/予定価格!$H$1943),-$F$14),ROUND((予定価格!G1110*(入力表!$F$12-予定価格!$H$1943)/予定価格!$G$1943)+予定価格!H1110,-$F$14))</f>
        <v>#DIV/0!</v>
      </c>
      <c r="V1122" t="e">
        <f>IF(U1122=0,1,IF(予定価格!O1110=0,1,(U1122-予定価格!P1110)/予定価格!O1110))</f>
        <v>#DIV/0!</v>
      </c>
      <c r="W1122" t="e">
        <f t="shared" si="325"/>
        <v>#DIV/0!</v>
      </c>
      <c r="X1122" t="e">
        <f t="shared" si="318"/>
        <v>#DIV/0!</v>
      </c>
      <c r="Y1122" t="e">
        <f>IF(U1122=0,0,IF(予定価格!G1110=0,0,(U1122-予定価格!H1110)/予定価格!G1110))</f>
        <v>#DIV/0!</v>
      </c>
      <c r="Z1122" t="e">
        <f t="shared" si="326"/>
        <v>#DIV/0!</v>
      </c>
      <c r="AA1122" t="e">
        <f t="shared" si="319"/>
        <v>#DIV/0!</v>
      </c>
      <c r="AB1122" s="6" t="e">
        <f t="shared" si="320"/>
        <v>#DIV/0!</v>
      </c>
    </row>
    <row r="1123" spans="1:28" hidden="1" x14ac:dyDescent="0.2">
      <c r="A1123">
        <f>+予定価格!A1111</f>
        <v>0</v>
      </c>
      <c r="B1123" s="268">
        <f>ROUND(予定価格!B1111*査定表!$B$1949,-D1123)+E1123</f>
        <v>0</v>
      </c>
      <c r="C1123" s="268"/>
      <c r="D1123" s="32">
        <f t="shared" si="321"/>
        <v>3</v>
      </c>
      <c r="E1123" s="33">
        <f t="shared" ref="E1123:E1186" si="327">IF(F$12=0,+P1123+S1123,0)</f>
        <v>0</v>
      </c>
      <c r="F1123" s="268">
        <f>IF($F$12=0,0,IF(予定価格!$G$1939=0,ROUND(予定価格!H1111*(入力表!$F$12/予定価格!$H$1943),-H1123),ROUND((予定価格!G1111*(入力表!$F$12-予定価格!$H$1943)/予定価格!$G$1943)+予定価格!H1111,-H1123)))+I1123</f>
        <v>0</v>
      </c>
      <c r="G1123" s="268"/>
      <c r="H1123" s="34">
        <f t="shared" si="322"/>
        <v>3</v>
      </c>
      <c r="I1123" s="35">
        <f t="shared" ref="I1123:I1186" si="328">IF(F$12=0,0,+X1123+AA1123)</f>
        <v>0</v>
      </c>
      <c r="J1123" s="252">
        <f t="shared" ref="J1123:J1186" si="329">+F1123+K1123</f>
        <v>0</v>
      </c>
      <c r="K1123" s="12">
        <f t="shared" ref="K1123:K1186" si="330">+B1123</f>
        <v>0</v>
      </c>
      <c r="L1123" s="37"/>
      <c r="M1123" s="6">
        <f>ROUND(予定価格!B1111*査定表!$B$1949,-$F$14)</f>
        <v>0</v>
      </c>
      <c r="N1123">
        <f>IF(M1123=0,1,M1123/予定価格!B1111)</f>
        <v>1</v>
      </c>
      <c r="O1123">
        <f t="shared" si="323"/>
        <v>11</v>
      </c>
      <c r="P1123">
        <f t="shared" ref="P1123:P1186" si="331">IF(M$15&gt;0,IF(O1123*10^$F$14&lt;=M$15,10^$F$14,0),0)</f>
        <v>0</v>
      </c>
      <c r="Q1123">
        <f>IF(M1123=0,0,M1123/予定価格!B1111)</f>
        <v>0</v>
      </c>
      <c r="R1123">
        <f t="shared" si="324"/>
        <v>11</v>
      </c>
      <c r="S1123">
        <f t="shared" ref="S1123:S1186" si="332">IF(M$15&lt;0,IF(R1123*10^$F$14&lt;=-M$15,-(10^$F$14),0),0)</f>
        <v>0</v>
      </c>
      <c r="T1123" s="6">
        <f t="shared" ref="T1123:T1186" si="333">+M1123+P1123+S1123</f>
        <v>0</v>
      </c>
      <c r="U1123" s="6" t="e">
        <f>IF(予定価格!$G$1939=0,ROUND(予定価格!H1111*(入力表!$F$12/予定価格!$H$1943),-$F$14),ROUND((予定価格!G1111*(入力表!$F$12-予定価格!$H$1943)/予定価格!$G$1943)+予定価格!H1111,-$F$14))</f>
        <v>#DIV/0!</v>
      </c>
      <c r="V1123" t="e">
        <f>IF(U1123=0,1,IF(予定価格!O1111=0,1,(U1123-予定価格!P1111)/予定価格!O1111))</f>
        <v>#DIV/0!</v>
      </c>
      <c r="W1123" t="e">
        <f t="shared" si="325"/>
        <v>#DIV/0!</v>
      </c>
      <c r="X1123" t="e">
        <f t="shared" ref="X1123:X1186" si="334">IF(U$15&gt;0,IF(W1123*10^$F$14&lt;=U$15,10^$F$14,0),0)</f>
        <v>#DIV/0!</v>
      </c>
      <c r="Y1123" t="e">
        <f>IF(U1123=0,0,IF(予定価格!G1111=0,0,(U1123-予定価格!H1111)/予定価格!G1111))</f>
        <v>#DIV/0!</v>
      </c>
      <c r="Z1123" t="e">
        <f t="shared" si="326"/>
        <v>#DIV/0!</v>
      </c>
      <c r="AA1123" t="e">
        <f t="shared" ref="AA1123:AA1186" si="335">IF(U$15&lt;0,IF(Z1123*10^$F$14&lt;=-U$15,-(10^$F$14),0),0)</f>
        <v>#DIV/0!</v>
      </c>
      <c r="AB1123" s="6" t="e">
        <f t="shared" ref="AB1123:AB1186" si="336">+U1123+X1123+AA1123</f>
        <v>#DIV/0!</v>
      </c>
    </row>
    <row r="1124" spans="1:28" hidden="1" x14ac:dyDescent="0.2">
      <c r="A1124">
        <f>+予定価格!A1112</f>
        <v>0</v>
      </c>
      <c r="B1124" s="268">
        <f>ROUND(予定価格!B1112*査定表!$B$1949,-D1124)+E1124</f>
        <v>0</v>
      </c>
      <c r="C1124" s="268"/>
      <c r="D1124" s="32">
        <f t="shared" si="321"/>
        <v>3</v>
      </c>
      <c r="E1124" s="33">
        <f t="shared" si="327"/>
        <v>0</v>
      </c>
      <c r="F1124" s="268">
        <f>IF($F$12=0,0,IF(予定価格!$G$1939=0,ROUND(予定価格!H1112*(入力表!$F$12/予定価格!$H$1943),-H1124),ROUND((予定価格!G1112*(入力表!$F$12-予定価格!$H$1943)/予定価格!$G$1943)+予定価格!H1112,-H1124)))+I1124</f>
        <v>0</v>
      </c>
      <c r="G1124" s="268"/>
      <c r="H1124" s="34">
        <f t="shared" si="322"/>
        <v>3</v>
      </c>
      <c r="I1124" s="35">
        <f t="shared" si="328"/>
        <v>0</v>
      </c>
      <c r="J1124" s="252">
        <f t="shared" si="329"/>
        <v>0</v>
      </c>
      <c r="K1124" s="12">
        <f t="shared" si="330"/>
        <v>0</v>
      </c>
      <c r="L1124" s="37"/>
      <c r="M1124" s="6">
        <f>ROUND(予定価格!B1112*査定表!$B$1949,-$F$14)</f>
        <v>0</v>
      </c>
      <c r="N1124">
        <f>IF(M1124=0,1,M1124/予定価格!B1112)</f>
        <v>1</v>
      </c>
      <c r="O1124">
        <f t="shared" si="323"/>
        <v>11</v>
      </c>
      <c r="P1124">
        <f t="shared" si="331"/>
        <v>0</v>
      </c>
      <c r="Q1124">
        <f>IF(M1124=0,0,M1124/予定価格!B1112)</f>
        <v>0</v>
      </c>
      <c r="R1124">
        <f t="shared" si="324"/>
        <v>11</v>
      </c>
      <c r="S1124">
        <f t="shared" si="332"/>
        <v>0</v>
      </c>
      <c r="T1124" s="6">
        <f t="shared" si="333"/>
        <v>0</v>
      </c>
      <c r="U1124" s="6" t="e">
        <f>IF(予定価格!$G$1939=0,ROUND(予定価格!H1112*(入力表!$F$12/予定価格!$H$1943),-$F$14),ROUND((予定価格!G1112*(入力表!$F$12-予定価格!$H$1943)/予定価格!$G$1943)+予定価格!H1112,-$F$14))</f>
        <v>#DIV/0!</v>
      </c>
      <c r="V1124" t="e">
        <f>IF(U1124=0,1,IF(予定価格!O1112=0,1,(U1124-予定価格!P1112)/予定価格!O1112))</f>
        <v>#DIV/0!</v>
      </c>
      <c r="W1124" t="e">
        <f t="shared" si="325"/>
        <v>#DIV/0!</v>
      </c>
      <c r="X1124" t="e">
        <f t="shared" si="334"/>
        <v>#DIV/0!</v>
      </c>
      <c r="Y1124" t="e">
        <f>IF(U1124=0,0,IF(予定価格!G1112=0,0,(U1124-予定価格!H1112)/予定価格!G1112))</f>
        <v>#DIV/0!</v>
      </c>
      <c r="Z1124" t="e">
        <f t="shared" si="326"/>
        <v>#DIV/0!</v>
      </c>
      <c r="AA1124" t="e">
        <f t="shared" si="335"/>
        <v>#DIV/0!</v>
      </c>
      <c r="AB1124" s="6" t="e">
        <f t="shared" si="336"/>
        <v>#DIV/0!</v>
      </c>
    </row>
    <row r="1125" spans="1:28" hidden="1" x14ac:dyDescent="0.2">
      <c r="A1125">
        <f>+予定価格!A1113</f>
        <v>0</v>
      </c>
      <c r="B1125" s="268">
        <f>ROUND(予定価格!B1113*査定表!$B$1949,-D1125)+E1125</f>
        <v>0</v>
      </c>
      <c r="C1125" s="268"/>
      <c r="D1125" s="32">
        <f t="shared" si="321"/>
        <v>3</v>
      </c>
      <c r="E1125" s="33">
        <f t="shared" si="327"/>
        <v>0</v>
      </c>
      <c r="F1125" s="268">
        <f>IF($F$12=0,0,IF(予定価格!$G$1939=0,ROUND(予定価格!H1113*(入力表!$F$12/予定価格!$H$1943),-H1125),ROUND((予定価格!G1113*(入力表!$F$12-予定価格!$H$1943)/予定価格!$G$1943)+予定価格!H1113,-H1125)))+I1125</f>
        <v>0</v>
      </c>
      <c r="G1125" s="268"/>
      <c r="H1125" s="34">
        <f t="shared" si="322"/>
        <v>3</v>
      </c>
      <c r="I1125" s="35">
        <f t="shared" si="328"/>
        <v>0</v>
      </c>
      <c r="J1125" s="252">
        <f t="shared" si="329"/>
        <v>0</v>
      </c>
      <c r="K1125" s="12">
        <f t="shared" si="330"/>
        <v>0</v>
      </c>
      <c r="L1125" s="37"/>
      <c r="M1125" s="6">
        <f>ROUND(予定価格!B1113*査定表!$B$1949,-$F$14)</f>
        <v>0</v>
      </c>
      <c r="N1125">
        <f>IF(M1125=0,1,M1125/予定価格!B1113)</f>
        <v>1</v>
      </c>
      <c r="O1125">
        <f t="shared" si="323"/>
        <v>11</v>
      </c>
      <c r="P1125">
        <f t="shared" si="331"/>
        <v>0</v>
      </c>
      <c r="Q1125">
        <f>IF(M1125=0,0,M1125/予定価格!B1113)</f>
        <v>0</v>
      </c>
      <c r="R1125">
        <f t="shared" si="324"/>
        <v>11</v>
      </c>
      <c r="S1125">
        <f t="shared" si="332"/>
        <v>0</v>
      </c>
      <c r="T1125" s="6">
        <f t="shared" si="333"/>
        <v>0</v>
      </c>
      <c r="U1125" s="6" t="e">
        <f>IF(予定価格!$G$1939=0,ROUND(予定価格!H1113*(入力表!$F$12/予定価格!$H$1943),-$F$14),ROUND((予定価格!G1113*(入力表!$F$12-予定価格!$H$1943)/予定価格!$G$1943)+予定価格!H1113,-$F$14))</f>
        <v>#DIV/0!</v>
      </c>
      <c r="V1125" t="e">
        <f>IF(U1125=0,1,IF(予定価格!O1113=0,1,(U1125-予定価格!P1113)/予定価格!O1113))</f>
        <v>#DIV/0!</v>
      </c>
      <c r="W1125" t="e">
        <f t="shared" si="325"/>
        <v>#DIV/0!</v>
      </c>
      <c r="X1125" t="e">
        <f t="shared" si="334"/>
        <v>#DIV/0!</v>
      </c>
      <c r="Y1125" t="e">
        <f>IF(U1125=0,0,IF(予定価格!G1113=0,0,(U1125-予定価格!H1113)/予定価格!G1113))</f>
        <v>#DIV/0!</v>
      </c>
      <c r="Z1125" t="e">
        <f t="shared" si="326"/>
        <v>#DIV/0!</v>
      </c>
      <c r="AA1125" t="e">
        <f t="shared" si="335"/>
        <v>#DIV/0!</v>
      </c>
      <c r="AB1125" s="6" t="e">
        <f t="shared" si="336"/>
        <v>#DIV/0!</v>
      </c>
    </row>
    <row r="1126" spans="1:28" hidden="1" x14ac:dyDescent="0.2">
      <c r="A1126">
        <f>+予定価格!A1114</f>
        <v>0</v>
      </c>
      <c r="B1126" s="268">
        <f>ROUND(予定価格!B1114*査定表!$B$1949,-D1126)+E1126</f>
        <v>0</v>
      </c>
      <c r="C1126" s="268"/>
      <c r="D1126" s="32">
        <f t="shared" si="321"/>
        <v>3</v>
      </c>
      <c r="E1126" s="33">
        <f t="shared" si="327"/>
        <v>0</v>
      </c>
      <c r="F1126" s="268">
        <f>IF($F$12=0,0,IF(予定価格!$G$1939=0,ROUND(予定価格!H1114*(入力表!$F$12/予定価格!$H$1943),-H1126),ROUND((予定価格!G1114*(入力表!$F$12-予定価格!$H$1943)/予定価格!$G$1943)+予定価格!H1114,-H1126)))+I1126</f>
        <v>0</v>
      </c>
      <c r="G1126" s="268"/>
      <c r="H1126" s="34">
        <f t="shared" si="322"/>
        <v>3</v>
      </c>
      <c r="I1126" s="35">
        <f t="shared" si="328"/>
        <v>0</v>
      </c>
      <c r="J1126" s="252">
        <f t="shared" si="329"/>
        <v>0</v>
      </c>
      <c r="K1126" s="12">
        <f t="shared" si="330"/>
        <v>0</v>
      </c>
      <c r="L1126" s="37"/>
      <c r="M1126" s="6">
        <f>ROUND(予定価格!B1114*査定表!$B$1949,-$F$14)</f>
        <v>0</v>
      </c>
      <c r="N1126">
        <f>IF(M1126=0,1,M1126/予定価格!B1114)</f>
        <v>1</v>
      </c>
      <c r="O1126">
        <f t="shared" si="323"/>
        <v>11</v>
      </c>
      <c r="P1126">
        <f t="shared" si="331"/>
        <v>0</v>
      </c>
      <c r="Q1126">
        <f>IF(M1126=0,0,M1126/予定価格!B1114)</f>
        <v>0</v>
      </c>
      <c r="R1126">
        <f t="shared" si="324"/>
        <v>11</v>
      </c>
      <c r="S1126">
        <f t="shared" si="332"/>
        <v>0</v>
      </c>
      <c r="T1126" s="6">
        <f t="shared" si="333"/>
        <v>0</v>
      </c>
      <c r="U1126" s="6" t="e">
        <f>IF(予定価格!$G$1939=0,ROUND(予定価格!H1114*(入力表!$F$12/予定価格!$H$1943),-$F$14),ROUND((予定価格!G1114*(入力表!$F$12-予定価格!$H$1943)/予定価格!$G$1943)+予定価格!H1114,-$F$14))</f>
        <v>#DIV/0!</v>
      </c>
      <c r="V1126" t="e">
        <f>IF(U1126=0,1,IF(予定価格!O1114=0,1,(U1126-予定価格!P1114)/予定価格!O1114))</f>
        <v>#DIV/0!</v>
      </c>
      <c r="W1126" t="e">
        <f t="shared" si="325"/>
        <v>#DIV/0!</v>
      </c>
      <c r="X1126" t="e">
        <f t="shared" si="334"/>
        <v>#DIV/0!</v>
      </c>
      <c r="Y1126" t="e">
        <f>IF(U1126=0,0,IF(予定価格!G1114=0,0,(U1126-予定価格!H1114)/予定価格!G1114))</f>
        <v>#DIV/0!</v>
      </c>
      <c r="Z1126" t="e">
        <f t="shared" si="326"/>
        <v>#DIV/0!</v>
      </c>
      <c r="AA1126" t="e">
        <f t="shared" si="335"/>
        <v>#DIV/0!</v>
      </c>
      <c r="AB1126" s="6" t="e">
        <f t="shared" si="336"/>
        <v>#DIV/0!</v>
      </c>
    </row>
    <row r="1127" spans="1:28" hidden="1" x14ac:dyDescent="0.2">
      <c r="A1127">
        <f>+予定価格!A1115</f>
        <v>0</v>
      </c>
      <c r="B1127" s="268">
        <f>ROUND(予定価格!B1115*査定表!$B$1949,-D1127)+E1127</f>
        <v>0</v>
      </c>
      <c r="C1127" s="268"/>
      <c r="D1127" s="32">
        <f t="shared" si="321"/>
        <v>3</v>
      </c>
      <c r="E1127" s="33">
        <f t="shared" si="327"/>
        <v>0</v>
      </c>
      <c r="F1127" s="268">
        <f>IF($F$12=0,0,IF(予定価格!$G$1939=0,ROUND(予定価格!H1115*(入力表!$F$12/予定価格!$H$1943),-H1127),ROUND((予定価格!G1115*(入力表!$F$12-予定価格!$H$1943)/予定価格!$G$1943)+予定価格!H1115,-H1127)))+I1127</f>
        <v>0</v>
      </c>
      <c r="G1127" s="268"/>
      <c r="H1127" s="34">
        <f t="shared" si="322"/>
        <v>3</v>
      </c>
      <c r="I1127" s="35">
        <f t="shared" si="328"/>
        <v>0</v>
      </c>
      <c r="J1127" s="252">
        <f t="shared" si="329"/>
        <v>0</v>
      </c>
      <c r="K1127" s="12">
        <f t="shared" si="330"/>
        <v>0</v>
      </c>
      <c r="L1127" s="37"/>
      <c r="M1127" s="6">
        <f>ROUND(予定価格!B1115*査定表!$B$1949,-$F$14)</f>
        <v>0</v>
      </c>
      <c r="N1127">
        <f>IF(M1127=0,1,M1127/予定価格!B1115)</f>
        <v>1</v>
      </c>
      <c r="O1127">
        <f t="shared" si="323"/>
        <v>11</v>
      </c>
      <c r="P1127">
        <f t="shared" si="331"/>
        <v>0</v>
      </c>
      <c r="Q1127">
        <f>IF(M1127=0,0,M1127/予定価格!B1115)</f>
        <v>0</v>
      </c>
      <c r="R1127">
        <f t="shared" si="324"/>
        <v>11</v>
      </c>
      <c r="S1127">
        <f t="shared" si="332"/>
        <v>0</v>
      </c>
      <c r="T1127" s="6">
        <f t="shared" si="333"/>
        <v>0</v>
      </c>
      <c r="U1127" s="6" t="e">
        <f>IF(予定価格!$G$1939=0,ROUND(予定価格!H1115*(入力表!$F$12/予定価格!$H$1943),-$F$14),ROUND((予定価格!G1115*(入力表!$F$12-予定価格!$H$1943)/予定価格!$G$1943)+予定価格!H1115,-$F$14))</f>
        <v>#DIV/0!</v>
      </c>
      <c r="V1127" t="e">
        <f>IF(U1127=0,1,IF(予定価格!O1115=0,1,(U1127-予定価格!P1115)/予定価格!O1115))</f>
        <v>#DIV/0!</v>
      </c>
      <c r="W1127" t="e">
        <f t="shared" si="325"/>
        <v>#DIV/0!</v>
      </c>
      <c r="X1127" t="e">
        <f t="shared" si="334"/>
        <v>#DIV/0!</v>
      </c>
      <c r="Y1127" t="e">
        <f>IF(U1127=0,0,IF(予定価格!G1115=0,0,(U1127-予定価格!H1115)/予定価格!G1115))</f>
        <v>#DIV/0!</v>
      </c>
      <c r="Z1127" t="e">
        <f t="shared" si="326"/>
        <v>#DIV/0!</v>
      </c>
      <c r="AA1127" t="e">
        <f t="shared" si="335"/>
        <v>#DIV/0!</v>
      </c>
      <c r="AB1127" s="6" t="e">
        <f t="shared" si="336"/>
        <v>#DIV/0!</v>
      </c>
    </row>
    <row r="1128" spans="1:28" hidden="1" x14ac:dyDescent="0.2">
      <c r="A1128">
        <f>+予定価格!A1116</f>
        <v>0</v>
      </c>
      <c r="B1128" s="268">
        <f>ROUND(予定価格!B1116*査定表!$B$1949,-D1128)+E1128</f>
        <v>0</v>
      </c>
      <c r="C1128" s="268"/>
      <c r="D1128" s="32">
        <f t="shared" si="321"/>
        <v>3</v>
      </c>
      <c r="E1128" s="33">
        <f t="shared" si="327"/>
        <v>0</v>
      </c>
      <c r="F1128" s="268">
        <f>IF($F$12=0,0,IF(予定価格!$G$1939=0,ROUND(予定価格!H1116*(入力表!$F$12/予定価格!$H$1943),-H1128),ROUND((予定価格!G1116*(入力表!$F$12-予定価格!$H$1943)/予定価格!$G$1943)+予定価格!H1116,-H1128)))+I1128</f>
        <v>0</v>
      </c>
      <c r="G1128" s="268"/>
      <c r="H1128" s="34">
        <f t="shared" si="322"/>
        <v>3</v>
      </c>
      <c r="I1128" s="35">
        <f t="shared" si="328"/>
        <v>0</v>
      </c>
      <c r="J1128" s="252">
        <f t="shared" si="329"/>
        <v>0</v>
      </c>
      <c r="K1128" s="12">
        <f t="shared" si="330"/>
        <v>0</v>
      </c>
      <c r="L1128" s="37"/>
      <c r="M1128" s="6">
        <f>ROUND(予定価格!B1116*査定表!$B$1949,-$F$14)</f>
        <v>0</v>
      </c>
      <c r="N1128">
        <f>IF(M1128=0,1,M1128/予定価格!B1116)</f>
        <v>1</v>
      </c>
      <c r="O1128">
        <f t="shared" si="323"/>
        <v>11</v>
      </c>
      <c r="P1128">
        <f t="shared" si="331"/>
        <v>0</v>
      </c>
      <c r="Q1128">
        <f>IF(M1128=0,0,M1128/予定価格!B1116)</f>
        <v>0</v>
      </c>
      <c r="R1128">
        <f t="shared" si="324"/>
        <v>11</v>
      </c>
      <c r="S1128">
        <f t="shared" si="332"/>
        <v>0</v>
      </c>
      <c r="T1128" s="6">
        <f t="shared" si="333"/>
        <v>0</v>
      </c>
      <c r="U1128" s="6" t="e">
        <f>IF(予定価格!$G$1939=0,ROUND(予定価格!H1116*(入力表!$F$12/予定価格!$H$1943),-$F$14),ROUND((予定価格!G1116*(入力表!$F$12-予定価格!$H$1943)/予定価格!$G$1943)+予定価格!H1116,-$F$14))</f>
        <v>#DIV/0!</v>
      </c>
      <c r="V1128" t="e">
        <f>IF(U1128=0,1,IF(予定価格!O1116=0,1,(U1128-予定価格!P1116)/予定価格!O1116))</f>
        <v>#DIV/0!</v>
      </c>
      <c r="W1128" t="e">
        <f t="shared" si="325"/>
        <v>#DIV/0!</v>
      </c>
      <c r="X1128" t="e">
        <f t="shared" si="334"/>
        <v>#DIV/0!</v>
      </c>
      <c r="Y1128" t="e">
        <f>IF(U1128=0,0,IF(予定価格!G1116=0,0,(U1128-予定価格!H1116)/予定価格!G1116))</f>
        <v>#DIV/0!</v>
      </c>
      <c r="Z1128" t="e">
        <f t="shared" si="326"/>
        <v>#DIV/0!</v>
      </c>
      <c r="AA1128" t="e">
        <f t="shared" si="335"/>
        <v>#DIV/0!</v>
      </c>
      <c r="AB1128" s="6" t="e">
        <f t="shared" si="336"/>
        <v>#DIV/0!</v>
      </c>
    </row>
    <row r="1129" spans="1:28" hidden="1" x14ac:dyDescent="0.2">
      <c r="A1129">
        <f>+予定価格!A1117</f>
        <v>0</v>
      </c>
      <c r="B1129" s="268">
        <f>ROUND(予定価格!B1117*査定表!$B$1949,-D1129)+E1129</f>
        <v>0</v>
      </c>
      <c r="C1129" s="268"/>
      <c r="D1129" s="32">
        <f t="shared" si="321"/>
        <v>3</v>
      </c>
      <c r="E1129" s="33">
        <f t="shared" si="327"/>
        <v>0</v>
      </c>
      <c r="F1129" s="268">
        <f>IF($F$12=0,0,IF(予定価格!$G$1939=0,ROUND(予定価格!H1117*(入力表!$F$12/予定価格!$H$1943),-H1129),ROUND((予定価格!G1117*(入力表!$F$12-予定価格!$H$1943)/予定価格!$G$1943)+予定価格!H1117,-H1129)))+I1129</f>
        <v>0</v>
      </c>
      <c r="G1129" s="268"/>
      <c r="H1129" s="34">
        <f t="shared" si="322"/>
        <v>3</v>
      </c>
      <c r="I1129" s="35">
        <f t="shared" si="328"/>
        <v>0</v>
      </c>
      <c r="J1129" s="252">
        <f t="shared" si="329"/>
        <v>0</v>
      </c>
      <c r="K1129" s="12">
        <f t="shared" si="330"/>
        <v>0</v>
      </c>
      <c r="L1129" s="37"/>
      <c r="M1129" s="6">
        <f>ROUND(予定価格!B1117*査定表!$B$1949,-$F$14)</f>
        <v>0</v>
      </c>
      <c r="N1129">
        <f>IF(M1129=0,1,M1129/予定価格!B1117)</f>
        <v>1</v>
      </c>
      <c r="O1129">
        <f t="shared" si="323"/>
        <v>11</v>
      </c>
      <c r="P1129">
        <f t="shared" si="331"/>
        <v>0</v>
      </c>
      <c r="Q1129">
        <f>IF(M1129=0,0,M1129/予定価格!B1117)</f>
        <v>0</v>
      </c>
      <c r="R1129">
        <f t="shared" si="324"/>
        <v>11</v>
      </c>
      <c r="S1129">
        <f t="shared" si="332"/>
        <v>0</v>
      </c>
      <c r="T1129" s="6">
        <f t="shared" si="333"/>
        <v>0</v>
      </c>
      <c r="U1129" s="6" t="e">
        <f>IF(予定価格!$G$1939=0,ROUND(予定価格!H1117*(入力表!$F$12/予定価格!$H$1943),-$F$14),ROUND((予定価格!G1117*(入力表!$F$12-予定価格!$H$1943)/予定価格!$G$1943)+予定価格!H1117,-$F$14))</f>
        <v>#DIV/0!</v>
      </c>
      <c r="V1129" t="e">
        <f>IF(U1129=0,1,IF(予定価格!O1117=0,1,(U1129-予定価格!P1117)/予定価格!O1117))</f>
        <v>#DIV/0!</v>
      </c>
      <c r="W1129" t="e">
        <f t="shared" si="325"/>
        <v>#DIV/0!</v>
      </c>
      <c r="X1129" t="e">
        <f t="shared" si="334"/>
        <v>#DIV/0!</v>
      </c>
      <c r="Y1129" t="e">
        <f>IF(U1129=0,0,IF(予定価格!G1117=0,0,(U1129-予定価格!H1117)/予定価格!G1117))</f>
        <v>#DIV/0!</v>
      </c>
      <c r="Z1129" t="e">
        <f t="shared" si="326"/>
        <v>#DIV/0!</v>
      </c>
      <c r="AA1129" t="e">
        <f t="shared" si="335"/>
        <v>#DIV/0!</v>
      </c>
      <c r="AB1129" s="6" t="e">
        <f t="shared" si="336"/>
        <v>#DIV/0!</v>
      </c>
    </row>
    <row r="1130" spans="1:28" hidden="1" x14ac:dyDescent="0.2">
      <c r="A1130">
        <f>+予定価格!A1118</f>
        <v>0</v>
      </c>
      <c r="B1130" s="268">
        <f>ROUND(予定価格!B1118*査定表!$B$1949,-D1130)+E1130</f>
        <v>0</v>
      </c>
      <c r="C1130" s="268"/>
      <c r="D1130" s="32">
        <f t="shared" si="321"/>
        <v>3</v>
      </c>
      <c r="E1130" s="33">
        <f t="shared" si="327"/>
        <v>0</v>
      </c>
      <c r="F1130" s="268">
        <f>IF($F$12=0,0,IF(予定価格!$G$1939=0,ROUND(予定価格!H1118*(入力表!$F$12/予定価格!$H$1943),-H1130),ROUND((予定価格!G1118*(入力表!$F$12-予定価格!$H$1943)/予定価格!$G$1943)+予定価格!H1118,-H1130)))+I1130</f>
        <v>0</v>
      </c>
      <c r="G1130" s="268"/>
      <c r="H1130" s="34">
        <f t="shared" si="322"/>
        <v>3</v>
      </c>
      <c r="I1130" s="35">
        <f t="shared" si="328"/>
        <v>0</v>
      </c>
      <c r="J1130" s="252">
        <f t="shared" si="329"/>
        <v>0</v>
      </c>
      <c r="K1130" s="12">
        <f t="shared" si="330"/>
        <v>0</v>
      </c>
      <c r="L1130" s="37"/>
      <c r="M1130" s="6">
        <f>ROUND(予定価格!B1118*査定表!$B$1949,-$F$14)</f>
        <v>0</v>
      </c>
      <c r="N1130">
        <f>IF(M1130=0,1,M1130/予定価格!B1118)</f>
        <v>1</v>
      </c>
      <c r="O1130">
        <f t="shared" si="323"/>
        <v>11</v>
      </c>
      <c r="P1130">
        <f t="shared" si="331"/>
        <v>0</v>
      </c>
      <c r="Q1130">
        <f>IF(M1130=0,0,M1130/予定価格!B1118)</f>
        <v>0</v>
      </c>
      <c r="R1130">
        <f t="shared" si="324"/>
        <v>11</v>
      </c>
      <c r="S1130">
        <f t="shared" si="332"/>
        <v>0</v>
      </c>
      <c r="T1130" s="6">
        <f t="shared" si="333"/>
        <v>0</v>
      </c>
      <c r="U1130" s="6" t="e">
        <f>IF(予定価格!$G$1939=0,ROUND(予定価格!H1118*(入力表!$F$12/予定価格!$H$1943),-$F$14),ROUND((予定価格!G1118*(入力表!$F$12-予定価格!$H$1943)/予定価格!$G$1943)+予定価格!H1118,-$F$14))</f>
        <v>#DIV/0!</v>
      </c>
      <c r="V1130" t="e">
        <f>IF(U1130=0,1,IF(予定価格!O1118=0,1,(U1130-予定価格!P1118)/予定価格!O1118))</f>
        <v>#DIV/0!</v>
      </c>
      <c r="W1130" t="e">
        <f t="shared" si="325"/>
        <v>#DIV/0!</v>
      </c>
      <c r="X1130" t="e">
        <f t="shared" si="334"/>
        <v>#DIV/0!</v>
      </c>
      <c r="Y1130" t="e">
        <f>IF(U1130=0,0,IF(予定価格!G1118=0,0,(U1130-予定価格!H1118)/予定価格!G1118))</f>
        <v>#DIV/0!</v>
      </c>
      <c r="Z1130" t="e">
        <f t="shared" si="326"/>
        <v>#DIV/0!</v>
      </c>
      <c r="AA1130" t="e">
        <f t="shared" si="335"/>
        <v>#DIV/0!</v>
      </c>
      <c r="AB1130" s="6" t="e">
        <f t="shared" si="336"/>
        <v>#DIV/0!</v>
      </c>
    </row>
    <row r="1131" spans="1:28" hidden="1" x14ac:dyDescent="0.2">
      <c r="A1131">
        <f>+予定価格!A1119</f>
        <v>0</v>
      </c>
      <c r="B1131" s="268">
        <f>ROUND(予定価格!B1119*査定表!$B$1949,-D1131)+E1131</f>
        <v>0</v>
      </c>
      <c r="C1131" s="268"/>
      <c r="D1131" s="32">
        <f t="shared" si="321"/>
        <v>3</v>
      </c>
      <c r="E1131" s="33">
        <f t="shared" si="327"/>
        <v>0</v>
      </c>
      <c r="F1131" s="268">
        <f>IF($F$12=0,0,IF(予定価格!$G$1939=0,ROUND(予定価格!H1119*(入力表!$F$12/予定価格!$H$1943),-H1131),ROUND((予定価格!G1119*(入力表!$F$12-予定価格!$H$1943)/予定価格!$G$1943)+予定価格!H1119,-H1131)))+I1131</f>
        <v>0</v>
      </c>
      <c r="G1131" s="268"/>
      <c r="H1131" s="34">
        <f t="shared" si="322"/>
        <v>3</v>
      </c>
      <c r="I1131" s="35">
        <f t="shared" si="328"/>
        <v>0</v>
      </c>
      <c r="J1131" s="252">
        <f t="shared" si="329"/>
        <v>0</v>
      </c>
      <c r="K1131" s="12">
        <f t="shared" si="330"/>
        <v>0</v>
      </c>
      <c r="L1131" s="37"/>
      <c r="M1131" s="6">
        <f>ROUND(予定価格!B1119*査定表!$B$1949,-$F$14)</f>
        <v>0</v>
      </c>
      <c r="N1131">
        <f>IF(M1131=0,1,M1131/予定価格!B1119)</f>
        <v>1</v>
      </c>
      <c r="O1131">
        <f t="shared" si="323"/>
        <v>11</v>
      </c>
      <c r="P1131">
        <f t="shared" si="331"/>
        <v>0</v>
      </c>
      <c r="Q1131">
        <f>IF(M1131=0,0,M1131/予定価格!B1119)</f>
        <v>0</v>
      </c>
      <c r="R1131">
        <f t="shared" si="324"/>
        <v>11</v>
      </c>
      <c r="S1131">
        <f t="shared" si="332"/>
        <v>0</v>
      </c>
      <c r="T1131" s="6">
        <f t="shared" si="333"/>
        <v>0</v>
      </c>
      <c r="U1131" s="6" t="e">
        <f>IF(予定価格!$G$1939=0,ROUND(予定価格!H1119*(入力表!$F$12/予定価格!$H$1943),-$F$14),ROUND((予定価格!G1119*(入力表!$F$12-予定価格!$H$1943)/予定価格!$G$1943)+予定価格!H1119,-$F$14))</f>
        <v>#DIV/0!</v>
      </c>
      <c r="V1131" t="e">
        <f>IF(U1131=0,1,IF(予定価格!O1119=0,1,(U1131-予定価格!P1119)/予定価格!O1119))</f>
        <v>#DIV/0!</v>
      </c>
      <c r="W1131" t="e">
        <f t="shared" si="325"/>
        <v>#DIV/0!</v>
      </c>
      <c r="X1131" t="e">
        <f t="shared" si="334"/>
        <v>#DIV/0!</v>
      </c>
      <c r="Y1131" t="e">
        <f>IF(U1131=0,0,IF(予定価格!G1119=0,0,(U1131-予定価格!H1119)/予定価格!G1119))</f>
        <v>#DIV/0!</v>
      </c>
      <c r="Z1131" t="e">
        <f t="shared" si="326"/>
        <v>#DIV/0!</v>
      </c>
      <c r="AA1131" t="e">
        <f t="shared" si="335"/>
        <v>#DIV/0!</v>
      </c>
      <c r="AB1131" s="6" t="e">
        <f t="shared" si="336"/>
        <v>#DIV/0!</v>
      </c>
    </row>
    <row r="1132" spans="1:28" hidden="1" x14ac:dyDescent="0.2">
      <c r="A1132">
        <f>+予定価格!A1120</f>
        <v>0</v>
      </c>
      <c r="B1132" s="268">
        <f>ROUND(予定価格!B1120*査定表!$B$1949,-D1132)+E1132</f>
        <v>0</v>
      </c>
      <c r="C1132" s="268"/>
      <c r="D1132" s="32">
        <f t="shared" si="321"/>
        <v>3</v>
      </c>
      <c r="E1132" s="33">
        <f t="shared" si="327"/>
        <v>0</v>
      </c>
      <c r="F1132" s="268">
        <f>IF($F$12=0,0,IF(予定価格!$G$1939=0,ROUND(予定価格!H1120*(入力表!$F$12/予定価格!$H$1943),-H1132),ROUND((予定価格!G1120*(入力表!$F$12-予定価格!$H$1943)/予定価格!$G$1943)+予定価格!H1120,-H1132)))+I1132</f>
        <v>0</v>
      </c>
      <c r="G1132" s="268"/>
      <c r="H1132" s="34">
        <f t="shared" si="322"/>
        <v>3</v>
      </c>
      <c r="I1132" s="35">
        <f t="shared" si="328"/>
        <v>0</v>
      </c>
      <c r="J1132" s="252">
        <f t="shared" si="329"/>
        <v>0</v>
      </c>
      <c r="K1132" s="12">
        <f t="shared" si="330"/>
        <v>0</v>
      </c>
      <c r="L1132" s="37"/>
      <c r="M1132" s="6">
        <f>ROUND(予定価格!B1120*査定表!$B$1949,-$F$14)</f>
        <v>0</v>
      </c>
      <c r="N1132">
        <f>IF(M1132=0,1,M1132/予定価格!B1120)</f>
        <v>1</v>
      </c>
      <c r="O1132">
        <f t="shared" si="323"/>
        <v>11</v>
      </c>
      <c r="P1132">
        <f t="shared" si="331"/>
        <v>0</v>
      </c>
      <c r="Q1132">
        <f>IF(M1132=0,0,M1132/予定価格!B1120)</f>
        <v>0</v>
      </c>
      <c r="R1132">
        <f t="shared" si="324"/>
        <v>11</v>
      </c>
      <c r="S1132">
        <f t="shared" si="332"/>
        <v>0</v>
      </c>
      <c r="T1132" s="6">
        <f t="shared" si="333"/>
        <v>0</v>
      </c>
      <c r="U1132" s="6" t="e">
        <f>IF(予定価格!$G$1939=0,ROUND(予定価格!H1120*(入力表!$F$12/予定価格!$H$1943),-$F$14),ROUND((予定価格!G1120*(入力表!$F$12-予定価格!$H$1943)/予定価格!$G$1943)+予定価格!H1120,-$F$14))</f>
        <v>#DIV/0!</v>
      </c>
      <c r="V1132" t="e">
        <f>IF(U1132=0,1,IF(予定価格!O1120=0,1,(U1132-予定価格!P1120)/予定価格!O1120))</f>
        <v>#DIV/0!</v>
      </c>
      <c r="W1132" t="e">
        <f t="shared" si="325"/>
        <v>#DIV/0!</v>
      </c>
      <c r="X1132" t="e">
        <f t="shared" si="334"/>
        <v>#DIV/0!</v>
      </c>
      <c r="Y1132" t="e">
        <f>IF(U1132=0,0,IF(予定価格!G1120=0,0,(U1132-予定価格!H1120)/予定価格!G1120))</f>
        <v>#DIV/0!</v>
      </c>
      <c r="Z1132" t="e">
        <f t="shared" si="326"/>
        <v>#DIV/0!</v>
      </c>
      <c r="AA1132" t="e">
        <f t="shared" si="335"/>
        <v>#DIV/0!</v>
      </c>
      <c r="AB1132" s="6" t="e">
        <f t="shared" si="336"/>
        <v>#DIV/0!</v>
      </c>
    </row>
    <row r="1133" spans="1:28" hidden="1" x14ac:dyDescent="0.2">
      <c r="A1133">
        <f>+予定価格!A1121</f>
        <v>0</v>
      </c>
      <c r="B1133" s="268">
        <f>ROUND(予定価格!B1121*査定表!$B$1949,-D1133)+E1133</f>
        <v>0</v>
      </c>
      <c r="C1133" s="268"/>
      <c r="D1133" s="32">
        <f t="shared" si="321"/>
        <v>3</v>
      </c>
      <c r="E1133" s="33">
        <f t="shared" si="327"/>
        <v>0</v>
      </c>
      <c r="F1133" s="268">
        <f>IF($F$12=0,0,IF(予定価格!$G$1939=0,ROUND(予定価格!H1121*(入力表!$F$12/予定価格!$H$1943),-H1133),ROUND((予定価格!G1121*(入力表!$F$12-予定価格!$H$1943)/予定価格!$G$1943)+予定価格!H1121,-H1133)))+I1133</f>
        <v>0</v>
      </c>
      <c r="G1133" s="268"/>
      <c r="H1133" s="34">
        <f t="shared" si="322"/>
        <v>3</v>
      </c>
      <c r="I1133" s="35">
        <f t="shared" si="328"/>
        <v>0</v>
      </c>
      <c r="J1133" s="252">
        <f t="shared" si="329"/>
        <v>0</v>
      </c>
      <c r="K1133" s="12">
        <f t="shared" si="330"/>
        <v>0</v>
      </c>
      <c r="L1133" s="37"/>
      <c r="M1133" s="6">
        <f>ROUND(予定価格!B1121*査定表!$B$1949,-$F$14)</f>
        <v>0</v>
      </c>
      <c r="N1133">
        <f>IF(M1133=0,1,M1133/予定価格!B1121)</f>
        <v>1</v>
      </c>
      <c r="O1133">
        <f t="shared" si="323"/>
        <v>11</v>
      </c>
      <c r="P1133">
        <f t="shared" si="331"/>
        <v>0</v>
      </c>
      <c r="Q1133">
        <f>IF(M1133=0,0,M1133/予定価格!B1121)</f>
        <v>0</v>
      </c>
      <c r="R1133">
        <f t="shared" si="324"/>
        <v>11</v>
      </c>
      <c r="S1133">
        <f t="shared" si="332"/>
        <v>0</v>
      </c>
      <c r="T1133" s="6">
        <f t="shared" si="333"/>
        <v>0</v>
      </c>
      <c r="U1133" s="6" t="e">
        <f>IF(予定価格!$G$1939=0,ROUND(予定価格!H1121*(入力表!$F$12/予定価格!$H$1943),-$F$14),ROUND((予定価格!G1121*(入力表!$F$12-予定価格!$H$1943)/予定価格!$G$1943)+予定価格!H1121,-$F$14))</f>
        <v>#DIV/0!</v>
      </c>
      <c r="V1133" t="e">
        <f>IF(U1133=0,1,IF(予定価格!O1121=0,1,(U1133-予定価格!P1121)/予定価格!O1121))</f>
        <v>#DIV/0!</v>
      </c>
      <c r="W1133" t="e">
        <f t="shared" si="325"/>
        <v>#DIV/0!</v>
      </c>
      <c r="X1133" t="e">
        <f t="shared" si="334"/>
        <v>#DIV/0!</v>
      </c>
      <c r="Y1133" t="e">
        <f>IF(U1133=0,0,IF(予定価格!G1121=0,0,(U1133-予定価格!H1121)/予定価格!G1121))</f>
        <v>#DIV/0!</v>
      </c>
      <c r="Z1133" t="e">
        <f t="shared" si="326"/>
        <v>#DIV/0!</v>
      </c>
      <c r="AA1133" t="e">
        <f t="shared" si="335"/>
        <v>#DIV/0!</v>
      </c>
      <c r="AB1133" s="6" t="e">
        <f t="shared" si="336"/>
        <v>#DIV/0!</v>
      </c>
    </row>
    <row r="1134" spans="1:28" hidden="1" x14ac:dyDescent="0.2">
      <c r="A1134">
        <f>+予定価格!A1122</f>
        <v>0</v>
      </c>
      <c r="B1134" s="268">
        <f>ROUND(予定価格!B1122*査定表!$B$1949,-D1134)+E1134</f>
        <v>0</v>
      </c>
      <c r="C1134" s="268"/>
      <c r="D1134" s="32">
        <f t="shared" si="321"/>
        <v>3</v>
      </c>
      <c r="E1134" s="33">
        <f t="shared" si="327"/>
        <v>0</v>
      </c>
      <c r="F1134" s="268">
        <f>IF($F$12=0,0,IF(予定価格!$G$1939=0,ROUND(予定価格!H1122*(入力表!$F$12/予定価格!$H$1943),-H1134),ROUND((予定価格!G1122*(入力表!$F$12-予定価格!$H$1943)/予定価格!$G$1943)+予定価格!H1122,-H1134)))+I1134</f>
        <v>0</v>
      </c>
      <c r="G1134" s="268"/>
      <c r="H1134" s="34">
        <f t="shared" si="322"/>
        <v>3</v>
      </c>
      <c r="I1134" s="35">
        <f t="shared" si="328"/>
        <v>0</v>
      </c>
      <c r="J1134" s="252">
        <f t="shared" si="329"/>
        <v>0</v>
      </c>
      <c r="K1134" s="12">
        <f t="shared" si="330"/>
        <v>0</v>
      </c>
      <c r="L1134" s="37"/>
      <c r="M1134" s="6">
        <f>ROUND(予定価格!B1122*査定表!$B$1949,-$F$14)</f>
        <v>0</v>
      </c>
      <c r="N1134">
        <f>IF(M1134=0,1,M1134/予定価格!B1122)</f>
        <v>1</v>
      </c>
      <c r="O1134">
        <f t="shared" si="323"/>
        <v>11</v>
      </c>
      <c r="P1134">
        <f t="shared" si="331"/>
        <v>0</v>
      </c>
      <c r="Q1134">
        <f>IF(M1134=0,0,M1134/予定価格!B1122)</f>
        <v>0</v>
      </c>
      <c r="R1134">
        <f t="shared" si="324"/>
        <v>11</v>
      </c>
      <c r="S1134">
        <f t="shared" si="332"/>
        <v>0</v>
      </c>
      <c r="T1134" s="6">
        <f t="shared" si="333"/>
        <v>0</v>
      </c>
      <c r="U1134" s="6" t="e">
        <f>IF(予定価格!$G$1939=0,ROUND(予定価格!H1122*(入力表!$F$12/予定価格!$H$1943),-$F$14),ROUND((予定価格!G1122*(入力表!$F$12-予定価格!$H$1943)/予定価格!$G$1943)+予定価格!H1122,-$F$14))</f>
        <v>#DIV/0!</v>
      </c>
      <c r="V1134" t="e">
        <f>IF(U1134=0,1,IF(予定価格!O1122=0,1,(U1134-予定価格!P1122)/予定価格!O1122))</f>
        <v>#DIV/0!</v>
      </c>
      <c r="W1134" t="e">
        <f t="shared" si="325"/>
        <v>#DIV/0!</v>
      </c>
      <c r="X1134" t="e">
        <f t="shared" si="334"/>
        <v>#DIV/0!</v>
      </c>
      <c r="Y1134" t="e">
        <f>IF(U1134=0,0,IF(予定価格!G1122=0,0,(U1134-予定価格!H1122)/予定価格!G1122))</f>
        <v>#DIV/0!</v>
      </c>
      <c r="Z1134" t="e">
        <f t="shared" si="326"/>
        <v>#DIV/0!</v>
      </c>
      <c r="AA1134" t="e">
        <f t="shared" si="335"/>
        <v>#DIV/0!</v>
      </c>
      <c r="AB1134" s="6" t="e">
        <f t="shared" si="336"/>
        <v>#DIV/0!</v>
      </c>
    </row>
    <row r="1135" spans="1:28" hidden="1" x14ac:dyDescent="0.2">
      <c r="A1135">
        <f>+予定価格!A1123</f>
        <v>0</v>
      </c>
      <c r="B1135" s="268">
        <f>ROUND(予定価格!B1123*査定表!$B$1949,-D1135)+E1135</f>
        <v>0</v>
      </c>
      <c r="C1135" s="268"/>
      <c r="D1135" s="32">
        <f t="shared" si="321"/>
        <v>3</v>
      </c>
      <c r="E1135" s="33">
        <f t="shared" si="327"/>
        <v>0</v>
      </c>
      <c r="F1135" s="268">
        <f>IF($F$12=0,0,IF(予定価格!$G$1939=0,ROUND(予定価格!H1123*(入力表!$F$12/予定価格!$H$1943),-H1135),ROUND((予定価格!G1123*(入力表!$F$12-予定価格!$H$1943)/予定価格!$G$1943)+予定価格!H1123,-H1135)))+I1135</f>
        <v>0</v>
      </c>
      <c r="G1135" s="268"/>
      <c r="H1135" s="34">
        <f t="shared" si="322"/>
        <v>3</v>
      </c>
      <c r="I1135" s="35">
        <f t="shared" si="328"/>
        <v>0</v>
      </c>
      <c r="J1135" s="252">
        <f t="shared" si="329"/>
        <v>0</v>
      </c>
      <c r="K1135" s="12">
        <f t="shared" si="330"/>
        <v>0</v>
      </c>
      <c r="L1135" s="37"/>
      <c r="M1135" s="6">
        <f>ROUND(予定価格!B1123*査定表!$B$1949,-$F$14)</f>
        <v>0</v>
      </c>
      <c r="N1135">
        <f>IF(M1135=0,1,M1135/予定価格!B1123)</f>
        <v>1</v>
      </c>
      <c r="O1135">
        <f t="shared" si="323"/>
        <v>11</v>
      </c>
      <c r="P1135">
        <f t="shared" si="331"/>
        <v>0</v>
      </c>
      <c r="Q1135">
        <f>IF(M1135=0,0,M1135/予定価格!B1123)</f>
        <v>0</v>
      </c>
      <c r="R1135">
        <f t="shared" si="324"/>
        <v>11</v>
      </c>
      <c r="S1135">
        <f t="shared" si="332"/>
        <v>0</v>
      </c>
      <c r="T1135" s="6">
        <f t="shared" si="333"/>
        <v>0</v>
      </c>
      <c r="U1135" s="6" t="e">
        <f>IF(予定価格!$G$1939=0,ROUND(予定価格!H1123*(入力表!$F$12/予定価格!$H$1943),-$F$14),ROUND((予定価格!G1123*(入力表!$F$12-予定価格!$H$1943)/予定価格!$G$1943)+予定価格!H1123,-$F$14))</f>
        <v>#DIV/0!</v>
      </c>
      <c r="V1135" t="e">
        <f>IF(U1135=0,1,IF(予定価格!O1123=0,1,(U1135-予定価格!P1123)/予定価格!O1123))</f>
        <v>#DIV/0!</v>
      </c>
      <c r="W1135" t="e">
        <f t="shared" si="325"/>
        <v>#DIV/0!</v>
      </c>
      <c r="X1135" t="e">
        <f t="shared" si="334"/>
        <v>#DIV/0!</v>
      </c>
      <c r="Y1135" t="e">
        <f>IF(U1135=0,0,IF(予定価格!G1123=0,0,(U1135-予定価格!H1123)/予定価格!G1123))</f>
        <v>#DIV/0!</v>
      </c>
      <c r="Z1135" t="e">
        <f t="shared" si="326"/>
        <v>#DIV/0!</v>
      </c>
      <c r="AA1135" t="e">
        <f t="shared" si="335"/>
        <v>#DIV/0!</v>
      </c>
      <c r="AB1135" s="6" t="e">
        <f t="shared" si="336"/>
        <v>#DIV/0!</v>
      </c>
    </row>
    <row r="1136" spans="1:28" hidden="1" x14ac:dyDescent="0.2">
      <c r="A1136">
        <f>+予定価格!A1124</f>
        <v>0</v>
      </c>
      <c r="B1136" s="268">
        <f>ROUND(予定価格!B1124*査定表!$B$1949,-D1136)+E1136</f>
        <v>0</v>
      </c>
      <c r="C1136" s="268"/>
      <c r="D1136" s="32">
        <f t="shared" si="321"/>
        <v>3</v>
      </c>
      <c r="E1136" s="33">
        <f t="shared" si="327"/>
        <v>0</v>
      </c>
      <c r="F1136" s="268">
        <f>IF($F$12=0,0,IF(予定価格!$G$1939=0,ROUND(予定価格!H1124*(入力表!$F$12/予定価格!$H$1943),-H1136),ROUND((予定価格!G1124*(入力表!$F$12-予定価格!$H$1943)/予定価格!$G$1943)+予定価格!H1124,-H1136)))+I1136</f>
        <v>0</v>
      </c>
      <c r="G1136" s="268"/>
      <c r="H1136" s="34">
        <f t="shared" si="322"/>
        <v>3</v>
      </c>
      <c r="I1136" s="35">
        <f t="shared" si="328"/>
        <v>0</v>
      </c>
      <c r="J1136" s="252">
        <f t="shared" si="329"/>
        <v>0</v>
      </c>
      <c r="K1136" s="12">
        <f t="shared" si="330"/>
        <v>0</v>
      </c>
      <c r="L1136" s="37"/>
      <c r="M1136" s="6">
        <f>ROUND(予定価格!B1124*査定表!$B$1949,-$F$14)</f>
        <v>0</v>
      </c>
      <c r="N1136">
        <f>IF(M1136=0,1,M1136/予定価格!B1124)</f>
        <v>1</v>
      </c>
      <c r="O1136">
        <f t="shared" si="323"/>
        <v>11</v>
      </c>
      <c r="P1136">
        <f t="shared" si="331"/>
        <v>0</v>
      </c>
      <c r="Q1136">
        <f>IF(M1136=0,0,M1136/予定価格!B1124)</f>
        <v>0</v>
      </c>
      <c r="R1136">
        <f t="shared" si="324"/>
        <v>11</v>
      </c>
      <c r="S1136">
        <f t="shared" si="332"/>
        <v>0</v>
      </c>
      <c r="T1136" s="6">
        <f t="shared" si="333"/>
        <v>0</v>
      </c>
      <c r="U1136" s="6" t="e">
        <f>IF(予定価格!$G$1939=0,ROUND(予定価格!H1124*(入力表!$F$12/予定価格!$H$1943),-$F$14),ROUND((予定価格!G1124*(入力表!$F$12-予定価格!$H$1943)/予定価格!$G$1943)+予定価格!H1124,-$F$14))</f>
        <v>#DIV/0!</v>
      </c>
      <c r="V1136" t="e">
        <f>IF(U1136=0,1,IF(予定価格!O1124=0,1,(U1136-予定価格!P1124)/予定価格!O1124))</f>
        <v>#DIV/0!</v>
      </c>
      <c r="W1136" t="e">
        <f t="shared" si="325"/>
        <v>#DIV/0!</v>
      </c>
      <c r="X1136" t="e">
        <f t="shared" si="334"/>
        <v>#DIV/0!</v>
      </c>
      <c r="Y1136" t="e">
        <f>IF(U1136=0,0,IF(予定価格!G1124=0,0,(U1136-予定価格!H1124)/予定価格!G1124))</f>
        <v>#DIV/0!</v>
      </c>
      <c r="Z1136" t="e">
        <f t="shared" si="326"/>
        <v>#DIV/0!</v>
      </c>
      <c r="AA1136" t="e">
        <f t="shared" si="335"/>
        <v>#DIV/0!</v>
      </c>
      <c r="AB1136" s="6" t="e">
        <f t="shared" si="336"/>
        <v>#DIV/0!</v>
      </c>
    </row>
    <row r="1137" spans="1:28" hidden="1" x14ac:dyDescent="0.2">
      <c r="A1137">
        <f>+予定価格!A1125</f>
        <v>0</v>
      </c>
      <c r="B1137" s="268">
        <f>ROUND(予定価格!B1125*査定表!$B$1949,-D1137)+E1137</f>
        <v>0</v>
      </c>
      <c r="C1137" s="268"/>
      <c r="D1137" s="32">
        <f t="shared" si="321"/>
        <v>3</v>
      </c>
      <c r="E1137" s="33">
        <f t="shared" si="327"/>
        <v>0</v>
      </c>
      <c r="F1137" s="268">
        <f>IF($F$12=0,0,IF(予定価格!$G$1939=0,ROUND(予定価格!H1125*(入力表!$F$12/予定価格!$H$1943),-H1137),ROUND((予定価格!G1125*(入力表!$F$12-予定価格!$H$1943)/予定価格!$G$1943)+予定価格!H1125,-H1137)))+I1137</f>
        <v>0</v>
      </c>
      <c r="G1137" s="268"/>
      <c r="H1137" s="34">
        <f t="shared" si="322"/>
        <v>3</v>
      </c>
      <c r="I1137" s="35">
        <f t="shared" si="328"/>
        <v>0</v>
      </c>
      <c r="J1137" s="252">
        <f t="shared" si="329"/>
        <v>0</v>
      </c>
      <c r="K1137" s="12">
        <f t="shared" si="330"/>
        <v>0</v>
      </c>
      <c r="L1137" s="37"/>
      <c r="M1137" s="6">
        <f>ROUND(予定価格!B1125*査定表!$B$1949,-$F$14)</f>
        <v>0</v>
      </c>
      <c r="N1137">
        <f>IF(M1137=0,1,M1137/予定価格!B1125)</f>
        <v>1</v>
      </c>
      <c r="O1137">
        <f t="shared" si="323"/>
        <v>11</v>
      </c>
      <c r="P1137">
        <f t="shared" si="331"/>
        <v>0</v>
      </c>
      <c r="Q1137">
        <f>IF(M1137=0,0,M1137/予定価格!B1125)</f>
        <v>0</v>
      </c>
      <c r="R1137">
        <f t="shared" si="324"/>
        <v>11</v>
      </c>
      <c r="S1137">
        <f t="shared" si="332"/>
        <v>0</v>
      </c>
      <c r="T1137" s="6">
        <f t="shared" si="333"/>
        <v>0</v>
      </c>
      <c r="U1137" s="6" t="e">
        <f>IF(予定価格!$G$1939=0,ROUND(予定価格!H1125*(入力表!$F$12/予定価格!$H$1943),-$F$14),ROUND((予定価格!G1125*(入力表!$F$12-予定価格!$H$1943)/予定価格!$G$1943)+予定価格!H1125,-$F$14))</f>
        <v>#DIV/0!</v>
      </c>
      <c r="V1137" t="e">
        <f>IF(U1137=0,1,IF(予定価格!O1125=0,1,(U1137-予定価格!P1125)/予定価格!O1125))</f>
        <v>#DIV/0!</v>
      </c>
      <c r="W1137" t="e">
        <f t="shared" si="325"/>
        <v>#DIV/0!</v>
      </c>
      <c r="X1137" t="e">
        <f t="shared" si="334"/>
        <v>#DIV/0!</v>
      </c>
      <c r="Y1137" t="e">
        <f>IF(U1137=0,0,IF(予定価格!G1125=0,0,(U1137-予定価格!H1125)/予定価格!G1125))</f>
        <v>#DIV/0!</v>
      </c>
      <c r="Z1137" t="e">
        <f t="shared" si="326"/>
        <v>#DIV/0!</v>
      </c>
      <c r="AA1137" t="e">
        <f t="shared" si="335"/>
        <v>#DIV/0!</v>
      </c>
      <c r="AB1137" s="6" t="e">
        <f t="shared" si="336"/>
        <v>#DIV/0!</v>
      </c>
    </row>
    <row r="1138" spans="1:28" hidden="1" x14ac:dyDescent="0.2">
      <c r="A1138">
        <f>+予定価格!A1126</f>
        <v>0</v>
      </c>
      <c r="B1138" s="268">
        <f>ROUND(予定価格!B1126*査定表!$B$1949,-D1138)+E1138</f>
        <v>0</v>
      </c>
      <c r="C1138" s="268"/>
      <c r="D1138" s="32">
        <f t="shared" si="321"/>
        <v>3</v>
      </c>
      <c r="E1138" s="33">
        <f t="shared" si="327"/>
        <v>0</v>
      </c>
      <c r="F1138" s="268">
        <f>IF($F$12=0,0,IF(予定価格!$G$1939=0,ROUND(予定価格!H1126*(入力表!$F$12/予定価格!$H$1943),-H1138),ROUND((予定価格!G1126*(入力表!$F$12-予定価格!$H$1943)/予定価格!$G$1943)+予定価格!H1126,-H1138)))+I1138</f>
        <v>0</v>
      </c>
      <c r="G1138" s="268"/>
      <c r="H1138" s="34">
        <f t="shared" si="322"/>
        <v>3</v>
      </c>
      <c r="I1138" s="35">
        <f t="shared" si="328"/>
        <v>0</v>
      </c>
      <c r="J1138" s="252">
        <f t="shared" si="329"/>
        <v>0</v>
      </c>
      <c r="K1138" s="12">
        <f t="shared" si="330"/>
        <v>0</v>
      </c>
      <c r="L1138" s="37"/>
      <c r="M1138" s="6">
        <f>ROUND(予定価格!B1126*査定表!$B$1949,-$F$14)</f>
        <v>0</v>
      </c>
      <c r="N1138">
        <f>IF(M1138=0,1,M1138/予定価格!B1126)</f>
        <v>1</v>
      </c>
      <c r="O1138">
        <f t="shared" si="323"/>
        <v>11</v>
      </c>
      <c r="P1138">
        <f t="shared" si="331"/>
        <v>0</v>
      </c>
      <c r="Q1138">
        <f>IF(M1138=0,0,M1138/予定価格!B1126)</f>
        <v>0</v>
      </c>
      <c r="R1138">
        <f t="shared" si="324"/>
        <v>11</v>
      </c>
      <c r="S1138">
        <f t="shared" si="332"/>
        <v>0</v>
      </c>
      <c r="T1138" s="6">
        <f t="shared" si="333"/>
        <v>0</v>
      </c>
      <c r="U1138" s="6" t="e">
        <f>IF(予定価格!$G$1939=0,ROUND(予定価格!H1126*(入力表!$F$12/予定価格!$H$1943),-$F$14),ROUND((予定価格!G1126*(入力表!$F$12-予定価格!$H$1943)/予定価格!$G$1943)+予定価格!H1126,-$F$14))</f>
        <v>#DIV/0!</v>
      </c>
      <c r="V1138" t="e">
        <f>IF(U1138=0,1,IF(予定価格!O1126=0,1,(U1138-予定価格!P1126)/予定価格!O1126))</f>
        <v>#DIV/0!</v>
      </c>
      <c r="W1138" t="e">
        <f t="shared" si="325"/>
        <v>#DIV/0!</v>
      </c>
      <c r="X1138" t="e">
        <f t="shared" si="334"/>
        <v>#DIV/0!</v>
      </c>
      <c r="Y1138" t="e">
        <f>IF(U1138=0,0,IF(予定価格!G1126=0,0,(U1138-予定価格!H1126)/予定価格!G1126))</f>
        <v>#DIV/0!</v>
      </c>
      <c r="Z1138" t="e">
        <f t="shared" si="326"/>
        <v>#DIV/0!</v>
      </c>
      <c r="AA1138" t="e">
        <f t="shared" si="335"/>
        <v>#DIV/0!</v>
      </c>
      <c r="AB1138" s="6" t="e">
        <f t="shared" si="336"/>
        <v>#DIV/0!</v>
      </c>
    </row>
    <row r="1139" spans="1:28" hidden="1" x14ac:dyDescent="0.2">
      <c r="A1139">
        <f>+予定価格!A1127</f>
        <v>0</v>
      </c>
      <c r="B1139" s="268">
        <f>ROUND(予定価格!B1127*査定表!$B$1949,-D1139)+E1139</f>
        <v>0</v>
      </c>
      <c r="C1139" s="268"/>
      <c r="D1139" s="32">
        <f t="shared" si="321"/>
        <v>3</v>
      </c>
      <c r="E1139" s="33">
        <f t="shared" si="327"/>
        <v>0</v>
      </c>
      <c r="F1139" s="268">
        <f>IF($F$12=0,0,IF(予定価格!$G$1939=0,ROUND(予定価格!H1127*(入力表!$F$12/予定価格!$H$1943),-H1139),ROUND((予定価格!G1127*(入力表!$F$12-予定価格!$H$1943)/予定価格!$G$1943)+予定価格!H1127,-H1139)))+I1139</f>
        <v>0</v>
      </c>
      <c r="G1139" s="268"/>
      <c r="H1139" s="34">
        <f t="shared" si="322"/>
        <v>3</v>
      </c>
      <c r="I1139" s="35">
        <f t="shared" si="328"/>
        <v>0</v>
      </c>
      <c r="J1139" s="252">
        <f t="shared" si="329"/>
        <v>0</v>
      </c>
      <c r="K1139" s="12">
        <f t="shared" si="330"/>
        <v>0</v>
      </c>
      <c r="L1139" s="37"/>
      <c r="M1139" s="6">
        <f>ROUND(予定価格!B1127*査定表!$B$1949,-$F$14)</f>
        <v>0</v>
      </c>
      <c r="N1139">
        <f>IF(M1139=0,1,M1139/予定価格!B1127)</f>
        <v>1</v>
      </c>
      <c r="O1139">
        <f t="shared" si="323"/>
        <v>11</v>
      </c>
      <c r="P1139">
        <f t="shared" si="331"/>
        <v>0</v>
      </c>
      <c r="Q1139">
        <f>IF(M1139=0,0,M1139/予定価格!B1127)</f>
        <v>0</v>
      </c>
      <c r="R1139">
        <f t="shared" si="324"/>
        <v>11</v>
      </c>
      <c r="S1139">
        <f t="shared" si="332"/>
        <v>0</v>
      </c>
      <c r="T1139" s="6">
        <f t="shared" si="333"/>
        <v>0</v>
      </c>
      <c r="U1139" s="6" t="e">
        <f>IF(予定価格!$G$1939=0,ROUND(予定価格!H1127*(入力表!$F$12/予定価格!$H$1943),-$F$14),ROUND((予定価格!G1127*(入力表!$F$12-予定価格!$H$1943)/予定価格!$G$1943)+予定価格!H1127,-$F$14))</f>
        <v>#DIV/0!</v>
      </c>
      <c r="V1139" t="e">
        <f>IF(U1139=0,1,IF(予定価格!O1127=0,1,(U1139-予定価格!P1127)/予定価格!O1127))</f>
        <v>#DIV/0!</v>
      </c>
      <c r="W1139" t="e">
        <f t="shared" si="325"/>
        <v>#DIV/0!</v>
      </c>
      <c r="X1139" t="e">
        <f t="shared" si="334"/>
        <v>#DIV/0!</v>
      </c>
      <c r="Y1139" t="e">
        <f>IF(U1139=0,0,IF(予定価格!G1127=0,0,(U1139-予定価格!H1127)/予定価格!G1127))</f>
        <v>#DIV/0!</v>
      </c>
      <c r="Z1139" t="e">
        <f t="shared" si="326"/>
        <v>#DIV/0!</v>
      </c>
      <c r="AA1139" t="e">
        <f t="shared" si="335"/>
        <v>#DIV/0!</v>
      </c>
      <c r="AB1139" s="6" t="e">
        <f t="shared" si="336"/>
        <v>#DIV/0!</v>
      </c>
    </row>
    <row r="1140" spans="1:28" hidden="1" x14ac:dyDescent="0.2">
      <c r="A1140">
        <f>+予定価格!A1128</f>
        <v>0</v>
      </c>
      <c r="B1140" s="268">
        <f>ROUND(予定価格!B1128*査定表!$B$1949,-D1140)+E1140</f>
        <v>0</v>
      </c>
      <c r="C1140" s="268"/>
      <c r="D1140" s="32">
        <f t="shared" si="321"/>
        <v>3</v>
      </c>
      <c r="E1140" s="33">
        <f t="shared" si="327"/>
        <v>0</v>
      </c>
      <c r="F1140" s="268">
        <f>IF($F$12=0,0,IF(予定価格!$G$1939=0,ROUND(予定価格!H1128*(入力表!$F$12/予定価格!$H$1943),-H1140),ROUND((予定価格!G1128*(入力表!$F$12-予定価格!$H$1943)/予定価格!$G$1943)+予定価格!H1128,-H1140)))+I1140</f>
        <v>0</v>
      </c>
      <c r="G1140" s="268"/>
      <c r="H1140" s="34">
        <f t="shared" si="322"/>
        <v>3</v>
      </c>
      <c r="I1140" s="35">
        <f t="shared" si="328"/>
        <v>0</v>
      </c>
      <c r="J1140" s="252">
        <f t="shared" si="329"/>
        <v>0</v>
      </c>
      <c r="K1140" s="12">
        <f t="shared" si="330"/>
        <v>0</v>
      </c>
      <c r="L1140" s="37"/>
      <c r="M1140" s="6">
        <f>ROUND(予定価格!B1128*査定表!$B$1949,-$F$14)</f>
        <v>0</v>
      </c>
      <c r="N1140">
        <f>IF(M1140=0,1,M1140/予定価格!B1128)</f>
        <v>1</v>
      </c>
      <c r="O1140">
        <f t="shared" si="323"/>
        <v>11</v>
      </c>
      <c r="P1140">
        <f t="shared" si="331"/>
        <v>0</v>
      </c>
      <c r="Q1140">
        <f>IF(M1140=0,0,M1140/予定価格!B1128)</f>
        <v>0</v>
      </c>
      <c r="R1140">
        <f t="shared" si="324"/>
        <v>11</v>
      </c>
      <c r="S1140">
        <f t="shared" si="332"/>
        <v>0</v>
      </c>
      <c r="T1140" s="6">
        <f t="shared" si="333"/>
        <v>0</v>
      </c>
      <c r="U1140" s="6" t="e">
        <f>IF(予定価格!$G$1939=0,ROUND(予定価格!H1128*(入力表!$F$12/予定価格!$H$1943),-$F$14),ROUND((予定価格!G1128*(入力表!$F$12-予定価格!$H$1943)/予定価格!$G$1943)+予定価格!H1128,-$F$14))</f>
        <v>#DIV/0!</v>
      </c>
      <c r="V1140" t="e">
        <f>IF(U1140=0,1,IF(予定価格!O1128=0,1,(U1140-予定価格!P1128)/予定価格!O1128))</f>
        <v>#DIV/0!</v>
      </c>
      <c r="W1140" t="e">
        <f t="shared" si="325"/>
        <v>#DIV/0!</v>
      </c>
      <c r="X1140" t="e">
        <f t="shared" si="334"/>
        <v>#DIV/0!</v>
      </c>
      <c r="Y1140" t="e">
        <f>IF(U1140=0,0,IF(予定価格!G1128=0,0,(U1140-予定価格!H1128)/予定価格!G1128))</f>
        <v>#DIV/0!</v>
      </c>
      <c r="Z1140" t="e">
        <f t="shared" si="326"/>
        <v>#DIV/0!</v>
      </c>
      <c r="AA1140" t="e">
        <f t="shared" si="335"/>
        <v>#DIV/0!</v>
      </c>
      <c r="AB1140" s="6" t="e">
        <f t="shared" si="336"/>
        <v>#DIV/0!</v>
      </c>
    </row>
    <row r="1141" spans="1:28" hidden="1" x14ac:dyDescent="0.2">
      <c r="A1141">
        <f>+予定価格!A1129</f>
        <v>0</v>
      </c>
      <c r="B1141" s="268">
        <f>ROUND(予定価格!B1129*査定表!$B$1949,-D1141)+E1141</f>
        <v>0</v>
      </c>
      <c r="C1141" s="268"/>
      <c r="D1141" s="32">
        <f t="shared" si="321"/>
        <v>3</v>
      </c>
      <c r="E1141" s="33">
        <f t="shared" si="327"/>
        <v>0</v>
      </c>
      <c r="F1141" s="268">
        <f>IF($F$12=0,0,IF(予定価格!$G$1939=0,ROUND(予定価格!H1129*(入力表!$F$12/予定価格!$H$1943),-H1141),ROUND((予定価格!G1129*(入力表!$F$12-予定価格!$H$1943)/予定価格!$G$1943)+予定価格!H1129,-H1141)))+I1141</f>
        <v>0</v>
      </c>
      <c r="G1141" s="268"/>
      <c r="H1141" s="34">
        <f t="shared" si="322"/>
        <v>3</v>
      </c>
      <c r="I1141" s="35">
        <f t="shared" si="328"/>
        <v>0</v>
      </c>
      <c r="J1141" s="252">
        <f t="shared" si="329"/>
        <v>0</v>
      </c>
      <c r="K1141" s="12">
        <f t="shared" si="330"/>
        <v>0</v>
      </c>
      <c r="L1141" s="37"/>
      <c r="M1141" s="6">
        <f>ROUND(予定価格!B1129*査定表!$B$1949,-$F$14)</f>
        <v>0</v>
      </c>
      <c r="N1141">
        <f>IF(M1141=0,1,M1141/予定価格!B1129)</f>
        <v>1</v>
      </c>
      <c r="O1141">
        <f t="shared" si="323"/>
        <v>11</v>
      </c>
      <c r="P1141">
        <f t="shared" si="331"/>
        <v>0</v>
      </c>
      <c r="Q1141">
        <f>IF(M1141=0,0,M1141/予定価格!B1129)</f>
        <v>0</v>
      </c>
      <c r="R1141">
        <f t="shared" si="324"/>
        <v>11</v>
      </c>
      <c r="S1141">
        <f t="shared" si="332"/>
        <v>0</v>
      </c>
      <c r="T1141" s="6">
        <f t="shared" si="333"/>
        <v>0</v>
      </c>
      <c r="U1141" s="6" t="e">
        <f>IF(予定価格!$G$1939=0,ROUND(予定価格!H1129*(入力表!$F$12/予定価格!$H$1943),-$F$14),ROUND((予定価格!G1129*(入力表!$F$12-予定価格!$H$1943)/予定価格!$G$1943)+予定価格!H1129,-$F$14))</f>
        <v>#DIV/0!</v>
      </c>
      <c r="V1141" t="e">
        <f>IF(U1141=0,1,IF(予定価格!O1129=0,1,(U1141-予定価格!P1129)/予定価格!O1129))</f>
        <v>#DIV/0!</v>
      </c>
      <c r="W1141" t="e">
        <f t="shared" si="325"/>
        <v>#DIV/0!</v>
      </c>
      <c r="X1141" t="e">
        <f t="shared" si="334"/>
        <v>#DIV/0!</v>
      </c>
      <c r="Y1141" t="e">
        <f>IF(U1141=0,0,IF(予定価格!G1129=0,0,(U1141-予定価格!H1129)/予定価格!G1129))</f>
        <v>#DIV/0!</v>
      </c>
      <c r="Z1141" t="e">
        <f t="shared" si="326"/>
        <v>#DIV/0!</v>
      </c>
      <c r="AA1141" t="e">
        <f t="shared" si="335"/>
        <v>#DIV/0!</v>
      </c>
      <c r="AB1141" s="6" t="e">
        <f t="shared" si="336"/>
        <v>#DIV/0!</v>
      </c>
    </row>
    <row r="1142" spans="1:28" hidden="1" x14ac:dyDescent="0.2">
      <c r="A1142">
        <f>+予定価格!A1130</f>
        <v>0</v>
      </c>
      <c r="B1142" s="268">
        <f>ROUND(予定価格!B1130*査定表!$B$1949,-D1142)+E1142</f>
        <v>0</v>
      </c>
      <c r="C1142" s="268"/>
      <c r="D1142" s="32">
        <f t="shared" si="321"/>
        <v>3</v>
      </c>
      <c r="E1142" s="33">
        <f t="shared" si="327"/>
        <v>0</v>
      </c>
      <c r="F1142" s="268">
        <f>IF($F$12=0,0,IF(予定価格!$G$1939=0,ROUND(予定価格!H1130*(入力表!$F$12/予定価格!$H$1943),-H1142),ROUND((予定価格!G1130*(入力表!$F$12-予定価格!$H$1943)/予定価格!$G$1943)+予定価格!H1130,-H1142)))+I1142</f>
        <v>0</v>
      </c>
      <c r="G1142" s="268"/>
      <c r="H1142" s="34">
        <f t="shared" si="322"/>
        <v>3</v>
      </c>
      <c r="I1142" s="35">
        <f t="shared" si="328"/>
        <v>0</v>
      </c>
      <c r="J1142" s="252">
        <f t="shared" si="329"/>
        <v>0</v>
      </c>
      <c r="K1142" s="12">
        <f t="shared" si="330"/>
        <v>0</v>
      </c>
      <c r="L1142" s="37"/>
      <c r="M1142" s="6">
        <f>ROUND(予定価格!B1130*査定表!$B$1949,-$F$14)</f>
        <v>0</v>
      </c>
      <c r="N1142">
        <f>IF(M1142=0,1,M1142/予定価格!B1130)</f>
        <v>1</v>
      </c>
      <c r="O1142">
        <f t="shared" si="323"/>
        <v>11</v>
      </c>
      <c r="P1142">
        <f t="shared" si="331"/>
        <v>0</v>
      </c>
      <c r="Q1142">
        <f>IF(M1142=0,0,M1142/予定価格!B1130)</f>
        <v>0</v>
      </c>
      <c r="R1142">
        <f t="shared" si="324"/>
        <v>11</v>
      </c>
      <c r="S1142">
        <f t="shared" si="332"/>
        <v>0</v>
      </c>
      <c r="T1142" s="6">
        <f t="shared" si="333"/>
        <v>0</v>
      </c>
      <c r="U1142" s="6" t="e">
        <f>IF(予定価格!$G$1939=0,ROUND(予定価格!H1130*(入力表!$F$12/予定価格!$H$1943),-$F$14),ROUND((予定価格!G1130*(入力表!$F$12-予定価格!$H$1943)/予定価格!$G$1943)+予定価格!H1130,-$F$14))</f>
        <v>#DIV/0!</v>
      </c>
      <c r="V1142" t="e">
        <f>IF(U1142=0,1,IF(予定価格!O1130=0,1,(U1142-予定価格!P1130)/予定価格!O1130))</f>
        <v>#DIV/0!</v>
      </c>
      <c r="W1142" t="e">
        <f t="shared" si="325"/>
        <v>#DIV/0!</v>
      </c>
      <c r="X1142" t="e">
        <f t="shared" si="334"/>
        <v>#DIV/0!</v>
      </c>
      <c r="Y1142" t="e">
        <f>IF(U1142=0,0,IF(予定価格!G1130=0,0,(U1142-予定価格!H1130)/予定価格!G1130))</f>
        <v>#DIV/0!</v>
      </c>
      <c r="Z1142" t="e">
        <f t="shared" si="326"/>
        <v>#DIV/0!</v>
      </c>
      <c r="AA1142" t="e">
        <f t="shared" si="335"/>
        <v>#DIV/0!</v>
      </c>
      <c r="AB1142" s="6" t="e">
        <f t="shared" si="336"/>
        <v>#DIV/0!</v>
      </c>
    </row>
    <row r="1143" spans="1:28" hidden="1" x14ac:dyDescent="0.2">
      <c r="A1143">
        <f>+予定価格!A1131</f>
        <v>0</v>
      </c>
      <c r="B1143" s="268">
        <f>ROUND(予定価格!B1131*査定表!$B$1949,-D1143)+E1143</f>
        <v>0</v>
      </c>
      <c r="C1143" s="268"/>
      <c r="D1143" s="32">
        <f t="shared" si="321"/>
        <v>3</v>
      </c>
      <c r="E1143" s="33">
        <f t="shared" si="327"/>
        <v>0</v>
      </c>
      <c r="F1143" s="268">
        <f>IF($F$12=0,0,IF(予定価格!$G$1939=0,ROUND(予定価格!H1131*(入力表!$F$12/予定価格!$H$1943),-H1143),ROUND((予定価格!G1131*(入力表!$F$12-予定価格!$H$1943)/予定価格!$G$1943)+予定価格!H1131,-H1143)))+I1143</f>
        <v>0</v>
      </c>
      <c r="G1143" s="268"/>
      <c r="H1143" s="34">
        <f t="shared" si="322"/>
        <v>3</v>
      </c>
      <c r="I1143" s="35">
        <f t="shared" si="328"/>
        <v>0</v>
      </c>
      <c r="J1143" s="252">
        <f t="shared" si="329"/>
        <v>0</v>
      </c>
      <c r="K1143" s="12">
        <f t="shared" si="330"/>
        <v>0</v>
      </c>
      <c r="L1143" s="37"/>
      <c r="M1143" s="6">
        <f>ROUND(予定価格!B1131*査定表!$B$1949,-$F$14)</f>
        <v>0</v>
      </c>
      <c r="N1143">
        <f>IF(M1143=0,1,M1143/予定価格!B1131)</f>
        <v>1</v>
      </c>
      <c r="O1143">
        <f t="shared" si="323"/>
        <v>11</v>
      </c>
      <c r="P1143">
        <f t="shared" si="331"/>
        <v>0</v>
      </c>
      <c r="Q1143">
        <f>IF(M1143=0,0,M1143/予定価格!B1131)</f>
        <v>0</v>
      </c>
      <c r="R1143">
        <f t="shared" si="324"/>
        <v>11</v>
      </c>
      <c r="S1143">
        <f t="shared" si="332"/>
        <v>0</v>
      </c>
      <c r="T1143" s="6">
        <f t="shared" si="333"/>
        <v>0</v>
      </c>
      <c r="U1143" s="6" t="e">
        <f>IF(予定価格!$G$1939=0,ROUND(予定価格!H1131*(入力表!$F$12/予定価格!$H$1943),-$F$14),ROUND((予定価格!G1131*(入力表!$F$12-予定価格!$H$1943)/予定価格!$G$1943)+予定価格!H1131,-$F$14))</f>
        <v>#DIV/0!</v>
      </c>
      <c r="V1143" t="e">
        <f>IF(U1143=0,1,IF(予定価格!O1131=0,1,(U1143-予定価格!P1131)/予定価格!O1131))</f>
        <v>#DIV/0!</v>
      </c>
      <c r="W1143" t="e">
        <f t="shared" si="325"/>
        <v>#DIV/0!</v>
      </c>
      <c r="X1143" t="e">
        <f t="shared" si="334"/>
        <v>#DIV/0!</v>
      </c>
      <c r="Y1143" t="e">
        <f>IF(U1143=0,0,IF(予定価格!G1131=0,0,(U1143-予定価格!H1131)/予定価格!G1131))</f>
        <v>#DIV/0!</v>
      </c>
      <c r="Z1143" t="e">
        <f t="shared" si="326"/>
        <v>#DIV/0!</v>
      </c>
      <c r="AA1143" t="e">
        <f t="shared" si="335"/>
        <v>#DIV/0!</v>
      </c>
      <c r="AB1143" s="6" t="e">
        <f t="shared" si="336"/>
        <v>#DIV/0!</v>
      </c>
    </row>
    <row r="1144" spans="1:28" hidden="1" x14ac:dyDescent="0.2">
      <c r="A1144">
        <f>+予定価格!A1132</f>
        <v>0</v>
      </c>
      <c r="B1144" s="268">
        <f>ROUND(予定価格!B1132*査定表!$B$1949,-D1144)+E1144</f>
        <v>0</v>
      </c>
      <c r="C1144" s="268"/>
      <c r="D1144" s="32">
        <f t="shared" si="321"/>
        <v>3</v>
      </c>
      <c r="E1144" s="33">
        <f t="shared" si="327"/>
        <v>0</v>
      </c>
      <c r="F1144" s="268">
        <f>IF($F$12=0,0,IF(予定価格!$G$1939=0,ROUND(予定価格!H1132*(入力表!$F$12/予定価格!$H$1943),-H1144),ROUND((予定価格!G1132*(入力表!$F$12-予定価格!$H$1943)/予定価格!$G$1943)+予定価格!H1132,-H1144)))+I1144</f>
        <v>0</v>
      </c>
      <c r="G1144" s="268"/>
      <c r="H1144" s="34">
        <f t="shared" si="322"/>
        <v>3</v>
      </c>
      <c r="I1144" s="35">
        <f t="shared" si="328"/>
        <v>0</v>
      </c>
      <c r="J1144" s="252">
        <f t="shared" si="329"/>
        <v>0</v>
      </c>
      <c r="K1144" s="12">
        <f t="shared" si="330"/>
        <v>0</v>
      </c>
      <c r="L1144" s="37"/>
      <c r="M1144" s="6">
        <f>ROUND(予定価格!B1132*査定表!$B$1949,-$F$14)</f>
        <v>0</v>
      </c>
      <c r="N1144">
        <f>IF(M1144=0,1,M1144/予定価格!B1132)</f>
        <v>1</v>
      </c>
      <c r="O1144">
        <f t="shared" si="323"/>
        <v>11</v>
      </c>
      <c r="P1144">
        <f t="shared" si="331"/>
        <v>0</v>
      </c>
      <c r="Q1144">
        <f>IF(M1144=0,0,M1144/予定価格!B1132)</f>
        <v>0</v>
      </c>
      <c r="R1144">
        <f t="shared" si="324"/>
        <v>11</v>
      </c>
      <c r="S1144">
        <f t="shared" si="332"/>
        <v>0</v>
      </c>
      <c r="T1144" s="6">
        <f t="shared" si="333"/>
        <v>0</v>
      </c>
      <c r="U1144" s="6" t="e">
        <f>IF(予定価格!$G$1939=0,ROUND(予定価格!H1132*(入力表!$F$12/予定価格!$H$1943),-$F$14),ROUND((予定価格!G1132*(入力表!$F$12-予定価格!$H$1943)/予定価格!$G$1943)+予定価格!H1132,-$F$14))</f>
        <v>#DIV/0!</v>
      </c>
      <c r="V1144" t="e">
        <f>IF(U1144=0,1,IF(予定価格!O1132=0,1,(U1144-予定価格!P1132)/予定価格!O1132))</f>
        <v>#DIV/0!</v>
      </c>
      <c r="W1144" t="e">
        <f t="shared" si="325"/>
        <v>#DIV/0!</v>
      </c>
      <c r="X1144" t="e">
        <f t="shared" si="334"/>
        <v>#DIV/0!</v>
      </c>
      <c r="Y1144" t="e">
        <f>IF(U1144=0,0,IF(予定価格!G1132=0,0,(U1144-予定価格!H1132)/予定価格!G1132))</f>
        <v>#DIV/0!</v>
      </c>
      <c r="Z1144" t="e">
        <f t="shared" si="326"/>
        <v>#DIV/0!</v>
      </c>
      <c r="AA1144" t="e">
        <f t="shared" si="335"/>
        <v>#DIV/0!</v>
      </c>
      <c r="AB1144" s="6" t="e">
        <f t="shared" si="336"/>
        <v>#DIV/0!</v>
      </c>
    </row>
    <row r="1145" spans="1:28" hidden="1" x14ac:dyDescent="0.2">
      <c r="A1145">
        <f>+予定価格!A1133</f>
        <v>0</v>
      </c>
      <c r="B1145" s="268">
        <f>ROUND(予定価格!B1133*査定表!$B$1949,-D1145)+E1145</f>
        <v>0</v>
      </c>
      <c r="C1145" s="268"/>
      <c r="D1145" s="32">
        <f t="shared" si="321"/>
        <v>3</v>
      </c>
      <c r="E1145" s="33">
        <f t="shared" si="327"/>
        <v>0</v>
      </c>
      <c r="F1145" s="268">
        <f>IF($F$12=0,0,IF(予定価格!$G$1939=0,ROUND(予定価格!H1133*(入力表!$F$12/予定価格!$H$1943),-H1145),ROUND((予定価格!G1133*(入力表!$F$12-予定価格!$H$1943)/予定価格!$G$1943)+予定価格!H1133,-H1145)))+I1145</f>
        <v>0</v>
      </c>
      <c r="G1145" s="268"/>
      <c r="H1145" s="34">
        <f t="shared" si="322"/>
        <v>3</v>
      </c>
      <c r="I1145" s="35">
        <f t="shared" si="328"/>
        <v>0</v>
      </c>
      <c r="J1145" s="252">
        <f t="shared" si="329"/>
        <v>0</v>
      </c>
      <c r="K1145" s="12">
        <f t="shared" si="330"/>
        <v>0</v>
      </c>
      <c r="L1145" s="37"/>
      <c r="M1145" s="6">
        <f>ROUND(予定価格!B1133*査定表!$B$1949,-$F$14)</f>
        <v>0</v>
      </c>
      <c r="N1145">
        <f>IF(M1145=0,1,M1145/予定価格!B1133)</f>
        <v>1</v>
      </c>
      <c r="O1145">
        <f t="shared" si="323"/>
        <v>11</v>
      </c>
      <c r="P1145">
        <f t="shared" si="331"/>
        <v>0</v>
      </c>
      <c r="Q1145">
        <f>IF(M1145=0,0,M1145/予定価格!B1133)</f>
        <v>0</v>
      </c>
      <c r="R1145">
        <f t="shared" si="324"/>
        <v>11</v>
      </c>
      <c r="S1145">
        <f t="shared" si="332"/>
        <v>0</v>
      </c>
      <c r="T1145" s="6">
        <f t="shared" si="333"/>
        <v>0</v>
      </c>
      <c r="U1145" s="6" t="e">
        <f>IF(予定価格!$G$1939=0,ROUND(予定価格!H1133*(入力表!$F$12/予定価格!$H$1943),-$F$14),ROUND((予定価格!G1133*(入力表!$F$12-予定価格!$H$1943)/予定価格!$G$1943)+予定価格!H1133,-$F$14))</f>
        <v>#DIV/0!</v>
      </c>
      <c r="V1145" t="e">
        <f>IF(U1145=0,1,IF(予定価格!O1133=0,1,(U1145-予定価格!P1133)/予定価格!O1133))</f>
        <v>#DIV/0!</v>
      </c>
      <c r="W1145" t="e">
        <f t="shared" si="325"/>
        <v>#DIV/0!</v>
      </c>
      <c r="X1145" t="e">
        <f t="shared" si="334"/>
        <v>#DIV/0!</v>
      </c>
      <c r="Y1145" t="e">
        <f>IF(U1145=0,0,IF(予定価格!G1133=0,0,(U1145-予定価格!H1133)/予定価格!G1133))</f>
        <v>#DIV/0!</v>
      </c>
      <c r="Z1145" t="e">
        <f t="shared" si="326"/>
        <v>#DIV/0!</v>
      </c>
      <c r="AA1145" t="e">
        <f t="shared" si="335"/>
        <v>#DIV/0!</v>
      </c>
      <c r="AB1145" s="6" t="e">
        <f t="shared" si="336"/>
        <v>#DIV/0!</v>
      </c>
    </row>
    <row r="1146" spans="1:28" hidden="1" x14ac:dyDescent="0.2">
      <c r="A1146">
        <f>+予定価格!A1134</f>
        <v>0</v>
      </c>
      <c r="B1146" s="268">
        <f>ROUND(予定価格!B1134*査定表!$B$1949,-D1146)+E1146</f>
        <v>0</v>
      </c>
      <c r="C1146" s="268"/>
      <c r="D1146" s="32">
        <f t="shared" si="321"/>
        <v>3</v>
      </c>
      <c r="E1146" s="33">
        <f t="shared" si="327"/>
        <v>0</v>
      </c>
      <c r="F1146" s="268">
        <f>IF($F$12=0,0,IF(予定価格!$G$1939=0,ROUND(予定価格!H1134*(入力表!$F$12/予定価格!$H$1943),-H1146),ROUND((予定価格!G1134*(入力表!$F$12-予定価格!$H$1943)/予定価格!$G$1943)+予定価格!H1134,-H1146)))+I1146</f>
        <v>0</v>
      </c>
      <c r="G1146" s="268"/>
      <c r="H1146" s="34">
        <f t="shared" si="322"/>
        <v>3</v>
      </c>
      <c r="I1146" s="35">
        <f t="shared" si="328"/>
        <v>0</v>
      </c>
      <c r="J1146" s="252">
        <f t="shared" si="329"/>
        <v>0</v>
      </c>
      <c r="K1146" s="12">
        <f t="shared" si="330"/>
        <v>0</v>
      </c>
      <c r="L1146" s="37"/>
      <c r="M1146" s="6">
        <f>ROUND(予定価格!B1134*査定表!$B$1949,-$F$14)</f>
        <v>0</v>
      </c>
      <c r="N1146">
        <f>IF(M1146=0,1,M1146/予定価格!B1134)</f>
        <v>1</v>
      </c>
      <c r="O1146">
        <f t="shared" si="323"/>
        <v>11</v>
      </c>
      <c r="P1146">
        <f t="shared" si="331"/>
        <v>0</v>
      </c>
      <c r="Q1146">
        <f>IF(M1146=0,0,M1146/予定価格!B1134)</f>
        <v>0</v>
      </c>
      <c r="R1146">
        <f t="shared" si="324"/>
        <v>11</v>
      </c>
      <c r="S1146">
        <f t="shared" si="332"/>
        <v>0</v>
      </c>
      <c r="T1146" s="6">
        <f t="shared" si="333"/>
        <v>0</v>
      </c>
      <c r="U1146" s="6" t="e">
        <f>IF(予定価格!$G$1939=0,ROUND(予定価格!H1134*(入力表!$F$12/予定価格!$H$1943),-$F$14),ROUND((予定価格!G1134*(入力表!$F$12-予定価格!$H$1943)/予定価格!$G$1943)+予定価格!H1134,-$F$14))</f>
        <v>#DIV/0!</v>
      </c>
      <c r="V1146" t="e">
        <f>IF(U1146=0,1,IF(予定価格!O1134=0,1,(U1146-予定価格!P1134)/予定価格!O1134))</f>
        <v>#DIV/0!</v>
      </c>
      <c r="W1146" t="e">
        <f t="shared" si="325"/>
        <v>#DIV/0!</v>
      </c>
      <c r="X1146" t="e">
        <f t="shared" si="334"/>
        <v>#DIV/0!</v>
      </c>
      <c r="Y1146" t="e">
        <f>IF(U1146=0,0,IF(予定価格!G1134=0,0,(U1146-予定価格!H1134)/予定価格!G1134))</f>
        <v>#DIV/0!</v>
      </c>
      <c r="Z1146" t="e">
        <f t="shared" si="326"/>
        <v>#DIV/0!</v>
      </c>
      <c r="AA1146" t="e">
        <f t="shared" si="335"/>
        <v>#DIV/0!</v>
      </c>
      <c r="AB1146" s="6" t="e">
        <f t="shared" si="336"/>
        <v>#DIV/0!</v>
      </c>
    </row>
    <row r="1147" spans="1:28" hidden="1" x14ac:dyDescent="0.2">
      <c r="A1147">
        <f>+予定価格!A1135</f>
        <v>0</v>
      </c>
      <c r="B1147" s="268">
        <f>ROUND(予定価格!B1135*査定表!$B$1949,-D1147)+E1147</f>
        <v>0</v>
      </c>
      <c r="C1147" s="268"/>
      <c r="D1147" s="32">
        <f t="shared" si="321"/>
        <v>3</v>
      </c>
      <c r="E1147" s="33">
        <f t="shared" si="327"/>
        <v>0</v>
      </c>
      <c r="F1147" s="268">
        <f>IF($F$12=0,0,IF(予定価格!$G$1939=0,ROUND(予定価格!H1135*(入力表!$F$12/予定価格!$H$1943),-H1147),ROUND((予定価格!G1135*(入力表!$F$12-予定価格!$H$1943)/予定価格!$G$1943)+予定価格!H1135,-H1147)))+I1147</f>
        <v>0</v>
      </c>
      <c r="G1147" s="268"/>
      <c r="H1147" s="34">
        <f t="shared" si="322"/>
        <v>3</v>
      </c>
      <c r="I1147" s="35">
        <f t="shared" si="328"/>
        <v>0</v>
      </c>
      <c r="J1147" s="252">
        <f t="shared" si="329"/>
        <v>0</v>
      </c>
      <c r="K1147" s="12">
        <f t="shared" si="330"/>
        <v>0</v>
      </c>
      <c r="L1147" s="37"/>
      <c r="M1147" s="6">
        <f>ROUND(予定価格!B1135*査定表!$B$1949,-$F$14)</f>
        <v>0</v>
      </c>
      <c r="N1147">
        <f>IF(M1147=0,1,M1147/予定価格!B1135)</f>
        <v>1</v>
      </c>
      <c r="O1147">
        <f t="shared" si="323"/>
        <v>11</v>
      </c>
      <c r="P1147">
        <f t="shared" si="331"/>
        <v>0</v>
      </c>
      <c r="Q1147">
        <f>IF(M1147=0,0,M1147/予定価格!B1135)</f>
        <v>0</v>
      </c>
      <c r="R1147">
        <f t="shared" si="324"/>
        <v>11</v>
      </c>
      <c r="S1147">
        <f t="shared" si="332"/>
        <v>0</v>
      </c>
      <c r="T1147" s="6">
        <f t="shared" si="333"/>
        <v>0</v>
      </c>
      <c r="U1147" s="6" t="e">
        <f>IF(予定価格!$G$1939=0,ROUND(予定価格!H1135*(入力表!$F$12/予定価格!$H$1943),-$F$14),ROUND((予定価格!G1135*(入力表!$F$12-予定価格!$H$1943)/予定価格!$G$1943)+予定価格!H1135,-$F$14))</f>
        <v>#DIV/0!</v>
      </c>
      <c r="V1147" t="e">
        <f>IF(U1147=0,1,IF(予定価格!O1135=0,1,(U1147-予定価格!P1135)/予定価格!O1135))</f>
        <v>#DIV/0!</v>
      </c>
      <c r="W1147" t="e">
        <f t="shared" si="325"/>
        <v>#DIV/0!</v>
      </c>
      <c r="X1147" t="e">
        <f t="shared" si="334"/>
        <v>#DIV/0!</v>
      </c>
      <c r="Y1147" t="e">
        <f>IF(U1147=0,0,IF(予定価格!G1135=0,0,(U1147-予定価格!H1135)/予定価格!G1135))</f>
        <v>#DIV/0!</v>
      </c>
      <c r="Z1147" t="e">
        <f t="shared" si="326"/>
        <v>#DIV/0!</v>
      </c>
      <c r="AA1147" t="e">
        <f t="shared" si="335"/>
        <v>#DIV/0!</v>
      </c>
      <c r="AB1147" s="6" t="e">
        <f t="shared" si="336"/>
        <v>#DIV/0!</v>
      </c>
    </row>
    <row r="1148" spans="1:28" hidden="1" x14ac:dyDescent="0.2">
      <c r="A1148">
        <f>+予定価格!A1136</f>
        <v>0</v>
      </c>
      <c r="B1148" s="268">
        <f>ROUND(予定価格!B1136*査定表!$B$1949,-D1148)+E1148</f>
        <v>0</v>
      </c>
      <c r="C1148" s="268"/>
      <c r="D1148" s="32">
        <f t="shared" si="321"/>
        <v>3</v>
      </c>
      <c r="E1148" s="33">
        <f t="shared" si="327"/>
        <v>0</v>
      </c>
      <c r="F1148" s="268">
        <f>IF($F$12=0,0,IF(予定価格!$G$1939=0,ROUND(予定価格!H1136*(入力表!$F$12/予定価格!$H$1943),-H1148),ROUND((予定価格!G1136*(入力表!$F$12-予定価格!$H$1943)/予定価格!$G$1943)+予定価格!H1136,-H1148)))+I1148</f>
        <v>0</v>
      </c>
      <c r="G1148" s="268"/>
      <c r="H1148" s="34">
        <f t="shared" si="322"/>
        <v>3</v>
      </c>
      <c r="I1148" s="35">
        <f t="shared" si="328"/>
        <v>0</v>
      </c>
      <c r="J1148" s="252">
        <f t="shared" si="329"/>
        <v>0</v>
      </c>
      <c r="K1148" s="12">
        <f t="shared" si="330"/>
        <v>0</v>
      </c>
      <c r="L1148" s="37"/>
      <c r="M1148" s="6">
        <f>ROUND(予定価格!B1136*査定表!$B$1949,-$F$14)</f>
        <v>0</v>
      </c>
      <c r="N1148">
        <f>IF(M1148=0,1,M1148/予定価格!B1136)</f>
        <v>1</v>
      </c>
      <c r="O1148">
        <f t="shared" si="323"/>
        <v>11</v>
      </c>
      <c r="P1148">
        <f t="shared" si="331"/>
        <v>0</v>
      </c>
      <c r="Q1148">
        <f>IF(M1148=0,0,M1148/予定価格!B1136)</f>
        <v>0</v>
      </c>
      <c r="R1148">
        <f t="shared" si="324"/>
        <v>11</v>
      </c>
      <c r="S1148">
        <f t="shared" si="332"/>
        <v>0</v>
      </c>
      <c r="T1148" s="6">
        <f t="shared" si="333"/>
        <v>0</v>
      </c>
      <c r="U1148" s="6" t="e">
        <f>IF(予定価格!$G$1939=0,ROUND(予定価格!H1136*(入力表!$F$12/予定価格!$H$1943),-$F$14),ROUND((予定価格!G1136*(入力表!$F$12-予定価格!$H$1943)/予定価格!$G$1943)+予定価格!H1136,-$F$14))</f>
        <v>#DIV/0!</v>
      </c>
      <c r="V1148" t="e">
        <f>IF(U1148=0,1,IF(予定価格!O1136=0,1,(U1148-予定価格!P1136)/予定価格!O1136))</f>
        <v>#DIV/0!</v>
      </c>
      <c r="W1148" t="e">
        <f t="shared" si="325"/>
        <v>#DIV/0!</v>
      </c>
      <c r="X1148" t="e">
        <f t="shared" si="334"/>
        <v>#DIV/0!</v>
      </c>
      <c r="Y1148" t="e">
        <f>IF(U1148=0,0,IF(予定価格!G1136=0,0,(U1148-予定価格!H1136)/予定価格!G1136))</f>
        <v>#DIV/0!</v>
      </c>
      <c r="Z1148" t="e">
        <f t="shared" si="326"/>
        <v>#DIV/0!</v>
      </c>
      <c r="AA1148" t="e">
        <f t="shared" si="335"/>
        <v>#DIV/0!</v>
      </c>
      <c r="AB1148" s="6" t="e">
        <f t="shared" si="336"/>
        <v>#DIV/0!</v>
      </c>
    </row>
    <row r="1149" spans="1:28" hidden="1" x14ac:dyDescent="0.2">
      <c r="A1149">
        <f>+予定価格!A1137</f>
        <v>0</v>
      </c>
      <c r="B1149" s="268">
        <f>ROUND(予定価格!B1137*査定表!$B$1949,-D1149)+E1149</f>
        <v>0</v>
      </c>
      <c r="C1149" s="268"/>
      <c r="D1149" s="32">
        <f t="shared" si="321"/>
        <v>3</v>
      </c>
      <c r="E1149" s="33">
        <f t="shared" si="327"/>
        <v>0</v>
      </c>
      <c r="F1149" s="268">
        <f>IF($F$12=0,0,IF(予定価格!$G$1939=0,ROUND(予定価格!H1137*(入力表!$F$12/予定価格!$H$1943),-H1149),ROUND((予定価格!G1137*(入力表!$F$12-予定価格!$H$1943)/予定価格!$G$1943)+予定価格!H1137,-H1149)))+I1149</f>
        <v>0</v>
      </c>
      <c r="G1149" s="268"/>
      <c r="H1149" s="34">
        <f t="shared" si="322"/>
        <v>3</v>
      </c>
      <c r="I1149" s="35">
        <f t="shared" si="328"/>
        <v>0</v>
      </c>
      <c r="J1149" s="252">
        <f t="shared" si="329"/>
        <v>0</v>
      </c>
      <c r="K1149" s="12">
        <f t="shared" si="330"/>
        <v>0</v>
      </c>
      <c r="L1149" s="37"/>
      <c r="M1149" s="6">
        <f>ROUND(予定価格!B1137*査定表!$B$1949,-$F$14)</f>
        <v>0</v>
      </c>
      <c r="N1149">
        <f>IF(M1149=0,1,M1149/予定価格!B1137)</f>
        <v>1</v>
      </c>
      <c r="O1149">
        <f t="shared" si="323"/>
        <v>11</v>
      </c>
      <c r="P1149">
        <f t="shared" si="331"/>
        <v>0</v>
      </c>
      <c r="Q1149">
        <f>IF(M1149=0,0,M1149/予定価格!B1137)</f>
        <v>0</v>
      </c>
      <c r="R1149">
        <f t="shared" si="324"/>
        <v>11</v>
      </c>
      <c r="S1149">
        <f t="shared" si="332"/>
        <v>0</v>
      </c>
      <c r="T1149" s="6">
        <f t="shared" si="333"/>
        <v>0</v>
      </c>
      <c r="U1149" s="6" t="e">
        <f>IF(予定価格!$G$1939=0,ROUND(予定価格!H1137*(入力表!$F$12/予定価格!$H$1943),-$F$14),ROUND((予定価格!G1137*(入力表!$F$12-予定価格!$H$1943)/予定価格!$G$1943)+予定価格!H1137,-$F$14))</f>
        <v>#DIV/0!</v>
      </c>
      <c r="V1149" t="e">
        <f>IF(U1149=0,1,IF(予定価格!O1137=0,1,(U1149-予定価格!P1137)/予定価格!O1137))</f>
        <v>#DIV/0!</v>
      </c>
      <c r="W1149" t="e">
        <f t="shared" si="325"/>
        <v>#DIV/0!</v>
      </c>
      <c r="X1149" t="e">
        <f t="shared" si="334"/>
        <v>#DIV/0!</v>
      </c>
      <c r="Y1149" t="e">
        <f>IF(U1149=0,0,IF(予定価格!G1137=0,0,(U1149-予定価格!H1137)/予定価格!G1137))</f>
        <v>#DIV/0!</v>
      </c>
      <c r="Z1149" t="e">
        <f t="shared" si="326"/>
        <v>#DIV/0!</v>
      </c>
      <c r="AA1149" t="e">
        <f t="shared" si="335"/>
        <v>#DIV/0!</v>
      </c>
      <c r="AB1149" s="6" t="e">
        <f t="shared" si="336"/>
        <v>#DIV/0!</v>
      </c>
    </row>
    <row r="1150" spans="1:28" hidden="1" x14ac:dyDescent="0.2">
      <c r="A1150">
        <f>+予定価格!A1138</f>
        <v>0</v>
      </c>
      <c r="B1150" s="268">
        <f>ROUND(予定価格!B1138*査定表!$B$1949,-D1150)+E1150</f>
        <v>0</v>
      </c>
      <c r="C1150" s="268"/>
      <c r="D1150" s="32">
        <f t="shared" si="321"/>
        <v>3</v>
      </c>
      <c r="E1150" s="33">
        <f t="shared" si="327"/>
        <v>0</v>
      </c>
      <c r="F1150" s="268">
        <f>IF($F$12=0,0,IF(予定価格!$G$1939=0,ROUND(予定価格!H1138*(入力表!$F$12/予定価格!$H$1943),-H1150),ROUND((予定価格!G1138*(入力表!$F$12-予定価格!$H$1943)/予定価格!$G$1943)+予定価格!H1138,-H1150)))+I1150</f>
        <v>0</v>
      </c>
      <c r="G1150" s="268"/>
      <c r="H1150" s="34">
        <f t="shared" si="322"/>
        <v>3</v>
      </c>
      <c r="I1150" s="35">
        <f t="shared" si="328"/>
        <v>0</v>
      </c>
      <c r="J1150" s="252">
        <f t="shared" si="329"/>
        <v>0</v>
      </c>
      <c r="K1150" s="12">
        <f t="shared" si="330"/>
        <v>0</v>
      </c>
      <c r="L1150" s="37"/>
      <c r="M1150" s="6">
        <f>ROUND(予定価格!B1138*査定表!$B$1949,-$F$14)</f>
        <v>0</v>
      </c>
      <c r="N1150">
        <f>IF(M1150=0,1,M1150/予定価格!B1138)</f>
        <v>1</v>
      </c>
      <c r="O1150">
        <f t="shared" si="323"/>
        <v>11</v>
      </c>
      <c r="P1150">
        <f t="shared" si="331"/>
        <v>0</v>
      </c>
      <c r="Q1150">
        <f>IF(M1150=0,0,M1150/予定価格!B1138)</f>
        <v>0</v>
      </c>
      <c r="R1150">
        <f t="shared" si="324"/>
        <v>11</v>
      </c>
      <c r="S1150">
        <f t="shared" si="332"/>
        <v>0</v>
      </c>
      <c r="T1150" s="6">
        <f t="shared" si="333"/>
        <v>0</v>
      </c>
      <c r="U1150" s="6" t="e">
        <f>IF(予定価格!$G$1939=0,ROUND(予定価格!H1138*(入力表!$F$12/予定価格!$H$1943),-$F$14),ROUND((予定価格!G1138*(入力表!$F$12-予定価格!$H$1943)/予定価格!$G$1943)+予定価格!H1138,-$F$14))</f>
        <v>#DIV/0!</v>
      </c>
      <c r="V1150" t="e">
        <f>IF(U1150=0,1,IF(予定価格!O1138=0,1,(U1150-予定価格!P1138)/予定価格!O1138))</f>
        <v>#DIV/0!</v>
      </c>
      <c r="W1150" t="e">
        <f t="shared" si="325"/>
        <v>#DIV/0!</v>
      </c>
      <c r="X1150" t="e">
        <f t="shared" si="334"/>
        <v>#DIV/0!</v>
      </c>
      <c r="Y1150" t="e">
        <f>IF(U1150=0,0,IF(予定価格!G1138=0,0,(U1150-予定価格!H1138)/予定価格!G1138))</f>
        <v>#DIV/0!</v>
      </c>
      <c r="Z1150" t="e">
        <f t="shared" si="326"/>
        <v>#DIV/0!</v>
      </c>
      <c r="AA1150" t="e">
        <f t="shared" si="335"/>
        <v>#DIV/0!</v>
      </c>
      <c r="AB1150" s="6" t="e">
        <f t="shared" si="336"/>
        <v>#DIV/0!</v>
      </c>
    </row>
    <row r="1151" spans="1:28" hidden="1" x14ac:dyDescent="0.2">
      <c r="A1151">
        <f>+予定価格!A1139</f>
        <v>0</v>
      </c>
      <c r="B1151" s="268">
        <f>ROUND(予定価格!B1139*査定表!$B$1949,-D1151)+E1151</f>
        <v>0</v>
      </c>
      <c r="C1151" s="268"/>
      <c r="D1151" s="32">
        <f t="shared" si="321"/>
        <v>3</v>
      </c>
      <c r="E1151" s="33">
        <f t="shared" si="327"/>
        <v>0</v>
      </c>
      <c r="F1151" s="268">
        <f>IF($F$12=0,0,IF(予定価格!$G$1939=0,ROUND(予定価格!H1139*(入力表!$F$12/予定価格!$H$1943),-H1151),ROUND((予定価格!G1139*(入力表!$F$12-予定価格!$H$1943)/予定価格!$G$1943)+予定価格!H1139,-H1151)))+I1151</f>
        <v>0</v>
      </c>
      <c r="G1151" s="268"/>
      <c r="H1151" s="34">
        <f t="shared" si="322"/>
        <v>3</v>
      </c>
      <c r="I1151" s="35">
        <f t="shared" si="328"/>
        <v>0</v>
      </c>
      <c r="J1151" s="252">
        <f t="shared" si="329"/>
        <v>0</v>
      </c>
      <c r="K1151" s="12">
        <f t="shared" si="330"/>
        <v>0</v>
      </c>
      <c r="L1151" s="37"/>
      <c r="M1151" s="6">
        <f>ROUND(予定価格!B1139*査定表!$B$1949,-$F$14)</f>
        <v>0</v>
      </c>
      <c r="N1151">
        <f>IF(M1151=0,1,M1151/予定価格!B1139)</f>
        <v>1</v>
      </c>
      <c r="O1151">
        <f t="shared" si="323"/>
        <v>11</v>
      </c>
      <c r="P1151">
        <f t="shared" si="331"/>
        <v>0</v>
      </c>
      <c r="Q1151">
        <f>IF(M1151=0,0,M1151/予定価格!B1139)</f>
        <v>0</v>
      </c>
      <c r="R1151">
        <f t="shared" si="324"/>
        <v>11</v>
      </c>
      <c r="S1151">
        <f t="shared" si="332"/>
        <v>0</v>
      </c>
      <c r="T1151" s="6">
        <f t="shared" si="333"/>
        <v>0</v>
      </c>
      <c r="U1151" s="6" t="e">
        <f>IF(予定価格!$G$1939=0,ROUND(予定価格!H1139*(入力表!$F$12/予定価格!$H$1943),-$F$14),ROUND((予定価格!G1139*(入力表!$F$12-予定価格!$H$1943)/予定価格!$G$1943)+予定価格!H1139,-$F$14))</f>
        <v>#DIV/0!</v>
      </c>
      <c r="V1151" t="e">
        <f>IF(U1151=0,1,IF(予定価格!O1139=0,1,(U1151-予定価格!P1139)/予定価格!O1139))</f>
        <v>#DIV/0!</v>
      </c>
      <c r="W1151" t="e">
        <f t="shared" si="325"/>
        <v>#DIV/0!</v>
      </c>
      <c r="X1151" t="e">
        <f t="shared" si="334"/>
        <v>#DIV/0!</v>
      </c>
      <c r="Y1151" t="e">
        <f>IF(U1151=0,0,IF(予定価格!G1139=0,0,(U1151-予定価格!H1139)/予定価格!G1139))</f>
        <v>#DIV/0!</v>
      </c>
      <c r="Z1151" t="e">
        <f t="shared" si="326"/>
        <v>#DIV/0!</v>
      </c>
      <c r="AA1151" t="e">
        <f t="shared" si="335"/>
        <v>#DIV/0!</v>
      </c>
      <c r="AB1151" s="6" t="e">
        <f t="shared" si="336"/>
        <v>#DIV/0!</v>
      </c>
    </row>
    <row r="1152" spans="1:28" hidden="1" x14ac:dyDescent="0.2">
      <c r="A1152">
        <f>+予定価格!A1140</f>
        <v>0</v>
      </c>
      <c r="B1152" s="268">
        <f>ROUND(予定価格!B1140*査定表!$B$1949,-D1152)+E1152</f>
        <v>0</v>
      </c>
      <c r="C1152" s="268"/>
      <c r="D1152" s="32">
        <f t="shared" si="321"/>
        <v>3</v>
      </c>
      <c r="E1152" s="33">
        <f t="shared" si="327"/>
        <v>0</v>
      </c>
      <c r="F1152" s="268">
        <f>IF($F$12=0,0,IF(予定価格!$G$1939=0,ROUND(予定価格!H1140*(入力表!$F$12/予定価格!$H$1943),-H1152),ROUND((予定価格!G1140*(入力表!$F$12-予定価格!$H$1943)/予定価格!$G$1943)+予定価格!H1140,-H1152)))+I1152</f>
        <v>0</v>
      </c>
      <c r="G1152" s="268"/>
      <c r="H1152" s="34">
        <f t="shared" si="322"/>
        <v>3</v>
      </c>
      <c r="I1152" s="35">
        <f t="shared" si="328"/>
        <v>0</v>
      </c>
      <c r="J1152" s="252">
        <f t="shared" si="329"/>
        <v>0</v>
      </c>
      <c r="K1152" s="12">
        <f t="shared" si="330"/>
        <v>0</v>
      </c>
      <c r="L1152" s="37"/>
      <c r="M1152" s="6">
        <f>ROUND(予定価格!B1140*査定表!$B$1949,-$F$14)</f>
        <v>0</v>
      </c>
      <c r="N1152">
        <f>IF(M1152=0,1,M1152/予定価格!B1140)</f>
        <v>1</v>
      </c>
      <c r="O1152">
        <f t="shared" si="323"/>
        <v>11</v>
      </c>
      <c r="P1152">
        <f t="shared" si="331"/>
        <v>0</v>
      </c>
      <c r="Q1152">
        <f>IF(M1152=0,0,M1152/予定価格!B1140)</f>
        <v>0</v>
      </c>
      <c r="R1152">
        <f t="shared" si="324"/>
        <v>11</v>
      </c>
      <c r="S1152">
        <f t="shared" si="332"/>
        <v>0</v>
      </c>
      <c r="T1152" s="6">
        <f t="shared" si="333"/>
        <v>0</v>
      </c>
      <c r="U1152" s="6" t="e">
        <f>IF(予定価格!$G$1939=0,ROUND(予定価格!H1140*(入力表!$F$12/予定価格!$H$1943),-$F$14),ROUND((予定価格!G1140*(入力表!$F$12-予定価格!$H$1943)/予定価格!$G$1943)+予定価格!H1140,-$F$14))</f>
        <v>#DIV/0!</v>
      </c>
      <c r="V1152" t="e">
        <f>IF(U1152=0,1,IF(予定価格!O1140=0,1,(U1152-予定価格!P1140)/予定価格!O1140))</f>
        <v>#DIV/0!</v>
      </c>
      <c r="W1152" t="e">
        <f t="shared" si="325"/>
        <v>#DIV/0!</v>
      </c>
      <c r="X1152" t="e">
        <f t="shared" si="334"/>
        <v>#DIV/0!</v>
      </c>
      <c r="Y1152" t="e">
        <f>IF(U1152=0,0,IF(予定価格!G1140=0,0,(U1152-予定価格!H1140)/予定価格!G1140))</f>
        <v>#DIV/0!</v>
      </c>
      <c r="Z1152" t="e">
        <f t="shared" si="326"/>
        <v>#DIV/0!</v>
      </c>
      <c r="AA1152" t="e">
        <f t="shared" si="335"/>
        <v>#DIV/0!</v>
      </c>
      <c r="AB1152" s="6" t="e">
        <f t="shared" si="336"/>
        <v>#DIV/0!</v>
      </c>
    </row>
    <row r="1153" spans="1:28" hidden="1" x14ac:dyDescent="0.2">
      <c r="A1153">
        <f>+予定価格!A1141</f>
        <v>0</v>
      </c>
      <c r="B1153" s="268">
        <f>ROUND(予定価格!B1141*査定表!$B$1949,-D1153)+E1153</f>
        <v>0</v>
      </c>
      <c r="C1153" s="268"/>
      <c r="D1153" s="32">
        <f t="shared" si="321"/>
        <v>3</v>
      </c>
      <c r="E1153" s="33">
        <f t="shared" si="327"/>
        <v>0</v>
      </c>
      <c r="F1153" s="268">
        <f>IF($F$12=0,0,IF(予定価格!$G$1939=0,ROUND(予定価格!H1141*(入力表!$F$12/予定価格!$H$1943),-H1153),ROUND((予定価格!G1141*(入力表!$F$12-予定価格!$H$1943)/予定価格!$G$1943)+予定価格!H1141,-H1153)))+I1153</f>
        <v>0</v>
      </c>
      <c r="G1153" s="268"/>
      <c r="H1153" s="34">
        <f t="shared" si="322"/>
        <v>3</v>
      </c>
      <c r="I1153" s="35">
        <f t="shared" si="328"/>
        <v>0</v>
      </c>
      <c r="J1153" s="252">
        <f t="shared" si="329"/>
        <v>0</v>
      </c>
      <c r="K1153" s="12">
        <f t="shared" si="330"/>
        <v>0</v>
      </c>
      <c r="L1153" s="37"/>
      <c r="M1153" s="6">
        <f>ROUND(予定価格!B1141*査定表!$B$1949,-$F$14)</f>
        <v>0</v>
      </c>
      <c r="N1153">
        <f>IF(M1153=0,1,M1153/予定価格!B1141)</f>
        <v>1</v>
      </c>
      <c r="O1153">
        <f t="shared" si="323"/>
        <v>11</v>
      </c>
      <c r="P1153">
        <f t="shared" si="331"/>
        <v>0</v>
      </c>
      <c r="Q1153">
        <f>IF(M1153=0,0,M1153/予定価格!B1141)</f>
        <v>0</v>
      </c>
      <c r="R1153">
        <f t="shared" si="324"/>
        <v>11</v>
      </c>
      <c r="S1153">
        <f t="shared" si="332"/>
        <v>0</v>
      </c>
      <c r="T1153" s="6">
        <f t="shared" si="333"/>
        <v>0</v>
      </c>
      <c r="U1153" s="6" t="e">
        <f>IF(予定価格!$G$1939=0,ROUND(予定価格!H1141*(入力表!$F$12/予定価格!$H$1943),-$F$14),ROUND((予定価格!G1141*(入力表!$F$12-予定価格!$H$1943)/予定価格!$G$1943)+予定価格!H1141,-$F$14))</f>
        <v>#DIV/0!</v>
      </c>
      <c r="V1153" t="e">
        <f>IF(U1153=0,1,IF(予定価格!O1141=0,1,(U1153-予定価格!P1141)/予定価格!O1141))</f>
        <v>#DIV/0!</v>
      </c>
      <c r="W1153" t="e">
        <f t="shared" si="325"/>
        <v>#DIV/0!</v>
      </c>
      <c r="X1153" t="e">
        <f t="shared" si="334"/>
        <v>#DIV/0!</v>
      </c>
      <c r="Y1153" t="e">
        <f>IF(U1153=0,0,IF(予定価格!G1141=0,0,(U1153-予定価格!H1141)/予定価格!G1141))</f>
        <v>#DIV/0!</v>
      </c>
      <c r="Z1153" t="e">
        <f t="shared" si="326"/>
        <v>#DIV/0!</v>
      </c>
      <c r="AA1153" t="e">
        <f t="shared" si="335"/>
        <v>#DIV/0!</v>
      </c>
      <c r="AB1153" s="6" t="e">
        <f t="shared" si="336"/>
        <v>#DIV/0!</v>
      </c>
    </row>
    <row r="1154" spans="1:28" hidden="1" x14ac:dyDescent="0.2">
      <c r="A1154">
        <f>+予定価格!A1142</f>
        <v>0</v>
      </c>
      <c r="B1154" s="268">
        <f>ROUND(予定価格!B1142*査定表!$B$1949,-D1154)+E1154</f>
        <v>0</v>
      </c>
      <c r="C1154" s="268"/>
      <c r="D1154" s="32">
        <f t="shared" si="321"/>
        <v>3</v>
      </c>
      <c r="E1154" s="33">
        <f t="shared" si="327"/>
        <v>0</v>
      </c>
      <c r="F1154" s="268">
        <f>IF($F$12=0,0,IF(予定価格!$G$1939=0,ROUND(予定価格!H1142*(入力表!$F$12/予定価格!$H$1943),-H1154),ROUND((予定価格!G1142*(入力表!$F$12-予定価格!$H$1943)/予定価格!$G$1943)+予定価格!H1142,-H1154)))+I1154</f>
        <v>0</v>
      </c>
      <c r="G1154" s="268"/>
      <c r="H1154" s="34">
        <f t="shared" si="322"/>
        <v>3</v>
      </c>
      <c r="I1154" s="35">
        <f t="shared" si="328"/>
        <v>0</v>
      </c>
      <c r="J1154" s="252">
        <f t="shared" si="329"/>
        <v>0</v>
      </c>
      <c r="K1154" s="12">
        <f t="shared" si="330"/>
        <v>0</v>
      </c>
      <c r="L1154" s="37"/>
      <c r="M1154" s="6">
        <f>ROUND(予定価格!B1142*査定表!$B$1949,-$F$14)</f>
        <v>0</v>
      </c>
      <c r="N1154">
        <f>IF(M1154=0,1,M1154/予定価格!B1142)</f>
        <v>1</v>
      </c>
      <c r="O1154">
        <f t="shared" si="323"/>
        <v>11</v>
      </c>
      <c r="P1154">
        <f t="shared" si="331"/>
        <v>0</v>
      </c>
      <c r="Q1154">
        <f>IF(M1154=0,0,M1154/予定価格!B1142)</f>
        <v>0</v>
      </c>
      <c r="R1154">
        <f t="shared" si="324"/>
        <v>11</v>
      </c>
      <c r="S1154">
        <f t="shared" si="332"/>
        <v>0</v>
      </c>
      <c r="T1154" s="6">
        <f t="shared" si="333"/>
        <v>0</v>
      </c>
      <c r="U1154" s="6" t="e">
        <f>IF(予定価格!$G$1939=0,ROUND(予定価格!H1142*(入力表!$F$12/予定価格!$H$1943),-$F$14),ROUND((予定価格!G1142*(入力表!$F$12-予定価格!$H$1943)/予定価格!$G$1943)+予定価格!H1142,-$F$14))</f>
        <v>#DIV/0!</v>
      </c>
      <c r="V1154" t="e">
        <f>IF(U1154=0,1,IF(予定価格!O1142=0,1,(U1154-予定価格!P1142)/予定価格!O1142))</f>
        <v>#DIV/0!</v>
      </c>
      <c r="W1154" t="e">
        <f t="shared" si="325"/>
        <v>#DIV/0!</v>
      </c>
      <c r="X1154" t="e">
        <f t="shared" si="334"/>
        <v>#DIV/0!</v>
      </c>
      <c r="Y1154" t="e">
        <f>IF(U1154=0,0,IF(予定価格!G1142=0,0,(U1154-予定価格!H1142)/予定価格!G1142))</f>
        <v>#DIV/0!</v>
      </c>
      <c r="Z1154" t="e">
        <f t="shared" si="326"/>
        <v>#DIV/0!</v>
      </c>
      <c r="AA1154" t="e">
        <f t="shared" si="335"/>
        <v>#DIV/0!</v>
      </c>
      <c r="AB1154" s="6" t="e">
        <f t="shared" si="336"/>
        <v>#DIV/0!</v>
      </c>
    </row>
    <row r="1155" spans="1:28" hidden="1" x14ac:dyDescent="0.2">
      <c r="A1155">
        <f>+予定価格!A1143</f>
        <v>0</v>
      </c>
      <c r="B1155" s="268">
        <f>ROUND(予定価格!B1143*査定表!$B$1949,-D1155)+E1155</f>
        <v>0</v>
      </c>
      <c r="C1155" s="268"/>
      <c r="D1155" s="32">
        <f t="shared" si="321"/>
        <v>3</v>
      </c>
      <c r="E1155" s="33">
        <f t="shared" si="327"/>
        <v>0</v>
      </c>
      <c r="F1155" s="268">
        <f>IF($F$12=0,0,IF(予定価格!$G$1939=0,ROUND(予定価格!H1143*(入力表!$F$12/予定価格!$H$1943),-H1155),ROUND((予定価格!G1143*(入力表!$F$12-予定価格!$H$1943)/予定価格!$G$1943)+予定価格!H1143,-H1155)))+I1155</f>
        <v>0</v>
      </c>
      <c r="G1155" s="268"/>
      <c r="H1155" s="34">
        <f t="shared" si="322"/>
        <v>3</v>
      </c>
      <c r="I1155" s="35">
        <f t="shared" si="328"/>
        <v>0</v>
      </c>
      <c r="J1155" s="252">
        <f t="shared" si="329"/>
        <v>0</v>
      </c>
      <c r="K1155" s="12">
        <f t="shared" si="330"/>
        <v>0</v>
      </c>
      <c r="L1155" s="37"/>
      <c r="M1155" s="6">
        <f>ROUND(予定価格!B1143*査定表!$B$1949,-$F$14)</f>
        <v>0</v>
      </c>
      <c r="N1155">
        <f>IF(M1155=0,1,M1155/予定価格!B1143)</f>
        <v>1</v>
      </c>
      <c r="O1155">
        <f t="shared" si="323"/>
        <v>11</v>
      </c>
      <c r="P1155">
        <f t="shared" si="331"/>
        <v>0</v>
      </c>
      <c r="Q1155">
        <f>IF(M1155=0,0,M1155/予定価格!B1143)</f>
        <v>0</v>
      </c>
      <c r="R1155">
        <f t="shared" si="324"/>
        <v>11</v>
      </c>
      <c r="S1155">
        <f t="shared" si="332"/>
        <v>0</v>
      </c>
      <c r="T1155" s="6">
        <f t="shared" si="333"/>
        <v>0</v>
      </c>
      <c r="U1155" s="6" t="e">
        <f>IF(予定価格!$G$1939=0,ROUND(予定価格!H1143*(入力表!$F$12/予定価格!$H$1943),-$F$14),ROUND((予定価格!G1143*(入力表!$F$12-予定価格!$H$1943)/予定価格!$G$1943)+予定価格!H1143,-$F$14))</f>
        <v>#DIV/0!</v>
      </c>
      <c r="V1155" t="e">
        <f>IF(U1155=0,1,IF(予定価格!O1143=0,1,(U1155-予定価格!P1143)/予定価格!O1143))</f>
        <v>#DIV/0!</v>
      </c>
      <c r="W1155" t="e">
        <f t="shared" si="325"/>
        <v>#DIV/0!</v>
      </c>
      <c r="X1155" t="e">
        <f t="shared" si="334"/>
        <v>#DIV/0!</v>
      </c>
      <c r="Y1155" t="e">
        <f>IF(U1155=0,0,IF(予定価格!G1143=0,0,(U1155-予定価格!H1143)/予定価格!G1143))</f>
        <v>#DIV/0!</v>
      </c>
      <c r="Z1155" t="e">
        <f t="shared" si="326"/>
        <v>#DIV/0!</v>
      </c>
      <c r="AA1155" t="e">
        <f t="shared" si="335"/>
        <v>#DIV/0!</v>
      </c>
      <c r="AB1155" s="6" t="e">
        <f t="shared" si="336"/>
        <v>#DIV/0!</v>
      </c>
    </row>
    <row r="1156" spans="1:28" hidden="1" x14ac:dyDescent="0.2">
      <c r="A1156">
        <f>+予定価格!A1144</f>
        <v>0</v>
      </c>
      <c r="B1156" s="268">
        <f>ROUND(予定価格!B1144*査定表!$B$1949,-D1156)+E1156</f>
        <v>0</v>
      </c>
      <c r="C1156" s="268"/>
      <c r="D1156" s="32">
        <f t="shared" si="321"/>
        <v>3</v>
      </c>
      <c r="E1156" s="33">
        <f t="shared" si="327"/>
        <v>0</v>
      </c>
      <c r="F1156" s="268">
        <f>IF($F$12=0,0,IF(予定価格!$G$1939=0,ROUND(予定価格!H1144*(入力表!$F$12/予定価格!$H$1943),-H1156),ROUND((予定価格!G1144*(入力表!$F$12-予定価格!$H$1943)/予定価格!$G$1943)+予定価格!H1144,-H1156)))+I1156</f>
        <v>0</v>
      </c>
      <c r="G1156" s="268"/>
      <c r="H1156" s="34">
        <f t="shared" si="322"/>
        <v>3</v>
      </c>
      <c r="I1156" s="35">
        <f t="shared" si="328"/>
        <v>0</v>
      </c>
      <c r="J1156" s="252">
        <f t="shared" si="329"/>
        <v>0</v>
      </c>
      <c r="K1156" s="12">
        <f t="shared" si="330"/>
        <v>0</v>
      </c>
      <c r="L1156" s="37"/>
      <c r="M1156" s="6">
        <f>ROUND(予定価格!B1144*査定表!$B$1949,-$F$14)</f>
        <v>0</v>
      </c>
      <c r="N1156">
        <f>IF(M1156=0,1,M1156/予定価格!B1144)</f>
        <v>1</v>
      </c>
      <c r="O1156">
        <f t="shared" si="323"/>
        <v>11</v>
      </c>
      <c r="P1156">
        <f t="shared" si="331"/>
        <v>0</v>
      </c>
      <c r="Q1156">
        <f>IF(M1156=0,0,M1156/予定価格!B1144)</f>
        <v>0</v>
      </c>
      <c r="R1156">
        <f t="shared" si="324"/>
        <v>11</v>
      </c>
      <c r="S1156">
        <f t="shared" si="332"/>
        <v>0</v>
      </c>
      <c r="T1156" s="6">
        <f t="shared" si="333"/>
        <v>0</v>
      </c>
      <c r="U1156" s="6" t="e">
        <f>IF(予定価格!$G$1939=0,ROUND(予定価格!H1144*(入力表!$F$12/予定価格!$H$1943),-$F$14),ROUND((予定価格!G1144*(入力表!$F$12-予定価格!$H$1943)/予定価格!$G$1943)+予定価格!H1144,-$F$14))</f>
        <v>#DIV/0!</v>
      </c>
      <c r="V1156" t="e">
        <f>IF(U1156=0,1,IF(予定価格!O1144=0,1,(U1156-予定価格!P1144)/予定価格!O1144))</f>
        <v>#DIV/0!</v>
      </c>
      <c r="W1156" t="e">
        <f t="shared" si="325"/>
        <v>#DIV/0!</v>
      </c>
      <c r="X1156" t="e">
        <f t="shared" si="334"/>
        <v>#DIV/0!</v>
      </c>
      <c r="Y1156" t="e">
        <f>IF(U1156=0,0,IF(予定価格!G1144=0,0,(U1156-予定価格!H1144)/予定価格!G1144))</f>
        <v>#DIV/0!</v>
      </c>
      <c r="Z1156" t="e">
        <f t="shared" si="326"/>
        <v>#DIV/0!</v>
      </c>
      <c r="AA1156" t="e">
        <f t="shared" si="335"/>
        <v>#DIV/0!</v>
      </c>
      <c r="AB1156" s="6" t="e">
        <f t="shared" si="336"/>
        <v>#DIV/0!</v>
      </c>
    </row>
    <row r="1157" spans="1:28" hidden="1" x14ac:dyDescent="0.2">
      <c r="A1157">
        <f>+予定価格!A1145</f>
        <v>0</v>
      </c>
      <c r="B1157" s="268">
        <f>ROUND(予定価格!B1145*査定表!$B$1949,-D1157)+E1157</f>
        <v>0</v>
      </c>
      <c r="C1157" s="268"/>
      <c r="D1157" s="32">
        <f t="shared" si="321"/>
        <v>3</v>
      </c>
      <c r="E1157" s="33">
        <f t="shared" si="327"/>
        <v>0</v>
      </c>
      <c r="F1157" s="268">
        <f>IF($F$12=0,0,IF(予定価格!$G$1939=0,ROUND(予定価格!H1145*(入力表!$F$12/予定価格!$H$1943),-H1157),ROUND((予定価格!G1145*(入力表!$F$12-予定価格!$H$1943)/予定価格!$G$1943)+予定価格!H1145,-H1157)))+I1157</f>
        <v>0</v>
      </c>
      <c r="G1157" s="268"/>
      <c r="H1157" s="34">
        <f t="shared" si="322"/>
        <v>3</v>
      </c>
      <c r="I1157" s="35">
        <f t="shared" si="328"/>
        <v>0</v>
      </c>
      <c r="J1157" s="252">
        <f t="shared" si="329"/>
        <v>0</v>
      </c>
      <c r="K1157" s="12">
        <f t="shared" si="330"/>
        <v>0</v>
      </c>
      <c r="L1157" s="37"/>
      <c r="M1157" s="6">
        <f>ROUND(予定価格!B1145*査定表!$B$1949,-$F$14)</f>
        <v>0</v>
      </c>
      <c r="N1157">
        <f>IF(M1157=0,1,M1157/予定価格!B1145)</f>
        <v>1</v>
      </c>
      <c r="O1157">
        <f t="shared" si="323"/>
        <v>11</v>
      </c>
      <c r="P1157">
        <f t="shared" si="331"/>
        <v>0</v>
      </c>
      <c r="Q1157">
        <f>IF(M1157=0,0,M1157/予定価格!B1145)</f>
        <v>0</v>
      </c>
      <c r="R1157">
        <f t="shared" si="324"/>
        <v>11</v>
      </c>
      <c r="S1157">
        <f t="shared" si="332"/>
        <v>0</v>
      </c>
      <c r="T1157" s="6">
        <f t="shared" si="333"/>
        <v>0</v>
      </c>
      <c r="U1157" s="6" t="e">
        <f>IF(予定価格!$G$1939=0,ROUND(予定価格!H1145*(入力表!$F$12/予定価格!$H$1943),-$F$14),ROUND((予定価格!G1145*(入力表!$F$12-予定価格!$H$1943)/予定価格!$G$1943)+予定価格!H1145,-$F$14))</f>
        <v>#DIV/0!</v>
      </c>
      <c r="V1157" t="e">
        <f>IF(U1157=0,1,IF(予定価格!O1145=0,1,(U1157-予定価格!P1145)/予定価格!O1145))</f>
        <v>#DIV/0!</v>
      </c>
      <c r="W1157" t="e">
        <f t="shared" si="325"/>
        <v>#DIV/0!</v>
      </c>
      <c r="X1157" t="e">
        <f t="shared" si="334"/>
        <v>#DIV/0!</v>
      </c>
      <c r="Y1157" t="e">
        <f>IF(U1157=0,0,IF(予定価格!G1145=0,0,(U1157-予定価格!H1145)/予定価格!G1145))</f>
        <v>#DIV/0!</v>
      </c>
      <c r="Z1157" t="e">
        <f t="shared" si="326"/>
        <v>#DIV/0!</v>
      </c>
      <c r="AA1157" t="e">
        <f t="shared" si="335"/>
        <v>#DIV/0!</v>
      </c>
      <c r="AB1157" s="6" t="e">
        <f t="shared" si="336"/>
        <v>#DIV/0!</v>
      </c>
    </row>
    <row r="1158" spans="1:28" hidden="1" x14ac:dyDescent="0.2">
      <c r="A1158">
        <f>+予定価格!A1146</f>
        <v>0</v>
      </c>
      <c r="B1158" s="268">
        <f>ROUND(予定価格!B1146*査定表!$B$1949,-D1158)+E1158</f>
        <v>0</v>
      </c>
      <c r="C1158" s="268"/>
      <c r="D1158" s="32">
        <f t="shared" si="321"/>
        <v>3</v>
      </c>
      <c r="E1158" s="33">
        <f t="shared" si="327"/>
        <v>0</v>
      </c>
      <c r="F1158" s="268">
        <f>IF($F$12=0,0,IF(予定価格!$G$1939=0,ROUND(予定価格!H1146*(入力表!$F$12/予定価格!$H$1943),-H1158),ROUND((予定価格!G1146*(入力表!$F$12-予定価格!$H$1943)/予定価格!$G$1943)+予定価格!H1146,-H1158)))+I1158</f>
        <v>0</v>
      </c>
      <c r="G1158" s="268"/>
      <c r="H1158" s="34">
        <f t="shared" si="322"/>
        <v>3</v>
      </c>
      <c r="I1158" s="35">
        <f t="shared" si="328"/>
        <v>0</v>
      </c>
      <c r="J1158" s="252">
        <f t="shared" si="329"/>
        <v>0</v>
      </c>
      <c r="K1158" s="12">
        <f t="shared" si="330"/>
        <v>0</v>
      </c>
      <c r="L1158" s="37"/>
      <c r="M1158" s="6">
        <f>ROUND(予定価格!B1146*査定表!$B$1949,-$F$14)</f>
        <v>0</v>
      </c>
      <c r="N1158">
        <f>IF(M1158=0,1,M1158/予定価格!B1146)</f>
        <v>1</v>
      </c>
      <c r="O1158">
        <f t="shared" si="323"/>
        <v>11</v>
      </c>
      <c r="P1158">
        <f t="shared" si="331"/>
        <v>0</v>
      </c>
      <c r="Q1158">
        <f>IF(M1158=0,0,M1158/予定価格!B1146)</f>
        <v>0</v>
      </c>
      <c r="R1158">
        <f t="shared" si="324"/>
        <v>11</v>
      </c>
      <c r="S1158">
        <f t="shared" si="332"/>
        <v>0</v>
      </c>
      <c r="T1158" s="6">
        <f t="shared" si="333"/>
        <v>0</v>
      </c>
      <c r="U1158" s="6" t="e">
        <f>IF(予定価格!$G$1939=0,ROUND(予定価格!H1146*(入力表!$F$12/予定価格!$H$1943),-$F$14),ROUND((予定価格!G1146*(入力表!$F$12-予定価格!$H$1943)/予定価格!$G$1943)+予定価格!H1146,-$F$14))</f>
        <v>#DIV/0!</v>
      </c>
      <c r="V1158" t="e">
        <f>IF(U1158=0,1,IF(予定価格!O1146=0,1,(U1158-予定価格!P1146)/予定価格!O1146))</f>
        <v>#DIV/0!</v>
      </c>
      <c r="W1158" t="e">
        <f t="shared" si="325"/>
        <v>#DIV/0!</v>
      </c>
      <c r="X1158" t="e">
        <f t="shared" si="334"/>
        <v>#DIV/0!</v>
      </c>
      <c r="Y1158" t="e">
        <f>IF(U1158=0,0,IF(予定価格!G1146=0,0,(U1158-予定価格!H1146)/予定価格!G1146))</f>
        <v>#DIV/0!</v>
      </c>
      <c r="Z1158" t="e">
        <f t="shared" si="326"/>
        <v>#DIV/0!</v>
      </c>
      <c r="AA1158" t="e">
        <f t="shared" si="335"/>
        <v>#DIV/0!</v>
      </c>
      <c r="AB1158" s="6" t="e">
        <f t="shared" si="336"/>
        <v>#DIV/0!</v>
      </c>
    </row>
    <row r="1159" spans="1:28" hidden="1" x14ac:dyDescent="0.2">
      <c r="A1159">
        <f>+予定価格!A1147</f>
        <v>0</v>
      </c>
      <c r="B1159" s="268">
        <f>ROUND(予定価格!B1147*査定表!$B$1949,-D1159)+E1159</f>
        <v>0</v>
      </c>
      <c r="C1159" s="268"/>
      <c r="D1159" s="32">
        <f t="shared" si="321"/>
        <v>3</v>
      </c>
      <c r="E1159" s="33">
        <f t="shared" si="327"/>
        <v>0</v>
      </c>
      <c r="F1159" s="268">
        <f>IF($F$12=0,0,IF(予定価格!$G$1939=0,ROUND(予定価格!H1147*(入力表!$F$12/予定価格!$H$1943),-H1159),ROUND((予定価格!G1147*(入力表!$F$12-予定価格!$H$1943)/予定価格!$G$1943)+予定価格!H1147,-H1159)))+I1159</f>
        <v>0</v>
      </c>
      <c r="G1159" s="268"/>
      <c r="H1159" s="34">
        <f t="shared" si="322"/>
        <v>3</v>
      </c>
      <c r="I1159" s="35">
        <f t="shared" si="328"/>
        <v>0</v>
      </c>
      <c r="J1159" s="252">
        <f t="shared" si="329"/>
        <v>0</v>
      </c>
      <c r="K1159" s="12">
        <f t="shared" si="330"/>
        <v>0</v>
      </c>
      <c r="L1159" s="37"/>
      <c r="M1159" s="6">
        <f>ROUND(予定価格!B1147*査定表!$B$1949,-$F$14)</f>
        <v>0</v>
      </c>
      <c r="N1159">
        <f>IF(M1159=0,1,M1159/予定価格!B1147)</f>
        <v>1</v>
      </c>
      <c r="O1159">
        <f t="shared" si="323"/>
        <v>11</v>
      </c>
      <c r="P1159">
        <f t="shared" si="331"/>
        <v>0</v>
      </c>
      <c r="Q1159">
        <f>IF(M1159=0,0,M1159/予定価格!B1147)</f>
        <v>0</v>
      </c>
      <c r="R1159">
        <f t="shared" si="324"/>
        <v>11</v>
      </c>
      <c r="S1159">
        <f t="shared" si="332"/>
        <v>0</v>
      </c>
      <c r="T1159" s="6">
        <f t="shared" si="333"/>
        <v>0</v>
      </c>
      <c r="U1159" s="6" t="e">
        <f>IF(予定価格!$G$1939=0,ROUND(予定価格!H1147*(入力表!$F$12/予定価格!$H$1943),-$F$14),ROUND((予定価格!G1147*(入力表!$F$12-予定価格!$H$1943)/予定価格!$G$1943)+予定価格!H1147,-$F$14))</f>
        <v>#DIV/0!</v>
      </c>
      <c r="V1159" t="e">
        <f>IF(U1159=0,1,IF(予定価格!O1147=0,1,(U1159-予定価格!P1147)/予定価格!O1147))</f>
        <v>#DIV/0!</v>
      </c>
      <c r="W1159" t="e">
        <f t="shared" si="325"/>
        <v>#DIV/0!</v>
      </c>
      <c r="X1159" t="e">
        <f t="shared" si="334"/>
        <v>#DIV/0!</v>
      </c>
      <c r="Y1159" t="e">
        <f>IF(U1159=0,0,IF(予定価格!G1147=0,0,(U1159-予定価格!H1147)/予定価格!G1147))</f>
        <v>#DIV/0!</v>
      </c>
      <c r="Z1159" t="e">
        <f t="shared" si="326"/>
        <v>#DIV/0!</v>
      </c>
      <c r="AA1159" t="e">
        <f t="shared" si="335"/>
        <v>#DIV/0!</v>
      </c>
      <c r="AB1159" s="6" t="e">
        <f t="shared" si="336"/>
        <v>#DIV/0!</v>
      </c>
    </row>
    <row r="1160" spans="1:28" hidden="1" x14ac:dyDescent="0.2">
      <c r="A1160">
        <f>+予定価格!A1148</f>
        <v>0</v>
      </c>
      <c r="B1160" s="268">
        <f>ROUND(予定価格!B1148*査定表!$B$1949,-D1160)+E1160</f>
        <v>0</v>
      </c>
      <c r="C1160" s="268"/>
      <c r="D1160" s="32">
        <f t="shared" si="321"/>
        <v>3</v>
      </c>
      <c r="E1160" s="33">
        <f t="shared" si="327"/>
        <v>0</v>
      </c>
      <c r="F1160" s="268">
        <f>IF($F$12=0,0,IF(予定価格!$G$1939=0,ROUND(予定価格!H1148*(入力表!$F$12/予定価格!$H$1943),-H1160),ROUND((予定価格!G1148*(入力表!$F$12-予定価格!$H$1943)/予定価格!$G$1943)+予定価格!H1148,-H1160)))+I1160</f>
        <v>0</v>
      </c>
      <c r="G1160" s="268"/>
      <c r="H1160" s="34">
        <f t="shared" si="322"/>
        <v>3</v>
      </c>
      <c r="I1160" s="35">
        <f t="shared" si="328"/>
        <v>0</v>
      </c>
      <c r="J1160" s="252">
        <f t="shared" si="329"/>
        <v>0</v>
      </c>
      <c r="K1160" s="12">
        <f t="shared" si="330"/>
        <v>0</v>
      </c>
      <c r="L1160" s="37"/>
      <c r="M1160" s="6">
        <f>ROUND(予定価格!B1148*査定表!$B$1949,-$F$14)</f>
        <v>0</v>
      </c>
      <c r="N1160">
        <f>IF(M1160=0,1,M1160/予定価格!B1148)</f>
        <v>1</v>
      </c>
      <c r="O1160">
        <f t="shared" si="323"/>
        <v>11</v>
      </c>
      <c r="P1160">
        <f t="shared" si="331"/>
        <v>0</v>
      </c>
      <c r="Q1160">
        <f>IF(M1160=0,0,M1160/予定価格!B1148)</f>
        <v>0</v>
      </c>
      <c r="R1160">
        <f t="shared" si="324"/>
        <v>11</v>
      </c>
      <c r="S1160">
        <f t="shared" si="332"/>
        <v>0</v>
      </c>
      <c r="T1160" s="6">
        <f t="shared" si="333"/>
        <v>0</v>
      </c>
      <c r="U1160" s="6" t="e">
        <f>IF(予定価格!$G$1939=0,ROUND(予定価格!H1148*(入力表!$F$12/予定価格!$H$1943),-$F$14),ROUND((予定価格!G1148*(入力表!$F$12-予定価格!$H$1943)/予定価格!$G$1943)+予定価格!H1148,-$F$14))</f>
        <v>#DIV/0!</v>
      </c>
      <c r="V1160" t="e">
        <f>IF(U1160=0,1,IF(予定価格!O1148=0,1,(U1160-予定価格!P1148)/予定価格!O1148))</f>
        <v>#DIV/0!</v>
      </c>
      <c r="W1160" t="e">
        <f t="shared" si="325"/>
        <v>#DIV/0!</v>
      </c>
      <c r="X1160" t="e">
        <f t="shared" si="334"/>
        <v>#DIV/0!</v>
      </c>
      <c r="Y1160" t="e">
        <f>IF(U1160=0,0,IF(予定価格!G1148=0,0,(U1160-予定価格!H1148)/予定価格!G1148))</f>
        <v>#DIV/0!</v>
      </c>
      <c r="Z1160" t="e">
        <f t="shared" si="326"/>
        <v>#DIV/0!</v>
      </c>
      <c r="AA1160" t="e">
        <f t="shared" si="335"/>
        <v>#DIV/0!</v>
      </c>
      <c r="AB1160" s="6" t="e">
        <f t="shared" si="336"/>
        <v>#DIV/0!</v>
      </c>
    </row>
    <row r="1161" spans="1:28" hidden="1" x14ac:dyDescent="0.2">
      <c r="A1161">
        <f>+予定価格!A1149</f>
        <v>0</v>
      </c>
      <c r="B1161" s="268">
        <f>ROUND(予定価格!B1149*査定表!$B$1949,-D1161)+E1161</f>
        <v>0</v>
      </c>
      <c r="C1161" s="268"/>
      <c r="D1161" s="32">
        <f t="shared" si="321"/>
        <v>3</v>
      </c>
      <c r="E1161" s="33">
        <f t="shared" si="327"/>
        <v>0</v>
      </c>
      <c r="F1161" s="268">
        <f>IF($F$12=0,0,IF(予定価格!$G$1939=0,ROUND(予定価格!H1149*(入力表!$F$12/予定価格!$H$1943),-H1161),ROUND((予定価格!G1149*(入力表!$F$12-予定価格!$H$1943)/予定価格!$G$1943)+予定価格!H1149,-H1161)))+I1161</f>
        <v>0</v>
      </c>
      <c r="G1161" s="268"/>
      <c r="H1161" s="34">
        <f t="shared" si="322"/>
        <v>3</v>
      </c>
      <c r="I1161" s="35">
        <f t="shared" si="328"/>
        <v>0</v>
      </c>
      <c r="J1161" s="252">
        <f t="shared" si="329"/>
        <v>0</v>
      </c>
      <c r="K1161" s="12">
        <f t="shared" si="330"/>
        <v>0</v>
      </c>
      <c r="L1161" s="37"/>
      <c r="M1161" s="6">
        <f>ROUND(予定価格!B1149*査定表!$B$1949,-$F$14)</f>
        <v>0</v>
      </c>
      <c r="N1161">
        <f>IF(M1161=0,1,M1161/予定価格!B1149)</f>
        <v>1</v>
      </c>
      <c r="O1161">
        <f t="shared" si="323"/>
        <v>11</v>
      </c>
      <c r="P1161">
        <f t="shared" si="331"/>
        <v>0</v>
      </c>
      <c r="Q1161">
        <f>IF(M1161=0,0,M1161/予定価格!B1149)</f>
        <v>0</v>
      </c>
      <c r="R1161">
        <f t="shared" si="324"/>
        <v>11</v>
      </c>
      <c r="S1161">
        <f t="shared" si="332"/>
        <v>0</v>
      </c>
      <c r="T1161" s="6">
        <f t="shared" si="333"/>
        <v>0</v>
      </c>
      <c r="U1161" s="6" t="e">
        <f>IF(予定価格!$G$1939=0,ROUND(予定価格!H1149*(入力表!$F$12/予定価格!$H$1943),-$F$14),ROUND((予定価格!G1149*(入力表!$F$12-予定価格!$H$1943)/予定価格!$G$1943)+予定価格!H1149,-$F$14))</f>
        <v>#DIV/0!</v>
      </c>
      <c r="V1161" t="e">
        <f>IF(U1161=0,1,IF(予定価格!O1149=0,1,(U1161-予定価格!P1149)/予定価格!O1149))</f>
        <v>#DIV/0!</v>
      </c>
      <c r="W1161" t="e">
        <f t="shared" si="325"/>
        <v>#DIV/0!</v>
      </c>
      <c r="X1161" t="e">
        <f t="shared" si="334"/>
        <v>#DIV/0!</v>
      </c>
      <c r="Y1161" t="e">
        <f>IF(U1161=0,0,IF(予定価格!G1149=0,0,(U1161-予定価格!H1149)/予定価格!G1149))</f>
        <v>#DIV/0!</v>
      </c>
      <c r="Z1161" t="e">
        <f t="shared" si="326"/>
        <v>#DIV/0!</v>
      </c>
      <c r="AA1161" t="e">
        <f t="shared" si="335"/>
        <v>#DIV/0!</v>
      </c>
      <c r="AB1161" s="6" t="e">
        <f t="shared" si="336"/>
        <v>#DIV/0!</v>
      </c>
    </row>
    <row r="1162" spans="1:28" hidden="1" x14ac:dyDescent="0.2">
      <c r="A1162">
        <f>+予定価格!A1150</f>
        <v>0</v>
      </c>
      <c r="B1162" s="268">
        <f>ROUND(予定価格!B1150*査定表!$B$1949,-D1162)+E1162</f>
        <v>0</v>
      </c>
      <c r="C1162" s="268"/>
      <c r="D1162" s="32">
        <f t="shared" si="321"/>
        <v>3</v>
      </c>
      <c r="E1162" s="33">
        <f t="shared" si="327"/>
        <v>0</v>
      </c>
      <c r="F1162" s="268">
        <f>IF($F$12=0,0,IF(予定価格!$G$1939=0,ROUND(予定価格!H1150*(入力表!$F$12/予定価格!$H$1943),-H1162),ROUND((予定価格!G1150*(入力表!$F$12-予定価格!$H$1943)/予定価格!$G$1943)+予定価格!H1150,-H1162)))+I1162</f>
        <v>0</v>
      </c>
      <c r="G1162" s="268"/>
      <c r="H1162" s="34">
        <f t="shared" si="322"/>
        <v>3</v>
      </c>
      <c r="I1162" s="35">
        <f t="shared" si="328"/>
        <v>0</v>
      </c>
      <c r="J1162" s="252">
        <f t="shared" si="329"/>
        <v>0</v>
      </c>
      <c r="K1162" s="12">
        <f t="shared" si="330"/>
        <v>0</v>
      </c>
      <c r="L1162" s="37"/>
      <c r="M1162" s="6">
        <f>ROUND(予定価格!B1150*査定表!$B$1949,-$F$14)</f>
        <v>0</v>
      </c>
      <c r="N1162">
        <f>IF(M1162=0,1,M1162/予定価格!B1150)</f>
        <v>1</v>
      </c>
      <c r="O1162">
        <f t="shared" si="323"/>
        <v>11</v>
      </c>
      <c r="P1162">
        <f t="shared" si="331"/>
        <v>0</v>
      </c>
      <c r="Q1162">
        <f>IF(M1162=0,0,M1162/予定価格!B1150)</f>
        <v>0</v>
      </c>
      <c r="R1162">
        <f t="shared" si="324"/>
        <v>11</v>
      </c>
      <c r="S1162">
        <f t="shared" si="332"/>
        <v>0</v>
      </c>
      <c r="T1162" s="6">
        <f t="shared" si="333"/>
        <v>0</v>
      </c>
      <c r="U1162" s="6" t="e">
        <f>IF(予定価格!$G$1939=0,ROUND(予定価格!H1150*(入力表!$F$12/予定価格!$H$1943),-$F$14),ROUND((予定価格!G1150*(入力表!$F$12-予定価格!$H$1943)/予定価格!$G$1943)+予定価格!H1150,-$F$14))</f>
        <v>#DIV/0!</v>
      </c>
      <c r="V1162" t="e">
        <f>IF(U1162=0,1,IF(予定価格!O1150=0,1,(U1162-予定価格!P1150)/予定価格!O1150))</f>
        <v>#DIV/0!</v>
      </c>
      <c r="W1162" t="e">
        <f t="shared" si="325"/>
        <v>#DIV/0!</v>
      </c>
      <c r="X1162" t="e">
        <f t="shared" si="334"/>
        <v>#DIV/0!</v>
      </c>
      <c r="Y1162" t="e">
        <f>IF(U1162=0,0,IF(予定価格!G1150=0,0,(U1162-予定価格!H1150)/予定価格!G1150))</f>
        <v>#DIV/0!</v>
      </c>
      <c r="Z1162" t="e">
        <f t="shared" si="326"/>
        <v>#DIV/0!</v>
      </c>
      <c r="AA1162" t="e">
        <f t="shared" si="335"/>
        <v>#DIV/0!</v>
      </c>
      <c r="AB1162" s="6" t="e">
        <f t="shared" si="336"/>
        <v>#DIV/0!</v>
      </c>
    </row>
    <row r="1163" spans="1:28" hidden="1" x14ac:dyDescent="0.2">
      <c r="A1163">
        <f>+予定価格!A1151</f>
        <v>0</v>
      </c>
      <c r="B1163" s="268">
        <f>ROUND(予定価格!B1151*査定表!$B$1949,-D1163)+E1163</f>
        <v>0</v>
      </c>
      <c r="C1163" s="268"/>
      <c r="D1163" s="32">
        <f t="shared" si="321"/>
        <v>3</v>
      </c>
      <c r="E1163" s="33">
        <f t="shared" si="327"/>
        <v>0</v>
      </c>
      <c r="F1163" s="268">
        <f>IF($F$12=0,0,IF(予定価格!$G$1939=0,ROUND(予定価格!H1151*(入力表!$F$12/予定価格!$H$1943),-H1163),ROUND((予定価格!G1151*(入力表!$F$12-予定価格!$H$1943)/予定価格!$G$1943)+予定価格!H1151,-H1163)))+I1163</f>
        <v>0</v>
      </c>
      <c r="G1163" s="268"/>
      <c r="H1163" s="34">
        <f t="shared" si="322"/>
        <v>3</v>
      </c>
      <c r="I1163" s="35">
        <f t="shared" si="328"/>
        <v>0</v>
      </c>
      <c r="J1163" s="252">
        <f t="shared" si="329"/>
        <v>0</v>
      </c>
      <c r="K1163" s="12">
        <f t="shared" si="330"/>
        <v>0</v>
      </c>
      <c r="L1163" s="37"/>
      <c r="M1163" s="6">
        <f>ROUND(予定価格!B1151*査定表!$B$1949,-$F$14)</f>
        <v>0</v>
      </c>
      <c r="N1163">
        <f>IF(M1163=0,1,M1163/予定価格!B1151)</f>
        <v>1</v>
      </c>
      <c r="O1163">
        <f t="shared" si="323"/>
        <v>11</v>
      </c>
      <c r="P1163">
        <f t="shared" si="331"/>
        <v>0</v>
      </c>
      <c r="Q1163">
        <f>IF(M1163=0,0,M1163/予定価格!B1151)</f>
        <v>0</v>
      </c>
      <c r="R1163">
        <f t="shared" si="324"/>
        <v>11</v>
      </c>
      <c r="S1163">
        <f t="shared" si="332"/>
        <v>0</v>
      </c>
      <c r="T1163" s="6">
        <f t="shared" si="333"/>
        <v>0</v>
      </c>
      <c r="U1163" s="6" t="e">
        <f>IF(予定価格!$G$1939=0,ROUND(予定価格!H1151*(入力表!$F$12/予定価格!$H$1943),-$F$14),ROUND((予定価格!G1151*(入力表!$F$12-予定価格!$H$1943)/予定価格!$G$1943)+予定価格!H1151,-$F$14))</f>
        <v>#DIV/0!</v>
      </c>
      <c r="V1163" t="e">
        <f>IF(U1163=0,1,IF(予定価格!O1151=0,1,(U1163-予定価格!P1151)/予定価格!O1151))</f>
        <v>#DIV/0!</v>
      </c>
      <c r="W1163" t="e">
        <f t="shared" si="325"/>
        <v>#DIV/0!</v>
      </c>
      <c r="X1163" t="e">
        <f t="shared" si="334"/>
        <v>#DIV/0!</v>
      </c>
      <c r="Y1163" t="e">
        <f>IF(U1163=0,0,IF(予定価格!G1151=0,0,(U1163-予定価格!H1151)/予定価格!G1151))</f>
        <v>#DIV/0!</v>
      </c>
      <c r="Z1163" t="e">
        <f t="shared" si="326"/>
        <v>#DIV/0!</v>
      </c>
      <c r="AA1163" t="e">
        <f t="shared" si="335"/>
        <v>#DIV/0!</v>
      </c>
      <c r="AB1163" s="6" t="e">
        <f t="shared" si="336"/>
        <v>#DIV/0!</v>
      </c>
    </row>
    <row r="1164" spans="1:28" hidden="1" x14ac:dyDescent="0.2">
      <c r="A1164">
        <f>+予定価格!A1152</f>
        <v>0</v>
      </c>
      <c r="B1164" s="268">
        <f>ROUND(予定価格!B1152*査定表!$B$1949,-D1164)+E1164</f>
        <v>0</v>
      </c>
      <c r="C1164" s="268"/>
      <c r="D1164" s="32">
        <f t="shared" si="321"/>
        <v>3</v>
      </c>
      <c r="E1164" s="33">
        <f t="shared" si="327"/>
        <v>0</v>
      </c>
      <c r="F1164" s="268">
        <f>IF($F$12=0,0,IF(予定価格!$G$1939=0,ROUND(予定価格!H1152*(入力表!$F$12/予定価格!$H$1943),-H1164),ROUND((予定価格!G1152*(入力表!$F$12-予定価格!$H$1943)/予定価格!$G$1943)+予定価格!H1152,-H1164)))+I1164</f>
        <v>0</v>
      </c>
      <c r="G1164" s="268"/>
      <c r="H1164" s="34">
        <f t="shared" si="322"/>
        <v>3</v>
      </c>
      <c r="I1164" s="35">
        <f t="shared" si="328"/>
        <v>0</v>
      </c>
      <c r="J1164" s="252">
        <f t="shared" si="329"/>
        <v>0</v>
      </c>
      <c r="K1164" s="12">
        <f t="shared" si="330"/>
        <v>0</v>
      </c>
      <c r="L1164" s="37"/>
      <c r="M1164" s="6">
        <f>ROUND(予定価格!B1152*査定表!$B$1949,-$F$14)</f>
        <v>0</v>
      </c>
      <c r="N1164">
        <f>IF(M1164=0,1,M1164/予定価格!B1152)</f>
        <v>1</v>
      </c>
      <c r="O1164">
        <f t="shared" si="323"/>
        <v>11</v>
      </c>
      <c r="P1164">
        <f t="shared" si="331"/>
        <v>0</v>
      </c>
      <c r="Q1164">
        <f>IF(M1164=0,0,M1164/予定価格!B1152)</f>
        <v>0</v>
      </c>
      <c r="R1164">
        <f t="shared" si="324"/>
        <v>11</v>
      </c>
      <c r="S1164">
        <f t="shared" si="332"/>
        <v>0</v>
      </c>
      <c r="T1164" s="6">
        <f t="shared" si="333"/>
        <v>0</v>
      </c>
      <c r="U1164" s="6" t="e">
        <f>IF(予定価格!$G$1939=0,ROUND(予定価格!H1152*(入力表!$F$12/予定価格!$H$1943),-$F$14),ROUND((予定価格!G1152*(入力表!$F$12-予定価格!$H$1943)/予定価格!$G$1943)+予定価格!H1152,-$F$14))</f>
        <v>#DIV/0!</v>
      </c>
      <c r="V1164" t="e">
        <f>IF(U1164=0,1,IF(予定価格!O1152=0,1,(U1164-予定価格!P1152)/予定価格!O1152))</f>
        <v>#DIV/0!</v>
      </c>
      <c r="W1164" t="e">
        <f t="shared" si="325"/>
        <v>#DIV/0!</v>
      </c>
      <c r="X1164" t="e">
        <f t="shared" si="334"/>
        <v>#DIV/0!</v>
      </c>
      <c r="Y1164" t="e">
        <f>IF(U1164=0,0,IF(予定価格!G1152=0,0,(U1164-予定価格!H1152)/予定価格!G1152))</f>
        <v>#DIV/0!</v>
      </c>
      <c r="Z1164" t="e">
        <f t="shared" si="326"/>
        <v>#DIV/0!</v>
      </c>
      <c r="AA1164" t="e">
        <f t="shared" si="335"/>
        <v>#DIV/0!</v>
      </c>
      <c r="AB1164" s="6" t="e">
        <f t="shared" si="336"/>
        <v>#DIV/0!</v>
      </c>
    </row>
    <row r="1165" spans="1:28" hidden="1" x14ac:dyDescent="0.2">
      <c r="A1165">
        <f>+予定価格!A1153</f>
        <v>0</v>
      </c>
      <c r="B1165" s="268">
        <f>ROUND(予定価格!B1153*査定表!$B$1949,-D1165)+E1165</f>
        <v>0</v>
      </c>
      <c r="C1165" s="268"/>
      <c r="D1165" s="32">
        <f t="shared" si="321"/>
        <v>3</v>
      </c>
      <c r="E1165" s="33">
        <f t="shared" si="327"/>
        <v>0</v>
      </c>
      <c r="F1165" s="268">
        <f>IF($F$12=0,0,IF(予定価格!$G$1939=0,ROUND(予定価格!H1153*(入力表!$F$12/予定価格!$H$1943),-H1165),ROUND((予定価格!G1153*(入力表!$F$12-予定価格!$H$1943)/予定価格!$G$1943)+予定価格!H1153,-H1165)))+I1165</f>
        <v>0</v>
      </c>
      <c r="G1165" s="268"/>
      <c r="H1165" s="34">
        <f t="shared" si="322"/>
        <v>3</v>
      </c>
      <c r="I1165" s="35">
        <f t="shared" si="328"/>
        <v>0</v>
      </c>
      <c r="J1165" s="252">
        <f t="shared" si="329"/>
        <v>0</v>
      </c>
      <c r="K1165" s="12">
        <f t="shared" si="330"/>
        <v>0</v>
      </c>
      <c r="L1165" s="37"/>
      <c r="M1165" s="6">
        <f>ROUND(予定価格!B1153*査定表!$B$1949,-$F$14)</f>
        <v>0</v>
      </c>
      <c r="N1165">
        <f>IF(M1165=0,1,M1165/予定価格!B1153)</f>
        <v>1</v>
      </c>
      <c r="O1165">
        <f t="shared" si="323"/>
        <v>11</v>
      </c>
      <c r="P1165">
        <f t="shared" si="331"/>
        <v>0</v>
      </c>
      <c r="Q1165">
        <f>IF(M1165=0,0,M1165/予定価格!B1153)</f>
        <v>0</v>
      </c>
      <c r="R1165">
        <f t="shared" si="324"/>
        <v>11</v>
      </c>
      <c r="S1165">
        <f t="shared" si="332"/>
        <v>0</v>
      </c>
      <c r="T1165" s="6">
        <f t="shared" si="333"/>
        <v>0</v>
      </c>
      <c r="U1165" s="6" t="e">
        <f>IF(予定価格!$G$1939=0,ROUND(予定価格!H1153*(入力表!$F$12/予定価格!$H$1943),-$F$14),ROUND((予定価格!G1153*(入力表!$F$12-予定価格!$H$1943)/予定価格!$G$1943)+予定価格!H1153,-$F$14))</f>
        <v>#DIV/0!</v>
      </c>
      <c r="V1165" t="e">
        <f>IF(U1165=0,1,IF(予定価格!O1153=0,1,(U1165-予定価格!P1153)/予定価格!O1153))</f>
        <v>#DIV/0!</v>
      </c>
      <c r="W1165" t="e">
        <f t="shared" si="325"/>
        <v>#DIV/0!</v>
      </c>
      <c r="X1165" t="e">
        <f t="shared" si="334"/>
        <v>#DIV/0!</v>
      </c>
      <c r="Y1165" t="e">
        <f>IF(U1165=0,0,IF(予定価格!G1153=0,0,(U1165-予定価格!H1153)/予定価格!G1153))</f>
        <v>#DIV/0!</v>
      </c>
      <c r="Z1165" t="e">
        <f t="shared" si="326"/>
        <v>#DIV/0!</v>
      </c>
      <c r="AA1165" t="e">
        <f t="shared" si="335"/>
        <v>#DIV/0!</v>
      </c>
      <c r="AB1165" s="6" t="e">
        <f t="shared" si="336"/>
        <v>#DIV/0!</v>
      </c>
    </row>
    <row r="1166" spans="1:28" hidden="1" x14ac:dyDescent="0.2">
      <c r="A1166">
        <f>+予定価格!A1154</f>
        <v>0</v>
      </c>
      <c r="B1166" s="268">
        <f>ROUND(予定価格!B1154*査定表!$B$1949,-D1166)+E1166</f>
        <v>0</v>
      </c>
      <c r="C1166" s="268"/>
      <c r="D1166" s="32">
        <f t="shared" si="321"/>
        <v>3</v>
      </c>
      <c r="E1166" s="33">
        <f t="shared" si="327"/>
        <v>0</v>
      </c>
      <c r="F1166" s="268">
        <f>IF($F$12=0,0,IF(予定価格!$G$1939=0,ROUND(予定価格!H1154*(入力表!$F$12/予定価格!$H$1943),-H1166),ROUND((予定価格!G1154*(入力表!$F$12-予定価格!$H$1943)/予定価格!$G$1943)+予定価格!H1154,-H1166)))+I1166</f>
        <v>0</v>
      </c>
      <c r="G1166" s="268"/>
      <c r="H1166" s="34">
        <f t="shared" si="322"/>
        <v>3</v>
      </c>
      <c r="I1166" s="35">
        <f t="shared" si="328"/>
        <v>0</v>
      </c>
      <c r="J1166" s="252">
        <f t="shared" si="329"/>
        <v>0</v>
      </c>
      <c r="K1166" s="12">
        <f t="shared" si="330"/>
        <v>0</v>
      </c>
      <c r="L1166" s="37"/>
      <c r="M1166" s="6">
        <f>ROUND(予定価格!B1154*査定表!$B$1949,-$F$14)</f>
        <v>0</v>
      </c>
      <c r="N1166">
        <f>IF(M1166=0,1,M1166/予定価格!B1154)</f>
        <v>1</v>
      </c>
      <c r="O1166">
        <f t="shared" si="323"/>
        <v>11</v>
      </c>
      <c r="P1166">
        <f t="shared" si="331"/>
        <v>0</v>
      </c>
      <c r="Q1166">
        <f>IF(M1166=0,0,M1166/予定価格!B1154)</f>
        <v>0</v>
      </c>
      <c r="R1166">
        <f t="shared" si="324"/>
        <v>11</v>
      </c>
      <c r="S1166">
        <f t="shared" si="332"/>
        <v>0</v>
      </c>
      <c r="T1166" s="6">
        <f t="shared" si="333"/>
        <v>0</v>
      </c>
      <c r="U1166" s="6" t="e">
        <f>IF(予定価格!$G$1939=0,ROUND(予定価格!H1154*(入力表!$F$12/予定価格!$H$1943),-$F$14),ROUND((予定価格!G1154*(入力表!$F$12-予定価格!$H$1943)/予定価格!$G$1943)+予定価格!H1154,-$F$14))</f>
        <v>#DIV/0!</v>
      </c>
      <c r="V1166" t="e">
        <f>IF(U1166=0,1,IF(予定価格!O1154=0,1,(U1166-予定価格!P1154)/予定価格!O1154))</f>
        <v>#DIV/0!</v>
      </c>
      <c r="W1166" t="e">
        <f t="shared" si="325"/>
        <v>#DIV/0!</v>
      </c>
      <c r="X1166" t="e">
        <f t="shared" si="334"/>
        <v>#DIV/0!</v>
      </c>
      <c r="Y1166" t="e">
        <f>IF(U1166=0,0,IF(予定価格!G1154=0,0,(U1166-予定価格!H1154)/予定価格!G1154))</f>
        <v>#DIV/0!</v>
      </c>
      <c r="Z1166" t="e">
        <f t="shared" si="326"/>
        <v>#DIV/0!</v>
      </c>
      <c r="AA1166" t="e">
        <f t="shared" si="335"/>
        <v>#DIV/0!</v>
      </c>
      <c r="AB1166" s="6" t="e">
        <f t="shared" si="336"/>
        <v>#DIV/0!</v>
      </c>
    </row>
    <row r="1167" spans="1:28" hidden="1" x14ac:dyDescent="0.2">
      <c r="A1167">
        <f>+予定価格!A1155</f>
        <v>0</v>
      </c>
      <c r="B1167" s="268">
        <f>ROUND(予定価格!B1155*査定表!$B$1949,-D1167)+E1167</f>
        <v>0</v>
      </c>
      <c r="C1167" s="268"/>
      <c r="D1167" s="32">
        <f t="shared" si="321"/>
        <v>3</v>
      </c>
      <c r="E1167" s="33">
        <f t="shared" si="327"/>
        <v>0</v>
      </c>
      <c r="F1167" s="268">
        <f>IF($F$12=0,0,IF(予定価格!$G$1939=0,ROUND(予定価格!H1155*(入力表!$F$12/予定価格!$H$1943),-H1167),ROUND((予定価格!G1155*(入力表!$F$12-予定価格!$H$1943)/予定価格!$G$1943)+予定価格!H1155,-H1167)))+I1167</f>
        <v>0</v>
      </c>
      <c r="G1167" s="268"/>
      <c r="H1167" s="34">
        <f t="shared" si="322"/>
        <v>3</v>
      </c>
      <c r="I1167" s="35">
        <f t="shared" si="328"/>
        <v>0</v>
      </c>
      <c r="J1167" s="252">
        <f t="shared" si="329"/>
        <v>0</v>
      </c>
      <c r="K1167" s="12">
        <f t="shared" si="330"/>
        <v>0</v>
      </c>
      <c r="L1167" s="37"/>
      <c r="M1167" s="6">
        <f>ROUND(予定価格!B1155*査定表!$B$1949,-$F$14)</f>
        <v>0</v>
      </c>
      <c r="N1167">
        <f>IF(M1167=0,1,M1167/予定価格!B1155)</f>
        <v>1</v>
      </c>
      <c r="O1167">
        <f t="shared" si="323"/>
        <v>11</v>
      </c>
      <c r="P1167">
        <f t="shared" si="331"/>
        <v>0</v>
      </c>
      <c r="Q1167">
        <f>IF(M1167=0,0,M1167/予定価格!B1155)</f>
        <v>0</v>
      </c>
      <c r="R1167">
        <f t="shared" si="324"/>
        <v>11</v>
      </c>
      <c r="S1167">
        <f t="shared" si="332"/>
        <v>0</v>
      </c>
      <c r="T1167" s="6">
        <f t="shared" si="333"/>
        <v>0</v>
      </c>
      <c r="U1167" s="6" t="e">
        <f>IF(予定価格!$G$1939=0,ROUND(予定価格!H1155*(入力表!$F$12/予定価格!$H$1943),-$F$14),ROUND((予定価格!G1155*(入力表!$F$12-予定価格!$H$1943)/予定価格!$G$1943)+予定価格!H1155,-$F$14))</f>
        <v>#DIV/0!</v>
      </c>
      <c r="V1167" t="e">
        <f>IF(U1167=0,1,IF(予定価格!O1155=0,1,(U1167-予定価格!P1155)/予定価格!O1155))</f>
        <v>#DIV/0!</v>
      </c>
      <c r="W1167" t="e">
        <f t="shared" si="325"/>
        <v>#DIV/0!</v>
      </c>
      <c r="X1167" t="e">
        <f t="shared" si="334"/>
        <v>#DIV/0!</v>
      </c>
      <c r="Y1167" t="e">
        <f>IF(U1167=0,0,IF(予定価格!G1155=0,0,(U1167-予定価格!H1155)/予定価格!G1155))</f>
        <v>#DIV/0!</v>
      </c>
      <c r="Z1167" t="e">
        <f t="shared" si="326"/>
        <v>#DIV/0!</v>
      </c>
      <c r="AA1167" t="e">
        <f t="shared" si="335"/>
        <v>#DIV/0!</v>
      </c>
      <c r="AB1167" s="6" t="e">
        <f t="shared" si="336"/>
        <v>#DIV/0!</v>
      </c>
    </row>
    <row r="1168" spans="1:28" hidden="1" x14ac:dyDescent="0.2">
      <c r="A1168">
        <f>+予定価格!A1156</f>
        <v>0</v>
      </c>
      <c r="B1168" s="268">
        <f>ROUND(予定価格!B1156*査定表!$B$1949,-D1168)+E1168</f>
        <v>0</v>
      </c>
      <c r="C1168" s="268"/>
      <c r="D1168" s="32">
        <f t="shared" si="321"/>
        <v>3</v>
      </c>
      <c r="E1168" s="33">
        <f t="shared" si="327"/>
        <v>0</v>
      </c>
      <c r="F1168" s="268">
        <f>IF($F$12=0,0,IF(予定価格!$G$1939=0,ROUND(予定価格!H1156*(入力表!$F$12/予定価格!$H$1943),-H1168),ROUND((予定価格!G1156*(入力表!$F$12-予定価格!$H$1943)/予定価格!$G$1943)+予定価格!H1156,-H1168)))+I1168</f>
        <v>0</v>
      </c>
      <c r="G1168" s="268"/>
      <c r="H1168" s="34">
        <f t="shared" si="322"/>
        <v>3</v>
      </c>
      <c r="I1168" s="35">
        <f t="shared" si="328"/>
        <v>0</v>
      </c>
      <c r="J1168" s="252">
        <f t="shared" si="329"/>
        <v>0</v>
      </c>
      <c r="K1168" s="12">
        <f t="shared" si="330"/>
        <v>0</v>
      </c>
      <c r="L1168" s="37"/>
      <c r="M1168" s="6">
        <f>ROUND(予定価格!B1156*査定表!$B$1949,-$F$14)</f>
        <v>0</v>
      </c>
      <c r="N1168">
        <f>IF(M1168=0,1,M1168/予定価格!B1156)</f>
        <v>1</v>
      </c>
      <c r="O1168">
        <f t="shared" si="323"/>
        <v>11</v>
      </c>
      <c r="P1168">
        <f t="shared" si="331"/>
        <v>0</v>
      </c>
      <c r="Q1168">
        <f>IF(M1168=0,0,M1168/予定価格!B1156)</f>
        <v>0</v>
      </c>
      <c r="R1168">
        <f t="shared" si="324"/>
        <v>11</v>
      </c>
      <c r="S1168">
        <f t="shared" si="332"/>
        <v>0</v>
      </c>
      <c r="T1168" s="6">
        <f t="shared" si="333"/>
        <v>0</v>
      </c>
      <c r="U1168" s="6" t="e">
        <f>IF(予定価格!$G$1939=0,ROUND(予定価格!H1156*(入力表!$F$12/予定価格!$H$1943),-$F$14),ROUND((予定価格!G1156*(入力表!$F$12-予定価格!$H$1943)/予定価格!$G$1943)+予定価格!H1156,-$F$14))</f>
        <v>#DIV/0!</v>
      </c>
      <c r="V1168" t="e">
        <f>IF(U1168=0,1,IF(予定価格!O1156=0,1,(U1168-予定価格!P1156)/予定価格!O1156))</f>
        <v>#DIV/0!</v>
      </c>
      <c r="W1168" t="e">
        <f t="shared" si="325"/>
        <v>#DIV/0!</v>
      </c>
      <c r="X1168" t="e">
        <f t="shared" si="334"/>
        <v>#DIV/0!</v>
      </c>
      <c r="Y1168" t="e">
        <f>IF(U1168=0,0,IF(予定価格!G1156=0,0,(U1168-予定価格!H1156)/予定価格!G1156))</f>
        <v>#DIV/0!</v>
      </c>
      <c r="Z1168" t="e">
        <f t="shared" si="326"/>
        <v>#DIV/0!</v>
      </c>
      <c r="AA1168" t="e">
        <f t="shared" si="335"/>
        <v>#DIV/0!</v>
      </c>
      <c r="AB1168" s="6" t="e">
        <f t="shared" si="336"/>
        <v>#DIV/0!</v>
      </c>
    </row>
    <row r="1169" spans="1:28" hidden="1" x14ac:dyDescent="0.2">
      <c r="A1169">
        <f>+予定価格!A1157</f>
        <v>0</v>
      </c>
      <c r="B1169" s="268">
        <f>ROUND(予定価格!B1157*査定表!$B$1949,-D1169)+E1169</f>
        <v>0</v>
      </c>
      <c r="C1169" s="268"/>
      <c r="D1169" s="32">
        <f t="shared" si="321"/>
        <v>3</v>
      </c>
      <c r="E1169" s="33">
        <f t="shared" si="327"/>
        <v>0</v>
      </c>
      <c r="F1169" s="268">
        <f>IF($F$12=0,0,IF(予定価格!$G$1939=0,ROUND(予定価格!H1157*(入力表!$F$12/予定価格!$H$1943),-H1169),ROUND((予定価格!G1157*(入力表!$F$12-予定価格!$H$1943)/予定価格!$G$1943)+予定価格!H1157,-H1169)))+I1169</f>
        <v>0</v>
      </c>
      <c r="G1169" s="268"/>
      <c r="H1169" s="34">
        <f t="shared" si="322"/>
        <v>3</v>
      </c>
      <c r="I1169" s="35">
        <f t="shared" si="328"/>
        <v>0</v>
      </c>
      <c r="J1169" s="252">
        <f t="shared" si="329"/>
        <v>0</v>
      </c>
      <c r="K1169" s="12">
        <f t="shared" si="330"/>
        <v>0</v>
      </c>
      <c r="L1169" s="37"/>
      <c r="M1169" s="6">
        <f>ROUND(予定価格!B1157*査定表!$B$1949,-$F$14)</f>
        <v>0</v>
      </c>
      <c r="N1169">
        <f>IF(M1169=0,1,M1169/予定価格!B1157)</f>
        <v>1</v>
      </c>
      <c r="O1169">
        <f t="shared" si="323"/>
        <v>11</v>
      </c>
      <c r="P1169">
        <f t="shared" si="331"/>
        <v>0</v>
      </c>
      <c r="Q1169">
        <f>IF(M1169=0,0,M1169/予定価格!B1157)</f>
        <v>0</v>
      </c>
      <c r="R1169">
        <f t="shared" si="324"/>
        <v>11</v>
      </c>
      <c r="S1169">
        <f t="shared" si="332"/>
        <v>0</v>
      </c>
      <c r="T1169" s="6">
        <f t="shared" si="333"/>
        <v>0</v>
      </c>
      <c r="U1169" s="6" t="e">
        <f>IF(予定価格!$G$1939=0,ROUND(予定価格!H1157*(入力表!$F$12/予定価格!$H$1943),-$F$14),ROUND((予定価格!G1157*(入力表!$F$12-予定価格!$H$1943)/予定価格!$G$1943)+予定価格!H1157,-$F$14))</f>
        <v>#DIV/0!</v>
      </c>
      <c r="V1169" t="e">
        <f>IF(U1169=0,1,IF(予定価格!O1157=0,1,(U1169-予定価格!P1157)/予定価格!O1157))</f>
        <v>#DIV/0!</v>
      </c>
      <c r="W1169" t="e">
        <f t="shared" si="325"/>
        <v>#DIV/0!</v>
      </c>
      <c r="X1169" t="e">
        <f t="shared" si="334"/>
        <v>#DIV/0!</v>
      </c>
      <c r="Y1169" t="e">
        <f>IF(U1169=0,0,IF(予定価格!G1157=0,0,(U1169-予定価格!H1157)/予定価格!G1157))</f>
        <v>#DIV/0!</v>
      </c>
      <c r="Z1169" t="e">
        <f t="shared" si="326"/>
        <v>#DIV/0!</v>
      </c>
      <c r="AA1169" t="e">
        <f t="shared" si="335"/>
        <v>#DIV/0!</v>
      </c>
      <c r="AB1169" s="6" t="e">
        <f t="shared" si="336"/>
        <v>#DIV/0!</v>
      </c>
    </row>
    <row r="1170" spans="1:28" hidden="1" x14ac:dyDescent="0.2">
      <c r="A1170">
        <f>+予定価格!A1158</f>
        <v>0</v>
      </c>
      <c r="B1170" s="268">
        <f>ROUND(予定価格!B1158*査定表!$B$1949,-D1170)+E1170</f>
        <v>0</v>
      </c>
      <c r="C1170" s="268"/>
      <c r="D1170" s="32">
        <f t="shared" ref="D1170:D1233" si="337">+$F$14</f>
        <v>3</v>
      </c>
      <c r="E1170" s="33">
        <f t="shared" si="327"/>
        <v>0</v>
      </c>
      <c r="F1170" s="268">
        <f>IF($F$12=0,0,IF(予定価格!$G$1939=0,ROUND(予定価格!H1158*(入力表!$F$12/予定価格!$H$1943),-H1170),ROUND((予定価格!G1158*(入力表!$F$12-予定価格!$H$1943)/予定価格!$G$1943)+予定価格!H1158,-H1170)))+I1170</f>
        <v>0</v>
      </c>
      <c r="G1170" s="268"/>
      <c r="H1170" s="34">
        <f t="shared" ref="H1170:H1233" si="338">+$F$14</f>
        <v>3</v>
      </c>
      <c r="I1170" s="35">
        <f t="shared" si="328"/>
        <v>0</v>
      </c>
      <c r="J1170" s="252">
        <f t="shared" si="329"/>
        <v>0</v>
      </c>
      <c r="K1170" s="12">
        <f t="shared" si="330"/>
        <v>0</v>
      </c>
      <c r="L1170" s="37"/>
      <c r="M1170" s="6">
        <f>ROUND(予定価格!B1158*査定表!$B$1949,-$F$14)</f>
        <v>0</v>
      </c>
      <c r="N1170">
        <f>IF(M1170=0,1,M1170/予定価格!B1158)</f>
        <v>1</v>
      </c>
      <c r="O1170">
        <f t="shared" si="323"/>
        <v>11</v>
      </c>
      <c r="P1170">
        <f t="shared" si="331"/>
        <v>0</v>
      </c>
      <c r="Q1170">
        <f>IF(M1170=0,0,M1170/予定価格!B1158)</f>
        <v>0</v>
      </c>
      <c r="R1170">
        <f t="shared" si="324"/>
        <v>11</v>
      </c>
      <c r="S1170">
        <f t="shared" si="332"/>
        <v>0</v>
      </c>
      <c r="T1170" s="6">
        <f t="shared" si="333"/>
        <v>0</v>
      </c>
      <c r="U1170" s="6" t="e">
        <f>IF(予定価格!$G$1939=0,ROUND(予定価格!H1158*(入力表!$F$12/予定価格!$H$1943),-$F$14),ROUND((予定価格!G1158*(入力表!$F$12-予定価格!$H$1943)/予定価格!$G$1943)+予定価格!H1158,-$F$14))</f>
        <v>#DIV/0!</v>
      </c>
      <c r="V1170" t="e">
        <f>IF(U1170=0,1,IF(予定価格!O1158=0,1,(U1170-予定価格!P1158)/予定価格!O1158))</f>
        <v>#DIV/0!</v>
      </c>
      <c r="W1170" t="e">
        <f t="shared" si="325"/>
        <v>#DIV/0!</v>
      </c>
      <c r="X1170" t="e">
        <f t="shared" si="334"/>
        <v>#DIV/0!</v>
      </c>
      <c r="Y1170" t="e">
        <f>IF(U1170=0,0,IF(予定価格!G1158=0,0,(U1170-予定価格!H1158)/予定価格!G1158))</f>
        <v>#DIV/0!</v>
      </c>
      <c r="Z1170" t="e">
        <f t="shared" si="326"/>
        <v>#DIV/0!</v>
      </c>
      <c r="AA1170" t="e">
        <f t="shared" si="335"/>
        <v>#DIV/0!</v>
      </c>
      <c r="AB1170" s="6" t="e">
        <f t="shared" si="336"/>
        <v>#DIV/0!</v>
      </c>
    </row>
    <row r="1171" spans="1:28" hidden="1" x14ac:dyDescent="0.2">
      <c r="A1171">
        <f>+予定価格!A1159</f>
        <v>0</v>
      </c>
      <c r="B1171" s="268">
        <f>ROUND(予定価格!B1159*査定表!$B$1949,-D1171)+E1171</f>
        <v>0</v>
      </c>
      <c r="C1171" s="268"/>
      <c r="D1171" s="32">
        <f t="shared" si="337"/>
        <v>3</v>
      </c>
      <c r="E1171" s="33">
        <f t="shared" si="327"/>
        <v>0</v>
      </c>
      <c r="F1171" s="268">
        <f>IF($F$12=0,0,IF(予定価格!$G$1939=0,ROUND(予定価格!H1159*(入力表!$F$12/予定価格!$H$1943),-H1171),ROUND((予定価格!G1159*(入力表!$F$12-予定価格!$H$1943)/予定価格!$G$1943)+予定価格!H1159,-H1171)))+I1171</f>
        <v>0</v>
      </c>
      <c r="G1171" s="268"/>
      <c r="H1171" s="34">
        <f t="shared" si="338"/>
        <v>3</v>
      </c>
      <c r="I1171" s="35">
        <f t="shared" si="328"/>
        <v>0</v>
      </c>
      <c r="J1171" s="252">
        <f t="shared" si="329"/>
        <v>0</v>
      </c>
      <c r="K1171" s="12">
        <f t="shared" si="330"/>
        <v>0</v>
      </c>
      <c r="L1171" s="37"/>
      <c r="M1171" s="6">
        <f>ROUND(予定価格!B1159*査定表!$B$1949,-$F$14)</f>
        <v>0</v>
      </c>
      <c r="N1171">
        <f>IF(M1171=0,1,M1171/予定価格!B1159)</f>
        <v>1</v>
      </c>
      <c r="O1171">
        <f t="shared" si="323"/>
        <v>11</v>
      </c>
      <c r="P1171">
        <f t="shared" si="331"/>
        <v>0</v>
      </c>
      <c r="Q1171">
        <f>IF(M1171=0,0,M1171/予定価格!B1159)</f>
        <v>0</v>
      </c>
      <c r="R1171">
        <f t="shared" si="324"/>
        <v>11</v>
      </c>
      <c r="S1171">
        <f t="shared" si="332"/>
        <v>0</v>
      </c>
      <c r="T1171" s="6">
        <f t="shared" si="333"/>
        <v>0</v>
      </c>
      <c r="U1171" s="6" t="e">
        <f>IF(予定価格!$G$1939=0,ROUND(予定価格!H1159*(入力表!$F$12/予定価格!$H$1943),-$F$14),ROUND((予定価格!G1159*(入力表!$F$12-予定価格!$H$1943)/予定価格!$G$1943)+予定価格!H1159,-$F$14))</f>
        <v>#DIV/0!</v>
      </c>
      <c r="V1171" t="e">
        <f>IF(U1171=0,1,IF(予定価格!O1159=0,1,(U1171-予定価格!P1159)/予定価格!O1159))</f>
        <v>#DIV/0!</v>
      </c>
      <c r="W1171" t="e">
        <f t="shared" si="325"/>
        <v>#DIV/0!</v>
      </c>
      <c r="X1171" t="e">
        <f t="shared" si="334"/>
        <v>#DIV/0!</v>
      </c>
      <c r="Y1171" t="e">
        <f>IF(U1171=0,0,IF(予定価格!G1159=0,0,(U1171-予定価格!H1159)/予定価格!G1159))</f>
        <v>#DIV/0!</v>
      </c>
      <c r="Z1171" t="e">
        <f t="shared" si="326"/>
        <v>#DIV/0!</v>
      </c>
      <c r="AA1171" t="e">
        <f t="shared" si="335"/>
        <v>#DIV/0!</v>
      </c>
      <c r="AB1171" s="6" t="e">
        <f t="shared" si="336"/>
        <v>#DIV/0!</v>
      </c>
    </row>
    <row r="1172" spans="1:28" hidden="1" x14ac:dyDescent="0.2">
      <c r="A1172">
        <f>+予定価格!A1160</f>
        <v>0</v>
      </c>
      <c r="B1172" s="268">
        <f>ROUND(予定価格!B1160*査定表!$B$1949,-D1172)+E1172</f>
        <v>0</v>
      </c>
      <c r="C1172" s="268"/>
      <c r="D1172" s="32">
        <f t="shared" si="337"/>
        <v>3</v>
      </c>
      <c r="E1172" s="33">
        <f t="shared" si="327"/>
        <v>0</v>
      </c>
      <c r="F1172" s="268">
        <f>IF($F$12=0,0,IF(予定価格!$G$1939=0,ROUND(予定価格!H1160*(入力表!$F$12/予定価格!$H$1943),-H1172),ROUND((予定価格!G1160*(入力表!$F$12-予定価格!$H$1943)/予定価格!$G$1943)+予定価格!H1160,-H1172)))+I1172</f>
        <v>0</v>
      </c>
      <c r="G1172" s="268"/>
      <c r="H1172" s="34">
        <f t="shared" si="338"/>
        <v>3</v>
      </c>
      <c r="I1172" s="35">
        <f t="shared" si="328"/>
        <v>0</v>
      </c>
      <c r="J1172" s="252">
        <f t="shared" si="329"/>
        <v>0</v>
      </c>
      <c r="K1172" s="12">
        <f t="shared" si="330"/>
        <v>0</v>
      </c>
      <c r="L1172" s="37"/>
      <c r="M1172" s="6">
        <f>ROUND(予定価格!B1160*査定表!$B$1949,-$F$14)</f>
        <v>0</v>
      </c>
      <c r="N1172">
        <f>IF(M1172=0,1,M1172/予定価格!B1160)</f>
        <v>1</v>
      </c>
      <c r="O1172">
        <f t="shared" si="323"/>
        <v>11</v>
      </c>
      <c r="P1172">
        <f t="shared" si="331"/>
        <v>0</v>
      </c>
      <c r="Q1172">
        <f>IF(M1172=0,0,M1172/予定価格!B1160)</f>
        <v>0</v>
      </c>
      <c r="R1172">
        <f t="shared" si="324"/>
        <v>11</v>
      </c>
      <c r="S1172">
        <f t="shared" si="332"/>
        <v>0</v>
      </c>
      <c r="T1172" s="6">
        <f t="shared" si="333"/>
        <v>0</v>
      </c>
      <c r="U1172" s="6" t="e">
        <f>IF(予定価格!$G$1939=0,ROUND(予定価格!H1160*(入力表!$F$12/予定価格!$H$1943),-$F$14),ROUND((予定価格!G1160*(入力表!$F$12-予定価格!$H$1943)/予定価格!$G$1943)+予定価格!H1160,-$F$14))</f>
        <v>#DIV/0!</v>
      </c>
      <c r="V1172" t="e">
        <f>IF(U1172=0,1,IF(予定価格!O1160=0,1,(U1172-予定価格!P1160)/予定価格!O1160))</f>
        <v>#DIV/0!</v>
      </c>
      <c r="W1172" t="e">
        <f t="shared" si="325"/>
        <v>#DIV/0!</v>
      </c>
      <c r="X1172" t="e">
        <f t="shared" si="334"/>
        <v>#DIV/0!</v>
      </c>
      <c r="Y1172" t="e">
        <f>IF(U1172=0,0,IF(予定価格!G1160=0,0,(U1172-予定価格!H1160)/予定価格!G1160))</f>
        <v>#DIV/0!</v>
      </c>
      <c r="Z1172" t="e">
        <f t="shared" si="326"/>
        <v>#DIV/0!</v>
      </c>
      <c r="AA1172" t="e">
        <f t="shared" si="335"/>
        <v>#DIV/0!</v>
      </c>
      <c r="AB1172" s="6" t="e">
        <f t="shared" si="336"/>
        <v>#DIV/0!</v>
      </c>
    </row>
    <row r="1173" spans="1:28" hidden="1" x14ac:dyDescent="0.2">
      <c r="A1173">
        <f>+予定価格!A1161</f>
        <v>0</v>
      </c>
      <c r="B1173" s="268">
        <f>ROUND(予定価格!B1161*査定表!$B$1949,-D1173)+E1173</f>
        <v>0</v>
      </c>
      <c r="C1173" s="268"/>
      <c r="D1173" s="32">
        <f t="shared" si="337"/>
        <v>3</v>
      </c>
      <c r="E1173" s="33">
        <f t="shared" si="327"/>
        <v>0</v>
      </c>
      <c r="F1173" s="268">
        <f>IF($F$12=0,0,IF(予定価格!$G$1939=0,ROUND(予定価格!H1161*(入力表!$F$12/予定価格!$H$1943),-H1173),ROUND((予定価格!G1161*(入力表!$F$12-予定価格!$H$1943)/予定価格!$G$1943)+予定価格!H1161,-H1173)))+I1173</f>
        <v>0</v>
      </c>
      <c r="G1173" s="268"/>
      <c r="H1173" s="34">
        <f t="shared" si="338"/>
        <v>3</v>
      </c>
      <c r="I1173" s="35">
        <f t="shared" si="328"/>
        <v>0</v>
      </c>
      <c r="J1173" s="252">
        <f t="shared" si="329"/>
        <v>0</v>
      </c>
      <c r="K1173" s="12">
        <f t="shared" si="330"/>
        <v>0</v>
      </c>
      <c r="L1173" s="37"/>
      <c r="M1173" s="6">
        <f>ROUND(予定価格!B1161*査定表!$B$1949,-$F$14)</f>
        <v>0</v>
      </c>
      <c r="N1173">
        <f>IF(M1173=0,1,M1173/予定価格!B1161)</f>
        <v>1</v>
      </c>
      <c r="O1173">
        <f t="shared" si="323"/>
        <v>11</v>
      </c>
      <c r="P1173">
        <f t="shared" si="331"/>
        <v>0</v>
      </c>
      <c r="Q1173">
        <f>IF(M1173=0,0,M1173/予定価格!B1161)</f>
        <v>0</v>
      </c>
      <c r="R1173">
        <f t="shared" si="324"/>
        <v>11</v>
      </c>
      <c r="S1173">
        <f t="shared" si="332"/>
        <v>0</v>
      </c>
      <c r="T1173" s="6">
        <f t="shared" si="333"/>
        <v>0</v>
      </c>
      <c r="U1173" s="6" t="e">
        <f>IF(予定価格!$G$1939=0,ROUND(予定価格!H1161*(入力表!$F$12/予定価格!$H$1943),-$F$14),ROUND((予定価格!G1161*(入力表!$F$12-予定価格!$H$1943)/予定価格!$G$1943)+予定価格!H1161,-$F$14))</f>
        <v>#DIV/0!</v>
      </c>
      <c r="V1173" t="e">
        <f>IF(U1173=0,1,IF(予定価格!O1161=0,1,(U1173-予定価格!P1161)/予定価格!O1161))</f>
        <v>#DIV/0!</v>
      </c>
      <c r="W1173" t="e">
        <f t="shared" si="325"/>
        <v>#DIV/0!</v>
      </c>
      <c r="X1173" t="e">
        <f t="shared" si="334"/>
        <v>#DIV/0!</v>
      </c>
      <c r="Y1173" t="e">
        <f>IF(U1173=0,0,IF(予定価格!G1161=0,0,(U1173-予定価格!H1161)/予定価格!G1161))</f>
        <v>#DIV/0!</v>
      </c>
      <c r="Z1173" t="e">
        <f t="shared" si="326"/>
        <v>#DIV/0!</v>
      </c>
      <c r="AA1173" t="e">
        <f t="shared" si="335"/>
        <v>#DIV/0!</v>
      </c>
      <c r="AB1173" s="6" t="e">
        <f t="shared" si="336"/>
        <v>#DIV/0!</v>
      </c>
    </row>
    <row r="1174" spans="1:28" hidden="1" x14ac:dyDescent="0.2">
      <c r="A1174">
        <f>+予定価格!A1162</f>
        <v>0</v>
      </c>
      <c r="B1174" s="268">
        <f>ROUND(予定価格!B1162*査定表!$B$1949,-D1174)+E1174</f>
        <v>0</v>
      </c>
      <c r="C1174" s="268"/>
      <c r="D1174" s="32">
        <f t="shared" si="337"/>
        <v>3</v>
      </c>
      <c r="E1174" s="33">
        <f t="shared" si="327"/>
        <v>0</v>
      </c>
      <c r="F1174" s="268">
        <f>IF($F$12=0,0,IF(予定価格!$G$1939=0,ROUND(予定価格!H1162*(入力表!$F$12/予定価格!$H$1943),-H1174),ROUND((予定価格!G1162*(入力表!$F$12-予定価格!$H$1943)/予定価格!$G$1943)+予定価格!H1162,-H1174)))+I1174</f>
        <v>0</v>
      </c>
      <c r="G1174" s="268"/>
      <c r="H1174" s="34">
        <f t="shared" si="338"/>
        <v>3</v>
      </c>
      <c r="I1174" s="35">
        <f t="shared" si="328"/>
        <v>0</v>
      </c>
      <c r="J1174" s="252">
        <f t="shared" si="329"/>
        <v>0</v>
      </c>
      <c r="K1174" s="12">
        <f t="shared" si="330"/>
        <v>0</v>
      </c>
      <c r="L1174" s="37"/>
      <c r="M1174" s="6">
        <f>ROUND(予定価格!B1162*査定表!$B$1949,-$F$14)</f>
        <v>0</v>
      </c>
      <c r="N1174">
        <f>IF(M1174=0,1,M1174/予定価格!B1162)</f>
        <v>1</v>
      </c>
      <c r="O1174">
        <f t="shared" si="323"/>
        <v>11</v>
      </c>
      <c r="P1174">
        <f t="shared" si="331"/>
        <v>0</v>
      </c>
      <c r="Q1174">
        <f>IF(M1174=0,0,M1174/予定価格!B1162)</f>
        <v>0</v>
      </c>
      <c r="R1174">
        <f t="shared" si="324"/>
        <v>11</v>
      </c>
      <c r="S1174">
        <f t="shared" si="332"/>
        <v>0</v>
      </c>
      <c r="T1174" s="6">
        <f t="shared" si="333"/>
        <v>0</v>
      </c>
      <c r="U1174" s="6" t="e">
        <f>IF(予定価格!$G$1939=0,ROUND(予定価格!H1162*(入力表!$F$12/予定価格!$H$1943),-$F$14),ROUND((予定価格!G1162*(入力表!$F$12-予定価格!$H$1943)/予定価格!$G$1943)+予定価格!H1162,-$F$14))</f>
        <v>#DIV/0!</v>
      </c>
      <c r="V1174" t="e">
        <f>IF(U1174=0,1,IF(予定価格!O1162=0,1,(U1174-予定価格!P1162)/予定価格!O1162))</f>
        <v>#DIV/0!</v>
      </c>
      <c r="W1174" t="e">
        <f t="shared" si="325"/>
        <v>#DIV/0!</v>
      </c>
      <c r="X1174" t="e">
        <f t="shared" si="334"/>
        <v>#DIV/0!</v>
      </c>
      <c r="Y1174" t="e">
        <f>IF(U1174=0,0,IF(予定価格!G1162=0,0,(U1174-予定価格!H1162)/予定価格!G1162))</f>
        <v>#DIV/0!</v>
      </c>
      <c r="Z1174" t="e">
        <f t="shared" si="326"/>
        <v>#DIV/0!</v>
      </c>
      <c r="AA1174" t="e">
        <f t="shared" si="335"/>
        <v>#DIV/0!</v>
      </c>
      <c r="AB1174" s="6" t="e">
        <f t="shared" si="336"/>
        <v>#DIV/0!</v>
      </c>
    </row>
    <row r="1175" spans="1:28" hidden="1" x14ac:dyDescent="0.2">
      <c r="A1175">
        <f>+予定価格!A1163</f>
        <v>0</v>
      </c>
      <c r="B1175" s="268">
        <f>ROUND(予定価格!B1163*査定表!$B$1949,-D1175)+E1175</f>
        <v>0</v>
      </c>
      <c r="C1175" s="268"/>
      <c r="D1175" s="32">
        <f t="shared" si="337"/>
        <v>3</v>
      </c>
      <c r="E1175" s="33">
        <f t="shared" si="327"/>
        <v>0</v>
      </c>
      <c r="F1175" s="268">
        <f>IF($F$12=0,0,IF(予定価格!$G$1939=0,ROUND(予定価格!H1163*(入力表!$F$12/予定価格!$H$1943),-H1175),ROUND((予定価格!G1163*(入力表!$F$12-予定価格!$H$1943)/予定価格!$G$1943)+予定価格!H1163,-H1175)))+I1175</f>
        <v>0</v>
      </c>
      <c r="G1175" s="268"/>
      <c r="H1175" s="34">
        <f t="shared" si="338"/>
        <v>3</v>
      </c>
      <c r="I1175" s="35">
        <f t="shared" si="328"/>
        <v>0</v>
      </c>
      <c r="J1175" s="252">
        <f t="shared" si="329"/>
        <v>0</v>
      </c>
      <c r="K1175" s="12">
        <f t="shared" si="330"/>
        <v>0</v>
      </c>
      <c r="L1175" s="37"/>
      <c r="M1175" s="6">
        <f>ROUND(予定価格!B1163*査定表!$B$1949,-$F$14)</f>
        <v>0</v>
      </c>
      <c r="N1175">
        <f>IF(M1175=0,1,M1175/予定価格!B1163)</f>
        <v>1</v>
      </c>
      <c r="O1175">
        <f t="shared" si="323"/>
        <v>11</v>
      </c>
      <c r="P1175">
        <f t="shared" si="331"/>
        <v>0</v>
      </c>
      <c r="Q1175">
        <f>IF(M1175=0,0,M1175/予定価格!B1163)</f>
        <v>0</v>
      </c>
      <c r="R1175">
        <f t="shared" si="324"/>
        <v>11</v>
      </c>
      <c r="S1175">
        <f t="shared" si="332"/>
        <v>0</v>
      </c>
      <c r="T1175" s="6">
        <f t="shared" si="333"/>
        <v>0</v>
      </c>
      <c r="U1175" s="6" t="e">
        <f>IF(予定価格!$G$1939=0,ROUND(予定価格!H1163*(入力表!$F$12/予定価格!$H$1943),-$F$14),ROUND((予定価格!G1163*(入力表!$F$12-予定価格!$H$1943)/予定価格!$G$1943)+予定価格!H1163,-$F$14))</f>
        <v>#DIV/0!</v>
      </c>
      <c r="V1175" t="e">
        <f>IF(U1175=0,1,IF(予定価格!O1163=0,1,(U1175-予定価格!P1163)/予定価格!O1163))</f>
        <v>#DIV/0!</v>
      </c>
      <c r="W1175" t="e">
        <f t="shared" si="325"/>
        <v>#DIV/0!</v>
      </c>
      <c r="X1175" t="e">
        <f t="shared" si="334"/>
        <v>#DIV/0!</v>
      </c>
      <c r="Y1175" t="e">
        <f>IF(U1175=0,0,IF(予定価格!G1163=0,0,(U1175-予定価格!H1163)/予定価格!G1163))</f>
        <v>#DIV/0!</v>
      </c>
      <c r="Z1175" t="e">
        <f t="shared" si="326"/>
        <v>#DIV/0!</v>
      </c>
      <c r="AA1175" t="e">
        <f t="shared" si="335"/>
        <v>#DIV/0!</v>
      </c>
      <c r="AB1175" s="6" t="e">
        <f t="shared" si="336"/>
        <v>#DIV/0!</v>
      </c>
    </row>
    <row r="1176" spans="1:28" hidden="1" x14ac:dyDescent="0.2">
      <c r="A1176">
        <f>+予定価格!A1164</f>
        <v>0</v>
      </c>
      <c r="B1176" s="268">
        <f>ROUND(予定価格!B1164*査定表!$B$1949,-D1176)+E1176</f>
        <v>0</v>
      </c>
      <c r="C1176" s="268"/>
      <c r="D1176" s="32">
        <f t="shared" si="337"/>
        <v>3</v>
      </c>
      <c r="E1176" s="33">
        <f t="shared" si="327"/>
        <v>0</v>
      </c>
      <c r="F1176" s="268">
        <f>IF($F$12=0,0,IF(予定価格!$G$1939=0,ROUND(予定価格!H1164*(入力表!$F$12/予定価格!$H$1943),-H1176),ROUND((予定価格!G1164*(入力表!$F$12-予定価格!$H$1943)/予定価格!$G$1943)+予定価格!H1164,-H1176)))+I1176</f>
        <v>0</v>
      </c>
      <c r="G1176" s="268"/>
      <c r="H1176" s="34">
        <f t="shared" si="338"/>
        <v>3</v>
      </c>
      <c r="I1176" s="35">
        <f t="shared" si="328"/>
        <v>0</v>
      </c>
      <c r="J1176" s="252">
        <f t="shared" si="329"/>
        <v>0</v>
      </c>
      <c r="K1176" s="12">
        <f t="shared" si="330"/>
        <v>0</v>
      </c>
      <c r="L1176" s="37"/>
      <c r="M1176" s="6">
        <f>ROUND(予定価格!B1164*査定表!$B$1949,-$F$14)</f>
        <v>0</v>
      </c>
      <c r="N1176">
        <f>IF(M1176=0,1,M1176/予定価格!B1164)</f>
        <v>1</v>
      </c>
      <c r="O1176">
        <f t="shared" si="323"/>
        <v>11</v>
      </c>
      <c r="P1176">
        <f t="shared" si="331"/>
        <v>0</v>
      </c>
      <c r="Q1176">
        <f>IF(M1176=0,0,M1176/予定価格!B1164)</f>
        <v>0</v>
      </c>
      <c r="R1176">
        <f t="shared" si="324"/>
        <v>11</v>
      </c>
      <c r="S1176">
        <f t="shared" si="332"/>
        <v>0</v>
      </c>
      <c r="T1176" s="6">
        <f t="shared" si="333"/>
        <v>0</v>
      </c>
      <c r="U1176" s="6" t="e">
        <f>IF(予定価格!$G$1939=0,ROUND(予定価格!H1164*(入力表!$F$12/予定価格!$H$1943),-$F$14),ROUND((予定価格!G1164*(入力表!$F$12-予定価格!$H$1943)/予定価格!$G$1943)+予定価格!H1164,-$F$14))</f>
        <v>#DIV/0!</v>
      </c>
      <c r="V1176" t="e">
        <f>IF(U1176=0,1,IF(予定価格!O1164=0,1,(U1176-予定価格!P1164)/予定価格!O1164))</f>
        <v>#DIV/0!</v>
      </c>
      <c r="W1176" t="e">
        <f t="shared" si="325"/>
        <v>#DIV/0!</v>
      </c>
      <c r="X1176" t="e">
        <f t="shared" si="334"/>
        <v>#DIV/0!</v>
      </c>
      <c r="Y1176" t="e">
        <f>IF(U1176=0,0,IF(予定価格!G1164=0,0,(U1176-予定価格!H1164)/予定価格!G1164))</f>
        <v>#DIV/0!</v>
      </c>
      <c r="Z1176" t="e">
        <f t="shared" si="326"/>
        <v>#DIV/0!</v>
      </c>
      <c r="AA1176" t="e">
        <f t="shared" si="335"/>
        <v>#DIV/0!</v>
      </c>
      <c r="AB1176" s="6" t="e">
        <f t="shared" si="336"/>
        <v>#DIV/0!</v>
      </c>
    </row>
    <row r="1177" spans="1:28" hidden="1" x14ac:dyDescent="0.2">
      <c r="A1177">
        <f>+予定価格!A1165</f>
        <v>0</v>
      </c>
      <c r="B1177" s="268">
        <f>ROUND(予定価格!B1165*査定表!$B$1949,-D1177)+E1177</f>
        <v>0</v>
      </c>
      <c r="C1177" s="268"/>
      <c r="D1177" s="32">
        <f t="shared" si="337"/>
        <v>3</v>
      </c>
      <c r="E1177" s="33">
        <f t="shared" si="327"/>
        <v>0</v>
      </c>
      <c r="F1177" s="268">
        <f>IF($F$12=0,0,IF(予定価格!$G$1939=0,ROUND(予定価格!H1165*(入力表!$F$12/予定価格!$H$1943),-H1177),ROUND((予定価格!G1165*(入力表!$F$12-予定価格!$H$1943)/予定価格!$G$1943)+予定価格!H1165,-H1177)))+I1177</f>
        <v>0</v>
      </c>
      <c r="G1177" s="268"/>
      <c r="H1177" s="34">
        <f t="shared" si="338"/>
        <v>3</v>
      </c>
      <c r="I1177" s="35">
        <f t="shared" si="328"/>
        <v>0</v>
      </c>
      <c r="J1177" s="252">
        <f t="shared" si="329"/>
        <v>0</v>
      </c>
      <c r="K1177" s="12">
        <f t="shared" si="330"/>
        <v>0</v>
      </c>
      <c r="L1177" s="37"/>
      <c r="M1177" s="6">
        <f>ROUND(予定価格!B1165*査定表!$B$1949,-$F$14)</f>
        <v>0</v>
      </c>
      <c r="N1177">
        <f>IF(M1177=0,1,M1177/予定価格!B1165)</f>
        <v>1</v>
      </c>
      <c r="O1177">
        <f t="shared" si="323"/>
        <v>11</v>
      </c>
      <c r="P1177">
        <f t="shared" si="331"/>
        <v>0</v>
      </c>
      <c r="Q1177">
        <f>IF(M1177=0,0,M1177/予定価格!B1165)</f>
        <v>0</v>
      </c>
      <c r="R1177">
        <f t="shared" si="324"/>
        <v>11</v>
      </c>
      <c r="S1177">
        <f t="shared" si="332"/>
        <v>0</v>
      </c>
      <c r="T1177" s="6">
        <f t="shared" si="333"/>
        <v>0</v>
      </c>
      <c r="U1177" s="6" t="e">
        <f>IF(予定価格!$G$1939=0,ROUND(予定価格!H1165*(入力表!$F$12/予定価格!$H$1943),-$F$14),ROUND((予定価格!G1165*(入力表!$F$12-予定価格!$H$1943)/予定価格!$G$1943)+予定価格!H1165,-$F$14))</f>
        <v>#DIV/0!</v>
      </c>
      <c r="V1177" t="e">
        <f>IF(U1177=0,1,IF(予定価格!O1165=0,1,(U1177-予定価格!P1165)/予定価格!O1165))</f>
        <v>#DIV/0!</v>
      </c>
      <c r="W1177" t="e">
        <f t="shared" si="325"/>
        <v>#DIV/0!</v>
      </c>
      <c r="X1177" t="e">
        <f t="shared" si="334"/>
        <v>#DIV/0!</v>
      </c>
      <c r="Y1177" t="e">
        <f>IF(U1177=0,0,IF(予定価格!G1165=0,0,(U1177-予定価格!H1165)/予定価格!G1165))</f>
        <v>#DIV/0!</v>
      </c>
      <c r="Z1177" t="e">
        <f t="shared" si="326"/>
        <v>#DIV/0!</v>
      </c>
      <c r="AA1177" t="e">
        <f t="shared" si="335"/>
        <v>#DIV/0!</v>
      </c>
      <c r="AB1177" s="6" t="e">
        <f t="shared" si="336"/>
        <v>#DIV/0!</v>
      </c>
    </row>
    <row r="1178" spans="1:28" hidden="1" x14ac:dyDescent="0.2">
      <c r="A1178">
        <f>+予定価格!A1166</f>
        <v>0</v>
      </c>
      <c r="B1178" s="268">
        <f>ROUND(予定価格!B1166*査定表!$B$1949,-D1178)+E1178</f>
        <v>0</v>
      </c>
      <c r="C1178" s="268"/>
      <c r="D1178" s="32">
        <f t="shared" si="337"/>
        <v>3</v>
      </c>
      <c r="E1178" s="33">
        <f t="shared" si="327"/>
        <v>0</v>
      </c>
      <c r="F1178" s="268">
        <f>IF($F$12=0,0,IF(予定価格!$G$1939=0,ROUND(予定価格!H1166*(入力表!$F$12/予定価格!$H$1943),-H1178),ROUND((予定価格!G1166*(入力表!$F$12-予定価格!$H$1943)/予定価格!$G$1943)+予定価格!H1166,-H1178)))+I1178</f>
        <v>0</v>
      </c>
      <c r="G1178" s="268"/>
      <c r="H1178" s="34">
        <f t="shared" si="338"/>
        <v>3</v>
      </c>
      <c r="I1178" s="35">
        <f t="shared" si="328"/>
        <v>0</v>
      </c>
      <c r="J1178" s="252">
        <f t="shared" si="329"/>
        <v>0</v>
      </c>
      <c r="K1178" s="12">
        <f t="shared" si="330"/>
        <v>0</v>
      </c>
      <c r="L1178" s="37"/>
      <c r="M1178" s="6">
        <f>ROUND(予定価格!B1166*査定表!$B$1949,-$F$14)</f>
        <v>0</v>
      </c>
      <c r="N1178">
        <f>IF(M1178=0,1,M1178/予定価格!B1166)</f>
        <v>1</v>
      </c>
      <c r="O1178">
        <f t="shared" ref="O1178:O1241" si="339">RANK(N1178,N$17:N$1984,1)</f>
        <v>11</v>
      </c>
      <c r="P1178">
        <f t="shared" si="331"/>
        <v>0</v>
      </c>
      <c r="Q1178">
        <f>IF(M1178=0,0,M1178/予定価格!B1166)</f>
        <v>0</v>
      </c>
      <c r="R1178">
        <f t="shared" ref="R1178:R1241" si="340">RANK(Q1178,Q$17:Q$1984,0)</f>
        <v>11</v>
      </c>
      <c r="S1178">
        <f t="shared" si="332"/>
        <v>0</v>
      </c>
      <c r="T1178" s="6">
        <f t="shared" si="333"/>
        <v>0</v>
      </c>
      <c r="U1178" s="6" t="e">
        <f>IF(予定価格!$G$1939=0,ROUND(予定価格!H1166*(入力表!$F$12/予定価格!$H$1943),-$F$14),ROUND((予定価格!G1166*(入力表!$F$12-予定価格!$H$1943)/予定価格!$G$1943)+予定価格!H1166,-$F$14))</f>
        <v>#DIV/0!</v>
      </c>
      <c r="V1178" t="e">
        <f>IF(U1178=0,1,IF(予定価格!O1166=0,1,(U1178-予定価格!P1166)/予定価格!O1166))</f>
        <v>#DIV/0!</v>
      </c>
      <c r="W1178" t="e">
        <f t="shared" ref="W1178:W1241" si="341">RANK(V1178,V$17:V$1984,1)</f>
        <v>#DIV/0!</v>
      </c>
      <c r="X1178" t="e">
        <f t="shared" si="334"/>
        <v>#DIV/0!</v>
      </c>
      <c r="Y1178" t="e">
        <f>IF(U1178=0,0,IF(予定価格!G1166=0,0,(U1178-予定価格!H1166)/予定価格!G1166))</f>
        <v>#DIV/0!</v>
      </c>
      <c r="Z1178" t="e">
        <f t="shared" ref="Z1178:Z1241" si="342">RANK(Y1178,Y$17:Y$1984,0)</f>
        <v>#DIV/0!</v>
      </c>
      <c r="AA1178" t="e">
        <f t="shared" si="335"/>
        <v>#DIV/0!</v>
      </c>
      <c r="AB1178" s="6" t="e">
        <f t="shared" si="336"/>
        <v>#DIV/0!</v>
      </c>
    </row>
    <row r="1179" spans="1:28" hidden="1" x14ac:dyDescent="0.2">
      <c r="A1179">
        <f>+予定価格!A1167</f>
        <v>0</v>
      </c>
      <c r="B1179" s="268">
        <f>ROUND(予定価格!B1167*査定表!$B$1949,-D1179)+E1179</f>
        <v>0</v>
      </c>
      <c r="C1179" s="268"/>
      <c r="D1179" s="32">
        <f t="shared" si="337"/>
        <v>3</v>
      </c>
      <c r="E1179" s="33">
        <f t="shared" si="327"/>
        <v>0</v>
      </c>
      <c r="F1179" s="268">
        <f>IF($F$12=0,0,IF(予定価格!$G$1939=0,ROUND(予定価格!H1167*(入力表!$F$12/予定価格!$H$1943),-H1179),ROUND((予定価格!G1167*(入力表!$F$12-予定価格!$H$1943)/予定価格!$G$1943)+予定価格!H1167,-H1179)))+I1179</f>
        <v>0</v>
      </c>
      <c r="G1179" s="268"/>
      <c r="H1179" s="34">
        <f t="shared" si="338"/>
        <v>3</v>
      </c>
      <c r="I1179" s="35">
        <f t="shared" si="328"/>
        <v>0</v>
      </c>
      <c r="J1179" s="252">
        <f t="shared" si="329"/>
        <v>0</v>
      </c>
      <c r="K1179" s="12">
        <f t="shared" si="330"/>
        <v>0</v>
      </c>
      <c r="L1179" s="37"/>
      <c r="M1179" s="6">
        <f>ROUND(予定価格!B1167*査定表!$B$1949,-$F$14)</f>
        <v>0</v>
      </c>
      <c r="N1179">
        <f>IF(M1179=0,1,M1179/予定価格!B1167)</f>
        <v>1</v>
      </c>
      <c r="O1179">
        <f t="shared" si="339"/>
        <v>11</v>
      </c>
      <c r="P1179">
        <f t="shared" si="331"/>
        <v>0</v>
      </c>
      <c r="Q1179">
        <f>IF(M1179=0,0,M1179/予定価格!B1167)</f>
        <v>0</v>
      </c>
      <c r="R1179">
        <f t="shared" si="340"/>
        <v>11</v>
      </c>
      <c r="S1179">
        <f t="shared" si="332"/>
        <v>0</v>
      </c>
      <c r="T1179" s="6">
        <f t="shared" si="333"/>
        <v>0</v>
      </c>
      <c r="U1179" s="6" t="e">
        <f>IF(予定価格!$G$1939=0,ROUND(予定価格!H1167*(入力表!$F$12/予定価格!$H$1943),-$F$14),ROUND((予定価格!G1167*(入力表!$F$12-予定価格!$H$1943)/予定価格!$G$1943)+予定価格!H1167,-$F$14))</f>
        <v>#DIV/0!</v>
      </c>
      <c r="V1179" t="e">
        <f>IF(U1179=0,1,IF(予定価格!O1167=0,1,(U1179-予定価格!P1167)/予定価格!O1167))</f>
        <v>#DIV/0!</v>
      </c>
      <c r="W1179" t="e">
        <f t="shared" si="341"/>
        <v>#DIV/0!</v>
      </c>
      <c r="X1179" t="e">
        <f t="shared" si="334"/>
        <v>#DIV/0!</v>
      </c>
      <c r="Y1179" t="e">
        <f>IF(U1179=0,0,IF(予定価格!G1167=0,0,(U1179-予定価格!H1167)/予定価格!G1167))</f>
        <v>#DIV/0!</v>
      </c>
      <c r="Z1179" t="e">
        <f t="shared" si="342"/>
        <v>#DIV/0!</v>
      </c>
      <c r="AA1179" t="e">
        <f t="shared" si="335"/>
        <v>#DIV/0!</v>
      </c>
      <c r="AB1179" s="6" t="e">
        <f t="shared" si="336"/>
        <v>#DIV/0!</v>
      </c>
    </row>
    <row r="1180" spans="1:28" hidden="1" x14ac:dyDescent="0.2">
      <c r="A1180">
        <f>+予定価格!A1168</f>
        <v>0</v>
      </c>
      <c r="B1180" s="268">
        <f>ROUND(予定価格!B1168*査定表!$B$1949,-D1180)+E1180</f>
        <v>0</v>
      </c>
      <c r="C1180" s="268"/>
      <c r="D1180" s="32">
        <f t="shared" si="337"/>
        <v>3</v>
      </c>
      <c r="E1180" s="33">
        <f t="shared" si="327"/>
        <v>0</v>
      </c>
      <c r="F1180" s="268">
        <f>IF($F$12=0,0,IF(予定価格!$G$1939=0,ROUND(予定価格!H1168*(入力表!$F$12/予定価格!$H$1943),-H1180),ROUND((予定価格!G1168*(入力表!$F$12-予定価格!$H$1943)/予定価格!$G$1943)+予定価格!H1168,-H1180)))+I1180</f>
        <v>0</v>
      </c>
      <c r="G1180" s="268"/>
      <c r="H1180" s="34">
        <f t="shared" si="338"/>
        <v>3</v>
      </c>
      <c r="I1180" s="35">
        <f t="shared" si="328"/>
        <v>0</v>
      </c>
      <c r="J1180" s="252">
        <f t="shared" si="329"/>
        <v>0</v>
      </c>
      <c r="K1180" s="12">
        <f t="shared" si="330"/>
        <v>0</v>
      </c>
      <c r="L1180" s="37"/>
      <c r="M1180" s="6">
        <f>ROUND(予定価格!B1168*査定表!$B$1949,-$F$14)</f>
        <v>0</v>
      </c>
      <c r="N1180">
        <f>IF(M1180=0,1,M1180/予定価格!B1168)</f>
        <v>1</v>
      </c>
      <c r="O1180">
        <f t="shared" si="339"/>
        <v>11</v>
      </c>
      <c r="P1180">
        <f t="shared" si="331"/>
        <v>0</v>
      </c>
      <c r="Q1180">
        <f>IF(M1180=0,0,M1180/予定価格!B1168)</f>
        <v>0</v>
      </c>
      <c r="R1180">
        <f t="shared" si="340"/>
        <v>11</v>
      </c>
      <c r="S1180">
        <f t="shared" si="332"/>
        <v>0</v>
      </c>
      <c r="T1180" s="6">
        <f t="shared" si="333"/>
        <v>0</v>
      </c>
      <c r="U1180" s="6" t="e">
        <f>IF(予定価格!$G$1939=0,ROUND(予定価格!H1168*(入力表!$F$12/予定価格!$H$1943),-$F$14),ROUND((予定価格!G1168*(入力表!$F$12-予定価格!$H$1943)/予定価格!$G$1943)+予定価格!H1168,-$F$14))</f>
        <v>#DIV/0!</v>
      </c>
      <c r="V1180" t="e">
        <f>IF(U1180=0,1,IF(予定価格!O1168=0,1,(U1180-予定価格!P1168)/予定価格!O1168))</f>
        <v>#DIV/0!</v>
      </c>
      <c r="W1180" t="e">
        <f t="shared" si="341"/>
        <v>#DIV/0!</v>
      </c>
      <c r="X1180" t="e">
        <f t="shared" si="334"/>
        <v>#DIV/0!</v>
      </c>
      <c r="Y1180" t="e">
        <f>IF(U1180=0,0,IF(予定価格!G1168=0,0,(U1180-予定価格!H1168)/予定価格!G1168))</f>
        <v>#DIV/0!</v>
      </c>
      <c r="Z1180" t="e">
        <f t="shared" si="342"/>
        <v>#DIV/0!</v>
      </c>
      <c r="AA1180" t="e">
        <f t="shared" si="335"/>
        <v>#DIV/0!</v>
      </c>
      <c r="AB1180" s="6" t="e">
        <f t="shared" si="336"/>
        <v>#DIV/0!</v>
      </c>
    </row>
    <row r="1181" spans="1:28" hidden="1" x14ac:dyDescent="0.2">
      <c r="A1181">
        <f>+予定価格!A1169</f>
        <v>0</v>
      </c>
      <c r="B1181" s="268">
        <f>ROUND(予定価格!B1169*査定表!$B$1949,-D1181)+E1181</f>
        <v>0</v>
      </c>
      <c r="C1181" s="268"/>
      <c r="D1181" s="32">
        <f t="shared" si="337"/>
        <v>3</v>
      </c>
      <c r="E1181" s="33">
        <f t="shared" si="327"/>
        <v>0</v>
      </c>
      <c r="F1181" s="268">
        <f>IF($F$12=0,0,IF(予定価格!$G$1939=0,ROUND(予定価格!H1169*(入力表!$F$12/予定価格!$H$1943),-H1181),ROUND((予定価格!G1169*(入力表!$F$12-予定価格!$H$1943)/予定価格!$G$1943)+予定価格!H1169,-H1181)))+I1181</f>
        <v>0</v>
      </c>
      <c r="G1181" s="268"/>
      <c r="H1181" s="34">
        <f t="shared" si="338"/>
        <v>3</v>
      </c>
      <c r="I1181" s="35">
        <f t="shared" si="328"/>
        <v>0</v>
      </c>
      <c r="J1181" s="252">
        <f t="shared" si="329"/>
        <v>0</v>
      </c>
      <c r="K1181" s="12">
        <f t="shared" si="330"/>
        <v>0</v>
      </c>
      <c r="L1181" s="37"/>
      <c r="M1181" s="6">
        <f>ROUND(予定価格!B1169*査定表!$B$1949,-$F$14)</f>
        <v>0</v>
      </c>
      <c r="N1181">
        <f>IF(M1181=0,1,M1181/予定価格!B1169)</f>
        <v>1</v>
      </c>
      <c r="O1181">
        <f t="shared" si="339"/>
        <v>11</v>
      </c>
      <c r="P1181">
        <f t="shared" si="331"/>
        <v>0</v>
      </c>
      <c r="Q1181">
        <f>IF(M1181=0,0,M1181/予定価格!B1169)</f>
        <v>0</v>
      </c>
      <c r="R1181">
        <f t="shared" si="340"/>
        <v>11</v>
      </c>
      <c r="S1181">
        <f t="shared" si="332"/>
        <v>0</v>
      </c>
      <c r="T1181" s="6">
        <f t="shared" si="333"/>
        <v>0</v>
      </c>
      <c r="U1181" s="6" t="e">
        <f>IF(予定価格!$G$1939=0,ROUND(予定価格!H1169*(入力表!$F$12/予定価格!$H$1943),-$F$14),ROUND((予定価格!G1169*(入力表!$F$12-予定価格!$H$1943)/予定価格!$G$1943)+予定価格!H1169,-$F$14))</f>
        <v>#DIV/0!</v>
      </c>
      <c r="V1181" t="e">
        <f>IF(U1181=0,1,IF(予定価格!O1169=0,1,(U1181-予定価格!P1169)/予定価格!O1169))</f>
        <v>#DIV/0!</v>
      </c>
      <c r="W1181" t="e">
        <f t="shared" si="341"/>
        <v>#DIV/0!</v>
      </c>
      <c r="X1181" t="e">
        <f t="shared" si="334"/>
        <v>#DIV/0!</v>
      </c>
      <c r="Y1181" t="e">
        <f>IF(U1181=0,0,IF(予定価格!G1169=0,0,(U1181-予定価格!H1169)/予定価格!G1169))</f>
        <v>#DIV/0!</v>
      </c>
      <c r="Z1181" t="e">
        <f t="shared" si="342"/>
        <v>#DIV/0!</v>
      </c>
      <c r="AA1181" t="e">
        <f t="shared" si="335"/>
        <v>#DIV/0!</v>
      </c>
      <c r="AB1181" s="6" t="e">
        <f t="shared" si="336"/>
        <v>#DIV/0!</v>
      </c>
    </row>
    <row r="1182" spans="1:28" hidden="1" x14ac:dyDescent="0.2">
      <c r="A1182">
        <f>+予定価格!A1170</f>
        <v>0</v>
      </c>
      <c r="B1182" s="268">
        <f>ROUND(予定価格!B1170*査定表!$B$1949,-D1182)+E1182</f>
        <v>0</v>
      </c>
      <c r="C1182" s="268"/>
      <c r="D1182" s="32">
        <f t="shared" si="337"/>
        <v>3</v>
      </c>
      <c r="E1182" s="33">
        <f t="shared" si="327"/>
        <v>0</v>
      </c>
      <c r="F1182" s="268">
        <f>IF($F$12=0,0,IF(予定価格!$G$1939=0,ROUND(予定価格!H1170*(入力表!$F$12/予定価格!$H$1943),-H1182),ROUND((予定価格!G1170*(入力表!$F$12-予定価格!$H$1943)/予定価格!$G$1943)+予定価格!H1170,-H1182)))+I1182</f>
        <v>0</v>
      </c>
      <c r="G1182" s="268"/>
      <c r="H1182" s="34">
        <f t="shared" si="338"/>
        <v>3</v>
      </c>
      <c r="I1182" s="35">
        <f t="shared" si="328"/>
        <v>0</v>
      </c>
      <c r="J1182" s="252">
        <f t="shared" si="329"/>
        <v>0</v>
      </c>
      <c r="K1182" s="12">
        <f t="shared" si="330"/>
        <v>0</v>
      </c>
      <c r="L1182" s="37"/>
      <c r="M1182" s="6">
        <f>ROUND(予定価格!B1170*査定表!$B$1949,-$F$14)</f>
        <v>0</v>
      </c>
      <c r="N1182">
        <f>IF(M1182=0,1,M1182/予定価格!B1170)</f>
        <v>1</v>
      </c>
      <c r="O1182">
        <f t="shared" si="339"/>
        <v>11</v>
      </c>
      <c r="P1182">
        <f t="shared" si="331"/>
        <v>0</v>
      </c>
      <c r="Q1182">
        <f>IF(M1182=0,0,M1182/予定価格!B1170)</f>
        <v>0</v>
      </c>
      <c r="R1182">
        <f t="shared" si="340"/>
        <v>11</v>
      </c>
      <c r="S1182">
        <f t="shared" si="332"/>
        <v>0</v>
      </c>
      <c r="T1182" s="6">
        <f t="shared" si="333"/>
        <v>0</v>
      </c>
      <c r="U1182" s="6" t="e">
        <f>IF(予定価格!$G$1939=0,ROUND(予定価格!H1170*(入力表!$F$12/予定価格!$H$1943),-$F$14),ROUND((予定価格!G1170*(入力表!$F$12-予定価格!$H$1943)/予定価格!$G$1943)+予定価格!H1170,-$F$14))</f>
        <v>#DIV/0!</v>
      </c>
      <c r="V1182" t="e">
        <f>IF(U1182=0,1,IF(予定価格!O1170=0,1,(U1182-予定価格!P1170)/予定価格!O1170))</f>
        <v>#DIV/0!</v>
      </c>
      <c r="W1182" t="e">
        <f t="shared" si="341"/>
        <v>#DIV/0!</v>
      </c>
      <c r="X1182" t="e">
        <f t="shared" si="334"/>
        <v>#DIV/0!</v>
      </c>
      <c r="Y1182" t="e">
        <f>IF(U1182=0,0,IF(予定価格!G1170=0,0,(U1182-予定価格!H1170)/予定価格!G1170))</f>
        <v>#DIV/0!</v>
      </c>
      <c r="Z1182" t="e">
        <f t="shared" si="342"/>
        <v>#DIV/0!</v>
      </c>
      <c r="AA1182" t="e">
        <f t="shared" si="335"/>
        <v>#DIV/0!</v>
      </c>
      <c r="AB1182" s="6" t="e">
        <f t="shared" si="336"/>
        <v>#DIV/0!</v>
      </c>
    </row>
    <row r="1183" spans="1:28" hidden="1" x14ac:dyDescent="0.2">
      <c r="A1183">
        <f>+予定価格!A1171</f>
        <v>0</v>
      </c>
      <c r="B1183" s="268">
        <f>ROUND(予定価格!B1171*査定表!$B$1949,-D1183)+E1183</f>
        <v>0</v>
      </c>
      <c r="C1183" s="268"/>
      <c r="D1183" s="32">
        <f t="shared" si="337"/>
        <v>3</v>
      </c>
      <c r="E1183" s="33">
        <f t="shared" si="327"/>
        <v>0</v>
      </c>
      <c r="F1183" s="268">
        <f>IF($F$12=0,0,IF(予定価格!$G$1939=0,ROUND(予定価格!H1171*(入力表!$F$12/予定価格!$H$1943),-H1183),ROUND((予定価格!G1171*(入力表!$F$12-予定価格!$H$1943)/予定価格!$G$1943)+予定価格!H1171,-H1183)))+I1183</f>
        <v>0</v>
      </c>
      <c r="G1183" s="268"/>
      <c r="H1183" s="34">
        <f t="shared" si="338"/>
        <v>3</v>
      </c>
      <c r="I1183" s="35">
        <f t="shared" si="328"/>
        <v>0</v>
      </c>
      <c r="J1183" s="252">
        <f t="shared" si="329"/>
        <v>0</v>
      </c>
      <c r="K1183" s="12">
        <f t="shared" si="330"/>
        <v>0</v>
      </c>
      <c r="L1183" s="37"/>
      <c r="M1183" s="6">
        <f>ROUND(予定価格!B1171*査定表!$B$1949,-$F$14)</f>
        <v>0</v>
      </c>
      <c r="N1183">
        <f>IF(M1183=0,1,M1183/予定価格!B1171)</f>
        <v>1</v>
      </c>
      <c r="O1183">
        <f t="shared" si="339"/>
        <v>11</v>
      </c>
      <c r="P1183">
        <f t="shared" si="331"/>
        <v>0</v>
      </c>
      <c r="Q1183">
        <f>IF(M1183=0,0,M1183/予定価格!B1171)</f>
        <v>0</v>
      </c>
      <c r="R1183">
        <f t="shared" si="340"/>
        <v>11</v>
      </c>
      <c r="S1183">
        <f t="shared" si="332"/>
        <v>0</v>
      </c>
      <c r="T1183" s="6">
        <f t="shared" si="333"/>
        <v>0</v>
      </c>
      <c r="U1183" s="6" t="e">
        <f>IF(予定価格!$G$1939=0,ROUND(予定価格!H1171*(入力表!$F$12/予定価格!$H$1943),-$F$14),ROUND((予定価格!G1171*(入力表!$F$12-予定価格!$H$1943)/予定価格!$G$1943)+予定価格!H1171,-$F$14))</f>
        <v>#DIV/0!</v>
      </c>
      <c r="V1183" t="e">
        <f>IF(U1183=0,1,IF(予定価格!O1171=0,1,(U1183-予定価格!P1171)/予定価格!O1171))</f>
        <v>#DIV/0!</v>
      </c>
      <c r="W1183" t="e">
        <f t="shared" si="341"/>
        <v>#DIV/0!</v>
      </c>
      <c r="X1183" t="e">
        <f t="shared" si="334"/>
        <v>#DIV/0!</v>
      </c>
      <c r="Y1183" t="e">
        <f>IF(U1183=0,0,IF(予定価格!G1171=0,0,(U1183-予定価格!H1171)/予定価格!G1171))</f>
        <v>#DIV/0!</v>
      </c>
      <c r="Z1183" t="e">
        <f t="shared" si="342"/>
        <v>#DIV/0!</v>
      </c>
      <c r="AA1183" t="e">
        <f t="shared" si="335"/>
        <v>#DIV/0!</v>
      </c>
      <c r="AB1183" s="6" t="e">
        <f t="shared" si="336"/>
        <v>#DIV/0!</v>
      </c>
    </row>
    <row r="1184" spans="1:28" hidden="1" x14ac:dyDescent="0.2">
      <c r="A1184">
        <f>+予定価格!A1172</f>
        <v>0</v>
      </c>
      <c r="B1184" s="268">
        <f>ROUND(予定価格!B1172*査定表!$B$1949,-D1184)+E1184</f>
        <v>0</v>
      </c>
      <c r="C1184" s="268"/>
      <c r="D1184" s="32">
        <f t="shared" si="337"/>
        <v>3</v>
      </c>
      <c r="E1184" s="33">
        <f t="shared" si="327"/>
        <v>0</v>
      </c>
      <c r="F1184" s="268">
        <f>IF($F$12=0,0,IF(予定価格!$G$1939=0,ROUND(予定価格!H1172*(入力表!$F$12/予定価格!$H$1943),-H1184),ROUND((予定価格!G1172*(入力表!$F$12-予定価格!$H$1943)/予定価格!$G$1943)+予定価格!H1172,-H1184)))+I1184</f>
        <v>0</v>
      </c>
      <c r="G1184" s="268"/>
      <c r="H1184" s="34">
        <f t="shared" si="338"/>
        <v>3</v>
      </c>
      <c r="I1184" s="35">
        <f t="shared" si="328"/>
        <v>0</v>
      </c>
      <c r="J1184" s="252">
        <f t="shared" si="329"/>
        <v>0</v>
      </c>
      <c r="K1184" s="12">
        <f t="shared" si="330"/>
        <v>0</v>
      </c>
      <c r="L1184" s="37"/>
      <c r="M1184" s="6">
        <f>ROUND(予定価格!B1172*査定表!$B$1949,-$F$14)</f>
        <v>0</v>
      </c>
      <c r="N1184">
        <f>IF(M1184=0,1,M1184/予定価格!B1172)</f>
        <v>1</v>
      </c>
      <c r="O1184">
        <f t="shared" si="339"/>
        <v>11</v>
      </c>
      <c r="P1184">
        <f t="shared" si="331"/>
        <v>0</v>
      </c>
      <c r="Q1184">
        <f>IF(M1184=0,0,M1184/予定価格!B1172)</f>
        <v>0</v>
      </c>
      <c r="R1184">
        <f t="shared" si="340"/>
        <v>11</v>
      </c>
      <c r="S1184">
        <f t="shared" si="332"/>
        <v>0</v>
      </c>
      <c r="T1184" s="6">
        <f t="shared" si="333"/>
        <v>0</v>
      </c>
      <c r="U1184" s="6" t="e">
        <f>IF(予定価格!$G$1939=0,ROUND(予定価格!H1172*(入力表!$F$12/予定価格!$H$1943),-$F$14),ROUND((予定価格!G1172*(入力表!$F$12-予定価格!$H$1943)/予定価格!$G$1943)+予定価格!H1172,-$F$14))</f>
        <v>#DIV/0!</v>
      </c>
      <c r="V1184" t="e">
        <f>IF(U1184=0,1,IF(予定価格!O1172=0,1,(U1184-予定価格!P1172)/予定価格!O1172))</f>
        <v>#DIV/0!</v>
      </c>
      <c r="W1184" t="e">
        <f t="shared" si="341"/>
        <v>#DIV/0!</v>
      </c>
      <c r="X1184" t="e">
        <f t="shared" si="334"/>
        <v>#DIV/0!</v>
      </c>
      <c r="Y1184" t="e">
        <f>IF(U1184=0,0,IF(予定価格!G1172=0,0,(U1184-予定価格!H1172)/予定価格!G1172))</f>
        <v>#DIV/0!</v>
      </c>
      <c r="Z1184" t="e">
        <f t="shared" si="342"/>
        <v>#DIV/0!</v>
      </c>
      <c r="AA1184" t="e">
        <f t="shared" si="335"/>
        <v>#DIV/0!</v>
      </c>
      <c r="AB1184" s="6" t="e">
        <f t="shared" si="336"/>
        <v>#DIV/0!</v>
      </c>
    </row>
    <row r="1185" spans="1:28" hidden="1" x14ac:dyDescent="0.2">
      <c r="A1185">
        <f>+予定価格!A1173</f>
        <v>0</v>
      </c>
      <c r="B1185" s="268">
        <f>ROUND(予定価格!B1173*査定表!$B$1949,-D1185)+E1185</f>
        <v>0</v>
      </c>
      <c r="C1185" s="268"/>
      <c r="D1185" s="32">
        <f t="shared" si="337"/>
        <v>3</v>
      </c>
      <c r="E1185" s="33">
        <f t="shared" si="327"/>
        <v>0</v>
      </c>
      <c r="F1185" s="268">
        <f>IF($F$12=0,0,IF(予定価格!$G$1939=0,ROUND(予定価格!H1173*(入力表!$F$12/予定価格!$H$1943),-H1185),ROUND((予定価格!G1173*(入力表!$F$12-予定価格!$H$1943)/予定価格!$G$1943)+予定価格!H1173,-H1185)))+I1185</f>
        <v>0</v>
      </c>
      <c r="G1185" s="268"/>
      <c r="H1185" s="34">
        <f t="shared" si="338"/>
        <v>3</v>
      </c>
      <c r="I1185" s="35">
        <f t="shared" si="328"/>
        <v>0</v>
      </c>
      <c r="J1185" s="252">
        <f t="shared" si="329"/>
        <v>0</v>
      </c>
      <c r="K1185" s="12">
        <f t="shared" si="330"/>
        <v>0</v>
      </c>
      <c r="L1185" s="37"/>
      <c r="M1185" s="6">
        <f>ROUND(予定価格!B1173*査定表!$B$1949,-$F$14)</f>
        <v>0</v>
      </c>
      <c r="N1185">
        <f>IF(M1185=0,1,M1185/予定価格!B1173)</f>
        <v>1</v>
      </c>
      <c r="O1185">
        <f t="shared" si="339"/>
        <v>11</v>
      </c>
      <c r="P1185">
        <f t="shared" si="331"/>
        <v>0</v>
      </c>
      <c r="Q1185">
        <f>IF(M1185=0,0,M1185/予定価格!B1173)</f>
        <v>0</v>
      </c>
      <c r="R1185">
        <f t="shared" si="340"/>
        <v>11</v>
      </c>
      <c r="S1185">
        <f t="shared" si="332"/>
        <v>0</v>
      </c>
      <c r="T1185" s="6">
        <f t="shared" si="333"/>
        <v>0</v>
      </c>
      <c r="U1185" s="6" t="e">
        <f>IF(予定価格!$G$1939=0,ROUND(予定価格!H1173*(入力表!$F$12/予定価格!$H$1943),-$F$14),ROUND((予定価格!G1173*(入力表!$F$12-予定価格!$H$1943)/予定価格!$G$1943)+予定価格!H1173,-$F$14))</f>
        <v>#DIV/0!</v>
      </c>
      <c r="V1185" t="e">
        <f>IF(U1185=0,1,IF(予定価格!O1173=0,1,(U1185-予定価格!P1173)/予定価格!O1173))</f>
        <v>#DIV/0!</v>
      </c>
      <c r="W1185" t="e">
        <f t="shared" si="341"/>
        <v>#DIV/0!</v>
      </c>
      <c r="X1185" t="e">
        <f t="shared" si="334"/>
        <v>#DIV/0!</v>
      </c>
      <c r="Y1185" t="e">
        <f>IF(U1185=0,0,IF(予定価格!G1173=0,0,(U1185-予定価格!H1173)/予定価格!G1173))</f>
        <v>#DIV/0!</v>
      </c>
      <c r="Z1185" t="e">
        <f t="shared" si="342"/>
        <v>#DIV/0!</v>
      </c>
      <c r="AA1185" t="e">
        <f t="shared" si="335"/>
        <v>#DIV/0!</v>
      </c>
      <c r="AB1185" s="6" t="e">
        <f t="shared" si="336"/>
        <v>#DIV/0!</v>
      </c>
    </row>
    <row r="1186" spans="1:28" hidden="1" x14ac:dyDescent="0.2">
      <c r="A1186">
        <f>+予定価格!A1174</f>
        <v>0</v>
      </c>
      <c r="B1186" s="268">
        <f>ROUND(予定価格!B1174*査定表!$B$1949,-D1186)+E1186</f>
        <v>0</v>
      </c>
      <c r="C1186" s="268"/>
      <c r="D1186" s="32">
        <f t="shared" si="337"/>
        <v>3</v>
      </c>
      <c r="E1186" s="33">
        <f t="shared" si="327"/>
        <v>0</v>
      </c>
      <c r="F1186" s="268">
        <f>IF($F$12=0,0,IF(予定価格!$G$1939=0,ROUND(予定価格!H1174*(入力表!$F$12/予定価格!$H$1943),-H1186),ROUND((予定価格!G1174*(入力表!$F$12-予定価格!$H$1943)/予定価格!$G$1943)+予定価格!H1174,-H1186)))+I1186</f>
        <v>0</v>
      </c>
      <c r="G1186" s="268"/>
      <c r="H1186" s="34">
        <f t="shared" si="338"/>
        <v>3</v>
      </c>
      <c r="I1186" s="35">
        <f t="shared" si="328"/>
        <v>0</v>
      </c>
      <c r="J1186" s="252">
        <f t="shared" si="329"/>
        <v>0</v>
      </c>
      <c r="K1186" s="12">
        <f t="shared" si="330"/>
        <v>0</v>
      </c>
      <c r="L1186" s="37"/>
      <c r="M1186" s="6">
        <f>ROUND(予定価格!B1174*査定表!$B$1949,-$F$14)</f>
        <v>0</v>
      </c>
      <c r="N1186">
        <f>IF(M1186=0,1,M1186/予定価格!B1174)</f>
        <v>1</v>
      </c>
      <c r="O1186">
        <f t="shared" si="339"/>
        <v>11</v>
      </c>
      <c r="P1186">
        <f t="shared" si="331"/>
        <v>0</v>
      </c>
      <c r="Q1186">
        <f>IF(M1186=0,0,M1186/予定価格!B1174)</f>
        <v>0</v>
      </c>
      <c r="R1186">
        <f t="shared" si="340"/>
        <v>11</v>
      </c>
      <c r="S1186">
        <f t="shared" si="332"/>
        <v>0</v>
      </c>
      <c r="T1186" s="6">
        <f t="shared" si="333"/>
        <v>0</v>
      </c>
      <c r="U1186" s="6" t="e">
        <f>IF(予定価格!$G$1939=0,ROUND(予定価格!H1174*(入力表!$F$12/予定価格!$H$1943),-$F$14),ROUND((予定価格!G1174*(入力表!$F$12-予定価格!$H$1943)/予定価格!$G$1943)+予定価格!H1174,-$F$14))</f>
        <v>#DIV/0!</v>
      </c>
      <c r="V1186" t="e">
        <f>IF(U1186=0,1,IF(予定価格!O1174=0,1,(U1186-予定価格!P1174)/予定価格!O1174))</f>
        <v>#DIV/0!</v>
      </c>
      <c r="W1186" t="e">
        <f t="shared" si="341"/>
        <v>#DIV/0!</v>
      </c>
      <c r="X1186" t="e">
        <f t="shared" si="334"/>
        <v>#DIV/0!</v>
      </c>
      <c r="Y1186" t="e">
        <f>IF(U1186=0,0,IF(予定価格!G1174=0,0,(U1186-予定価格!H1174)/予定価格!G1174))</f>
        <v>#DIV/0!</v>
      </c>
      <c r="Z1186" t="e">
        <f t="shared" si="342"/>
        <v>#DIV/0!</v>
      </c>
      <c r="AA1186" t="e">
        <f t="shared" si="335"/>
        <v>#DIV/0!</v>
      </c>
      <c r="AB1186" s="6" t="e">
        <f t="shared" si="336"/>
        <v>#DIV/0!</v>
      </c>
    </row>
    <row r="1187" spans="1:28" hidden="1" x14ac:dyDescent="0.2">
      <c r="A1187">
        <f>+予定価格!A1175</f>
        <v>0</v>
      </c>
      <c r="B1187" s="268">
        <f>ROUND(予定価格!B1175*査定表!$B$1949,-D1187)+E1187</f>
        <v>0</v>
      </c>
      <c r="C1187" s="268"/>
      <c r="D1187" s="32">
        <f t="shared" si="337"/>
        <v>3</v>
      </c>
      <c r="E1187" s="33">
        <f t="shared" ref="E1187:E1250" si="343">IF(F$12=0,+P1187+S1187,0)</f>
        <v>0</v>
      </c>
      <c r="F1187" s="268">
        <f>IF($F$12=0,0,IF(予定価格!$G$1939=0,ROUND(予定価格!H1175*(入力表!$F$12/予定価格!$H$1943),-H1187),ROUND((予定価格!G1175*(入力表!$F$12-予定価格!$H$1943)/予定価格!$G$1943)+予定価格!H1175,-H1187)))+I1187</f>
        <v>0</v>
      </c>
      <c r="G1187" s="268"/>
      <c r="H1187" s="34">
        <f t="shared" si="338"/>
        <v>3</v>
      </c>
      <c r="I1187" s="35">
        <f t="shared" ref="I1187:I1250" si="344">IF(F$12=0,0,+X1187+AA1187)</f>
        <v>0</v>
      </c>
      <c r="J1187" s="252">
        <f t="shared" ref="J1187:J1250" si="345">+F1187+K1187</f>
        <v>0</v>
      </c>
      <c r="K1187" s="12">
        <f t="shared" ref="K1187:K1250" si="346">+B1187</f>
        <v>0</v>
      </c>
      <c r="L1187" s="37"/>
      <c r="M1187" s="6">
        <f>ROUND(予定価格!B1175*査定表!$B$1949,-$F$14)</f>
        <v>0</v>
      </c>
      <c r="N1187">
        <f>IF(M1187=0,1,M1187/予定価格!B1175)</f>
        <v>1</v>
      </c>
      <c r="O1187">
        <f t="shared" si="339"/>
        <v>11</v>
      </c>
      <c r="P1187">
        <f t="shared" ref="P1187:P1250" si="347">IF(M$15&gt;0,IF(O1187*10^$F$14&lt;=M$15,10^$F$14,0),0)</f>
        <v>0</v>
      </c>
      <c r="Q1187">
        <f>IF(M1187=0,0,M1187/予定価格!B1175)</f>
        <v>0</v>
      </c>
      <c r="R1187">
        <f t="shared" si="340"/>
        <v>11</v>
      </c>
      <c r="S1187">
        <f t="shared" ref="S1187:S1250" si="348">IF(M$15&lt;0,IF(R1187*10^$F$14&lt;=-M$15,-(10^$F$14),0),0)</f>
        <v>0</v>
      </c>
      <c r="T1187" s="6">
        <f t="shared" ref="T1187:T1250" si="349">+M1187+P1187+S1187</f>
        <v>0</v>
      </c>
      <c r="U1187" s="6" t="e">
        <f>IF(予定価格!$G$1939=0,ROUND(予定価格!H1175*(入力表!$F$12/予定価格!$H$1943),-$F$14),ROUND((予定価格!G1175*(入力表!$F$12-予定価格!$H$1943)/予定価格!$G$1943)+予定価格!H1175,-$F$14))</f>
        <v>#DIV/0!</v>
      </c>
      <c r="V1187" t="e">
        <f>IF(U1187=0,1,IF(予定価格!O1175=0,1,(U1187-予定価格!P1175)/予定価格!O1175))</f>
        <v>#DIV/0!</v>
      </c>
      <c r="W1187" t="e">
        <f t="shared" si="341"/>
        <v>#DIV/0!</v>
      </c>
      <c r="X1187" t="e">
        <f t="shared" ref="X1187:X1250" si="350">IF(U$15&gt;0,IF(W1187*10^$F$14&lt;=U$15,10^$F$14,0),0)</f>
        <v>#DIV/0!</v>
      </c>
      <c r="Y1187" t="e">
        <f>IF(U1187=0,0,IF(予定価格!G1175=0,0,(U1187-予定価格!H1175)/予定価格!G1175))</f>
        <v>#DIV/0!</v>
      </c>
      <c r="Z1187" t="e">
        <f t="shared" si="342"/>
        <v>#DIV/0!</v>
      </c>
      <c r="AA1187" t="e">
        <f t="shared" ref="AA1187:AA1250" si="351">IF(U$15&lt;0,IF(Z1187*10^$F$14&lt;=-U$15,-(10^$F$14),0),0)</f>
        <v>#DIV/0!</v>
      </c>
      <c r="AB1187" s="6" t="e">
        <f t="shared" ref="AB1187:AB1250" si="352">+U1187+X1187+AA1187</f>
        <v>#DIV/0!</v>
      </c>
    </row>
    <row r="1188" spans="1:28" hidden="1" x14ac:dyDescent="0.2">
      <c r="A1188">
        <f>+予定価格!A1176</f>
        <v>0</v>
      </c>
      <c r="B1188" s="268">
        <f>ROUND(予定価格!B1176*査定表!$B$1949,-D1188)+E1188</f>
        <v>0</v>
      </c>
      <c r="C1188" s="268"/>
      <c r="D1188" s="32">
        <f t="shared" si="337"/>
        <v>3</v>
      </c>
      <c r="E1188" s="33">
        <f t="shared" si="343"/>
        <v>0</v>
      </c>
      <c r="F1188" s="268">
        <f>IF($F$12=0,0,IF(予定価格!$G$1939=0,ROUND(予定価格!H1176*(入力表!$F$12/予定価格!$H$1943),-H1188),ROUND((予定価格!G1176*(入力表!$F$12-予定価格!$H$1943)/予定価格!$G$1943)+予定価格!H1176,-H1188)))+I1188</f>
        <v>0</v>
      </c>
      <c r="G1188" s="268"/>
      <c r="H1188" s="34">
        <f t="shared" si="338"/>
        <v>3</v>
      </c>
      <c r="I1188" s="35">
        <f t="shared" si="344"/>
        <v>0</v>
      </c>
      <c r="J1188" s="252">
        <f t="shared" si="345"/>
        <v>0</v>
      </c>
      <c r="K1188" s="12">
        <f t="shared" si="346"/>
        <v>0</v>
      </c>
      <c r="L1188" s="37"/>
      <c r="M1188" s="6">
        <f>ROUND(予定価格!B1176*査定表!$B$1949,-$F$14)</f>
        <v>0</v>
      </c>
      <c r="N1188">
        <f>IF(M1188=0,1,M1188/予定価格!B1176)</f>
        <v>1</v>
      </c>
      <c r="O1188">
        <f t="shared" si="339"/>
        <v>11</v>
      </c>
      <c r="P1188">
        <f t="shared" si="347"/>
        <v>0</v>
      </c>
      <c r="Q1188">
        <f>IF(M1188=0,0,M1188/予定価格!B1176)</f>
        <v>0</v>
      </c>
      <c r="R1188">
        <f t="shared" si="340"/>
        <v>11</v>
      </c>
      <c r="S1188">
        <f t="shared" si="348"/>
        <v>0</v>
      </c>
      <c r="T1188" s="6">
        <f t="shared" si="349"/>
        <v>0</v>
      </c>
      <c r="U1188" s="6" t="e">
        <f>IF(予定価格!$G$1939=0,ROUND(予定価格!H1176*(入力表!$F$12/予定価格!$H$1943),-$F$14),ROUND((予定価格!G1176*(入力表!$F$12-予定価格!$H$1943)/予定価格!$G$1943)+予定価格!H1176,-$F$14))</f>
        <v>#DIV/0!</v>
      </c>
      <c r="V1188" t="e">
        <f>IF(U1188=0,1,IF(予定価格!O1176=0,1,(U1188-予定価格!P1176)/予定価格!O1176))</f>
        <v>#DIV/0!</v>
      </c>
      <c r="W1188" t="e">
        <f t="shared" si="341"/>
        <v>#DIV/0!</v>
      </c>
      <c r="X1188" t="e">
        <f t="shared" si="350"/>
        <v>#DIV/0!</v>
      </c>
      <c r="Y1188" t="e">
        <f>IF(U1188=0,0,IF(予定価格!G1176=0,0,(U1188-予定価格!H1176)/予定価格!G1176))</f>
        <v>#DIV/0!</v>
      </c>
      <c r="Z1188" t="e">
        <f t="shared" si="342"/>
        <v>#DIV/0!</v>
      </c>
      <c r="AA1188" t="e">
        <f t="shared" si="351"/>
        <v>#DIV/0!</v>
      </c>
      <c r="AB1188" s="6" t="e">
        <f t="shared" si="352"/>
        <v>#DIV/0!</v>
      </c>
    </row>
    <row r="1189" spans="1:28" hidden="1" x14ac:dyDescent="0.2">
      <c r="A1189">
        <f>+予定価格!A1177</f>
        <v>0</v>
      </c>
      <c r="B1189" s="268">
        <f>ROUND(予定価格!B1177*査定表!$B$1949,-D1189)+E1189</f>
        <v>0</v>
      </c>
      <c r="C1189" s="268"/>
      <c r="D1189" s="32">
        <f t="shared" si="337"/>
        <v>3</v>
      </c>
      <c r="E1189" s="33">
        <f t="shared" si="343"/>
        <v>0</v>
      </c>
      <c r="F1189" s="268">
        <f>IF($F$12=0,0,IF(予定価格!$G$1939=0,ROUND(予定価格!H1177*(入力表!$F$12/予定価格!$H$1943),-H1189),ROUND((予定価格!G1177*(入力表!$F$12-予定価格!$H$1943)/予定価格!$G$1943)+予定価格!H1177,-H1189)))+I1189</f>
        <v>0</v>
      </c>
      <c r="G1189" s="268"/>
      <c r="H1189" s="34">
        <f t="shared" si="338"/>
        <v>3</v>
      </c>
      <c r="I1189" s="35">
        <f t="shared" si="344"/>
        <v>0</v>
      </c>
      <c r="J1189" s="252">
        <f t="shared" si="345"/>
        <v>0</v>
      </c>
      <c r="K1189" s="12">
        <f t="shared" si="346"/>
        <v>0</v>
      </c>
      <c r="L1189" s="37"/>
      <c r="M1189" s="6">
        <f>ROUND(予定価格!B1177*査定表!$B$1949,-$F$14)</f>
        <v>0</v>
      </c>
      <c r="N1189">
        <f>IF(M1189=0,1,M1189/予定価格!B1177)</f>
        <v>1</v>
      </c>
      <c r="O1189">
        <f t="shared" si="339"/>
        <v>11</v>
      </c>
      <c r="P1189">
        <f t="shared" si="347"/>
        <v>0</v>
      </c>
      <c r="Q1189">
        <f>IF(M1189=0,0,M1189/予定価格!B1177)</f>
        <v>0</v>
      </c>
      <c r="R1189">
        <f t="shared" si="340"/>
        <v>11</v>
      </c>
      <c r="S1189">
        <f t="shared" si="348"/>
        <v>0</v>
      </c>
      <c r="T1189" s="6">
        <f t="shared" si="349"/>
        <v>0</v>
      </c>
      <c r="U1189" s="6" t="e">
        <f>IF(予定価格!$G$1939=0,ROUND(予定価格!H1177*(入力表!$F$12/予定価格!$H$1943),-$F$14),ROUND((予定価格!G1177*(入力表!$F$12-予定価格!$H$1943)/予定価格!$G$1943)+予定価格!H1177,-$F$14))</f>
        <v>#DIV/0!</v>
      </c>
      <c r="V1189" t="e">
        <f>IF(U1189=0,1,IF(予定価格!O1177=0,1,(U1189-予定価格!P1177)/予定価格!O1177))</f>
        <v>#DIV/0!</v>
      </c>
      <c r="W1189" t="e">
        <f t="shared" si="341"/>
        <v>#DIV/0!</v>
      </c>
      <c r="X1189" t="e">
        <f t="shared" si="350"/>
        <v>#DIV/0!</v>
      </c>
      <c r="Y1189" t="e">
        <f>IF(U1189=0,0,IF(予定価格!G1177=0,0,(U1189-予定価格!H1177)/予定価格!G1177))</f>
        <v>#DIV/0!</v>
      </c>
      <c r="Z1189" t="e">
        <f t="shared" si="342"/>
        <v>#DIV/0!</v>
      </c>
      <c r="AA1189" t="e">
        <f t="shared" si="351"/>
        <v>#DIV/0!</v>
      </c>
      <c r="AB1189" s="6" t="e">
        <f t="shared" si="352"/>
        <v>#DIV/0!</v>
      </c>
    </row>
    <row r="1190" spans="1:28" hidden="1" x14ac:dyDescent="0.2">
      <c r="A1190">
        <f>+予定価格!A1178</f>
        <v>0</v>
      </c>
      <c r="B1190" s="268">
        <f>ROUND(予定価格!B1178*査定表!$B$1949,-D1190)+E1190</f>
        <v>0</v>
      </c>
      <c r="C1190" s="268"/>
      <c r="D1190" s="32">
        <f t="shared" si="337"/>
        <v>3</v>
      </c>
      <c r="E1190" s="33">
        <f t="shared" si="343"/>
        <v>0</v>
      </c>
      <c r="F1190" s="268">
        <f>IF($F$12=0,0,IF(予定価格!$G$1939=0,ROUND(予定価格!H1178*(入力表!$F$12/予定価格!$H$1943),-H1190),ROUND((予定価格!G1178*(入力表!$F$12-予定価格!$H$1943)/予定価格!$G$1943)+予定価格!H1178,-H1190)))+I1190</f>
        <v>0</v>
      </c>
      <c r="G1190" s="268"/>
      <c r="H1190" s="34">
        <f t="shared" si="338"/>
        <v>3</v>
      </c>
      <c r="I1190" s="35">
        <f t="shared" si="344"/>
        <v>0</v>
      </c>
      <c r="J1190" s="252">
        <f t="shared" si="345"/>
        <v>0</v>
      </c>
      <c r="K1190" s="12">
        <f t="shared" si="346"/>
        <v>0</v>
      </c>
      <c r="L1190" s="37"/>
      <c r="M1190" s="6">
        <f>ROUND(予定価格!B1178*査定表!$B$1949,-$F$14)</f>
        <v>0</v>
      </c>
      <c r="N1190">
        <f>IF(M1190=0,1,M1190/予定価格!B1178)</f>
        <v>1</v>
      </c>
      <c r="O1190">
        <f t="shared" si="339"/>
        <v>11</v>
      </c>
      <c r="P1190">
        <f t="shared" si="347"/>
        <v>0</v>
      </c>
      <c r="Q1190">
        <f>IF(M1190=0,0,M1190/予定価格!B1178)</f>
        <v>0</v>
      </c>
      <c r="R1190">
        <f t="shared" si="340"/>
        <v>11</v>
      </c>
      <c r="S1190">
        <f t="shared" si="348"/>
        <v>0</v>
      </c>
      <c r="T1190" s="6">
        <f t="shared" si="349"/>
        <v>0</v>
      </c>
      <c r="U1190" s="6" t="e">
        <f>IF(予定価格!$G$1939=0,ROUND(予定価格!H1178*(入力表!$F$12/予定価格!$H$1943),-$F$14),ROUND((予定価格!G1178*(入力表!$F$12-予定価格!$H$1943)/予定価格!$G$1943)+予定価格!H1178,-$F$14))</f>
        <v>#DIV/0!</v>
      </c>
      <c r="V1190" t="e">
        <f>IF(U1190=0,1,IF(予定価格!O1178=0,1,(U1190-予定価格!P1178)/予定価格!O1178))</f>
        <v>#DIV/0!</v>
      </c>
      <c r="W1190" t="e">
        <f t="shared" si="341"/>
        <v>#DIV/0!</v>
      </c>
      <c r="X1190" t="e">
        <f t="shared" si="350"/>
        <v>#DIV/0!</v>
      </c>
      <c r="Y1190" t="e">
        <f>IF(U1190=0,0,IF(予定価格!G1178=0,0,(U1190-予定価格!H1178)/予定価格!G1178))</f>
        <v>#DIV/0!</v>
      </c>
      <c r="Z1190" t="e">
        <f t="shared" si="342"/>
        <v>#DIV/0!</v>
      </c>
      <c r="AA1190" t="e">
        <f t="shared" si="351"/>
        <v>#DIV/0!</v>
      </c>
      <c r="AB1190" s="6" t="e">
        <f t="shared" si="352"/>
        <v>#DIV/0!</v>
      </c>
    </row>
    <row r="1191" spans="1:28" hidden="1" x14ac:dyDescent="0.2">
      <c r="A1191">
        <f>+予定価格!A1179</f>
        <v>0</v>
      </c>
      <c r="B1191" s="268">
        <f>ROUND(予定価格!B1179*査定表!$B$1949,-D1191)+E1191</f>
        <v>0</v>
      </c>
      <c r="C1191" s="268"/>
      <c r="D1191" s="32">
        <f t="shared" si="337"/>
        <v>3</v>
      </c>
      <c r="E1191" s="33">
        <f t="shared" si="343"/>
        <v>0</v>
      </c>
      <c r="F1191" s="268">
        <f>IF($F$12=0,0,IF(予定価格!$G$1939=0,ROUND(予定価格!H1179*(入力表!$F$12/予定価格!$H$1943),-H1191),ROUND((予定価格!G1179*(入力表!$F$12-予定価格!$H$1943)/予定価格!$G$1943)+予定価格!H1179,-H1191)))+I1191</f>
        <v>0</v>
      </c>
      <c r="G1191" s="268"/>
      <c r="H1191" s="34">
        <f t="shared" si="338"/>
        <v>3</v>
      </c>
      <c r="I1191" s="35">
        <f t="shared" si="344"/>
        <v>0</v>
      </c>
      <c r="J1191" s="252">
        <f t="shared" si="345"/>
        <v>0</v>
      </c>
      <c r="K1191" s="12">
        <f t="shared" si="346"/>
        <v>0</v>
      </c>
      <c r="L1191" s="37"/>
      <c r="M1191" s="6">
        <f>ROUND(予定価格!B1179*査定表!$B$1949,-$F$14)</f>
        <v>0</v>
      </c>
      <c r="N1191">
        <f>IF(M1191=0,1,M1191/予定価格!B1179)</f>
        <v>1</v>
      </c>
      <c r="O1191">
        <f t="shared" si="339"/>
        <v>11</v>
      </c>
      <c r="P1191">
        <f t="shared" si="347"/>
        <v>0</v>
      </c>
      <c r="Q1191">
        <f>IF(M1191=0,0,M1191/予定価格!B1179)</f>
        <v>0</v>
      </c>
      <c r="R1191">
        <f t="shared" si="340"/>
        <v>11</v>
      </c>
      <c r="S1191">
        <f t="shared" si="348"/>
        <v>0</v>
      </c>
      <c r="T1191" s="6">
        <f t="shared" si="349"/>
        <v>0</v>
      </c>
      <c r="U1191" s="6" t="e">
        <f>IF(予定価格!$G$1939=0,ROUND(予定価格!H1179*(入力表!$F$12/予定価格!$H$1943),-$F$14),ROUND((予定価格!G1179*(入力表!$F$12-予定価格!$H$1943)/予定価格!$G$1943)+予定価格!H1179,-$F$14))</f>
        <v>#DIV/0!</v>
      </c>
      <c r="V1191" t="e">
        <f>IF(U1191=0,1,IF(予定価格!O1179=0,1,(U1191-予定価格!P1179)/予定価格!O1179))</f>
        <v>#DIV/0!</v>
      </c>
      <c r="W1191" t="e">
        <f t="shared" si="341"/>
        <v>#DIV/0!</v>
      </c>
      <c r="X1191" t="e">
        <f t="shared" si="350"/>
        <v>#DIV/0!</v>
      </c>
      <c r="Y1191" t="e">
        <f>IF(U1191=0,0,IF(予定価格!G1179=0,0,(U1191-予定価格!H1179)/予定価格!G1179))</f>
        <v>#DIV/0!</v>
      </c>
      <c r="Z1191" t="e">
        <f t="shared" si="342"/>
        <v>#DIV/0!</v>
      </c>
      <c r="AA1191" t="e">
        <f t="shared" si="351"/>
        <v>#DIV/0!</v>
      </c>
      <c r="AB1191" s="6" t="e">
        <f t="shared" si="352"/>
        <v>#DIV/0!</v>
      </c>
    </row>
    <row r="1192" spans="1:28" hidden="1" x14ac:dyDescent="0.2">
      <c r="A1192">
        <f>+予定価格!A1180</f>
        <v>0</v>
      </c>
      <c r="B1192" s="268">
        <f>ROUND(予定価格!B1180*査定表!$B$1949,-D1192)+E1192</f>
        <v>0</v>
      </c>
      <c r="C1192" s="268"/>
      <c r="D1192" s="32">
        <f t="shared" si="337"/>
        <v>3</v>
      </c>
      <c r="E1192" s="33">
        <f t="shared" si="343"/>
        <v>0</v>
      </c>
      <c r="F1192" s="268">
        <f>IF($F$12=0,0,IF(予定価格!$G$1939=0,ROUND(予定価格!H1180*(入力表!$F$12/予定価格!$H$1943),-H1192),ROUND((予定価格!G1180*(入力表!$F$12-予定価格!$H$1943)/予定価格!$G$1943)+予定価格!H1180,-H1192)))+I1192</f>
        <v>0</v>
      </c>
      <c r="G1192" s="268"/>
      <c r="H1192" s="34">
        <f t="shared" si="338"/>
        <v>3</v>
      </c>
      <c r="I1192" s="35">
        <f t="shared" si="344"/>
        <v>0</v>
      </c>
      <c r="J1192" s="252">
        <f t="shared" si="345"/>
        <v>0</v>
      </c>
      <c r="K1192" s="12">
        <f t="shared" si="346"/>
        <v>0</v>
      </c>
      <c r="L1192" s="37"/>
      <c r="M1192" s="6">
        <f>ROUND(予定価格!B1180*査定表!$B$1949,-$F$14)</f>
        <v>0</v>
      </c>
      <c r="N1192">
        <f>IF(M1192=0,1,M1192/予定価格!B1180)</f>
        <v>1</v>
      </c>
      <c r="O1192">
        <f t="shared" si="339"/>
        <v>11</v>
      </c>
      <c r="P1192">
        <f t="shared" si="347"/>
        <v>0</v>
      </c>
      <c r="Q1192">
        <f>IF(M1192=0,0,M1192/予定価格!B1180)</f>
        <v>0</v>
      </c>
      <c r="R1192">
        <f t="shared" si="340"/>
        <v>11</v>
      </c>
      <c r="S1192">
        <f t="shared" si="348"/>
        <v>0</v>
      </c>
      <c r="T1192" s="6">
        <f t="shared" si="349"/>
        <v>0</v>
      </c>
      <c r="U1192" s="6" t="e">
        <f>IF(予定価格!$G$1939=0,ROUND(予定価格!H1180*(入力表!$F$12/予定価格!$H$1943),-$F$14),ROUND((予定価格!G1180*(入力表!$F$12-予定価格!$H$1943)/予定価格!$G$1943)+予定価格!H1180,-$F$14))</f>
        <v>#DIV/0!</v>
      </c>
      <c r="V1192" t="e">
        <f>IF(U1192=0,1,IF(予定価格!O1180=0,1,(U1192-予定価格!P1180)/予定価格!O1180))</f>
        <v>#DIV/0!</v>
      </c>
      <c r="W1192" t="e">
        <f t="shared" si="341"/>
        <v>#DIV/0!</v>
      </c>
      <c r="X1192" t="e">
        <f t="shared" si="350"/>
        <v>#DIV/0!</v>
      </c>
      <c r="Y1192" t="e">
        <f>IF(U1192=0,0,IF(予定価格!G1180=0,0,(U1192-予定価格!H1180)/予定価格!G1180))</f>
        <v>#DIV/0!</v>
      </c>
      <c r="Z1192" t="e">
        <f t="shared" si="342"/>
        <v>#DIV/0!</v>
      </c>
      <c r="AA1192" t="e">
        <f t="shared" si="351"/>
        <v>#DIV/0!</v>
      </c>
      <c r="AB1192" s="6" t="e">
        <f t="shared" si="352"/>
        <v>#DIV/0!</v>
      </c>
    </row>
    <row r="1193" spans="1:28" hidden="1" x14ac:dyDescent="0.2">
      <c r="A1193">
        <f>+予定価格!A1181</f>
        <v>0</v>
      </c>
      <c r="B1193" s="268">
        <f>ROUND(予定価格!B1181*査定表!$B$1949,-D1193)+E1193</f>
        <v>0</v>
      </c>
      <c r="C1193" s="268"/>
      <c r="D1193" s="32">
        <f t="shared" si="337"/>
        <v>3</v>
      </c>
      <c r="E1193" s="33">
        <f t="shared" si="343"/>
        <v>0</v>
      </c>
      <c r="F1193" s="268">
        <f>IF($F$12=0,0,IF(予定価格!$G$1939=0,ROUND(予定価格!H1181*(入力表!$F$12/予定価格!$H$1943),-H1193),ROUND((予定価格!G1181*(入力表!$F$12-予定価格!$H$1943)/予定価格!$G$1943)+予定価格!H1181,-H1193)))+I1193</f>
        <v>0</v>
      </c>
      <c r="G1193" s="268"/>
      <c r="H1193" s="34">
        <f t="shared" si="338"/>
        <v>3</v>
      </c>
      <c r="I1193" s="35">
        <f t="shared" si="344"/>
        <v>0</v>
      </c>
      <c r="J1193" s="252">
        <f t="shared" si="345"/>
        <v>0</v>
      </c>
      <c r="K1193" s="12">
        <f t="shared" si="346"/>
        <v>0</v>
      </c>
      <c r="L1193" s="37"/>
      <c r="M1193" s="6">
        <f>ROUND(予定価格!B1181*査定表!$B$1949,-$F$14)</f>
        <v>0</v>
      </c>
      <c r="N1193">
        <f>IF(M1193=0,1,M1193/予定価格!B1181)</f>
        <v>1</v>
      </c>
      <c r="O1193">
        <f t="shared" si="339"/>
        <v>11</v>
      </c>
      <c r="P1193">
        <f t="shared" si="347"/>
        <v>0</v>
      </c>
      <c r="Q1193">
        <f>IF(M1193=0,0,M1193/予定価格!B1181)</f>
        <v>0</v>
      </c>
      <c r="R1193">
        <f t="shared" si="340"/>
        <v>11</v>
      </c>
      <c r="S1193">
        <f t="shared" si="348"/>
        <v>0</v>
      </c>
      <c r="T1193" s="6">
        <f t="shared" si="349"/>
        <v>0</v>
      </c>
      <c r="U1193" s="6" t="e">
        <f>IF(予定価格!$G$1939=0,ROUND(予定価格!H1181*(入力表!$F$12/予定価格!$H$1943),-$F$14),ROUND((予定価格!G1181*(入力表!$F$12-予定価格!$H$1943)/予定価格!$G$1943)+予定価格!H1181,-$F$14))</f>
        <v>#DIV/0!</v>
      </c>
      <c r="V1193" t="e">
        <f>IF(U1193=0,1,IF(予定価格!O1181=0,1,(U1193-予定価格!P1181)/予定価格!O1181))</f>
        <v>#DIV/0!</v>
      </c>
      <c r="W1193" t="e">
        <f t="shared" si="341"/>
        <v>#DIV/0!</v>
      </c>
      <c r="X1193" t="e">
        <f t="shared" si="350"/>
        <v>#DIV/0!</v>
      </c>
      <c r="Y1193" t="e">
        <f>IF(U1193=0,0,IF(予定価格!G1181=0,0,(U1193-予定価格!H1181)/予定価格!G1181))</f>
        <v>#DIV/0!</v>
      </c>
      <c r="Z1193" t="e">
        <f t="shared" si="342"/>
        <v>#DIV/0!</v>
      </c>
      <c r="AA1193" t="e">
        <f t="shared" si="351"/>
        <v>#DIV/0!</v>
      </c>
      <c r="AB1193" s="6" t="e">
        <f t="shared" si="352"/>
        <v>#DIV/0!</v>
      </c>
    </row>
    <row r="1194" spans="1:28" hidden="1" x14ac:dyDescent="0.2">
      <c r="A1194">
        <f>+予定価格!A1182</f>
        <v>0</v>
      </c>
      <c r="B1194" s="268">
        <f>ROUND(予定価格!B1182*査定表!$B$1949,-D1194)+E1194</f>
        <v>0</v>
      </c>
      <c r="C1194" s="268"/>
      <c r="D1194" s="32">
        <f t="shared" si="337"/>
        <v>3</v>
      </c>
      <c r="E1194" s="33">
        <f t="shared" si="343"/>
        <v>0</v>
      </c>
      <c r="F1194" s="268">
        <f>IF($F$12=0,0,IF(予定価格!$G$1939=0,ROUND(予定価格!H1182*(入力表!$F$12/予定価格!$H$1943),-H1194),ROUND((予定価格!G1182*(入力表!$F$12-予定価格!$H$1943)/予定価格!$G$1943)+予定価格!H1182,-H1194)))+I1194</f>
        <v>0</v>
      </c>
      <c r="G1194" s="268"/>
      <c r="H1194" s="34">
        <f t="shared" si="338"/>
        <v>3</v>
      </c>
      <c r="I1194" s="35">
        <f t="shared" si="344"/>
        <v>0</v>
      </c>
      <c r="J1194" s="252">
        <f t="shared" si="345"/>
        <v>0</v>
      </c>
      <c r="K1194" s="12">
        <f t="shared" si="346"/>
        <v>0</v>
      </c>
      <c r="L1194" s="37"/>
      <c r="M1194" s="6">
        <f>ROUND(予定価格!B1182*査定表!$B$1949,-$F$14)</f>
        <v>0</v>
      </c>
      <c r="N1194">
        <f>IF(M1194=0,1,M1194/予定価格!B1182)</f>
        <v>1</v>
      </c>
      <c r="O1194">
        <f t="shared" si="339"/>
        <v>11</v>
      </c>
      <c r="P1194">
        <f t="shared" si="347"/>
        <v>0</v>
      </c>
      <c r="Q1194">
        <f>IF(M1194=0,0,M1194/予定価格!B1182)</f>
        <v>0</v>
      </c>
      <c r="R1194">
        <f t="shared" si="340"/>
        <v>11</v>
      </c>
      <c r="S1194">
        <f t="shared" si="348"/>
        <v>0</v>
      </c>
      <c r="T1194" s="6">
        <f t="shared" si="349"/>
        <v>0</v>
      </c>
      <c r="U1194" s="6" t="e">
        <f>IF(予定価格!$G$1939=0,ROUND(予定価格!H1182*(入力表!$F$12/予定価格!$H$1943),-$F$14),ROUND((予定価格!G1182*(入力表!$F$12-予定価格!$H$1943)/予定価格!$G$1943)+予定価格!H1182,-$F$14))</f>
        <v>#DIV/0!</v>
      </c>
      <c r="V1194" t="e">
        <f>IF(U1194=0,1,IF(予定価格!O1182=0,1,(U1194-予定価格!P1182)/予定価格!O1182))</f>
        <v>#DIV/0!</v>
      </c>
      <c r="W1194" t="e">
        <f t="shared" si="341"/>
        <v>#DIV/0!</v>
      </c>
      <c r="X1194" t="e">
        <f t="shared" si="350"/>
        <v>#DIV/0!</v>
      </c>
      <c r="Y1194" t="e">
        <f>IF(U1194=0,0,IF(予定価格!G1182=0,0,(U1194-予定価格!H1182)/予定価格!G1182))</f>
        <v>#DIV/0!</v>
      </c>
      <c r="Z1194" t="e">
        <f t="shared" si="342"/>
        <v>#DIV/0!</v>
      </c>
      <c r="AA1194" t="e">
        <f t="shared" si="351"/>
        <v>#DIV/0!</v>
      </c>
      <c r="AB1194" s="6" t="e">
        <f t="shared" si="352"/>
        <v>#DIV/0!</v>
      </c>
    </row>
    <row r="1195" spans="1:28" hidden="1" x14ac:dyDescent="0.2">
      <c r="A1195">
        <f>+予定価格!A1183</f>
        <v>0</v>
      </c>
      <c r="B1195" s="268">
        <f>ROUND(予定価格!B1183*査定表!$B$1949,-D1195)+E1195</f>
        <v>0</v>
      </c>
      <c r="C1195" s="268"/>
      <c r="D1195" s="32">
        <f t="shared" si="337"/>
        <v>3</v>
      </c>
      <c r="E1195" s="33">
        <f t="shared" si="343"/>
        <v>0</v>
      </c>
      <c r="F1195" s="268">
        <f>IF($F$12=0,0,IF(予定価格!$G$1939=0,ROUND(予定価格!H1183*(入力表!$F$12/予定価格!$H$1943),-H1195),ROUND((予定価格!G1183*(入力表!$F$12-予定価格!$H$1943)/予定価格!$G$1943)+予定価格!H1183,-H1195)))+I1195</f>
        <v>0</v>
      </c>
      <c r="G1195" s="268"/>
      <c r="H1195" s="34">
        <f t="shared" si="338"/>
        <v>3</v>
      </c>
      <c r="I1195" s="35">
        <f t="shared" si="344"/>
        <v>0</v>
      </c>
      <c r="J1195" s="252">
        <f t="shared" si="345"/>
        <v>0</v>
      </c>
      <c r="K1195" s="12">
        <f t="shared" si="346"/>
        <v>0</v>
      </c>
      <c r="L1195" s="37"/>
      <c r="M1195" s="6">
        <f>ROUND(予定価格!B1183*査定表!$B$1949,-$F$14)</f>
        <v>0</v>
      </c>
      <c r="N1195">
        <f>IF(M1195=0,1,M1195/予定価格!B1183)</f>
        <v>1</v>
      </c>
      <c r="O1195">
        <f t="shared" si="339"/>
        <v>11</v>
      </c>
      <c r="P1195">
        <f t="shared" si="347"/>
        <v>0</v>
      </c>
      <c r="Q1195">
        <f>IF(M1195=0,0,M1195/予定価格!B1183)</f>
        <v>0</v>
      </c>
      <c r="R1195">
        <f t="shared" si="340"/>
        <v>11</v>
      </c>
      <c r="S1195">
        <f t="shared" si="348"/>
        <v>0</v>
      </c>
      <c r="T1195" s="6">
        <f t="shared" si="349"/>
        <v>0</v>
      </c>
      <c r="U1195" s="6" t="e">
        <f>IF(予定価格!$G$1939=0,ROUND(予定価格!H1183*(入力表!$F$12/予定価格!$H$1943),-$F$14),ROUND((予定価格!G1183*(入力表!$F$12-予定価格!$H$1943)/予定価格!$G$1943)+予定価格!H1183,-$F$14))</f>
        <v>#DIV/0!</v>
      </c>
      <c r="V1195" t="e">
        <f>IF(U1195=0,1,IF(予定価格!O1183=0,1,(U1195-予定価格!P1183)/予定価格!O1183))</f>
        <v>#DIV/0!</v>
      </c>
      <c r="W1195" t="e">
        <f t="shared" si="341"/>
        <v>#DIV/0!</v>
      </c>
      <c r="X1195" t="e">
        <f t="shared" si="350"/>
        <v>#DIV/0!</v>
      </c>
      <c r="Y1195" t="e">
        <f>IF(U1195=0,0,IF(予定価格!G1183=0,0,(U1195-予定価格!H1183)/予定価格!G1183))</f>
        <v>#DIV/0!</v>
      </c>
      <c r="Z1195" t="e">
        <f t="shared" si="342"/>
        <v>#DIV/0!</v>
      </c>
      <c r="AA1195" t="e">
        <f t="shared" si="351"/>
        <v>#DIV/0!</v>
      </c>
      <c r="AB1195" s="6" t="e">
        <f t="shared" si="352"/>
        <v>#DIV/0!</v>
      </c>
    </row>
    <row r="1196" spans="1:28" hidden="1" x14ac:dyDescent="0.2">
      <c r="A1196">
        <f>+予定価格!A1184</f>
        <v>0</v>
      </c>
      <c r="B1196" s="268">
        <f>ROUND(予定価格!B1184*査定表!$B$1949,-D1196)+E1196</f>
        <v>0</v>
      </c>
      <c r="C1196" s="268"/>
      <c r="D1196" s="32">
        <f t="shared" si="337"/>
        <v>3</v>
      </c>
      <c r="E1196" s="33">
        <f t="shared" si="343"/>
        <v>0</v>
      </c>
      <c r="F1196" s="268">
        <f>IF($F$12=0,0,IF(予定価格!$G$1939=0,ROUND(予定価格!H1184*(入力表!$F$12/予定価格!$H$1943),-H1196),ROUND((予定価格!G1184*(入力表!$F$12-予定価格!$H$1943)/予定価格!$G$1943)+予定価格!H1184,-H1196)))+I1196</f>
        <v>0</v>
      </c>
      <c r="G1196" s="268"/>
      <c r="H1196" s="34">
        <f t="shared" si="338"/>
        <v>3</v>
      </c>
      <c r="I1196" s="35">
        <f t="shared" si="344"/>
        <v>0</v>
      </c>
      <c r="J1196" s="252">
        <f t="shared" si="345"/>
        <v>0</v>
      </c>
      <c r="K1196" s="12">
        <f t="shared" si="346"/>
        <v>0</v>
      </c>
      <c r="L1196" s="37"/>
      <c r="M1196" s="6">
        <f>ROUND(予定価格!B1184*査定表!$B$1949,-$F$14)</f>
        <v>0</v>
      </c>
      <c r="N1196">
        <f>IF(M1196=0,1,M1196/予定価格!B1184)</f>
        <v>1</v>
      </c>
      <c r="O1196">
        <f t="shared" si="339"/>
        <v>11</v>
      </c>
      <c r="P1196">
        <f t="shared" si="347"/>
        <v>0</v>
      </c>
      <c r="Q1196">
        <f>IF(M1196=0,0,M1196/予定価格!B1184)</f>
        <v>0</v>
      </c>
      <c r="R1196">
        <f t="shared" si="340"/>
        <v>11</v>
      </c>
      <c r="S1196">
        <f t="shared" si="348"/>
        <v>0</v>
      </c>
      <c r="T1196" s="6">
        <f t="shared" si="349"/>
        <v>0</v>
      </c>
      <c r="U1196" s="6" t="e">
        <f>IF(予定価格!$G$1939=0,ROUND(予定価格!H1184*(入力表!$F$12/予定価格!$H$1943),-$F$14),ROUND((予定価格!G1184*(入力表!$F$12-予定価格!$H$1943)/予定価格!$G$1943)+予定価格!H1184,-$F$14))</f>
        <v>#DIV/0!</v>
      </c>
      <c r="V1196" t="e">
        <f>IF(U1196=0,1,IF(予定価格!O1184=0,1,(U1196-予定価格!P1184)/予定価格!O1184))</f>
        <v>#DIV/0!</v>
      </c>
      <c r="W1196" t="e">
        <f t="shared" si="341"/>
        <v>#DIV/0!</v>
      </c>
      <c r="X1196" t="e">
        <f t="shared" si="350"/>
        <v>#DIV/0!</v>
      </c>
      <c r="Y1196" t="e">
        <f>IF(U1196=0,0,IF(予定価格!G1184=0,0,(U1196-予定価格!H1184)/予定価格!G1184))</f>
        <v>#DIV/0!</v>
      </c>
      <c r="Z1196" t="e">
        <f t="shared" si="342"/>
        <v>#DIV/0!</v>
      </c>
      <c r="AA1196" t="e">
        <f t="shared" si="351"/>
        <v>#DIV/0!</v>
      </c>
      <c r="AB1196" s="6" t="e">
        <f t="shared" si="352"/>
        <v>#DIV/0!</v>
      </c>
    </row>
    <row r="1197" spans="1:28" hidden="1" x14ac:dyDescent="0.2">
      <c r="A1197">
        <f>+予定価格!A1185</f>
        <v>0</v>
      </c>
      <c r="B1197" s="268">
        <f>ROUND(予定価格!B1185*査定表!$B$1949,-D1197)+E1197</f>
        <v>0</v>
      </c>
      <c r="C1197" s="268"/>
      <c r="D1197" s="32">
        <f t="shared" si="337"/>
        <v>3</v>
      </c>
      <c r="E1197" s="33">
        <f t="shared" si="343"/>
        <v>0</v>
      </c>
      <c r="F1197" s="268">
        <f>IF($F$12=0,0,IF(予定価格!$G$1939=0,ROUND(予定価格!H1185*(入力表!$F$12/予定価格!$H$1943),-H1197),ROUND((予定価格!G1185*(入力表!$F$12-予定価格!$H$1943)/予定価格!$G$1943)+予定価格!H1185,-H1197)))+I1197</f>
        <v>0</v>
      </c>
      <c r="G1197" s="268"/>
      <c r="H1197" s="34">
        <f t="shared" si="338"/>
        <v>3</v>
      </c>
      <c r="I1197" s="35">
        <f t="shared" si="344"/>
        <v>0</v>
      </c>
      <c r="J1197" s="252">
        <f t="shared" si="345"/>
        <v>0</v>
      </c>
      <c r="K1197" s="12">
        <f t="shared" si="346"/>
        <v>0</v>
      </c>
      <c r="L1197" s="37"/>
      <c r="M1197" s="6">
        <f>ROUND(予定価格!B1185*査定表!$B$1949,-$F$14)</f>
        <v>0</v>
      </c>
      <c r="N1197">
        <f>IF(M1197=0,1,M1197/予定価格!B1185)</f>
        <v>1</v>
      </c>
      <c r="O1197">
        <f t="shared" si="339"/>
        <v>11</v>
      </c>
      <c r="P1197">
        <f t="shared" si="347"/>
        <v>0</v>
      </c>
      <c r="Q1197">
        <f>IF(M1197=0,0,M1197/予定価格!B1185)</f>
        <v>0</v>
      </c>
      <c r="R1197">
        <f t="shared" si="340"/>
        <v>11</v>
      </c>
      <c r="S1197">
        <f t="shared" si="348"/>
        <v>0</v>
      </c>
      <c r="T1197" s="6">
        <f t="shared" si="349"/>
        <v>0</v>
      </c>
      <c r="U1197" s="6" t="e">
        <f>IF(予定価格!$G$1939=0,ROUND(予定価格!H1185*(入力表!$F$12/予定価格!$H$1943),-$F$14),ROUND((予定価格!G1185*(入力表!$F$12-予定価格!$H$1943)/予定価格!$G$1943)+予定価格!H1185,-$F$14))</f>
        <v>#DIV/0!</v>
      </c>
      <c r="V1197" t="e">
        <f>IF(U1197=0,1,IF(予定価格!O1185=0,1,(U1197-予定価格!P1185)/予定価格!O1185))</f>
        <v>#DIV/0!</v>
      </c>
      <c r="W1197" t="e">
        <f t="shared" si="341"/>
        <v>#DIV/0!</v>
      </c>
      <c r="X1197" t="e">
        <f t="shared" si="350"/>
        <v>#DIV/0!</v>
      </c>
      <c r="Y1197" t="e">
        <f>IF(U1197=0,0,IF(予定価格!G1185=0,0,(U1197-予定価格!H1185)/予定価格!G1185))</f>
        <v>#DIV/0!</v>
      </c>
      <c r="Z1197" t="e">
        <f t="shared" si="342"/>
        <v>#DIV/0!</v>
      </c>
      <c r="AA1197" t="e">
        <f t="shared" si="351"/>
        <v>#DIV/0!</v>
      </c>
      <c r="AB1197" s="6" t="e">
        <f t="shared" si="352"/>
        <v>#DIV/0!</v>
      </c>
    </row>
    <row r="1198" spans="1:28" hidden="1" x14ac:dyDescent="0.2">
      <c r="A1198">
        <f>+予定価格!A1186</f>
        <v>0</v>
      </c>
      <c r="B1198" s="268">
        <f>ROUND(予定価格!B1186*査定表!$B$1949,-D1198)+E1198</f>
        <v>0</v>
      </c>
      <c r="C1198" s="268"/>
      <c r="D1198" s="32">
        <f t="shared" si="337"/>
        <v>3</v>
      </c>
      <c r="E1198" s="33">
        <f t="shared" si="343"/>
        <v>0</v>
      </c>
      <c r="F1198" s="268">
        <f>IF($F$12=0,0,IF(予定価格!$G$1939=0,ROUND(予定価格!H1186*(入力表!$F$12/予定価格!$H$1943),-H1198),ROUND((予定価格!G1186*(入力表!$F$12-予定価格!$H$1943)/予定価格!$G$1943)+予定価格!H1186,-H1198)))+I1198</f>
        <v>0</v>
      </c>
      <c r="G1198" s="268"/>
      <c r="H1198" s="34">
        <f t="shared" si="338"/>
        <v>3</v>
      </c>
      <c r="I1198" s="35">
        <f t="shared" si="344"/>
        <v>0</v>
      </c>
      <c r="J1198" s="252">
        <f t="shared" si="345"/>
        <v>0</v>
      </c>
      <c r="K1198" s="12">
        <f t="shared" si="346"/>
        <v>0</v>
      </c>
      <c r="L1198" s="37"/>
      <c r="M1198" s="6">
        <f>ROUND(予定価格!B1186*査定表!$B$1949,-$F$14)</f>
        <v>0</v>
      </c>
      <c r="N1198">
        <f>IF(M1198=0,1,M1198/予定価格!B1186)</f>
        <v>1</v>
      </c>
      <c r="O1198">
        <f t="shared" si="339"/>
        <v>11</v>
      </c>
      <c r="P1198">
        <f t="shared" si="347"/>
        <v>0</v>
      </c>
      <c r="Q1198">
        <f>IF(M1198=0,0,M1198/予定価格!B1186)</f>
        <v>0</v>
      </c>
      <c r="R1198">
        <f t="shared" si="340"/>
        <v>11</v>
      </c>
      <c r="S1198">
        <f t="shared" si="348"/>
        <v>0</v>
      </c>
      <c r="T1198" s="6">
        <f t="shared" si="349"/>
        <v>0</v>
      </c>
      <c r="U1198" s="6" t="e">
        <f>IF(予定価格!$G$1939=0,ROUND(予定価格!H1186*(入力表!$F$12/予定価格!$H$1943),-$F$14),ROUND((予定価格!G1186*(入力表!$F$12-予定価格!$H$1943)/予定価格!$G$1943)+予定価格!H1186,-$F$14))</f>
        <v>#DIV/0!</v>
      </c>
      <c r="V1198" t="e">
        <f>IF(U1198=0,1,IF(予定価格!O1186=0,1,(U1198-予定価格!P1186)/予定価格!O1186))</f>
        <v>#DIV/0!</v>
      </c>
      <c r="W1198" t="e">
        <f t="shared" si="341"/>
        <v>#DIV/0!</v>
      </c>
      <c r="X1198" t="e">
        <f t="shared" si="350"/>
        <v>#DIV/0!</v>
      </c>
      <c r="Y1198" t="e">
        <f>IF(U1198=0,0,IF(予定価格!G1186=0,0,(U1198-予定価格!H1186)/予定価格!G1186))</f>
        <v>#DIV/0!</v>
      </c>
      <c r="Z1198" t="e">
        <f t="shared" si="342"/>
        <v>#DIV/0!</v>
      </c>
      <c r="AA1198" t="e">
        <f t="shared" si="351"/>
        <v>#DIV/0!</v>
      </c>
      <c r="AB1198" s="6" t="e">
        <f t="shared" si="352"/>
        <v>#DIV/0!</v>
      </c>
    </row>
    <row r="1199" spans="1:28" hidden="1" x14ac:dyDescent="0.2">
      <c r="A1199">
        <f>+予定価格!A1187</f>
        <v>0</v>
      </c>
      <c r="B1199" s="268">
        <f>ROUND(予定価格!B1187*査定表!$B$1949,-D1199)+E1199</f>
        <v>0</v>
      </c>
      <c r="C1199" s="268"/>
      <c r="D1199" s="32">
        <f t="shared" si="337"/>
        <v>3</v>
      </c>
      <c r="E1199" s="33">
        <f t="shared" si="343"/>
        <v>0</v>
      </c>
      <c r="F1199" s="268">
        <f>IF($F$12=0,0,IF(予定価格!$G$1939=0,ROUND(予定価格!H1187*(入力表!$F$12/予定価格!$H$1943),-H1199),ROUND((予定価格!G1187*(入力表!$F$12-予定価格!$H$1943)/予定価格!$G$1943)+予定価格!H1187,-H1199)))+I1199</f>
        <v>0</v>
      </c>
      <c r="G1199" s="268"/>
      <c r="H1199" s="34">
        <f t="shared" si="338"/>
        <v>3</v>
      </c>
      <c r="I1199" s="35">
        <f t="shared" si="344"/>
        <v>0</v>
      </c>
      <c r="J1199" s="252">
        <f t="shared" si="345"/>
        <v>0</v>
      </c>
      <c r="K1199" s="12">
        <f t="shared" si="346"/>
        <v>0</v>
      </c>
      <c r="L1199" s="37"/>
      <c r="M1199" s="6">
        <f>ROUND(予定価格!B1187*査定表!$B$1949,-$F$14)</f>
        <v>0</v>
      </c>
      <c r="N1199">
        <f>IF(M1199=0,1,M1199/予定価格!B1187)</f>
        <v>1</v>
      </c>
      <c r="O1199">
        <f t="shared" si="339"/>
        <v>11</v>
      </c>
      <c r="P1199">
        <f t="shared" si="347"/>
        <v>0</v>
      </c>
      <c r="Q1199">
        <f>IF(M1199=0,0,M1199/予定価格!B1187)</f>
        <v>0</v>
      </c>
      <c r="R1199">
        <f t="shared" si="340"/>
        <v>11</v>
      </c>
      <c r="S1199">
        <f t="shared" si="348"/>
        <v>0</v>
      </c>
      <c r="T1199" s="6">
        <f t="shared" si="349"/>
        <v>0</v>
      </c>
      <c r="U1199" s="6" t="e">
        <f>IF(予定価格!$G$1939=0,ROUND(予定価格!H1187*(入力表!$F$12/予定価格!$H$1943),-$F$14),ROUND((予定価格!G1187*(入力表!$F$12-予定価格!$H$1943)/予定価格!$G$1943)+予定価格!H1187,-$F$14))</f>
        <v>#DIV/0!</v>
      </c>
      <c r="V1199" t="e">
        <f>IF(U1199=0,1,IF(予定価格!O1187=0,1,(U1199-予定価格!P1187)/予定価格!O1187))</f>
        <v>#DIV/0!</v>
      </c>
      <c r="W1199" t="e">
        <f t="shared" si="341"/>
        <v>#DIV/0!</v>
      </c>
      <c r="X1199" t="e">
        <f t="shared" si="350"/>
        <v>#DIV/0!</v>
      </c>
      <c r="Y1199" t="e">
        <f>IF(U1199=0,0,IF(予定価格!G1187=0,0,(U1199-予定価格!H1187)/予定価格!G1187))</f>
        <v>#DIV/0!</v>
      </c>
      <c r="Z1199" t="e">
        <f t="shared" si="342"/>
        <v>#DIV/0!</v>
      </c>
      <c r="AA1199" t="e">
        <f t="shared" si="351"/>
        <v>#DIV/0!</v>
      </c>
      <c r="AB1199" s="6" t="e">
        <f t="shared" si="352"/>
        <v>#DIV/0!</v>
      </c>
    </row>
    <row r="1200" spans="1:28" hidden="1" x14ac:dyDescent="0.2">
      <c r="A1200">
        <f>+予定価格!A1188</f>
        <v>0</v>
      </c>
      <c r="B1200" s="268">
        <f>ROUND(予定価格!B1188*査定表!$B$1949,-D1200)+E1200</f>
        <v>0</v>
      </c>
      <c r="C1200" s="268"/>
      <c r="D1200" s="32">
        <f t="shared" si="337"/>
        <v>3</v>
      </c>
      <c r="E1200" s="33">
        <f t="shared" si="343"/>
        <v>0</v>
      </c>
      <c r="F1200" s="268">
        <f>IF($F$12=0,0,IF(予定価格!$G$1939=0,ROUND(予定価格!H1188*(入力表!$F$12/予定価格!$H$1943),-H1200),ROUND((予定価格!G1188*(入力表!$F$12-予定価格!$H$1943)/予定価格!$G$1943)+予定価格!H1188,-H1200)))+I1200</f>
        <v>0</v>
      </c>
      <c r="G1200" s="268"/>
      <c r="H1200" s="34">
        <f t="shared" si="338"/>
        <v>3</v>
      </c>
      <c r="I1200" s="35">
        <f t="shared" si="344"/>
        <v>0</v>
      </c>
      <c r="J1200" s="252">
        <f t="shared" si="345"/>
        <v>0</v>
      </c>
      <c r="K1200" s="12">
        <f t="shared" si="346"/>
        <v>0</v>
      </c>
      <c r="L1200" s="37"/>
      <c r="M1200" s="6">
        <f>ROUND(予定価格!B1188*査定表!$B$1949,-$F$14)</f>
        <v>0</v>
      </c>
      <c r="N1200">
        <f>IF(M1200=0,1,M1200/予定価格!B1188)</f>
        <v>1</v>
      </c>
      <c r="O1200">
        <f t="shared" si="339"/>
        <v>11</v>
      </c>
      <c r="P1200">
        <f t="shared" si="347"/>
        <v>0</v>
      </c>
      <c r="Q1200">
        <f>IF(M1200=0,0,M1200/予定価格!B1188)</f>
        <v>0</v>
      </c>
      <c r="R1200">
        <f t="shared" si="340"/>
        <v>11</v>
      </c>
      <c r="S1200">
        <f t="shared" si="348"/>
        <v>0</v>
      </c>
      <c r="T1200" s="6">
        <f t="shared" si="349"/>
        <v>0</v>
      </c>
      <c r="U1200" s="6" t="e">
        <f>IF(予定価格!$G$1939=0,ROUND(予定価格!H1188*(入力表!$F$12/予定価格!$H$1943),-$F$14),ROUND((予定価格!G1188*(入力表!$F$12-予定価格!$H$1943)/予定価格!$G$1943)+予定価格!H1188,-$F$14))</f>
        <v>#DIV/0!</v>
      </c>
      <c r="V1200" t="e">
        <f>IF(U1200=0,1,IF(予定価格!O1188=0,1,(U1200-予定価格!P1188)/予定価格!O1188))</f>
        <v>#DIV/0!</v>
      </c>
      <c r="W1200" t="e">
        <f t="shared" si="341"/>
        <v>#DIV/0!</v>
      </c>
      <c r="X1200" t="e">
        <f t="shared" si="350"/>
        <v>#DIV/0!</v>
      </c>
      <c r="Y1200" t="e">
        <f>IF(U1200=0,0,IF(予定価格!G1188=0,0,(U1200-予定価格!H1188)/予定価格!G1188))</f>
        <v>#DIV/0!</v>
      </c>
      <c r="Z1200" t="e">
        <f t="shared" si="342"/>
        <v>#DIV/0!</v>
      </c>
      <c r="AA1200" t="e">
        <f t="shared" si="351"/>
        <v>#DIV/0!</v>
      </c>
      <c r="AB1200" s="6" t="e">
        <f t="shared" si="352"/>
        <v>#DIV/0!</v>
      </c>
    </row>
    <row r="1201" spans="1:28" hidden="1" x14ac:dyDescent="0.2">
      <c r="A1201">
        <f>+予定価格!A1189</f>
        <v>0</v>
      </c>
      <c r="B1201" s="268">
        <f>ROUND(予定価格!B1189*査定表!$B$1949,-D1201)+E1201</f>
        <v>0</v>
      </c>
      <c r="C1201" s="268"/>
      <c r="D1201" s="32">
        <f t="shared" si="337"/>
        <v>3</v>
      </c>
      <c r="E1201" s="33">
        <f t="shared" si="343"/>
        <v>0</v>
      </c>
      <c r="F1201" s="268">
        <f>IF($F$12=0,0,IF(予定価格!$G$1939=0,ROUND(予定価格!H1189*(入力表!$F$12/予定価格!$H$1943),-H1201),ROUND((予定価格!G1189*(入力表!$F$12-予定価格!$H$1943)/予定価格!$G$1943)+予定価格!H1189,-H1201)))+I1201</f>
        <v>0</v>
      </c>
      <c r="G1201" s="268"/>
      <c r="H1201" s="34">
        <f t="shared" si="338"/>
        <v>3</v>
      </c>
      <c r="I1201" s="35">
        <f t="shared" si="344"/>
        <v>0</v>
      </c>
      <c r="J1201" s="252">
        <f t="shared" si="345"/>
        <v>0</v>
      </c>
      <c r="K1201" s="12">
        <f t="shared" si="346"/>
        <v>0</v>
      </c>
      <c r="L1201" s="37"/>
      <c r="M1201" s="6">
        <f>ROUND(予定価格!B1189*査定表!$B$1949,-$F$14)</f>
        <v>0</v>
      </c>
      <c r="N1201">
        <f>IF(M1201=0,1,M1201/予定価格!B1189)</f>
        <v>1</v>
      </c>
      <c r="O1201">
        <f t="shared" si="339"/>
        <v>11</v>
      </c>
      <c r="P1201">
        <f t="shared" si="347"/>
        <v>0</v>
      </c>
      <c r="Q1201">
        <f>IF(M1201=0,0,M1201/予定価格!B1189)</f>
        <v>0</v>
      </c>
      <c r="R1201">
        <f t="shared" si="340"/>
        <v>11</v>
      </c>
      <c r="S1201">
        <f t="shared" si="348"/>
        <v>0</v>
      </c>
      <c r="T1201" s="6">
        <f t="shared" si="349"/>
        <v>0</v>
      </c>
      <c r="U1201" s="6" t="e">
        <f>IF(予定価格!$G$1939=0,ROUND(予定価格!H1189*(入力表!$F$12/予定価格!$H$1943),-$F$14),ROUND((予定価格!G1189*(入力表!$F$12-予定価格!$H$1943)/予定価格!$G$1943)+予定価格!H1189,-$F$14))</f>
        <v>#DIV/0!</v>
      </c>
      <c r="V1201" t="e">
        <f>IF(U1201=0,1,IF(予定価格!O1189=0,1,(U1201-予定価格!P1189)/予定価格!O1189))</f>
        <v>#DIV/0!</v>
      </c>
      <c r="W1201" t="e">
        <f t="shared" si="341"/>
        <v>#DIV/0!</v>
      </c>
      <c r="X1201" t="e">
        <f t="shared" si="350"/>
        <v>#DIV/0!</v>
      </c>
      <c r="Y1201" t="e">
        <f>IF(U1201=0,0,IF(予定価格!G1189=0,0,(U1201-予定価格!H1189)/予定価格!G1189))</f>
        <v>#DIV/0!</v>
      </c>
      <c r="Z1201" t="e">
        <f t="shared" si="342"/>
        <v>#DIV/0!</v>
      </c>
      <c r="AA1201" t="e">
        <f t="shared" si="351"/>
        <v>#DIV/0!</v>
      </c>
      <c r="AB1201" s="6" t="e">
        <f t="shared" si="352"/>
        <v>#DIV/0!</v>
      </c>
    </row>
    <row r="1202" spans="1:28" hidden="1" x14ac:dyDescent="0.2">
      <c r="A1202">
        <f>+予定価格!A1190</f>
        <v>0</v>
      </c>
      <c r="B1202" s="268">
        <f>ROUND(予定価格!B1190*査定表!$B$1949,-D1202)+E1202</f>
        <v>0</v>
      </c>
      <c r="C1202" s="268"/>
      <c r="D1202" s="32">
        <f t="shared" si="337"/>
        <v>3</v>
      </c>
      <c r="E1202" s="33">
        <f t="shared" si="343"/>
        <v>0</v>
      </c>
      <c r="F1202" s="268">
        <f>IF($F$12=0,0,IF(予定価格!$G$1939=0,ROUND(予定価格!H1190*(入力表!$F$12/予定価格!$H$1943),-H1202),ROUND((予定価格!G1190*(入力表!$F$12-予定価格!$H$1943)/予定価格!$G$1943)+予定価格!H1190,-H1202)))+I1202</f>
        <v>0</v>
      </c>
      <c r="G1202" s="268"/>
      <c r="H1202" s="34">
        <f t="shared" si="338"/>
        <v>3</v>
      </c>
      <c r="I1202" s="35">
        <f t="shared" si="344"/>
        <v>0</v>
      </c>
      <c r="J1202" s="252">
        <f t="shared" si="345"/>
        <v>0</v>
      </c>
      <c r="K1202" s="12">
        <f t="shared" si="346"/>
        <v>0</v>
      </c>
      <c r="L1202" s="37"/>
      <c r="M1202" s="6">
        <f>ROUND(予定価格!B1190*査定表!$B$1949,-$F$14)</f>
        <v>0</v>
      </c>
      <c r="N1202">
        <f>IF(M1202=0,1,M1202/予定価格!B1190)</f>
        <v>1</v>
      </c>
      <c r="O1202">
        <f t="shared" si="339"/>
        <v>11</v>
      </c>
      <c r="P1202">
        <f t="shared" si="347"/>
        <v>0</v>
      </c>
      <c r="Q1202">
        <f>IF(M1202=0,0,M1202/予定価格!B1190)</f>
        <v>0</v>
      </c>
      <c r="R1202">
        <f t="shared" si="340"/>
        <v>11</v>
      </c>
      <c r="S1202">
        <f t="shared" si="348"/>
        <v>0</v>
      </c>
      <c r="T1202" s="6">
        <f t="shared" si="349"/>
        <v>0</v>
      </c>
      <c r="U1202" s="6" t="e">
        <f>IF(予定価格!$G$1939=0,ROUND(予定価格!H1190*(入力表!$F$12/予定価格!$H$1943),-$F$14),ROUND((予定価格!G1190*(入力表!$F$12-予定価格!$H$1943)/予定価格!$G$1943)+予定価格!H1190,-$F$14))</f>
        <v>#DIV/0!</v>
      </c>
      <c r="V1202" t="e">
        <f>IF(U1202=0,1,IF(予定価格!O1190=0,1,(U1202-予定価格!P1190)/予定価格!O1190))</f>
        <v>#DIV/0!</v>
      </c>
      <c r="W1202" t="e">
        <f t="shared" si="341"/>
        <v>#DIV/0!</v>
      </c>
      <c r="X1202" t="e">
        <f t="shared" si="350"/>
        <v>#DIV/0!</v>
      </c>
      <c r="Y1202" t="e">
        <f>IF(U1202=0,0,IF(予定価格!G1190=0,0,(U1202-予定価格!H1190)/予定価格!G1190))</f>
        <v>#DIV/0!</v>
      </c>
      <c r="Z1202" t="e">
        <f t="shared" si="342"/>
        <v>#DIV/0!</v>
      </c>
      <c r="AA1202" t="e">
        <f t="shared" si="351"/>
        <v>#DIV/0!</v>
      </c>
      <c r="AB1202" s="6" t="e">
        <f t="shared" si="352"/>
        <v>#DIV/0!</v>
      </c>
    </row>
    <row r="1203" spans="1:28" hidden="1" x14ac:dyDescent="0.2">
      <c r="A1203">
        <f>+予定価格!A1191</f>
        <v>0</v>
      </c>
      <c r="B1203" s="268">
        <f>ROUND(予定価格!B1191*査定表!$B$1949,-D1203)+E1203</f>
        <v>0</v>
      </c>
      <c r="C1203" s="268"/>
      <c r="D1203" s="32">
        <f t="shared" si="337"/>
        <v>3</v>
      </c>
      <c r="E1203" s="33">
        <f t="shared" si="343"/>
        <v>0</v>
      </c>
      <c r="F1203" s="268">
        <f>IF($F$12=0,0,IF(予定価格!$G$1939=0,ROUND(予定価格!H1191*(入力表!$F$12/予定価格!$H$1943),-H1203),ROUND((予定価格!G1191*(入力表!$F$12-予定価格!$H$1943)/予定価格!$G$1943)+予定価格!H1191,-H1203)))+I1203</f>
        <v>0</v>
      </c>
      <c r="G1203" s="268"/>
      <c r="H1203" s="34">
        <f t="shared" si="338"/>
        <v>3</v>
      </c>
      <c r="I1203" s="35">
        <f t="shared" si="344"/>
        <v>0</v>
      </c>
      <c r="J1203" s="252">
        <f t="shared" si="345"/>
        <v>0</v>
      </c>
      <c r="K1203" s="12">
        <f t="shared" si="346"/>
        <v>0</v>
      </c>
      <c r="L1203" s="37"/>
      <c r="M1203" s="6">
        <f>ROUND(予定価格!B1191*査定表!$B$1949,-$F$14)</f>
        <v>0</v>
      </c>
      <c r="N1203">
        <f>IF(M1203=0,1,M1203/予定価格!B1191)</f>
        <v>1</v>
      </c>
      <c r="O1203">
        <f t="shared" si="339"/>
        <v>11</v>
      </c>
      <c r="P1203">
        <f t="shared" si="347"/>
        <v>0</v>
      </c>
      <c r="Q1203">
        <f>IF(M1203=0,0,M1203/予定価格!B1191)</f>
        <v>0</v>
      </c>
      <c r="R1203">
        <f t="shared" si="340"/>
        <v>11</v>
      </c>
      <c r="S1203">
        <f t="shared" si="348"/>
        <v>0</v>
      </c>
      <c r="T1203" s="6">
        <f t="shared" si="349"/>
        <v>0</v>
      </c>
      <c r="U1203" s="6" t="e">
        <f>IF(予定価格!$G$1939=0,ROUND(予定価格!H1191*(入力表!$F$12/予定価格!$H$1943),-$F$14),ROUND((予定価格!G1191*(入力表!$F$12-予定価格!$H$1943)/予定価格!$G$1943)+予定価格!H1191,-$F$14))</f>
        <v>#DIV/0!</v>
      </c>
      <c r="V1203" t="e">
        <f>IF(U1203=0,1,IF(予定価格!O1191=0,1,(U1203-予定価格!P1191)/予定価格!O1191))</f>
        <v>#DIV/0!</v>
      </c>
      <c r="W1203" t="e">
        <f t="shared" si="341"/>
        <v>#DIV/0!</v>
      </c>
      <c r="X1203" t="e">
        <f t="shared" si="350"/>
        <v>#DIV/0!</v>
      </c>
      <c r="Y1203" t="e">
        <f>IF(U1203=0,0,IF(予定価格!G1191=0,0,(U1203-予定価格!H1191)/予定価格!G1191))</f>
        <v>#DIV/0!</v>
      </c>
      <c r="Z1203" t="e">
        <f t="shared" si="342"/>
        <v>#DIV/0!</v>
      </c>
      <c r="AA1203" t="e">
        <f t="shared" si="351"/>
        <v>#DIV/0!</v>
      </c>
      <c r="AB1203" s="6" t="e">
        <f t="shared" si="352"/>
        <v>#DIV/0!</v>
      </c>
    </row>
    <row r="1204" spans="1:28" hidden="1" x14ac:dyDescent="0.2">
      <c r="A1204">
        <f>+予定価格!A1192</f>
        <v>0</v>
      </c>
      <c r="B1204" s="268">
        <f>ROUND(予定価格!B1192*査定表!$B$1949,-D1204)+E1204</f>
        <v>0</v>
      </c>
      <c r="C1204" s="268"/>
      <c r="D1204" s="32">
        <f t="shared" si="337"/>
        <v>3</v>
      </c>
      <c r="E1204" s="33">
        <f t="shared" si="343"/>
        <v>0</v>
      </c>
      <c r="F1204" s="268">
        <f>IF($F$12=0,0,IF(予定価格!$G$1939=0,ROUND(予定価格!H1192*(入力表!$F$12/予定価格!$H$1943),-H1204),ROUND((予定価格!G1192*(入力表!$F$12-予定価格!$H$1943)/予定価格!$G$1943)+予定価格!H1192,-H1204)))+I1204</f>
        <v>0</v>
      </c>
      <c r="G1204" s="268"/>
      <c r="H1204" s="34">
        <f t="shared" si="338"/>
        <v>3</v>
      </c>
      <c r="I1204" s="35">
        <f t="shared" si="344"/>
        <v>0</v>
      </c>
      <c r="J1204" s="252">
        <f t="shared" si="345"/>
        <v>0</v>
      </c>
      <c r="K1204" s="12">
        <f t="shared" si="346"/>
        <v>0</v>
      </c>
      <c r="L1204" s="37"/>
      <c r="M1204" s="6">
        <f>ROUND(予定価格!B1192*査定表!$B$1949,-$F$14)</f>
        <v>0</v>
      </c>
      <c r="N1204">
        <f>IF(M1204=0,1,M1204/予定価格!B1192)</f>
        <v>1</v>
      </c>
      <c r="O1204">
        <f t="shared" si="339"/>
        <v>11</v>
      </c>
      <c r="P1204">
        <f t="shared" si="347"/>
        <v>0</v>
      </c>
      <c r="Q1204">
        <f>IF(M1204=0,0,M1204/予定価格!B1192)</f>
        <v>0</v>
      </c>
      <c r="R1204">
        <f t="shared" si="340"/>
        <v>11</v>
      </c>
      <c r="S1204">
        <f t="shared" si="348"/>
        <v>0</v>
      </c>
      <c r="T1204" s="6">
        <f t="shared" si="349"/>
        <v>0</v>
      </c>
      <c r="U1204" s="6" t="e">
        <f>IF(予定価格!$G$1939=0,ROUND(予定価格!H1192*(入力表!$F$12/予定価格!$H$1943),-$F$14),ROUND((予定価格!G1192*(入力表!$F$12-予定価格!$H$1943)/予定価格!$G$1943)+予定価格!H1192,-$F$14))</f>
        <v>#DIV/0!</v>
      </c>
      <c r="V1204" t="e">
        <f>IF(U1204=0,1,IF(予定価格!O1192=0,1,(U1204-予定価格!P1192)/予定価格!O1192))</f>
        <v>#DIV/0!</v>
      </c>
      <c r="W1204" t="e">
        <f t="shared" si="341"/>
        <v>#DIV/0!</v>
      </c>
      <c r="X1204" t="e">
        <f t="shared" si="350"/>
        <v>#DIV/0!</v>
      </c>
      <c r="Y1204" t="e">
        <f>IF(U1204=0,0,IF(予定価格!G1192=0,0,(U1204-予定価格!H1192)/予定価格!G1192))</f>
        <v>#DIV/0!</v>
      </c>
      <c r="Z1204" t="e">
        <f t="shared" si="342"/>
        <v>#DIV/0!</v>
      </c>
      <c r="AA1204" t="e">
        <f t="shared" si="351"/>
        <v>#DIV/0!</v>
      </c>
      <c r="AB1204" s="6" t="e">
        <f t="shared" si="352"/>
        <v>#DIV/0!</v>
      </c>
    </row>
    <row r="1205" spans="1:28" hidden="1" x14ac:dyDescent="0.2">
      <c r="A1205">
        <f>+予定価格!A1193</f>
        <v>0</v>
      </c>
      <c r="B1205" s="268">
        <f>ROUND(予定価格!B1193*査定表!$B$1949,-D1205)+E1205</f>
        <v>0</v>
      </c>
      <c r="C1205" s="268"/>
      <c r="D1205" s="32">
        <f t="shared" si="337"/>
        <v>3</v>
      </c>
      <c r="E1205" s="33">
        <f t="shared" si="343"/>
        <v>0</v>
      </c>
      <c r="F1205" s="268">
        <f>IF($F$12=0,0,IF(予定価格!$G$1939=0,ROUND(予定価格!H1193*(入力表!$F$12/予定価格!$H$1943),-H1205),ROUND((予定価格!G1193*(入力表!$F$12-予定価格!$H$1943)/予定価格!$G$1943)+予定価格!H1193,-H1205)))+I1205</f>
        <v>0</v>
      </c>
      <c r="G1205" s="268"/>
      <c r="H1205" s="34">
        <f t="shared" si="338"/>
        <v>3</v>
      </c>
      <c r="I1205" s="35">
        <f t="shared" si="344"/>
        <v>0</v>
      </c>
      <c r="J1205" s="252">
        <f t="shared" si="345"/>
        <v>0</v>
      </c>
      <c r="K1205" s="12">
        <f t="shared" si="346"/>
        <v>0</v>
      </c>
      <c r="L1205" s="37"/>
      <c r="M1205" s="6">
        <f>ROUND(予定価格!B1193*査定表!$B$1949,-$F$14)</f>
        <v>0</v>
      </c>
      <c r="N1205">
        <f>IF(M1205=0,1,M1205/予定価格!B1193)</f>
        <v>1</v>
      </c>
      <c r="O1205">
        <f t="shared" si="339"/>
        <v>11</v>
      </c>
      <c r="P1205">
        <f t="shared" si="347"/>
        <v>0</v>
      </c>
      <c r="Q1205">
        <f>IF(M1205=0,0,M1205/予定価格!B1193)</f>
        <v>0</v>
      </c>
      <c r="R1205">
        <f t="shared" si="340"/>
        <v>11</v>
      </c>
      <c r="S1205">
        <f t="shared" si="348"/>
        <v>0</v>
      </c>
      <c r="T1205" s="6">
        <f t="shared" si="349"/>
        <v>0</v>
      </c>
      <c r="U1205" s="6" t="e">
        <f>IF(予定価格!$G$1939=0,ROUND(予定価格!H1193*(入力表!$F$12/予定価格!$H$1943),-$F$14),ROUND((予定価格!G1193*(入力表!$F$12-予定価格!$H$1943)/予定価格!$G$1943)+予定価格!H1193,-$F$14))</f>
        <v>#DIV/0!</v>
      </c>
      <c r="V1205" t="e">
        <f>IF(U1205=0,1,IF(予定価格!O1193=0,1,(U1205-予定価格!P1193)/予定価格!O1193))</f>
        <v>#DIV/0!</v>
      </c>
      <c r="W1205" t="e">
        <f t="shared" si="341"/>
        <v>#DIV/0!</v>
      </c>
      <c r="X1205" t="e">
        <f t="shared" si="350"/>
        <v>#DIV/0!</v>
      </c>
      <c r="Y1205" t="e">
        <f>IF(U1205=0,0,IF(予定価格!G1193=0,0,(U1205-予定価格!H1193)/予定価格!G1193))</f>
        <v>#DIV/0!</v>
      </c>
      <c r="Z1205" t="e">
        <f t="shared" si="342"/>
        <v>#DIV/0!</v>
      </c>
      <c r="AA1205" t="e">
        <f t="shared" si="351"/>
        <v>#DIV/0!</v>
      </c>
      <c r="AB1205" s="6" t="e">
        <f t="shared" si="352"/>
        <v>#DIV/0!</v>
      </c>
    </row>
    <row r="1206" spans="1:28" hidden="1" x14ac:dyDescent="0.2">
      <c r="A1206">
        <f>+予定価格!A1194</f>
        <v>0</v>
      </c>
      <c r="B1206" s="268">
        <f>ROUND(予定価格!B1194*査定表!$B$1949,-D1206)+E1206</f>
        <v>0</v>
      </c>
      <c r="C1206" s="268"/>
      <c r="D1206" s="32">
        <f t="shared" si="337"/>
        <v>3</v>
      </c>
      <c r="E1206" s="33">
        <f t="shared" si="343"/>
        <v>0</v>
      </c>
      <c r="F1206" s="268">
        <f>IF($F$12=0,0,IF(予定価格!$G$1939=0,ROUND(予定価格!H1194*(入力表!$F$12/予定価格!$H$1943),-H1206),ROUND((予定価格!G1194*(入力表!$F$12-予定価格!$H$1943)/予定価格!$G$1943)+予定価格!H1194,-H1206)))+I1206</f>
        <v>0</v>
      </c>
      <c r="G1206" s="268"/>
      <c r="H1206" s="34">
        <f t="shared" si="338"/>
        <v>3</v>
      </c>
      <c r="I1206" s="35">
        <f t="shared" si="344"/>
        <v>0</v>
      </c>
      <c r="J1206" s="252">
        <f t="shared" si="345"/>
        <v>0</v>
      </c>
      <c r="K1206" s="12">
        <f t="shared" si="346"/>
        <v>0</v>
      </c>
      <c r="L1206" s="37"/>
      <c r="M1206" s="6">
        <f>ROUND(予定価格!B1194*査定表!$B$1949,-$F$14)</f>
        <v>0</v>
      </c>
      <c r="N1206">
        <f>IF(M1206=0,1,M1206/予定価格!B1194)</f>
        <v>1</v>
      </c>
      <c r="O1206">
        <f t="shared" si="339"/>
        <v>11</v>
      </c>
      <c r="P1206">
        <f t="shared" si="347"/>
        <v>0</v>
      </c>
      <c r="Q1206">
        <f>IF(M1206=0,0,M1206/予定価格!B1194)</f>
        <v>0</v>
      </c>
      <c r="R1206">
        <f t="shared" si="340"/>
        <v>11</v>
      </c>
      <c r="S1206">
        <f t="shared" si="348"/>
        <v>0</v>
      </c>
      <c r="T1206" s="6">
        <f t="shared" si="349"/>
        <v>0</v>
      </c>
      <c r="U1206" s="6" t="e">
        <f>IF(予定価格!$G$1939=0,ROUND(予定価格!H1194*(入力表!$F$12/予定価格!$H$1943),-$F$14),ROUND((予定価格!G1194*(入力表!$F$12-予定価格!$H$1943)/予定価格!$G$1943)+予定価格!H1194,-$F$14))</f>
        <v>#DIV/0!</v>
      </c>
      <c r="V1206" t="e">
        <f>IF(U1206=0,1,IF(予定価格!O1194=0,1,(U1206-予定価格!P1194)/予定価格!O1194))</f>
        <v>#DIV/0!</v>
      </c>
      <c r="W1206" t="e">
        <f t="shared" si="341"/>
        <v>#DIV/0!</v>
      </c>
      <c r="X1206" t="e">
        <f t="shared" si="350"/>
        <v>#DIV/0!</v>
      </c>
      <c r="Y1206" t="e">
        <f>IF(U1206=0,0,IF(予定価格!G1194=0,0,(U1206-予定価格!H1194)/予定価格!G1194))</f>
        <v>#DIV/0!</v>
      </c>
      <c r="Z1206" t="e">
        <f t="shared" si="342"/>
        <v>#DIV/0!</v>
      </c>
      <c r="AA1206" t="e">
        <f t="shared" si="351"/>
        <v>#DIV/0!</v>
      </c>
      <c r="AB1206" s="6" t="e">
        <f t="shared" si="352"/>
        <v>#DIV/0!</v>
      </c>
    </row>
    <row r="1207" spans="1:28" hidden="1" x14ac:dyDescent="0.2">
      <c r="A1207">
        <f>+予定価格!A1195</f>
        <v>0</v>
      </c>
      <c r="B1207" s="268">
        <f>ROUND(予定価格!B1195*査定表!$B$1949,-D1207)+E1207</f>
        <v>0</v>
      </c>
      <c r="C1207" s="268"/>
      <c r="D1207" s="32">
        <f t="shared" si="337"/>
        <v>3</v>
      </c>
      <c r="E1207" s="33">
        <f t="shared" si="343"/>
        <v>0</v>
      </c>
      <c r="F1207" s="268">
        <f>IF($F$12=0,0,IF(予定価格!$G$1939=0,ROUND(予定価格!H1195*(入力表!$F$12/予定価格!$H$1943),-H1207),ROUND((予定価格!G1195*(入力表!$F$12-予定価格!$H$1943)/予定価格!$G$1943)+予定価格!H1195,-H1207)))+I1207</f>
        <v>0</v>
      </c>
      <c r="G1207" s="268"/>
      <c r="H1207" s="34">
        <f t="shared" si="338"/>
        <v>3</v>
      </c>
      <c r="I1207" s="35">
        <f t="shared" si="344"/>
        <v>0</v>
      </c>
      <c r="J1207" s="252">
        <f t="shared" si="345"/>
        <v>0</v>
      </c>
      <c r="K1207" s="12">
        <f t="shared" si="346"/>
        <v>0</v>
      </c>
      <c r="L1207" s="37"/>
      <c r="M1207" s="6">
        <f>ROUND(予定価格!B1195*査定表!$B$1949,-$F$14)</f>
        <v>0</v>
      </c>
      <c r="N1207">
        <f>IF(M1207=0,1,M1207/予定価格!B1195)</f>
        <v>1</v>
      </c>
      <c r="O1207">
        <f t="shared" si="339"/>
        <v>11</v>
      </c>
      <c r="P1207">
        <f t="shared" si="347"/>
        <v>0</v>
      </c>
      <c r="Q1207">
        <f>IF(M1207=0,0,M1207/予定価格!B1195)</f>
        <v>0</v>
      </c>
      <c r="R1207">
        <f t="shared" si="340"/>
        <v>11</v>
      </c>
      <c r="S1207">
        <f t="shared" si="348"/>
        <v>0</v>
      </c>
      <c r="T1207" s="6">
        <f t="shared" si="349"/>
        <v>0</v>
      </c>
      <c r="U1207" s="6" t="e">
        <f>IF(予定価格!$G$1939=0,ROUND(予定価格!H1195*(入力表!$F$12/予定価格!$H$1943),-$F$14),ROUND((予定価格!G1195*(入力表!$F$12-予定価格!$H$1943)/予定価格!$G$1943)+予定価格!H1195,-$F$14))</f>
        <v>#DIV/0!</v>
      </c>
      <c r="V1207" t="e">
        <f>IF(U1207=0,1,IF(予定価格!O1195=0,1,(U1207-予定価格!P1195)/予定価格!O1195))</f>
        <v>#DIV/0!</v>
      </c>
      <c r="W1207" t="e">
        <f t="shared" si="341"/>
        <v>#DIV/0!</v>
      </c>
      <c r="X1207" t="e">
        <f t="shared" si="350"/>
        <v>#DIV/0!</v>
      </c>
      <c r="Y1207" t="e">
        <f>IF(U1207=0,0,IF(予定価格!G1195=0,0,(U1207-予定価格!H1195)/予定価格!G1195))</f>
        <v>#DIV/0!</v>
      </c>
      <c r="Z1207" t="e">
        <f t="shared" si="342"/>
        <v>#DIV/0!</v>
      </c>
      <c r="AA1207" t="e">
        <f t="shared" si="351"/>
        <v>#DIV/0!</v>
      </c>
      <c r="AB1207" s="6" t="e">
        <f t="shared" si="352"/>
        <v>#DIV/0!</v>
      </c>
    </row>
    <row r="1208" spans="1:28" hidden="1" x14ac:dyDescent="0.2">
      <c r="A1208">
        <f>+予定価格!A1196</f>
        <v>0</v>
      </c>
      <c r="B1208" s="268">
        <f>ROUND(予定価格!B1196*査定表!$B$1949,-D1208)+E1208</f>
        <v>0</v>
      </c>
      <c r="C1208" s="268"/>
      <c r="D1208" s="32">
        <f t="shared" si="337"/>
        <v>3</v>
      </c>
      <c r="E1208" s="33">
        <f t="shared" si="343"/>
        <v>0</v>
      </c>
      <c r="F1208" s="268">
        <f>IF($F$12=0,0,IF(予定価格!$G$1939=0,ROUND(予定価格!H1196*(入力表!$F$12/予定価格!$H$1943),-H1208),ROUND((予定価格!G1196*(入力表!$F$12-予定価格!$H$1943)/予定価格!$G$1943)+予定価格!H1196,-H1208)))+I1208</f>
        <v>0</v>
      </c>
      <c r="G1208" s="268"/>
      <c r="H1208" s="34">
        <f t="shared" si="338"/>
        <v>3</v>
      </c>
      <c r="I1208" s="35">
        <f t="shared" si="344"/>
        <v>0</v>
      </c>
      <c r="J1208" s="252">
        <f t="shared" si="345"/>
        <v>0</v>
      </c>
      <c r="K1208" s="12">
        <f t="shared" si="346"/>
        <v>0</v>
      </c>
      <c r="L1208" s="37"/>
      <c r="M1208" s="6">
        <f>ROUND(予定価格!B1196*査定表!$B$1949,-$F$14)</f>
        <v>0</v>
      </c>
      <c r="N1208">
        <f>IF(M1208=0,1,M1208/予定価格!B1196)</f>
        <v>1</v>
      </c>
      <c r="O1208">
        <f t="shared" si="339"/>
        <v>11</v>
      </c>
      <c r="P1208">
        <f t="shared" si="347"/>
        <v>0</v>
      </c>
      <c r="Q1208">
        <f>IF(M1208=0,0,M1208/予定価格!B1196)</f>
        <v>0</v>
      </c>
      <c r="R1208">
        <f t="shared" si="340"/>
        <v>11</v>
      </c>
      <c r="S1208">
        <f t="shared" si="348"/>
        <v>0</v>
      </c>
      <c r="T1208" s="6">
        <f t="shared" si="349"/>
        <v>0</v>
      </c>
      <c r="U1208" s="6" t="e">
        <f>IF(予定価格!$G$1939=0,ROUND(予定価格!H1196*(入力表!$F$12/予定価格!$H$1943),-$F$14),ROUND((予定価格!G1196*(入力表!$F$12-予定価格!$H$1943)/予定価格!$G$1943)+予定価格!H1196,-$F$14))</f>
        <v>#DIV/0!</v>
      </c>
      <c r="V1208" t="e">
        <f>IF(U1208=0,1,IF(予定価格!O1196=0,1,(U1208-予定価格!P1196)/予定価格!O1196))</f>
        <v>#DIV/0!</v>
      </c>
      <c r="W1208" t="e">
        <f t="shared" si="341"/>
        <v>#DIV/0!</v>
      </c>
      <c r="X1208" t="e">
        <f t="shared" si="350"/>
        <v>#DIV/0!</v>
      </c>
      <c r="Y1208" t="e">
        <f>IF(U1208=0,0,IF(予定価格!G1196=0,0,(U1208-予定価格!H1196)/予定価格!G1196))</f>
        <v>#DIV/0!</v>
      </c>
      <c r="Z1208" t="e">
        <f t="shared" si="342"/>
        <v>#DIV/0!</v>
      </c>
      <c r="AA1208" t="e">
        <f t="shared" si="351"/>
        <v>#DIV/0!</v>
      </c>
      <c r="AB1208" s="6" t="e">
        <f t="shared" si="352"/>
        <v>#DIV/0!</v>
      </c>
    </row>
    <row r="1209" spans="1:28" hidden="1" x14ac:dyDescent="0.2">
      <c r="A1209">
        <f>+予定価格!A1197</f>
        <v>0</v>
      </c>
      <c r="B1209" s="268">
        <f>ROUND(予定価格!B1197*査定表!$B$1949,-D1209)+E1209</f>
        <v>0</v>
      </c>
      <c r="C1209" s="268"/>
      <c r="D1209" s="32">
        <f t="shared" si="337"/>
        <v>3</v>
      </c>
      <c r="E1209" s="33">
        <f t="shared" si="343"/>
        <v>0</v>
      </c>
      <c r="F1209" s="268">
        <f>IF($F$12=0,0,IF(予定価格!$G$1939=0,ROUND(予定価格!H1197*(入力表!$F$12/予定価格!$H$1943),-H1209),ROUND((予定価格!G1197*(入力表!$F$12-予定価格!$H$1943)/予定価格!$G$1943)+予定価格!H1197,-H1209)))+I1209</f>
        <v>0</v>
      </c>
      <c r="G1209" s="268"/>
      <c r="H1209" s="34">
        <f t="shared" si="338"/>
        <v>3</v>
      </c>
      <c r="I1209" s="35">
        <f t="shared" si="344"/>
        <v>0</v>
      </c>
      <c r="J1209" s="252">
        <f t="shared" si="345"/>
        <v>0</v>
      </c>
      <c r="K1209" s="12">
        <f t="shared" si="346"/>
        <v>0</v>
      </c>
      <c r="L1209" s="37"/>
      <c r="M1209" s="6">
        <f>ROUND(予定価格!B1197*査定表!$B$1949,-$F$14)</f>
        <v>0</v>
      </c>
      <c r="N1209">
        <f>IF(M1209=0,1,M1209/予定価格!B1197)</f>
        <v>1</v>
      </c>
      <c r="O1209">
        <f t="shared" si="339"/>
        <v>11</v>
      </c>
      <c r="P1209">
        <f t="shared" si="347"/>
        <v>0</v>
      </c>
      <c r="Q1209">
        <f>IF(M1209=0,0,M1209/予定価格!B1197)</f>
        <v>0</v>
      </c>
      <c r="R1209">
        <f t="shared" si="340"/>
        <v>11</v>
      </c>
      <c r="S1209">
        <f t="shared" si="348"/>
        <v>0</v>
      </c>
      <c r="T1209" s="6">
        <f t="shared" si="349"/>
        <v>0</v>
      </c>
      <c r="U1209" s="6" t="e">
        <f>IF(予定価格!$G$1939=0,ROUND(予定価格!H1197*(入力表!$F$12/予定価格!$H$1943),-$F$14),ROUND((予定価格!G1197*(入力表!$F$12-予定価格!$H$1943)/予定価格!$G$1943)+予定価格!H1197,-$F$14))</f>
        <v>#DIV/0!</v>
      </c>
      <c r="V1209" t="e">
        <f>IF(U1209=0,1,IF(予定価格!O1197=0,1,(U1209-予定価格!P1197)/予定価格!O1197))</f>
        <v>#DIV/0!</v>
      </c>
      <c r="W1209" t="e">
        <f t="shared" si="341"/>
        <v>#DIV/0!</v>
      </c>
      <c r="X1209" t="e">
        <f t="shared" si="350"/>
        <v>#DIV/0!</v>
      </c>
      <c r="Y1209" t="e">
        <f>IF(U1209=0,0,IF(予定価格!G1197=0,0,(U1209-予定価格!H1197)/予定価格!G1197))</f>
        <v>#DIV/0!</v>
      </c>
      <c r="Z1209" t="e">
        <f t="shared" si="342"/>
        <v>#DIV/0!</v>
      </c>
      <c r="AA1209" t="e">
        <f t="shared" si="351"/>
        <v>#DIV/0!</v>
      </c>
      <c r="AB1209" s="6" t="e">
        <f t="shared" si="352"/>
        <v>#DIV/0!</v>
      </c>
    </row>
    <row r="1210" spans="1:28" hidden="1" x14ac:dyDescent="0.2">
      <c r="A1210">
        <f>+予定価格!A1198</f>
        <v>0</v>
      </c>
      <c r="B1210" s="268">
        <f>ROUND(予定価格!B1198*査定表!$B$1949,-D1210)+E1210</f>
        <v>0</v>
      </c>
      <c r="C1210" s="268"/>
      <c r="D1210" s="32">
        <f t="shared" si="337"/>
        <v>3</v>
      </c>
      <c r="E1210" s="33">
        <f t="shared" si="343"/>
        <v>0</v>
      </c>
      <c r="F1210" s="268">
        <f>IF($F$12=0,0,IF(予定価格!$G$1939=0,ROUND(予定価格!H1198*(入力表!$F$12/予定価格!$H$1943),-H1210),ROUND((予定価格!G1198*(入力表!$F$12-予定価格!$H$1943)/予定価格!$G$1943)+予定価格!H1198,-H1210)))+I1210</f>
        <v>0</v>
      </c>
      <c r="G1210" s="268"/>
      <c r="H1210" s="34">
        <f t="shared" si="338"/>
        <v>3</v>
      </c>
      <c r="I1210" s="35">
        <f t="shared" si="344"/>
        <v>0</v>
      </c>
      <c r="J1210" s="252">
        <f t="shared" si="345"/>
        <v>0</v>
      </c>
      <c r="K1210" s="12">
        <f t="shared" si="346"/>
        <v>0</v>
      </c>
      <c r="L1210" s="37"/>
      <c r="M1210" s="6">
        <f>ROUND(予定価格!B1198*査定表!$B$1949,-$F$14)</f>
        <v>0</v>
      </c>
      <c r="N1210">
        <f>IF(M1210=0,1,M1210/予定価格!B1198)</f>
        <v>1</v>
      </c>
      <c r="O1210">
        <f t="shared" si="339"/>
        <v>11</v>
      </c>
      <c r="P1210">
        <f t="shared" si="347"/>
        <v>0</v>
      </c>
      <c r="Q1210">
        <f>IF(M1210=0,0,M1210/予定価格!B1198)</f>
        <v>0</v>
      </c>
      <c r="R1210">
        <f t="shared" si="340"/>
        <v>11</v>
      </c>
      <c r="S1210">
        <f t="shared" si="348"/>
        <v>0</v>
      </c>
      <c r="T1210" s="6">
        <f t="shared" si="349"/>
        <v>0</v>
      </c>
      <c r="U1210" s="6" t="e">
        <f>IF(予定価格!$G$1939=0,ROUND(予定価格!H1198*(入力表!$F$12/予定価格!$H$1943),-$F$14),ROUND((予定価格!G1198*(入力表!$F$12-予定価格!$H$1943)/予定価格!$G$1943)+予定価格!H1198,-$F$14))</f>
        <v>#DIV/0!</v>
      </c>
      <c r="V1210" t="e">
        <f>IF(U1210=0,1,IF(予定価格!O1198=0,1,(U1210-予定価格!P1198)/予定価格!O1198))</f>
        <v>#DIV/0!</v>
      </c>
      <c r="W1210" t="e">
        <f t="shared" si="341"/>
        <v>#DIV/0!</v>
      </c>
      <c r="X1210" t="e">
        <f t="shared" si="350"/>
        <v>#DIV/0!</v>
      </c>
      <c r="Y1210" t="e">
        <f>IF(U1210=0,0,IF(予定価格!G1198=0,0,(U1210-予定価格!H1198)/予定価格!G1198))</f>
        <v>#DIV/0!</v>
      </c>
      <c r="Z1210" t="e">
        <f t="shared" si="342"/>
        <v>#DIV/0!</v>
      </c>
      <c r="AA1210" t="e">
        <f t="shared" si="351"/>
        <v>#DIV/0!</v>
      </c>
      <c r="AB1210" s="6" t="e">
        <f t="shared" si="352"/>
        <v>#DIV/0!</v>
      </c>
    </row>
    <row r="1211" spans="1:28" hidden="1" x14ac:dyDescent="0.2">
      <c r="A1211">
        <f>+予定価格!A1199</f>
        <v>0</v>
      </c>
      <c r="B1211" s="268">
        <f>ROUND(予定価格!B1199*査定表!$B$1949,-D1211)+E1211</f>
        <v>0</v>
      </c>
      <c r="C1211" s="268"/>
      <c r="D1211" s="32">
        <f t="shared" si="337"/>
        <v>3</v>
      </c>
      <c r="E1211" s="33">
        <f t="shared" si="343"/>
        <v>0</v>
      </c>
      <c r="F1211" s="268">
        <f>IF($F$12=0,0,IF(予定価格!$G$1939=0,ROUND(予定価格!H1199*(入力表!$F$12/予定価格!$H$1943),-H1211),ROUND((予定価格!G1199*(入力表!$F$12-予定価格!$H$1943)/予定価格!$G$1943)+予定価格!H1199,-H1211)))+I1211</f>
        <v>0</v>
      </c>
      <c r="G1211" s="268"/>
      <c r="H1211" s="34">
        <f t="shared" si="338"/>
        <v>3</v>
      </c>
      <c r="I1211" s="35">
        <f t="shared" si="344"/>
        <v>0</v>
      </c>
      <c r="J1211" s="252">
        <f t="shared" si="345"/>
        <v>0</v>
      </c>
      <c r="K1211" s="12">
        <f t="shared" si="346"/>
        <v>0</v>
      </c>
      <c r="L1211" s="37"/>
      <c r="M1211" s="6">
        <f>ROUND(予定価格!B1199*査定表!$B$1949,-$F$14)</f>
        <v>0</v>
      </c>
      <c r="N1211">
        <f>IF(M1211=0,1,M1211/予定価格!B1199)</f>
        <v>1</v>
      </c>
      <c r="O1211">
        <f t="shared" si="339"/>
        <v>11</v>
      </c>
      <c r="P1211">
        <f t="shared" si="347"/>
        <v>0</v>
      </c>
      <c r="Q1211">
        <f>IF(M1211=0,0,M1211/予定価格!B1199)</f>
        <v>0</v>
      </c>
      <c r="R1211">
        <f t="shared" si="340"/>
        <v>11</v>
      </c>
      <c r="S1211">
        <f t="shared" si="348"/>
        <v>0</v>
      </c>
      <c r="T1211" s="6">
        <f t="shared" si="349"/>
        <v>0</v>
      </c>
      <c r="U1211" s="6" t="e">
        <f>IF(予定価格!$G$1939=0,ROUND(予定価格!H1199*(入力表!$F$12/予定価格!$H$1943),-$F$14),ROUND((予定価格!G1199*(入力表!$F$12-予定価格!$H$1943)/予定価格!$G$1943)+予定価格!H1199,-$F$14))</f>
        <v>#DIV/0!</v>
      </c>
      <c r="V1211" t="e">
        <f>IF(U1211=0,1,IF(予定価格!O1199=0,1,(U1211-予定価格!P1199)/予定価格!O1199))</f>
        <v>#DIV/0!</v>
      </c>
      <c r="W1211" t="e">
        <f t="shared" si="341"/>
        <v>#DIV/0!</v>
      </c>
      <c r="X1211" t="e">
        <f t="shared" si="350"/>
        <v>#DIV/0!</v>
      </c>
      <c r="Y1211" t="e">
        <f>IF(U1211=0,0,IF(予定価格!G1199=0,0,(U1211-予定価格!H1199)/予定価格!G1199))</f>
        <v>#DIV/0!</v>
      </c>
      <c r="Z1211" t="e">
        <f t="shared" si="342"/>
        <v>#DIV/0!</v>
      </c>
      <c r="AA1211" t="e">
        <f t="shared" si="351"/>
        <v>#DIV/0!</v>
      </c>
      <c r="AB1211" s="6" t="e">
        <f t="shared" si="352"/>
        <v>#DIV/0!</v>
      </c>
    </row>
    <row r="1212" spans="1:28" hidden="1" x14ac:dyDescent="0.2">
      <c r="A1212">
        <f>+予定価格!A1200</f>
        <v>0</v>
      </c>
      <c r="B1212" s="268">
        <f>ROUND(予定価格!B1200*査定表!$B$1949,-D1212)+E1212</f>
        <v>0</v>
      </c>
      <c r="C1212" s="268"/>
      <c r="D1212" s="32">
        <f t="shared" si="337"/>
        <v>3</v>
      </c>
      <c r="E1212" s="33">
        <f t="shared" si="343"/>
        <v>0</v>
      </c>
      <c r="F1212" s="268">
        <f>IF($F$12=0,0,IF(予定価格!$G$1939=0,ROUND(予定価格!H1200*(入力表!$F$12/予定価格!$H$1943),-H1212),ROUND((予定価格!G1200*(入力表!$F$12-予定価格!$H$1943)/予定価格!$G$1943)+予定価格!H1200,-H1212)))+I1212</f>
        <v>0</v>
      </c>
      <c r="G1212" s="268"/>
      <c r="H1212" s="34">
        <f t="shared" si="338"/>
        <v>3</v>
      </c>
      <c r="I1212" s="35">
        <f t="shared" si="344"/>
        <v>0</v>
      </c>
      <c r="J1212" s="252">
        <f t="shared" si="345"/>
        <v>0</v>
      </c>
      <c r="K1212" s="12">
        <f t="shared" si="346"/>
        <v>0</v>
      </c>
      <c r="L1212" s="37"/>
      <c r="M1212" s="6">
        <f>ROUND(予定価格!B1200*査定表!$B$1949,-$F$14)</f>
        <v>0</v>
      </c>
      <c r="N1212">
        <f>IF(M1212=0,1,M1212/予定価格!B1200)</f>
        <v>1</v>
      </c>
      <c r="O1212">
        <f t="shared" si="339"/>
        <v>11</v>
      </c>
      <c r="P1212">
        <f t="shared" si="347"/>
        <v>0</v>
      </c>
      <c r="Q1212">
        <f>IF(M1212=0,0,M1212/予定価格!B1200)</f>
        <v>0</v>
      </c>
      <c r="R1212">
        <f t="shared" si="340"/>
        <v>11</v>
      </c>
      <c r="S1212">
        <f t="shared" si="348"/>
        <v>0</v>
      </c>
      <c r="T1212" s="6">
        <f t="shared" si="349"/>
        <v>0</v>
      </c>
      <c r="U1212" s="6" t="e">
        <f>IF(予定価格!$G$1939=0,ROUND(予定価格!H1200*(入力表!$F$12/予定価格!$H$1943),-$F$14),ROUND((予定価格!G1200*(入力表!$F$12-予定価格!$H$1943)/予定価格!$G$1943)+予定価格!H1200,-$F$14))</f>
        <v>#DIV/0!</v>
      </c>
      <c r="V1212" t="e">
        <f>IF(U1212=0,1,IF(予定価格!O1200=0,1,(U1212-予定価格!P1200)/予定価格!O1200))</f>
        <v>#DIV/0!</v>
      </c>
      <c r="W1212" t="e">
        <f t="shared" si="341"/>
        <v>#DIV/0!</v>
      </c>
      <c r="X1212" t="e">
        <f t="shared" si="350"/>
        <v>#DIV/0!</v>
      </c>
      <c r="Y1212" t="e">
        <f>IF(U1212=0,0,IF(予定価格!G1200=0,0,(U1212-予定価格!H1200)/予定価格!G1200))</f>
        <v>#DIV/0!</v>
      </c>
      <c r="Z1212" t="e">
        <f t="shared" si="342"/>
        <v>#DIV/0!</v>
      </c>
      <c r="AA1212" t="e">
        <f t="shared" si="351"/>
        <v>#DIV/0!</v>
      </c>
      <c r="AB1212" s="6" t="e">
        <f t="shared" si="352"/>
        <v>#DIV/0!</v>
      </c>
    </row>
    <row r="1213" spans="1:28" hidden="1" x14ac:dyDescent="0.2">
      <c r="A1213">
        <f>+予定価格!A1201</f>
        <v>0</v>
      </c>
      <c r="B1213" s="268">
        <f>ROUND(予定価格!B1201*査定表!$B$1949,-D1213)+E1213</f>
        <v>0</v>
      </c>
      <c r="C1213" s="268"/>
      <c r="D1213" s="32">
        <f t="shared" si="337"/>
        <v>3</v>
      </c>
      <c r="E1213" s="33">
        <f t="shared" si="343"/>
        <v>0</v>
      </c>
      <c r="F1213" s="268">
        <f>IF($F$12=0,0,IF(予定価格!$G$1939=0,ROUND(予定価格!H1201*(入力表!$F$12/予定価格!$H$1943),-H1213),ROUND((予定価格!G1201*(入力表!$F$12-予定価格!$H$1943)/予定価格!$G$1943)+予定価格!H1201,-H1213)))+I1213</f>
        <v>0</v>
      </c>
      <c r="G1213" s="268"/>
      <c r="H1213" s="34">
        <f t="shared" si="338"/>
        <v>3</v>
      </c>
      <c r="I1213" s="35">
        <f t="shared" si="344"/>
        <v>0</v>
      </c>
      <c r="J1213" s="252">
        <f t="shared" si="345"/>
        <v>0</v>
      </c>
      <c r="K1213" s="12">
        <f t="shared" si="346"/>
        <v>0</v>
      </c>
      <c r="L1213" s="37"/>
      <c r="M1213" s="6">
        <f>ROUND(予定価格!B1201*査定表!$B$1949,-$F$14)</f>
        <v>0</v>
      </c>
      <c r="N1213">
        <f>IF(M1213=0,1,M1213/予定価格!B1201)</f>
        <v>1</v>
      </c>
      <c r="O1213">
        <f t="shared" si="339"/>
        <v>11</v>
      </c>
      <c r="P1213">
        <f t="shared" si="347"/>
        <v>0</v>
      </c>
      <c r="Q1213">
        <f>IF(M1213=0,0,M1213/予定価格!B1201)</f>
        <v>0</v>
      </c>
      <c r="R1213">
        <f t="shared" si="340"/>
        <v>11</v>
      </c>
      <c r="S1213">
        <f t="shared" si="348"/>
        <v>0</v>
      </c>
      <c r="T1213" s="6">
        <f t="shared" si="349"/>
        <v>0</v>
      </c>
      <c r="U1213" s="6" t="e">
        <f>IF(予定価格!$G$1939=0,ROUND(予定価格!H1201*(入力表!$F$12/予定価格!$H$1943),-$F$14),ROUND((予定価格!G1201*(入力表!$F$12-予定価格!$H$1943)/予定価格!$G$1943)+予定価格!H1201,-$F$14))</f>
        <v>#DIV/0!</v>
      </c>
      <c r="V1213" t="e">
        <f>IF(U1213=0,1,IF(予定価格!O1201=0,1,(U1213-予定価格!P1201)/予定価格!O1201))</f>
        <v>#DIV/0!</v>
      </c>
      <c r="W1213" t="e">
        <f t="shared" si="341"/>
        <v>#DIV/0!</v>
      </c>
      <c r="X1213" t="e">
        <f t="shared" si="350"/>
        <v>#DIV/0!</v>
      </c>
      <c r="Y1213" t="e">
        <f>IF(U1213=0,0,IF(予定価格!G1201=0,0,(U1213-予定価格!H1201)/予定価格!G1201))</f>
        <v>#DIV/0!</v>
      </c>
      <c r="Z1213" t="e">
        <f t="shared" si="342"/>
        <v>#DIV/0!</v>
      </c>
      <c r="AA1213" t="e">
        <f t="shared" si="351"/>
        <v>#DIV/0!</v>
      </c>
      <c r="AB1213" s="6" t="e">
        <f t="shared" si="352"/>
        <v>#DIV/0!</v>
      </c>
    </row>
    <row r="1214" spans="1:28" hidden="1" x14ac:dyDescent="0.2">
      <c r="A1214">
        <f>+予定価格!A1202</f>
        <v>0</v>
      </c>
      <c r="B1214" s="268">
        <f>ROUND(予定価格!B1202*査定表!$B$1949,-D1214)+E1214</f>
        <v>0</v>
      </c>
      <c r="C1214" s="268"/>
      <c r="D1214" s="32">
        <f t="shared" si="337"/>
        <v>3</v>
      </c>
      <c r="E1214" s="33">
        <f t="shared" si="343"/>
        <v>0</v>
      </c>
      <c r="F1214" s="268">
        <f>IF($F$12=0,0,IF(予定価格!$G$1939=0,ROUND(予定価格!H1202*(入力表!$F$12/予定価格!$H$1943),-H1214),ROUND((予定価格!G1202*(入力表!$F$12-予定価格!$H$1943)/予定価格!$G$1943)+予定価格!H1202,-H1214)))+I1214</f>
        <v>0</v>
      </c>
      <c r="G1214" s="268"/>
      <c r="H1214" s="34">
        <f t="shared" si="338"/>
        <v>3</v>
      </c>
      <c r="I1214" s="35">
        <f t="shared" si="344"/>
        <v>0</v>
      </c>
      <c r="J1214" s="252">
        <f t="shared" si="345"/>
        <v>0</v>
      </c>
      <c r="K1214" s="12">
        <f t="shared" si="346"/>
        <v>0</v>
      </c>
      <c r="L1214" s="37"/>
      <c r="M1214" s="6">
        <f>ROUND(予定価格!B1202*査定表!$B$1949,-$F$14)</f>
        <v>0</v>
      </c>
      <c r="N1214">
        <f>IF(M1214=0,1,M1214/予定価格!B1202)</f>
        <v>1</v>
      </c>
      <c r="O1214">
        <f t="shared" si="339"/>
        <v>11</v>
      </c>
      <c r="P1214">
        <f t="shared" si="347"/>
        <v>0</v>
      </c>
      <c r="Q1214">
        <f>IF(M1214=0,0,M1214/予定価格!B1202)</f>
        <v>0</v>
      </c>
      <c r="R1214">
        <f t="shared" si="340"/>
        <v>11</v>
      </c>
      <c r="S1214">
        <f t="shared" si="348"/>
        <v>0</v>
      </c>
      <c r="T1214" s="6">
        <f t="shared" si="349"/>
        <v>0</v>
      </c>
      <c r="U1214" s="6" t="e">
        <f>IF(予定価格!$G$1939=0,ROUND(予定価格!H1202*(入力表!$F$12/予定価格!$H$1943),-$F$14),ROUND((予定価格!G1202*(入力表!$F$12-予定価格!$H$1943)/予定価格!$G$1943)+予定価格!H1202,-$F$14))</f>
        <v>#DIV/0!</v>
      </c>
      <c r="V1214" t="e">
        <f>IF(U1214=0,1,IF(予定価格!O1202=0,1,(U1214-予定価格!P1202)/予定価格!O1202))</f>
        <v>#DIV/0!</v>
      </c>
      <c r="W1214" t="e">
        <f t="shared" si="341"/>
        <v>#DIV/0!</v>
      </c>
      <c r="X1214" t="e">
        <f t="shared" si="350"/>
        <v>#DIV/0!</v>
      </c>
      <c r="Y1214" t="e">
        <f>IF(U1214=0,0,IF(予定価格!G1202=0,0,(U1214-予定価格!H1202)/予定価格!G1202))</f>
        <v>#DIV/0!</v>
      </c>
      <c r="Z1214" t="e">
        <f t="shared" si="342"/>
        <v>#DIV/0!</v>
      </c>
      <c r="AA1214" t="e">
        <f t="shared" si="351"/>
        <v>#DIV/0!</v>
      </c>
      <c r="AB1214" s="6" t="e">
        <f t="shared" si="352"/>
        <v>#DIV/0!</v>
      </c>
    </row>
    <row r="1215" spans="1:28" hidden="1" x14ac:dyDescent="0.2">
      <c r="A1215">
        <f>+予定価格!A1203</f>
        <v>0</v>
      </c>
      <c r="B1215" s="268">
        <f>ROUND(予定価格!B1203*査定表!$B$1949,-D1215)+E1215</f>
        <v>0</v>
      </c>
      <c r="C1215" s="268"/>
      <c r="D1215" s="32">
        <f t="shared" si="337"/>
        <v>3</v>
      </c>
      <c r="E1215" s="33">
        <f t="shared" si="343"/>
        <v>0</v>
      </c>
      <c r="F1215" s="268">
        <f>IF($F$12=0,0,IF(予定価格!$G$1939=0,ROUND(予定価格!H1203*(入力表!$F$12/予定価格!$H$1943),-H1215),ROUND((予定価格!G1203*(入力表!$F$12-予定価格!$H$1943)/予定価格!$G$1943)+予定価格!H1203,-H1215)))+I1215</f>
        <v>0</v>
      </c>
      <c r="G1215" s="268"/>
      <c r="H1215" s="34">
        <f t="shared" si="338"/>
        <v>3</v>
      </c>
      <c r="I1215" s="35">
        <f t="shared" si="344"/>
        <v>0</v>
      </c>
      <c r="J1215" s="252">
        <f t="shared" si="345"/>
        <v>0</v>
      </c>
      <c r="K1215" s="12">
        <f t="shared" si="346"/>
        <v>0</v>
      </c>
      <c r="L1215" s="37"/>
      <c r="M1215" s="6">
        <f>ROUND(予定価格!B1203*査定表!$B$1949,-$F$14)</f>
        <v>0</v>
      </c>
      <c r="N1215">
        <f>IF(M1215=0,1,M1215/予定価格!B1203)</f>
        <v>1</v>
      </c>
      <c r="O1215">
        <f t="shared" si="339"/>
        <v>11</v>
      </c>
      <c r="P1215">
        <f t="shared" si="347"/>
        <v>0</v>
      </c>
      <c r="Q1215">
        <f>IF(M1215=0,0,M1215/予定価格!B1203)</f>
        <v>0</v>
      </c>
      <c r="R1215">
        <f t="shared" si="340"/>
        <v>11</v>
      </c>
      <c r="S1215">
        <f t="shared" si="348"/>
        <v>0</v>
      </c>
      <c r="T1215" s="6">
        <f t="shared" si="349"/>
        <v>0</v>
      </c>
      <c r="U1215" s="6" t="e">
        <f>IF(予定価格!$G$1939=0,ROUND(予定価格!H1203*(入力表!$F$12/予定価格!$H$1943),-$F$14),ROUND((予定価格!G1203*(入力表!$F$12-予定価格!$H$1943)/予定価格!$G$1943)+予定価格!H1203,-$F$14))</f>
        <v>#DIV/0!</v>
      </c>
      <c r="V1215" t="e">
        <f>IF(U1215=0,1,IF(予定価格!O1203=0,1,(U1215-予定価格!P1203)/予定価格!O1203))</f>
        <v>#DIV/0!</v>
      </c>
      <c r="W1215" t="e">
        <f t="shared" si="341"/>
        <v>#DIV/0!</v>
      </c>
      <c r="X1215" t="e">
        <f t="shared" si="350"/>
        <v>#DIV/0!</v>
      </c>
      <c r="Y1215" t="e">
        <f>IF(U1215=0,0,IF(予定価格!G1203=0,0,(U1215-予定価格!H1203)/予定価格!G1203))</f>
        <v>#DIV/0!</v>
      </c>
      <c r="Z1215" t="e">
        <f t="shared" si="342"/>
        <v>#DIV/0!</v>
      </c>
      <c r="AA1215" t="e">
        <f t="shared" si="351"/>
        <v>#DIV/0!</v>
      </c>
      <c r="AB1215" s="6" t="e">
        <f t="shared" si="352"/>
        <v>#DIV/0!</v>
      </c>
    </row>
    <row r="1216" spans="1:28" hidden="1" x14ac:dyDescent="0.2">
      <c r="A1216">
        <f>+予定価格!A1204</f>
        <v>0</v>
      </c>
      <c r="B1216" s="268">
        <f>ROUND(予定価格!B1204*査定表!$B$1949,-D1216)+E1216</f>
        <v>0</v>
      </c>
      <c r="C1216" s="268"/>
      <c r="D1216" s="32">
        <f t="shared" si="337"/>
        <v>3</v>
      </c>
      <c r="E1216" s="33">
        <f t="shared" si="343"/>
        <v>0</v>
      </c>
      <c r="F1216" s="268">
        <f>IF($F$12=0,0,IF(予定価格!$G$1939=0,ROUND(予定価格!H1204*(入力表!$F$12/予定価格!$H$1943),-H1216),ROUND((予定価格!G1204*(入力表!$F$12-予定価格!$H$1943)/予定価格!$G$1943)+予定価格!H1204,-H1216)))+I1216</f>
        <v>0</v>
      </c>
      <c r="G1216" s="268"/>
      <c r="H1216" s="34">
        <f t="shared" si="338"/>
        <v>3</v>
      </c>
      <c r="I1216" s="35">
        <f t="shared" si="344"/>
        <v>0</v>
      </c>
      <c r="J1216" s="252">
        <f t="shared" si="345"/>
        <v>0</v>
      </c>
      <c r="K1216" s="12">
        <f t="shared" si="346"/>
        <v>0</v>
      </c>
      <c r="L1216" s="37"/>
      <c r="M1216" s="6">
        <f>ROUND(予定価格!B1204*査定表!$B$1949,-$F$14)</f>
        <v>0</v>
      </c>
      <c r="N1216">
        <f>IF(M1216=0,1,M1216/予定価格!B1204)</f>
        <v>1</v>
      </c>
      <c r="O1216">
        <f t="shared" si="339"/>
        <v>11</v>
      </c>
      <c r="P1216">
        <f t="shared" si="347"/>
        <v>0</v>
      </c>
      <c r="Q1216">
        <f>IF(M1216=0,0,M1216/予定価格!B1204)</f>
        <v>0</v>
      </c>
      <c r="R1216">
        <f t="shared" si="340"/>
        <v>11</v>
      </c>
      <c r="S1216">
        <f t="shared" si="348"/>
        <v>0</v>
      </c>
      <c r="T1216" s="6">
        <f t="shared" si="349"/>
        <v>0</v>
      </c>
      <c r="U1216" s="6" t="e">
        <f>IF(予定価格!$G$1939=0,ROUND(予定価格!H1204*(入力表!$F$12/予定価格!$H$1943),-$F$14),ROUND((予定価格!G1204*(入力表!$F$12-予定価格!$H$1943)/予定価格!$G$1943)+予定価格!H1204,-$F$14))</f>
        <v>#DIV/0!</v>
      </c>
      <c r="V1216" t="e">
        <f>IF(U1216=0,1,IF(予定価格!O1204=0,1,(U1216-予定価格!P1204)/予定価格!O1204))</f>
        <v>#DIV/0!</v>
      </c>
      <c r="W1216" t="e">
        <f t="shared" si="341"/>
        <v>#DIV/0!</v>
      </c>
      <c r="X1216" t="e">
        <f t="shared" si="350"/>
        <v>#DIV/0!</v>
      </c>
      <c r="Y1216" t="e">
        <f>IF(U1216=0,0,IF(予定価格!G1204=0,0,(U1216-予定価格!H1204)/予定価格!G1204))</f>
        <v>#DIV/0!</v>
      </c>
      <c r="Z1216" t="e">
        <f t="shared" si="342"/>
        <v>#DIV/0!</v>
      </c>
      <c r="AA1216" t="e">
        <f t="shared" si="351"/>
        <v>#DIV/0!</v>
      </c>
      <c r="AB1216" s="6" t="e">
        <f t="shared" si="352"/>
        <v>#DIV/0!</v>
      </c>
    </row>
    <row r="1217" spans="1:28" hidden="1" x14ac:dyDescent="0.2">
      <c r="A1217">
        <f>+予定価格!A1205</f>
        <v>0</v>
      </c>
      <c r="B1217" s="268">
        <f>ROUND(予定価格!B1205*査定表!$B$1949,-D1217)+E1217</f>
        <v>0</v>
      </c>
      <c r="C1217" s="268"/>
      <c r="D1217" s="32">
        <f t="shared" si="337"/>
        <v>3</v>
      </c>
      <c r="E1217" s="33">
        <f t="shared" si="343"/>
        <v>0</v>
      </c>
      <c r="F1217" s="268">
        <f>IF($F$12=0,0,IF(予定価格!$G$1939=0,ROUND(予定価格!H1205*(入力表!$F$12/予定価格!$H$1943),-H1217),ROUND((予定価格!G1205*(入力表!$F$12-予定価格!$H$1943)/予定価格!$G$1943)+予定価格!H1205,-H1217)))+I1217</f>
        <v>0</v>
      </c>
      <c r="G1217" s="268"/>
      <c r="H1217" s="34">
        <f t="shared" si="338"/>
        <v>3</v>
      </c>
      <c r="I1217" s="35">
        <f t="shared" si="344"/>
        <v>0</v>
      </c>
      <c r="J1217" s="252">
        <f t="shared" si="345"/>
        <v>0</v>
      </c>
      <c r="K1217" s="12">
        <f t="shared" si="346"/>
        <v>0</v>
      </c>
      <c r="L1217" s="37"/>
      <c r="M1217" s="6">
        <f>ROUND(予定価格!B1205*査定表!$B$1949,-$F$14)</f>
        <v>0</v>
      </c>
      <c r="N1217">
        <f>IF(M1217=0,1,M1217/予定価格!B1205)</f>
        <v>1</v>
      </c>
      <c r="O1217">
        <f t="shared" si="339"/>
        <v>11</v>
      </c>
      <c r="P1217">
        <f t="shared" si="347"/>
        <v>0</v>
      </c>
      <c r="Q1217">
        <f>IF(M1217=0,0,M1217/予定価格!B1205)</f>
        <v>0</v>
      </c>
      <c r="R1217">
        <f t="shared" si="340"/>
        <v>11</v>
      </c>
      <c r="S1217">
        <f t="shared" si="348"/>
        <v>0</v>
      </c>
      <c r="T1217" s="6">
        <f t="shared" si="349"/>
        <v>0</v>
      </c>
      <c r="U1217" s="6" t="e">
        <f>IF(予定価格!$G$1939=0,ROUND(予定価格!H1205*(入力表!$F$12/予定価格!$H$1943),-$F$14),ROUND((予定価格!G1205*(入力表!$F$12-予定価格!$H$1943)/予定価格!$G$1943)+予定価格!H1205,-$F$14))</f>
        <v>#DIV/0!</v>
      </c>
      <c r="V1217" t="e">
        <f>IF(U1217=0,1,IF(予定価格!O1205=0,1,(U1217-予定価格!P1205)/予定価格!O1205))</f>
        <v>#DIV/0!</v>
      </c>
      <c r="W1217" t="e">
        <f t="shared" si="341"/>
        <v>#DIV/0!</v>
      </c>
      <c r="X1217" t="e">
        <f t="shared" si="350"/>
        <v>#DIV/0!</v>
      </c>
      <c r="Y1217" t="e">
        <f>IF(U1217=0,0,IF(予定価格!G1205=0,0,(U1217-予定価格!H1205)/予定価格!G1205))</f>
        <v>#DIV/0!</v>
      </c>
      <c r="Z1217" t="e">
        <f t="shared" si="342"/>
        <v>#DIV/0!</v>
      </c>
      <c r="AA1217" t="e">
        <f t="shared" si="351"/>
        <v>#DIV/0!</v>
      </c>
      <c r="AB1217" s="6" t="e">
        <f t="shared" si="352"/>
        <v>#DIV/0!</v>
      </c>
    </row>
    <row r="1218" spans="1:28" hidden="1" x14ac:dyDescent="0.2">
      <c r="A1218">
        <f>+予定価格!A1206</f>
        <v>0</v>
      </c>
      <c r="B1218" s="268">
        <f>ROUND(予定価格!B1206*査定表!$B$1949,-D1218)+E1218</f>
        <v>0</v>
      </c>
      <c r="C1218" s="268"/>
      <c r="D1218" s="32">
        <f t="shared" si="337"/>
        <v>3</v>
      </c>
      <c r="E1218" s="33">
        <f t="shared" si="343"/>
        <v>0</v>
      </c>
      <c r="F1218" s="268">
        <f>IF($F$12=0,0,IF(予定価格!$G$1939=0,ROUND(予定価格!H1206*(入力表!$F$12/予定価格!$H$1943),-H1218),ROUND((予定価格!G1206*(入力表!$F$12-予定価格!$H$1943)/予定価格!$G$1943)+予定価格!H1206,-H1218)))+I1218</f>
        <v>0</v>
      </c>
      <c r="G1218" s="268"/>
      <c r="H1218" s="34">
        <f t="shared" si="338"/>
        <v>3</v>
      </c>
      <c r="I1218" s="35">
        <f t="shared" si="344"/>
        <v>0</v>
      </c>
      <c r="J1218" s="252">
        <f t="shared" si="345"/>
        <v>0</v>
      </c>
      <c r="K1218" s="12">
        <f t="shared" si="346"/>
        <v>0</v>
      </c>
      <c r="L1218" s="37"/>
      <c r="M1218" s="6">
        <f>ROUND(予定価格!B1206*査定表!$B$1949,-$F$14)</f>
        <v>0</v>
      </c>
      <c r="N1218">
        <f>IF(M1218=0,1,M1218/予定価格!B1206)</f>
        <v>1</v>
      </c>
      <c r="O1218">
        <f t="shared" si="339"/>
        <v>11</v>
      </c>
      <c r="P1218">
        <f t="shared" si="347"/>
        <v>0</v>
      </c>
      <c r="Q1218">
        <f>IF(M1218=0,0,M1218/予定価格!B1206)</f>
        <v>0</v>
      </c>
      <c r="R1218">
        <f t="shared" si="340"/>
        <v>11</v>
      </c>
      <c r="S1218">
        <f t="shared" si="348"/>
        <v>0</v>
      </c>
      <c r="T1218" s="6">
        <f t="shared" si="349"/>
        <v>0</v>
      </c>
      <c r="U1218" s="6" t="e">
        <f>IF(予定価格!$G$1939=0,ROUND(予定価格!H1206*(入力表!$F$12/予定価格!$H$1943),-$F$14),ROUND((予定価格!G1206*(入力表!$F$12-予定価格!$H$1943)/予定価格!$G$1943)+予定価格!H1206,-$F$14))</f>
        <v>#DIV/0!</v>
      </c>
      <c r="V1218" t="e">
        <f>IF(U1218=0,1,IF(予定価格!O1206=0,1,(U1218-予定価格!P1206)/予定価格!O1206))</f>
        <v>#DIV/0!</v>
      </c>
      <c r="W1218" t="e">
        <f t="shared" si="341"/>
        <v>#DIV/0!</v>
      </c>
      <c r="X1218" t="e">
        <f t="shared" si="350"/>
        <v>#DIV/0!</v>
      </c>
      <c r="Y1218" t="e">
        <f>IF(U1218=0,0,IF(予定価格!G1206=0,0,(U1218-予定価格!H1206)/予定価格!G1206))</f>
        <v>#DIV/0!</v>
      </c>
      <c r="Z1218" t="e">
        <f t="shared" si="342"/>
        <v>#DIV/0!</v>
      </c>
      <c r="AA1218" t="e">
        <f t="shared" si="351"/>
        <v>#DIV/0!</v>
      </c>
      <c r="AB1218" s="6" t="e">
        <f t="shared" si="352"/>
        <v>#DIV/0!</v>
      </c>
    </row>
    <row r="1219" spans="1:28" hidden="1" x14ac:dyDescent="0.2">
      <c r="A1219">
        <f>+予定価格!A1207</f>
        <v>0</v>
      </c>
      <c r="B1219" s="268">
        <f>ROUND(予定価格!B1207*査定表!$B$1949,-D1219)+E1219</f>
        <v>0</v>
      </c>
      <c r="C1219" s="268"/>
      <c r="D1219" s="32">
        <f t="shared" si="337"/>
        <v>3</v>
      </c>
      <c r="E1219" s="33">
        <f t="shared" si="343"/>
        <v>0</v>
      </c>
      <c r="F1219" s="268">
        <f>IF($F$12=0,0,IF(予定価格!$G$1939=0,ROUND(予定価格!H1207*(入力表!$F$12/予定価格!$H$1943),-H1219),ROUND((予定価格!G1207*(入力表!$F$12-予定価格!$H$1943)/予定価格!$G$1943)+予定価格!H1207,-H1219)))+I1219</f>
        <v>0</v>
      </c>
      <c r="G1219" s="268"/>
      <c r="H1219" s="34">
        <f t="shared" si="338"/>
        <v>3</v>
      </c>
      <c r="I1219" s="35">
        <f t="shared" si="344"/>
        <v>0</v>
      </c>
      <c r="J1219" s="252">
        <f t="shared" si="345"/>
        <v>0</v>
      </c>
      <c r="K1219" s="12">
        <f t="shared" si="346"/>
        <v>0</v>
      </c>
      <c r="L1219" s="37"/>
      <c r="M1219" s="6">
        <f>ROUND(予定価格!B1207*査定表!$B$1949,-$F$14)</f>
        <v>0</v>
      </c>
      <c r="N1219">
        <f>IF(M1219=0,1,M1219/予定価格!B1207)</f>
        <v>1</v>
      </c>
      <c r="O1219">
        <f t="shared" si="339"/>
        <v>11</v>
      </c>
      <c r="P1219">
        <f t="shared" si="347"/>
        <v>0</v>
      </c>
      <c r="Q1219">
        <f>IF(M1219=0,0,M1219/予定価格!B1207)</f>
        <v>0</v>
      </c>
      <c r="R1219">
        <f t="shared" si="340"/>
        <v>11</v>
      </c>
      <c r="S1219">
        <f t="shared" si="348"/>
        <v>0</v>
      </c>
      <c r="T1219" s="6">
        <f t="shared" si="349"/>
        <v>0</v>
      </c>
      <c r="U1219" s="6" t="e">
        <f>IF(予定価格!$G$1939=0,ROUND(予定価格!H1207*(入力表!$F$12/予定価格!$H$1943),-$F$14),ROUND((予定価格!G1207*(入力表!$F$12-予定価格!$H$1943)/予定価格!$G$1943)+予定価格!H1207,-$F$14))</f>
        <v>#DIV/0!</v>
      </c>
      <c r="V1219" t="e">
        <f>IF(U1219=0,1,IF(予定価格!O1207=0,1,(U1219-予定価格!P1207)/予定価格!O1207))</f>
        <v>#DIV/0!</v>
      </c>
      <c r="W1219" t="e">
        <f t="shared" si="341"/>
        <v>#DIV/0!</v>
      </c>
      <c r="X1219" t="e">
        <f t="shared" si="350"/>
        <v>#DIV/0!</v>
      </c>
      <c r="Y1219" t="e">
        <f>IF(U1219=0,0,IF(予定価格!G1207=0,0,(U1219-予定価格!H1207)/予定価格!G1207))</f>
        <v>#DIV/0!</v>
      </c>
      <c r="Z1219" t="e">
        <f t="shared" si="342"/>
        <v>#DIV/0!</v>
      </c>
      <c r="AA1219" t="e">
        <f t="shared" si="351"/>
        <v>#DIV/0!</v>
      </c>
      <c r="AB1219" s="6" t="e">
        <f t="shared" si="352"/>
        <v>#DIV/0!</v>
      </c>
    </row>
    <row r="1220" spans="1:28" hidden="1" x14ac:dyDescent="0.2">
      <c r="A1220">
        <f>+予定価格!A1208</f>
        <v>0</v>
      </c>
      <c r="B1220" s="268">
        <f>ROUND(予定価格!B1208*査定表!$B$1949,-D1220)+E1220</f>
        <v>0</v>
      </c>
      <c r="C1220" s="268"/>
      <c r="D1220" s="32">
        <f t="shared" si="337"/>
        <v>3</v>
      </c>
      <c r="E1220" s="33">
        <f t="shared" si="343"/>
        <v>0</v>
      </c>
      <c r="F1220" s="268">
        <f>IF($F$12=0,0,IF(予定価格!$G$1939=0,ROUND(予定価格!H1208*(入力表!$F$12/予定価格!$H$1943),-H1220),ROUND((予定価格!G1208*(入力表!$F$12-予定価格!$H$1943)/予定価格!$G$1943)+予定価格!H1208,-H1220)))+I1220</f>
        <v>0</v>
      </c>
      <c r="G1220" s="268"/>
      <c r="H1220" s="34">
        <f t="shared" si="338"/>
        <v>3</v>
      </c>
      <c r="I1220" s="35">
        <f t="shared" si="344"/>
        <v>0</v>
      </c>
      <c r="J1220" s="252">
        <f t="shared" si="345"/>
        <v>0</v>
      </c>
      <c r="K1220" s="12">
        <f t="shared" si="346"/>
        <v>0</v>
      </c>
      <c r="L1220" s="37"/>
      <c r="M1220" s="6">
        <f>ROUND(予定価格!B1208*査定表!$B$1949,-$F$14)</f>
        <v>0</v>
      </c>
      <c r="N1220">
        <f>IF(M1220=0,1,M1220/予定価格!B1208)</f>
        <v>1</v>
      </c>
      <c r="O1220">
        <f t="shared" si="339"/>
        <v>11</v>
      </c>
      <c r="P1220">
        <f t="shared" si="347"/>
        <v>0</v>
      </c>
      <c r="Q1220">
        <f>IF(M1220=0,0,M1220/予定価格!B1208)</f>
        <v>0</v>
      </c>
      <c r="R1220">
        <f t="shared" si="340"/>
        <v>11</v>
      </c>
      <c r="S1220">
        <f t="shared" si="348"/>
        <v>0</v>
      </c>
      <c r="T1220" s="6">
        <f t="shared" si="349"/>
        <v>0</v>
      </c>
      <c r="U1220" s="6" t="e">
        <f>IF(予定価格!$G$1939=0,ROUND(予定価格!H1208*(入力表!$F$12/予定価格!$H$1943),-$F$14),ROUND((予定価格!G1208*(入力表!$F$12-予定価格!$H$1943)/予定価格!$G$1943)+予定価格!H1208,-$F$14))</f>
        <v>#DIV/0!</v>
      </c>
      <c r="V1220" t="e">
        <f>IF(U1220=0,1,IF(予定価格!O1208=0,1,(U1220-予定価格!P1208)/予定価格!O1208))</f>
        <v>#DIV/0!</v>
      </c>
      <c r="W1220" t="e">
        <f t="shared" si="341"/>
        <v>#DIV/0!</v>
      </c>
      <c r="X1220" t="e">
        <f t="shared" si="350"/>
        <v>#DIV/0!</v>
      </c>
      <c r="Y1220" t="e">
        <f>IF(U1220=0,0,IF(予定価格!G1208=0,0,(U1220-予定価格!H1208)/予定価格!G1208))</f>
        <v>#DIV/0!</v>
      </c>
      <c r="Z1220" t="e">
        <f t="shared" si="342"/>
        <v>#DIV/0!</v>
      </c>
      <c r="AA1220" t="e">
        <f t="shared" si="351"/>
        <v>#DIV/0!</v>
      </c>
      <c r="AB1220" s="6" t="e">
        <f t="shared" si="352"/>
        <v>#DIV/0!</v>
      </c>
    </row>
    <row r="1221" spans="1:28" hidden="1" x14ac:dyDescent="0.2">
      <c r="A1221">
        <f>+予定価格!A1209</f>
        <v>0</v>
      </c>
      <c r="B1221" s="268">
        <f>ROUND(予定価格!B1209*査定表!$B$1949,-D1221)+E1221</f>
        <v>0</v>
      </c>
      <c r="C1221" s="268"/>
      <c r="D1221" s="32">
        <f t="shared" si="337"/>
        <v>3</v>
      </c>
      <c r="E1221" s="33">
        <f t="shared" si="343"/>
        <v>0</v>
      </c>
      <c r="F1221" s="268">
        <f>IF($F$12=0,0,IF(予定価格!$G$1939=0,ROUND(予定価格!H1209*(入力表!$F$12/予定価格!$H$1943),-H1221),ROUND((予定価格!G1209*(入力表!$F$12-予定価格!$H$1943)/予定価格!$G$1943)+予定価格!H1209,-H1221)))+I1221</f>
        <v>0</v>
      </c>
      <c r="G1221" s="268"/>
      <c r="H1221" s="34">
        <f t="shared" si="338"/>
        <v>3</v>
      </c>
      <c r="I1221" s="35">
        <f t="shared" si="344"/>
        <v>0</v>
      </c>
      <c r="J1221" s="252">
        <f t="shared" si="345"/>
        <v>0</v>
      </c>
      <c r="K1221" s="12">
        <f t="shared" si="346"/>
        <v>0</v>
      </c>
      <c r="L1221" s="37"/>
      <c r="M1221" s="6">
        <f>ROUND(予定価格!B1209*査定表!$B$1949,-$F$14)</f>
        <v>0</v>
      </c>
      <c r="N1221">
        <f>IF(M1221=0,1,M1221/予定価格!B1209)</f>
        <v>1</v>
      </c>
      <c r="O1221">
        <f t="shared" si="339"/>
        <v>11</v>
      </c>
      <c r="P1221">
        <f t="shared" si="347"/>
        <v>0</v>
      </c>
      <c r="Q1221">
        <f>IF(M1221=0,0,M1221/予定価格!B1209)</f>
        <v>0</v>
      </c>
      <c r="R1221">
        <f t="shared" si="340"/>
        <v>11</v>
      </c>
      <c r="S1221">
        <f t="shared" si="348"/>
        <v>0</v>
      </c>
      <c r="T1221" s="6">
        <f t="shared" si="349"/>
        <v>0</v>
      </c>
      <c r="U1221" s="6" t="e">
        <f>IF(予定価格!$G$1939=0,ROUND(予定価格!H1209*(入力表!$F$12/予定価格!$H$1943),-$F$14),ROUND((予定価格!G1209*(入力表!$F$12-予定価格!$H$1943)/予定価格!$G$1943)+予定価格!H1209,-$F$14))</f>
        <v>#DIV/0!</v>
      </c>
      <c r="V1221" t="e">
        <f>IF(U1221=0,1,IF(予定価格!O1209=0,1,(U1221-予定価格!P1209)/予定価格!O1209))</f>
        <v>#DIV/0!</v>
      </c>
      <c r="W1221" t="e">
        <f t="shared" si="341"/>
        <v>#DIV/0!</v>
      </c>
      <c r="X1221" t="e">
        <f t="shared" si="350"/>
        <v>#DIV/0!</v>
      </c>
      <c r="Y1221" t="e">
        <f>IF(U1221=0,0,IF(予定価格!G1209=0,0,(U1221-予定価格!H1209)/予定価格!G1209))</f>
        <v>#DIV/0!</v>
      </c>
      <c r="Z1221" t="e">
        <f t="shared" si="342"/>
        <v>#DIV/0!</v>
      </c>
      <c r="AA1221" t="e">
        <f t="shared" si="351"/>
        <v>#DIV/0!</v>
      </c>
      <c r="AB1221" s="6" t="e">
        <f t="shared" si="352"/>
        <v>#DIV/0!</v>
      </c>
    </row>
    <row r="1222" spans="1:28" hidden="1" x14ac:dyDescent="0.2">
      <c r="A1222">
        <f>+予定価格!A1210</f>
        <v>0</v>
      </c>
      <c r="B1222" s="268">
        <f>ROUND(予定価格!B1210*査定表!$B$1949,-D1222)+E1222</f>
        <v>0</v>
      </c>
      <c r="C1222" s="268"/>
      <c r="D1222" s="32">
        <f t="shared" si="337"/>
        <v>3</v>
      </c>
      <c r="E1222" s="33">
        <f t="shared" si="343"/>
        <v>0</v>
      </c>
      <c r="F1222" s="268">
        <f>IF($F$12=0,0,IF(予定価格!$G$1939=0,ROUND(予定価格!H1210*(入力表!$F$12/予定価格!$H$1943),-H1222),ROUND((予定価格!G1210*(入力表!$F$12-予定価格!$H$1943)/予定価格!$G$1943)+予定価格!H1210,-H1222)))+I1222</f>
        <v>0</v>
      </c>
      <c r="G1222" s="268"/>
      <c r="H1222" s="34">
        <f t="shared" si="338"/>
        <v>3</v>
      </c>
      <c r="I1222" s="35">
        <f t="shared" si="344"/>
        <v>0</v>
      </c>
      <c r="J1222" s="252">
        <f t="shared" si="345"/>
        <v>0</v>
      </c>
      <c r="K1222" s="12">
        <f t="shared" si="346"/>
        <v>0</v>
      </c>
      <c r="L1222" s="37"/>
      <c r="M1222" s="6">
        <f>ROUND(予定価格!B1210*査定表!$B$1949,-$F$14)</f>
        <v>0</v>
      </c>
      <c r="N1222">
        <f>IF(M1222=0,1,M1222/予定価格!B1210)</f>
        <v>1</v>
      </c>
      <c r="O1222">
        <f t="shared" si="339"/>
        <v>11</v>
      </c>
      <c r="P1222">
        <f t="shared" si="347"/>
        <v>0</v>
      </c>
      <c r="Q1222">
        <f>IF(M1222=0,0,M1222/予定価格!B1210)</f>
        <v>0</v>
      </c>
      <c r="R1222">
        <f t="shared" si="340"/>
        <v>11</v>
      </c>
      <c r="S1222">
        <f t="shared" si="348"/>
        <v>0</v>
      </c>
      <c r="T1222" s="6">
        <f t="shared" si="349"/>
        <v>0</v>
      </c>
      <c r="U1222" s="6" t="e">
        <f>IF(予定価格!$G$1939=0,ROUND(予定価格!H1210*(入力表!$F$12/予定価格!$H$1943),-$F$14),ROUND((予定価格!G1210*(入力表!$F$12-予定価格!$H$1943)/予定価格!$G$1943)+予定価格!H1210,-$F$14))</f>
        <v>#DIV/0!</v>
      </c>
      <c r="V1222" t="e">
        <f>IF(U1222=0,1,IF(予定価格!O1210=0,1,(U1222-予定価格!P1210)/予定価格!O1210))</f>
        <v>#DIV/0!</v>
      </c>
      <c r="W1222" t="e">
        <f t="shared" si="341"/>
        <v>#DIV/0!</v>
      </c>
      <c r="X1222" t="e">
        <f t="shared" si="350"/>
        <v>#DIV/0!</v>
      </c>
      <c r="Y1222" t="e">
        <f>IF(U1222=0,0,IF(予定価格!G1210=0,0,(U1222-予定価格!H1210)/予定価格!G1210))</f>
        <v>#DIV/0!</v>
      </c>
      <c r="Z1222" t="e">
        <f t="shared" si="342"/>
        <v>#DIV/0!</v>
      </c>
      <c r="AA1222" t="e">
        <f t="shared" si="351"/>
        <v>#DIV/0!</v>
      </c>
      <c r="AB1222" s="6" t="e">
        <f t="shared" si="352"/>
        <v>#DIV/0!</v>
      </c>
    </row>
    <row r="1223" spans="1:28" hidden="1" x14ac:dyDescent="0.2">
      <c r="A1223">
        <f>+予定価格!A1211</f>
        <v>0</v>
      </c>
      <c r="B1223" s="268">
        <f>ROUND(予定価格!B1211*査定表!$B$1949,-D1223)+E1223</f>
        <v>0</v>
      </c>
      <c r="C1223" s="268"/>
      <c r="D1223" s="32">
        <f t="shared" si="337"/>
        <v>3</v>
      </c>
      <c r="E1223" s="33">
        <f t="shared" si="343"/>
        <v>0</v>
      </c>
      <c r="F1223" s="268">
        <f>IF($F$12=0,0,IF(予定価格!$G$1939=0,ROUND(予定価格!H1211*(入力表!$F$12/予定価格!$H$1943),-H1223),ROUND((予定価格!G1211*(入力表!$F$12-予定価格!$H$1943)/予定価格!$G$1943)+予定価格!H1211,-H1223)))+I1223</f>
        <v>0</v>
      </c>
      <c r="G1223" s="268"/>
      <c r="H1223" s="34">
        <f t="shared" si="338"/>
        <v>3</v>
      </c>
      <c r="I1223" s="35">
        <f t="shared" si="344"/>
        <v>0</v>
      </c>
      <c r="J1223" s="252">
        <f t="shared" si="345"/>
        <v>0</v>
      </c>
      <c r="K1223" s="12">
        <f t="shared" si="346"/>
        <v>0</v>
      </c>
      <c r="L1223" s="37"/>
      <c r="M1223" s="6">
        <f>ROUND(予定価格!B1211*査定表!$B$1949,-$F$14)</f>
        <v>0</v>
      </c>
      <c r="N1223">
        <f>IF(M1223=0,1,M1223/予定価格!B1211)</f>
        <v>1</v>
      </c>
      <c r="O1223">
        <f t="shared" si="339"/>
        <v>11</v>
      </c>
      <c r="P1223">
        <f t="shared" si="347"/>
        <v>0</v>
      </c>
      <c r="Q1223">
        <f>IF(M1223=0,0,M1223/予定価格!B1211)</f>
        <v>0</v>
      </c>
      <c r="R1223">
        <f t="shared" si="340"/>
        <v>11</v>
      </c>
      <c r="S1223">
        <f t="shared" si="348"/>
        <v>0</v>
      </c>
      <c r="T1223" s="6">
        <f t="shared" si="349"/>
        <v>0</v>
      </c>
      <c r="U1223" s="6" t="e">
        <f>IF(予定価格!$G$1939=0,ROUND(予定価格!H1211*(入力表!$F$12/予定価格!$H$1943),-$F$14),ROUND((予定価格!G1211*(入力表!$F$12-予定価格!$H$1943)/予定価格!$G$1943)+予定価格!H1211,-$F$14))</f>
        <v>#DIV/0!</v>
      </c>
      <c r="V1223" t="e">
        <f>IF(U1223=0,1,IF(予定価格!O1211=0,1,(U1223-予定価格!P1211)/予定価格!O1211))</f>
        <v>#DIV/0!</v>
      </c>
      <c r="W1223" t="e">
        <f t="shared" si="341"/>
        <v>#DIV/0!</v>
      </c>
      <c r="X1223" t="e">
        <f t="shared" si="350"/>
        <v>#DIV/0!</v>
      </c>
      <c r="Y1223" t="e">
        <f>IF(U1223=0,0,IF(予定価格!G1211=0,0,(U1223-予定価格!H1211)/予定価格!G1211))</f>
        <v>#DIV/0!</v>
      </c>
      <c r="Z1223" t="e">
        <f t="shared" si="342"/>
        <v>#DIV/0!</v>
      </c>
      <c r="AA1223" t="e">
        <f t="shared" si="351"/>
        <v>#DIV/0!</v>
      </c>
      <c r="AB1223" s="6" t="e">
        <f t="shared" si="352"/>
        <v>#DIV/0!</v>
      </c>
    </row>
    <row r="1224" spans="1:28" hidden="1" x14ac:dyDescent="0.2">
      <c r="A1224">
        <f>+予定価格!A1212</f>
        <v>0</v>
      </c>
      <c r="B1224" s="268">
        <f>ROUND(予定価格!B1212*査定表!$B$1949,-D1224)+E1224</f>
        <v>0</v>
      </c>
      <c r="C1224" s="268"/>
      <c r="D1224" s="32">
        <f t="shared" si="337"/>
        <v>3</v>
      </c>
      <c r="E1224" s="33">
        <f t="shared" si="343"/>
        <v>0</v>
      </c>
      <c r="F1224" s="268">
        <f>IF($F$12=0,0,IF(予定価格!$G$1939=0,ROUND(予定価格!H1212*(入力表!$F$12/予定価格!$H$1943),-H1224),ROUND((予定価格!G1212*(入力表!$F$12-予定価格!$H$1943)/予定価格!$G$1943)+予定価格!H1212,-H1224)))+I1224</f>
        <v>0</v>
      </c>
      <c r="G1224" s="268"/>
      <c r="H1224" s="34">
        <f t="shared" si="338"/>
        <v>3</v>
      </c>
      <c r="I1224" s="35">
        <f t="shared" si="344"/>
        <v>0</v>
      </c>
      <c r="J1224" s="252">
        <f t="shared" si="345"/>
        <v>0</v>
      </c>
      <c r="K1224" s="12">
        <f t="shared" si="346"/>
        <v>0</v>
      </c>
      <c r="L1224" s="37"/>
      <c r="M1224" s="6">
        <f>ROUND(予定価格!B1212*査定表!$B$1949,-$F$14)</f>
        <v>0</v>
      </c>
      <c r="N1224">
        <f>IF(M1224=0,1,M1224/予定価格!B1212)</f>
        <v>1</v>
      </c>
      <c r="O1224">
        <f t="shared" si="339"/>
        <v>11</v>
      </c>
      <c r="P1224">
        <f t="shared" si="347"/>
        <v>0</v>
      </c>
      <c r="Q1224">
        <f>IF(M1224=0,0,M1224/予定価格!B1212)</f>
        <v>0</v>
      </c>
      <c r="R1224">
        <f t="shared" si="340"/>
        <v>11</v>
      </c>
      <c r="S1224">
        <f t="shared" si="348"/>
        <v>0</v>
      </c>
      <c r="T1224" s="6">
        <f t="shared" si="349"/>
        <v>0</v>
      </c>
      <c r="U1224" s="6" t="e">
        <f>IF(予定価格!$G$1939=0,ROUND(予定価格!H1212*(入力表!$F$12/予定価格!$H$1943),-$F$14),ROUND((予定価格!G1212*(入力表!$F$12-予定価格!$H$1943)/予定価格!$G$1943)+予定価格!H1212,-$F$14))</f>
        <v>#DIV/0!</v>
      </c>
      <c r="V1224" t="e">
        <f>IF(U1224=0,1,IF(予定価格!O1212=0,1,(U1224-予定価格!P1212)/予定価格!O1212))</f>
        <v>#DIV/0!</v>
      </c>
      <c r="W1224" t="e">
        <f t="shared" si="341"/>
        <v>#DIV/0!</v>
      </c>
      <c r="X1224" t="e">
        <f t="shared" si="350"/>
        <v>#DIV/0!</v>
      </c>
      <c r="Y1224" t="e">
        <f>IF(U1224=0,0,IF(予定価格!G1212=0,0,(U1224-予定価格!H1212)/予定価格!G1212))</f>
        <v>#DIV/0!</v>
      </c>
      <c r="Z1224" t="e">
        <f t="shared" si="342"/>
        <v>#DIV/0!</v>
      </c>
      <c r="AA1224" t="e">
        <f t="shared" si="351"/>
        <v>#DIV/0!</v>
      </c>
      <c r="AB1224" s="6" t="e">
        <f t="shared" si="352"/>
        <v>#DIV/0!</v>
      </c>
    </row>
    <row r="1225" spans="1:28" hidden="1" x14ac:dyDescent="0.2">
      <c r="A1225">
        <f>+予定価格!A1213</f>
        <v>0</v>
      </c>
      <c r="B1225" s="268">
        <f>ROUND(予定価格!B1213*査定表!$B$1949,-D1225)+E1225</f>
        <v>0</v>
      </c>
      <c r="C1225" s="268"/>
      <c r="D1225" s="32">
        <f t="shared" si="337"/>
        <v>3</v>
      </c>
      <c r="E1225" s="33">
        <f t="shared" si="343"/>
        <v>0</v>
      </c>
      <c r="F1225" s="268">
        <f>IF($F$12=0,0,IF(予定価格!$G$1939=0,ROUND(予定価格!H1213*(入力表!$F$12/予定価格!$H$1943),-H1225),ROUND((予定価格!G1213*(入力表!$F$12-予定価格!$H$1943)/予定価格!$G$1943)+予定価格!H1213,-H1225)))+I1225</f>
        <v>0</v>
      </c>
      <c r="G1225" s="268"/>
      <c r="H1225" s="34">
        <f t="shared" si="338"/>
        <v>3</v>
      </c>
      <c r="I1225" s="35">
        <f t="shared" si="344"/>
        <v>0</v>
      </c>
      <c r="J1225" s="252">
        <f t="shared" si="345"/>
        <v>0</v>
      </c>
      <c r="K1225" s="12">
        <f t="shared" si="346"/>
        <v>0</v>
      </c>
      <c r="L1225" s="37"/>
      <c r="M1225" s="6">
        <f>ROUND(予定価格!B1213*査定表!$B$1949,-$F$14)</f>
        <v>0</v>
      </c>
      <c r="N1225">
        <f>IF(M1225=0,1,M1225/予定価格!B1213)</f>
        <v>1</v>
      </c>
      <c r="O1225">
        <f t="shared" si="339"/>
        <v>11</v>
      </c>
      <c r="P1225">
        <f t="shared" si="347"/>
        <v>0</v>
      </c>
      <c r="Q1225">
        <f>IF(M1225=0,0,M1225/予定価格!B1213)</f>
        <v>0</v>
      </c>
      <c r="R1225">
        <f t="shared" si="340"/>
        <v>11</v>
      </c>
      <c r="S1225">
        <f t="shared" si="348"/>
        <v>0</v>
      </c>
      <c r="T1225" s="6">
        <f t="shared" si="349"/>
        <v>0</v>
      </c>
      <c r="U1225" s="6" t="e">
        <f>IF(予定価格!$G$1939=0,ROUND(予定価格!H1213*(入力表!$F$12/予定価格!$H$1943),-$F$14),ROUND((予定価格!G1213*(入力表!$F$12-予定価格!$H$1943)/予定価格!$G$1943)+予定価格!H1213,-$F$14))</f>
        <v>#DIV/0!</v>
      </c>
      <c r="V1225" t="e">
        <f>IF(U1225=0,1,IF(予定価格!O1213=0,1,(U1225-予定価格!P1213)/予定価格!O1213))</f>
        <v>#DIV/0!</v>
      </c>
      <c r="W1225" t="e">
        <f t="shared" si="341"/>
        <v>#DIV/0!</v>
      </c>
      <c r="X1225" t="e">
        <f t="shared" si="350"/>
        <v>#DIV/0!</v>
      </c>
      <c r="Y1225" t="e">
        <f>IF(U1225=0,0,IF(予定価格!G1213=0,0,(U1225-予定価格!H1213)/予定価格!G1213))</f>
        <v>#DIV/0!</v>
      </c>
      <c r="Z1225" t="e">
        <f t="shared" si="342"/>
        <v>#DIV/0!</v>
      </c>
      <c r="AA1225" t="e">
        <f t="shared" si="351"/>
        <v>#DIV/0!</v>
      </c>
      <c r="AB1225" s="6" t="e">
        <f t="shared" si="352"/>
        <v>#DIV/0!</v>
      </c>
    </row>
    <row r="1226" spans="1:28" hidden="1" x14ac:dyDescent="0.2">
      <c r="A1226">
        <f>+予定価格!A1214</f>
        <v>0</v>
      </c>
      <c r="B1226" s="268">
        <f>ROUND(予定価格!B1214*査定表!$B$1949,-D1226)+E1226</f>
        <v>0</v>
      </c>
      <c r="C1226" s="268"/>
      <c r="D1226" s="32">
        <f t="shared" si="337"/>
        <v>3</v>
      </c>
      <c r="E1226" s="33">
        <f t="shared" si="343"/>
        <v>0</v>
      </c>
      <c r="F1226" s="268">
        <f>IF($F$12=0,0,IF(予定価格!$G$1939=0,ROUND(予定価格!H1214*(入力表!$F$12/予定価格!$H$1943),-H1226),ROUND((予定価格!G1214*(入力表!$F$12-予定価格!$H$1943)/予定価格!$G$1943)+予定価格!H1214,-H1226)))+I1226</f>
        <v>0</v>
      </c>
      <c r="G1226" s="268"/>
      <c r="H1226" s="34">
        <f t="shared" si="338"/>
        <v>3</v>
      </c>
      <c r="I1226" s="35">
        <f t="shared" si="344"/>
        <v>0</v>
      </c>
      <c r="J1226" s="252">
        <f t="shared" si="345"/>
        <v>0</v>
      </c>
      <c r="K1226" s="12">
        <f t="shared" si="346"/>
        <v>0</v>
      </c>
      <c r="L1226" s="37"/>
      <c r="M1226" s="6">
        <f>ROUND(予定価格!B1214*査定表!$B$1949,-$F$14)</f>
        <v>0</v>
      </c>
      <c r="N1226">
        <f>IF(M1226=0,1,M1226/予定価格!B1214)</f>
        <v>1</v>
      </c>
      <c r="O1226">
        <f t="shared" si="339"/>
        <v>11</v>
      </c>
      <c r="P1226">
        <f t="shared" si="347"/>
        <v>0</v>
      </c>
      <c r="Q1226">
        <f>IF(M1226=0,0,M1226/予定価格!B1214)</f>
        <v>0</v>
      </c>
      <c r="R1226">
        <f t="shared" si="340"/>
        <v>11</v>
      </c>
      <c r="S1226">
        <f t="shared" si="348"/>
        <v>0</v>
      </c>
      <c r="T1226" s="6">
        <f t="shared" si="349"/>
        <v>0</v>
      </c>
      <c r="U1226" s="6" t="e">
        <f>IF(予定価格!$G$1939=0,ROUND(予定価格!H1214*(入力表!$F$12/予定価格!$H$1943),-$F$14),ROUND((予定価格!G1214*(入力表!$F$12-予定価格!$H$1943)/予定価格!$G$1943)+予定価格!H1214,-$F$14))</f>
        <v>#DIV/0!</v>
      </c>
      <c r="V1226" t="e">
        <f>IF(U1226=0,1,IF(予定価格!O1214=0,1,(U1226-予定価格!P1214)/予定価格!O1214))</f>
        <v>#DIV/0!</v>
      </c>
      <c r="W1226" t="e">
        <f t="shared" si="341"/>
        <v>#DIV/0!</v>
      </c>
      <c r="X1226" t="e">
        <f t="shared" si="350"/>
        <v>#DIV/0!</v>
      </c>
      <c r="Y1226" t="e">
        <f>IF(U1226=0,0,IF(予定価格!G1214=0,0,(U1226-予定価格!H1214)/予定価格!G1214))</f>
        <v>#DIV/0!</v>
      </c>
      <c r="Z1226" t="e">
        <f t="shared" si="342"/>
        <v>#DIV/0!</v>
      </c>
      <c r="AA1226" t="e">
        <f t="shared" si="351"/>
        <v>#DIV/0!</v>
      </c>
      <c r="AB1226" s="6" t="e">
        <f t="shared" si="352"/>
        <v>#DIV/0!</v>
      </c>
    </row>
    <row r="1227" spans="1:28" hidden="1" x14ac:dyDescent="0.2">
      <c r="A1227">
        <f>+予定価格!A1215</f>
        <v>0</v>
      </c>
      <c r="B1227" s="268">
        <f>ROUND(予定価格!B1215*査定表!$B$1949,-D1227)+E1227</f>
        <v>0</v>
      </c>
      <c r="C1227" s="268"/>
      <c r="D1227" s="32">
        <f t="shared" si="337"/>
        <v>3</v>
      </c>
      <c r="E1227" s="33">
        <f t="shared" si="343"/>
        <v>0</v>
      </c>
      <c r="F1227" s="268">
        <f>IF($F$12=0,0,IF(予定価格!$G$1939=0,ROUND(予定価格!H1215*(入力表!$F$12/予定価格!$H$1943),-H1227),ROUND((予定価格!G1215*(入力表!$F$12-予定価格!$H$1943)/予定価格!$G$1943)+予定価格!H1215,-H1227)))+I1227</f>
        <v>0</v>
      </c>
      <c r="G1227" s="268"/>
      <c r="H1227" s="34">
        <f t="shared" si="338"/>
        <v>3</v>
      </c>
      <c r="I1227" s="35">
        <f t="shared" si="344"/>
        <v>0</v>
      </c>
      <c r="J1227" s="252">
        <f t="shared" si="345"/>
        <v>0</v>
      </c>
      <c r="K1227" s="12">
        <f t="shared" si="346"/>
        <v>0</v>
      </c>
      <c r="L1227" s="37"/>
      <c r="M1227" s="6">
        <f>ROUND(予定価格!B1215*査定表!$B$1949,-$F$14)</f>
        <v>0</v>
      </c>
      <c r="N1227">
        <f>IF(M1227=0,1,M1227/予定価格!B1215)</f>
        <v>1</v>
      </c>
      <c r="O1227">
        <f t="shared" si="339"/>
        <v>11</v>
      </c>
      <c r="P1227">
        <f t="shared" si="347"/>
        <v>0</v>
      </c>
      <c r="Q1227">
        <f>IF(M1227=0,0,M1227/予定価格!B1215)</f>
        <v>0</v>
      </c>
      <c r="R1227">
        <f t="shared" si="340"/>
        <v>11</v>
      </c>
      <c r="S1227">
        <f t="shared" si="348"/>
        <v>0</v>
      </c>
      <c r="T1227" s="6">
        <f t="shared" si="349"/>
        <v>0</v>
      </c>
      <c r="U1227" s="6" t="e">
        <f>IF(予定価格!$G$1939=0,ROUND(予定価格!H1215*(入力表!$F$12/予定価格!$H$1943),-$F$14),ROUND((予定価格!G1215*(入力表!$F$12-予定価格!$H$1943)/予定価格!$G$1943)+予定価格!H1215,-$F$14))</f>
        <v>#DIV/0!</v>
      </c>
      <c r="V1227" t="e">
        <f>IF(U1227=0,1,IF(予定価格!O1215=0,1,(U1227-予定価格!P1215)/予定価格!O1215))</f>
        <v>#DIV/0!</v>
      </c>
      <c r="W1227" t="e">
        <f t="shared" si="341"/>
        <v>#DIV/0!</v>
      </c>
      <c r="X1227" t="e">
        <f t="shared" si="350"/>
        <v>#DIV/0!</v>
      </c>
      <c r="Y1227" t="e">
        <f>IF(U1227=0,0,IF(予定価格!G1215=0,0,(U1227-予定価格!H1215)/予定価格!G1215))</f>
        <v>#DIV/0!</v>
      </c>
      <c r="Z1227" t="e">
        <f t="shared" si="342"/>
        <v>#DIV/0!</v>
      </c>
      <c r="AA1227" t="e">
        <f t="shared" si="351"/>
        <v>#DIV/0!</v>
      </c>
      <c r="AB1227" s="6" t="e">
        <f t="shared" si="352"/>
        <v>#DIV/0!</v>
      </c>
    </row>
    <row r="1228" spans="1:28" hidden="1" x14ac:dyDescent="0.2">
      <c r="A1228">
        <f>+予定価格!A1216</f>
        <v>0</v>
      </c>
      <c r="B1228" s="268">
        <f>ROUND(予定価格!B1216*査定表!$B$1949,-D1228)+E1228</f>
        <v>0</v>
      </c>
      <c r="C1228" s="268"/>
      <c r="D1228" s="32">
        <f t="shared" si="337"/>
        <v>3</v>
      </c>
      <c r="E1228" s="33">
        <f t="shared" si="343"/>
        <v>0</v>
      </c>
      <c r="F1228" s="268">
        <f>IF($F$12=0,0,IF(予定価格!$G$1939=0,ROUND(予定価格!H1216*(入力表!$F$12/予定価格!$H$1943),-H1228),ROUND((予定価格!G1216*(入力表!$F$12-予定価格!$H$1943)/予定価格!$G$1943)+予定価格!H1216,-H1228)))+I1228</f>
        <v>0</v>
      </c>
      <c r="G1228" s="268"/>
      <c r="H1228" s="34">
        <f t="shared" si="338"/>
        <v>3</v>
      </c>
      <c r="I1228" s="35">
        <f t="shared" si="344"/>
        <v>0</v>
      </c>
      <c r="J1228" s="252">
        <f t="shared" si="345"/>
        <v>0</v>
      </c>
      <c r="K1228" s="12">
        <f t="shared" si="346"/>
        <v>0</v>
      </c>
      <c r="L1228" s="37"/>
      <c r="M1228" s="6">
        <f>ROUND(予定価格!B1216*査定表!$B$1949,-$F$14)</f>
        <v>0</v>
      </c>
      <c r="N1228">
        <f>IF(M1228=0,1,M1228/予定価格!B1216)</f>
        <v>1</v>
      </c>
      <c r="O1228">
        <f t="shared" si="339"/>
        <v>11</v>
      </c>
      <c r="P1228">
        <f t="shared" si="347"/>
        <v>0</v>
      </c>
      <c r="Q1228">
        <f>IF(M1228=0,0,M1228/予定価格!B1216)</f>
        <v>0</v>
      </c>
      <c r="R1228">
        <f t="shared" si="340"/>
        <v>11</v>
      </c>
      <c r="S1228">
        <f t="shared" si="348"/>
        <v>0</v>
      </c>
      <c r="T1228" s="6">
        <f t="shared" si="349"/>
        <v>0</v>
      </c>
      <c r="U1228" s="6" t="e">
        <f>IF(予定価格!$G$1939=0,ROUND(予定価格!H1216*(入力表!$F$12/予定価格!$H$1943),-$F$14),ROUND((予定価格!G1216*(入力表!$F$12-予定価格!$H$1943)/予定価格!$G$1943)+予定価格!H1216,-$F$14))</f>
        <v>#DIV/0!</v>
      </c>
      <c r="V1228" t="e">
        <f>IF(U1228=0,1,IF(予定価格!O1216=0,1,(U1228-予定価格!P1216)/予定価格!O1216))</f>
        <v>#DIV/0!</v>
      </c>
      <c r="W1228" t="e">
        <f t="shared" si="341"/>
        <v>#DIV/0!</v>
      </c>
      <c r="X1228" t="e">
        <f t="shared" si="350"/>
        <v>#DIV/0!</v>
      </c>
      <c r="Y1228" t="e">
        <f>IF(U1228=0,0,IF(予定価格!G1216=0,0,(U1228-予定価格!H1216)/予定価格!G1216))</f>
        <v>#DIV/0!</v>
      </c>
      <c r="Z1228" t="e">
        <f t="shared" si="342"/>
        <v>#DIV/0!</v>
      </c>
      <c r="AA1228" t="e">
        <f t="shared" si="351"/>
        <v>#DIV/0!</v>
      </c>
      <c r="AB1228" s="6" t="e">
        <f t="shared" si="352"/>
        <v>#DIV/0!</v>
      </c>
    </row>
    <row r="1229" spans="1:28" hidden="1" x14ac:dyDescent="0.2">
      <c r="A1229">
        <f>+予定価格!A1217</f>
        <v>0</v>
      </c>
      <c r="B1229" s="268">
        <f>ROUND(予定価格!B1217*査定表!$B$1949,-D1229)+E1229</f>
        <v>0</v>
      </c>
      <c r="C1229" s="268"/>
      <c r="D1229" s="32">
        <f t="shared" si="337"/>
        <v>3</v>
      </c>
      <c r="E1229" s="33">
        <f t="shared" si="343"/>
        <v>0</v>
      </c>
      <c r="F1229" s="268">
        <f>IF($F$12=0,0,IF(予定価格!$G$1939=0,ROUND(予定価格!H1217*(入力表!$F$12/予定価格!$H$1943),-H1229),ROUND((予定価格!G1217*(入力表!$F$12-予定価格!$H$1943)/予定価格!$G$1943)+予定価格!H1217,-H1229)))+I1229</f>
        <v>0</v>
      </c>
      <c r="G1229" s="268"/>
      <c r="H1229" s="34">
        <f t="shared" si="338"/>
        <v>3</v>
      </c>
      <c r="I1229" s="35">
        <f t="shared" si="344"/>
        <v>0</v>
      </c>
      <c r="J1229" s="252">
        <f t="shared" si="345"/>
        <v>0</v>
      </c>
      <c r="K1229" s="12">
        <f t="shared" si="346"/>
        <v>0</v>
      </c>
      <c r="L1229" s="37"/>
      <c r="M1229" s="6">
        <f>ROUND(予定価格!B1217*査定表!$B$1949,-$F$14)</f>
        <v>0</v>
      </c>
      <c r="N1229">
        <f>IF(M1229=0,1,M1229/予定価格!B1217)</f>
        <v>1</v>
      </c>
      <c r="O1229">
        <f t="shared" si="339"/>
        <v>11</v>
      </c>
      <c r="P1229">
        <f t="shared" si="347"/>
        <v>0</v>
      </c>
      <c r="Q1229">
        <f>IF(M1229=0,0,M1229/予定価格!B1217)</f>
        <v>0</v>
      </c>
      <c r="R1229">
        <f t="shared" si="340"/>
        <v>11</v>
      </c>
      <c r="S1229">
        <f t="shared" si="348"/>
        <v>0</v>
      </c>
      <c r="T1229" s="6">
        <f t="shared" si="349"/>
        <v>0</v>
      </c>
      <c r="U1229" s="6" t="e">
        <f>IF(予定価格!$G$1939=0,ROUND(予定価格!H1217*(入力表!$F$12/予定価格!$H$1943),-$F$14),ROUND((予定価格!G1217*(入力表!$F$12-予定価格!$H$1943)/予定価格!$G$1943)+予定価格!H1217,-$F$14))</f>
        <v>#DIV/0!</v>
      </c>
      <c r="V1229" t="e">
        <f>IF(U1229=0,1,IF(予定価格!O1217=0,1,(U1229-予定価格!P1217)/予定価格!O1217))</f>
        <v>#DIV/0!</v>
      </c>
      <c r="W1229" t="e">
        <f t="shared" si="341"/>
        <v>#DIV/0!</v>
      </c>
      <c r="X1229" t="e">
        <f t="shared" si="350"/>
        <v>#DIV/0!</v>
      </c>
      <c r="Y1229" t="e">
        <f>IF(U1229=0,0,IF(予定価格!G1217=0,0,(U1229-予定価格!H1217)/予定価格!G1217))</f>
        <v>#DIV/0!</v>
      </c>
      <c r="Z1229" t="e">
        <f t="shared" si="342"/>
        <v>#DIV/0!</v>
      </c>
      <c r="AA1229" t="e">
        <f t="shared" si="351"/>
        <v>#DIV/0!</v>
      </c>
      <c r="AB1229" s="6" t="e">
        <f t="shared" si="352"/>
        <v>#DIV/0!</v>
      </c>
    </row>
    <row r="1230" spans="1:28" hidden="1" x14ac:dyDescent="0.2">
      <c r="A1230">
        <f>+予定価格!A1218</f>
        <v>0</v>
      </c>
      <c r="B1230" s="268">
        <f>ROUND(予定価格!B1218*査定表!$B$1949,-D1230)+E1230</f>
        <v>0</v>
      </c>
      <c r="C1230" s="268"/>
      <c r="D1230" s="32">
        <f t="shared" si="337"/>
        <v>3</v>
      </c>
      <c r="E1230" s="33">
        <f t="shared" si="343"/>
        <v>0</v>
      </c>
      <c r="F1230" s="268">
        <f>IF($F$12=0,0,IF(予定価格!$G$1939=0,ROUND(予定価格!H1218*(入力表!$F$12/予定価格!$H$1943),-H1230),ROUND((予定価格!G1218*(入力表!$F$12-予定価格!$H$1943)/予定価格!$G$1943)+予定価格!H1218,-H1230)))+I1230</f>
        <v>0</v>
      </c>
      <c r="G1230" s="268"/>
      <c r="H1230" s="34">
        <f t="shared" si="338"/>
        <v>3</v>
      </c>
      <c r="I1230" s="35">
        <f t="shared" si="344"/>
        <v>0</v>
      </c>
      <c r="J1230" s="252">
        <f t="shared" si="345"/>
        <v>0</v>
      </c>
      <c r="K1230" s="12">
        <f t="shared" si="346"/>
        <v>0</v>
      </c>
      <c r="L1230" s="37"/>
      <c r="M1230" s="6">
        <f>ROUND(予定価格!B1218*査定表!$B$1949,-$F$14)</f>
        <v>0</v>
      </c>
      <c r="N1230">
        <f>IF(M1230=0,1,M1230/予定価格!B1218)</f>
        <v>1</v>
      </c>
      <c r="O1230">
        <f t="shared" si="339"/>
        <v>11</v>
      </c>
      <c r="P1230">
        <f t="shared" si="347"/>
        <v>0</v>
      </c>
      <c r="Q1230">
        <f>IF(M1230=0,0,M1230/予定価格!B1218)</f>
        <v>0</v>
      </c>
      <c r="R1230">
        <f t="shared" si="340"/>
        <v>11</v>
      </c>
      <c r="S1230">
        <f t="shared" si="348"/>
        <v>0</v>
      </c>
      <c r="T1230" s="6">
        <f t="shared" si="349"/>
        <v>0</v>
      </c>
      <c r="U1230" s="6" t="e">
        <f>IF(予定価格!$G$1939=0,ROUND(予定価格!H1218*(入力表!$F$12/予定価格!$H$1943),-$F$14),ROUND((予定価格!G1218*(入力表!$F$12-予定価格!$H$1943)/予定価格!$G$1943)+予定価格!H1218,-$F$14))</f>
        <v>#DIV/0!</v>
      </c>
      <c r="V1230" t="e">
        <f>IF(U1230=0,1,IF(予定価格!O1218=0,1,(U1230-予定価格!P1218)/予定価格!O1218))</f>
        <v>#DIV/0!</v>
      </c>
      <c r="W1230" t="e">
        <f t="shared" si="341"/>
        <v>#DIV/0!</v>
      </c>
      <c r="X1230" t="e">
        <f t="shared" si="350"/>
        <v>#DIV/0!</v>
      </c>
      <c r="Y1230" t="e">
        <f>IF(U1230=0,0,IF(予定価格!G1218=0,0,(U1230-予定価格!H1218)/予定価格!G1218))</f>
        <v>#DIV/0!</v>
      </c>
      <c r="Z1230" t="e">
        <f t="shared" si="342"/>
        <v>#DIV/0!</v>
      </c>
      <c r="AA1230" t="e">
        <f t="shared" si="351"/>
        <v>#DIV/0!</v>
      </c>
      <c r="AB1230" s="6" t="e">
        <f t="shared" si="352"/>
        <v>#DIV/0!</v>
      </c>
    </row>
    <row r="1231" spans="1:28" hidden="1" x14ac:dyDescent="0.2">
      <c r="A1231">
        <f>+予定価格!A1219</f>
        <v>0</v>
      </c>
      <c r="B1231" s="268">
        <f>ROUND(予定価格!B1219*査定表!$B$1949,-D1231)+E1231</f>
        <v>0</v>
      </c>
      <c r="C1231" s="268"/>
      <c r="D1231" s="32">
        <f t="shared" si="337"/>
        <v>3</v>
      </c>
      <c r="E1231" s="33">
        <f t="shared" si="343"/>
        <v>0</v>
      </c>
      <c r="F1231" s="268">
        <f>IF($F$12=0,0,IF(予定価格!$G$1939=0,ROUND(予定価格!H1219*(入力表!$F$12/予定価格!$H$1943),-H1231),ROUND((予定価格!G1219*(入力表!$F$12-予定価格!$H$1943)/予定価格!$G$1943)+予定価格!H1219,-H1231)))+I1231</f>
        <v>0</v>
      </c>
      <c r="G1231" s="268"/>
      <c r="H1231" s="34">
        <f t="shared" si="338"/>
        <v>3</v>
      </c>
      <c r="I1231" s="35">
        <f t="shared" si="344"/>
        <v>0</v>
      </c>
      <c r="J1231" s="252">
        <f t="shared" si="345"/>
        <v>0</v>
      </c>
      <c r="K1231" s="12">
        <f t="shared" si="346"/>
        <v>0</v>
      </c>
      <c r="L1231" s="37"/>
      <c r="M1231" s="6">
        <f>ROUND(予定価格!B1219*査定表!$B$1949,-$F$14)</f>
        <v>0</v>
      </c>
      <c r="N1231">
        <f>IF(M1231=0,1,M1231/予定価格!B1219)</f>
        <v>1</v>
      </c>
      <c r="O1231">
        <f t="shared" si="339"/>
        <v>11</v>
      </c>
      <c r="P1231">
        <f t="shared" si="347"/>
        <v>0</v>
      </c>
      <c r="Q1231">
        <f>IF(M1231=0,0,M1231/予定価格!B1219)</f>
        <v>0</v>
      </c>
      <c r="R1231">
        <f t="shared" si="340"/>
        <v>11</v>
      </c>
      <c r="S1231">
        <f t="shared" si="348"/>
        <v>0</v>
      </c>
      <c r="T1231" s="6">
        <f t="shared" si="349"/>
        <v>0</v>
      </c>
      <c r="U1231" s="6" t="e">
        <f>IF(予定価格!$G$1939=0,ROUND(予定価格!H1219*(入力表!$F$12/予定価格!$H$1943),-$F$14),ROUND((予定価格!G1219*(入力表!$F$12-予定価格!$H$1943)/予定価格!$G$1943)+予定価格!H1219,-$F$14))</f>
        <v>#DIV/0!</v>
      </c>
      <c r="V1231" t="e">
        <f>IF(U1231=0,1,IF(予定価格!O1219=0,1,(U1231-予定価格!P1219)/予定価格!O1219))</f>
        <v>#DIV/0!</v>
      </c>
      <c r="W1231" t="e">
        <f t="shared" si="341"/>
        <v>#DIV/0!</v>
      </c>
      <c r="X1231" t="e">
        <f t="shared" si="350"/>
        <v>#DIV/0!</v>
      </c>
      <c r="Y1231" t="e">
        <f>IF(U1231=0,0,IF(予定価格!G1219=0,0,(U1231-予定価格!H1219)/予定価格!G1219))</f>
        <v>#DIV/0!</v>
      </c>
      <c r="Z1231" t="e">
        <f t="shared" si="342"/>
        <v>#DIV/0!</v>
      </c>
      <c r="AA1231" t="e">
        <f t="shared" si="351"/>
        <v>#DIV/0!</v>
      </c>
      <c r="AB1231" s="6" t="e">
        <f t="shared" si="352"/>
        <v>#DIV/0!</v>
      </c>
    </row>
    <row r="1232" spans="1:28" hidden="1" x14ac:dyDescent="0.2">
      <c r="A1232">
        <f>+予定価格!A1220</f>
        <v>0</v>
      </c>
      <c r="B1232" s="268">
        <f>ROUND(予定価格!B1220*査定表!$B$1949,-D1232)+E1232</f>
        <v>0</v>
      </c>
      <c r="C1232" s="268"/>
      <c r="D1232" s="32">
        <f t="shared" si="337"/>
        <v>3</v>
      </c>
      <c r="E1232" s="33">
        <f t="shared" si="343"/>
        <v>0</v>
      </c>
      <c r="F1232" s="268">
        <f>IF($F$12=0,0,IF(予定価格!$G$1939=0,ROUND(予定価格!H1220*(入力表!$F$12/予定価格!$H$1943),-H1232),ROUND((予定価格!G1220*(入力表!$F$12-予定価格!$H$1943)/予定価格!$G$1943)+予定価格!H1220,-H1232)))+I1232</f>
        <v>0</v>
      </c>
      <c r="G1232" s="268"/>
      <c r="H1232" s="34">
        <f t="shared" si="338"/>
        <v>3</v>
      </c>
      <c r="I1232" s="35">
        <f t="shared" si="344"/>
        <v>0</v>
      </c>
      <c r="J1232" s="252">
        <f t="shared" si="345"/>
        <v>0</v>
      </c>
      <c r="K1232" s="12">
        <f t="shared" si="346"/>
        <v>0</v>
      </c>
      <c r="L1232" s="37"/>
      <c r="M1232" s="6">
        <f>ROUND(予定価格!B1220*査定表!$B$1949,-$F$14)</f>
        <v>0</v>
      </c>
      <c r="N1232">
        <f>IF(M1232=0,1,M1232/予定価格!B1220)</f>
        <v>1</v>
      </c>
      <c r="O1232">
        <f t="shared" si="339"/>
        <v>11</v>
      </c>
      <c r="P1232">
        <f t="shared" si="347"/>
        <v>0</v>
      </c>
      <c r="Q1232">
        <f>IF(M1232=0,0,M1232/予定価格!B1220)</f>
        <v>0</v>
      </c>
      <c r="R1232">
        <f t="shared" si="340"/>
        <v>11</v>
      </c>
      <c r="S1232">
        <f t="shared" si="348"/>
        <v>0</v>
      </c>
      <c r="T1232" s="6">
        <f t="shared" si="349"/>
        <v>0</v>
      </c>
      <c r="U1232" s="6" t="e">
        <f>IF(予定価格!$G$1939=0,ROUND(予定価格!H1220*(入力表!$F$12/予定価格!$H$1943),-$F$14),ROUND((予定価格!G1220*(入力表!$F$12-予定価格!$H$1943)/予定価格!$G$1943)+予定価格!H1220,-$F$14))</f>
        <v>#DIV/0!</v>
      </c>
      <c r="V1232" t="e">
        <f>IF(U1232=0,1,IF(予定価格!O1220=0,1,(U1232-予定価格!P1220)/予定価格!O1220))</f>
        <v>#DIV/0!</v>
      </c>
      <c r="W1232" t="e">
        <f t="shared" si="341"/>
        <v>#DIV/0!</v>
      </c>
      <c r="X1232" t="e">
        <f t="shared" si="350"/>
        <v>#DIV/0!</v>
      </c>
      <c r="Y1232" t="e">
        <f>IF(U1232=0,0,IF(予定価格!G1220=0,0,(U1232-予定価格!H1220)/予定価格!G1220))</f>
        <v>#DIV/0!</v>
      </c>
      <c r="Z1232" t="e">
        <f t="shared" si="342"/>
        <v>#DIV/0!</v>
      </c>
      <c r="AA1232" t="e">
        <f t="shared" si="351"/>
        <v>#DIV/0!</v>
      </c>
      <c r="AB1232" s="6" t="e">
        <f t="shared" si="352"/>
        <v>#DIV/0!</v>
      </c>
    </row>
    <row r="1233" spans="1:28" hidden="1" x14ac:dyDescent="0.2">
      <c r="A1233">
        <f>+予定価格!A1221</f>
        <v>0</v>
      </c>
      <c r="B1233" s="268">
        <f>ROUND(予定価格!B1221*査定表!$B$1949,-D1233)+E1233</f>
        <v>0</v>
      </c>
      <c r="C1233" s="268"/>
      <c r="D1233" s="32">
        <f t="shared" si="337"/>
        <v>3</v>
      </c>
      <c r="E1233" s="33">
        <f t="shared" si="343"/>
        <v>0</v>
      </c>
      <c r="F1233" s="268">
        <f>IF($F$12=0,0,IF(予定価格!$G$1939=0,ROUND(予定価格!H1221*(入力表!$F$12/予定価格!$H$1943),-H1233),ROUND((予定価格!G1221*(入力表!$F$12-予定価格!$H$1943)/予定価格!$G$1943)+予定価格!H1221,-H1233)))+I1233</f>
        <v>0</v>
      </c>
      <c r="G1233" s="268"/>
      <c r="H1233" s="34">
        <f t="shared" si="338"/>
        <v>3</v>
      </c>
      <c r="I1233" s="35">
        <f t="shared" si="344"/>
        <v>0</v>
      </c>
      <c r="J1233" s="252">
        <f t="shared" si="345"/>
        <v>0</v>
      </c>
      <c r="K1233" s="12">
        <f t="shared" si="346"/>
        <v>0</v>
      </c>
      <c r="L1233" s="37"/>
      <c r="M1233" s="6">
        <f>ROUND(予定価格!B1221*査定表!$B$1949,-$F$14)</f>
        <v>0</v>
      </c>
      <c r="N1233">
        <f>IF(M1233=0,1,M1233/予定価格!B1221)</f>
        <v>1</v>
      </c>
      <c r="O1233">
        <f t="shared" si="339"/>
        <v>11</v>
      </c>
      <c r="P1233">
        <f t="shared" si="347"/>
        <v>0</v>
      </c>
      <c r="Q1233">
        <f>IF(M1233=0,0,M1233/予定価格!B1221)</f>
        <v>0</v>
      </c>
      <c r="R1233">
        <f t="shared" si="340"/>
        <v>11</v>
      </c>
      <c r="S1233">
        <f t="shared" si="348"/>
        <v>0</v>
      </c>
      <c r="T1233" s="6">
        <f t="shared" si="349"/>
        <v>0</v>
      </c>
      <c r="U1233" s="6" t="e">
        <f>IF(予定価格!$G$1939=0,ROUND(予定価格!H1221*(入力表!$F$12/予定価格!$H$1943),-$F$14),ROUND((予定価格!G1221*(入力表!$F$12-予定価格!$H$1943)/予定価格!$G$1943)+予定価格!H1221,-$F$14))</f>
        <v>#DIV/0!</v>
      </c>
      <c r="V1233" t="e">
        <f>IF(U1233=0,1,IF(予定価格!O1221=0,1,(U1233-予定価格!P1221)/予定価格!O1221))</f>
        <v>#DIV/0!</v>
      </c>
      <c r="W1233" t="e">
        <f t="shared" si="341"/>
        <v>#DIV/0!</v>
      </c>
      <c r="X1233" t="e">
        <f t="shared" si="350"/>
        <v>#DIV/0!</v>
      </c>
      <c r="Y1233" t="e">
        <f>IF(U1233=0,0,IF(予定価格!G1221=0,0,(U1233-予定価格!H1221)/予定価格!G1221))</f>
        <v>#DIV/0!</v>
      </c>
      <c r="Z1233" t="e">
        <f t="shared" si="342"/>
        <v>#DIV/0!</v>
      </c>
      <c r="AA1233" t="e">
        <f t="shared" si="351"/>
        <v>#DIV/0!</v>
      </c>
      <c r="AB1233" s="6" t="e">
        <f t="shared" si="352"/>
        <v>#DIV/0!</v>
      </c>
    </row>
    <row r="1234" spans="1:28" hidden="1" x14ac:dyDescent="0.2">
      <c r="A1234">
        <f>+予定価格!A1222</f>
        <v>0</v>
      </c>
      <c r="B1234" s="268">
        <f>ROUND(予定価格!B1222*査定表!$B$1949,-D1234)+E1234</f>
        <v>0</v>
      </c>
      <c r="C1234" s="268"/>
      <c r="D1234" s="32">
        <f t="shared" ref="D1234:D1297" si="353">+$F$14</f>
        <v>3</v>
      </c>
      <c r="E1234" s="33">
        <f t="shared" si="343"/>
        <v>0</v>
      </c>
      <c r="F1234" s="268">
        <f>IF($F$12=0,0,IF(予定価格!$G$1939=0,ROUND(予定価格!H1222*(入力表!$F$12/予定価格!$H$1943),-H1234),ROUND((予定価格!G1222*(入力表!$F$12-予定価格!$H$1943)/予定価格!$G$1943)+予定価格!H1222,-H1234)))+I1234</f>
        <v>0</v>
      </c>
      <c r="G1234" s="268"/>
      <c r="H1234" s="34">
        <f t="shared" ref="H1234:H1297" si="354">+$F$14</f>
        <v>3</v>
      </c>
      <c r="I1234" s="35">
        <f t="shared" si="344"/>
        <v>0</v>
      </c>
      <c r="J1234" s="252">
        <f t="shared" si="345"/>
        <v>0</v>
      </c>
      <c r="K1234" s="12">
        <f t="shared" si="346"/>
        <v>0</v>
      </c>
      <c r="L1234" s="37"/>
      <c r="M1234" s="6">
        <f>ROUND(予定価格!B1222*査定表!$B$1949,-$F$14)</f>
        <v>0</v>
      </c>
      <c r="N1234">
        <f>IF(M1234=0,1,M1234/予定価格!B1222)</f>
        <v>1</v>
      </c>
      <c r="O1234">
        <f t="shared" si="339"/>
        <v>11</v>
      </c>
      <c r="P1234">
        <f t="shared" si="347"/>
        <v>0</v>
      </c>
      <c r="Q1234">
        <f>IF(M1234=0,0,M1234/予定価格!B1222)</f>
        <v>0</v>
      </c>
      <c r="R1234">
        <f t="shared" si="340"/>
        <v>11</v>
      </c>
      <c r="S1234">
        <f t="shared" si="348"/>
        <v>0</v>
      </c>
      <c r="T1234" s="6">
        <f t="shared" si="349"/>
        <v>0</v>
      </c>
      <c r="U1234" s="6" t="e">
        <f>IF(予定価格!$G$1939=0,ROUND(予定価格!H1222*(入力表!$F$12/予定価格!$H$1943),-$F$14),ROUND((予定価格!G1222*(入力表!$F$12-予定価格!$H$1943)/予定価格!$G$1943)+予定価格!H1222,-$F$14))</f>
        <v>#DIV/0!</v>
      </c>
      <c r="V1234" t="e">
        <f>IF(U1234=0,1,IF(予定価格!O1222=0,1,(U1234-予定価格!P1222)/予定価格!O1222))</f>
        <v>#DIV/0!</v>
      </c>
      <c r="W1234" t="e">
        <f t="shared" si="341"/>
        <v>#DIV/0!</v>
      </c>
      <c r="X1234" t="e">
        <f t="shared" si="350"/>
        <v>#DIV/0!</v>
      </c>
      <c r="Y1234" t="e">
        <f>IF(U1234=0,0,IF(予定価格!G1222=0,0,(U1234-予定価格!H1222)/予定価格!G1222))</f>
        <v>#DIV/0!</v>
      </c>
      <c r="Z1234" t="e">
        <f t="shared" si="342"/>
        <v>#DIV/0!</v>
      </c>
      <c r="AA1234" t="e">
        <f t="shared" si="351"/>
        <v>#DIV/0!</v>
      </c>
      <c r="AB1234" s="6" t="e">
        <f t="shared" si="352"/>
        <v>#DIV/0!</v>
      </c>
    </row>
    <row r="1235" spans="1:28" hidden="1" x14ac:dyDescent="0.2">
      <c r="A1235">
        <f>+予定価格!A1223</f>
        <v>0</v>
      </c>
      <c r="B1235" s="268">
        <f>ROUND(予定価格!B1223*査定表!$B$1949,-D1235)+E1235</f>
        <v>0</v>
      </c>
      <c r="C1235" s="268"/>
      <c r="D1235" s="32">
        <f t="shared" si="353"/>
        <v>3</v>
      </c>
      <c r="E1235" s="33">
        <f t="shared" si="343"/>
        <v>0</v>
      </c>
      <c r="F1235" s="268">
        <f>IF($F$12=0,0,IF(予定価格!$G$1939=0,ROUND(予定価格!H1223*(入力表!$F$12/予定価格!$H$1943),-H1235),ROUND((予定価格!G1223*(入力表!$F$12-予定価格!$H$1943)/予定価格!$G$1943)+予定価格!H1223,-H1235)))+I1235</f>
        <v>0</v>
      </c>
      <c r="G1235" s="268"/>
      <c r="H1235" s="34">
        <f t="shared" si="354"/>
        <v>3</v>
      </c>
      <c r="I1235" s="35">
        <f t="shared" si="344"/>
        <v>0</v>
      </c>
      <c r="J1235" s="252">
        <f t="shared" si="345"/>
        <v>0</v>
      </c>
      <c r="K1235" s="12">
        <f t="shared" si="346"/>
        <v>0</v>
      </c>
      <c r="L1235" s="37"/>
      <c r="M1235" s="6">
        <f>ROUND(予定価格!B1223*査定表!$B$1949,-$F$14)</f>
        <v>0</v>
      </c>
      <c r="N1235">
        <f>IF(M1235=0,1,M1235/予定価格!B1223)</f>
        <v>1</v>
      </c>
      <c r="O1235">
        <f t="shared" si="339"/>
        <v>11</v>
      </c>
      <c r="P1235">
        <f t="shared" si="347"/>
        <v>0</v>
      </c>
      <c r="Q1235">
        <f>IF(M1235=0,0,M1235/予定価格!B1223)</f>
        <v>0</v>
      </c>
      <c r="R1235">
        <f t="shared" si="340"/>
        <v>11</v>
      </c>
      <c r="S1235">
        <f t="shared" si="348"/>
        <v>0</v>
      </c>
      <c r="T1235" s="6">
        <f t="shared" si="349"/>
        <v>0</v>
      </c>
      <c r="U1235" s="6" t="e">
        <f>IF(予定価格!$G$1939=0,ROUND(予定価格!H1223*(入力表!$F$12/予定価格!$H$1943),-$F$14),ROUND((予定価格!G1223*(入力表!$F$12-予定価格!$H$1943)/予定価格!$G$1943)+予定価格!H1223,-$F$14))</f>
        <v>#DIV/0!</v>
      </c>
      <c r="V1235" t="e">
        <f>IF(U1235=0,1,IF(予定価格!O1223=0,1,(U1235-予定価格!P1223)/予定価格!O1223))</f>
        <v>#DIV/0!</v>
      </c>
      <c r="W1235" t="e">
        <f t="shared" si="341"/>
        <v>#DIV/0!</v>
      </c>
      <c r="X1235" t="e">
        <f t="shared" si="350"/>
        <v>#DIV/0!</v>
      </c>
      <c r="Y1235" t="e">
        <f>IF(U1235=0,0,IF(予定価格!G1223=0,0,(U1235-予定価格!H1223)/予定価格!G1223))</f>
        <v>#DIV/0!</v>
      </c>
      <c r="Z1235" t="e">
        <f t="shared" si="342"/>
        <v>#DIV/0!</v>
      </c>
      <c r="AA1235" t="e">
        <f t="shared" si="351"/>
        <v>#DIV/0!</v>
      </c>
      <c r="AB1235" s="6" t="e">
        <f t="shared" si="352"/>
        <v>#DIV/0!</v>
      </c>
    </row>
    <row r="1236" spans="1:28" hidden="1" x14ac:dyDescent="0.2">
      <c r="A1236">
        <f>+予定価格!A1224</f>
        <v>0</v>
      </c>
      <c r="B1236" s="268">
        <f>ROUND(予定価格!B1224*査定表!$B$1949,-D1236)+E1236</f>
        <v>0</v>
      </c>
      <c r="C1236" s="268"/>
      <c r="D1236" s="32">
        <f t="shared" si="353"/>
        <v>3</v>
      </c>
      <c r="E1236" s="33">
        <f t="shared" si="343"/>
        <v>0</v>
      </c>
      <c r="F1236" s="268">
        <f>IF($F$12=0,0,IF(予定価格!$G$1939=0,ROUND(予定価格!H1224*(入力表!$F$12/予定価格!$H$1943),-H1236),ROUND((予定価格!G1224*(入力表!$F$12-予定価格!$H$1943)/予定価格!$G$1943)+予定価格!H1224,-H1236)))+I1236</f>
        <v>0</v>
      </c>
      <c r="G1236" s="268"/>
      <c r="H1236" s="34">
        <f t="shared" si="354"/>
        <v>3</v>
      </c>
      <c r="I1236" s="35">
        <f t="shared" si="344"/>
        <v>0</v>
      </c>
      <c r="J1236" s="252">
        <f t="shared" si="345"/>
        <v>0</v>
      </c>
      <c r="K1236" s="12">
        <f t="shared" si="346"/>
        <v>0</v>
      </c>
      <c r="L1236" s="37"/>
      <c r="M1236" s="6">
        <f>ROUND(予定価格!B1224*査定表!$B$1949,-$F$14)</f>
        <v>0</v>
      </c>
      <c r="N1236">
        <f>IF(M1236=0,1,M1236/予定価格!B1224)</f>
        <v>1</v>
      </c>
      <c r="O1236">
        <f t="shared" si="339"/>
        <v>11</v>
      </c>
      <c r="P1236">
        <f t="shared" si="347"/>
        <v>0</v>
      </c>
      <c r="Q1236">
        <f>IF(M1236=0,0,M1236/予定価格!B1224)</f>
        <v>0</v>
      </c>
      <c r="R1236">
        <f t="shared" si="340"/>
        <v>11</v>
      </c>
      <c r="S1236">
        <f t="shared" si="348"/>
        <v>0</v>
      </c>
      <c r="T1236" s="6">
        <f t="shared" si="349"/>
        <v>0</v>
      </c>
      <c r="U1236" s="6" t="e">
        <f>IF(予定価格!$G$1939=0,ROUND(予定価格!H1224*(入力表!$F$12/予定価格!$H$1943),-$F$14),ROUND((予定価格!G1224*(入力表!$F$12-予定価格!$H$1943)/予定価格!$G$1943)+予定価格!H1224,-$F$14))</f>
        <v>#DIV/0!</v>
      </c>
      <c r="V1236" t="e">
        <f>IF(U1236=0,1,IF(予定価格!O1224=0,1,(U1236-予定価格!P1224)/予定価格!O1224))</f>
        <v>#DIV/0!</v>
      </c>
      <c r="W1236" t="e">
        <f t="shared" si="341"/>
        <v>#DIV/0!</v>
      </c>
      <c r="X1236" t="e">
        <f t="shared" si="350"/>
        <v>#DIV/0!</v>
      </c>
      <c r="Y1236" t="e">
        <f>IF(U1236=0,0,IF(予定価格!G1224=0,0,(U1236-予定価格!H1224)/予定価格!G1224))</f>
        <v>#DIV/0!</v>
      </c>
      <c r="Z1236" t="e">
        <f t="shared" si="342"/>
        <v>#DIV/0!</v>
      </c>
      <c r="AA1236" t="e">
        <f t="shared" si="351"/>
        <v>#DIV/0!</v>
      </c>
      <c r="AB1236" s="6" t="e">
        <f t="shared" si="352"/>
        <v>#DIV/0!</v>
      </c>
    </row>
    <row r="1237" spans="1:28" hidden="1" x14ac:dyDescent="0.2">
      <c r="A1237">
        <f>+予定価格!A1225</f>
        <v>0</v>
      </c>
      <c r="B1237" s="268">
        <f>ROUND(予定価格!B1225*査定表!$B$1949,-D1237)+E1237</f>
        <v>0</v>
      </c>
      <c r="C1237" s="268"/>
      <c r="D1237" s="32">
        <f t="shared" si="353"/>
        <v>3</v>
      </c>
      <c r="E1237" s="33">
        <f t="shared" si="343"/>
        <v>0</v>
      </c>
      <c r="F1237" s="268">
        <f>IF($F$12=0,0,IF(予定価格!$G$1939=0,ROUND(予定価格!H1225*(入力表!$F$12/予定価格!$H$1943),-H1237),ROUND((予定価格!G1225*(入力表!$F$12-予定価格!$H$1943)/予定価格!$G$1943)+予定価格!H1225,-H1237)))+I1237</f>
        <v>0</v>
      </c>
      <c r="G1237" s="268"/>
      <c r="H1237" s="34">
        <f t="shared" si="354"/>
        <v>3</v>
      </c>
      <c r="I1237" s="35">
        <f t="shared" si="344"/>
        <v>0</v>
      </c>
      <c r="J1237" s="252">
        <f t="shared" si="345"/>
        <v>0</v>
      </c>
      <c r="K1237" s="12">
        <f t="shared" si="346"/>
        <v>0</v>
      </c>
      <c r="L1237" s="37"/>
      <c r="M1237" s="6">
        <f>ROUND(予定価格!B1225*査定表!$B$1949,-$F$14)</f>
        <v>0</v>
      </c>
      <c r="N1237">
        <f>IF(M1237=0,1,M1237/予定価格!B1225)</f>
        <v>1</v>
      </c>
      <c r="O1237">
        <f t="shared" si="339"/>
        <v>11</v>
      </c>
      <c r="P1237">
        <f t="shared" si="347"/>
        <v>0</v>
      </c>
      <c r="Q1237">
        <f>IF(M1237=0,0,M1237/予定価格!B1225)</f>
        <v>0</v>
      </c>
      <c r="R1237">
        <f t="shared" si="340"/>
        <v>11</v>
      </c>
      <c r="S1237">
        <f t="shared" si="348"/>
        <v>0</v>
      </c>
      <c r="T1237" s="6">
        <f t="shared" si="349"/>
        <v>0</v>
      </c>
      <c r="U1237" s="6" t="e">
        <f>IF(予定価格!$G$1939=0,ROUND(予定価格!H1225*(入力表!$F$12/予定価格!$H$1943),-$F$14),ROUND((予定価格!G1225*(入力表!$F$12-予定価格!$H$1943)/予定価格!$G$1943)+予定価格!H1225,-$F$14))</f>
        <v>#DIV/0!</v>
      </c>
      <c r="V1237" t="e">
        <f>IF(U1237=0,1,IF(予定価格!O1225=0,1,(U1237-予定価格!P1225)/予定価格!O1225))</f>
        <v>#DIV/0!</v>
      </c>
      <c r="W1237" t="e">
        <f t="shared" si="341"/>
        <v>#DIV/0!</v>
      </c>
      <c r="X1237" t="e">
        <f t="shared" si="350"/>
        <v>#DIV/0!</v>
      </c>
      <c r="Y1237" t="e">
        <f>IF(U1237=0,0,IF(予定価格!G1225=0,0,(U1237-予定価格!H1225)/予定価格!G1225))</f>
        <v>#DIV/0!</v>
      </c>
      <c r="Z1237" t="e">
        <f t="shared" si="342"/>
        <v>#DIV/0!</v>
      </c>
      <c r="AA1237" t="e">
        <f t="shared" si="351"/>
        <v>#DIV/0!</v>
      </c>
      <c r="AB1237" s="6" t="e">
        <f t="shared" si="352"/>
        <v>#DIV/0!</v>
      </c>
    </row>
    <row r="1238" spans="1:28" hidden="1" x14ac:dyDescent="0.2">
      <c r="A1238">
        <f>+予定価格!A1226</f>
        <v>0</v>
      </c>
      <c r="B1238" s="268">
        <f>ROUND(予定価格!B1226*査定表!$B$1949,-D1238)+E1238</f>
        <v>0</v>
      </c>
      <c r="C1238" s="268"/>
      <c r="D1238" s="32">
        <f t="shared" si="353"/>
        <v>3</v>
      </c>
      <c r="E1238" s="33">
        <f t="shared" si="343"/>
        <v>0</v>
      </c>
      <c r="F1238" s="268">
        <f>IF($F$12=0,0,IF(予定価格!$G$1939=0,ROUND(予定価格!H1226*(入力表!$F$12/予定価格!$H$1943),-H1238),ROUND((予定価格!G1226*(入力表!$F$12-予定価格!$H$1943)/予定価格!$G$1943)+予定価格!H1226,-H1238)))+I1238</f>
        <v>0</v>
      </c>
      <c r="G1238" s="268"/>
      <c r="H1238" s="34">
        <f t="shared" si="354"/>
        <v>3</v>
      </c>
      <c r="I1238" s="35">
        <f t="shared" si="344"/>
        <v>0</v>
      </c>
      <c r="J1238" s="252">
        <f t="shared" si="345"/>
        <v>0</v>
      </c>
      <c r="K1238" s="12">
        <f t="shared" si="346"/>
        <v>0</v>
      </c>
      <c r="L1238" s="37"/>
      <c r="M1238" s="6">
        <f>ROUND(予定価格!B1226*査定表!$B$1949,-$F$14)</f>
        <v>0</v>
      </c>
      <c r="N1238">
        <f>IF(M1238=0,1,M1238/予定価格!B1226)</f>
        <v>1</v>
      </c>
      <c r="O1238">
        <f t="shared" si="339"/>
        <v>11</v>
      </c>
      <c r="P1238">
        <f t="shared" si="347"/>
        <v>0</v>
      </c>
      <c r="Q1238">
        <f>IF(M1238=0,0,M1238/予定価格!B1226)</f>
        <v>0</v>
      </c>
      <c r="R1238">
        <f t="shared" si="340"/>
        <v>11</v>
      </c>
      <c r="S1238">
        <f t="shared" si="348"/>
        <v>0</v>
      </c>
      <c r="T1238" s="6">
        <f t="shared" si="349"/>
        <v>0</v>
      </c>
      <c r="U1238" s="6" t="e">
        <f>IF(予定価格!$G$1939=0,ROUND(予定価格!H1226*(入力表!$F$12/予定価格!$H$1943),-$F$14),ROUND((予定価格!G1226*(入力表!$F$12-予定価格!$H$1943)/予定価格!$G$1943)+予定価格!H1226,-$F$14))</f>
        <v>#DIV/0!</v>
      </c>
      <c r="V1238" t="e">
        <f>IF(U1238=0,1,IF(予定価格!O1226=0,1,(U1238-予定価格!P1226)/予定価格!O1226))</f>
        <v>#DIV/0!</v>
      </c>
      <c r="W1238" t="e">
        <f t="shared" si="341"/>
        <v>#DIV/0!</v>
      </c>
      <c r="X1238" t="e">
        <f t="shared" si="350"/>
        <v>#DIV/0!</v>
      </c>
      <c r="Y1238" t="e">
        <f>IF(U1238=0,0,IF(予定価格!G1226=0,0,(U1238-予定価格!H1226)/予定価格!G1226))</f>
        <v>#DIV/0!</v>
      </c>
      <c r="Z1238" t="e">
        <f t="shared" si="342"/>
        <v>#DIV/0!</v>
      </c>
      <c r="AA1238" t="e">
        <f t="shared" si="351"/>
        <v>#DIV/0!</v>
      </c>
      <c r="AB1238" s="6" t="e">
        <f t="shared" si="352"/>
        <v>#DIV/0!</v>
      </c>
    </row>
    <row r="1239" spans="1:28" hidden="1" x14ac:dyDescent="0.2">
      <c r="A1239">
        <f>+予定価格!A1227</f>
        <v>0</v>
      </c>
      <c r="B1239" s="268">
        <f>ROUND(予定価格!B1227*査定表!$B$1949,-D1239)+E1239</f>
        <v>0</v>
      </c>
      <c r="C1239" s="268"/>
      <c r="D1239" s="32">
        <f t="shared" si="353"/>
        <v>3</v>
      </c>
      <c r="E1239" s="33">
        <f t="shared" si="343"/>
        <v>0</v>
      </c>
      <c r="F1239" s="268">
        <f>IF($F$12=0,0,IF(予定価格!$G$1939=0,ROUND(予定価格!H1227*(入力表!$F$12/予定価格!$H$1943),-H1239),ROUND((予定価格!G1227*(入力表!$F$12-予定価格!$H$1943)/予定価格!$G$1943)+予定価格!H1227,-H1239)))+I1239</f>
        <v>0</v>
      </c>
      <c r="G1239" s="268"/>
      <c r="H1239" s="34">
        <f t="shared" si="354"/>
        <v>3</v>
      </c>
      <c r="I1239" s="35">
        <f t="shared" si="344"/>
        <v>0</v>
      </c>
      <c r="J1239" s="252">
        <f t="shared" si="345"/>
        <v>0</v>
      </c>
      <c r="K1239" s="12">
        <f t="shared" si="346"/>
        <v>0</v>
      </c>
      <c r="L1239" s="37"/>
      <c r="M1239" s="6">
        <f>ROUND(予定価格!B1227*査定表!$B$1949,-$F$14)</f>
        <v>0</v>
      </c>
      <c r="N1239">
        <f>IF(M1239=0,1,M1239/予定価格!B1227)</f>
        <v>1</v>
      </c>
      <c r="O1239">
        <f t="shared" si="339"/>
        <v>11</v>
      </c>
      <c r="P1239">
        <f t="shared" si="347"/>
        <v>0</v>
      </c>
      <c r="Q1239">
        <f>IF(M1239=0,0,M1239/予定価格!B1227)</f>
        <v>0</v>
      </c>
      <c r="R1239">
        <f t="shared" si="340"/>
        <v>11</v>
      </c>
      <c r="S1239">
        <f t="shared" si="348"/>
        <v>0</v>
      </c>
      <c r="T1239" s="6">
        <f t="shared" si="349"/>
        <v>0</v>
      </c>
      <c r="U1239" s="6" t="e">
        <f>IF(予定価格!$G$1939=0,ROUND(予定価格!H1227*(入力表!$F$12/予定価格!$H$1943),-$F$14),ROUND((予定価格!G1227*(入力表!$F$12-予定価格!$H$1943)/予定価格!$G$1943)+予定価格!H1227,-$F$14))</f>
        <v>#DIV/0!</v>
      </c>
      <c r="V1239" t="e">
        <f>IF(U1239=0,1,IF(予定価格!O1227=0,1,(U1239-予定価格!P1227)/予定価格!O1227))</f>
        <v>#DIV/0!</v>
      </c>
      <c r="W1239" t="e">
        <f t="shared" si="341"/>
        <v>#DIV/0!</v>
      </c>
      <c r="X1239" t="e">
        <f t="shared" si="350"/>
        <v>#DIV/0!</v>
      </c>
      <c r="Y1239" t="e">
        <f>IF(U1239=0,0,IF(予定価格!G1227=0,0,(U1239-予定価格!H1227)/予定価格!G1227))</f>
        <v>#DIV/0!</v>
      </c>
      <c r="Z1239" t="e">
        <f t="shared" si="342"/>
        <v>#DIV/0!</v>
      </c>
      <c r="AA1239" t="e">
        <f t="shared" si="351"/>
        <v>#DIV/0!</v>
      </c>
      <c r="AB1239" s="6" t="e">
        <f t="shared" si="352"/>
        <v>#DIV/0!</v>
      </c>
    </row>
    <row r="1240" spans="1:28" hidden="1" x14ac:dyDescent="0.2">
      <c r="A1240">
        <f>+予定価格!A1228</f>
        <v>0</v>
      </c>
      <c r="B1240" s="268">
        <f>ROUND(予定価格!B1228*査定表!$B$1949,-D1240)+E1240</f>
        <v>0</v>
      </c>
      <c r="C1240" s="268"/>
      <c r="D1240" s="32">
        <f t="shared" si="353"/>
        <v>3</v>
      </c>
      <c r="E1240" s="33">
        <f t="shared" si="343"/>
        <v>0</v>
      </c>
      <c r="F1240" s="268">
        <f>IF($F$12=0,0,IF(予定価格!$G$1939=0,ROUND(予定価格!H1228*(入力表!$F$12/予定価格!$H$1943),-H1240),ROUND((予定価格!G1228*(入力表!$F$12-予定価格!$H$1943)/予定価格!$G$1943)+予定価格!H1228,-H1240)))+I1240</f>
        <v>0</v>
      </c>
      <c r="G1240" s="268"/>
      <c r="H1240" s="34">
        <f t="shared" si="354"/>
        <v>3</v>
      </c>
      <c r="I1240" s="35">
        <f t="shared" si="344"/>
        <v>0</v>
      </c>
      <c r="J1240" s="252">
        <f t="shared" si="345"/>
        <v>0</v>
      </c>
      <c r="K1240" s="12">
        <f t="shared" si="346"/>
        <v>0</v>
      </c>
      <c r="L1240" s="37"/>
      <c r="M1240" s="6">
        <f>ROUND(予定価格!B1228*査定表!$B$1949,-$F$14)</f>
        <v>0</v>
      </c>
      <c r="N1240">
        <f>IF(M1240=0,1,M1240/予定価格!B1228)</f>
        <v>1</v>
      </c>
      <c r="O1240">
        <f t="shared" si="339"/>
        <v>11</v>
      </c>
      <c r="P1240">
        <f t="shared" si="347"/>
        <v>0</v>
      </c>
      <c r="Q1240">
        <f>IF(M1240=0,0,M1240/予定価格!B1228)</f>
        <v>0</v>
      </c>
      <c r="R1240">
        <f t="shared" si="340"/>
        <v>11</v>
      </c>
      <c r="S1240">
        <f t="shared" si="348"/>
        <v>0</v>
      </c>
      <c r="T1240" s="6">
        <f t="shared" si="349"/>
        <v>0</v>
      </c>
      <c r="U1240" s="6" t="e">
        <f>IF(予定価格!$G$1939=0,ROUND(予定価格!H1228*(入力表!$F$12/予定価格!$H$1943),-$F$14),ROUND((予定価格!G1228*(入力表!$F$12-予定価格!$H$1943)/予定価格!$G$1943)+予定価格!H1228,-$F$14))</f>
        <v>#DIV/0!</v>
      </c>
      <c r="V1240" t="e">
        <f>IF(U1240=0,1,IF(予定価格!O1228=0,1,(U1240-予定価格!P1228)/予定価格!O1228))</f>
        <v>#DIV/0!</v>
      </c>
      <c r="W1240" t="e">
        <f t="shared" si="341"/>
        <v>#DIV/0!</v>
      </c>
      <c r="X1240" t="e">
        <f t="shared" si="350"/>
        <v>#DIV/0!</v>
      </c>
      <c r="Y1240" t="e">
        <f>IF(U1240=0,0,IF(予定価格!G1228=0,0,(U1240-予定価格!H1228)/予定価格!G1228))</f>
        <v>#DIV/0!</v>
      </c>
      <c r="Z1240" t="e">
        <f t="shared" si="342"/>
        <v>#DIV/0!</v>
      </c>
      <c r="AA1240" t="e">
        <f t="shared" si="351"/>
        <v>#DIV/0!</v>
      </c>
      <c r="AB1240" s="6" t="e">
        <f t="shared" si="352"/>
        <v>#DIV/0!</v>
      </c>
    </row>
    <row r="1241" spans="1:28" hidden="1" x14ac:dyDescent="0.2">
      <c r="A1241">
        <f>+予定価格!A1229</f>
        <v>0</v>
      </c>
      <c r="B1241" s="268">
        <f>ROUND(予定価格!B1229*査定表!$B$1949,-D1241)+E1241</f>
        <v>0</v>
      </c>
      <c r="C1241" s="268"/>
      <c r="D1241" s="32">
        <f t="shared" si="353"/>
        <v>3</v>
      </c>
      <c r="E1241" s="33">
        <f t="shared" si="343"/>
        <v>0</v>
      </c>
      <c r="F1241" s="268">
        <f>IF($F$12=0,0,IF(予定価格!$G$1939=0,ROUND(予定価格!H1229*(入力表!$F$12/予定価格!$H$1943),-H1241),ROUND((予定価格!G1229*(入力表!$F$12-予定価格!$H$1943)/予定価格!$G$1943)+予定価格!H1229,-H1241)))+I1241</f>
        <v>0</v>
      </c>
      <c r="G1241" s="268"/>
      <c r="H1241" s="34">
        <f t="shared" si="354"/>
        <v>3</v>
      </c>
      <c r="I1241" s="35">
        <f t="shared" si="344"/>
        <v>0</v>
      </c>
      <c r="J1241" s="252">
        <f t="shared" si="345"/>
        <v>0</v>
      </c>
      <c r="K1241" s="12">
        <f t="shared" si="346"/>
        <v>0</v>
      </c>
      <c r="L1241" s="37"/>
      <c r="M1241" s="6">
        <f>ROUND(予定価格!B1229*査定表!$B$1949,-$F$14)</f>
        <v>0</v>
      </c>
      <c r="N1241">
        <f>IF(M1241=0,1,M1241/予定価格!B1229)</f>
        <v>1</v>
      </c>
      <c r="O1241">
        <f t="shared" si="339"/>
        <v>11</v>
      </c>
      <c r="P1241">
        <f t="shared" si="347"/>
        <v>0</v>
      </c>
      <c r="Q1241">
        <f>IF(M1241=0,0,M1241/予定価格!B1229)</f>
        <v>0</v>
      </c>
      <c r="R1241">
        <f t="shared" si="340"/>
        <v>11</v>
      </c>
      <c r="S1241">
        <f t="shared" si="348"/>
        <v>0</v>
      </c>
      <c r="T1241" s="6">
        <f t="shared" si="349"/>
        <v>0</v>
      </c>
      <c r="U1241" s="6" t="e">
        <f>IF(予定価格!$G$1939=0,ROUND(予定価格!H1229*(入力表!$F$12/予定価格!$H$1943),-$F$14),ROUND((予定価格!G1229*(入力表!$F$12-予定価格!$H$1943)/予定価格!$G$1943)+予定価格!H1229,-$F$14))</f>
        <v>#DIV/0!</v>
      </c>
      <c r="V1241" t="e">
        <f>IF(U1241=0,1,IF(予定価格!O1229=0,1,(U1241-予定価格!P1229)/予定価格!O1229))</f>
        <v>#DIV/0!</v>
      </c>
      <c r="W1241" t="e">
        <f t="shared" si="341"/>
        <v>#DIV/0!</v>
      </c>
      <c r="X1241" t="e">
        <f t="shared" si="350"/>
        <v>#DIV/0!</v>
      </c>
      <c r="Y1241" t="e">
        <f>IF(U1241=0,0,IF(予定価格!G1229=0,0,(U1241-予定価格!H1229)/予定価格!G1229))</f>
        <v>#DIV/0!</v>
      </c>
      <c r="Z1241" t="e">
        <f t="shared" si="342"/>
        <v>#DIV/0!</v>
      </c>
      <c r="AA1241" t="e">
        <f t="shared" si="351"/>
        <v>#DIV/0!</v>
      </c>
      <c r="AB1241" s="6" t="e">
        <f t="shared" si="352"/>
        <v>#DIV/0!</v>
      </c>
    </row>
    <row r="1242" spans="1:28" hidden="1" x14ac:dyDescent="0.2">
      <c r="A1242">
        <f>+予定価格!A1230</f>
        <v>0</v>
      </c>
      <c r="B1242" s="268">
        <f>ROUND(予定価格!B1230*査定表!$B$1949,-D1242)+E1242</f>
        <v>0</v>
      </c>
      <c r="C1242" s="268"/>
      <c r="D1242" s="32">
        <f t="shared" si="353"/>
        <v>3</v>
      </c>
      <c r="E1242" s="33">
        <f t="shared" si="343"/>
        <v>0</v>
      </c>
      <c r="F1242" s="268">
        <f>IF($F$12=0,0,IF(予定価格!$G$1939=0,ROUND(予定価格!H1230*(入力表!$F$12/予定価格!$H$1943),-H1242),ROUND((予定価格!G1230*(入力表!$F$12-予定価格!$H$1943)/予定価格!$G$1943)+予定価格!H1230,-H1242)))+I1242</f>
        <v>0</v>
      </c>
      <c r="G1242" s="268"/>
      <c r="H1242" s="34">
        <f t="shared" si="354"/>
        <v>3</v>
      </c>
      <c r="I1242" s="35">
        <f t="shared" si="344"/>
        <v>0</v>
      </c>
      <c r="J1242" s="252">
        <f t="shared" si="345"/>
        <v>0</v>
      </c>
      <c r="K1242" s="12">
        <f t="shared" si="346"/>
        <v>0</v>
      </c>
      <c r="L1242" s="37"/>
      <c r="M1242" s="6">
        <f>ROUND(予定価格!B1230*査定表!$B$1949,-$F$14)</f>
        <v>0</v>
      </c>
      <c r="N1242">
        <f>IF(M1242=0,1,M1242/予定価格!B1230)</f>
        <v>1</v>
      </c>
      <c r="O1242">
        <f t="shared" ref="O1242:O1305" si="355">RANK(N1242,N$17:N$1984,1)</f>
        <v>11</v>
      </c>
      <c r="P1242">
        <f t="shared" si="347"/>
        <v>0</v>
      </c>
      <c r="Q1242">
        <f>IF(M1242=0,0,M1242/予定価格!B1230)</f>
        <v>0</v>
      </c>
      <c r="R1242">
        <f t="shared" ref="R1242:R1305" si="356">RANK(Q1242,Q$17:Q$1984,0)</f>
        <v>11</v>
      </c>
      <c r="S1242">
        <f t="shared" si="348"/>
        <v>0</v>
      </c>
      <c r="T1242" s="6">
        <f t="shared" si="349"/>
        <v>0</v>
      </c>
      <c r="U1242" s="6" t="e">
        <f>IF(予定価格!$G$1939=0,ROUND(予定価格!H1230*(入力表!$F$12/予定価格!$H$1943),-$F$14),ROUND((予定価格!G1230*(入力表!$F$12-予定価格!$H$1943)/予定価格!$G$1943)+予定価格!H1230,-$F$14))</f>
        <v>#DIV/0!</v>
      </c>
      <c r="V1242" t="e">
        <f>IF(U1242=0,1,IF(予定価格!O1230=0,1,(U1242-予定価格!P1230)/予定価格!O1230))</f>
        <v>#DIV/0!</v>
      </c>
      <c r="W1242" t="e">
        <f t="shared" ref="W1242:W1305" si="357">RANK(V1242,V$17:V$1984,1)</f>
        <v>#DIV/0!</v>
      </c>
      <c r="X1242" t="e">
        <f t="shared" si="350"/>
        <v>#DIV/0!</v>
      </c>
      <c r="Y1242" t="e">
        <f>IF(U1242=0,0,IF(予定価格!G1230=0,0,(U1242-予定価格!H1230)/予定価格!G1230))</f>
        <v>#DIV/0!</v>
      </c>
      <c r="Z1242" t="e">
        <f t="shared" ref="Z1242:Z1305" si="358">RANK(Y1242,Y$17:Y$1984,0)</f>
        <v>#DIV/0!</v>
      </c>
      <c r="AA1242" t="e">
        <f t="shared" si="351"/>
        <v>#DIV/0!</v>
      </c>
      <c r="AB1242" s="6" t="e">
        <f t="shared" si="352"/>
        <v>#DIV/0!</v>
      </c>
    </row>
    <row r="1243" spans="1:28" hidden="1" x14ac:dyDescent="0.2">
      <c r="A1243">
        <f>+予定価格!A1231</f>
        <v>0</v>
      </c>
      <c r="B1243" s="268">
        <f>ROUND(予定価格!B1231*査定表!$B$1949,-D1243)+E1243</f>
        <v>0</v>
      </c>
      <c r="C1243" s="268"/>
      <c r="D1243" s="32">
        <f t="shared" si="353"/>
        <v>3</v>
      </c>
      <c r="E1243" s="33">
        <f t="shared" si="343"/>
        <v>0</v>
      </c>
      <c r="F1243" s="268">
        <f>IF($F$12=0,0,IF(予定価格!$G$1939=0,ROUND(予定価格!H1231*(入力表!$F$12/予定価格!$H$1943),-H1243),ROUND((予定価格!G1231*(入力表!$F$12-予定価格!$H$1943)/予定価格!$G$1943)+予定価格!H1231,-H1243)))+I1243</f>
        <v>0</v>
      </c>
      <c r="G1243" s="268"/>
      <c r="H1243" s="34">
        <f t="shared" si="354"/>
        <v>3</v>
      </c>
      <c r="I1243" s="35">
        <f t="shared" si="344"/>
        <v>0</v>
      </c>
      <c r="J1243" s="252">
        <f t="shared" si="345"/>
        <v>0</v>
      </c>
      <c r="K1243" s="12">
        <f t="shared" si="346"/>
        <v>0</v>
      </c>
      <c r="L1243" s="37"/>
      <c r="M1243" s="6">
        <f>ROUND(予定価格!B1231*査定表!$B$1949,-$F$14)</f>
        <v>0</v>
      </c>
      <c r="N1243">
        <f>IF(M1243=0,1,M1243/予定価格!B1231)</f>
        <v>1</v>
      </c>
      <c r="O1243">
        <f t="shared" si="355"/>
        <v>11</v>
      </c>
      <c r="P1243">
        <f t="shared" si="347"/>
        <v>0</v>
      </c>
      <c r="Q1243">
        <f>IF(M1243=0,0,M1243/予定価格!B1231)</f>
        <v>0</v>
      </c>
      <c r="R1243">
        <f t="shared" si="356"/>
        <v>11</v>
      </c>
      <c r="S1243">
        <f t="shared" si="348"/>
        <v>0</v>
      </c>
      <c r="T1243" s="6">
        <f t="shared" si="349"/>
        <v>0</v>
      </c>
      <c r="U1243" s="6" t="e">
        <f>IF(予定価格!$G$1939=0,ROUND(予定価格!H1231*(入力表!$F$12/予定価格!$H$1943),-$F$14),ROUND((予定価格!G1231*(入力表!$F$12-予定価格!$H$1943)/予定価格!$G$1943)+予定価格!H1231,-$F$14))</f>
        <v>#DIV/0!</v>
      </c>
      <c r="V1243" t="e">
        <f>IF(U1243=0,1,IF(予定価格!O1231=0,1,(U1243-予定価格!P1231)/予定価格!O1231))</f>
        <v>#DIV/0!</v>
      </c>
      <c r="W1243" t="e">
        <f t="shared" si="357"/>
        <v>#DIV/0!</v>
      </c>
      <c r="X1243" t="e">
        <f t="shared" si="350"/>
        <v>#DIV/0!</v>
      </c>
      <c r="Y1243" t="e">
        <f>IF(U1243=0,0,IF(予定価格!G1231=0,0,(U1243-予定価格!H1231)/予定価格!G1231))</f>
        <v>#DIV/0!</v>
      </c>
      <c r="Z1243" t="e">
        <f t="shared" si="358"/>
        <v>#DIV/0!</v>
      </c>
      <c r="AA1243" t="e">
        <f t="shared" si="351"/>
        <v>#DIV/0!</v>
      </c>
      <c r="AB1243" s="6" t="e">
        <f t="shared" si="352"/>
        <v>#DIV/0!</v>
      </c>
    </row>
    <row r="1244" spans="1:28" hidden="1" x14ac:dyDescent="0.2">
      <c r="A1244">
        <f>+予定価格!A1232</f>
        <v>0</v>
      </c>
      <c r="B1244" s="268">
        <f>ROUND(予定価格!B1232*査定表!$B$1949,-D1244)+E1244</f>
        <v>0</v>
      </c>
      <c r="C1244" s="268"/>
      <c r="D1244" s="32">
        <f t="shared" si="353"/>
        <v>3</v>
      </c>
      <c r="E1244" s="33">
        <f t="shared" si="343"/>
        <v>0</v>
      </c>
      <c r="F1244" s="268">
        <f>IF($F$12=0,0,IF(予定価格!$G$1939=0,ROUND(予定価格!H1232*(入力表!$F$12/予定価格!$H$1943),-H1244),ROUND((予定価格!G1232*(入力表!$F$12-予定価格!$H$1943)/予定価格!$G$1943)+予定価格!H1232,-H1244)))+I1244</f>
        <v>0</v>
      </c>
      <c r="G1244" s="268"/>
      <c r="H1244" s="34">
        <f t="shared" si="354"/>
        <v>3</v>
      </c>
      <c r="I1244" s="35">
        <f t="shared" si="344"/>
        <v>0</v>
      </c>
      <c r="J1244" s="252">
        <f t="shared" si="345"/>
        <v>0</v>
      </c>
      <c r="K1244" s="12">
        <f t="shared" si="346"/>
        <v>0</v>
      </c>
      <c r="L1244" s="37"/>
      <c r="M1244" s="6">
        <f>ROUND(予定価格!B1232*査定表!$B$1949,-$F$14)</f>
        <v>0</v>
      </c>
      <c r="N1244">
        <f>IF(M1244=0,1,M1244/予定価格!B1232)</f>
        <v>1</v>
      </c>
      <c r="O1244">
        <f t="shared" si="355"/>
        <v>11</v>
      </c>
      <c r="P1244">
        <f t="shared" si="347"/>
        <v>0</v>
      </c>
      <c r="Q1244">
        <f>IF(M1244=0,0,M1244/予定価格!B1232)</f>
        <v>0</v>
      </c>
      <c r="R1244">
        <f t="shared" si="356"/>
        <v>11</v>
      </c>
      <c r="S1244">
        <f t="shared" si="348"/>
        <v>0</v>
      </c>
      <c r="T1244" s="6">
        <f t="shared" si="349"/>
        <v>0</v>
      </c>
      <c r="U1244" s="6" t="e">
        <f>IF(予定価格!$G$1939=0,ROUND(予定価格!H1232*(入力表!$F$12/予定価格!$H$1943),-$F$14),ROUND((予定価格!G1232*(入力表!$F$12-予定価格!$H$1943)/予定価格!$G$1943)+予定価格!H1232,-$F$14))</f>
        <v>#DIV/0!</v>
      </c>
      <c r="V1244" t="e">
        <f>IF(U1244=0,1,IF(予定価格!O1232=0,1,(U1244-予定価格!P1232)/予定価格!O1232))</f>
        <v>#DIV/0!</v>
      </c>
      <c r="W1244" t="e">
        <f t="shared" si="357"/>
        <v>#DIV/0!</v>
      </c>
      <c r="X1244" t="e">
        <f t="shared" si="350"/>
        <v>#DIV/0!</v>
      </c>
      <c r="Y1244" t="e">
        <f>IF(U1244=0,0,IF(予定価格!G1232=0,0,(U1244-予定価格!H1232)/予定価格!G1232))</f>
        <v>#DIV/0!</v>
      </c>
      <c r="Z1244" t="e">
        <f t="shared" si="358"/>
        <v>#DIV/0!</v>
      </c>
      <c r="AA1244" t="e">
        <f t="shared" si="351"/>
        <v>#DIV/0!</v>
      </c>
      <c r="AB1244" s="6" t="e">
        <f t="shared" si="352"/>
        <v>#DIV/0!</v>
      </c>
    </row>
    <row r="1245" spans="1:28" hidden="1" x14ac:dyDescent="0.2">
      <c r="A1245">
        <f>+予定価格!A1233</f>
        <v>0</v>
      </c>
      <c r="B1245" s="268">
        <f>ROUND(予定価格!B1233*査定表!$B$1949,-D1245)+E1245</f>
        <v>0</v>
      </c>
      <c r="C1245" s="268"/>
      <c r="D1245" s="32">
        <f t="shared" si="353"/>
        <v>3</v>
      </c>
      <c r="E1245" s="33">
        <f t="shared" si="343"/>
        <v>0</v>
      </c>
      <c r="F1245" s="268">
        <f>IF($F$12=0,0,IF(予定価格!$G$1939=0,ROUND(予定価格!H1233*(入力表!$F$12/予定価格!$H$1943),-H1245),ROUND((予定価格!G1233*(入力表!$F$12-予定価格!$H$1943)/予定価格!$G$1943)+予定価格!H1233,-H1245)))+I1245</f>
        <v>0</v>
      </c>
      <c r="G1245" s="268"/>
      <c r="H1245" s="34">
        <f t="shared" si="354"/>
        <v>3</v>
      </c>
      <c r="I1245" s="35">
        <f t="shared" si="344"/>
        <v>0</v>
      </c>
      <c r="J1245" s="252">
        <f t="shared" si="345"/>
        <v>0</v>
      </c>
      <c r="K1245" s="12">
        <f t="shared" si="346"/>
        <v>0</v>
      </c>
      <c r="L1245" s="37"/>
      <c r="M1245" s="6">
        <f>ROUND(予定価格!B1233*査定表!$B$1949,-$F$14)</f>
        <v>0</v>
      </c>
      <c r="N1245">
        <f>IF(M1245=0,1,M1245/予定価格!B1233)</f>
        <v>1</v>
      </c>
      <c r="O1245">
        <f t="shared" si="355"/>
        <v>11</v>
      </c>
      <c r="P1245">
        <f t="shared" si="347"/>
        <v>0</v>
      </c>
      <c r="Q1245">
        <f>IF(M1245=0,0,M1245/予定価格!B1233)</f>
        <v>0</v>
      </c>
      <c r="R1245">
        <f t="shared" si="356"/>
        <v>11</v>
      </c>
      <c r="S1245">
        <f t="shared" si="348"/>
        <v>0</v>
      </c>
      <c r="T1245" s="6">
        <f t="shared" si="349"/>
        <v>0</v>
      </c>
      <c r="U1245" s="6" t="e">
        <f>IF(予定価格!$G$1939=0,ROUND(予定価格!H1233*(入力表!$F$12/予定価格!$H$1943),-$F$14),ROUND((予定価格!G1233*(入力表!$F$12-予定価格!$H$1943)/予定価格!$G$1943)+予定価格!H1233,-$F$14))</f>
        <v>#DIV/0!</v>
      </c>
      <c r="V1245" t="e">
        <f>IF(U1245=0,1,IF(予定価格!O1233=0,1,(U1245-予定価格!P1233)/予定価格!O1233))</f>
        <v>#DIV/0!</v>
      </c>
      <c r="W1245" t="e">
        <f t="shared" si="357"/>
        <v>#DIV/0!</v>
      </c>
      <c r="X1245" t="e">
        <f t="shared" si="350"/>
        <v>#DIV/0!</v>
      </c>
      <c r="Y1245" t="e">
        <f>IF(U1245=0,0,IF(予定価格!G1233=0,0,(U1245-予定価格!H1233)/予定価格!G1233))</f>
        <v>#DIV/0!</v>
      </c>
      <c r="Z1245" t="e">
        <f t="shared" si="358"/>
        <v>#DIV/0!</v>
      </c>
      <c r="AA1245" t="e">
        <f t="shared" si="351"/>
        <v>#DIV/0!</v>
      </c>
      <c r="AB1245" s="6" t="e">
        <f t="shared" si="352"/>
        <v>#DIV/0!</v>
      </c>
    </row>
    <row r="1246" spans="1:28" hidden="1" x14ac:dyDescent="0.2">
      <c r="A1246">
        <f>+予定価格!A1234</f>
        <v>0</v>
      </c>
      <c r="B1246" s="268">
        <f>ROUND(予定価格!B1234*査定表!$B$1949,-D1246)+E1246</f>
        <v>0</v>
      </c>
      <c r="C1246" s="268"/>
      <c r="D1246" s="32">
        <f t="shared" si="353"/>
        <v>3</v>
      </c>
      <c r="E1246" s="33">
        <f t="shared" si="343"/>
        <v>0</v>
      </c>
      <c r="F1246" s="268">
        <f>IF($F$12=0,0,IF(予定価格!$G$1939=0,ROUND(予定価格!H1234*(入力表!$F$12/予定価格!$H$1943),-H1246),ROUND((予定価格!G1234*(入力表!$F$12-予定価格!$H$1943)/予定価格!$G$1943)+予定価格!H1234,-H1246)))+I1246</f>
        <v>0</v>
      </c>
      <c r="G1246" s="268"/>
      <c r="H1246" s="34">
        <f t="shared" si="354"/>
        <v>3</v>
      </c>
      <c r="I1246" s="35">
        <f t="shared" si="344"/>
        <v>0</v>
      </c>
      <c r="J1246" s="252">
        <f t="shared" si="345"/>
        <v>0</v>
      </c>
      <c r="K1246" s="12">
        <f t="shared" si="346"/>
        <v>0</v>
      </c>
      <c r="L1246" s="37"/>
      <c r="M1246" s="6">
        <f>ROUND(予定価格!B1234*査定表!$B$1949,-$F$14)</f>
        <v>0</v>
      </c>
      <c r="N1246">
        <f>IF(M1246=0,1,M1246/予定価格!B1234)</f>
        <v>1</v>
      </c>
      <c r="O1246">
        <f t="shared" si="355"/>
        <v>11</v>
      </c>
      <c r="P1246">
        <f t="shared" si="347"/>
        <v>0</v>
      </c>
      <c r="Q1246">
        <f>IF(M1246=0,0,M1246/予定価格!B1234)</f>
        <v>0</v>
      </c>
      <c r="R1246">
        <f t="shared" si="356"/>
        <v>11</v>
      </c>
      <c r="S1246">
        <f t="shared" si="348"/>
        <v>0</v>
      </c>
      <c r="T1246" s="6">
        <f t="shared" si="349"/>
        <v>0</v>
      </c>
      <c r="U1246" s="6" t="e">
        <f>IF(予定価格!$G$1939=0,ROUND(予定価格!H1234*(入力表!$F$12/予定価格!$H$1943),-$F$14),ROUND((予定価格!G1234*(入力表!$F$12-予定価格!$H$1943)/予定価格!$G$1943)+予定価格!H1234,-$F$14))</f>
        <v>#DIV/0!</v>
      </c>
      <c r="V1246" t="e">
        <f>IF(U1246=0,1,IF(予定価格!O1234=0,1,(U1246-予定価格!P1234)/予定価格!O1234))</f>
        <v>#DIV/0!</v>
      </c>
      <c r="W1246" t="e">
        <f t="shared" si="357"/>
        <v>#DIV/0!</v>
      </c>
      <c r="X1246" t="e">
        <f t="shared" si="350"/>
        <v>#DIV/0!</v>
      </c>
      <c r="Y1246" t="e">
        <f>IF(U1246=0,0,IF(予定価格!G1234=0,0,(U1246-予定価格!H1234)/予定価格!G1234))</f>
        <v>#DIV/0!</v>
      </c>
      <c r="Z1246" t="e">
        <f t="shared" si="358"/>
        <v>#DIV/0!</v>
      </c>
      <c r="AA1246" t="e">
        <f t="shared" si="351"/>
        <v>#DIV/0!</v>
      </c>
      <c r="AB1246" s="6" t="e">
        <f t="shared" si="352"/>
        <v>#DIV/0!</v>
      </c>
    </row>
    <row r="1247" spans="1:28" hidden="1" x14ac:dyDescent="0.2">
      <c r="A1247">
        <f>+予定価格!A1235</f>
        <v>0</v>
      </c>
      <c r="B1247" s="268">
        <f>ROUND(予定価格!B1235*査定表!$B$1949,-D1247)+E1247</f>
        <v>0</v>
      </c>
      <c r="C1247" s="268"/>
      <c r="D1247" s="32">
        <f t="shared" si="353"/>
        <v>3</v>
      </c>
      <c r="E1247" s="33">
        <f t="shared" si="343"/>
        <v>0</v>
      </c>
      <c r="F1247" s="268">
        <f>IF($F$12=0,0,IF(予定価格!$G$1939=0,ROUND(予定価格!H1235*(入力表!$F$12/予定価格!$H$1943),-H1247),ROUND((予定価格!G1235*(入力表!$F$12-予定価格!$H$1943)/予定価格!$G$1943)+予定価格!H1235,-H1247)))+I1247</f>
        <v>0</v>
      </c>
      <c r="G1247" s="268"/>
      <c r="H1247" s="34">
        <f t="shared" si="354"/>
        <v>3</v>
      </c>
      <c r="I1247" s="35">
        <f t="shared" si="344"/>
        <v>0</v>
      </c>
      <c r="J1247" s="252">
        <f t="shared" si="345"/>
        <v>0</v>
      </c>
      <c r="K1247" s="12">
        <f t="shared" si="346"/>
        <v>0</v>
      </c>
      <c r="L1247" s="37"/>
      <c r="M1247" s="6">
        <f>ROUND(予定価格!B1235*査定表!$B$1949,-$F$14)</f>
        <v>0</v>
      </c>
      <c r="N1247">
        <f>IF(M1247=0,1,M1247/予定価格!B1235)</f>
        <v>1</v>
      </c>
      <c r="O1247">
        <f t="shared" si="355"/>
        <v>11</v>
      </c>
      <c r="P1247">
        <f t="shared" si="347"/>
        <v>0</v>
      </c>
      <c r="Q1247">
        <f>IF(M1247=0,0,M1247/予定価格!B1235)</f>
        <v>0</v>
      </c>
      <c r="R1247">
        <f t="shared" si="356"/>
        <v>11</v>
      </c>
      <c r="S1247">
        <f t="shared" si="348"/>
        <v>0</v>
      </c>
      <c r="T1247" s="6">
        <f t="shared" si="349"/>
        <v>0</v>
      </c>
      <c r="U1247" s="6" t="e">
        <f>IF(予定価格!$G$1939=0,ROUND(予定価格!H1235*(入力表!$F$12/予定価格!$H$1943),-$F$14),ROUND((予定価格!G1235*(入力表!$F$12-予定価格!$H$1943)/予定価格!$G$1943)+予定価格!H1235,-$F$14))</f>
        <v>#DIV/0!</v>
      </c>
      <c r="V1247" t="e">
        <f>IF(U1247=0,1,IF(予定価格!O1235=0,1,(U1247-予定価格!P1235)/予定価格!O1235))</f>
        <v>#DIV/0!</v>
      </c>
      <c r="W1247" t="e">
        <f t="shared" si="357"/>
        <v>#DIV/0!</v>
      </c>
      <c r="X1247" t="e">
        <f t="shared" si="350"/>
        <v>#DIV/0!</v>
      </c>
      <c r="Y1247" t="e">
        <f>IF(U1247=0,0,IF(予定価格!G1235=0,0,(U1247-予定価格!H1235)/予定価格!G1235))</f>
        <v>#DIV/0!</v>
      </c>
      <c r="Z1247" t="e">
        <f t="shared" si="358"/>
        <v>#DIV/0!</v>
      </c>
      <c r="AA1247" t="e">
        <f t="shared" si="351"/>
        <v>#DIV/0!</v>
      </c>
      <c r="AB1247" s="6" t="e">
        <f t="shared" si="352"/>
        <v>#DIV/0!</v>
      </c>
    </row>
    <row r="1248" spans="1:28" hidden="1" x14ac:dyDescent="0.2">
      <c r="A1248">
        <f>+予定価格!A1236</f>
        <v>0</v>
      </c>
      <c r="B1248" s="268">
        <f>ROUND(予定価格!B1236*査定表!$B$1949,-D1248)+E1248</f>
        <v>0</v>
      </c>
      <c r="C1248" s="268"/>
      <c r="D1248" s="32">
        <f t="shared" si="353"/>
        <v>3</v>
      </c>
      <c r="E1248" s="33">
        <f t="shared" si="343"/>
        <v>0</v>
      </c>
      <c r="F1248" s="268">
        <f>IF($F$12=0,0,IF(予定価格!$G$1939=0,ROUND(予定価格!H1236*(入力表!$F$12/予定価格!$H$1943),-H1248),ROUND((予定価格!G1236*(入力表!$F$12-予定価格!$H$1943)/予定価格!$G$1943)+予定価格!H1236,-H1248)))+I1248</f>
        <v>0</v>
      </c>
      <c r="G1248" s="268"/>
      <c r="H1248" s="34">
        <f t="shared" si="354"/>
        <v>3</v>
      </c>
      <c r="I1248" s="35">
        <f t="shared" si="344"/>
        <v>0</v>
      </c>
      <c r="J1248" s="252">
        <f t="shared" si="345"/>
        <v>0</v>
      </c>
      <c r="K1248" s="12">
        <f t="shared" si="346"/>
        <v>0</v>
      </c>
      <c r="L1248" s="37"/>
      <c r="M1248" s="6">
        <f>ROUND(予定価格!B1236*査定表!$B$1949,-$F$14)</f>
        <v>0</v>
      </c>
      <c r="N1248">
        <f>IF(M1248=0,1,M1248/予定価格!B1236)</f>
        <v>1</v>
      </c>
      <c r="O1248">
        <f t="shared" si="355"/>
        <v>11</v>
      </c>
      <c r="P1248">
        <f t="shared" si="347"/>
        <v>0</v>
      </c>
      <c r="Q1248">
        <f>IF(M1248=0,0,M1248/予定価格!B1236)</f>
        <v>0</v>
      </c>
      <c r="R1248">
        <f t="shared" si="356"/>
        <v>11</v>
      </c>
      <c r="S1248">
        <f t="shared" si="348"/>
        <v>0</v>
      </c>
      <c r="T1248" s="6">
        <f t="shared" si="349"/>
        <v>0</v>
      </c>
      <c r="U1248" s="6" t="e">
        <f>IF(予定価格!$G$1939=0,ROUND(予定価格!H1236*(入力表!$F$12/予定価格!$H$1943),-$F$14),ROUND((予定価格!G1236*(入力表!$F$12-予定価格!$H$1943)/予定価格!$G$1943)+予定価格!H1236,-$F$14))</f>
        <v>#DIV/0!</v>
      </c>
      <c r="V1248" t="e">
        <f>IF(U1248=0,1,IF(予定価格!O1236=0,1,(U1248-予定価格!P1236)/予定価格!O1236))</f>
        <v>#DIV/0!</v>
      </c>
      <c r="W1248" t="e">
        <f t="shared" si="357"/>
        <v>#DIV/0!</v>
      </c>
      <c r="X1248" t="e">
        <f t="shared" si="350"/>
        <v>#DIV/0!</v>
      </c>
      <c r="Y1248" t="e">
        <f>IF(U1248=0,0,IF(予定価格!G1236=0,0,(U1248-予定価格!H1236)/予定価格!G1236))</f>
        <v>#DIV/0!</v>
      </c>
      <c r="Z1248" t="e">
        <f t="shared" si="358"/>
        <v>#DIV/0!</v>
      </c>
      <c r="AA1248" t="e">
        <f t="shared" si="351"/>
        <v>#DIV/0!</v>
      </c>
      <c r="AB1248" s="6" t="e">
        <f t="shared" si="352"/>
        <v>#DIV/0!</v>
      </c>
    </row>
    <row r="1249" spans="1:28" hidden="1" x14ac:dyDescent="0.2">
      <c r="A1249">
        <f>+予定価格!A1237</f>
        <v>0</v>
      </c>
      <c r="B1249" s="268">
        <f>ROUND(予定価格!B1237*査定表!$B$1949,-D1249)+E1249</f>
        <v>0</v>
      </c>
      <c r="C1249" s="268"/>
      <c r="D1249" s="32">
        <f t="shared" si="353"/>
        <v>3</v>
      </c>
      <c r="E1249" s="33">
        <f t="shared" si="343"/>
        <v>0</v>
      </c>
      <c r="F1249" s="268">
        <f>IF($F$12=0,0,IF(予定価格!$G$1939=0,ROUND(予定価格!H1237*(入力表!$F$12/予定価格!$H$1943),-H1249),ROUND((予定価格!G1237*(入力表!$F$12-予定価格!$H$1943)/予定価格!$G$1943)+予定価格!H1237,-H1249)))+I1249</f>
        <v>0</v>
      </c>
      <c r="G1249" s="268"/>
      <c r="H1249" s="34">
        <f t="shared" si="354"/>
        <v>3</v>
      </c>
      <c r="I1249" s="35">
        <f t="shared" si="344"/>
        <v>0</v>
      </c>
      <c r="J1249" s="252">
        <f t="shared" si="345"/>
        <v>0</v>
      </c>
      <c r="K1249" s="12">
        <f t="shared" si="346"/>
        <v>0</v>
      </c>
      <c r="L1249" s="37"/>
      <c r="M1249" s="6">
        <f>ROUND(予定価格!B1237*査定表!$B$1949,-$F$14)</f>
        <v>0</v>
      </c>
      <c r="N1249">
        <f>IF(M1249=0,1,M1249/予定価格!B1237)</f>
        <v>1</v>
      </c>
      <c r="O1249">
        <f t="shared" si="355"/>
        <v>11</v>
      </c>
      <c r="P1249">
        <f t="shared" si="347"/>
        <v>0</v>
      </c>
      <c r="Q1249">
        <f>IF(M1249=0,0,M1249/予定価格!B1237)</f>
        <v>0</v>
      </c>
      <c r="R1249">
        <f t="shared" si="356"/>
        <v>11</v>
      </c>
      <c r="S1249">
        <f t="shared" si="348"/>
        <v>0</v>
      </c>
      <c r="T1249" s="6">
        <f t="shared" si="349"/>
        <v>0</v>
      </c>
      <c r="U1249" s="6" t="e">
        <f>IF(予定価格!$G$1939=0,ROUND(予定価格!H1237*(入力表!$F$12/予定価格!$H$1943),-$F$14),ROUND((予定価格!G1237*(入力表!$F$12-予定価格!$H$1943)/予定価格!$G$1943)+予定価格!H1237,-$F$14))</f>
        <v>#DIV/0!</v>
      </c>
      <c r="V1249" t="e">
        <f>IF(U1249=0,1,IF(予定価格!O1237=0,1,(U1249-予定価格!P1237)/予定価格!O1237))</f>
        <v>#DIV/0!</v>
      </c>
      <c r="W1249" t="e">
        <f t="shared" si="357"/>
        <v>#DIV/0!</v>
      </c>
      <c r="X1249" t="e">
        <f t="shared" si="350"/>
        <v>#DIV/0!</v>
      </c>
      <c r="Y1249" t="e">
        <f>IF(U1249=0,0,IF(予定価格!G1237=0,0,(U1249-予定価格!H1237)/予定価格!G1237))</f>
        <v>#DIV/0!</v>
      </c>
      <c r="Z1249" t="e">
        <f t="shared" si="358"/>
        <v>#DIV/0!</v>
      </c>
      <c r="AA1249" t="e">
        <f t="shared" si="351"/>
        <v>#DIV/0!</v>
      </c>
      <c r="AB1249" s="6" t="e">
        <f t="shared" si="352"/>
        <v>#DIV/0!</v>
      </c>
    </row>
    <row r="1250" spans="1:28" hidden="1" x14ac:dyDescent="0.2">
      <c r="A1250">
        <f>+予定価格!A1238</f>
        <v>0</v>
      </c>
      <c r="B1250" s="268">
        <f>ROUND(予定価格!B1238*査定表!$B$1949,-D1250)+E1250</f>
        <v>0</v>
      </c>
      <c r="C1250" s="268"/>
      <c r="D1250" s="32">
        <f t="shared" si="353"/>
        <v>3</v>
      </c>
      <c r="E1250" s="33">
        <f t="shared" si="343"/>
        <v>0</v>
      </c>
      <c r="F1250" s="268">
        <f>IF($F$12=0,0,IF(予定価格!$G$1939=0,ROUND(予定価格!H1238*(入力表!$F$12/予定価格!$H$1943),-H1250),ROUND((予定価格!G1238*(入力表!$F$12-予定価格!$H$1943)/予定価格!$G$1943)+予定価格!H1238,-H1250)))+I1250</f>
        <v>0</v>
      </c>
      <c r="G1250" s="268"/>
      <c r="H1250" s="34">
        <f t="shared" si="354"/>
        <v>3</v>
      </c>
      <c r="I1250" s="35">
        <f t="shared" si="344"/>
        <v>0</v>
      </c>
      <c r="J1250" s="252">
        <f t="shared" si="345"/>
        <v>0</v>
      </c>
      <c r="K1250" s="12">
        <f t="shared" si="346"/>
        <v>0</v>
      </c>
      <c r="L1250" s="37"/>
      <c r="M1250" s="6">
        <f>ROUND(予定価格!B1238*査定表!$B$1949,-$F$14)</f>
        <v>0</v>
      </c>
      <c r="N1250">
        <f>IF(M1250=0,1,M1250/予定価格!B1238)</f>
        <v>1</v>
      </c>
      <c r="O1250">
        <f t="shared" si="355"/>
        <v>11</v>
      </c>
      <c r="P1250">
        <f t="shared" si="347"/>
        <v>0</v>
      </c>
      <c r="Q1250">
        <f>IF(M1250=0,0,M1250/予定価格!B1238)</f>
        <v>0</v>
      </c>
      <c r="R1250">
        <f t="shared" si="356"/>
        <v>11</v>
      </c>
      <c r="S1250">
        <f t="shared" si="348"/>
        <v>0</v>
      </c>
      <c r="T1250" s="6">
        <f t="shared" si="349"/>
        <v>0</v>
      </c>
      <c r="U1250" s="6" t="e">
        <f>IF(予定価格!$G$1939=0,ROUND(予定価格!H1238*(入力表!$F$12/予定価格!$H$1943),-$F$14),ROUND((予定価格!G1238*(入力表!$F$12-予定価格!$H$1943)/予定価格!$G$1943)+予定価格!H1238,-$F$14))</f>
        <v>#DIV/0!</v>
      </c>
      <c r="V1250" t="e">
        <f>IF(U1250=0,1,IF(予定価格!O1238=0,1,(U1250-予定価格!P1238)/予定価格!O1238))</f>
        <v>#DIV/0!</v>
      </c>
      <c r="W1250" t="e">
        <f t="shared" si="357"/>
        <v>#DIV/0!</v>
      </c>
      <c r="X1250" t="e">
        <f t="shared" si="350"/>
        <v>#DIV/0!</v>
      </c>
      <c r="Y1250" t="e">
        <f>IF(U1250=0,0,IF(予定価格!G1238=0,0,(U1250-予定価格!H1238)/予定価格!G1238))</f>
        <v>#DIV/0!</v>
      </c>
      <c r="Z1250" t="e">
        <f t="shared" si="358"/>
        <v>#DIV/0!</v>
      </c>
      <c r="AA1250" t="e">
        <f t="shared" si="351"/>
        <v>#DIV/0!</v>
      </c>
      <c r="AB1250" s="6" t="e">
        <f t="shared" si="352"/>
        <v>#DIV/0!</v>
      </c>
    </row>
    <row r="1251" spans="1:28" hidden="1" x14ac:dyDescent="0.2">
      <c r="A1251">
        <f>+予定価格!A1239</f>
        <v>0</v>
      </c>
      <c r="B1251" s="268">
        <f>ROUND(予定価格!B1239*査定表!$B$1949,-D1251)+E1251</f>
        <v>0</v>
      </c>
      <c r="C1251" s="268"/>
      <c r="D1251" s="32">
        <f t="shared" si="353"/>
        <v>3</v>
      </c>
      <c r="E1251" s="33">
        <f t="shared" ref="E1251:E1314" si="359">IF(F$12=0,+P1251+S1251,0)</f>
        <v>0</v>
      </c>
      <c r="F1251" s="268">
        <f>IF($F$12=0,0,IF(予定価格!$G$1939=0,ROUND(予定価格!H1239*(入力表!$F$12/予定価格!$H$1943),-H1251),ROUND((予定価格!G1239*(入力表!$F$12-予定価格!$H$1943)/予定価格!$G$1943)+予定価格!H1239,-H1251)))+I1251</f>
        <v>0</v>
      </c>
      <c r="G1251" s="268"/>
      <c r="H1251" s="34">
        <f t="shared" si="354"/>
        <v>3</v>
      </c>
      <c r="I1251" s="35">
        <f t="shared" ref="I1251:I1314" si="360">IF(F$12=0,0,+X1251+AA1251)</f>
        <v>0</v>
      </c>
      <c r="J1251" s="252">
        <f t="shared" ref="J1251:J1314" si="361">+F1251+K1251</f>
        <v>0</v>
      </c>
      <c r="K1251" s="12">
        <f t="shared" ref="K1251:K1314" si="362">+B1251</f>
        <v>0</v>
      </c>
      <c r="L1251" s="37"/>
      <c r="M1251" s="6">
        <f>ROUND(予定価格!B1239*査定表!$B$1949,-$F$14)</f>
        <v>0</v>
      </c>
      <c r="N1251">
        <f>IF(M1251=0,1,M1251/予定価格!B1239)</f>
        <v>1</v>
      </c>
      <c r="O1251">
        <f t="shared" si="355"/>
        <v>11</v>
      </c>
      <c r="P1251">
        <f t="shared" ref="P1251:P1314" si="363">IF(M$15&gt;0,IF(O1251*10^$F$14&lt;=M$15,10^$F$14,0),0)</f>
        <v>0</v>
      </c>
      <c r="Q1251">
        <f>IF(M1251=0,0,M1251/予定価格!B1239)</f>
        <v>0</v>
      </c>
      <c r="R1251">
        <f t="shared" si="356"/>
        <v>11</v>
      </c>
      <c r="S1251">
        <f t="shared" ref="S1251:S1314" si="364">IF(M$15&lt;0,IF(R1251*10^$F$14&lt;=-M$15,-(10^$F$14),0),0)</f>
        <v>0</v>
      </c>
      <c r="T1251" s="6">
        <f t="shared" ref="T1251:T1314" si="365">+M1251+P1251+S1251</f>
        <v>0</v>
      </c>
      <c r="U1251" s="6" t="e">
        <f>IF(予定価格!$G$1939=0,ROUND(予定価格!H1239*(入力表!$F$12/予定価格!$H$1943),-$F$14),ROUND((予定価格!G1239*(入力表!$F$12-予定価格!$H$1943)/予定価格!$G$1943)+予定価格!H1239,-$F$14))</f>
        <v>#DIV/0!</v>
      </c>
      <c r="V1251" t="e">
        <f>IF(U1251=0,1,IF(予定価格!O1239=0,1,(U1251-予定価格!P1239)/予定価格!O1239))</f>
        <v>#DIV/0!</v>
      </c>
      <c r="W1251" t="e">
        <f t="shared" si="357"/>
        <v>#DIV/0!</v>
      </c>
      <c r="X1251" t="e">
        <f t="shared" ref="X1251:X1314" si="366">IF(U$15&gt;0,IF(W1251*10^$F$14&lt;=U$15,10^$F$14,0),0)</f>
        <v>#DIV/0!</v>
      </c>
      <c r="Y1251" t="e">
        <f>IF(U1251=0,0,IF(予定価格!G1239=0,0,(U1251-予定価格!H1239)/予定価格!G1239))</f>
        <v>#DIV/0!</v>
      </c>
      <c r="Z1251" t="e">
        <f t="shared" si="358"/>
        <v>#DIV/0!</v>
      </c>
      <c r="AA1251" t="e">
        <f t="shared" ref="AA1251:AA1314" si="367">IF(U$15&lt;0,IF(Z1251*10^$F$14&lt;=-U$15,-(10^$F$14),0),0)</f>
        <v>#DIV/0!</v>
      </c>
      <c r="AB1251" s="6" t="e">
        <f t="shared" ref="AB1251:AB1314" si="368">+U1251+X1251+AA1251</f>
        <v>#DIV/0!</v>
      </c>
    </row>
    <row r="1252" spans="1:28" hidden="1" x14ac:dyDescent="0.2">
      <c r="A1252">
        <f>+予定価格!A1240</f>
        <v>0</v>
      </c>
      <c r="B1252" s="268">
        <f>ROUND(予定価格!B1240*査定表!$B$1949,-D1252)+E1252</f>
        <v>0</v>
      </c>
      <c r="C1252" s="268"/>
      <c r="D1252" s="32">
        <f t="shared" si="353"/>
        <v>3</v>
      </c>
      <c r="E1252" s="33">
        <f t="shared" si="359"/>
        <v>0</v>
      </c>
      <c r="F1252" s="268">
        <f>IF($F$12=0,0,IF(予定価格!$G$1939=0,ROUND(予定価格!H1240*(入力表!$F$12/予定価格!$H$1943),-H1252),ROUND((予定価格!G1240*(入力表!$F$12-予定価格!$H$1943)/予定価格!$G$1943)+予定価格!H1240,-H1252)))+I1252</f>
        <v>0</v>
      </c>
      <c r="G1252" s="268"/>
      <c r="H1252" s="34">
        <f t="shared" si="354"/>
        <v>3</v>
      </c>
      <c r="I1252" s="35">
        <f t="shared" si="360"/>
        <v>0</v>
      </c>
      <c r="J1252" s="252">
        <f t="shared" si="361"/>
        <v>0</v>
      </c>
      <c r="K1252" s="12">
        <f t="shared" si="362"/>
        <v>0</v>
      </c>
      <c r="L1252" s="37"/>
      <c r="M1252" s="6">
        <f>ROUND(予定価格!B1240*査定表!$B$1949,-$F$14)</f>
        <v>0</v>
      </c>
      <c r="N1252">
        <f>IF(M1252=0,1,M1252/予定価格!B1240)</f>
        <v>1</v>
      </c>
      <c r="O1252">
        <f t="shared" si="355"/>
        <v>11</v>
      </c>
      <c r="P1252">
        <f t="shared" si="363"/>
        <v>0</v>
      </c>
      <c r="Q1252">
        <f>IF(M1252=0,0,M1252/予定価格!B1240)</f>
        <v>0</v>
      </c>
      <c r="R1252">
        <f t="shared" si="356"/>
        <v>11</v>
      </c>
      <c r="S1252">
        <f t="shared" si="364"/>
        <v>0</v>
      </c>
      <c r="T1252" s="6">
        <f t="shared" si="365"/>
        <v>0</v>
      </c>
      <c r="U1252" s="6" t="e">
        <f>IF(予定価格!$G$1939=0,ROUND(予定価格!H1240*(入力表!$F$12/予定価格!$H$1943),-$F$14),ROUND((予定価格!G1240*(入力表!$F$12-予定価格!$H$1943)/予定価格!$G$1943)+予定価格!H1240,-$F$14))</f>
        <v>#DIV/0!</v>
      </c>
      <c r="V1252" t="e">
        <f>IF(U1252=0,1,IF(予定価格!O1240=0,1,(U1252-予定価格!P1240)/予定価格!O1240))</f>
        <v>#DIV/0!</v>
      </c>
      <c r="W1252" t="e">
        <f t="shared" si="357"/>
        <v>#DIV/0!</v>
      </c>
      <c r="X1252" t="e">
        <f t="shared" si="366"/>
        <v>#DIV/0!</v>
      </c>
      <c r="Y1252" t="e">
        <f>IF(U1252=0,0,IF(予定価格!G1240=0,0,(U1252-予定価格!H1240)/予定価格!G1240))</f>
        <v>#DIV/0!</v>
      </c>
      <c r="Z1252" t="e">
        <f t="shared" si="358"/>
        <v>#DIV/0!</v>
      </c>
      <c r="AA1252" t="e">
        <f t="shared" si="367"/>
        <v>#DIV/0!</v>
      </c>
      <c r="AB1252" s="6" t="e">
        <f t="shared" si="368"/>
        <v>#DIV/0!</v>
      </c>
    </row>
    <row r="1253" spans="1:28" hidden="1" x14ac:dyDescent="0.2">
      <c r="A1253">
        <f>+予定価格!A1241</f>
        <v>0</v>
      </c>
      <c r="B1253" s="268">
        <f>ROUND(予定価格!B1241*査定表!$B$1949,-D1253)+E1253</f>
        <v>0</v>
      </c>
      <c r="C1253" s="268"/>
      <c r="D1253" s="32">
        <f t="shared" si="353"/>
        <v>3</v>
      </c>
      <c r="E1253" s="33">
        <f t="shared" si="359"/>
        <v>0</v>
      </c>
      <c r="F1253" s="268">
        <f>IF($F$12=0,0,IF(予定価格!$G$1939=0,ROUND(予定価格!H1241*(入力表!$F$12/予定価格!$H$1943),-H1253),ROUND((予定価格!G1241*(入力表!$F$12-予定価格!$H$1943)/予定価格!$G$1943)+予定価格!H1241,-H1253)))+I1253</f>
        <v>0</v>
      </c>
      <c r="G1253" s="268"/>
      <c r="H1253" s="34">
        <f t="shared" si="354"/>
        <v>3</v>
      </c>
      <c r="I1253" s="35">
        <f t="shared" si="360"/>
        <v>0</v>
      </c>
      <c r="J1253" s="252">
        <f t="shared" si="361"/>
        <v>0</v>
      </c>
      <c r="K1253" s="12">
        <f t="shared" si="362"/>
        <v>0</v>
      </c>
      <c r="L1253" s="37"/>
      <c r="M1253" s="6">
        <f>ROUND(予定価格!B1241*査定表!$B$1949,-$F$14)</f>
        <v>0</v>
      </c>
      <c r="N1253">
        <f>IF(M1253=0,1,M1253/予定価格!B1241)</f>
        <v>1</v>
      </c>
      <c r="O1253">
        <f t="shared" si="355"/>
        <v>11</v>
      </c>
      <c r="P1253">
        <f t="shared" si="363"/>
        <v>0</v>
      </c>
      <c r="Q1253">
        <f>IF(M1253=0,0,M1253/予定価格!B1241)</f>
        <v>0</v>
      </c>
      <c r="R1253">
        <f t="shared" si="356"/>
        <v>11</v>
      </c>
      <c r="S1253">
        <f t="shared" si="364"/>
        <v>0</v>
      </c>
      <c r="T1253" s="6">
        <f t="shared" si="365"/>
        <v>0</v>
      </c>
      <c r="U1253" s="6" t="e">
        <f>IF(予定価格!$G$1939=0,ROUND(予定価格!H1241*(入力表!$F$12/予定価格!$H$1943),-$F$14),ROUND((予定価格!G1241*(入力表!$F$12-予定価格!$H$1943)/予定価格!$G$1943)+予定価格!H1241,-$F$14))</f>
        <v>#DIV/0!</v>
      </c>
      <c r="V1253" t="e">
        <f>IF(U1253=0,1,IF(予定価格!O1241=0,1,(U1253-予定価格!P1241)/予定価格!O1241))</f>
        <v>#DIV/0!</v>
      </c>
      <c r="W1253" t="e">
        <f t="shared" si="357"/>
        <v>#DIV/0!</v>
      </c>
      <c r="X1253" t="e">
        <f t="shared" si="366"/>
        <v>#DIV/0!</v>
      </c>
      <c r="Y1253" t="e">
        <f>IF(U1253=0,0,IF(予定価格!G1241=0,0,(U1253-予定価格!H1241)/予定価格!G1241))</f>
        <v>#DIV/0!</v>
      </c>
      <c r="Z1253" t="e">
        <f t="shared" si="358"/>
        <v>#DIV/0!</v>
      </c>
      <c r="AA1253" t="e">
        <f t="shared" si="367"/>
        <v>#DIV/0!</v>
      </c>
      <c r="AB1253" s="6" t="e">
        <f t="shared" si="368"/>
        <v>#DIV/0!</v>
      </c>
    </row>
    <row r="1254" spans="1:28" hidden="1" x14ac:dyDescent="0.2">
      <c r="A1254">
        <f>+予定価格!A1242</f>
        <v>0</v>
      </c>
      <c r="B1254" s="268">
        <f>ROUND(予定価格!B1242*査定表!$B$1949,-D1254)+E1254</f>
        <v>0</v>
      </c>
      <c r="C1254" s="268"/>
      <c r="D1254" s="32">
        <f t="shared" si="353"/>
        <v>3</v>
      </c>
      <c r="E1254" s="33">
        <f t="shared" si="359"/>
        <v>0</v>
      </c>
      <c r="F1254" s="268">
        <f>IF($F$12=0,0,IF(予定価格!$G$1939=0,ROUND(予定価格!H1242*(入力表!$F$12/予定価格!$H$1943),-H1254),ROUND((予定価格!G1242*(入力表!$F$12-予定価格!$H$1943)/予定価格!$G$1943)+予定価格!H1242,-H1254)))+I1254</f>
        <v>0</v>
      </c>
      <c r="G1254" s="268"/>
      <c r="H1254" s="34">
        <f t="shared" si="354"/>
        <v>3</v>
      </c>
      <c r="I1254" s="35">
        <f t="shared" si="360"/>
        <v>0</v>
      </c>
      <c r="J1254" s="252">
        <f t="shared" si="361"/>
        <v>0</v>
      </c>
      <c r="K1254" s="12">
        <f t="shared" si="362"/>
        <v>0</v>
      </c>
      <c r="L1254" s="37"/>
      <c r="M1254" s="6">
        <f>ROUND(予定価格!B1242*査定表!$B$1949,-$F$14)</f>
        <v>0</v>
      </c>
      <c r="N1254">
        <f>IF(M1254=0,1,M1254/予定価格!B1242)</f>
        <v>1</v>
      </c>
      <c r="O1254">
        <f t="shared" si="355"/>
        <v>11</v>
      </c>
      <c r="P1254">
        <f t="shared" si="363"/>
        <v>0</v>
      </c>
      <c r="Q1254">
        <f>IF(M1254=0,0,M1254/予定価格!B1242)</f>
        <v>0</v>
      </c>
      <c r="R1254">
        <f t="shared" si="356"/>
        <v>11</v>
      </c>
      <c r="S1254">
        <f t="shared" si="364"/>
        <v>0</v>
      </c>
      <c r="T1254" s="6">
        <f t="shared" si="365"/>
        <v>0</v>
      </c>
      <c r="U1254" s="6" t="e">
        <f>IF(予定価格!$G$1939=0,ROUND(予定価格!H1242*(入力表!$F$12/予定価格!$H$1943),-$F$14),ROUND((予定価格!G1242*(入力表!$F$12-予定価格!$H$1943)/予定価格!$G$1943)+予定価格!H1242,-$F$14))</f>
        <v>#DIV/0!</v>
      </c>
      <c r="V1254" t="e">
        <f>IF(U1254=0,1,IF(予定価格!O1242=0,1,(U1254-予定価格!P1242)/予定価格!O1242))</f>
        <v>#DIV/0!</v>
      </c>
      <c r="W1254" t="e">
        <f t="shared" si="357"/>
        <v>#DIV/0!</v>
      </c>
      <c r="X1254" t="e">
        <f t="shared" si="366"/>
        <v>#DIV/0!</v>
      </c>
      <c r="Y1254" t="e">
        <f>IF(U1254=0,0,IF(予定価格!G1242=0,0,(U1254-予定価格!H1242)/予定価格!G1242))</f>
        <v>#DIV/0!</v>
      </c>
      <c r="Z1254" t="e">
        <f t="shared" si="358"/>
        <v>#DIV/0!</v>
      </c>
      <c r="AA1254" t="e">
        <f t="shared" si="367"/>
        <v>#DIV/0!</v>
      </c>
      <c r="AB1254" s="6" t="e">
        <f t="shared" si="368"/>
        <v>#DIV/0!</v>
      </c>
    </row>
    <row r="1255" spans="1:28" hidden="1" x14ac:dyDescent="0.2">
      <c r="A1255">
        <f>+予定価格!A1243</f>
        <v>0</v>
      </c>
      <c r="B1255" s="268">
        <f>ROUND(予定価格!B1243*査定表!$B$1949,-D1255)+E1255</f>
        <v>0</v>
      </c>
      <c r="C1255" s="268"/>
      <c r="D1255" s="32">
        <f t="shared" si="353"/>
        <v>3</v>
      </c>
      <c r="E1255" s="33">
        <f t="shared" si="359"/>
        <v>0</v>
      </c>
      <c r="F1255" s="268">
        <f>IF($F$12=0,0,IF(予定価格!$G$1939=0,ROUND(予定価格!H1243*(入力表!$F$12/予定価格!$H$1943),-H1255),ROUND((予定価格!G1243*(入力表!$F$12-予定価格!$H$1943)/予定価格!$G$1943)+予定価格!H1243,-H1255)))+I1255</f>
        <v>0</v>
      </c>
      <c r="G1255" s="268"/>
      <c r="H1255" s="34">
        <f t="shared" si="354"/>
        <v>3</v>
      </c>
      <c r="I1255" s="35">
        <f t="shared" si="360"/>
        <v>0</v>
      </c>
      <c r="J1255" s="252">
        <f t="shared" si="361"/>
        <v>0</v>
      </c>
      <c r="K1255" s="12">
        <f t="shared" si="362"/>
        <v>0</v>
      </c>
      <c r="L1255" s="37"/>
      <c r="M1255" s="6">
        <f>ROUND(予定価格!B1243*査定表!$B$1949,-$F$14)</f>
        <v>0</v>
      </c>
      <c r="N1255">
        <f>IF(M1255=0,1,M1255/予定価格!B1243)</f>
        <v>1</v>
      </c>
      <c r="O1255">
        <f t="shared" si="355"/>
        <v>11</v>
      </c>
      <c r="P1255">
        <f t="shared" si="363"/>
        <v>0</v>
      </c>
      <c r="Q1255">
        <f>IF(M1255=0,0,M1255/予定価格!B1243)</f>
        <v>0</v>
      </c>
      <c r="R1255">
        <f t="shared" si="356"/>
        <v>11</v>
      </c>
      <c r="S1255">
        <f t="shared" si="364"/>
        <v>0</v>
      </c>
      <c r="T1255" s="6">
        <f t="shared" si="365"/>
        <v>0</v>
      </c>
      <c r="U1255" s="6" t="e">
        <f>IF(予定価格!$G$1939=0,ROUND(予定価格!H1243*(入力表!$F$12/予定価格!$H$1943),-$F$14),ROUND((予定価格!G1243*(入力表!$F$12-予定価格!$H$1943)/予定価格!$G$1943)+予定価格!H1243,-$F$14))</f>
        <v>#DIV/0!</v>
      </c>
      <c r="V1255" t="e">
        <f>IF(U1255=0,1,IF(予定価格!O1243=0,1,(U1255-予定価格!P1243)/予定価格!O1243))</f>
        <v>#DIV/0!</v>
      </c>
      <c r="W1255" t="e">
        <f t="shared" si="357"/>
        <v>#DIV/0!</v>
      </c>
      <c r="X1255" t="e">
        <f t="shared" si="366"/>
        <v>#DIV/0!</v>
      </c>
      <c r="Y1255" t="e">
        <f>IF(U1255=0,0,IF(予定価格!G1243=0,0,(U1255-予定価格!H1243)/予定価格!G1243))</f>
        <v>#DIV/0!</v>
      </c>
      <c r="Z1255" t="e">
        <f t="shared" si="358"/>
        <v>#DIV/0!</v>
      </c>
      <c r="AA1255" t="e">
        <f t="shared" si="367"/>
        <v>#DIV/0!</v>
      </c>
      <c r="AB1255" s="6" t="e">
        <f t="shared" si="368"/>
        <v>#DIV/0!</v>
      </c>
    </row>
    <row r="1256" spans="1:28" hidden="1" x14ac:dyDescent="0.2">
      <c r="A1256">
        <f>+予定価格!A1244</f>
        <v>0</v>
      </c>
      <c r="B1256" s="268">
        <f>ROUND(予定価格!B1244*査定表!$B$1949,-D1256)+E1256</f>
        <v>0</v>
      </c>
      <c r="C1256" s="268"/>
      <c r="D1256" s="32">
        <f t="shared" si="353"/>
        <v>3</v>
      </c>
      <c r="E1256" s="33">
        <f t="shared" si="359"/>
        <v>0</v>
      </c>
      <c r="F1256" s="268">
        <f>IF($F$12=0,0,IF(予定価格!$G$1939=0,ROUND(予定価格!H1244*(入力表!$F$12/予定価格!$H$1943),-H1256),ROUND((予定価格!G1244*(入力表!$F$12-予定価格!$H$1943)/予定価格!$G$1943)+予定価格!H1244,-H1256)))+I1256</f>
        <v>0</v>
      </c>
      <c r="G1256" s="268"/>
      <c r="H1256" s="34">
        <f t="shared" si="354"/>
        <v>3</v>
      </c>
      <c r="I1256" s="35">
        <f t="shared" si="360"/>
        <v>0</v>
      </c>
      <c r="J1256" s="252">
        <f t="shared" si="361"/>
        <v>0</v>
      </c>
      <c r="K1256" s="12">
        <f t="shared" si="362"/>
        <v>0</v>
      </c>
      <c r="L1256" s="37"/>
      <c r="M1256" s="6">
        <f>ROUND(予定価格!B1244*査定表!$B$1949,-$F$14)</f>
        <v>0</v>
      </c>
      <c r="N1256">
        <f>IF(M1256=0,1,M1256/予定価格!B1244)</f>
        <v>1</v>
      </c>
      <c r="O1256">
        <f t="shared" si="355"/>
        <v>11</v>
      </c>
      <c r="P1256">
        <f t="shared" si="363"/>
        <v>0</v>
      </c>
      <c r="Q1256">
        <f>IF(M1256=0,0,M1256/予定価格!B1244)</f>
        <v>0</v>
      </c>
      <c r="R1256">
        <f t="shared" si="356"/>
        <v>11</v>
      </c>
      <c r="S1256">
        <f t="shared" si="364"/>
        <v>0</v>
      </c>
      <c r="T1256" s="6">
        <f t="shared" si="365"/>
        <v>0</v>
      </c>
      <c r="U1256" s="6" t="e">
        <f>IF(予定価格!$G$1939=0,ROUND(予定価格!H1244*(入力表!$F$12/予定価格!$H$1943),-$F$14),ROUND((予定価格!G1244*(入力表!$F$12-予定価格!$H$1943)/予定価格!$G$1943)+予定価格!H1244,-$F$14))</f>
        <v>#DIV/0!</v>
      </c>
      <c r="V1256" t="e">
        <f>IF(U1256=0,1,IF(予定価格!O1244=0,1,(U1256-予定価格!P1244)/予定価格!O1244))</f>
        <v>#DIV/0!</v>
      </c>
      <c r="W1256" t="e">
        <f t="shared" si="357"/>
        <v>#DIV/0!</v>
      </c>
      <c r="X1256" t="e">
        <f t="shared" si="366"/>
        <v>#DIV/0!</v>
      </c>
      <c r="Y1256" t="e">
        <f>IF(U1256=0,0,IF(予定価格!G1244=0,0,(U1256-予定価格!H1244)/予定価格!G1244))</f>
        <v>#DIV/0!</v>
      </c>
      <c r="Z1256" t="e">
        <f t="shared" si="358"/>
        <v>#DIV/0!</v>
      </c>
      <c r="AA1256" t="e">
        <f t="shared" si="367"/>
        <v>#DIV/0!</v>
      </c>
      <c r="AB1256" s="6" t="e">
        <f t="shared" si="368"/>
        <v>#DIV/0!</v>
      </c>
    </row>
    <row r="1257" spans="1:28" hidden="1" x14ac:dyDescent="0.2">
      <c r="A1257">
        <f>+予定価格!A1245</f>
        <v>0</v>
      </c>
      <c r="B1257" s="268">
        <f>ROUND(予定価格!B1245*査定表!$B$1949,-D1257)+E1257</f>
        <v>0</v>
      </c>
      <c r="C1257" s="268"/>
      <c r="D1257" s="32">
        <f t="shared" si="353"/>
        <v>3</v>
      </c>
      <c r="E1257" s="33">
        <f t="shared" si="359"/>
        <v>0</v>
      </c>
      <c r="F1257" s="268">
        <f>IF($F$12=0,0,IF(予定価格!$G$1939=0,ROUND(予定価格!H1245*(入力表!$F$12/予定価格!$H$1943),-H1257),ROUND((予定価格!G1245*(入力表!$F$12-予定価格!$H$1943)/予定価格!$G$1943)+予定価格!H1245,-H1257)))+I1257</f>
        <v>0</v>
      </c>
      <c r="G1257" s="268"/>
      <c r="H1257" s="34">
        <f t="shared" si="354"/>
        <v>3</v>
      </c>
      <c r="I1257" s="35">
        <f t="shared" si="360"/>
        <v>0</v>
      </c>
      <c r="J1257" s="252">
        <f t="shared" si="361"/>
        <v>0</v>
      </c>
      <c r="K1257" s="12">
        <f t="shared" si="362"/>
        <v>0</v>
      </c>
      <c r="L1257" s="37"/>
      <c r="M1257" s="6">
        <f>ROUND(予定価格!B1245*査定表!$B$1949,-$F$14)</f>
        <v>0</v>
      </c>
      <c r="N1257">
        <f>IF(M1257=0,1,M1257/予定価格!B1245)</f>
        <v>1</v>
      </c>
      <c r="O1257">
        <f t="shared" si="355"/>
        <v>11</v>
      </c>
      <c r="P1257">
        <f t="shared" si="363"/>
        <v>0</v>
      </c>
      <c r="Q1257">
        <f>IF(M1257=0,0,M1257/予定価格!B1245)</f>
        <v>0</v>
      </c>
      <c r="R1257">
        <f t="shared" si="356"/>
        <v>11</v>
      </c>
      <c r="S1257">
        <f t="shared" si="364"/>
        <v>0</v>
      </c>
      <c r="T1257" s="6">
        <f t="shared" si="365"/>
        <v>0</v>
      </c>
      <c r="U1257" s="6" t="e">
        <f>IF(予定価格!$G$1939=0,ROUND(予定価格!H1245*(入力表!$F$12/予定価格!$H$1943),-$F$14),ROUND((予定価格!G1245*(入力表!$F$12-予定価格!$H$1943)/予定価格!$G$1943)+予定価格!H1245,-$F$14))</f>
        <v>#DIV/0!</v>
      </c>
      <c r="V1257" t="e">
        <f>IF(U1257=0,1,IF(予定価格!O1245=0,1,(U1257-予定価格!P1245)/予定価格!O1245))</f>
        <v>#DIV/0!</v>
      </c>
      <c r="W1257" t="e">
        <f t="shared" si="357"/>
        <v>#DIV/0!</v>
      </c>
      <c r="X1257" t="e">
        <f t="shared" si="366"/>
        <v>#DIV/0!</v>
      </c>
      <c r="Y1257" t="e">
        <f>IF(U1257=0,0,IF(予定価格!G1245=0,0,(U1257-予定価格!H1245)/予定価格!G1245))</f>
        <v>#DIV/0!</v>
      </c>
      <c r="Z1257" t="e">
        <f t="shared" si="358"/>
        <v>#DIV/0!</v>
      </c>
      <c r="AA1257" t="e">
        <f t="shared" si="367"/>
        <v>#DIV/0!</v>
      </c>
      <c r="AB1257" s="6" t="e">
        <f t="shared" si="368"/>
        <v>#DIV/0!</v>
      </c>
    </row>
    <row r="1258" spans="1:28" hidden="1" x14ac:dyDescent="0.2">
      <c r="A1258">
        <f>+予定価格!A1246</f>
        <v>0</v>
      </c>
      <c r="B1258" s="268">
        <f>ROUND(予定価格!B1246*査定表!$B$1949,-D1258)+E1258</f>
        <v>0</v>
      </c>
      <c r="C1258" s="268"/>
      <c r="D1258" s="32">
        <f t="shared" si="353"/>
        <v>3</v>
      </c>
      <c r="E1258" s="33">
        <f t="shared" si="359"/>
        <v>0</v>
      </c>
      <c r="F1258" s="268">
        <f>IF($F$12=0,0,IF(予定価格!$G$1939=0,ROUND(予定価格!H1246*(入力表!$F$12/予定価格!$H$1943),-H1258),ROUND((予定価格!G1246*(入力表!$F$12-予定価格!$H$1943)/予定価格!$G$1943)+予定価格!H1246,-H1258)))+I1258</f>
        <v>0</v>
      </c>
      <c r="G1258" s="268"/>
      <c r="H1258" s="34">
        <f t="shared" si="354"/>
        <v>3</v>
      </c>
      <c r="I1258" s="35">
        <f t="shared" si="360"/>
        <v>0</v>
      </c>
      <c r="J1258" s="252">
        <f t="shared" si="361"/>
        <v>0</v>
      </c>
      <c r="K1258" s="12">
        <f t="shared" si="362"/>
        <v>0</v>
      </c>
      <c r="L1258" s="37"/>
      <c r="M1258" s="6">
        <f>ROUND(予定価格!B1246*査定表!$B$1949,-$F$14)</f>
        <v>0</v>
      </c>
      <c r="N1258">
        <f>IF(M1258=0,1,M1258/予定価格!B1246)</f>
        <v>1</v>
      </c>
      <c r="O1258">
        <f t="shared" si="355"/>
        <v>11</v>
      </c>
      <c r="P1258">
        <f t="shared" si="363"/>
        <v>0</v>
      </c>
      <c r="Q1258">
        <f>IF(M1258=0,0,M1258/予定価格!B1246)</f>
        <v>0</v>
      </c>
      <c r="R1258">
        <f t="shared" si="356"/>
        <v>11</v>
      </c>
      <c r="S1258">
        <f t="shared" si="364"/>
        <v>0</v>
      </c>
      <c r="T1258" s="6">
        <f t="shared" si="365"/>
        <v>0</v>
      </c>
      <c r="U1258" s="6" t="e">
        <f>IF(予定価格!$G$1939=0,ROUND(予定価格!H1246*(入力表!$F$12/予定価格!$H$1943),-$F$14),ROUND((予定価格!G1246*(入力表!$F$12-予定価格!$H$1943)/予定価格!$G$1943)+予定価格!H1246,-$F$14))</f>
        <v>#DIV/0!</v>
      </c>
      <c r="V1258" t="e">
        <f>IF(U1258=0,1,IF(予定価格!O1246=0,1,(U1258-予定価格!P1246)/予定価格!O1246))</f>
        <v>#DIV/0!</v>
      </c>
      <c r="W1258" t="e">
        <f t="shared" si="357"/>
        <v>#DIV/0!</v>
      </c>
      <c r="X1258" t="e">
        <f t="shared" si="366"/>
        <v>#DIV/0!</v>
      </c>
      <c r="Y1258" t="e">
        <f>IF(U1258=0,0,IF(予定価格!G1246=0,0,(U1258-予定価格!H1246)/予定価格!G1246))</f>
        <v>#DIV/0!</v>
      </c>
      <c r="Z1258" t="e">
        <f t="shared" si="358"/>
        <v>#DIV/0!</v>
      </c>
      <c r="AA1258" t="e">
        <f t="shared" si="367"/>
        <v>#DIV/0!</v>
      </c>
      <c r="AB1258" s="6" t="e">
        <f t="shared" si="368"/>
        <v>#DIV/0!</v>
      </c>
    </row>
    <row r="1259" spans="1:28" hidden="1" x14ac:dyDescent="0.2">
      <c r="A1259">
        <f>+予定価格!A1247</f>
        <v>0</v>
      </c>
      <c r="B1259" s="268">
        <f>ROUND(予定価格!B1247*査定表!$B$1949,-D1259)+E1259</f>
        <v>0</v>
      </c>
      <c r="C1259" s="268"/>
      <c r="D1259" s="32">
        <f t="shared" si="353"/>
        <v>3</v>
      </c>
      <c r="E1259" s="33">
        <f t="shared" si="359"/>
        <v>0</v>
      </c>
      <c r="F1259" s="268">
        <f>IF($F$12=0,0,IF(予定価格!$G$1939=0,ROUND(予定価格!H1247*(入力表!$F$12/予定価格!$H$1943),-H1259),ROUND((予定価格!G1247*(入力表!$F$12-予定価格!$H$1943)/予定価格!$G$1943)+予定価格!H1247,-H1259)))+I1259</f>
        <v>0</v>
      </c>
      <c r="G1259" s="268"/>
      <c r="H1259" s="34">
        <f t="shared" si="354"/>
        <v>3</v>
      </c>
      <c r="I1259" s="35">
        <f t="shared" si="360"/>
        <v>0</v>
      </c>
      <c r="J1259" s="252">
        <f t="shared" si="361"/>
        <v>0</v>
      </c>
      <c r="K1259" s="12">
        <f t="shared" si="362"/>
        <v>0</v>
      </c>
      <c r="L1259" s="37"/>
      <c r="M1259" s="6">
        <f>ROUND(予定価格!B1247*査定表!$B$1949,-$F$14)</f>
        <v>0</v>
      </c>
      <c r="N1259">
        <f>IF(M1259=0,1,M1259/予定価格!B1247)</f>
        <v>1</v>
      </c>
      <c r="O1259">
        <f t="shared" si="355"/>
        <v>11</v>
      </c>
      <c r="P1259">
        <f t="shared" si="363"/>
        <v>0</v>
      </c>
      <c r="Q1259">
        <f>IF(M1259=0,0,M1259/予定価格!B1247)</f>
        <v>0</v>
      </c>
      <c r="R1259">
        <f t="shared" si="356"/>
        <v>11</v>
      </c>
      <c r="S1259">
        <f t="shared" si="364"/>
        <v>0</v>
      </c>
      <c r="T1259" s="6">
        <f t="shared" si="365"/>
        <v>0</v>
      </c>
      <c r="U1259" s="6" t="e">
        <f>IF(予定価格!$G$1939=0,ROUND(予定価格!H1247*(入力表!$F$12/予定価格!$H$1943),-$F$14),ROUND((予定価格!G1247*(入力表!$F$12-予定価格!$H$1943)/予定価格!$G$1943)+予定価格!H1247,-$F$14))</f>
        <v>#DIV/0!</v>
      </c>
      <c r="V1259" t="e">
        <f>IF(U1259=0,1,IF(予定価格!O1247=0,1,(U1259-予定価格!P1247)/予定価格!O1247))</f>
        <v>#DIV/0!</v>
      </c>
      <c r="W1259" t="e">
        <f t="shared" si="357"/>
        <v>#DIV/0!</v>
      </c>
      <c r="X1259" t="e">
        <f t="shared" si="366"/>
        <v>#DIV/0!</v>
      </c>
      <c r="Y1259" t="e">
        <f>IF(U1259=0,0,IF(予定価格!G1247=0,0,(U1259-予定価格!H1247)/予定価格!G1247))</f>
        <v>#DIV/0!</v>
      </c>
      <c r="Z1259" t="e">
        <f t="shared" si="358"/>
        <v>#DIV/0!</v>
      </c>
      <c r="AA1259" t="e">
        <f t="shared" si="367"/>
        <v>#DIV/0!</v>
      </c>
      <c r="AB1259" s="6" t="e">
        <f t="shared" si="368"/>
        <v>#DIV/0!</v>
      </c>
    </row>
    <row r="1260" spans="1:28" hidden="1" x14ac:dyDescent="0.2">
      <c r="A1260">
        <f>+予定価格!A1248</f>
        <v>0</v>
      </c>
      <c r="B1260" s="268">
        <f>ROUND(予定価格!B1248*査定表!$B$1949,-D1260)+E1260</f>
        <v>0</v>
      </c>
      <c r="C1260" s="268"/>
      <c r="D1260" s="32">
        <f t="shared" si="353"/>
        <v>3</v>
      </c>
      <c r="E1260" s="33">
        <f t="shared" si="359"/>
        <v>0</v>
      </c>
      <c r="F1260" s="268">
        <f>IF($F$12=0,0,IF(予定価格!$G$1939=0,ROUND(予定価格!H1248*(入力表!$F$12/予定価格!$H$1943),-H1260),ROUND((予定価格!G1248*(入力表!$F$12-予定価格!$H$1943)/予定価格!$G$1943)+予定価格!H1248,-H1260)))+I1260</f>
        <v>0</v>
      </c>
      <c r="G1260" s="268"/>
      <c r="H1260" s="34">
        <f t="shared" si="354"/>
        <v>3</v>
      </c>
      <c r="I1260" s="35">
        <f t="shared" si="360"/>
        <v>0</v>
      </c>
      <c r="J1260" s="252">
        <f t="shared" si="361"/>
        <v>0</v>
      </c>
      <c r="K1260" s="12">
        <f t="shared" si="362"/>
        <v>0</v>
      </c>
      <c r="L1260" s="37"/>
      <c r="M1260" s="6">
        <f>ROUND(予定価格!B1248*査定表!$B$1949,-$F$14)</f>
        <v>0</v>
      </c>
      <c r="N1260">
        <f>IF(M1260=0,1,M1260/予定価格!B1248)</f>
        <v>1</v>
      </c>
      <c r="O1260">
        <f t="shared" si="355"/>
        <v>11</v>
      </c>
      <c r="P1260">
        <f t="shared" si="363"/>
        <v>0</v>
      </c>
      <c r="Q1260">
        <f>IF(M1260=0,0,M1260/予定価格!B1248)</f>
        <v>0</v>
      </c>
      <c r="R1260">
        <f t="shared" si="356"/>
        <v>11</v>
      </c>
      <c r="S1260">
        <f t="shared" si="364"/>
        <v>0</v>
      </c>
      <c r="T1260" s="6">
        <f t="shared" si="365"/>
        <v>0</v>
      </c>
      <c r="U1260" s="6" t="e">
        <f>IF(予定価格!$G$1939=0,ROUND(予定価格!H1248*(入力表!$F$12/予定価格!$H$1943),-$F$14),ROUND((予定価格!G1248*(入力表!$F$12-予定価格!$H$1943)/予定価格!$G$1943)+予定価格!H1248,-$F$14))</f>
        <v>#DIV/0!</v>
      </c>
      <c r="V1260" t="e">
        <f>IF(U1260=0,1,IF(予定価格!O1248=0,1,(U1260-予定価格!P1248)/予定価格!O1248))</f>
        <v>#DIV/0!</v>
      </c>
      <c r="W1260" t="e">
        <f t="shared" si="357"/>
        <v>#DIV/0!</v>
      </c>
      <c r="X1260" t="e">
        <f t="shared" si="366"/>
        <v>#DIV/0!</v>
      </c>
      <c r="Y1260" t="e">
        <f>IF(U1260=0,0,IF(予定価格!G1248=0,0,(U1260-予定価格!H1248)/予定価格!G1248))</f>
        <v>#DIV/0!</v>
      </c>
      <c r="Z1260" t="e">
        <f t="shared" si="358"/>
        <v>#DIV/0!</v>
      </c>
      <c r="AA1260" t="e">
        <f t="shared" si="367"/>
        <v>#DIV/0!</v>
      </c>
      <c r="AB1260" s="6" t="e">
        <f t="shared" si="368"/>
        <v>#DIV/0!</v>
      </c>
    </row>
    <row r="1261" spans="1:28" hidden="1" x14ac:dyDescent="0.2">
      <c r="A1261">
        <f>+予定価格!A1249</f>
        <v>0</v>
      </c>
      <c r="B1261" s="268">
        <f>ROUND(予定価格!B1249*査定表!$B$1949,-D1261)+E1261</f>
        <v>0</v>
      </c>
      <c r="C1261" s="268"/>
      <c r="D1261" s="32">
        <f t="shared" si="353"/>
        <v>3</v>
      </c>
      <c r="E1261" s="33">
        <f t="shared" si="359"/>
        <v>0</v>
      </c>
      <c r="F1261" s="268">
        <f>IF($F$12=0,0,IF(予定価格!$G$1939=0,ROUND(予定価格!H1249*(入力表!$F$12/予定価格!$H$1943),-H1261),ROUND((予定価格!G1249*(入力表!$F$12-予定価格!$H$1943)/予定価格!$G$1943)+予定価格!H1249,-H1261)))+I1261</f>
        <v>0</v>
      </c>
      <c r="G1261" s="268"/>
      <c r="H1261" s="34">
        <f t="shared" si="354"/>
        <v>3</v>
      </c>
      <c r="I1261" s="35">
        <f t="shared" si="360"/>
        <v>0</v>
      </c>
      <c r="J1261" s="252">
        <f t="shared" si="361"/>
        <v>0</v>
      </c>
      <c r="K1261" s="12">
        <f t="shared" si="362"/>
        <v>0</v>
      </c>
      <c r="L1261" s="37"/>
      <c r="M1261" s="6">
        <f>ROUND(予定価格!B1249*査定表!$B$1949,-$F$14)</f>
        <v>0</v>
      </c>
      <c r="N1261">
        <f>IF(M1261=0,1,M1261/予定価格!B1249)</f>
        <v>1</v>
      </c>
      <c r="O1261">
        <f t="shared" si="355"/>
        <v>11</v>
      </c>
      <c r="P1261">
        <f t="shared" si="363"/>
        <v>0</v>
      </c>
      <c r="Q1261">
        <f>IF(M1261=0,0,M1261/予定価格!B1249)</f>
        <v>0</v>
      </c>
      <c r="R1261">
        <f t="shared" si="356"/>
        <v>11</v>
      </c>
      <c r="S1261">
        <f t="shared" si="364"/>
        <v>0</v>
      </c>
      <c r="T1261" s="6">
        <f t="shared" si="365"/>
        <v>0</v>
      </c>
      <c r="U1261" s="6" t="e">
        <f>IF(予定価格!$G$1939=0,ROUND(予定価格!H1249*(入力表!$F$12/予定価格!$H$1943),-$F$14),ROUND((予定価格!G1249*(入力表!$F$12-予定価格!$H$1943)/予定価格!$G$1943)+予定価格!H1249,-$F$14))</f>
        <v>#DIV/0!</v>
      </c>
      <c r="V1261" t="e">
        <f>IF(U1261=0,1,IF(予定価格!O1249=0,1,(U1261-予定価格!P1249)/予定価格!O1249))</f>
        <v>#DIV/0!</v>
      </c>
      <c r="W1261" t="e">
        <f t="shared" si="357"/>
        <v>#DIV/0!</v>
      </c>
      <c r="X1261" t="e">
        <f t="shared" si="366"/>
        <v>#DIV/0!</v>
      </c>
      <c r="Y1261" t="e">
        <f>IF(U1261=0,0,IF(予定価格!G1249=0,0,(U1261-予定価格!H1249)/予定価格!G1249))</f>
        <v>#DIV/0!</v>
      </c>
      <c r="Z1261" t="e">
        <f t="shared" si="358"/>
        <v>#DIV/0!</v>
      </c>
      <c r="AA1261" t="e">
        <f t="shared" si="367"/>
        <v>#DIV/0!</v>
      </c>
      <c r="AB1261" s="6" t="e">
        <f t="shared" si="368"/>
        <v>#DIV/0!</v>
      </c>
    </row>
    <row r="1262" spans="1:28" hidden="1" x14ac:dyDescent="0.2">
      <c r="A1262">
        <f>+予定価格!A1250</f>
        <v>0</v>
      </c>
      <c r="B1262" s="268">
        <f>ROUND(予定価格!B1250*査定表!$B$1949,-D1262)+E1262</f>
        <v>0</v>
      </c>
      <c r="C1262" s="268"/>
      <c r="D1262" s="32">
        <f t="shared" si="353"/>
        <v>3</v>
      </c>
      <c r="E1262" s="33">
        <f t="shared" si="359"/>
        <v>0</v>
      </c>
      <c r="F1262" s="268">
        <f>IF($F$12=0,0,IF(予定価格!$G$1939=0,ROUND(予定価格!H1250*(入力表!$F$12/予定価格!$H$1943),-H1262),ROUND((予定価格!G1250*(入力表!$F$12-予定価格!$H$1943)/予定価格!$G$1943)+予定価格!H1250,-H1262)))+I1262</f>
        <v>0</v>
      </c>
      <c r="G1262" s="268"/>
      <c r="H1262" s="34">
        <f t="shared" si="354"/>
        <v>3</v>
      </c>
      <c r="I1262" s="35">
        <f t="shared" si="360"/>
        <v>0</v>
      </c>
      <c r="J1262" s="252">
        <f t="shared" si="361"/>
        <v>0</v>
      </c>
      <c r="K1262" s="12">
        <f t="shared" si="362"/>
        <v>0</v>
      </c>
      <c r="L1262" s="37"/>
      <c r="M1262" s="6">
        <f>ROUND(予定価格!B1250*査定表!$B$1949,-$F$14)</f>
        <v>0</v>
      </c>
      <c r="N1262">
        <f>IF(M1262=0,1,M1262/予定価格!B1250)</f>
        <v>1</v>
      </c>
      <c r="O1262">
        <f t="shared" si="355"/>
        <v>11</v>
      </c>
      <c r="P1262">
        <f t="shared" si="363"/>
        <v>0</v>
      </c>
      <c r="Q1262">
        <f>IF(M1262=0,0,M1262/予定価格!B1250)</f>
        <v>0</v>
      </c>
      <c r="R1262">
        <f t="shared" si="356"/>
        <v>11</v>
      </c>
      <c r="S1262">
        <f t="shared" si="364"/>
        <v>0</v>
      </c>
      <c r="T1262" s="6">
        <f t="shared" si="365"/>
        <v>0</v>
      </c>
      <c r="U1262" s="6" t="e">
        <f>IF(予定価格!$G$1939=0,ROUND(予定価格!H1250*(入力表!$F$12/予定価格!$H$1943),-$F$14),ROUND((予定価格!G1250*(入力表!$F$12-予定価格!$H$1943)/予定価格!$G$1943)+予定価格!H1250,-$F$14))</f>
        <v>#DIV/0!</v>
      </c>
      <c r="V1262" t="e">
        <f>IF(U1262=0,1,IF(予定価格!O1250=0,1,(U1262-予定価格!P1250)/予定価格!O1250))</f>
        <v>#DIV/0!</v>
      </c>
      <c r="W1262" t="e">
        <f t="shared" si="357"/>
        <v>#DIV/0!</v>
      </c>
      <c r="X1262" t="e">
        <f t="shared" si="366"/>
        <v>#DIV/0!</v>
      </c>
      <c r="Y1262" t="e">
        <f>IF(U1262=0,0,IF(予定価格!G1250=0,0,(U1262-予定価格!H1250)/予定価格!G1250))</f>
        <v>#DIV/0!</v>
      </c>
      <c r="Z1262" t="e">
        <f t="shared" si="358"/>
        <v>#DIV/0!</v>
      </c>
      <c r="AA1262" t="e">
        <f t="shared" si="367"/>
        <v>#DIV/0!</v>
      </c>
      <c r="AB1262" s="6" t="e">
        <f t="shared" si="368"/>
        <v>#DIV/0!</v>
      </c>
    </row>
    <row r="1263" spans="1:28" hidden="1" x14ac:dyDescent="0.2">
      <c r="A1263">
        <f>+予定価格!A1251</f>
        <v>0</v>
      </c>
      <c r="B1263" s="268">
        <f>ROUND(予定価格!B1251*査定表!$B$1949,-D1263)+E1263</f>
        <v>0</v>
      </c>
      <c r="C1263" s="268"/>
      <c r="D1263" s="32">
        <f t="shared" si="353"/>
        <v>3</v>
      </c>
      <c r="E1263" s="33">
        <f t="shared" si="359"/>
        <v>0</v>
      </c>
      <c r="F1263" s="268">
        <f>IF($F$12=0,0,IF(予定価格!$G$1939=0,ROUND(予定価格!H1251*(入力表!$F$12/予定価格!$H$1943),-H1263),ROUND((予定価格!G1251*(入力表!$F$12-予定価格!$H$1943)/予定価格!$G$1943)+予定価格!H1251,-H1263)))+I1263</f>
        <v>0</v>
      </c>
      <c r="G1263" s="268"/>
      <c r="H1263" s="34">
        <f t="shared" si="354"/>
        <v>3</v>
      </c>
      <c r="I1263" s="35">
        <f t="shared" si="360"/>
        <v>0</v>
      </c>
      <c r="J1263" s="252">
        <f t="shared" si="361"/>
        <v>0</v>
      </c>
      <c r="K1263" s="12">
        <f t="shared" si="362"/>
        <v>0</v>
      </c>
      <c r="L1263" s="37"/>
      <c r="M1263" s="6">
        <f>ROUND(予定価格!B1251*査定表!$B$1949,-$F$14)</f>
        <v>0</v>
      </c>
      <c r="N1263">
        <f>IF(M1263=0,1,M1263/予定価格!B1251)</f>
        <v>1</v>
      </c>
      <c r="O1263">
        <f t="shared" si="355"/>
        <v>11</v>
      </c>
      <c r="P1263">
        <f t="shared" si="363"/>
        <v>0</v>
      </c>
      <c r="Q1263">
        <f>IF(M1263=0,0,M1263/予定価格!B1251)</f>
        <v>0</v>
      </c>
      <c r="R1263">
        <f t="shared" si="356"/>
        <v>11</v>
      </c>
      <c r="S1263">
        <f t="shared" si="364"/>
        <v>0</v>
      </c>
      <c r="T1263" s="6">
        <f t="shared" si="365"/>
        <v>0</v>
      </c>
      <c r="U1263" s="6" t="e">
        <f>IF(予定価格!$G$1939=0,ROUND(予定価格!H1251*(入力表!$F$12/予定価格!$H$1943),-$F$14),ROUND((予定価格!G1251*(入力表!$F$12-予定価格!$H$1943)/予定価格!$G$1943)+予定価格!H1251,-$F$14))</f>
        <v>#DIV/0!</v>
      </c>
      <c r="V1263" t="e">
        <f>IF(U1263=0,1,IF(予定価格!O1251=0,1,(U1263-予定価格!P1251)/予定価格!O1251))</f>
        <v>#DIV/0!</v>
      </c>
      <c r="W1263" t="e">
        <f t="shared" si="357"/>
        <v>#DIV/0!</v>
      </c>
      <c r="X1263" t="e">
        <f t="shared" si="366"/>
        <v>#DIV/0!</v>
      </c>
      <c r="Y1263" t="e">
        <f>IF(U1263=0,0,IF(予定価格!G1251=0,0,(U1263-予定価格!H1251)/予定価格!G1251))</f>
        <v>#DIV/0!</v>
      </c>
      <c r="Z1263" t="e">
        <f t="shared" si="358"/>
        <v>#DIV/0!</v>
      </c>
      <c r="AA1263" t="e">
        <f t="shared" si="367"/>
        <v>#DIV/0!</v>
      </c>
      <c r="AB1263" s="6" t="e">
        <f t="shared" si="368"/>
        <v>#DIV/0!</v>
      </c>
    </row>
    <row r="1264" spans="1:28" hidden="1" x14ac:dyDescent="0.2">
      <c r="A1264">
        <f>+予定価格!A1252</f>
        <v>0</v>
      </c>
      <c r="B1264" s="268">
        <f>ROUND(予定価格!B1252*査定表!$B$1949,-D1264)+E1264</f>
        <v>0</v>
      </c>
      <c r="C1264" s="268"/>
      <c r="D1264" s="32">
        <f t="shared" si="353"/>
        <v>3</v>
      </c>
      <c r="E1264" s="33">
        <f t="shared" si="359"/>
        <v>0</v>
      </c>
      <c r="F1264" s="268">
        <f>IF($F$12=0,0,IF(予定価格!$G$1939=0,ROUND(予定価格!H1252*(入力表!$F$12/予定価格!$H$1943),-H1264),ROUND((予定価格!G1252*(入力表!$F$12-予定価格!$H$1943)/予定価格!$G$1943)+予定価格!H1252,-H1264)))+I1264</f>
        <v>0</v>
      </c>
      <c r="G1264" s="268"/>
      <c r="H1264" s="34">
        <f t="shared" si="354"/>
        <v>3</v>
      </c>
      <c r="I1264" s="35">
        <f t="shared" si="360"/>
        <v>0</v>
      </c>
      <c r="J1264" s="252">
        <f t="shared" si="361"/>
        <v>0</v>
      </c>
      <c r="K1264" s="12">
        <f t="shared" si="362"/>
        <v>0</v>
      </c>
      <c r="L1264" s="37"/>
      <c r="M1264" s="6">
        <f>ROUND(予定価格!B1252*査定表!$B$1949,-$F$14)</f>
        <v>0</v>
      </c>
      <c r="N1264">
        <f>IF(M1264=0,1,M1264/予定価格!B1252)</f>
        <v>1</v>
      </c>
      <c r="O1264">
        <f t="shared" si="355"/>
        <v>11</v>
      </c>
      <c r="P1264">
        <f t="shared" si="363"/>
        <v>0</v>
      </c>
      <c r="Q1264">
        <f>IF(M1264=0,0,M1264/予定価格!B1252)</f>
        <v>0</v>
      </c>
      <c r="R1264">
        <f t="shared" si="356"/>
        <v>11</v>
      </c>
      <c r="S1264">
        <f t="shared" si="364"/>
        <v>0</v>
      </c>
      <c r="T1264" s="6">
        <f t="shared" si="365"/>
        <v>0</v>
      </c>
      <c r="U1264" s="6" t="e">
        <f>IF(予定価格!$G$1939=0,ROUND(予定価格!H1252*(入力表!$F$12/予定価格!$H$1943),-$F$14),ROUND((予定価格!G1252*(入力表!$F$12-予定価格!$H$1943)/予定価格!$G$1943)+予定価格!H1252,-$F$14))</f>
        <v>#DIV/0!</v>
      </c>
      <c r="V1264" t="e">
        <f>IF(U1264=0,1,IF(予定価格!O1252=0,1,(U1264-予定価格!P1252)/予定価格!O1252))</f>
        <v>#DIV/0!</v>
      </c>
      <c r="W1264" t="e">
        <f t="shared" si="357"/>
        <v>#DIV/0!</v>
      </c>
      <c r="X1264" t="e">
        <f t="shared" si="366"/>
        <v>#DIV/0!</v>
      </c>
      <c r="Y1264" t="e">
        <f>IF(U1264=0,0,IF(予定価格!G1252=0,0,(U1264-予定価格!H1252)/予定価格!G1252))</f>
        <v>#DIV/0!</v>
      </c>
      <c r="Z1264" t="e">
        <f t="shared" si="358"/>
        <v>#DIV/0!</v>
      </c>
      <c r="AA1264" t="e">
        <f t="shared" si="367"/>
        <v>#DIV/0!</v>
      </c>
      <c r="AB1264" s="6" t="e">
        <f t="shared" si="368"/>
        <v>#DIV/0!</v>
      </c>
    </row>
    <row r="1265" spans="1:28" hidden="1" x14ac:dyDescent="0.2">
      <c r="A1265">
        <f>+予定価格!A1253</f>
        <v>0</v>
      </c>
      <c r="B1265" s="268">
        <f>ROUND(予定価格!B1253*査定表!$B$1949,-D1265)+E1265</f>
        <v>0</v>
      </c>
      <c r="C1265" s="268"/>
      <c r="D1265" s="32">
        <f t="shared" si="353"/>
        <v>3</v>
      </c>
      <c r="E1265" s="33">
        <f t="shared" si="359"/>
        <v>0</v>
      </c>
      <c r="F1265" s="268">
        <f>IF($F$12=0,0,IF(予定価格!$G$1939=0,ROUND(予定価格!H1253*(入力表!$F$12/予定価格!$H$1943),-H1265),ROUND((予定価格!G1253*(入力表!$F$12-予定価格!$H$1943)/予定価格!$G$1943)+予定価格!H1253,-H1265)))+I1265</f>
        <v>0</v>
      </c>
      <c r="G1265" s="268"/>
      <c r="H1265" s="34">
        <f t="shared" si="354"/>
        <v>3</v>
      </c>
      <c r="I1265" s="35">
        <f t="shared" si="360"/>
        <v>0</v>
      </c>
      <c r="J1265" s="252">
        <f t="shared" si="361"/>
        <v>0</v>
      </c>
      <c r="K1265" s="12">
        <f t="shared" si="362"/>
        <v>0</v>
      </c>
      <c r="L1265" s="37"/>
      <c r="M1265" s="6">
        <f>ROUND(予定価格!B1253*査定表!$B$1949,-$F$14)</f>
        <v>0</v>
      </c>
      <c r="N1265">
        <f>IF(M1265=0,1,M1265/予定価格!B1253)</f>
        <v>1</v>
      </c>
      <c r="O1265">
        <f t="shared" si="355"/>
        <v>11</v>
      </c>
      <c r="P1265">
        <f t="shared" si="363"/>
        <v>0</v>
      </c>
      <c r="Q1265">
        <f>IF(M1265=0,0,M1265/予定価格!B1253)</f>
        <v>0</v>
      </c>
      <c r="R1265">
        <f t="shared" si="356"/>
        <v>11</v>
      </c>
      <c r="S1265">
        <f t="shared" si="364"/>
        <v>0</v>
      </c>
      <c r="T1265" s="6">
        <f t="shared" si="365"/>
        <v>0</v>
      </c>
      <c r="U1265" s="6" t="e">
        <f>IF(予定価格!$G$1939=0,ROUND(予定価格!H1253*(入力表!$F$12/予定価格!$H$1943),-$F$14),ROUND((予定価格!G1253*(入力表!$F$12-予定価格!$H$1943)/予定価格!$G$1943)+予定価格!H1253,-$F$14))</f>
        <v>#DIV/0!</v>
      </c>
      <c r="V1265" t="e">
        <f>IF(U1265=0,1,IF(予定価格!O1253=0,1,(U1265-予定価格!P1253)/予定価格!O1253))</f>
        <v>#DIV/0!</v>
      </c>
      <c r="W1265" t="e">
        <f t="shared" si="357"/>
        <v>#DIV/0!</v>
      </c>
      <c r="X1265" t="e">
        <f t="shared" si="366"/>
        <v>#DIV/0!</v>
      </c>
      <c r="Y1265" t="e">
        <f>IF(U1265=0,0,IF(予定価格!G1253=0,0,(U1265-予定価格!H1253)/予定価格!G1253))</f>
        <v>#DIV/0!</v>
      </c>
      <c r="Z1265" t="e">
        <f t="shared" si="358"/>
        <v>#DIV/0!</v>
      </c>
      <c r="AA1265" t="e">
        <f t="shared" si="367"/>
        <v>#DIV/0!</v>
      </c>
      <c r="AB1265" s="6" t="e">
        <f t="shared" si="368"/>
        <v>#DIV/0!</v>
      </c>
    </row>
    <row r="1266" spans="1:28" hidden="1" x14ac:dyDescent="0.2">
      <c r="A1266">
        <f>+予定価格!A1254</f>
        <v>0</v>
      </c>
      <c r="B1266" s="268">
        <f>ROUND(予定価格!B1254*査定表!$B$1949,-D1266)+E1266</f>
        <v>0</v>
      </c>
      <c r="C1266" s="268"/>
      <c r="D1266" s="32">
        <f t="shared" si="353"/>
        <v>3</v>
      </c>
      <c r="E1266" s="33">
        <f t="shared" si="359"/>
        <v>0</v>
      </c>
      <c r="F1266" s="268">
        <f>IF($F$12=0,0,IF(予定価格!$G$1939=0,ROUND(予定価格!H1254*(入力表!$F$12/予定価格!$H$1943),-H1266),ROUND((予定価格!G1254*(入力表!$F$12-予定価格!$H$1943)/予定価格!$G$1943)+予定価格!H1254,-H1266)))+I1266</f>
        <v>0</v>
      </c>
      <c r="G1266" s="268"/>
      <c r="H1266" s="34">
        <f t="shared" si="354"/>
        <v>3</v>
      </c>
      <c r="I1266" s="35">
        <f t="shared" si="360"/>
        <v>0</v>
      </c>
      <c r="J1266" s="252">
        <f t="shared" si="361"/>
        <v>0</v>
      </c>
      <c r="K1266" s="12">
        <f t="shared" si="362"/>
        <v>0</v>
      </c>
      <c r="L1266" s="37"/>
      <c r="M1266" s="6">
        <f>ROUND(予定価格!B1254*査定表!$B$1949,-$F$14)</f>
        <v>0</v>
      </c>
      <c r="N1266">
        <f>IF(M1266=0,1,M1266/予定価格!B1254)</f>
        <v>1</v>
      </c>
      <c r="O1266">
        <f t="shared" si="355"/>
        <v>11</v>
      </c>
      <c r="P1266">
        <f t="shared" si="363"/>
        <v>0</v>
      </c>
      <c r="Q1266">
        <f>IF(M1266=0,0,M1266/予定価格!B1254)</f>
        <v>0</v>
      </c>
      <c r="R1266">
        <f t="shared" si="356"/>
        <v>11</v>
      </c>
      <c r="S1266">
        <f t="shared" si="364"/>
        <v>0</v>
      </c>
      <c r="T1266" s="6">
        <f t="shared" si="365"/>
        <v>0</v>
      </c>
      <c r="U1266" s="6" t="e">
        <f>IF(予定価格!$G$1939=0,ROUND(予定価格!H1254*(入力表!$F$12/予定価格!$H$1943),-$F$14),ROUND((予定価格!G1254*(入力表!$F$12-予定価格!$H$1943)/予定価格!$G$1943)+予定価格!H1254,-$F$14))</f>
        <v>#DIV/0!</v>
      </c>
      <c r="V1266" t="e">
        <f>IF(U1266=0,1,IF(予定価格!O1254=0,1,(U1266-予定価格!P1254)/予定価格!O1254))</f>
        <v>#DIV/0!</v>
      </c>
      <c r="W1266" t="e">
        <f t="shared" si="357"/>
        <v>#DIV/0!</v>
      </c>
      <c r="X1266" t="e">
        <f t="shared" si="366"/>
        <v>#DIV/0!</v>
      </c>
      <c r="Y1266" t="e">
        <f>IF(U1266=0,0,IF(予定価格!G1254=0,0,(U1266-予定価格!H1254)/予定価格!G1254))</f>
        <v>#DIV/0!</v>
      </c>
      <c r="Z1266" t="e">
        <f t="shared" si="358"/>
        <v>#DIV/0!</v>
      </c>
      <c r="AA1266" t="e">
        <f t="shared" si="367"/>
        <v>#DIV/0!</v>
      </c>
      <c r="AB1266" s="6" t="e">
        <f t="shared" si="368"/>
        <v>#DIV/0!</v>
      </c>
    </row>
    <row r="1267" spans="1:28" hidden="1" x14ac:dyDescent="0.2">
      <c r="A1267">
        <f>+予定価格!A1255</f>
        <v>0</v>
      </c>
      <c r="B1267" s="268">
        <f>ROUND(予定価格!B1255*査定表!$B$1949,-D1267)+E1267</f>
        <v>0</v>
      </c>
      <c r="C1267" s="268"/>
      <c r="D1267" s="32">
        <f t="shared" si="353"/>
        <v>3</v>
      </c>
      <c r="E1267" s="33">
        <f t="shared" si="359"/>
        <v>0</v>
      </c>
      <c r="F1267" s="268">
        <f>IF($F$12=0,0,IF(予定価格!$G$1939=0,ROUND(予定価格!H1255*(入力表!$F$12/予定価格!$H$1943),-H1267),ROUND((予定価格!G1255*(入力表!$F$12-予定価格!$H$1943)/予定価格!$G$1943)+予定価格!H1255,-H1267)))+I1267</f>
        <v>0</v>
      </c>
      <c r="G1267" s="268"/>
      <c r="H1267" s="34">
        <f t="shared" si="354"/>
        <v>3</v>
      </c>
      <c r="I1267" s="35">
        <f t="shared" si="360"/>
        <v>0</v>
      </c>
      <c r="J1267" s="252">
        <f t="shared" si="361"/>
        <v>0</v>
      </c>
      <c r="K1267" s="12">
        <f t="shared" si="362"/>
        <v>0</v>
      </c>
      <c r="L1267" s="37"/>
      <c r="M1267" s="6">
        <f>ROUND(予定価格!B1255*査定表!$B$1949,-$F$14)</f>
        <v>0</v>
      </c>
      <c r="N1267">
        <f>IF(M1267=0,1,M1267/予定価格!B1255)</f>
        <v>1</v>
      </c>
      <c r="O1267">
        <f t="shared" si="355"/>
        <v>11</v>
      </c>
      <c r="P1267">
        <f t="shared" si="363"/>
        <v>0</v>
      </c>
      <c r="Q1267">
        <f>IF(M1267=0,0,M1267/予定価格!B1255)</f>
        <v>0</v>
      </c>
      <c r="R1267">
        <f t="shared" si="356"/>
        <v>11</v>
      </c>
      <c r="S1267">
        <f t="shared" si="364"/>
        <v>0</v>
      </c>
      <c r="T1267" s="6">
        <f t="shared" si="365"/>
        <v>0</v>
      </c>
      <c r="U1267" s="6" t="e">
        <f>IF(予定価格!$G$1939=0,ROUND(予定価格!H1255*(入力表!$F$12/予定価格!$H$1943),-$F$14),ROUND((予定価格!G1255*(入力表!$F$12-予定価格!$H$1943)/予定価格!$G$1943)+予定価格!H1255,-$F$14))</f>
        <v>#DIV/0!</v>
      </c>
      <c r="V1267" t="e">
        <f>IF(U1267=0,1,IF(予定価格!O1255=0,1,(U1267-予定価格!P1255)/予定価格!O1255))</f>
        <v>#DIV/0!</v>
      </c>
      <c r="W1267" t="e">
        <f t="shared" si="357"/>
        <v>#DIV/0!</v>
      </c>
      <c r="X1267" t="e">
        <f t="shared" si="366"/>
        <v>#DIV/0!</v>
      </c>
      <c r="Y1267" t="e">
        <f>IF(U1267=0,0,IF(予定価格!G1255=0,0,(U1267-予定価格!H1255)/予定価格!G1255))</f>
        <v>#DIV/0!</v>
      </c>
      <c r="Z1267" t="e">
        <f t="shared" si="358"/>
        <v>#DIV/0!</v>
      </c>
      <c r="AA1267" t="e">
        <f t="shared" si="367"/>
        <v>#DIV/0!</v>
      </c>
      <c r="AB1267" s="6" t="e">
        <f t="shared" si="368"/>
        <v>#DIV/0!</v>
      </c>
    </row>
    <row r="1268" spans="1:28" hidden="1" x14ac:dyDescent="0.2">
      <c r="A1268">
        <f>+予定価格!A1256</f>
        <v>0</v>
      </c>
      <c r="B1268" s="268">
        <f>ROUND(予定価格!B1256*査定表!$B$1949,-D1268)+E1268</f>
        <v>0</v>
      </c>
      <c r="C1268" s="268"/>
      <c r="D1268" s="32">
        <f t="shared" si="353"/>
        <v>3</v>
      </c>
      <c r="E1268" s="33">
        <f t="shared" si="359"/>
        <v>0</v>
      </c>
      <c r="F1268" s="268">
        <f>IF($F$12=0,0,IF(予定価格!$G$1939=0,ROUND(予定価格!H1256*(入力表!$F$12/予定価格!$H$1943),-H1268),ROUND((予定価格!G1256*(入力表!$F$12-予定価格!$H$1943)/予定価格!$G$1943)+予定価格!H1256,-H1268)))+I1268</f>
        <v>0</v>
      </c>
      <c r="G1268" s="268"/>
      <c r="H1268" s="34">
        <f t="shared" si="354"/>
        <v>3</v>
      </c>
      <c r="I1268" s="35">
        <f t="shared" si="360"/>
        <v>0</v>
      </c>
      <c r="J1268" s="252">
        <f t="shared" si="361"/>
        <v>0</v>
      </c>
      <c r="K1268" s="12">
        <f t="shared" si="362"/>
        <v>0</v>
      </c>
      <c r="L1268" s="37"/>
      <c r="M1268" s="6">
        <f>ROUND(予定価格!B1256*査定表!$B$1949,-$F$14)</f>
        <v>0</v>
      </c>
      <c r="N1268">
        <f>IF(M1268=0,1,M1268/予定価格!B1256)</f>
        <v>1</v>
      </c>
      <c r="O1268">
        <f t="shared" si="355"/>
        <v>11</v>
      </c>
      <c r="P1268">
        <f t="shared" si="363"/>
        <v>0</v>
      </c>
      <c r="Q1268">
        <f>IF(M1268=0,0,M1268/予定価格!B1256)</f>
        <v>0</v>
      </c>
      <c r="R1268">
        <f t="shared" si="356"/>
        <v>11</v>
      </c>
      <c r="S1268">
        <f t="shared" si="364"/>
        <v>0</v>
      </c>
      <c r="T1268" s="6">
        <f t="shared" si="365"/>
        <v>0</v>
      </c>
      <c r="U1268" s="6" t="e">
        <f>IF(予定価格!$G$1939=0,ROUND(予定価格!H1256*(入力表!$F$12/予定価格!$H$1943),-$F$14),ROUND((予定価格!G1256*(入力表!$F$12-予定価格!$H$1943)/予定価格!$G$1943)+予定価格!H1256,-$F$14))</f>
        <v>#DIV/0!</v>
      </c>
      <c r="V1268" t="e">
        <f>IF(U1268=0,1,IF(予定価格!O1256=0,1,(U1268-予定価格!P1256)/予定価格!O1256))</f>
        <v>#DIV/0!</v>
      </c>
      <c r="W1268" t="e">
        <f t="shared" si="357"/>
        <v>#DIV/0!</v>
      </c>
      <c r="X1268" t="e">
        <f t="shared" si="366"/>
        <v>#DIV/0!</v>
      </c>
      <c r="Y1268" t="e">
        <f>IF(U1268=0,0,IF(予定価格!G1256=0,0,(U1268-予定価格!H1256)/予定価格!G1256))</f>
        <v>#DIV/0!</v>
      </c>
      <c r="Z1268" t="e">
        <f t="shared" si="358"/>
        <v>#DIV/0!</v>
      </c>
      <c r="AA1268" t="e">
        <f t="shared" si="367"/>
        <v>#DIV/0!</v>
      </c>
      <c r="AB1268" s="6" t="e">
        <f t="shared" si="368"/>
        <v>#DIV/0!</v>
      </c>
    </row>
    <row r="1269" spans="1:28" hidden="1" x14ac:dyDescent="0.2">
      <c r="A1269">
        <f>+予定価格!A1257</f>
        <v>0</v>
      </c>
      <c r="B1269" s="268">
        <f>ROUND(予定価格!B1257*査定表!$B$1949,-D1269)+E1269</f>
        <v>0</v>
      </c>
      <c r="C1269" s="268"/>
      <c r="D1269" s="32">
        <f t="shared" si="353"/>
        <v>3</v>
      </c>
      <c r="E1269" s="33">
        <f t="shared" si="359"/>
        <v>0</v>
      </c>
      <c r="F1269" s="268">
        <f>IF($F$12=0,0,IF(予定価格!$G$1939=0,ROUND(予定価格!H1257*(入力表!$F$12/予定価格!$H$1943),-H1269),ROUND((予定価格!G1257*(入力表!$F$12-予定価格!$H$1943)/予定価格!$G$1943)+予定価格!H1257,-H1269)))+I1269</f>
        <v>0</v>
      </c>
      <c r="G1269" s="268"/>
      <c r="H1269" s="34">
        <f t="shared" si="354"/>
        <v>3</v>
      </c>
      <c r="I1269" s="35">
        <f t="shared" si="360"/>
        <v>0</v>
      </c>
      <c r="J1269" s="252">
        <f t="shared" si="361"/>
        <v>0</v>
      </c>
      <c r="K1269" s="12">
        <f t="shared" si="362"/>
        <v>0</v>
      </c>
      <c r="L1269" s="37"/>
      <c r="M1269" s="6">
        <f>ROUND(予定価格!B1257*査定表!$B$1949,-$F$14)</f>
        <v>0</v>
      </c>
      <c r="N1269">
        <f>IF(M1269=0,1,M1269/予定価格!B1257)</f>
        <v>1</v>
      </c>
      <c r="O1269">
        <f t="shared" si="355"/>
        <v>11</v>
      </c>
      <c r="P1269">
        <f t="shared" si="363"/>
        <v>0</v>
      </c>
      <c r="Q1269">
        <f>IF(M1269=0,0,M1269/予定価格!B1257)</f>
        <v>0</v>
      </c>
      <c r="R1269">
        <f t="shared" si="356"/>
        <v>11</v>
      </c>
      <c r="S1269">
        <f t="shared" si="364"/>
        <v>0</v>
      </c>
      <c r="T1269" s="6">
        <f t="shared" si="365"/>
        <v>0</v>
      </c>
      <c r="U1269" s="6" t="e">
        <f>IF(予定価格!$G$1939=0,ROUND(予定価格!H1257*(入力表!$F$12/予定価格!$H$1943),-$F$14),ROUND((予定価格!G1257*(入力表!$F$12-予定価格!$H$1943)/予定価格!$G$1943)+予定価格!H1257,-$F$14))</f>
        <v>#DIV/0!</v>
      </c>
      <c r="V1269" t="e">
        <f>IF(U1269=0,1,IF(予定価格!O1257=0,1,(U1269-予定価格!P1257)/予定価格!O1257))</f>
        <v>#DIV/0!</v>
      </c>
      <c r="W1269" t="e">
        <f t="shared" si="357"/>
        <v>#DIV/0!</v>
      </c>
      <c r="X1269" t="e">
        <f t="shared" si="366"/>
        <v>#DIV/0!</v>
      </c>
      <c r="Y1269" t="e">
        <f>IF(U1269=0,0,IF(予定価格!G1257=0,0,(U1269-予定価格!H1257)/予定価格!G1257))</f>
        <v>#DIV/0!</v>
      </c>
      <c r="Z1269" t="e">
        <f t="shared" si="358"/>
        <v>#DIV/0!</v>
      </c>
      <c r="AA1269" t="e">
        <f t="shared" si="367"/>
        <v>#DIV/0!</v>
      </c>
      <c r="AB1269" s="6" t="e">
        <f t="shared" si="368"/>
        <v>#DIV/0!</v>
      </c>
    </row>
    <row r="1270" spans="1:28" hidden="1" x14ac:dyDescent="0.2">
      <c r="A1270">
        <f>+予定価格!A1258</f>
        <v>0</v>
      </c>
      <c r="B1270" s="268">
        <f>ROUND(予定価格!B1258*査定表!$B$1949,-D1270)+E1270</f>
        <v>0</v>
      </c>
      <c r="C1270" s="268"/>
      <c r="D1270" s="32">
        <f t="shared" si="353"/>
        <v>3</v>
      </c>
      <c r="E1270" s="33">
        <f t="shared" si="359"/>
        <v>0</v>
      </c>
      <c r="F1270" s="268">
        <f>IF($F$12=0,0,IF(予定価格!$G$1939=0,ROUND(予定価格!H1258*(入力表!$F$12/予定価格!$H$1943),-H1270),ROUND((予定価格!G1258*(入力表!$F$12-予定価格!$H$1943)/予定価格!$G$1943)+予定価格!H1258,-H1270)))+I1270</f>
        <v>0</v>
      </c>
      <c r="G1270" s="268"/>
      <c r="H1270" s="34">
        <f t="shared" si="354"/>
        <v>3</v>
      </c>
      <c r="I1270" s="35">
        <f t="shared" si="360"/>
        <v>0</v>
      </c>
      <c r="J1270" s="252">
        <f t="shared" si="361"/>
        <v>0</v>
      </c>
      <c r="K1270" s="12">
        <f t="shared" si="362"/>
        <v>0</v>
      </c>
      <c r="L1270" s="37"/>
      <c r="M1270" s="6">
        <f>ROUND(予定価格!B1258*査定表!$B$1949,-$F$14)</f>
        <v>0</v>
      </c>
      <c r="N1270">
        <f>IF(M1270=0,1,M1270/予定価格!B1258)</f>
        <v>1</v>
      </c>
      <c r="O1270">
        <f t="shared" si="355"/>
        <v>11</v>
      </c>
      <c r="P1270">
        <f t="shared" si="363"/>
        <v>0</v>
      </c>
      <c r="Q1270">
        <f>IF(M1270=0,0,M1270/予定価格!B1258)</f>
        <v>0</v>
      </c>
      <c r="R1270">
        <f t="shared" si="356"/>
        <v>11</v>
      </c>
      <c r="S1270">
        <f t="shared" si="364"/>
        <v>0</v>
      </c>
      <c r="T1270" s="6">
        <f t="shared" si="365"/>
        <v>0</v>
      </c>
      <c r="U1270" s="6" t="e">
        <f>IF(予定価格!$G$1939=0,ROUND(予定価格!H1258*(入力表!$F$12/予定価格!$H$1943),-$F$14),ROUND((予定価格!G1258*(入力表!$F$12-予定価格!$H$1943)/予定価格!$G$1943)+予定価格!H1258,-$F$14))</f>
        <v>#DIV/0!</v>
      </c>
      <c r="V1270" t="e">
        <f>IF(U1270=0,1,IF(予定価格!O1258=0,1,(U1270-予定価格!P1258)/予定価格!O1258))</f>
        <v>#DIV/0!</v>
      </c>
      <c r="W1270" t="e">
        <f t="shared" si="357"/>
        <v>#DIV/0!</v>
      </c>
      <c r="X1270" t="e">
        <f t="shared" si="366"/>
        <v>#DIV/0!</v>
      </c>
      <c r="Y1270" t="e">
        <f>IF(U1270=0,0,IF(予定価格!G1258=0,0,(U1270-予定価格!H1258)/予定価格!G1258))</f>
        <v>#DIV/0!</v>
      </c>
      <c r="Z1270" t="e">
        <f t="shared" si="358"/>
        <v>#DIV/0!</v>
      </c>
      <c r="AA1270" t="e">
        <f t="shared" si="367"/>
        <v>#DIV/0!</v>
      </c>
      <c r="AB1270" s="6" t="e">
        <f t="shared" si="368"/>
        <v>#DIV/0!</v>
      </c>
    </row>
    <row r="1271" spans="1:28" hidden="1" x14ac:dyDescent="0.2">
      <c r="A1271">
        <f>+予定価格!A1259</f>
        <v>0</v>
      </c>
      <c r="B1271" s="268">
        <f>ROUND(予定価格!B1259*査定表!$B$1949,-D1271)+E1271</f>
        <v>0</v>
      </c>
      <c r="C1271" s="268"/>
      <c r="D1271" s="32">
        <f t="shared" si="353"/>
        <v>3</v>
      </c>
      <c r="E1271" s="33">
        <f t="shared" si="359"/>
        <v>0</v>
      </c>
      <c r="F1271" s="268">
        <f>IF($F$12=0,0,IF(予定価格!$G$1939=0,ROUND(予定価格!H1259*(入力表!$F$12/予定価格!$H$1943),-H1271),ROUND((予定価格!G1259*(入力表!$F$12-予定価格!$H$1943)/予定価格!$G$1943)+予定価格!H1259,-H1271)))+I1271</f>
        <v>0</v>
      </c>
      <c r="G1271" s="268"/>
      <c r="H1271" s="34">
        <f t="shared" si="354"/>
        <v>3</v>
      </c>
      <c r="I1271" s="35">
        <f t="shared" si="360"/>
        <v>0</v>
      </c>
      <c r="J1271" s="252">
        <f t="shared" si="361"/>
        <v>0</v>
      </c>
      <c r="K1271" s="12">
        <f t="shared" si="362"/>
        <v>0</v>
      </c>
      <c r="L1271" s="37"/>
      <c r="M1271" s="6">
        <f>ROUND(予定価格!B1259*査定表!$B$1949,-$F$14)</f>
        <v>0</v>
      </c>
      <c r="N1271">
        <f>IF(M1271=0,1,M1271/予定価格!B1259)</f>
        <v>1</v>
      </c>
      <c r="O1271">
        <f t="shared" si="355"/>
        <v>11</v>
      </c>
      <c r="P1271">
        <f t="shared" si="363"/>
        <v>0</v>
      </c>
      <c r="Q1271">
        <f>IF(M1271=0,0,M1271/予定価格!B1259)</f>
        <v>0</v>
      </c>
      <c r="R1271">
        <f t="shared" si="356"/>
        <v>11</v>
      </c>
      <c r="S1271">
        <f t="shared" si="364"/>
        <v>0</v>
      </c>
      <c r="T1271" s="6">
        <f t="shared" si="365"/>
        <v>0</v>
      </c>
      <c r="U1271" s="6" t="e">
        <f>IF(予定価格!$G$1939=0,ROUND(予定価格!H1259*(入力表!$F$12/予定価格!$H$1943),-$F$14),ROUND((予定価格!G1259*(入力表!$F$12-予定価格!$H$1943)/予定価格!$G$1943)+予定価格!H1259,-$F$14))</f>
        <v>#DIV/0!</v>
      </c>
      <c r="V1271" t="e">
        <f>IF(U1271=0,1,IF(予定価格!O1259=0,1,(U1271-予定価格!P1259)/予定価格!O1259))</f>
        <v>#DIV/0!</v>
      </c>
      <c r="W1271" t="e">
        <f t="shared" si="357"/>
        <v>#DIV/0!</v>
      </c>
      <c r="X1271" t="e">
        <f t="shared" si="366"/>
        <v>#DIV/0!</v>
      </c>
      <c r="Y1271" t="e">
        <f>IF(U1271=0,0,IF(予定価格!G1259=0,0,(U1271-予定価格!H1259)/予定価格!G1259))</f>
        <v>#DIV/0!</v>
      </c>
      <c r="Z1271" t="e">
        <f t="shared" si="358"/>
        <v>#DIV/0!</v>
      </c>
      <c r="AA1271" t="e">
        <f t="shared" si="367"/>
        <v>#DIV/0!</v>
      </c>
      <c r="AB1271" s="6" t="e">
        <f t="shared" si="368"/>
        <v>#DIV/0!</v>
      </c>
    </row>
    <row r="1272" spans="1:28" hidden="1" x14ac:dyDescent="0.2">
      <c r="A1272">
        <f>+予定価格!A1260</f>
        <v>0</v>
      </c>
      <c r="B1272" s="268">
        <f>ROUND(予定価格!B1260*査定表!$B$1949,-D1272)+E1272</f>
        <v>0</v>
      </c>
      <c r="C1272" s="268"/>
      <c r="D1272" s="32">
        <f t="shared" si="353"/>
        <v>3</v>
      </c>
      <c r="E1272" s="33">
        <f t="shared" si="359"/>
        <v>0</v>
      </c>
      <c r="F1272" s="268">
        <f>IF($F$12=0,0,IF(予定価格!$G$1939=0,ROUND(予定価格!H1260*(入力表!$F$12/予定価格!$H$1943),-H1272),ROUND((予定価格!G1260*(入力表!$F$12-予定価格!$H$1943)/予定価格!$G$1943)+予定価格!H1260,-H1272)))+I1272</f>
        <v>0</v>
      </c>
      <c r="G1272" s="268"/>
      <c r="H1272" s="34">
        <f t="shared" si="354"/>
        <v>3</v>
      </c>
      <c r="I1272" s="35">
        <f t="shared" si="360"/>
        <v>0</v>
      </c>
      <c r="J1272" s="252">
        <f t="shared" si="361"/>
        <v>0</v>
      </c>
      <c r="K1272" s="12">
        <f t="shared" si="362"/>
        <v>0</v>
      </c>
      <c r="L1272" s="37"/>
      <c r="M1272" s="6">
        <f>ROUND(予定価格!B1260*査定表!$B$1949,-$F$14)</f>
        <v>0</v>
      </c>
      <c r="N1272">
        <f>IF(M1272=0,1,M1272/予定価格!B1260)</f>
        <v>1</v>
      </c>
      <c r="O1272">
        <f t="shared" si="355"/>
        <v>11</v>
      </c>
      <c r="P1272">
        <f t="shared" si="363"/>
        <v>0</v>
      </c>
      <c r="Q1272">
        <f>IF(M1272=0,0,M1272/予定価格!B1260)</f>
        <v>0</v>
      </c>
      <c r="R1272">
        <f t="shared" si="356"/>
        <v>11</v>
      </c>
      <c r="S1272">
        <f t="shared" si="364"/>
        <v>0</v>
      </c>
      <c r="T1272" s="6">
        <f t="shared" si="365"/>
        <v>0</v>
      </c>
      <c r="U1272" s="6" t="e">
        <f>IF(予定価格!$G$1939=0,ROUND(予定価格!H1260*(入力表!$F$12/予定価格!$H$1943),-$F$14),ROUND((予定価格!G1260*(入力表!$F$12-予定価格!$H$1943)/予定価格!$G$1943)+予定価格!H1260,-$F$14))</f>
        <v>#DIV/0!</v>
      </c>
      <c r="V1272" t="e">
        <f>IF(U1272=0,1,IF(予定価格!O1260=0,1,(U1272-予定価格!P1260)/予定価格!O1260))</f>
        <v>#DIV/0!</v>
      </c>
      <c r="W1272" t="e">
        <f t="shared" si="357"/>
        <v>#DIV/0!</v>
      </c>
      <c r="X1272" t="e">
        <f t="shared" si="366"/>
        <v>#DIV/0!</v>
      </c>
      <c r="Y1272" t="e">
        <f>IF(U1272=0,0,IF(予定価格!G1260=0,0,(U1272-予定価格!H1260)/予定価格!G1260))</f>
        <v>#DIV/0!</v>
      </c>
      <c r="Z1272" t="e">
        <f t="shared" si="358"/>
        <v>#DIV/0!</v>
      </c>
      <c r="AA1272" t="e">
        <f t="shared" si="367"/>
        <v>#DIV/0!</v>
      </c>
      <c r="AB1272" s="6" t="e">
        <f t="shared" si="368"/>
        <v>#DIV/0!</v>
      </c>
    </row>
    <row r="1273" spans="1:28" hidden="1" x14ac:dyDescent="0.2">
      <c r="A1273">
        <f>+予定価格!A1261</f>
        <v>0</v>
      </c>
      <c r="B1273" s="268">
        <f>ROUND(予定価格!B1261*査定表!$B$1949,-D1273)+E1273</f>
        <v>0</v>
      </c>
      <c r="C1273" s="268"/>
      <c r="D1273" s="32">
        <f t="shared" si="353"/>
        <v>3</v>
      </c>
      <c r="E1273" s="33">
        <f t="shared" si="359"/>
        <v>0</v>
      </c>
      <c r="F1273" s="268">
        <f>IF($F$12=0,0,IF(予定価格!$G$1939=0,ROUND(予定価格!H1261*(入力表!$F$12/予定価格!$H$1943),-H1273),ROUND((予定価格!G1261*(入力表!$F$12-予定価格!$H$1943)/予定価格!$G$1943)+予定価格!H1261,-H1273)))+I1273</f>
        <v>0</v>
      </c>
      <c r="G1273" s="268"/>
      <c r="H1273" s="34">
        <f t="shared" si="354"/>
        <v>3</v>
      </c>
      <c r="I1273" s="35">
        <f t="shared" si="360"/>
        <v>0</v>
      </c>
      <c r="J1273" s="252">
        <f t="shared" si="361"/>
        <v>0</v>
      </c>
      <c r="K1273" s="12">
        <f t="shared" si="362"/>
        <v>0</v>
      </c>
      <c r="L1273" s="37"/>
      <c r="M1273" s="6">
        <f>ROUND(予定価格!B1261*査定表!$B$1949,-$F$14)</f>
        <v>0</v>
      </c>
      <c r="N1273">
        <f>IF(M1273=0,1,M1273/予定価格!B1261)</f>
        <v>1</v>
      </c>
      <c r="O1273">
        <f t="shared" si="355"/>
        <v>11</v>
      </c>
      <c r="P1273">
        <f t="shared" si="363"/>
        <v>0</v>
      </c>
      <c r="Q1273">
        <f>IF(M1273=0,0,M1273/予定価格!B1261)</f>
        <v>0</v>
      </c>
      <c r="R1273">
        <f t="shared" si="356"/>
        <v>11</v>
      </c>
      <c r="S1273">
        <f t="shared" si="364"/>
        <v>0</v>
      </c>
      <c r="T1273" s="6">
        <f t="shared" si="365"/>
        <v>0</v>
      </c>
      <c r="U1273" s="6" t="e">
        <f>IF(予定価格!$G$1939=0,ROUND(予定価格!H1261*(入力表!$F$12/予定価格!$H$1943),-$F$14),ROUND((予定価格!G1261*(入力表!$F$12-予定価格!$H$1943)/予定価格!$G$1943)+予定価格!H1261,-$F$14))</f>
        <v>#DIV/0!</v>
      </c>
      <c r="V1273" t="e">
        <f>IF(U1273=0,1,IF(予定価格!O1261=0,1,(U1273-予定価格!P1261)/予定価格!O1261))</f>
        <v>#DIV/0!</v>
      </c>
      <c r="W1273" t="e">
        <f t="shared" si="357"/>
        <v>#DIV/0!</v>
      </c>
      <c r="X1273" t="e">
        <f t="shared" si="366"/>
        <v>#DIV/0!</v>
      </c>
      <c r="Y1273" t="e">
        <f>IF(U1273=0,0,IF(予定価格!G1261=0,0,(U1273-予定価格!H1261)/予定価格!G1261))</f>
        <v>#DIV/0!</v>
      </c>
      <c r="Z1273" t="e">
        <f t="shared" si="358"/>
        <v>#DIV/0!</v>
      </c>
      <c r="AA1273" t="e">
        <f t="shared" si="367"/>
        <v>#DIV/0!</v>
      </c>
      <c r="AB1273" s="6" t="e">
        <f t="shared" si="368"/>
        <v>#DIV/0!</v>
      </c>
    </row>
    <row r="1274" spans="1:28" hidden="1" x14ac:dyDescent="0.2">
      <c r="A1274">
        <f>+予定価格!A1262</f>
        <v>0</v>
      </c>
      <c r="B1274" s="268">
        <f>ROUND(予定価格!B1262*査定表!$B$1949,-D1274)+E1274</f>
        <v>0</v>
      </c>
      <c r="C1274" s="268"/>
      <c r="D1274" s="32">
        <f t="shared" si="353"/>
        <v>3</v>
      </c>
      <c r="E1274" s="33">
        <f t="shared" si="359"/>
        <v>0</v>
      </c>
      <c r="F1274" s="268">
        <f>IF($F$12=0,0,IF(予定価格!$G$1939=0,ROUND(予定価格!H1262*(入力表!$F$12/予定価格!$H$1943),-H1274),ROUND((予定価格!G1262*(入力表!$F$12-予定価格!$H$1943)/予定価格!$G$1943)+予定価格!H1262,-H1274)))+I1274</f>
        <v>0</v>
      </c>
      <c r="G1274" s="268"/>
      <c r="H1274" s="34">
        <f t="shared" si="354"/>
        <v>3</v>
      </c>
      <c r="I1274" s="35">
        <f t="shared" si="360"/>
        <v>0</v>
      </c>
      <c r="J1274" s="252">
        <f t="shared" si="361"/>
        <v>0</v>
      </c>
      <c r="K1274" s="12">
        <f t="shared" si="362"/>
        <v>0</v>
      </c>
      <c r="L1274" s="37"/>
      <c r="M1274" s="6">
        <f>ROUND(予定価格!B1262*査定表!$B$1949,-$F$14)</f>
        <v>0</v>
      </c>
      <c r="N1274">
        <f>IF(M1274=0,1,M1274/予定価格!B1262)</f>
        <v>1</v>
      </c>
      <c r="O1274">
        <f t="shared" si="355"/>
        <v>11</v>
      </c>
      <c r="P1274">
        <f t="shared" si="363"/>
        <v>0</v>
      </c>
      <c r="Q1274">
        <f>IF(M1274=0,0,M1274/予定価格!B1262)</f>
        <v>0</v>
      </c>
      <c r="R1274">
        <f t="shared" si="356"/>
        <v>11</v>
      </c>
      <c r="S1274">
        <f t="shared" si="364"/>
        <v>0</v>
      </c>
      <c r="T1274" s="6">
        <f t="shared" si="365"/>
        <v>0</v>
      </c>
      <c r="U1274" s="6" t="e">
        <f>IF(予定価格!$G$1939=0,ROUND(予定価格!H1262*(入力表!$F$12/予定価格!$H$1943),-$F$14),ROUND((予定価格!G1262*(入力表!$F$12-予定価格!$H$1943)/予定価格!$G$1943)+予定価格!H1262,-$F$14))</f>
        <v>#DIV/0!</v>
      </c>
      <c r="V1274" t="e">
        <f>IF(U1274=0,1,IF(予定価格!O1262=0,1,(U1274-予定価格!P1262)/予定価格!O1262))</f>
        <v>#DIV/0!</v>
      </c>
      <c r="W1274" t="e">
        <f t="shared" si="357"/>
        <v>#DIV/0!</v>
      </c>
      <c r="X1274" t="e">
        <f t="shared" si="366"/>
        <v>#DIV/0!</v>
      </c>
      <c r="Y1274" t="e">
        <f>IF(U1274=0,0,IF(予定価格!G1262=0,0,(U1274-予定価格!H1262)/予定価格!G1262))</f>
        <v>#DIV/0!</v>
      </c>
      <c r="Z1274" t="e">
        <f t="shared" si="358"/>
        <v>#DIV/0!</v>
      </c>
      <c r="AA1274" t="e">
        <f t="shared" si="367"/>
        <v>#DIV/0!</v>
      </c>
      <c r="AB1274" s="6" t="e">
        <f t="shared" si="368"/>
        <v>#DIV/0!</v>
      </c>
    </row>
    <row r="1275" spans="1:28" hidden="1" x14ac:dyDescent="0.2">
      <c r="A1275">
        <f>+予定価格!A1263</f>
        <v>0</v>
      </c>
      <c r="B1275" s="268">
        <f>ROUND(予定価格!B1263*査定表!$B$1949,-D1275)+E1275</f>
        <v>0</v>
      </c>
      <c r="C1275" s="268"/>
      <c r="D1275" s="32">
        <f t="shared" si="353"/>
        <v>3</v>
      </c>
      <c r="E1275" s="33">
        <f t="shared" si="359"/>
        <v>0</v>
      </c>
      <c r="F1275" s="268">
        <f>IF($F$12=0,0,IF(予定価格!$G$1939=0,ROUND(予定価格!H1263*(入力表!$F$12/予定価格!$H$1943),-H1275),ROUND((予定価格!G1263*(入力表!$F$12-予定価格!$H$1943)/予定価格!$G$1943)+予定価格!H1263,-H1275)))+I1275</f>
        <v>0</v>
      </c>
      <c r="G1275" s="268"/>
      <c r="H1275" s="34">
        <f t="shared" si="354"/>
        <v>3</v>
      </c>
      <c r="I1275" s="35">
        <f t="shared" si="360"/>
        <v>0</v>
      </c>
      <c r="J1275" s="252">
        <f t="shared" si="361"/>
        <v>0</v>
      </c>
      <c r="K1275" s="12">
        <f t="shared" si="362"/>
        <v>0</v>
      </c>
      <c r="L1275" s="37"/>
      <c r="M1275" s="6">
        <f>ROUND(予定価格!B1263*査定表!$B$1949,-$F$14)</f>
        <v>0</v>
      </c>
      <c r="N1275">
        <f>IF(M1275=0,1,M1275/予定価格!B1263)</f>
        <v>1</v>
      </c>
      <c r="O1275">
        <f t="shared" si="355"/>
        <v>11</v>
      </c>
      <c r="P1275">
        <f t="shared" si="363"/>
        <v>0</v>
      </c>
      <c r="Q1275">
        <f>IF(M1275=0,0,M1275/予定価格!B1263)</f>
        <v>0</v>
      </c>
      <c r="R1275">
        <f t="shared" si="356"/>
        <v>11</v>
      </c>
      <c r="S1275">
        <f t="shared" si="364"/>
        <v>0</v>
      </c>
      <c r="T1275" s="6">
        <f t="shared" si="365"/>
        <v>0</v>
      </c>
      <c r="U1275" s="6" t="e">
        <f>IF(予定価格!$G$1939=0,ROUND(予定価格!H1263*(入力表!$F$12/予定価格!$H$1943),-$F$14),ROUND((予定価格!G1263*(入力表!$F$12-予定価格!$H$1943)/予定価格!$G$1943)+予定価格!H1263,-$F$14))</f>
        <v>#DIV/0!</v>
      </c>
      <c r="V1275" t="e">
        <f>IF(U1275=0,1,IF(予定価格!O1263=0,1,(U1275-予定価格!P1263)/予定価格!O1263))</f>
        <v>#DIV/0!</v>
      </c>
      <c r="W1275" t="e">
        <f t="shared" si="357"/>
        <v>#DIV/0!</v>
      </c>
      <c r="X1275" t="e">
        <f t="shared" si="366"/>
        <v>#DIV/0!</v>
      </c>
      <c r="Y1275" t="e">
        <f>IF(U1275=0,0,IF(予定価格!G1263=0,0,(U1275-予定価格!H1263)/予定価格!G1263))</f>
        <v>#DIV/0!</v>
      </c>
      <c r="Z1275" t="e">
        <f t="shared" si="358"/>
        <v>#DIV/0!</v>
      </c>
      <c r="AA1275" t="e">
        <f t="shared" si="367"/>
        <v>#DIV/0!</v>
      </c>
      <c r="AB1275" s="6" t="e">
        <f t="shared" si="368"/>
        <v>#DIV/0!</v>
      </c>
    </row>
    <row r="1276" spans="1:28" hidden="1" x14ac:dyDescent="0.2">
      <c r="A1276">
        <f>+予定価格!A1264</f>
        <v>0</v>
      </c>
      <c r="B1276" s="268">
        <f>ROUND(予定価格!B1264*査定表!$B$1949,-D1276)+E1276</f>
        <v>0</v>
      </c>
      <c r="C1276" s="268"/>
      <c r="D1276" s="32">
        <f t="shared" si="353"/>
        <v>3</v>
      </c>
      <c r="E1276" s="33">
        <f t="shared" si="359"/>
        <v>0</v>
      </c>
      <c r="F1276" s="268">
        <f>IF($F$12=0,0,IF(予定価格!$G$1939=0,ROUND(予定価格!H1264*(入力表!$F$12/予定価格!$H$1943),-H1276),ROUND((予定価格!G1264*(入力表!$F$12-予定価格!$H$1943)/予定価格!$G$1943)+予定価格!H1264,-H1276)))+I1276</f>
        <v>0</v>
      </c>
      <c r="G1276" s="268"/>
      <c r="H1276" s="34">
        <f t="shared" si="354"/>
        <v>3</v>
      </c>
      <c r="I1276" s="35">
        <f t="shared" si="360"/>
        <v>0</v>
      </c>
      <c r="J1276" s="252">
        <f t="shared" si="361"/>
        <v>0</v>
      </c>
      <c r="K1276" s="12">
        <f t="shared" si="362"/>
        <v>0</v>
      </c>
      <c r="L1276" s="37"/>
      <c r="M1276" s="6">
        <f>ROUND(予定価格!B1264*査定表!$B$1949,-$F$14)</f>
        <v>0</v>
      </c>
      <c r="N1276">
        <f>IF(M1276=0,1,M1276/予定価格!B1264)</f>
        <v>1</v>
      </c>
      <c r="O1276">
        <f t="shared" si="355"/>
        <v>11</v>
      </c>
      <c r="P1276">
        <f t="shared" si="363"/>
        <v>0</v>
      </c>
      <c r="Q1276">
        <f>IF(M1276=0,0,M1276/予定価格!B1264)</f>
        <v>0</v>
      </c>
      <c r="R1276">
        <f t="shared" si="356"/>
        <v>11</v>
      </c>
      <c r="S1276">
        <f t="shared" si="364"/>
        <v>0</v>
      </c>
      <c r="T1276" s="6">
        <f t="shared" si="365"/>
        <v>0</v>
      </c>
      <c r="U1276" s="6" t="e">
        <f>IF(予定価格!$G$1939=0,ROUND(予定価格!H1264*(入力表!$F$12/予定価格!$H$1943),-$F$14),ROUND((予定価格!G1264*(入力表!$F$12-予定価格!$H$1943)/予定価格!$G$1943)+予定価格!H1264,-$F$14))</f>
        <v>#DIV/0!</v>
      </c>
      <c r="V1276" t="e">
        <f>IF(U1276=0,1,IF(予定価格!O1264=0,1,(U1276-予定価格!P1264)/予定価格!O1264))</f>
        <v>#DIV/0!</v>
      </c>
      <c r="W1276" t="e">
        <f t="shared" si="357"/>
        <v>#DIV/0!</v>
      </c>
      <c r="X1276" t="e">
        <f t="shared" si="366"/>
        <v>#DIV/0!</v>
      </c>
      <c r="Y1276" t="e">
        <f>IF(U1276=0,0,IF(予定価格!G1264=0,0,(U1276-予定価格!H1264)/予定価格!G1264))</f>
        <v>#DIV/0!</v>
      </c>
      <c r="Z1276" t="e">
        <f t="shared" si="358"/>
        <v>#DIV/0!</v>
      </c>
      <c r="AA1276" t="e">
        <f t="shared" si="367"/>
        <v>#DIV/0!</v>
      </c>
      <c r="AB1276" s="6" t="e">
        <f t="shared" si="368"/>
        <v>#DIV/0!</v>
      </c>
    </row>
    <row r="1277" spans="1:28" hidden="1" x14ac:dyDescent="0.2">
      <c r="A1277">
        <f>+予定価格!A1265</f>
        <v>0</v>
      </c>
      <c r="B1277" s="268">
        <f>ROUND(予定価格!B1265*査定表!$B$1949,-D1277)+E1277</f>
        <v>0</v>
      </c>
      <c r="C1277" s="268"/>
      <c r="D1277" s="32">
        <f t="shared" si="353"/>
        <v>3</v>
      </c>
      <c r="E1277" s="33">
        <f t="shared" si="359"/>
        <v>0</v>
      </c>
      <c r="F1277" s="268">
        <f>IF($F$12=0,0,IF(予定価格!$G$1939=0,ROUND(予定価格!H1265*(入力表!$F$12/予定価格!$H$1943),-H1277),ROUND((予定価格!G1265*(入力表!$F$12-予定価格!$H$1943)/予定価格!$G$1943)+予定価格!H1265,-H1277)))+I1277</f>
        <v>0</v>
      </c>
      <c r="G1277" s="268"/>
      <c r="H1277" s="34">
        <f t="shared" si="354"/>
        <v>3</v>
      </c>
      <c r="I1277" s="35">
        <f t="shared" si="360"/>
        <v>0</v>
      </c>
      <c r="J1277" s="252">
        <f t="shared" si="361"/>
        <v>0</v>
      </c>
      <c r="K1277" s="12">
        <f t="shared" si="362"/>
        <v>0</v>
      </c>
      <c r="L1277" s="37"/>
      <c r="M1277" s="6">
        <f>ROUND(予定価格!B1265*査定表!$B$1949,-$F$14)</f>
        <v>0</v>
      </c>
      <c r="N1277">
        <f>IF(M1277=0,1,M1277/予定価格!B1265)</f>
        <v>1</v>
      </c>
      <c r="O1277">
        <f t="shared" si="355"/>
        <v>11</v>
      </c>
      <c r="P1277">
        <f t="shared" si="363"/>
        <v>0</v>
      </c>
      <c r="Q1277">
        <f>IF(M1277=0,0,M1277/予定価格!B1265)</f>
        <v>0</v>
      </c>
      <c r="R1277">
        <f t="shared" si="356"/>
        <v>11</v>
      </c>
      <c r="S1277">
        <f t="shared" si="364"/>
        <v>0</v>
      </c>
      <c r="T1277" s="6">
        <f t="shared" si="365"/>
        <v>0</v>
      </c>
      <c r="U1277" s="6" t="e">
        <f>IF(予定価格!$G$1939=0,ROUND(予定価格!H1265*(入力表!$F$12/予定価格!$H$1943),-$F$14),ROUND((予定価格!G1265*(入力表!$F$12-予定価格!$H$1943)/予定価格!$G$1943)+予定価格!H1265,-$F$14))</f>
        <v>#DIV/0!</v>
      </c>
      <c r="V1277" t="e">
        <f>IF(U1277=0,1,IF(予定価格!O1265=0,1,(U1277-予定価格!P1265)/予定価格!O1265))</f>
        <v>#DIV/0!</v>
      </c>
      <c r="W1277" t="e">
        <f t="shared" si="357"/>
        <v>#DIV/0!</v>
      </c>
      <c r="X1277" t="e">
        <f t="shared" si="366"/>
        <v>#DIV/0!</v>
      </c>
      <c r="Y1277" t="e">
        <f>IF(U1277=0,0,IF(予定価格!G1265=0,0,(U1277-予定価格!H1265)/予定価格!G1265))</f>
        <v>#DIV/0!</v>
      </c>
      <c r="Z1277" t="e">
        <f t="shared" si="358"/>
        <v>#DIV/0!</v>
      </c>
      <c r="AA1277" t="e">
        <f t="shared" si="367"/>
        <v>#DIV/0!</v>
      </c>
      <c r="AB1277" s="6" t="e">
        <f t="shared" si="368"/>
        <v>#DIV/0!</v>
      </c>
    </row>
    <row r="1278" spans="1:28" hidden="1" x14ac:dyDescent="0.2">
      <c r="A1278">
        <f>+予定価格!A1266</f>
        <v>0</v>
      </c>
      <c r="B1278" s="268">
        <f>ROUND(予定価格!B1266*査定表!$B$1949,-D1278)+E1278</f>
        <v>0</v>
      </c>
      <c r="C1278" s="268"/>
      <c r="D1278" s="32">
        <f t="shared" si="353"/>
        <v>3</v>
      </c>
      <c r="E1278" s="33">
        <f t="shared" si="359"/>
        <v>0</v>
      </c>
      <c r="F1278" s="268">
        <f>IF($F$12=0,0,IF(予定価格!$G$1939=0,ROUND(予定価格!H1266*(入力表!$F$12/予定価格!$H$1943),-H1278),ROUND((予定価格!G1266*(入力表!$F$12-予定価格!$H$1943)/予定価格!$G$1943)+予定価格!H1266,-H1278)))+I1278</f>
        <v>0</v>
      </c>
      <c r="G1278" s="268"/>
      <c r="H1278" s="34">
        <f t="shared" si="354"/>
        <v>3</v>
      </c>
      <c r="I1278" s="35">
        <f t="shared" si="360"/>
        <v>0</v>
      </c>
      <c r="J1278" s="252">
        <f t="shared" si="361"/>
        <v>0</v>
      </c>
      <c r="K1278" s="12">
        <f t="shared" si="362"/>
        <v>0</v>
      </c>
      <c r="L1278" s="37"/>
      <c r="M1278" s="6">
        <f>ROUND(予定価格!B1266*査定表!$B$1949,-$F$14)</f>
        <v>0</v>
      </c>
      <c r="N1278">
        <f>IF(M1278=0,1,M1278/予定価格!B1266)</f>
        <v>1</v>
      </c>
      <c r="O1278">
        <f t="shared" si="355"/>
        <v>11</v>
      </c>
      <c r="P1278">
        <f t="shared" si="363"/>
        <v>0</v>
      </c>
      <c r="Q1278">
        <f>IF(M1278=0,0,M1278/予定価格!B1266)</f>
        <v>0</v>
      </c>
      <c r="R1278">
        <f t="shared" si="356"/>
        <v>11</v>
      </c>
      <c r="S1278">
        <f t="shared" si="364"/>
        <v>0</v>
      </c>
      <c r="T1278" s="6">
        <f t="shared" si="365"/>
        <v>0</v>
      </c>
      <c r="U1278" s="6" t="e">
        <f>IF(予定価格!$G$1939=0,ROUND(予定価格!H1266*(入力表!$F$12/予定価格!$H$1943),-$F$14),ROUND((予定価格!G1266*(入力表!$F$12-予定価格!$H$1943)/予定価格!$G$1943)+予定価格!H1266,-$F$14))</f>
        <v>#DIV/0!</v>
      </c>
      <c r="V1278" t="e">
        <f>IF(U1278=0,1,IF(予定価格!O1266=0,1,(U1278-予定価格!P1266)/予定価格!O1266))</f>
        <v>#DIV/0!</v>
      </c>
      <c r="W1278" t="e">
        <f t="shared" si="357"/>
        <v>#DIV/0!</v>
      </c>
      <c r="X1278" t="e">
        <f t="shared" si="366"/>
        <v>#DIV/0!</v>
      </c>
      <c r="Y1278" t="e">
        <f>IF(U1278=0,0,IF(予定価格!G1266=0,0,(U1278-予定価格!H1266)/予定価格!G1266))</f>
        <v>#DIV/0!</v>
      </c>
      <c r="Z1278" t="e">
        <f t="shared" si="358"/>
        <v>#DIV/0!</v>
      </c>
      <c r="AA1278" t="e">
        <f t="shared" si="367"/>
        <v>#DIV/0!</v>
      </c>
      <c r="AB1278" s="6" t="e">
        <f t="shared" si="368"/>
        <v>#DIV/0!</v>
      </c>
    </row>
    <row r="1279" spans="1:28" hidden="1" x14ac:dyDescent="0.2">
      <c r="A1279">
        <f>+予定価格!A1267</f>
        <v>0</v>
      </c>
      <c r="B1279" s="268">
        <f>ROUND(予定価格!B1267*査定表!$B$1949,-D1279)+E1279</f>
        <v>0</v>
      </c>
      <c r="C1279" s="268"/>
      <c r="D1279" s="32">
        <f t="shared" si="353"/>
        <v>3</v>
      </c>
      <c r="E1279" s="33">
        <f t="shared" si="359"/>
        <v>0</v>
      </c>
      <c r="F1279" s="268">
        <f>IF($F$12=0,0,IF(予定価格!$G$1939=0,ROUND(予定価格!H1267*(入力表!$F$12/予定価格!$H$1943),-H1279),ROUND((予定価格!G1267*(入力表!$F$12-予定価格!$H$1943)/予定価格!$G$1943)+予定価格!H1267,-H1279)))+I1279</f>
        <v>0</v>
      </c>
      <c r="G1279" s="268"/>
      <c r="H1279" s="34">
        <f t="shared" si="354"/>
        <v>3</v>
      </c>
      <c r="I1279" s="35">
        <f t="shared" si="360"/>
        <v>0</v>
      </c>
      <c r="J1279" s="252">
        <f t="shared" si="361"/>
        <v>0</v>
      </c>
      <c r="K1279" s="12">
        <f t="shared" si="362"/>
        <v>0</v>
      </c>
      <c r="L1279" s="37"/>
      <c r="M1279" s="6">
        <f>ROUND(予定価格!B1267*査定表!$B$1949,-$F$14)</f>
        <v>0</v>
      </c>
      <c r="N1279">
        <f>IF(M1279=0,1,M1279/予定価格!B1267)</f>
        <v>1</v>
      </c>
      <c r="O1279">
        <f t="shared" si="355"/>
        <v>11</v>
      </c>
      <c r="P1279">
        <f t="shared" si="363"/>
        <v>0</v>
      </c>
      <c r="Q1279">
        <f>IF(M1279=0,0,M1279/予定価格!B1267)</f>
        <v>0</v>
      </c>
      <c r="R1279">
        <f t="shared" si="356"/>
        <v>11</v>
      </c>
      <c r="S1279">
        <f t="shared" si="364"/>
        <v>0</v>
      </c>
      <c r="T1279" s="6">
        <f t="shared" si="365"/>
        <v>0</v>
      </c>
      <c r="U1279" s="6" t="e">
        <f>IF(予定価格!$G$1939=0,ROUND(予定価格!H1267*(入力表!$F$12/予定価格!$H$1943),-$F$14),ROUND((予定価格!G1267*(入力表!$F$12-予定価格!$H$1943)/予定価格!$G$1943)+予定価格!H1267,-$F$14))</f>
        <v>#DIV/0!</v>
      </c>
      <c r="V1279" t="e">
        <f>IF(U1279=0,1,IF(予定価格!O1267=0,1,(U1279-予定価格!P1267)/予定価格!O1267))</f>
        <v>#DIV/0!</v>
      </c>
      <c r="W1279" t="e">
        <f t="shared" si="357"/>
        <v>#DIV/0!</v>
      </c>
      <c r="X1279" t="e">
        <f t="shared" si="366"/>
        <v>#DIV/0!</v>
      </c>
      <c r="Y1279" t="e">
        <f>IF(U1279=0,0,IF(予定価格!G1267=0,0,(U1279-予定価格!H1267)/予定価格!G1267))</f>
        <v>#DIV/0!</v>
      </c>
      <c r="Z1279" t="e">
        <f t="shared" si="358"/>
        <v>#DIV/0!</v>
      </c>
      <c r="AA1279" t="e">
        <f t="shared" si="367"/>
        <v>#DIV/0!</v>
      </c>
      <c r="AB1279" s="6" t="e">
        <f t="shared" si="368"/>
        <v>#DIV/0!</v>
      </c>
    </row>
    <row r="1280" spans="1:28" hidden="1" x14ac:dyDescent="0.2">
      <c r="A1280">
        <f>+予定価格!A1268</f>
        <v>0</v>
      </c>
      <c r="B1280" s="268">
        <f>ROUND(予定価格!B1268*査定表!$B$1949,-D1280)+E1280</f>
        <v>0</v>
      </c>
      <c r="C1280" s="268"/>
      <c r="D1280" s="32">
        <f t="shared" si="353"/>
        <v>3</v>
      </c>
      <c r="E1280" s="33">
        <f t="shared" si="359"/>
        <v>0</v>
      </c>
      <c r="F1280" s="268">
        <f>IF($F$12=0,0,IF(予定価格!$G$1939=0,ROUND(予定価格!H1268*(入力表!$F$12/予定価格!$H$1943),-H1280),ROUND((予定価格!G1268*(入力表!$F$12-予定価格!$H$1943)/予定価格!$G$1943)+予定価格!H1268,-H1280)))+I1280</f>
        <v>0</v>
      </c>
      <c r="G1280" s="268"/>
      <c r="H1280" s="34">
        <f t="shared" si="354"/>
        <v>3</v>
      </c>
      <c r="I1280" s="35">
        <f t="shared" si="360"/>
        <v>0</v>
      </c>
      <c r="J1280" s="252">
        <f t="shared" si="361"/>
        <v>0</v>
      </c>
      <c r="K1280" s="12">
        <f t="shared" si="362"/>
        <v>0</v>
      </c>
      <c r="L1280" s="37"/>
      <c r="M1280" s="6">
        <f>ROUND(予定価格!B1268*査定表!$B$1949,-$F$14)</f>
        <v>0</v>
      </c>
      <c r="N1280">
        <f>IF(M1280=0,1,M1280/予定価格!B1268)</f>
        <v>1</v>
      </c>
      <c r="O1280">
        <f t="shared" si="355"/>
        <v>11</v>
      </c>
      <c r="P1280">
        <f t="shared" si="363"/>
        <v>0</v>
      </c>
      <c r="Q1280">
        <f>IF(M1280=0,0,M1280/予定価格!B1268)</f>
        <v>0</v>
      </c>
      <c r="R1280">
        <f t="shared" si="356"/>
        <v>11</v>
      </c>
      <c r="S1280">
        <f t="shared" si="364"/>
        <v>0</v>
      </c>
      <c r="T1280" s="6">
        <f t="shared" si="365"/>
        <v>0</v>
      </c>
      <c r="U1280" s="6" t="e">
        <f>IF(予定価格!$G$1939=0,ROUND(予定価格!H1268*(入力表!$F$12/予定価格!$H$1943),-$F$14),ROUND((予定価格!G1268*(入力表!$F$12-予定価格!$H$1943)/予定価格!$G$1943)+予定価格!H1268,-$F$14))</f>
        <v>#DIV/0!</v>
      </c>
      <c r="V1280" t="e">
        <f>IF(U1280=0,1,IF(予定価格!O1268=0,1,(U1280-予定価格!P1268)/予定価格!O1268))</f>
        <v>#DIV/0!</v>
      </c>
      <c r="W1280" t="e">
        <f t="shared" si="357"/>
        <v>#DIV/0!</v>
      </c>
      <c r="X1280" t="e">
        <f t="shared" si="366"/>
        <v>#DIV/0!</v>
      </c>
      <c r="Y1280" t="e">
        <f>IF(U1280=0,0,IF(予定価格!G1268=0,0,(U1280-予定価格!H1268)/予定価格!G1268))</f>
        <v>#DIV/0!</v>
      </c>
      <c r="Z1280" t="e">
        <f t="shared" si="358"/>
        <v>#DIV/0!</v>
      </c>
      <c r="AA1280" t="e">
        <f t="shared" si="367"/>
        <v>#DIV/0!</v>
      </c>
      <c r="AB1280" s="6" t="e">
        <f t="shared" si="368"/>
        <v>#DIV/0!</v>
      </c>
    </row>
    <row r="1281" spans="1:28" hidden="1" x14ac:dyDescent="0.2">
      <c r="A1281">
        <f>+予定価格!A1269</f>
        <v>0</v>
      </c>
      <c r="B1281" s="268">
        <f>ROUND(予定価格!B1269*査定表!$B$1949,-D1281)+E1281</f>
        <v>0</v>
      </c>
      <c r="C1281" s="268"/>
      <c r="D1281" s="32">
        <f t="shared" si="353"/>
        <v>3</v>
      </c>
      <c r="E1281" s="33">
        <f t="shared" si="359"/>
        <v>0</v>
      </c>
      <c r="F1281" s="268">
        <f>IF($F$12=0,0,IF(予定価格!$G$1939=0,ROUND(予定価格!H1269*(入力表!$F$12/予定価格!$H$1943),-H1281),ROUND((予定価格!G1269*(入力表!$F$12-予定価格!$H$1943)/予定価格!$G$1943)+予定価格!H1269,-H1281)))+I1281</f>
        <v>0</v>
      </c>
      <c r="G1281" s="268"/>
      <c r="H1281" s="34">
        <f t="shared" si="354"/>
        <v>3</v>
      </c>
      <c r="I1281" s="35">
        <f t="shared" si="360"/>
        <v>0</v>
      </c>
      <c r="J1281" s="252">
        <f t="shared" si="361"/>
        <v>0</v>
      </c>
      <c r="K1281" s="12">
        <f t="shared" si="362"/>
        <v>0</v>
      </c>
      <c r="L1281" s="37"/>
      <c r="M1281" s="6">
        <f>ROUND(予定価格!B1269*査定表!$B$1949,-$F$14)</f>
        <v>0</v>
      </c>
      <c r="N1281">
        <f>IF(M1281=0,1,M1281/予定価格!B1269)</f>
        <v>1</v>
      </c>
      <c r="O1281">
        <f t="shared" si="355"/>
        <v>11</v>
      </c>
      <c r="P1281">
        <f t="shared" si="363"/>
        <v>0</v>
      </c>
      <c r="Q1281">
        <f>IF(M1281=0,0,M1281/予定価格!B1269)</f>
        <v>0</v>
      </c>
      <c r="R1281">
        <f t="shared" si="356"/>
        <v>11</v>
      </c>
      <c r="S1281">
        <f t="shared" si="364"/>
        <v>0</v>
      </c>
      <c r="T1281" s="6">
        <f t="shared" si="365"/>
        <v>0</v>
      </c>
      <c r="U1281" s="6" t="e">
        <f>IF(予定価格!$G$1939=0,ROUND(予定価格!H1269*(入力表!$F$12/予定価格!$H$1943),-$F$14),ROUND((予定価格!G1269*(入力表!$F$12-予定価格!$H$1943)/予定価格!$G$1943)+予定価格!H1269,-$F$14))</f>
        <v>#DIV/0!</v>
      </c>
      <c r="V1281" t="e">
        <f>IF(U1281=0,1,IF(予定価格!O1269=0,1,(U1281-予定価格!P1269)/予定価格!O1269))</f>
        <v>#DIV/0!</v>
      </c>
      <c r="W1281" t="e">
        <f t="shared" si="357"/>
        <v>#DIV/0!</v>
      </c>
      <c r="X1281" t="e">
        <f t="shared" si="366"/>
        <v>#DIV/0!</v>
      </c>
      <c r="Y1281" t="e">
        <f>IF(U1281=0,0,IF(予定価格!G1269=0,0,(U1281-予定価格!H1269)/予定価格!G1269))</f>
        <v>#DIV/0!</v>
      </c>
      <c r="Z1281" t="e">
        <f t="shared" si="358"/>
        <v>#DIV/0!</v>
      </c>
      <c r="AA1281" t="e">
        <f t="shared" si="367"/>
        <v>#DIV/0!</v>
      </c>
      <c r="AB1281" s="6" t="e">
        <f t="shared" si="368"/>
        <v>#DIV/0!</v>
      </c>
    </row>
    <row r="1282" spans="1:28" hidden="1" x14ac:dyDescent="0.2">
      <c r="A1282">
        <f>+予定価格!A1270</f>
        <v>0</v>
      </c>
      <c r="B1282" s="268">
        <f>ROUND(予定価格!B1270*査定表!$B$1949,-D1282)+E1282</f>
        <v>0</v>
      </c>
      <c r="C1282" s="268"/>
      <c r="D1282" s="32">
        <f t="shared" si="353"/>
        <v>3</v>
      </c>
      <c r="E1282" s="33">
        <f t="shared" si="359"/>
        <v>0</v>
      </c>
      <c r="F1282" s="268">
        <f>IF($F$12=0,0,IF(予定価格!$G$1939=0,ROUND(予定価格!H1270*(入力表!$F$12/予定価格!$H$1943),-H1282),ROUND((予定価格!G1270*(入力表!$F$12-予定価格!$H$1943)/予定価格!$G$1943)+予定価格!H1270,-H1282)))+I1282</f>
        <v>0</v>
      </c>
      <c r="G1282" s="268"/>
      <c r="H1282" s="34">
        <f t="shared" si="354"/>
        <v>3</v>
      </c>
      <c r="I1282" s="35">
        <f t="shared" si="360"/>
        <v>0</v>
      </c>
      <c r="J1282" s="252">
        <f t="shared" si="361"/>
        <v>0</v>
      </c>
      <c r="K1282" s="12">
        <f t="shared" si="362"/>
        <v>0</v>
      </c>
      <c r="L1282" s="37"/>
      <c r="M1282" s="6">
        <f>ROUND(予定価格!B1270*査定表!$B$1949,-$F$14)</f>
        <v>0</v>
      </c>
      <c r="N1282">
        <f>IF(M1282=0,1,M1282/予定価格!B1270)</f>
        <v>1</v>
      </c>
      <c r="O1282">
        <f t="shared" si="355"/>
        <v>11</v>
      </c>
      <c r="P1282">
        <f t="shared" si="363"/>
        <v>0</v>
      </c>
      <c r="Q1282">
        <f>IF(M1282=0,0,M1282/予定価格!B1270)</f>
        <v>0</v>
      </c>
      <c r="R1282">
        <f t="shared" si="356"/>
        <v>11</v>
      </c>
      <c r="S1282">
        <f t="shared" si="364"/>
        <v>0</v>
      </c>
      <c r="T1282" s="6">
        <f t="shared" si="365"/>
        <v>0</v>
      </c>
      <c r="U1282" s="6" t="e">
        <f>IF(予定価格!$G$1939=0,ROUND(予定価格!H1270*(入力表!$F$12/予定価格!$H$1943),-$F$14),ROUND((予定価格!G1270*(入力表!$F$12-予定価格!$H$1943)/予定価格!$G$1943)+予定価格!H1270,-$F$14))</f>
        <v>#DIV/0!</v>
      </c>
      <c r="V1282" t="e">
        <f>IF(U1282=0,1,IF(予定価格!O1270=0,1,(U1282-予定価格!P1270)/予定価格!O1270))</f>
        <v>#DIV/0!</v>
      </c>
      <c r="W1282" t="e">
        <f t="shared" si="357"/>
        <v>#DIV/0!</v>
      </c>
      <c r="X1282" t="e">
        <f t="shared" si="366"/>
        <v>#DIV/0!</v>
      </c>
      <c r="Y1282" t="e">
        <f>IF(U1282=0,0,IF(予定価格!G1270=0,0,(U1282-予定価格!H1270)/予定価格!G1270))</f>
        <v>#DIV/0!</v>
      </c>
      <c r="Z1282" t="e">
        <f t="shared" si="358"/>
        <v>#DIV/0!</v>
      </c>
      <c r="AA1282" t="e">
        <f t="shared" si="367"/>
        <v>#DIV/0!</v>
      </c>
      <c r="AB1282" s="6" t="e">
        <f t="shared" si="368"/>
        <v>#DIV/0!</v>
      </c>
    </row>
    <row r="1283" spans="1:28" hidden="1" x14ac:dyDescent="0.2">
      <c r="A1283">
        <f>+予定価格!A1271</f>
        <v>0</v>
      </c>
      <c r="B1283" s="268">
        <f>ROUND(予定価格!B1271*査定表!$B$1949,-D1283)+E1283</f>
        <v>0</v>
      </c>
      <c r="C1283" s="268"/>
      <c r="D1283" s="32">
        <f t="shared" si="353"/>
        <v>3</v>
      </c>
      <c r="E1283" s="33">
        <f t="shared" si="359"/>
        <v>0</v>
      </c>
      <c r="F1283" s="268">
        <f>IF($F$12=0,0,IF(予定価格!$G$1939=0,ROUND(予定価格!H1271*(入力表!$F$12/予定価格!$H$1943),-H1283),ROUND((予定価格!G1271*(入力表!$F$12-予定価格!$H$1943)/予定価格!$G$1943)+予定価格!H1271,-H1283)))+I1283</f>
        <v>0</v>
      </c>
      <c r="G1283" s="268"/>
      <c r="H1283" s="34">
        <f t="shared" si="354"/>
        <v>3</v>
      </c>
      <c r="I1283" s="35">
        <f t="shared" si="360"/>
        <v>0</v>
      </c>
      <c r="J1283" s="252">
        <f t="shared" si="361"/>
        <v>0</v>
      </c>
      <c r="K1283" s="12">
        <f t="shared" si="362"/>
        <v>0</v>
      </c>
      <c r="L1283" s="37"/>
      <c r="M1283" s="6">
        <f>ROUND(予定価格!B1271*査定表!$B$1949,-$F$14)</f>
        <v>0</v>
      </c>
      <c r="N1283">
        <f>IF(M1283=0,1,M1283/予定価格!B1271)</f>
        <v>1</v>
      </c>
      <c r="O1283">
        <f t="shared" si="355"/>
        <v>11</v>
      </c>
      <c r="P1283">
        <f t="shared" si="363"/>
        <v>0</v>
      </c>
      <c r="Q1283">
        <f>IF(M1283=0,0,M1283/予定価格!B1271)</f>
        <v>0</v>
      </c>
      <c r="R1283">
        <f t="shared" si="356"/>
        <v>11</v>
      </c>
      <c r="S1283">
        <f t="shared" si="364"/>
        <v>0</v>
      </c>
      <c r="T1283" s="6">
        <f t="shared" si="365"/>
        <v>0</v>
      </c>
      <c r="U1283" s="6" t="e">
        <f>IF(予定価格!$G$1939=0,ROUND(予定価格!H1271*(入力表!$F$12/予定価格!$H$1943),-$F$14),ROUND((予定価格!G1271*(入力表!$F$12-予定価格!$H$1943)/予定価格!$G$1943)+予定価格!H1271,-$F$14))</f>
        <v>#DIV/0!</v>
      </c>
      <c r="V1283" t="e">
        <f>IF(U1283=0,1,IF(予定価格!O1271=0,1,(U1283-予定価格!P1271)/予定価格!O1271))</f>
        <v>#DIV/0!</v>
      </c>
      <c r="W1283" t="e">
        <f t="shared" si="357"/>
        <v>#DIV/0!</v>
      </c>
      <c r="X1283" t="e">
        <f t="shared" si="366"/>
        <v>#DIV/0!</v>
      </c>
      <c r="Y1283" t="e">
        <f>IF(U1283=0,0,IF(予定価格!G1271=0,0,(U1283-予定価格!H1271)/予定価格!G1271))</f>
        <v>#DIV/0!</v>
      </c>
      <c r="Z1283" t="e">
        <f t="shared" si="358"/>
        <v>#DIV/0!</v>
      </c>
      <c r="AA1283" t="e">
        <f t="shared" si="367"/>
        <v>#DIV/0!</v>
      </c>
      <c r="AB1283" s="6" t="e">
        <f t="shared" si="368"/>
        <v>#DIV/0!</v>
      </c>
    </row>
    <row r="1284" spans="1:28" hidden="1" x14ac:dyDescent="0.2">
      <c r="A1284">
        <f>+予定価格!A1272</f>
        <v>0</v>
      </c>
      <c r="B1284" s="268">
        <f>ROUND(予定価格!B1272*査定表!$B$1949,-D1284)+E1284</f>
        <v>0</v>
      </c>
      <c r="C1284" s="268"/>
      <c r="D1284" s="32">
        <f t="shared" si="353"/>
        <v>3</v>
      </c>
      <c r="E1284" s="33">
        <f t="shared" si="359"/>
        <v>0</v>
      </c>
      <c r="F1284" s="268">
        <f>IF($F$12=0,0,IF(予定価格!$G$1939=0,ROUND(予定価格!H1272*(入力表!$F$12/予定価格!$H$1943),-H1284),ROUND((予定価格!G1272*(入力表!$F$12-予定価格!$H$1943)/予定価格!$G$1943)+予定価格!H1272,-H1284)))+I1284</f>
        <v>0</v>
      </c>
      <c r="G1284" s="268"/>
      <c r="H1284" s="34">
        <f t="shared" si="354"/>
        <v>3</v>
      </c>
      <c r="I1284" s="35">
        <f t="shared" si="360"/>
        <v>0</v>
      </c>
      <c r="J1284" s="252">
        <f t="shared" si="361"/>
        <v>0</v>
      </c>
      <c r="K1284" s="12">
        <f t="shared" si="362"/>
        <v>0</v>
      </c>
      <c r="L1284" s="37"/>
      <c r="M1284" s="6">
        <f>ROUND(予定価格!B1272*査定表!$B$1949,-$F$14)</f>
        <v>0</v>
      </c>
      <c r="N1284">
        <f>IF(M1284=0,1,M1284/予定価格!B1272)</f>
        <v>1</v>
      </c>
      <c r="O1284">
        <f t="shared" si="355"/>
        <v>11</v>
      </c>
      <c r="P1284">
        <f t="shared" si="363"/>
        <v>0</v>
      </c>
      <c r="Q1284">
        <f>IF(M1284=0,0,M1284/予定価格!B1272)</f>
        <v>0</v>
      </c>
      <c r="R1284">
        <f t="shared" si="356"/>
        <v>11</v>
      </c>
      <c r="S1284">
        <f t="shared" si="364"/>
        <v>0</v>
      </c>
      <c r="T1284" s="6">
        <f t="shared" si="365"/>
        <v>0</v>
      </c>
      <c r="U1284" s="6" t="e">
        <f>IF(予定価格!$G$1939=0,ROUND(予定価格!H1272*(入力表!$F$12/予定価格!$H$1943),-$F$14),ROUND((予定価格!G1272*(入力表!$F$12-予定価格!$H$1943)/予定価格!$G$1943)+予定価格!H1272,-$F$14))</f>
        <v>#DIV/0!</v>
      </c>
      <c r="V1284" t="e">
        <f>IF(U1284=0,1,IF(予定価格!O1272=0,1,(U1284-予定価格!P1272)/予定価格!O1272))</f>
        <v>#DIV/0!</v>
      </c>
      <c r="W1284" t="e">
        <f t="shared" si="357"/>
        <v>#DIV/0!</v>
      </c>
      <c r="X1284" t="e">
        <f t="shared" si="366"/>
        <v>#DIV/0!</v>
      </c>
      <c r="Y1284" t="e">
        <f>IF(U1284=0,0,IF(予定価格!G1272=0,0,(U1284-予定価格!H1272)/予定価格!G1272))</f>
        <v>#DIV/0!</v>
      </c>
      <c r="Z1284" t="e">
        <f t="shared" si="358"/>
        <v>#DIV/0!</v>
      </c>
      <c r="AA1284" t="e">
        <f t="shared" si="367"/>
        <v>#DIV/0!</v>
      </c>
      <c r="AB1284" s="6" t="e">
        <f t="shared" si="368"/>
        <v>#DIV/0!</v>
      </c>
    </row>
    <row r="1285" spans="1:28" hidden="1" x14ac:dyDescent="0.2">
      <c r="A1285">
        <f>+予定価格!A1273</f>
        <v>0</v>
      </c>
      <c r="B1285" s="268">
        <f>ROUND(予定価格!B1273*査定表!$B$1949,-D1285)+E1285</f>
        <v>0</v>
      </c>
      <c r="C1285" s="268"/>
      <c r="D1285" s="32">
        <f t="shared" si="353"/>
        <v>3</v>
      </c>
      <c r="E1285" s="33">
        <f t="shared" si="359"/>
        <v>0</v>
      </c>
      <c r="F1285" s="268">
        <f>IF($F$12=0,0,IF(予定価格!$G$1939=0,ROUND(予定価格!H1273*(入力表!$F$12/予定価格!$H$1943),-H1285),ROUND((予定価格!G1273*(入力表!$F$12-予定価格!$H$1943)/予定価格!$G$1943)+予定価格!H1273,-H1285)))+I1285</f>
        <v>0</v>
      </c>
      <c r="G1285" s="268"/>
      <c r="H1285" s="34">
        <f t="shared" si="354"/>
        <v>3</v>
      </c>
      <c r="I1285" s="35">
        <f t="shared" si="360"/>
        <v>0</v>
      </c>
      <c r="J1285" s="252">
        <f t="shared" si="361"/>
        <v>0</v>
      </c>
      <c r="K1285" s="12">
        <f t="shared" si="362"/>
        <v>0</v>
      </c>
      <c r="L1285" s="37"/>
      <c r="M1285" s="6">
        <f>ROUND(予定価格!B1273*査定表!$B$1949,-$F$14)</f>
        <v>0</v>
      </c>
      <c r="N1285">
        <f>IF(M1285=0,1,M1285/予定価格!B1273)</f>
        <v>1</v>
      </c>
      <c r="O1285">
        <f t="shared" si="355"/>
        <v>11</v>
      </c>
      <c r="P1285">
        <f t="shared" si="363"/>
        <v>0</v>
      </c>
      <c r="Q1285">
        <f>IF(M1285=0,0,M1285/予定価格!B1273)</f>
        <v>0</v>
      </c>
      <c r="R1285">
        <f t="shared" si="356"/>
        <v>11</v>
      </c>
      <c r="S1285">
        <f t="shared" si="364"/>
        <v>0</v>
      </c>
      <c r="T1285" s="6">
        <f t="shared" si="365"/>
        <v>0</v>
      </c>
      <c r="U1285" s="6" t="e">
        <f>IF(予定価格!$G$1939=0,ROUND(予定価格!H1273*(入力表!$F$12/予定価格!$H$1943),-$F$14),ROUND((予定価格!G1273*(入力表!$F$12-予定価格!$H$1943)/予定価格!$G$1943)+予定価格!H1273,-$F$14))</f>
        <v>#DIV/0!</v>
      </c>
      <c r="V1285" t="e">
        <f>IF(U1285=0,1,IF(予定価格!O1273=0,1,(U1285-予定価格!P1273)/予定価格!O1273))</f>
        <v>#DIV/0!</v>
      </c>
      <c r="W1285" t="e">
        <f t="shared" si="357"/>
        <v>#DIV/0!</v>
      </c>
      <c r="X1285" t="e">
        <f t="shared" si="366"/>
        <v>#DIV/0!</v>
      </c>
      <c r="Y1285" t="e">
        <f>IF(U1285=0,0,IF(予定価格!G1273=0,0,(U1285-予定価格!H1273)/予定価格!G1273))</f>
        <v>#DIV/0!</v>
      </c>
      <c r="Z1285" t="e">
        <f t="shared" si="358"/>
        <v>#DIV/0!</v>
      </c>
      <c r="AA1285" t="e">
        <f t="shared" si="367"/>
        <v>#DIV/0!</v>
      </c>
      <c r="AB1285" s="6" t="e">
        <f t="shared" si="368"/>
        <v>#DIV/0!</v>
      </c>
    </row>
    <row r="1286" spans="1:28" hidden="1" x14ac:dyDescent="0.2">
      <c r="A1286">
        <f>+予定価格!A1274</f>
        <v>0</v>
      </c>
      <c r="B1286" s="268">
        <f>ROUND(予定価格!B1274*査定表!$B$1949,-D1286)+E1286</f>
        <v>0</v>
      </c>
      <c r="C1286" s="268"/>
      <c r="D1286" s="32">
        <f t="shared" si="353"/>
        <v>3</v>
      </c>
      <c r="E1286" s="33">
        <f t="shared" si="359"/>
        <v>0</v>
      </c>
      <c r="F1286" s="268">
        <f>IF($F$12=0,0,IF(予定価格!$G$1939=0,ROUND(予定価格!H1274*(入力表!$F$12/予定価格!$H$1943),-H1286),ROUND((予定価格!G1274*(入力表!$F$12-予定価格!$H$1943)/予定価格!$G$1943)+予定価格!H1274,-H1286)))+I1286</f>
        <v>0</v>
      </c>
      <c r="G1286" s="268"/>
      <c r="H1286" s="34">
        <f t="shared" si="354"/>
        <v>3</v>
      </c>
      <c r="I1286" s="35">
        <f t="shared" si="360"/>
        <v>0</v>
      </c>
      <c r="J1286" s="252">
        <f t="shared" si="361"/>
        <v>0</v>
      </c>
      <c r="K1286" s="12">
        <f t="shared" si="362"/>
        <v>0</v>
      </c>
      <c r="L1286" s="37"/>
      <c r="M1286" s="6">
        <f>ROUND(予定価格!B1274*査定表!$B$1949,-$F$14)</f>
        <v>0</v>
      </c>
      <c r="N1286">
        <f>IF(M1286=0,1,M1286/予定価格!B1274)</f>
        <v>1</v>
      </c>
      <c r="O1286">
        <f t="shared" si="355"/>
        <v>11</v>
      </c>
      <c r="P1286">
        <f t="shared" si="363"/>
        <v>0</v>
      </c>
      <c r="Q1286">
        <f>IF(M1286=0,0,M1286/予定価格!B1274)</f>
        <v>0</v>
      </c>
      <c r="R1286">
        <f t="shared" si="356"/>
        <v>11</v>
      </c>
      <c r="S1286">
        <f t="shared" si="364"/>
        <v>0</v>
      </c>
      <c r="T1286" s="6">
        <f t="shared" si="365"/>
        <v>0</v>
      </c>
      <c r="U1286" s="6" t="e">
        <f>IF(予定価格!$G$1939=0,ROUND(予定価格!H1274*(入力表!$F$12/予定価格!$H$1943),-$F$14),ROUND((予定価格!G1274*(入力表!$F$12-予定価格!$H$1943)/予定価格!$G$1943)+予定価格!H1274,-$F$14))</f>
        <v>#DIV/0!</v>
      </c>
      <c r="V1286" t="e">
        <f>IF(U1286=0,1,IF(予定価格!O1274=0,1,(U1286-予定価格!P1274)/予定価格!O1274))</f>
        <v>#DIV/0!</v>
      </c>
      <c r="W1286" t="e">
        <f t="shared" si="357"/>
        <v>#DIV/0!</v>
      </c>
      <c r="X1286" t="e">
        <f t="shared" si="366"/>
        <v>#DIV/0!</v>
      </c>
      <c r="Y1286" t="e">
        <f>IF(U1286=0,0,IF(予定価格!G1274=0,0,(U1286-予定価格!H1274)/予定価格!G1274))</f>
        <v>#DIV/0!</v>
      </c>
      <c r="Z1286" t="e">
        <f t="shared" si="358"/>
        <v>#DIV/0!</v>
      </c>
      <c r="AA1286" t="e">
        <f t="shared" si="367"/>
        <v>#DIV/0!</v>
      </c>
      <c r="AB1286" s="6" t="e">
        <f t="shared" si="368"/>
        <v>#DIV/0!</v>
      </c>
    </row>
    <row r="1287" spans="1:28" hidden="1" x14ac:dyDescent="0.2">
      <c r="A1287">
        <f>+予定価格!A1275</f>
        <v>0</v>
      </c>
      <c r="B1287" s="268">
        <f>ROUND(予定価格!B1275*査定表!$B$1949,-D1287)+E1287</f>
        <v>0</v>
      </c>
      <c r="C1287" s="268"/>
      <c r="D1287" s="32">
        <f t="shared" si="353"/>
        <v>3</v>
      </c>
      <c r="E1287" s="33">
        <f t="shared" si="359"/>
        <v>0</v>
      </c>
      <c r="F1287" s="268">
        <f>IF($F$12=0,0,IF(予定価格!$G$1939=0,ROUND(予定価格!H1275*(入力表!$F$12/予定価格!$H$1943),-H1287),ROUND((予定価格!G1275*(入力表!$F$12-予定価格!$H$1943)/予定価格!$G$1943)+予定価格!H1275,-H1287)))+I1287</f>
        <v>0</v>
      </c>
      <c r="G1287" s="268"/>
      <c r="H1287" s="34">
        <f t="shared" si="354"/>
        <v>3</v>
      </c>
      <c r="I1287" s="35">
        <f t="shared" si="360"/>
        <v>0</v>
      </c>
      <c r="J1287" s="252">
        <f t="shared" si="361"/>
        <v>0</v>
      </c>
      <c r="K1287" s="12">
        <f t="shared" si="362"/>
        <v>0</v>
      </c>
      <c r="L1287" s="37"/>
      <c r="M1287" s="6">
        <f>ROUND(予定価格!B1275*査定表!$B$1949,-$F$14)</f>
        <v>0</v>
      </c>
      <c r="N1287">
        <f>IF(M1287=0,1,M1287/予定価格!B1275)</f>
        <v>1</v>
      </c>
      <c r="O1287">
        <f t="shared" si="355"/>
        <v>11</v>
      </c>
      <c r="P1287">
        <f t="shared" si="363"/>
        <v>0</v>
      </c>
      <c r="Q1287">
        <f>IF(M1287=0,0,M1287/予定価格!B1275)</f>
        <v>0</v>
      </c>
      <c r="R1287">
        <f t="shared" si="356"/>
        <v>11</v>
      </c>
      <c r="S1287">
        <f t="shared" si="364"/>
        <v>0</v>
      </c>
      <c r="T1287" s="6">
        <f t="shared" si="365"/>
        <v>0</v>
      </c>
      <c r="U1287" s="6" t="e">
        <f>IF(予定価格!$G$1939=0,ROUND(予定価格!H1275*(入力表!$F$12/予定価格!$H$1943),-$F$14),ROUND((予定価格!G1275*(入力表!$F$12-予定価格!$H$1943)/予定価格!$G$1943)+予定価格!H1275,-$F$14))</f>
        <v>#DIV/0!</v>
      </c>
      <c r="V1287" t="e">
        <f>IF(U1287=0,1,IF(予定価格!O1275=0,1,(U1287-予定価格!P1275)/予定価格!O1275))</f>
        <v>#DIV/0!</v>
      </c>
      <c r="W1287" t="e">
        <f t="shared" si="357"/>
        <v>#DIV/0!</v>
      </c>
      <c r="X1287" t="e">
        <f t="shared" si="366"/>
        <v>#DIV/0!</v>
      </c>
      <c r="Y1287" t="e">
        <f>IF(U1287=0,0,IF(予定価格!G1275=0,0,(U1287-予定価格!H1275)/予定価格!G1275))</f>
        <v>#DIV/0!</v>
      </c>
      <c r="Z1287" t="e">
        <f t="shared" si="358"/>
        <v>#DIV/0!</v>
      </c>
      <c r="AA1287" t="e">
        <f t="shared" si="367"/>
        <v>#DIV/0!</v>
      </c>
      <c r="AB1287" s="6" t="e">
        <f t="shared" si="368"/>
        <v>#DIV/0!</v>
      </c>
    </row>
    <row r="1288" spans="1:28" hidden="1" x14ac:dyDescent="0.2">
      <c r="A1288">
        <f>+予定価格!A1276</f>
        <v>0</v>
      </c>
      <c r="B1288" s="268">
        <f>ROUND(予定価格!B1276*査定表!$B$1949,-D1288)+E1288</f>
        <v>0</v>
      </c>
      <c r="C1288" s="268"/>
      <c r="D1288" s="32">
        <f t="shared" si="353"/>
        <v>3</v>
      </c>
      <c r="E1288" s="33">
        <f t="shared" si="359"/>
        <v>0</v>
      </c>
      <c r="F1288" s="268">
        <f>IF($F$12=0,0,IF(予定価格!$G$1939=0,ROUND(予定価格!H1276*(入力表!$F$12/予定価格!$H$1943),-H1288),ROUND((予定価格!G1276*(入力表!$F$12-予定価格!$H$1943)/予定価格!$G$1943)+予定価格!H1276,-H1288)))+I1288</f>
        <v>0</v>
      </c>
      <c r="G1288" s="268"/>
      <c r="H1288" s="34">
        <f t="shared" si="354"/>
        <v>3</v>
      </c>
      <c r="I1288" s="35">
        <f t="shared" si="360"/>
        <v>0</v>
      </c>
      <c r="J1288" s="252">
        <f t="shared" si="361"/>
        <v>0</v>
      </c>
      <c r="K1288" s="12">
        <f t="shared" si="362"/>
        <v>0</v>
      </c>
      <c r="L1288" s="37"/>
      <c r="M1288" s="6">
        <f>ROUND(予定価格!B1276*査定表!$B$1949,-$F$14)</f>
        <v>0</v>
      </c>
      <c r="N1288">
        <f>IF(M1288=0,1,M1288/予定価格!B1276)</f>
        <v>1</v>
      </c>
      <c r="O1288">
        <f t="shared" si="355"/>
        <v>11</v>
      </c>
      <c r="P1288">
        <f t="shared" si="363"/>
        <v>0</v>
      </c>
      <c r="Q1288">
        <f>IF(M1288=0,0,M1288/予定価格!B1276)</f>
        <v>0</v>
      </c>
      <c r="R1288">
        <f t="shared" si="356"/>
        <v>11</v>
      </c>
      <c r="S1288">
        <f t="shared" si="364"/>
        <v>0</v>
      </c>
      <c r="T1288" s="6">
        <f t="shared" si="365"/>
        <v>0</v>
      </c>
      <c r="U1288" s="6" t="e">
        <f>IF(予定価格!$G$1939=0,ROUND(予定価格!H1276*(入力表!$F$12/予定価格!$H$1943),-$F$14),ROUND((予定価格!G1276*(入力表!$F$12-予定価格!$H$1943)/予定価格!$G$1943)+予定価格!H1276,-$F$14))</f>
        <v>#DIV/0!</v>
      </c>
      <c r="V1288" t="e">
        <f>IF(U1288=0,1,IF(予定価格!O1276=0,1,(U1288-予定価格!P1276)/予定価格!O1276))</f>
        <v>#DIV/0!</v>
      </c>
      <c r="W1288" t="e">
        <f t="shared" si="357"/>
        <v>#DIV/0!</v>
      </c>
      <c r="X1288" t="e">
        <f t="shared" si="366"/>
        <v>#DIV/0!</v>
      </c>
      <c r="Y1288" t="e">
        <f>IF(U1288=0,0,IF(予定価格!G1276=0,0,(U1288-予定価格!H1276)/予定価格!G1276))</f>
        <v>#DIV/0!</v>
      </c>
      <c r="Z1288" t="e">
        <f t="shared" si="358"/>
        <v>#DIV/0!</v>
      </c>
      <c r="AA1288" t="e">
        <f t="shared" si="367"/>
        <v>#DIV/0!</v>
      </c>
      <c r="AB1288" s="6" t="e">
        <f t="shared" si="368"/>
        <v>#DIV/0!</v>
      </c>
    </row>
    <row r="1289" spans="1:28" hidden="1" x14ac:dyDescent="0.2">
      <c r="A1289">
        <f>+予定価格!A1277</f>
        <v>0</v>
      </c>
      <c r="B1289" s="268">
        <f>ROUND(予定価格!B1277*査定表!$B$1949,-D1289)+E1289</f>
        <v>0</v>
      </c>
      <c r="C1289" s="268"/>
      <c r="D1289" s="32">
        <f t="shared" si="353"/>
        <v>3</v>
      </c>
      <c r="E1289" s="33">
        <f t="shared" si="359"/>
        <v>0</v>
      </c>
      <c r="F1289" s="268">
        <f>IF($F$12=0,0,IF(予定価格!$G$1939=0,ROUND(予定価格!H1277*(入力表!$F$12/予定価格!$H$1943),-H1289),ROUND((予定価格!G1277*(入力表!$F$12-予定価格!$H$1943)/予定価格!$G$1943)+予定価格!H1277,-H1289)))+I1289</f>
        <v>0</v>
      </c>
      <c r="G1289" s="268"/>
      <c r="H1289" s="34">
        <f t="shared" si="354"/>
        <v>3</v>
      </c>
      <c r="I1289" s="35">
        <f t="shared" si="360"/>
        <v>0</v>
      </c>
      <c r="J1289" s="252">
        <f t="shared" si="361"/>
        <v>0</v>
      </c>
      <c r="K1289" s="12">
        <f t="shared" si="362"/>
        <v>0</v>
      </c>
      <c r="L1289" s="37"/>
      <c r="M1289" s="6">
        <f>ROUND(予定価格!B1277*査定表!$B$1949,-$F$14)</f>
        <v>0</v>
      </c>
      <c r="N1289">
        <f>IF(M1289=0,1,M1289/予定価格!B1277)</f>
        <v>1</v>
      </c>
      <c r="O1289">
        <f t="shared" si="355"/>
        <v>11</v>
      </c>
      <c r="P1289">
        <f t="shared" si="363"/>
        <v>0</v>
      </c>
      <c r="Q1289">
        <f>IF(M1289=0,0,M1289/予定価格!B1277)</f>
        <v>0</v>
      </c>
      <c r="R1289">
        <f t="shared" si="356"/>
        <v>11</v>
      </c>
      <c r="S1289">
        <f t="shared" si="364"/>
        <v>0</v>
      </c>
      <c r="T1289" s="6">
        <f t="shared" si="365"/>
        <v>0</v>
      </c>
      <c r="U1289" s="6" t="e">
        <f>IF(予定価格!$G$1939=0,ROUND(予定価格!H1277*(入力表!$F$12/予定価格!$H$1943),-$F$14),ROUND((予定価格!G1277*(入力表!$F$12-予定価格!$H$1943)/予定価格!$G$1943)+予定価格!H1277,-$F$14))</f>
        <v>#DIV/0!</v>
      </c>
      <c r="V1289" t="e">
        <f>IF(U1289=0,1,IF(予定価格!O1277=0,1,(U1289-予定価格!P1277)/予定価格!O1277))</f>
        <v>#DIV/0!</v>
      </c>
      <c r="W1289" t="e">
        <f t="shared" si="357"/>
        <v>#DIV/0!</v>
      </c>
      <c r="X1289" t="e">
        <f t="shared" si="366"/>
        <v>#DIV/0!</v>
      </c>
      <c r="Y1289" t="e">
        <f>IF(U1289=0,0,IF(予定価格!G1277=0,0,(U1289-予定価格!H1277)/予定価格!G1277))</f>
        <v>#DIV/0!</v>
      </c>
      <c r="Z1289" t="e">
        <f t="shared" si="358"/>
        <v>#DIV/0!</v>
      </c>
      <c r="AA1289" t="e">
        <f t="shared" si="367"/>
        <v>#DIV/0!</v>
      </c>
      <c r="AB1289" s="6" t="e">
        <f t="shared" si="368"/>
        <v>#DIV/0!</v>
      </c>
    </row>
    <row r="1290" spans="1:28" hidden="1" x14ac:dyDescent="0.2">
      <c r="A1290">
        <f>+予定価格!A1278</f>
        <v>0</v>
      </c>
      <c r="B1290" s="268">
        <f>ROUND(予定価格!B1278*査定表!$B$1949,-D1290)+E1290</f>
        <v>0</v>
      </c>
      <c r="C1290" s="268"/>
      <c r="D1290" s="32">
        <f t="shared" si="353"/>
        <v>3</v>
      </c>
      <c r="E1290" s="33">
        <f t="shared" si="359"/>
        <v>0</v>
      </c>
      <c r="F1290" s="268">
        <f>IF($F$12=0,0,IF(予定価格!$G$1939=0,ROUND(予定価格!H1278*(入力表!$F$12/予定価格!$H$1943),-H1290),ROUND((予定価格!G1278*(入力表!$F$12-予定価格!$H$1943)/予定価格!$G$1943)+予定価格!H1278,-H1290)))+I1290</f>
        <v>0</v>
      </c>
      <c r="G1290" s="268"/>
      <c r="H1290" s="34">
        <f t="shared" si="354"/>
        <v>3</v>
      </c>
      <c r="I1290" s="35">
        <f t="shared" si="360"/>
        <v>0</v>
      </c>
      <c r="J1290" s="252">
        <f t="shared" si="361"/>
        <v>0</v>
      </c>
      <c r="K1290" s="12">
        <f t="shared" si="362"/>
        <v>0</v>
      </c>
      <c r="L1290" s="37"/>
      <c r="M1290" s="6">
        <f>ROUND(予定価格!B1278*査定表!$B$1949,-$F$14)</f>
        <v>0</v>
      </c>
      <c r="N1290">
        <f>IF(M1290=0,1,M1290/予定価格!B1278)</f>
        <v>1</v>
      </c>
      <c r="O1290">
        <f t="shared" si="355"/>
        <v>11</v>
      </c>
      <c r="P1290">
        <f t="shared" si="363"/>
        <v>0</v>
      </c>
      <c r="Q1290">
        <f>IF(M1290=0,0,M1290/予定価格!B1278)</f>
        <v>0</v>
      </c>
      <c r="R1290">
        <f t="shared" si="356"/>
        <v>11</v>
      </c>
      <c r="S1290">
        <f t="shared" si="364"/>
        <v>0</v>
      </c>
      <c r="T1290" s="6">
        <f t="shared" si="365"/>
        <v>0</v>
      </c>
      <c r="U1290" s="6" t="e">
        <f>IF(予定価格!$G$1939=0,ROUND(予定価格!H1278*(入力表!$F$12/予定価格!$H$1943),-$F$14),ROUND((予定価格!G1278*(入力表!$F$12-予定価格!$H$1943)/予定価格!$G$1943)+予定価格!H1278,-$F$14))</f>
        <v>#DIV/0!</v>
      </c>
      <c r="V1290" t="e">
        <f>IF(U1290=0,1,IF(予定価格!O1278=0,1,(U1290-予定価格!P1278)/予定価格!O1278))</f>
        <v>#DIV/0!</v>
      </c>
      <c r="W1290" t="e">
        <f t="shared" si="357"/>
        <v>#DIV/0!</v>
      </c>
      <c r="X1290" t="e">
        <f t="shared" si="366"/>
        <v>#DIV/0!</v>
      </c>
      <c r="Y1290" t="e">
        <f>IF(U1290=0,0,IF(予定価格!G1278=0,0,(U1290-予定価格!H1278)/予定価格!G1278))</f>
        <v>#DIV/0!</v>
      </c>
      <c r="Z1290" t="e">
        <f t="shared" si="358"/>
        <v>#DIV/0!</v>
      </c>
      <c r="AA1290" t="e">
        <f t="shared" si="367"/>
        <v>#DIV/0!</v>
      </c>
      <c r="AB1290" s="6" t="e">
        <f t="shared" si="368"/>
        <v>#DIV/0!</v>
      </c>
    </row>
    <row r="1291" spans="1:28" hidden="1" x14ac:dyDescent="0.2">
      <c r="A1291">
        <f>+予定価格!A1279</f>
        <v>0</v>
      </c>
      <c r="B1291" s="268">
        <f>ROUND(予定価格!B1279*査定表!$B$1949,-D1291)+E1291</f>
        <v>0</v>
      </c>
      <c r="C1291" s="268"/>
      <c r="D1291" s="32">
        <f t="shared" si="353"/>
        <v>3</v>
      </c>
      <c r="E1291" s="33">
        <f t="shared" si="359"/>
        <v>0</v>
      </c>
      <c r="F1291" s="268">
        <f>IF($F$12=0,0,IF(予定価格!$G$1939=0,ROUND(予定価格!H1279*(入力表!$F$12/予定価格!$H$1943),-H1291),ROUND((予定価格!G1279*(入力表!$F$12-予定価格!$H$1943)/予定価格!$G$1943)+予定価格!H1279,-H1291)))+I1291</f>
        <v>0</v>
      </c>
      <c r="G1291" s="268"/>
      <c r="H1291" s="34">
        <f t="shared" si="354"/>
        <v>3</v>
      </c>
      <c r="I1291" s="35">
        <f t="shared" si="360"/>
        <v>0</v>
      </c>
      <c r="J1291" s="252">
        <f t="shared" si="361"/>
        <v>0</v>
      </c>
      <c r="K1291" s="12">
        <f t="shared" si="362"/>
        <v>0</v>
      </c>
      <c r="L1291" s="37"/>
      <c r="M1291" s="6">
        <f>ROUND(予定価格!B1279*査定表!$B$1949,-$F$14)</f>
        <v>0</v>
      </c>
      <c r="N1291">
        <f>IF(M1291=0,1,M1291/予定価格!B1279)</f>
        <v>1</v>
      </c>
      <c r="O1291">
        <f t="shared" si="355"/>
        <v>11</v>
      </c>
      <c r="P1291">
        <f t="shared" si="363"/>
        <v>0</v>
      </c>
      <c r="Q1291">
        <f>IF(M1291=0,0,M1291/予定価格!B1279)</f>
        <v>0</v>
      </c>
      <c r="R1291">
        <f t="shared" si="356"/>
        <v>11</v>
      </c>
      <c r="S1291">
        <f t="shared" si="364"/>
        <v>0</v>
      </c>
      <c r="T1291" s="6">
        <f t="shared" si="365"/>
        <v>0</v>
      </c>
      <c r="U1291" s="6" t="e">
        <f>IF(予定価格!$G$1939=0,ROUND(予定価格!H1279*(入力表!$F$12/予定価格!$H$1943),-$F$14),ROUND((予定価格!G1279*(入力表!$F$12-予定価格!$H$1943)/予定価格!$G$1943)+予定価格!H1279,-$F$14))</f>
        <v>#DIV/0!</v>
      </c>
      <c r="V1291" t="e">
        <f>IF(U1291=0,1,IF(予定価格!O1279=0,1,(U1291-予定価格!P1279)/予定価格!O1279))</f>
        <v>#DIV/0!</v>
      </c>
      <c r="W1291" t="e">
        <f t="shared" si="357"/>
        <v>#DIV/0!</v>
      </c>
      <c r="X1291" t="e">
        <f t="shared" si="366"/>
        <v>#DIV/0!</v>
      </c>
      <c r="Y1291" t="e">
        <f>IF(U1291=0,0,IF(予定価格!G1279=0,0,(U1291-予定価格!H1279)/予定価格!G1279))</f>
        <v>#DIV/0!</v>
      </c>
      <c r="Z1291" t="e">
        <f t="shared" si="358"/>
        <v>#DIV/0!</v>
      </c>
      <c r="AA1291" t="e">
        <f t="shared" si="367"/>
        <v>#DIV/0!</v>
      </c>
      <c r="AB1291" s="6" t="e">
        <f t="shared" si="368"/>
        <v>#DIV/0!</v>
      </c>
    </row>
    <row r="1292" spans="1:28" hidden="1" x14ac:dyDescent="0.2">
      <c r="A1292">
        <f>+予定価格!A1280</f>
        <v>0</v>
      </c>
      <c r="B1292" s="268">
        <f>ROUND(予定価格!B1280*査定表!$B$1949,-D1292)+E1292</f>
        <v>0</v>
      </c>
      <c r="C1292" s="268"/>
      <c r="D1292" s="32">
        <f t="shared" si="353"/>
        <v>3</v>
      </c>
      <c r="E1292" s="33">
        <f t="shared" si="359"/>
        <v>0</v>
      </c>
      <c r="F1292" s="268">
        <f>IF($F$12=0,0,IF(予定価格!$G$1939=0,ROUND(予定価格!H1280*(入力表!$F$12/予定価格!$H$1943),-H1292),ROUND((予定価格!G1280*(入力表!$F$12-予定価格!$H$1943)/予定価格!$G$1943)+予定価格!H1280,-H1292)))+I1292</f>
        <v>0</v>
      </c>
      <c r="G1292" s="268"/>
      <c r="H1292" s="34">
        <f t="shared" si="354"/>
        <v>3</v>
      </c>
      <c r="I1292" s="35">
        <f t="shared" si="360"/>
        <v>0</v>
      </c>
      <c r="J1292" s="252">
        <f t="shared" si="361"/>
        <v>0</v>
      </c>
      <c r="K1292" s="12">
        <f t="shared" si="362"/>
        <v>0</v>
      </c>
      <c r="L1292" s="37"/>
      <c r="M1292" s="6">
        <f>ROUND(予定価格!B1280*査定表!$B$1949,-$F$14)</f>
        <v>0</v>
      </c>
      <c r="N1292">
        <f>IF(M1292=0,1,M1292/予定価格!B1280)</f>
        <v>1</v>
      </c>
      <c r="O1292">
        <f t="shared" si="355"/>
        <v>11</v>
      </c>
      <c r="P1292">
        <f t="shared" si="363"/>
        <v>0</v>
      </c>
      <c r="Q1292">
        <f>IF(M1292=0,0,M1292/予定価格!B1280)</f>
        <v>0</v>
      </c>
      <c r="R1292">
        <f t="shared" si="356"/>
        <v>11</v>
      </c>
      <c r="S1292">
        <f t="shared" si="364"/>
        <v>0</v>
      </c>
      <c r="T1292" s="6">
        <f t="shared" si="365"/>
        <v>0</v>
      </c>
      <c r="U1292" s="6" t="e">
        <f>IF(予定価格!$G$1939=0,ROUND(予定価格!H1280*(入力表!$F$12/予定価格!$H$1943),-$F$14),ROUND((予定価格!G1280*(入力表!$F$12-予定価格!$H$1943)/予定価格!$G$1943)+予定価格!H1280,-$F$14))</f>
        <v>#DIV/0!</v>
      </c>
      <c r="V1292" t="e">
        <f>IF(U1292=0,1,IF(予定価格!O1280=0,1,(U1292-予定価格!P1280)/予定価格!O1280))</f>
        <v>#DIV/0!</v>
      </c>
      <c r="W1292" t="e">
        <f t="shared" si="357"/>
        <v>#DIV/0!</v>
      </c>
      <c r="X1292" t="e">
        <f t="shared" si="366"/>
        <v>#DIV/0!</v>
      </c>
      <c r="Y1292" t="e">
        <f>IF(U1292=0,0,IF(予定価格!G1280=0,0,(U1292-予定価格!H1280)/予定価格!G1280))</f>
        <v>#DIV/0!</v>
      </c>
      <c r="Z1292" t="e">
        <f t="shared" si="358"/>
        <v>#DIV/0!</v>
      </c>
      <c r="AA1292" t="e">
        <f t="shared" si="367"/>
        <v>#DIV/0!</v>
      </c>
      <c r="AB1292" s="6" t="e">
        <f t="shared" si="368"/>
        <v>#DIV/0!</v>
      </c>
    </row>
    <row r="1293" spans="1:28" hidden="1" x14ac:dyDescent="0.2">
      <c r="A1293">
        <f>+予定価格!A1281</f>
        <v>0</v>
      </c>
      <c r="B1293" s="268">
        <f>ROUND(予定価格!B1281*査定表!$B$1949,-D1293)+E1293</f>
        <v>0</v>
      </c>
      <c r="C1293" s="268"/>
      <c r="D1293" s="32">
        <f t="shared" si="353"/>
        <v>3</v>
      </c>
      <c r="E1293" s="33">
        <f t="shared" si="359"/>
        <v>0</v>
      </c>
      <c r="F1293" s="268">
        <f>IF($F$12=0,0,IF(予定価格!$G$1939=0,ROUND(予定価格!H1281*(入力表!$F$12/予定価格!$H$1943),-H1293),ROUND((予定価格!G1281*(入力表!$F$12-予定価格!$H$1943)/予定価格!$G$1943)+予定価格!H1281,-H1293)))+I1293</f>
        <v>0</v>
      </c>
      <c r="G1293" s="268"/>
      <c r="H1293" s="34">
        <f t="shared" si="354"/>
        <v>3</v>
      </c>
      <c r="I1293" s="35">
        <f t="shared" si="360"/>
        <v>0</v>
      </c>
      <c r="J1293" s="252">
        <f t="shared" si="361"/>
        <v>0</v>
      </c>
      <c r="K1293" s="12">
        <f t="shared" si="362"/>
        <v>0</v>
      </c>
      <c r="L1293" s="37"/>
      <c r="M1293" s="6">
        <f>ROUND(予定価格!B1281*査定表!$B$1949,-$F$14)</f>
        <v>0</v>
      </c>
      <c r="N1293">
        <f>IF(M1293=0,1,M1293/予定価格!B1281)</f>
        <v>1</v>
      </c>
      <c r="O1293">
        <f t="shared" si="355"/>
        <v>11</v>
      </c>
      <c r="P1293">
        <f t="shared" si="363"/>
        <v>0</v>
      </c>
      <c r="Q1293">
        <f>IF(M1293=0,0,M1293/予定価格!B1281)</f>
        <v>0</v>
      </c>
      <c r="R1293">
        <f t="shared" si="356"/>
        <v>11</v>
      </c>
      <c r="S1293">
        <f t="shared" si="364"/>
        <v>0</v>
      </c>
      <c r="T1293" s="6">
        <f t="shared" si="365"/>
        <v>0</v>
      </c>
      <c r="U1293" s="6" t="e">
        <f>IF(予定価格!$G$1939=0,ROUND(予定価格!H1281*(入力表!$F$12/予定価格!$H$1943),-$F$14),ROUND((予定価格!G1281*(入力表!$F$12-予定価格!$H$1943)/予定価格!$G$1943)+予定価格!H1281,-$F$14))</f>
        <v>#DIV/0!</v>
      </c>
      <c r="V1293" t="e">
        <f>IF(U1293=0,1,IF(予定価格!O1281=0,1,(U1293-予定価格!P1281)/予定価格!O1281))</f>
        <v>#DIV/0!</v>
      </c>
      <c r="W1293" t="e">
        <f t="shared" si="357"/>
        <v>#DIV/0!</v>
      </c>
      <c r="X1293" t="e">
        <f t="shared" si="366"/>
        <v>#DIV/0!</v>
      </c>
      <c r="Y1293" t="e">
        <f>IF(U1293=0,0,IF(予定価格!G1281=0,0,(U1293-予定価格!H1281)/予定価格!G1281))</f>
        <v>#DIV/0!</v>
      </c>
      <c r="Z1293" t="e">
        <f t="shared" si="358"/>
        <v>#DIV/0!</v>
      </c>
      <c r="AA1293" t="e">
        <f t="shared" si="367"/>
        <v>#DIV/0!</v>
      </c>
      <c r="AB1293" s="6" t="e">
        <f t="shared" si="368"/>
        <v>#DIV/0!</v>
      </c>
    </row>
    <row r="1294" spans="1:28" hidden="1" x14ac:dyDescent="0.2">
      <c r="A1294">
        <f>+予定価格!A1282</f>
        <v>0</v>
      </c>
      <c r="B1294" s="268">
        <f>ROUND(予定価格!B1282*査定表!$B$1949,-D1294)+E1294</f>
        <v>0</v>
      </c>
      <c r="C1294" s="268"/>
      <c r="D1294" s="32">
        <f t="shared" si="353"/>
        <v>3</v>
      </c>
      <c r="E1294" s="33">
        <f t="shared" si="359"/>
        <v>0</v>
      </c>
      <c r="F1294" s="268">
        <f>IF($F$12=0,0,IF(予定価格!$G$1939=0,ROUND(予定価格!H1282*(入力表!$F$12/予定価格!$H$1943),-H1294),ROUND((予定価格!G1282*(入力表!$F$12-予定価格!$H$1943)/予定価格!$G$1943)+予定価格!H1282,-H1294)))+I1294</f>
        <v>0</v>
      </c>
      <c r="G1294" s="268"/>
      <c r="H1294" s="34">
        <f t="shared" si="354"/>
        <v>3</v>
      </c>
      <c r="I1294" s="35">
        <f t="shared" si="360"/>
        <v>0</v>
      </c>
      <c r="J1294" s="252">
        <f t="shared" si="361"/>
        <v>0</v>
      </c>
      <c r="K1294" s="12">
        <f t="shared" si="362"/>
        <v>0</v>
      </c>
      <c r="L1294" s="37"/>
      <c r="M1294" s="6">
        <f>ROUND(予定価格!B1282*査定表!$B$1949,-$F$14)</f>
        <v>0</v>
      </c>
      <c r="N1294">
        <f>IF(M1294=0,1,M1294/予定価格!B1282)</f>
        <v>1</v>
      </c>
      <c r="O1294">
        <f t="shared" si="355"/>
        <v>11</v>
      </c>
      <c r="P1294">
        <f t="shared" si="363"/>
        <v>0</v>
      </c>
      <c r="Q1294">
        <f>IF(M1294=0,0,M1294/予定価格!B1282)</f>
        <v>0</v>
      </c>
      <c r="R1294">
        <f t="shared" si="356"/>
        <v>11</v>
      </c>
      <c r="S1294">
        <f t="shared" si="364"/>
        <v>0</v>
      </c>
      <c r="T1294" s="6">
        <f t="shared" si="365"/>
        <v>0</v>
      </c>
      <c r="U1294" s="6" t="e">
        <f>IF(予定価格!$G$1939=0,ROUND(予定価格!H1282*(入力表!$F$12/予定価格!$H$1943),-$F$14),ROUND((予定価格!G1282*(入力表!$F$12-予定価格!$H$1943)/予定価格!$G$1943)+予定価格!H1282,-$F$14))</f>
        <v>#DIV/0!</v>
      </c>
      <c r="V1294" t="e">
        <f>IF(U1294=0,1,IF(予定価格!O1282=0,1,(U1294-予定価格!P1282)/予定価格!O1282))</f>
        <v>#DIV/0!</v>
      </c>
      <c r="W1294" t="e">
        <f t="shared" si="357"/>
        <v>#DIV/0!</v>
      </c>
      <c r="X1294" t="e">
        <f t="shared" si="366"/>
        <v>#DIV/0!</v>
      </c>
      <c r="Y1294" t="e">
        <f>IF(U1294=0,0,IF(予定価格!G1282=0,0,(U1294-予定価格!H1282)/予定価格!G1282))</f>
        <v>#DIV/0!</v>
      </c>
      <c r="Z1294" t="e">
        <f t="shared" si="358"/>
        <v>#DIV/0!</v>
      </c>
      <c r="AA1294" t="e">
        <f t="shared" si="367"/>
        <v>#DIV/0!</v>
      </c>
      <c r="AB1294" s="6" t="e">
        <f t="shared" si="368"/>
        <v>#DIV/0!</v>
      </c>
    </row>
    <row r="1295" spans="1:28" hidden="1" x14ac:dyDescent="0.2">
      <c r="A1295">
        <f>+予定価格!A1283</f>
        <v>0</v>
      </c>
      <c r="B1295" s="268">
        <f>ROUND(予定価格!B1283*査定表!$B$1949,-D1295)+E1295</f>
        <v>0</v>
      </c>
      <c r="C1295" s="268"/>
      <c r="D1295" s="32">
        <f t="shared" si="353"/>
        <v>3</v>
      </c>
      <c r="E1295" s="33">
        <f t="shared" si="359"/>
        <v>0</v>
      </c>
      <c r="F1295" s="268">
        <f>IF($F$12=0,0,IF(予定価格!$G$1939=0,ROUND(予定価格!H1283*(入力表!$F$12/予定価格!$H$1943),-H1295),ROUND((予定価格!G1283*(入力表!$F$12-予定価格!$H$1943)/予定価格!$G$1943)+予定価格!H1283,-H1295)))+I1295</f>
        <v>0</v>
      </c>
      <c r="G1295" s="268"/>
      <c r="H1295" s="34">
        <f t="shared" si="354"/>
        <v>3</v>
      </c>
      <c r="I1295" s="35">
        <f t="shared" si="360"/>
        <v>0</v>
      </c>
      <c r="J1295" s="252">
        <f t="shared" si="361"/>
        <v>0</v>
      </c>
      <c r="K1295" s="12">
        <f t="shared" si="362"/>
        <v>0</v>
      </c>
      <c r="L1295" s="37"/>
      <c r="M1295" s="6">
        <f>ROUND(予定価格!B1283*査定表!$B$1949,-$F$14)</f>
        <v>0</v>
      </c>
      <c r="N1295">
        <f>IF(M1295=0,1,M1295/予定価格!B1283)</f>
        <v>1</v>
      </c>
      <c r="O1295">
        <f t="shared" si="355"/>
        <v>11</v>
      </c>
      <c r="P1295">
        <f t="shared" si="363"/>
        <v>0</v>
      </c>
      <c r="Q1295">
        <f>IF(M1295=0,0,M1295/予定価格!B1283)</f>
        <v>0</v>
      </c>
      <c r="R1295">
        <f t="shared" si="356"/>
        <v>11</v>
      </c>
      <c r="S1295">
        <f t="shared" si="364"/>
        <v>0</v>
      </c>
      <c r="T1295" s="6">
        <f t="shared" si="365"/>
        <v>0</v>
      </c>
      <c r="U1295" s="6" t="e">
        <f>IF(予定価格!$G$1939=0,ROUND(予定価格!H1283*(入力表!$F$12/予定価格!$H$1943),-$F$14),ROUND((予定価格!G1283*(入力表!$F$12-予定価格!$H$1943)/予定価格!$G$1943)+予定価格!H1283,-$F$14))</f>
        <v>#DIV/0!</v>
      </c>
      <c r="V1295" t="e">
        <f>IF(U1295=0,1,IF(予定価格!O1283=0,1,(U1295-予定価格!P1283)/予定価格!O1283))</f>
        <v>#DIV/0!</v>
      </c>
      <c r="W1295" t="e">
        <f t="shared" si="357"/>
        <v>#DIV/0!</v>
      </c>
      <c r="X1295" t="e">
        <f t="shared" si="366"/>
        <v>#DIV/0!</v>
      </c>
      <c r="Y1295" t="e">
        <f>IF(U1295=0,0,IF(予定価格!G1283=0,0,(U1295-予定価格!H1283)/予定価格!G1283))</f>
        <v>#DIV/0!</v>
      </c>
      <c r="Z1295" t="e">
        <f t="shared" si="358"/>
        <v>#DIV/0!</v>
      </c>
      <c r="AA1295" t="e">
        <f t="shared" si="367"/>
        <v>#DIV/0!</v>
      </c>
      <c r="AB1295" s="6" t="e">
        <f t="shared" si="368"/>
        <v>#DIV/0!</v>
      </c>
    </row>
    <row r="1296" spans="1:28" hidden="1" x14ac:dyDescent="0.2">
      <c r="A1296">
        <f>+予定価格!A1284</f>
        <v>0</v>
      </c>
      <c r="B1296" s="268">
        <f>ROUND(予定価格!B1284*査定表!$B$1949,-D1296)+E1296</f>
        <v>0</v>
      </c>
      <c r="C1296" s="268"/>
      <c r="D1296" s="32">
        <f t="shared" si="353"/>
        <v>3</v>
      </c>
      <c r="E1296" s="33">
        <f t="shared" si="359"/>
        <v>0</v>
      </c>
      <c r="F1296" s="268">
        <f>IF($F$12=0,0,IF(予定価格!$G$1939=0,ROUND(予定価格!H1284*(入力表!$F$12/予定価格!$H$1943),-H1296),ROUND((予定価格!G1284*(入力表!$F$12-予定価格!$H$1943)/予定価格!$G$1943)+予定価格!H1284,-H1296)))+I1296</f>
        <v>0</v>
      </c>
      <c r="G1296" s="268"/>
      <c r="H1296" s="34">
        <f t="shared" si="354"/>
        <v>3</v>
      </c>
      <c r="I1296" s="35">
        <f t="shared" si="360"/>
        <v>0</v>
      </c>
      <c r="J1296" s="252">
        <f t="shared" si="361"/>
        <v>0</v>
      </c>
      <c r="K1296" s="12">
        <f t="shared" si="362"/>
        <v>0</v>
      </c>
      <c r="L1296" s="37"/>
      <c r="M1296" s="6">
        <f>ROUND(予定価格!B1284*査定表!$B$1949,-$F$14)</f>
        <v>0</v>
      </c>
      <c r="N1296">
        <f>IF(M1296=0,1,M1296/予定価格!B1284)</f>
        <v>1</v>
      </c>
      <c r="O1296">
        <f t="shared" si="355"/>
        <v>11</v>
      </c>
      <c r="P1296">
        <f t="shared" si="363"/>
        <v>0</v>
      </c>
      <c r="Q1296">
        <f>IF(M1296=0,0,M1296/予定価格!B1284)</f>
        <v>0</v>
      </c>
      <c r="R1296">
        <f t="shared" si="356"/>
        <v>11</v>
      </c>
      <c r="S1296">
        <f t="shared" si="364"/>
        <v>0</v>
      </c>
      <c r="T1296" s="6">
        <f t="shared" si="365"/>
        <v>0</v>
      </c>
      <c r="U1296" s="6" t="e">
        <f>IF(予定価格!$G$1939=0,ROUND(予定価格!H1284*(入力表!$F$12/予定価格!$H$1943),-$F$14),ROUND((予定価格!G1284*(入力表!$F$12-予定価格!$H$1943)/予定価格!$G$1943)+予定価格!H1284,-$F$14))</f>
        <v>#DIV/0!</v>
      </c>
      <c r="V1296" t="e">
        <f>IF(U1296=0,1,IF(予定価格!O1284=0,1,(U1296-予定価格!P1284)/予定価格!O1284))</f>
        <v>#DIV/0!</v>
      </c>
      <c r="W1296" t="e">
        <f t="shared" si="357"/>
        <v>#DIV/0!</v>
      </c>
      <c r="X1296" t="e">
        <f t="shared" si="366"/>
        <v>#DIV/0!</v>
      </c>
      <c r="Y1296" t="e">
        <f>IF(U1296=0,0,IF(予定価格!G1284=0,0,(U1296-予定価格!H1284)/予定価格!G1284))</f>
        <v>#DIV/0!</v>
      </c>
      <c r="Z1296" t="e">
        <f t="shared" si="358"/>
        <v>#DIV/0!</v>
      </c>
      <c r="AA1296" t="e">
        <f t="shared" si="367"/>
        <v>#DIV/0!</v>
      </c>
      <c r="AB1296" s="6" t="e">
        <f t="shared" si="368"/>
        <v>#DIV/0!</v>
      </c>
    </row>
    <row r="1297" spans="1:28" hidden="1" x14ac:dyDescent="0.2">
      <c r="A1297">
        <f>+予定価格!A1285</f>
        <v>0</v>
      </c>
      <c r="B1297" s="268">
        <f>ROUND(予定価格!B1285*査定表!$B$1949,-D1297)+E1297</f>
        <v>0</v>
      </c>
      <c r="C1297" s="268"/>
      <c r="D1297" s="32">
        <f t="shared" si="353"/>
        <v>3</v>
      </c>
      <c r="E1297" s="33">
        <f t="shared" si="359"/>
        <v>0</v>
      </c>
      <c r="F1297" s="268">
        <f>IF($F$12=0,0,IF(予定価格!$G$1939=0,ROUND(予定価格!H1285*(入力表!$F$12/予定価格!$H$1943),-H1297),ROUND((予定価格!G1285*(入力表!$F$12-予定価格!$H$1943)/予定価格!$G$1943)+予定価格!H1285,-H1297)))+I1297</f>
        <v>0</v>
      </c>
      <c r="G1297" s="268"/>
      <c r="H1297" s="34">
        <f t="shared" si="354"/>
        <v>3</v>
      </c>
      <c r="I1297" s="35">
        <f t="shared" si="360"/>
        <v>0</v>
      </c>
      <c r="J1297" s="252">
        <f t="shared" si="361"/>
        <v>0</v>
      </c>
      <c r="K1297" s="12">
        <f t="shared" si="362"/>
        <v>0</v>
      </c>
      <c r="L1297" s="37"/>
      <c r="M1297" s="6">
        <f>ROUND(予定価格!B1285*査定表!$B$1949,-$F$14)</f>
        <v>0</v>
      </c>
      <c r="N1297">
        <f>IF(M1297=0,1,M1297/予定価格!B1285)</f>
        <v>1</v>
      </c>
      <c r="O1297">
        <f t="shared" si="355"/>
        <v>11</v>
      </c>
      <c r="P1297">
        <f t="shared" si="363"/>
        <v>0</v>
      </c>
      <c r="Q1297">
        <f>IF(M1297=0,0,M1297/予定価格!B1285)</f>
        <v>0</v>
      </c>
      <c r="R1297">
        <f t="shared" si="356"/>
        <v>11</v>
      </c>
      <c r="S1297">
        <f t="shared" si="364"/>
        <v>0</v>
      </c>
      <c r="T1297" s="6">
        <f t="shared" si="365"/>
        <v>0</v>
      </c>
      <c r="U1297" s="6" t="e">
        <f>IF(予定価格!$G$1939=0,ROUND(予定価格!H1285*(入力表!$F$12/予定価格!$H$1943),-$F$14),ROUND((予定価格!G1285*(入力表!$F$12-予定価格!$H$1943)/予定価格!$G$1943)+予定価格!H1285,-$F$14))</f>
        <v>#DIV/0!</v>
      </c>
      <c r="V1297" t="e">
        <f>IF(U1297=0,1,IF(予定価格!O1285=0,1,(U1297-予定価格!P1285)/予定価格!O1285))</f>
        <v>#DIV/0!</v>
      </c>
      <c r="W1297" t="e">
        <f t="shared" si="357"/>
        <v>#DIV/0!</v>
      </c>
      <c r="X1297" t="e">
        <f t="shared" si="366"/>
        <v>#DIV/0!</v>
      </c>
      <c r="Y1297" t="e">
        <f>IF(U1297=0,0,IF(予定価格!G1285=0,0,(U1297-予定価格!H1285)/予定価格!G1285))</f>
        <v>#DIV/0!</v>
      </c>
      <c r="Z1297" t="e">
        <f t="shared" si="358"/>
        <v>#DIV/0!</v>
      </c>
      <c r="AA1297" t="e">
        <f t="shared" si="367"/>
        <v>#DIV/0!</v>
      </c>
      <c r="AB1297" s="6" t="e">
        <f t="shared" si="368"/>
        <v>#DIV/0!</v>
      </c>
    </row>
    <row r="1298" spans="1:28" hidden="1" x14ac:dyDescent="0.2">
      <c r="A1298">
        <f>+予定価格!A1286</f>
        <v>0</v>
      </c>
      <c r="B1298" s="268">
        <f>ROUND(予定価格!B1286*査定表!$B$1949,-D1298)+E1298</f>
        <v>0</v>
      </c>
      <c r="C1298" s="268"/>
      <c r="D1298" s="32">
        <f t="shared" ref="D1298:D1361" si="369">+$F$14</f>
        <v>3</v>
      </c>
      <c r="E1298" s="33">
        <f t="shared" si="359"/>
        <v>0</v>
      </c>
      <c r="F1298" s="268">
        <f>IF($F$12=0,0,IF(予定価格!$G$1939=0,ROUND(予定価格!H1286*(入力表!$F$12/予定価格!$H$1943),-H1298),ROUND((予定価格!G1286*(入力表!$F$12-予定価格!$H$1943)/予定価格!$G$1943)+予定価格!H1286,-H1298)))+I1298</f>
        <v>0</v>
      </c>
      <c r="G1298" s="268"/>
      <c r="H1298" s="34">
        <f t="shared" ref="H1298:H1361" si="370">+$F$14</f>
        <v>3</v>
      </c>
      <c r="I1298" s="35">
        <f t="shared" si="360"/>
        <v>0</v>
      </c>
      <c r="J1298" s="252">
        <f t="shared" si="361"/>
        <v>0</v>
      </c>
      <c r="K1298" s="12">
        <f t="shared" si="362"/>
        <v>0</v>
      </c>
      <c r="L1298" s="37"/>
      <c r="M1298" s="6">
        <f>ROUND(予定価格!B1286*査定表!$B$1949,-$F$14)</f>
        <v>0</v>
      </c>
      <c r="N1298">
        <f>IF(M1298=0,1,M1298/予定価格!B1286)</f>
        <v>1</v>
      </c>
      <c r="O1298">
        <f t="shared" si="355"/>
        <v>11</v>
      </c>
      <c r="P1298">
        <f t="shared" si="363"/>
        <v>0</v>
      </c>
      <c r="Q1298">
        <f>IF(M1298=0,0,M1298/予定価格!B1286)</f>
        <v>0</v>
      </c>
      <c r="R1298">
        <f t="shared" si="356"/>
        <v>11</v>
      </c>
      <c r="S1298">
        <f t="shared" si="364"/>
        <v>0</v>
      </c>
      <c r="T1298" s="6">
        <f t="shared" si="365"/>
        <v>0</v>
      </c>
      <c r="U1298" s="6" t="e">
        <f>IF(予定価格!$G$1939=0,ROUND(予定価格!H1286*(入力表!$F$12/予定価格!$H$1943),-$F$14),ROUND((予定価格!G1286*(入力表!$F$12-予定価格!$H$1943)/予定価格!$G$1943)+予定価格!H1286,-$F$14))</f>
        <v>#DIV/0!</v>
      </c>
      <c r="V1298" t="e">
        <f>IF(U1298=0,1,IF(予定価格!O1286=0,1,(U1298-予定価格!P1286)/予定価格!O1286))</f>
        <v>#DIV/0!</v>
      </c>
      <c r="W1298" t="e">
        <f t="shared" si="357"/>
        <v>#DIV/0!</v>
      </c>
      <c r="X1298" t="e">
        <f t="shared" si="366"/>
        <v>#DIV/0!</v>
      </c>
      <c r="Y1298" t="e">
        <f>IF(U1298=0,0,IF(予定価格!G1286=0,0,(U1298-予定価格!H1286)/予定価格!G1286))</f>
        <v>#DIV/0!</v>
      </c>
      <c r="Z1298" t="e">
        <f t="shared" si="358"/>
        <v>#DIV/0!</v>
      </c>
      <c r="AA1298" t="e">
        <f t="shared" si="367"/>
        <v>#DIV/0!</v>
      </c>
      <c r="AB1298" s="6" t="e">
        <f t="shared" si="368"/>
        <v>#DIV/0!</v>
      </c>
    </row>
    <row r="1299" spans="1:28" hidden="1" x14ac:dyDescent="0.2">
      <c r="A1299">
        <f>+予定価格!A1287</f>
        <v>0</v>
      </c>
      <c r="B1299" s="268">
        <f>ROUND(予定価格!B1287*査定表!$B$1949,-D1299)+E1299</f>
        <v>0</v>
      </c>
      <c r="C1299" s="268"/>
      <c r="D1299" s="32">
        <f t="shared" si="369"/>
        <v>3</v>
      </c>
      <c r="E1299" s="33">
        <f t="shared" si="359"/>
        <v>0</v>
      </c>
      <c r="F1299" s="268">
        <f>IF($F$12=0,0,IF(予定価格!$G$1939=0,ROUND(予定価格!H1287*(入力表!$F$12/予定価格!$H$1943),-H1299),ROUND((予定価格!G1287*(入力表!$F$12-予定価格!$H$1943)/予定価格!$G$1943)+予定価格!H1287,-H1299)))+I1299</f>
        <v>0</v>
      </c>
      <c r="G1299" s="268"/>
      <c r="H1299" s="34">
        <f t="shared" si="370"/>
        <v>3</v>
      </c>
      <c r="I1299" s="35">
        <f t="shared" si="360"/>
        <v>0</v>
      </c>
      <c r="J1299" s="252">
        <f t="shared" si="361"/>
        <v>0</v>
      </c>
      <c r="K1299" s="12">
        <f t="shared" si="362"/>
        <v>0</v>
      </c>
      <c r="L1299" s="37"/>
      <c r="M1299" s="6">
        <f>ROUND(予定価格!B1287*査定表!$B$1949,-$F$14)</f>
        <v>0</v>
      </c>
      <c r="N1299">
        <f>IF(M1299=0,1,M1299/予定価格!B1287)</f>
        <v>1</v>
      </c>
      <c r="O1299">
        <f t="shared" si="355"/>
        <v>11</v>
      </c>
      <c r="P1299">
        <f t="shared" si="363"/>
        <v>0</v>
      </c>
      <c r="Q1299">
        <f>IF(M1299=0,0,M1299/予定価格!B1287)</f>
        <v>0</v>
      </c>
      <c r="R1299">
        <f t="shared" si="356"/>
        <v>11</v>
      </c>
      <c r="S1299">
        <f t="shared" si="364"/>
        <v>0</v>
      </c>
      <c r="T1299" s="6">
        <f t="shared" si="365"/>
        <v>0</v>
      </c>
      <c r="U1299" s="6" t="e">
        <f>IF(予定価格!$G$1939=0,ROUND(予定価格!H1287*(入力表!$F$12/予定価格!$H$1943),-$F$14),ROUND((予定価格!G1287*(入力表!$F$12-予定価格!$H$1943)/予定価格!$G$1943)+予定価格!H1287,-$F$14))</f>
        <v>#DIV/0!</v>
      </c>
      <c r="V1299" t="e">
        <f>IF(U1299=0,1,IF(予定価格!O1287=0,1,(U1299-予定価格!P1287)/予定価格!O1287))</f>
        <v>#DIV/0!</v>
      </c>
      <c r="W1299" t="e">
        <f t="shared" si="357"/>
        <v>#DIV/0!</v>
      </c>
      <c r="X1299" t="e">
        <f t="shared" si="366"/>
        <v>#DIV/0!</v>
      </c>
      <c r="Y1299" t="e">
        <f>IF(U1299=0,0,IF(予定価格!G1287=0,0,(U1299-予定価格!H1287)/予定価格!G1287))</f>
        <v>#DIV/0!</v>
      </c>
      <c r="Z1299" t="e">
        <f t="shared" si="358"/>
        <v>#DIV/0!</v>
      </c>
      <c r="AA1299" t="e">
        <f t="shared" si="367"/>
        <v>#DIV/0!</v>
      </c>
      <c r="AB1299" s="6" t="e">
        <f t="shared" si="368"/>
        <v>#DIV/0!</v>
      </c>
    </row>
    <row r="1300" spans="1:28" hidden="1" x14ac:dyDescent="0.2">
      <c r="A1300">
        <f>+予定価格!A1288</f>
        <v>0</v>
      </c>
      <c r="B1300" s="268">
        <f>ROUND(予定価格!B1288*査定表!$B$1949,-D1300)+E1300</f>
        <v>0</v>
      </c>
      <c r="C1300" s="268"/>
      <c r="D1300" s="32">
        <f t="shared" si="369"/>
        <v>3</v>
      </c>
      <c r="E1300" s="33">
        <f t="shared" si="359"/>
        <v>0</v>
      </c>
      <c r="F1300" s="268">
        <f>IF($F$12=0,0,IF(予定価格!$G$1939=0,ROUND(予定価格!H1288*(入力表!$F$12/予定価格!$H$1943),-H1300),ROUND((予定価格!G1288*(入力表!$F$12-予定価格!$H$1943)/予定価格!$G$1943)+予定価格!H1288,-H1300)))+I1300</f>
        <v>0</v>
      </c>
      <c r="G1300" s="268"/>
      <c r="H1300" s="34">
        <f t="shared" si="370"/>
        <v>3</v>
      </c>
      <c r="I1300" s="35">
        <f t="shared" si="360"/>
        <v>0</v>
      </c>
      <c r="J1300" s="252">
        <f t="shared" si="361"/>
        <v>0</v>
      </c>
      <c r="K1300" s="12">
        <f t="shared" si="362"/>
        <v>0</v>
      </c>
      <c r="L1300" s="37"/>
      <c r="M1300" s="6">
        <f>ROUND(予定価格!B1288*査定表!$B$1949,-$F$14)</f>
        <v>0</v>
      </c>
      <c r="N1300">
        <f>IF(M1300=0,1,M1300/予定価格!B1288)</f>
        <v>1</v>
      </c>
      <c r="O1300">
        <f t="shared" si="355"/>
        <v>11</v>
      </c>
      <c r="P1300">
        <f t="shared" si="363"/>
        <v>0</v>
      </c>
      <c r="Q1300">
        <f>IF(M1300=0,0,M1300/予定価格!B1288)</f>
        <v>0</v>
      </c>
      <c r="R1300">
        <f t="shared" si="356"/>
        <v>11</v>
      </c>
      <c r="S1300">
        <f t="shared" si="364"/>
        <v>0</v>
      </c>
      <c r="T1300" s="6">
        <f t="shared" si="365"/>
        <v>0</v>
      </c>
      <c r="U1300" s="6" t="e">
        <f>IF(予定価格!$G$1939=0,ROUND(予定価格!H1288*(入力表!$F$12/予定価格!$H$1943),-$F$14),ROUND((予定価格!G1288*(入力表!$F$12-予定価格!$H$1943)/予定価格!$G$1943)+予定価格!H1288,-$F$14))</f>
        <v>#DIV/0!</v>
      </c>
      <c r="V1300" t="e">
        <f>IF(U1300=0,1,IF(予定価格!O1288=0,1,(U1300-予定価格!P1288)/予定価格!O1288))</f>
        <v>#DIV/0!</v>
      </c>
      <c r="W1300" t="e">
        <f t="shared" si="357"/>
        <v>#DIV/0!</v>
      </c>
      <c r="X1300" t="e">
        <f t="shared" si="366"/>
        <v>#DIV/0!</v>
      </c>
      <c r="Y1300" t="e">
        <f>IF(U1300=0,0,IF(予定価格!G1288=0,0,(U1300-予定価格!H1288)/予定価格!G1288))</f>
        <v>#DIV/0!</v>
      </c>
      <c r="Z1300" t="e">
        <f t="shared" si="358"/>
        <v>#DIV/0!</v>
      </c>
      <c r="AA1300" t="e">
        <f t="shared" si="367"/>
        <v>#DIV/0!</v>
      </c>
      <c r="AB1300" s="6" t="e">
        <f t="shared" si="368"/>
        <v>#DIV/0!</v>
      </c>
    </row>
    <row r="1301" spans="1:28" hidden="1" x14ac:dyDescent="0.2">
      <c r="A1301">
        <f>+予定価格!A1289</f>
        <v>0</v>
      </c>
      <c r="B1301" s="268">
        <f>ROUND(予定価格!B1289*査定表!$B$1949,-D1301)+E1301</f>
        <v>0</v>
      </c>
      <c r="C1301" s="268"/>
      <c r="D1301" s="32">
        <f t="shared" si="369"/>
        <v>3</v>
      </c>
      <c r="E1301" s="33">
        <f t="shared" si="359"/>
        <v>0</v>
      </c>
      <c r="F1301" s="268">
        <f>IF($F$12=0,0,IF(予定価格!$G$1939=0,ROUND(予定価格!H1289*(入力表!$F$12/予定価格!$H$1943),-H1301),ROUND((予定価格!G1289*(入力表!$F$12-予定価格!$H$1943)/予定価格!$G$1943)+予定価格!H1289,-H1301)))+I1301</f>
        <v>0</v>
      </c>
      <c r="G1301" s="268"/>
      <c r="H1301" s="34">
        <f t="shared" si="370"/>
        <v>3</v>
      </c>
      <c r="I1301" s="35">
        <f t="shared" si="360"/>
        <v>0</v>
      </c>
      <c r="J1301" s="252">
        <f t="shared" si="361"/>
        <v>0</v>
      </c>
      <c r="K1301" s="12">
        <f t="shared" si="362"/>
        <v>0</v>
      </c>
      <c r="L1301" s="37"/>
      <c r="M1301" s="6">
        <f>ROUND(予定価格!B1289*査定表!$B$1949,-$F$14)</f>
        <v>0</v>
      </c>
      <c r="N1301">
        <f>IF(M1301=0,1,M1301/予定価格!B1289)</f>
        <v>1</v>
      </c>
      <c r="O1301">
        <f t="shared" si="355"/>
        <v>11</v>
      </c>
      <c r="P1301">
        <f t="shared" si="363"/>
        <v>0</v>
      </c>
      <c r="Q1301">
        <f>IF(M1301=0,0,M1301/予定価格!B1289)</f>
        <v>0</v>
      </c>
      <c r="R1301">
        <f t="shared" si="356"/>
        <v>11</v>
      </c>
      <c r="S1301">
        <f t="shared" si="364"/>
        <v>0</v>
      </c>
      <c r="T1301" s="6">
        <f t="shared" si="365"/>
        <v>0</v>
      </c>
      <c r="U1301" s="6" t="e">
        <f>IF(予定価格!$G$1939=0,ROUND(予定価格!H1289*(入力表!$F$12/予定価格!$H$1943),-$F$14),ROUND((予定価格!G1289*(入力表!$F$12-予定価格!$H$1943)/予定価格!$G$1943)+予定価格!H1289,-$F$14))</f>
        <v>#DIV/0!</v>
      </c>
      <c r="V1301" t="e">
        <f>IF(U1301=0,1,IF(予定価格!O1289=0,1,(U1301-予定価格!P1289)/予定価格!O1289))</f>
        <v>#DIV/0!</v>
      </c>
      <c r="W1301" t="e">
        <f t="shared" si="357"/>
        <v>#DIV/0!</v>
      </c>
      <c r="X1301" t="e">
        <f t="shared" si="366"/>
        <v>#DIV/0!</v>
      </c>
      <c r="Y1301" t="e">
        <f>IF(U1301=0,0,IF(予定価格!G1289=0,0,(U1301-予定価格!H1289)/予定価格!G1289))</f>
        <v>#DIV/0!</v>
      </c>
      <c r="Z1301" t="e">
        <f t="shared" si="358"/>
        <v>#DIV/0!</v>
      </c>
      <c r="AA1301" t="e">
        <f t="shared" si="367"/>
        <v>#DIV/0!</v>
      </c>
      <c r="AB1301" s="6" t="e">
        <f t="shared" si="368"/>
        <v>#DIV/0!</v>
      </c>
    </row>
    <row r="1302" spans="1:28" hidden="1" x14ac:dyDescent="0.2">
      <c r="A1302">
        <f>+予定価格!A1290</f>
        <v>0</v>
      </c>
      <c r="B1302" s="268">
        <f>ROUND(予定価格!B1290*査定表!$B$1949,-D1302)+E1302</f>
        <v>0</v>
      </c>
      <c r="C1302" s="268"/>
      <c r="D1302" s="32">
        <f t="shared" si="369"/>
        <v>3</v>
      </c>
      <c r="E1302" s="33">
        <f t="shared" si="359"/>
        <v>0</v>
      </c>
      <c r="F1302" s="268">
        <f>IF($F$12=0,0,IF(予定価格!$G$1939=0,ROUND(予定価格!H1290*(入力表!$F$12/予定価格!$H$1943),-H1302),ROUND((予定価格!G1290*(入力表!$F$12-予定価格!$H$1943)/予定価格!$G$1943)+予定価格!H1290,-H1302)))+I1302</f>
        <v>0</v>
      </c>
      <c r="G1302" s="268"/>
      <c r="H1302" s="34">
        <f t="shared" si="370"/>
        <v>3</v>
      </c>
      <c r="I1302" s="35">
        <f t="shared" si="360"/>
        <v>0</v>
      </c>
      <c r="J1302" s="252">
        <f t="shared" si="361"/>
        <v>0</v>
      </c>
      <c r="K1302" s="12">
        <f t="shared" si="362"/>
        <v>0</v>
      </c>
      <c r="L1302" s="37"/>
      <c r="M1302" s="6">
        <f>ROUND(予定価格!B1290*査定表!$B$1949,-$F$14)</f>
        <v>0</v>
      </c>
      <c r="N1302">
        <f>IF(M1302=0,1,M1302/予定価格!B1290)</f>
        <v>1</v>
      </c>
      <c r="O1302">
        <f t="shared" si="355"/>
        <v>11</v>
      </c>
      <c r="P1302">
        <f t="shared" si="363"/>
        <v>0</v>
      </c>
      <c r="Q1302">
        <f>IF(M1302=0,0,M1302/予定価格!B1290)</f>
        <v>0</v>
      </c>
      <c r="R1302">
        <f t="shared" si="356"/>
        <v>11</v>
      </c>
      <c r="S1302">
        <f t="shared" si="364"/>
        <v>0</v>
      </c>
      <c r="T1302" s="6">
        <f t="shared" si="365"/>
        <v>0</v>
      </c>
      <c r="U1302" s="6" t="e">
        <f>IF(予定価格!$G$1939=0,ROUND(予定価格!H1290*(入力表!$F$12/予定価格!$H$1943),-$F$14),ROUND((予定価格!G1290*(入力表!$F$12-予定価格!$H$1943)/予定価格!$G$1943)+予定価格!H1290,-$F$14))</f>
        <v>#DIV/0!</v>
      </c>
      <c r="V1302" t="e">
        <f>IF(U1302=0,1,IF(予定価格!O1290=0,1,(U1302-予定価格!P1290)/予定価格!O1290))</f>
        <v>#DIV/0!</v>
      </c>
      <c r="W1302" t="e">
        <f t="shared" si="357"/>
        <v>#DIV/0!</v>
      </c>
      <c r="X1302" t="e">
        <f t="shared" si="366"/>
        <v>#DIV/0!</v>
      </c>
      <c r="Y1302" t="e">
        <f>IF(U1302=0,0,IF(予定価格!G1290=0,0,(U1302-予定価格!H1290)/予定価格!G1290))</f>
        <v>#DIV/0!</v>
      </c>
      <c r="Z1302" t="e">
        <f t="shared" si="358"/>
        <v>#DIV/0!</v>
      </c>
      <c r="AA1302" t="e">
        <f t="shared" si="367"/>
        <v>#DIV/0!</v>
      </c>
      <c r="AB1302" s="6" t="e">
        <f t="shared" si="368"/>
        <v>#DIV/0!</v>
      </c>
    </row>
    <row r="1303" spans="1:28" hidden="1" x14ac:dyDescent="0.2">
      <c r="A1303">
        <f>+予定価格!A1291</f>
        <v>0</v>
      </c>
      <c r="B1303" s="268">
        <f>ROUND(予定価格!B1291*査定表!$B$1949,-D1303)+E1303</f>
        <v>0</v>
      </c>
      <c r="C1303" s="268"/>
      <c r="D1303" s="32">
        <f t="shared" si="369"/>
        <v>3</v>
      </c>
      <c r="E1303" s="33">
        <f t="shared" si="359"/>
        <v>0</v>
      </c>
      <c r="F1303" s="268">
        <f>IF($F$12=0,0,IF(予定価格!$G$1939=0,ROUND(予定価格!H1291*(入力表!$F$12/予定価格!$H$1943),-H1303),ROUND((予定価格!G1291*(入力表!$F$12-予定価格!$H$1943)/予定価格!$G$1943)+予定価格!H1291,-H1303)))+I1303</f>
        <v>0</v>
      </c>
      <c r="G1303" s="268"/>
      <c r="H1303" s="34">
        <f t="shared" si="370"/>
        <v>3</v>
      </c>
      <c r="I1303" s="35">
        <f t="shared" si="360"/>
        <v>0</v>
      </c>
      <c r="J1303" s="252">
        <f t="shared" si="361"/>
        <v>0</v>
      </c>
      <c r="K1303" s="12">
        <f t="shared" si="362"/>
        <v>0</v>
      </c>
      <c r="L1303" s="37"/>
      <c r="M1303" s="6">
        <f>ROUND(予定価格!B1291*査定表!$B$1949,-$F$14)</f>
        <v>0</v>
      </c>
      <c r="N1303">
        <f>IF(M1303=0,1,M1303/予定価格!B1291)</f>
        <v>1</v>
      </c>
      <c r="O1303">
        <f t="shared" si="355"/>
        <v>11</v>
      </c>
      <c r="P1303">
        <f t="shared" si="363"/>
        <v>0</v>
      </c>
      <c r="Q1303">
        <f>IF(M1303=0,0,M1303/予定価格!B1291)</f>
        <v>0</v>
      </c>
      <c r="R1303">
        <f t="shared" si="356"/>
        <v>11</v>
      </c>
      <c r="S1303">
        <f t="shared" si="364"/>
        <v>0</v>
      </c>
      <c r="T1303" s="6">
        <f t="shared" si="365"/>
        <v>0</v>
      </c>
      <c r="U1303" s="6" t="e">
        <f>IF(予定価格!$G$1939=0,ROUND(予定価格!H1291*(入力表!$F$12/予定価格!$H$1943),-$F$14),ROUND((予定価格!G1291*(入力表!$F$12-予定価格!$H$1943)/予定価格!$G$1943)+予定価格!H1291,-$F$14))</f>
        <v>#DIV/0!</v>
      </c>
      <c r="V1303" t="e">
        <f>IF(U1303=0,1,IF(予定価格!O1291=0,1,(U1303-予定価格!P1291)/予定価格!O1291))</f>
        <v>#DIV/0!</v>
      </c>
      <c r="W1303" t="e">
        <f t="shared" si="357"/>
        <v>#DIV/0!</v>
      </c>
      <c r="X1303" t="e">
        <f t="shared" si="366"/>
        <v>#DIV/0!</v>
      </c>
      <c r="Y1303" t="e">
        <f>IF(U1303=0,0,IF(予定価格!G1291=0,0,(U1303-予定価格!H1291)/予定価格!G1291))</f>
        <v>#DIV/0!</v>
      </c>
      <c r="Z1303" t="e">
        <f t="shared" si="358"/>
        <v>#DIV/0!</v>
      </c>
      <c r="AA1303" t="e">
        <f t="shared" si="367"/>
        <v>#DIV/0!</v>
      </c>
      <c r="AB1303" s="6" t="e">
        <f t="shared" si="368"/>
        <v>#DIV/0!</v>
      </c>
    </row>
    <row r="1304" spans="1:28" hidden="1" x14ac:dyDescent="0.2">
      <c r="A1304">
        <f>+予定価格!A1292</f>
        <v>0</v>
      </c>
      <c r="B1304" s="268">
        <f>ROUND(予定価格!B1292*査定表!$B$1949,-D1304)+E1304</f>
        <v>0</v>
      </c>
      <c r="C1304" s="268"/>
      <c r="D1304" s="32">
        <f t="shared" si="369"/>
        <v>3</v>
      </c>
      <c r="E1304" s="33">
        <f t="shared" si="359"/>
        <v>0</v>
      </c>
      <c r="F1304" s="268">
        <f>IF($F$12=0,0,IF(予定価格!$G$1939=0,ROUND(予定価格!H1292*(入力表!$F$12/予定価格!$H$1943),-H1304),ROUND((予定価格!G1292*(入力表!$F$12-予定価格!$H$1943)/予定価格!$G$1943)+予定価格!H1292,-H1304)))+I1304</f>
        <v>0</v>
      </c>
      <c r="G1304" s="268"/>
      <c r="H1304" s="34">
        <f t="shared" si="370"/>
        <v>3</v>
      </c>
      <c r="I1304" s="35">
        <f t="shared" si="360"/>
        <v>0</v>
      </c>
      <c r="J1304" s="252">
        <f t="shared" si="361"/>
        <v>0</v>
      </c>
      <c r="K1304" s="12">
        <f t="shared" si="362"/>
        <v>0</v>
      </c>
      <c r="L1304" s="37"/>
      <c r="M1304" s="6">
        <f>ROUND(予定価格!B1292*査定表!$B$1949,-$F$14)</f>
        <v>0</v>
      </c>
      <c r="N1304">
        <f>IF(M1304=0,1,M1304/予定価格!B1292)</f>
        <v>1</v>
      </c>
      <c r="O1304">
        <f t="shared" si="355"/>
        <v>11</v>
      </c>
      <c r="P1304">
        <f t="shared" si="363"/>
        <v>0</v>
      </c>
      <c r="Q1304">
        <f>IF(M1304=0,0,M1304/予定価格!B1292)</f>
        <v>0</v>
      </c>
      <c r="R1304">
        <f t="shared" si="356"/>
        <v>11</v>
      </c>
      <c r="S1304">
        <f t="shared" si="364"/>
        <v>0</v>
      </c>
      <c r="T1304" s="6">
        <f t="shared" si="365"/>
        <v>0</v>
      </c>
      <c r="U1304" s="6" t="e">
        <f>IF(予定価格!$G$1939=0,ROUND(予定価格!H1292*(入力表!$F$12/予定価格!$H$1943),-$F$14),ROUND((予定価格!G1292*(入力表!$F$12-予定価格!$H$1943)/予定価格!$G$1943)+予定価格!H1292,-$F$14))</f>
        <v>#DIV/0!</v>
      </c>
      <c r="V1304" t="e">
        <f>IF(U1304=0,1,IF(予定価格!O1292=0,1,(U1304-予定価格!P1292)/予定価格!O1292))</f>
        <v>#DIV/0!</v>
      </c>
      <c r="W1304" t="e">
        <f t="shared" si="357"/>
        <v>#DIV/0!</v>
      </c>
      <c r="X1304" t="e">
        <f t="shared" si="366"/>
        <v>#DIV/0!</v>
      </c>
      <c r="Y1304" t="e">
        <f>IF(U1304=0,0,IF(予定価格!G1292=0,0,(U1304-予定価格!H1292)/予定価格!G1292))</f>
        <v>#DIV/0!</v>
      </c>
      <c r="Z1304" t="e">
        <f t="shared" si="358"/>
        <v>#DIV/0!</v>
      </c>
      <c r="AA1304" t="e">
        <f t="shared" si="367"/>
        <v>#DIV/0!</v>
      </c>
      <c r="AB1304" s="6" t="e">
        <f t="shared" si="368"/>
        <v>#DIV/0!</v>
      </c>
    </row>
    <row r="1305" spans="1:28" hidden="1" x14ac:dyDescent="0.2">
      <c r="A1305">
        <f>+予定価格!A1293</f>
        <v>0</v>
      </c>
      <c r="B1305" s="268">
        <f>ROUND(予定価格!B1293*査定表!$B$1949,-D1305)+E1305</f>
        <v>0</v>
      </c>
      <c r="C1305" s="268"/>
      <c r="D1305" s="32">
        <f t="shared" si="369"/>
        <v>3</v>
      </c>
      <c r="E1305" s="33">
        <f t="shared" si="359"/>
        <v>0</v>
      </c>
      <c r="F1305" s="268">
        <f>IF($F$12=0,0,IF(予定価格!$G$1939=0,ROUND(予定価格!H1293*(入力表!$F$12/予定価格!$H$1943),-H1305),ROUND((予定価格!G1293*(入力表!$F$12-予定価格!$H$1943)/予定価格!$G$1943)+予定価格!H1293,-H1305)))+I1305</f>
        <v>0</v>
      </c>
      <c r="G1305" s="268"/>
      <c r="H1305" s="34">
        <f t="shared" si="370"/>
        <v>3</v>
      </c>
      <c r="I1305" s="35">
        <f t="shared" si="360"/>
        <v>0</v>
      </c>
      <c r="J1305" s="252">
        <f t="shared" si="361"/>
        <v>0</v>
      </c>
      <c r="K1305" s="12">
        <f t="shared" si="362"/>
        <v>0</v>
      </c>
      <c r="L1305" s="37"/>
      <c r="M1305" s="6">
        <f>ROUND(予定価格!B1293*査定表!$B$1949,-$F$14)</f>
        <v>0</v>
      </c>
      <c r="N1305">
        <f>IF(M1305=0,1,M1305/予定価格!B1293)</f>
        <v>1</v>
      </c>
      <c r="O1305">
        <f t="shared" si="355"/>
        <v>11</v>
      </c>
      <c r="P1305">
        <f t="shared" si="363"/>
        <v>0</v>
      </c>
      <c r="Q1305">
        <f>IF(M1305=0,0,M1305/予定価格!B1293)</f>
        <v>0</v>
      </c>
      <c r="R1305">
        <f t="shared" si="356"/>
        <v>11</v>
      </c>
      <c r="S1305">
        <f t="shared" si="364"/>
        <v>0</v>
      </c>
      <c r="T1305" s="6">
        <f t="shared" si="365"/>
        <v>0</v>
      </c>
      <c r="U1305" s="6" t="e">
        <f>IF(予定価格!$G$1939=0,ROUND(予定価格!H1293*(入力表!$F$12/予定価格!$H$1943),-$F$14),ROUND((予定価格!G1293*(入力表!$F$12-予定価格!$H$1943)/予定価格!$G$1943)+予定価格!H1293,-$F$14))</f>
        <v>#DIV/0!</v>
      </c>
      <c r="V1305" t="e">
        <f>IF(U1305=0,1,IF(予定価格!O1293=0,1,(U1305-予定価格!P1293)/予定価格!O1293))</f>
        <v>#DIV/0!</v>
      </c>
      <c r="W1305" t="e">
        <f t="shared" si="357"/>
        <v>#DIV/0!</v>
      </c>
      <c r="X1305" t="e">
        <f t="shared" si="366"/>
        <v>#DIV/0!</v>
      </c>
      <c r="Y1305" t="e">
        <f>IF(U1305=0,0,IF(予定価格!G1293=0,0,(U1305-予定価格!H1293)/予定価格!G1293))</f>
        <v>#DIV/0!</v>
      </c>
      <c r="Z1305" t="e">
        <f t="shared" si="358"/>
        <v>#DIV/0!</v>
      </c>
      <c r="AA1305" t="e">
        <f t="shared" si="367"/>
        <v>#DIV/0!</v>
      </c>
      <c r="AB1305" s="6" t="e">
        <f t="shared" si="368"/>
        <v>#DIV/0!</v>
      </c>
    </row>
    <row r="1306" spans="1:28" hidden="1" x14ac:dyDescent="0.2">
      <c r="A1306">
        <f>+予定価格!A1294</f>
        <v>0</v>
      </c>
      <c r="B1306" s="268">
        <f>ROUND(予定価格!B1294*査定表!$B$1949,-D1306)+E1306</f>
        <v>0</v>
      </c>
      <c r="C1306" s="268"/>
      <c r="D1306" s="32">
        <f t="shared" si="369"/>
        <v>3</v>
      </c>
      <c r="E1306" s="33">
        <f t="shared" si="359"/>
        <v>0</v>
      </c>
      <c r="F1306" s="268">
        <f>IF($F$12=0,0,IF(予定価格!$G$1939=0,ROUND(予定価格!H1294*(入力表!$F$12/予定価格!$H$1943),-H1306),ROUND((予定価格!G1294*(入力表!$F$12-予定価格!$H$1943)/予定価格!$G$1943)+予定価格!H1294,-H1306)))+I1306</f>
        <v>0</v>
      </c>
      <c r="G1306" s="268"/>
      <c r="H1306" s="34">
        <f t="shared" si="370"/>
        <v>3</v>
      </c>
      <c r="I1306" s="35">
        <f t="shared" si="360"/>
        <v>0</v>
      </c>
      <c r="J1306" s="252">
        <f t="shared" si="361"/>
        <v>0</v>
      </c>
      <c r="K1306" s="12">
        <f t="shared" si="362"/>
        <v>0</v>
      </c>
      <c r="L1306" s="37"/>
      <c r="M1306" s="6">
        <f>ROUND(予定価格!B1294*査定表!$B$1949,-$F$14)</f>
        <v>0</v>
      </c>
      <c r="N1306">
        <f>IF(M1306=0,1,M1306/予定価格!B1294)</f>
        <v>1</v>
      </c>
      <c r="O1306">
        <f t="shared" ref="O1306:O1369" si="371">RANK(N1306,N$17:N$1984,1)</f>
        <v>11</v>
      </c>
      <c r="P1306">
        <f t="shared" si="363"/>
        <v>0</v>
      </c>
      <c r="Q1306">
        <f>IF(M1306=0,0,M1306/予定価格!B1294)</f>
        <v>0</v>
      </c>
      <c r="R1306">
        <f t="shared" ref="R1306:R1369" si="372">RANK(Q1306,Q$17:Q$1984,0)</f>
        <v>11</v>
      </c>
      <c r="S1306">
        <f t="shared" si="364"/>
        <v>0</v>
      </c>
      <c r="T1306" s="6">
        <f t="shared" si="365"/>
        <v>0</v>
      </c>
      <c r="U1306" s="6" t="e">
        <f>IF(予定価格!$G$1939=0,ROUND(予定価格!H1294*(入力表!$F$12/予定価格!$H$1943),-$F$14),ROUND((予定価格!G1294*(入力表!$F$12-予定価格!$H$1943)/予定価格!$G$1943)+予定価格!H1294,-$F$14))</f>
        <v>#DIV/0!</v>
      </c>
      <c r="V1306" t="e">
        <f>IF(U1306=0,1,IF(予定価格!O1294=0,1,(U1306-予定価格!P1294)/予定価格!O1294))</f>
        <v>#DIV/0!</v>
      </c>
      <c r="W1306" t="e">
        <f t="shared" ref="W1306:W1369" si="373">RANK(V1306,V$17:V$1984,1)</f>
        <v>#DIV/0!</v>
      </c>
      <c r="X1306" t="e">
        <f t="shared" si="366"/>
        <v>#DIV/0!</v>
      </c>
      <c r="Y1306" t="e">
        <f>IF(U1306=0,0,IF(予定価格!G1294=0,0,(U1306-予定価格!H1294)/予定価格!G1294))</f>
        <v>#DIV/0!</v>
      </c>
      <c r="Z1306" t="e">
        <f t="shared" ref="Z1306:Z1369" si="374">RANK(Y1306,Y$17:Y$1984,0)</f>
        <v>#DIV/0!</v>
      </c>
      <c r="AA1306" t="e">
        <f t="shared" si="367"/>
        <v>#DIV/0!</v>
      </c>
      <c r="AB1306" s="6" t="e">
        <f t="shared" si="368"/>
        <v>#DIV/0!</v>
      </c>
    </row>
    <row r="1307" spans="1:28" hidden="1" x14ac:dyDescent="0.2">
      <c r="A1307">
        <f>+予定価格!A1295</f>
        <v>0</v>
      </c>
      <c r="B1307" s="268">
        <f>ROUND(予定価格!B1295*査定表!$B$1949,-D1307)+E1307</f>
        <v>0</v>
      </c>
      <c r="C1307" s="268"/>
      <c r="D1307" s="32">
        <f t="shared" si="369"/>
        <v>3</v>
      </c>
      <c r="E1307" s="33">
        <f t="shared" si="359"/>
        <v>0</v>
      </c>
      <c r="F1307" s="268">
        <f>IF($F$12=0,0,IF(予定価格!$G$1939=0,ROUND(予定価格!H1295*(入力表!$F$12/予定価格!$H$1943),-H1307),ROUND((予定価格!G1295*(入力表!$F$12-予定価格!$H$1943)/予定価格!$G$1943)+予定価格!H1295,-H1307)))+I1307</f>
        <v>0</v>
      </c>
      <c r="G1307" s="268"/>
      <c r="H1307" s="34">
        <f t="shared" si="370"/>
        <v>3</v>
      </c>
      <c r="I1307" s="35">
        <f t="shared" si="360"/>
        <v>0</v>
      </c>
      <c r="J1307" s="252">
        <f t="shared" si="361"/>
        <v>0</v>
      </c>
      <c r="K1307" s="12">
        <f t="shared" si="362"/>
        <v>0</v>
      </c>
      <c r="L1307" s="37"/>
      <c r="M1307" s="6">
        <f>ROUND(予定価格!B1295*査定表!$B$1949,-$F$14)</f>
        <v>0</v>
      </c>
      <c r="N1307">
        <f>IF(M1307=0,1,M1307/予定価格!B1295)</f>
        <v>1</v>
      </c>
      <c r="O1307">
        <f t="shared" si="371"/>
        <v>11</v>
      </c>
      <c r="P1307">
        <f t="shared" si="363"/>
        <v>0</v>
      </c>
      <c r="Q1307">
        <f>IF(M1307=0,0,M1307/予定価格!B1295)</f>
        <v>0</v>
      </c>
      <c r="R1307">
        <f t="shared" si="372"/>
        <v>11</v>
      </c>
      <c r="S1307">
        <f t="shared" si="364"/>
        <v>0</v>
      </c>
      <c r="T1307" s="6">
        <f t="shared" si="365"/>
        <v>0</v>
      </c>
      <c r="U1307" s="6" t="e">
        <f>IF(予定価格!$G$1939=0,ROUND(予定価格!H1295*(入力表!$F$12/予定価格!$H$1943),-$F$14),ROUND((予定価格!G1295*(入力表!$F$12-予定価格!$H$1943)/予定価格!$G$1943)+予定価格!H1295,-$F$14))</f>
        <v>#DIV/0!</v>
      </c>
      <c r="V1307" t="e">
        <f>IF(U1307=0,1,IF(予定価格!O1295=0,1,(U1307-予定価格!P1295)/予定価格!O1295))</f>
        <v>#DIV/0!</v>
      </c>
      <c r="W1307" t="e">
        <f t="shared" si="373"/>
        <v>#DIV/0!</v>
      </c>
      <c r="X1307" t="e">
        <f t="shared" si="366"/>
        <v>#DIV/0!</v>
      </c>
      <c r="Y1307" t="e">
        <f>IF(U1307=0,0,IF(予定価格!G1295=0,0,(U1307-予定価格!H1295)/予定価格!G1295))</f>
        <v>#DIV/0!</v>
      </c>
      <c r="Z1307" t="e">
        <f t="shared" si="374"/>
        <v>#DIV/0!</v>
      </c>
      <c r="AA1307" t="e">
        <f t="shared" si="367"/>
        <v>#DIV/0!</v>
      </c>
      <c r="AB1307" s="6" t="e">
        <f t="shared" si="368"/>
        <v>#DIV/0!</v>
      </c>
    </row>
    <row r="1308" spans="1:28" hidden="1" x14ac:dyDescent="0.2">
      <c r="A1308">
        <f>+予定価格!A1296</f>
        <v>0</v>
      </c>
      <c r="B1308" s="268">
        <f>ROUND(予定価格!B1296*査定表!$B$1949,-D1308)+E1308</f>
        <v>0</v>
      </c>
      <c r="C1308" s="268"/>
      <c r="D1308" s="32">
        <f t="shared" si="369"/>
        <v>3</v>
      </c>
      <c r="E1308" s="33">
        <f t="shared" si="359"/>
        <v>0</v>
      </c>
      <c r="F1308" s="268">
        <f>IF($F$12=0,0,IF(予定価格!$G$1939=0,ROUND(予定価格!H1296*(入力表!$F$12/予定価格!$H$1943),-H1308),ROUND((予定価格!G1296*(入力表!$F$12-予定価格!$H$1943)/予定価格!$G$1943)+予定価格!H1296,-H1308)))+I1308</f>
        <v>0</v>
      </c>
      <c r="G1308" s="268"/>
      <c r="H1308" s="34">
        <f t="shared" si="370"/>
        <v>3</v>
      </c>
      <c r="I1308" s="35">
        <f t="shared" si="360"/>
        <v>0</v>
      </c>
      <c r="J1308" s="252">
        <f t="shared" si="361"/>
        <v>0</v>
      </c>
      <c r="K1308" s="12">
        <f t="shared" si="362"/>
        <v>0</v>
      </c>
      <c r="L1308" s="37"/>
      <c r="M1308" s="6">
        <f>ROUND(予定価格!B1296*査定表!$B$1949,-$F$14)</f>
        <v>0</v>
      </c>
      <c r="N1308">
        <f>IF(M1308=0,1,M1308/予定価格!B1296)</f>
        <v>1</v>
      </c>
      <c r="O1308">
        <f t="shared" si="371"/>
        <v>11</v>
      </c>
      <c r="P1308">
        <f t="shared" si="363"/>
        <v>0</v>
      </c>
      <c r="Q1308">
        <f>IF(M1308=0,0,M1308/予定価格!B1296)</f>
        <v>0</v>
      </c>
      <c r="R1308">
        <f t="shared" si="372"/>
        <v>11</v>
      </c>
      <c r="S1308">
        <f t="shared" si="364"/>
        <v>0</v>
      </c>
      <c r="T1308" s="6">
        <f t="shared" si="365"/>
        <v>0</v>
      </c>
      <c r="U1308" s="6" t="e">
        <f>IF(予定価格!$G$1939=0,ROUND(予定価格!H1296*(入力表!$F$12/予定価格!$H$1943),-$F$14),ROUND((予定価格!G1296*(入力表!$F$12-予定価格!$H$1943)/予定価格!$G$1943)+予定価格!H1296,-$F$14))</f>
        <v>#DIV/0!</v>
      </c>
      <c r="V1308" t="e">
        <f>IF(U1308=0,1,IF(予定価格!O1296=0,1,(U1308-予定価格!P1296)/予定価格!O1296))</f>
        <v>#DIV/0!</v>
      </c>
      <c r="W1308" t="e">
        <f t="shared" si="373"/>
        <v>#DIV/0!</v>
      </c>
      <c r="X1308" t="e">
        <f t="shared" si="366"/>
        <v>#DIV/0!</v>
      </c>
      <c r="Y1308" t="e">
        <f>IF(U1308=0,0,IF(予定価格!G1296=0,0,(U1308-予定価格!H1296)/予定価格!G1296))</f>
        <v>#DIV/0!</v>
      </c>
      <c r="Z1308" t="e">
        <f t="shared" si="374"/>
        <v>#DIV/0!</v>
      </c>
      <c r="AA1308" t="e">
        <f t="shared" si="367"/>
        <v>#DIV/0!</v>
      </c>
      <c r="AB1308" s="6" t="e">
        <f t="shared" si="368"/>
        <v>#DIV/0!</v>
      </c>
    </row>
    <row r="1309" spans="1:28" hidden="1" x14ac:dyDescent="0.2">
      <c r="A1309">
        <f>+予定価格!A1297</f>
        <v>0</v>
      </c>
      <c r="B1309" s="268">
        <f>ROUND(予定価格!B1297*査定表!$B$1949,-D1309)+E1309</f>
        <v>0</v>
      </c>
      <c r="C1309" s="268"/>
      <c r="D1309" s="32">
        <f t="shared" si="369"/>
        <v>3</v>
      </c>
      <c r="E1309" s="33">
        <f t="shared" si="359"/>
        <v>0</v>
      </c>
      <c r="F1309" s="268">
        <f>IF($F$12=0,0,IF(予定価格!$G$1939=0,ROUND(予定価格!H1297*(入力表!$F$12/予定価格!$H$1943),-H1309),ROUND((予定価格!G1297*(入力表!$F$12-予定価格!$H$1943)/予定価格!$G$1943)+予定価格!H1297,-H1309)))+I1309</f>
        <v>0</v>
      </c>
      <c r="G1309" s="268"/>
      <c r="H1309" s="34">
        <f t="shared" si="370"/>
        <v>3</v>
      </c>
      <c r="I1309" s="35">
        <f t="shared" si="360"/>
        <v>0</v>
      </c>
      <c r="J1309" s="252">
        <f t="shared" si="361"/>
        <v>0</v>
      </c>
      <c r="K1309" s="12">
        <f t="shared" si="362"/>
        <v>0</v>
      </c>
      <c r="L1309" s="37"/>
      <c r="M1309" s="6">
        <f>ROUND(予定価格!B1297*査定表!$B$1949,-$F$14)</f>
        <v>0</v>
      </c>
      <c r="N1309">
        <f>IF(M1309=0,1,M1309/予定価格!B1297)</f>
        <v>1</v>
      </c>
      <c r="O1309">
        <f t="shared" si="371"/>
        <v>11</v>
      </c>
      <c r="P1309">
        <f t="shared" si="363"/>
        <v>0</v>
      </c>
      <c r="Q1309">
        <f>IF(M1309=0,0,M1309/予定価格!B1297)</f>
        <v>0</v>
      </c>
      <c r="R1309">
        <f t="shared" si="372"/>
        <v>11</v>
      </c>
      <c r="S1309">
        <f t="shared" si="364"/>
        <v>0</v>
      </c>
      <c r="T1309" s="6">
        <f t="shared" si="365"/>
        <v>0</v>
      </c>
      <c r="U1309" s="6" t="e">
        <f>IF(予定価格!$G$1939=0,ROUND(予定価格!H1297*(入力表!$F$12/予定価格!$H$1943),-$F$14),ROUND((予定価格!G1297*(入力表!$F$12-予定価格!$H$1943)/予定価格!$G$1943)+予定価格!H1297,-$F$14))</f>
        <v>#DIV/0!</v>
      </c>
      <c r="V1309" t="e">
        <f>IF(U1309=0,1,IF(予定価格!O1297=0,1,(U1309-予定価格!P1297)/予定価格!O1297))</f>
        <v>#DIV/0!</v>
      </c>
      <c r="W1309" t="e">
        <f t="shared" si="373"/>
        <v>#DIV/0!</v>
      </c>
      <c r="X1309" t="e">
        <f t="shared" si="366"/>
        <v>#DIV/0!</v>
      </c>
      <c r="Y1309" t="e">
        <f>IF(U1309=0,0,IF(予定価格!G1297=0,0,(U1309-予定価格!H1297)/予定価格!G1297))</f>
        <v>#DIV/0!</v>
      </c>
      <c r="Z1309" t="e">
        <f t="shared" si="374"/>
        <v>#DIV/0!</v>
      </c>
      <c r="AA1309" t="e">
        <f t="shared" si="367"/>
        <v>#DIV/0!</v>
      </c>
      <c r="AB1309" s="6" t="e">
        <f t="shared" si="368"/>
        <v>#DIV/0!</v>
      </c>
    </row>
    <row r="1310" spans="1:28" hidden="1" x14ac:dyDescent="0.2">
      <c r="A1310">
        <f>+予定価格!A1298</f>
        <v>0</v>
      </c>
      <c r="B1310" s="268">
        <f>ROUND(予定価格!B1298*査定表!$B$1949,-D1310)+E1310</f>
        <v>0</v>
      </c>
      <c r="C1310" s="268"/>
      <c r="D1310" s="32">
        <f t="shared" si="369"/>
        <v>3</v>
      </c>
      <c r="E1310" s="33">
        <f t="shared" si="359"/>
        <v>0</v>
      </c>
      <c r="F1310" s="268">
        <f>IF($F$12=0,0,IF(予定価格!$G$1939=0,ROUND(予定価格!H1298*(入力表!$F$12/予定価格!$H$1943),-H1310),ROUND((予定価格!G1298*(入力表!$F$12-予定価格!$H$1943)/予定価格!$G$1943)+予定価格!H1298,-H1310)))+I1310</f>
        <v>0</v>
      </c>
      <c r="G1310" s="268"/>
      <c r="H1310" s="34">
        <f t="shared" si="370"/>
        <v>3</v>
      </c>
      <c r="I1310" s="35">
        <f t="shared" si="360"/>
        <v>0</v>
      </c>
      <c r="J1310" s="252">
        <f t="shared" si="361"/>
        <v>0</v>
      </c>
      <c r="K1310" s="12">
        <f t="shared" si="362"/>
        <v>0</v>
      </c>
      <c r="L1310" s="37"/>
      <c r="M1310" s="6">
        <f>ROUND(予定価格!B1298*査定表!$B$1949,-$F$14)</f>
        <v>0</v>
      </c>
      <c r="N1310">
        <f>IF(M1310=0,1,M1310/予定価格!B1298)</f>
        <v>1</v>
      </c>
      <c r="O1310">
        <f t="shared" si="371"/>
        <v>11</v>
      </c>
      <c r="P1310">
        <f t="shared" si="363"/>
        <v>0</v>
      </c>
      <c r="Q1310">
        <f>IF(M1310=0,0,M1310/予定価格!B1298)</f>
        <v>0</v>
      </c>
      <c r="R1310">
        <f t="shared" si="372"/>
        <v>11</v>
      </c>
      <c r="S1310">
        <f t="shared" si="364"/>
        <v>0</v>
      </c>
      <c r="T1310" s="6">
        <f t="shared" si="365"/>
        <v>0</v>
      </c>
      <c r="U1310" s="6" t="e">
        <f>IF(予定価格!$G$1939=0,ROUND(予定価格!H1298*(入力表!$F$12/予定価格!$H$1943),-$F$14),ROUND((予定価格!G1298*(入力表!$F$12-予定価格!$H$1943)/予定価格!$G$1943)+予定価格!H1298,-$F$14))</f>
        <v>#DIV/0!</v>
      </c>
      <c r="V1310" t="e">
        <f>IF(U1310=0,1,IF(予定価格!O1298=0,1,(U1310-予定価格!P1298)/予定価格!O1298))</f>
        <v>#DIV/0!</v>
      </c>
      <c r="W1310" t="e">
        <f t="shared" si="373"/>
        <v>#DIV/0!</v>
      </c>
      <c r="X1310" t="e">
        <f t="shared" si="366"/>
        <v>#DIV/0!</v>
      </c>
      <c r="Y1310" t="e">
        <f>IF(U1310=0,0,IF(予定価格!G1298=0,0,(U1310-予定価格!H1298)/予定価格!G1298))</f>
        <v>#DIV/0!</v>
      </c>
      <c r="Z1310" t="e">
        <f t="shared" si="374"/>
        <v>#DIV/0!</v>
      </c>
      <c r="AA1310" t="e">
        <f t="shared" si="367"/>
        <v>#DIV/0!</v>
      </c>
      <c r="AB1310" s="6" t="e">
        <f t="shared" si="368"/>
        <v>#DIV/0!</v>
      </c>
    </row>
    <row r="1311" spans="1:28" hidden="1" x14ac:dyDescent="0.2">
      <c r="A1311">
        <f>+予定価格!A1299</f>
        <v>0</v>
      </c>
      <c r="B1311" s="268">
        <f>ROUND(予定価格!B1299*査定表!$B$1949,-D1311)+E1311</f>
        <v>0</v>
      </c>
      <c r="C1311" s="268"/>
      <c r="D1311" s="32">
        <f t="shared" si="369"/>
        <v>3</v>
      </c>
      <c r="E1311" s="33">
        <f t="shared" si="359"/>
        <v>0</v>
      </c>
      <c r="F1311" s="268">
        <f>IF($F$12=0,0,IF(予定価格!$G$1939=0,ROUND(予定価格!H1299*(入力表!$F$12/予定価格!$H$1943),-H1311),ROUND((予定価格!G1299*(入力表!$F$12-予定価格!$H$1943)/予定価格!$G$1943)+予定価格!H1299,-H1311)))+I1311</f>
        <v>0</v>
      </c>
      <c r="G1311" s="268"/>
      <c r="H1311" s="34">
        <f t="shared" si="370"/>
        <v>3</v>
      </c>
      <c r="I1311" s="35">
        <f t="shared" si="360"/>
        <v>0</v>
      </c>
      <c r="J1311" s="252">
        <f t="shared" si="361"/>
        <v>0</v>
      </c>
      <c r="K1311" s="12">
        <f t="shared" si="362"/>
        <v>0</v>
      </c>
      <c r="L1311" s="37"/>
      <c r="M1311" s="6">
        <f>ROUND(予定価格!B1299*査定表!$B$1949,-$F$14)</f>
        <v>0</v>
      </c>
      <c r="N1311">
        <f>IF(M1311=0,1,M1311/予定価格!B1299)</f>
        <v>1</v>
      </c>
      <c r="O1311">
        <f t="shared" si="371"/>
        <v>11</v>
      </c>
      <c r="P1311">
        <f t="shared" si="363"/>
        <v>0</v>
      </c>
      <c r="Q1311">
        <f>IF(M1311=0,0,M1311/予定価格!B1299)</f>
        <v>0</v>
      </c>
      <c r="R1311">
        <f t="shared" si="372"/>
        <v>11</v>
      </c>
      <c r="S1311">
        <f t="shared" si="364"/>
        <v>0</v>
      </c>
      <c r="T1311" s="6">
        <f t="shared" si="365"/>
        <v>0</v>
      </c>
      <c r="U1311" s="6" t="e">
        <f>IF(予定価格!$G$1939=0,ROUND(予定価格!H1299*(入力表!$F$12/予定価格!$H$1943),-$F$14),ROUND((予定価格!G1299*(入力表!$F$12-予定価格!$H$1943)/予定価格!$G$1943)+予定価格!H1299,-$F$14))</f>
        <v>#DIV/0!</v>
      </c>
      <c r="V1311" t="e">
        <f>IF(U1311=0,1,IF(予定価格!O1299=0,1,(U1311-予定価格!P1299)/予定価格!O1299))</f>
        <v>#DIV/0!</v>
      </c>
      <c r="W1311" t="e">
        <f t="shared" si="373"/>
        <v>#DIV/0!</v>
      </c>
      <c r="X1311" t="e">
        <f t="shared" si="366"/>
        <v>#DIV/0!</v>
      </c>
      <c r="Y1311" t="e">
        <f>IF(U1311=0,0,IF(予定価格!G1299=0,0,(U1311-予定価格!H1299)/予定価格!G1299))</f>
        <v>#DIV/0!</v>
      </c>
      <c r="Z1311" t="e">
        <f t="shared" si="374"/>
        <v>#DIV/0!</v>
      </c>
      <c r="AA1311" t="e">
        <f t="shared" si="367"/>
        <v>#DIV/0!</v>
      </c>
      <c r="AB1311" s="6" t="e">
        <f t="shared" si="368"/>
        <v>#DIV/0!</v>
      </c>
    </row>
    <row r="1312" spans="1:28" hidden="1" x14ac:dyDescent="0.2">
      <c r="A1312">
        <f>+予定価格!A1300</f>
        <v>0</v>
      </c>
      <c r="B1312" s="268">
        <f>ROUND(予定価格!B1300*査定表!$B$1949,-D1312)+E1312</f>
        <v>0</v>
      </c>
      <c r="C1312" s="268"/>
      <c r="D1312" s="32">
        <f t="shared" si="369"/>
        <v>3</v>
      </c>
      <c r="E1312" s="33">
        <f t="shared" si="359"/>
        <v>0</v>
      </c>
      <c r="F1312" s="268">
        <f>IF($F$12=0,0,IF(予定価格!$G$1939=0,ROUND(予定価格!H1300*(入力表!$F$12/予定価格!$H$1943),-H1312),ROUND((予定価格!G1300*(入力表!$F$12-予定価格!$H$1943)/予定価格!$G$1943)+予定価格!H1300,-H1312)))+I1312</f>
        <v>0</v>
      </c>
      <c r="G1312" s="268"/>
      <c r="H1312" s="34">
        <f t="shared" si="370"/>
        <v>3</v>
      </c>
      <c r="I1312" s="35">
        <f t="shared" si="360"/>
        <v>0</v>
      </c>
      <c r="J1312" s="252">
        <f t="shared" si="361"/>
        <v>0</v>
      </c>
      <c r="K1312" s="12">
        <f t="shared" si="362"/>
        <v>0</v>
      </c>
      <c r="L1312" s="37"/>
      <c r="M1312" s="6">
        <f>ROUND(予定価格!B1300*査定表!$B$1949,-$F$14)</f>
        <v>0</v>
      </c>
      <c r="N1312">
        <f>IF(M1312=0,1,M1312/予定価格!B1300)</f>
        <v>1</v>
      </c>
      <c r="O1312">
        <f t="shared" si="371"/>
        <v>11</v>
      </c>
      <c r="P1312">
        <f t="shared" si="363"/>
        <v>0</v>
      </c>
      <c r="Q1312">
        <f>IF(M1312=0,0,M1312/予定価格!B1300)</f>
        <v>0</v>
      </c>
      <c r="R1312">
        <f t="shared" si="372"/>
        <v>11</v>
      </c>
      <c r="S1312">
        <f t="shared" si="364"/>
        <v>0</v>
      </c>
      <c r="T1312" s="6">
        <f t="shared" si="365"/>
        <v>0</v>
      </c>
      <c r="U1312" s="6" t="e">
        <f>IF(予定価格!$G$1939=0,ROUND(予定価格!H1300*(入力表!$F$12/予定価格!$H$1943),-$F$14),ROUND((予定価格!G1300*(入力表!$F$12-予定価格!$H$1943)/予定価格!$G$1943)+予定価格!H1300,-$F$14))</f>
        <v>#DIV/0!</v>
      </c>
      <c r="V1312" t="e">
        <f>IF(U1312=0,1,IF(予定価格!O1300=0,1,(U1312-予定価格!P1300)/予定価格!O1300))</f>
        <v>#DIV/0!</v>
      </c>
      <c r="W1312" t="e">
        <f t="shared" si="373"/>
        <v>#DIV/0!</v>
      </c>
      <c r="X1312" t="e">
        <f t="shared" si="366"/>
        <v>#DIV/0!</v>
      </c>
      <c r="Y1312" t="e">
        <f>IF(U1312=0,0,IF(予定価格!G1300=0,0,(U1312-予定価格!H1300)/予定価格!G1300))</f>
        <v>#DIV/0!</v>
      </c>
      <c r="Z1312" t="e">
        <f t="shared" si="374"/>
        <v>#DIV/0!</v>
      </c>
      <c r="AA1312" t="e">
        <f t="shared" si="367"/>
        <v>#DIV/0!</v>
      </c>
      <c r="AB1312" s="6" t="e">
        <f t="shared" si="368"/>
        <v>#DIV/0!</v>
      </c>
    </row>
    <row r="1313" spans="1:28" hidden="1" x14ac:dyDescent="0.2">
      <c r="A1313">
        <f>+予定価格!A1301</f>
        <v>0</v>
      </c>
      <c r="B1313" s="268">
        <f>ROUND(予定価格!B1301*査定表!$B$1949,-D1313)+E1313</f>
        <v>0</v>
      </c>
      <c r="C1313" s="268"/>
      <c r="D1313" s="32">
        <f t="shared" si="369"/>
        <v>3</v>
      </c>
      <c r="E1313" s="33">
        <f t="shared" si="359"/>
        <v>0</v>
      </c>
      <c r="F1313" s="268">
        <f>IF($F$12=0,0,IF(予定価格!$G$1939=0,ROUND(予定価格!H1301*(入力表!$F$12/予定価格!$H$1943),-H1313),ROUND((予定価格!G1301*(入力表!$F$12-予定価格!$H$1943)/予定価格!$G$1943)+予定価格!H1301,-H1313)))+I1313</f>
        <v>0</v>
      </c>
      <c r="G1313" s="268"/>
      <c r="H1313" s="34">
        <f t="shared" si="370"/>
        <v>3</v>
      </c>
      <c r="I1313" s="35">
        <f t="shared" si="360"/>
        <v>0</v>
      </c>
      <c r="J1313" s="252">
        <f t="shared" si="361"/>
        <v>0</v>
      </c>
      <c r="K1313" s="12">
        <f t="shared" si="362"/>
        <v>0</v>
      </c>
      <c r="L1313" s="37"/>
      <c r="M1313" s="6">
        <f>ROUND(予定価格!B1301*査定表!$B$1949,-$F$14)</f>
        <v>0</v>
      </c>
      <c r="N1313">
        <f>IF(M1313=0,1,M1313/予定価格!B1301)</f>
        <v>1</v>
      </c>
      <c r="O1313">
        <f t="shared" si="371"/>
        <v>11</v>
      </c>
      <c r="P1313">
        <f t="shared" si="363"/>
        <v>0</v>
      </c>
      <c r="Q1313">
        <f>IF(M1313=0,0,M1313/予定価格!B1301)</f>
        <v>0</v>
      </c>
      <c r="R1313">
        <f t="shared" si="372"/>
        <v>11</v>
      </c>
      <c r="S1313">
        <f t="shared" si="364"/>
        <v>0</v>
      </c>
      <c r="T1313" s="6">
        <f t="shared" si="365"/>
        <v>0</v>
      </c>
      <c r="U1313" s="6" t="e">
        <f>IF(予定価格!$G$1939=0,ROUND(予定価格!H1301*(入力表!$F$12/予定価格!$H$1943),-$F$14),ROUND((予定価格!G1301*(入力表!$F$12-予定価格!$H$1943)/予定価格!$G$1943)+予定価格!H1301,-$F$14))</f>
        <v>#DIV/0!</v>
      </c>
      <c r="V1313" t="e">
        <f>IF(U1313=0,1,IF(予定価格!O1301=0,1,(U1313-予定価格!P1301)/予定価格!O1301))</f>
        <v>#DIV/0!</v>
      </c>
      <c r="W1313" t="e">
        <f t="shared" si="373"/>
        <v>#DIV/0!</v>
      </c>
      <c r="X1313" t="e">
        <f t="shared" si="366"/>
        <v>#DIV/0!</v>
      </c>
      <c r="Y1313" t="e">
        <f>IF(U1313=0,0,IF(予定価格!G1301=0,0,(U1313-予定価格!H1301)/予定価格!G1301))</f>
        <v>#DIV/0!</v>
      </c>
      <c r="Z1313" t="e">
        <f t="shared" si="374"/>
        <v>#DIV/0!</v>
      </c>
      <c r="AA1313" t="e">
        <f t="shared" si="367"/>
        <v>#DIV/0!</v>
      </c>
      <c r="AB1313" s="6" t="e">
        <f t="shared" si="368"/>
        <v>#DIV/0!</v>
      </c>
    </row>
    <row r="1314" spans="1:28" hidden="1" x14ac:dyDescent="0.2">
      <c r="A1314">
        <f>+予定価格!A1302</f>
        <v>0</v>
      </c>
      <c r="B1314" s="268">
        <f>ROUND(予定価格!B1302*査定表!$B$1949,-D1314)+E1314</f>
        <v>0</v>
      </c>
      <c r="C1314" s="268"/>
      <c r="D1314" s="32">
        <f t="shared" si="369"/>
        <v>3</v>
      </c>
      <c r="E1314" s="33">
        <f t="shared" si="359"/>
        <v>0</v>
      </c>
      <c r="F1314" s="268">
        <f>IF($F$12=0,0,IF(予定価格!$G$1939=0,ROUND(予定価格!H1302*(入力表!$F$12/予定価格!$H$1943),-H1314),ROUND((予定価格!G1302*(入力表!$F$12-予定価格!$H$1943)/予定価格!$G$1943)+予定価格!H1302,-H1314)))+I1314</f>
        <v>0</v>
      </c>
      <c r="G1314" s="268"/>
      <c r="H1314" s="34">
        <f t="shared" si="370"/>
        <v>3</v>
      </c>
      <c r="I1314" s="35">
        <f t="shared" si="360"/>
        <v>0</v>
      </c>
      <c r="J1314" s="252">
        <f t="shared" si="361"/>
        <v>0</v>
      </c>
      <c r="K1314" s="12">
        <f t="shared" si="362"/>
        <v>0</v>
      </c>
      <c r="L1314" s="37"/>
      <c r="M1314" s="6">
        <f>ROUND(予定価格!B1302*査定表!$B$1949,-$F$14)</f>
        <v>0</v>
      </c>
      <c r="N1314">
        <f>IF(M1314=0,1,M1314/予定価格!B1302)</f>
        <v>1</v>
      </c>
      <c r="O1314">
        <f t="shared" si="371"/>
        <v>11</v>
      </c>
      <c r="P1314">
        <f t="shared" si="363"/>
        <v>0</v>
      </c>
      <c r="Q1314">
        <f>IF(M1314=0,0,M1314/予定価格!B1302)</f>
        <v>0</v>
      </c>
      <c r="R1314">
        <f t="shared" si="372"/>
        <v>11</v>
      </c>
      <c r="S1314">
        <f t="shared" si="364"/>
        <v>0</v>
      </c>
      <c r="T1314" s="6">
        <f t="shared" si="365"/>
        <v>0</v>
      </c>
      <c r="U1314" s="6" t="e">
        <f>IF(予定価格!$G$1939=0,ROUND(予定価格!H1302*(入力表!$F$12/予定価格!$H$1943),-$F$14),ROUND((予定価格!G1302*(入力表!$F$12-予定価格!$H$1943)/予定価格!$G$1943)+予定価格!H1302,-$F$14))</f>
        <v>#DIV/0!</v>
      </c>
      <c r="V1314" t="e">
        <f>IF(U1314=0,1,IF(予定価格!O1302=0,1,(U1314-予定価格!P1302)/予定価格!O1302))</f>
        <v>#DIV/0!</v>
      </c>
      <c r="W1314" t="e">
        <f t="shared" si="373"/>
        <v>#DIV/0!</v>
      </c>
      <c r="X1314" t="e">
        <f t="shared" si="366"/>
        <v>#DIV/0!</v>
      </c>
      <c r="Y1314" t="e">
        <f>IF(U1314=0,0,IF(予定価格!G1302=0,0,(U1314-予定価格!H1302)/予定価格!G1302))</f>
        <v>#DIV/0!</v>
      </c>
      <c r="Z1314" t="e">
        <f t="shared" si="374"/>
        <v>#DIV/0!</v>
      </c>
      <c r="AA1314" t="e">
        <f t="shared" si="367"/>
        <v>#DIV/0!</v>
      </c>
      <c r="AB1314" s="6" t="e">
        <f t="shared" si="368"/>
        <v>#DIV/0!</v>
      </c>
    </row>
    <row r="1315" spans="1:28" hidden="1" x14ac:dyDescent="0.2">
      <c r="A1315">
        <f>+予定価格!A1303</f>
        <v>0</v>
      </c>
      <c r="B1315" s="268">
        <f>ROUND(予定価格!B1303*査定表!$B$1949,-D1315)+E1315</f>
        <v>0</v>
      </c>
      <c r="C1315" s="268"/>
      <c r="D1315" s="32">
        <f t="shared" si="369"/>
        <v>3</v>
      </c>
      <c r="E1315" s="33">
        <f t="shared" ref="E1315:E1378" si="375">IF(F$12=0,+P1315+S1315,0)</f>
        <v>0</v>
      </c>
      <c r="F1315" s="268">
        <f>IF($F$12=0,0,IF(予定価格!$G$1939=0,ROUND(予定価格!H1303*(入力表!$F$12/予定価格!$H$1943),-H1315),ROUND((予定価格!G1303*(入力表!$F$12-予定価格!$H$1943)/予定価格!$G$1943)+予定価格!H1303,-H1315)))+I1315</f>
        <v>0</v>
      </c>
      <c r="G1315" s="268"/>
      <c r="H1315" s="34">
        <f t="shared" si="370"/>
        <v>3</v>
      </c>
      <c r="I1315" s="35">
        <f t="shared" ref="I1315:I1378" si="376">IF(F$12=0,0,+X1315+AA1315)</f>
        <v>0</v>
      </c>
      <c r="J1315" s="252">
        <f t="shared" ref="J1315:J1378" si="377">+F1315+K1315</f>
        <v>0</v>
      </c>
      <c r="K1315" s="12">
        <f t="shared" ref="K1315:K1378" si="378">+B1315</f>
        <v>0</v>
      </c>
      <c r="L1315" s="37"/>
      <c r="M1315" s="6">
        <f>ROUND(予定価格!B1303*査定表!$B$1949,-$F$14)</f>
        <v>0</v>
      </c>
      <c r="N1315">
        <f>IF(M1315=0,1,M1315/予定価格!B1303)</f>
        <v>1</v>
      </c>
      <c r="O1315">
        <f t="shared" si="371"/>
        <v>11</v>
      </c>
      <c r="P1315">
        <f t="shared" ref="P1315:P1378" si="379">IF(M$15&gt;0,IF(O1315*10^$F$14&lt;=M$15,10^$F$14,0),0)</f>
        <v>0</v>
      </c>
      <c r="Q1315">
        <f>IF(M1315=0,0,M1315/予定価格!B1303)</f>
        <v>0</v>
      </c>
      <c r="R1315">
        <f t="shared" si="372"/>
        <v>11</v>
      </c>
      <c r="S1315">
        <f t="shared" ref="S1315:S1378" si="380">IF(M$15&lt;0,IF(R1315*10^$F$14&lt;=-M$15,-(10^$F$14),0),0)</f>
        <v>0</v>
      </c>
      <c r="T1315" s="6">
        <f t="shared" ref="T1315:T1378" si="381">+M1315+P1315+S1315</f>
        <v>0</v>
      </c>
      <c r="U1315" s="6" t="e">
        <f>IF(予定価格!$G$1939=0,ROUND(予定価格!H1303*(入力表!$F$12/予定価格!$H$1943),-$F$14),ROUND((予定価格!G1303*(入力表!$F$12-予定価格!$H$1943)/予定価格!$G$1943)+予定価格!H1303,-$F$14))</f>
        <v>#DIV/0!</v>
      </c>
      <c r="V1315" t="e">
        <f>IF(U1315=0,1,IF(予定価格!O1303=0,1,(U1315-予定価格!P1303)/予定価格!O1303))</f>
        <v>#DIV/0!</v>
      </c>
      <c r="W1315" t="e">
        <f t="shared" si="373"/>
        <v>#DIV/0!</v>
      </c>
      <c r="X1315" t="e">
        <f t="shared" ref="X1315:X1378" si="382">IF(U$15&gt;0,IF(W1315*10^$F$14&lt;=U$15,10^$F$14,0),0)</f>
        <v>#DIV/0!</v>
      </c>
      <c r="Y1315" t="e">
        <f>IF(U1315=0,0,IF(予定価格!G1303=0,0,(U1315-予定価格!H1303)/予定価格!G1303))</f>
        <v>#DIV/0!</v>
      </c>
      <c r="Z1315" t="e">
        <f t="shared" si="374"/>
        <v>#DIV/0!</v>
      </c>
      <c r="AA1315" t="e">
        <f t="shared" ref="AA1315:AA1378" si="383">IF(U$15&lt;0,IF(Z1315*10^$F$14&lt;=-U$15,-(10^$F$14),0),0)</f>
        <v>#DIV/0!</v>
      </c>
      <c r="AB1315" s="6" t="e">
        <f t="shared" ref="AB1315:AB1378" si="384">+U1315+X1315+AA1315</f>
        <v>#DIV/0!</v>
      </c>
    </row>
    <row r="1316" spans="1:28" hidden="1" x14ac:dyDescent="0.2">
      <c r="A1316">
        <f>+予定価格!A1304</f>
        <v>0</v>
      </c>
      <c r="B1316" s="268">
        <f>ROUND(予定価格!B1304*査定表!$B$1949,-D1316)+E1316</f>
        <v>0</v>
      </c>
      <c r="C1316" s="268"/>
      <c r="D1316" s="32">
        <f t="shared" si="369"/>
        <v>3</v>
      </c>
      <c r="E1316" s="33">
        <f t="shared" si="375"/>
        <v>0</v>
      </c>
      <c r="F1316" s="268">
        <f>IF($F$12=0,0,IF(予定価格!$G$1939=0,ROUND(予定価格!H1304*(入力表!$F$12/予定価格!$H$1943),-H1316),ROUND((予定価格!G1304*(入力表!$F$12-予定価格!$H$1943)/予定価格!$G$1943)+予定価格!H1304,-H1316)))+I1316</f>
        <v>0</v>
      </c>
      <c r="G1316" s="268"/>
      <c r="H1316" s="34">
        <f t="shared" si="370"/>
        <v>3</v>
      </c>
      <c r="I1316" s="35">
        <f t="shared" si="376"/>
        <v>0</v>
      </c>
      <c r="J1316" s="252">
        <f t="shared" si="377"/>
        <v>0</v>
      </c>
      <c r="K1316" s="12">
        <f t="shared" si="378"/>
        <v>0</v>
      </c>
      <c r="L1316" s="37"/>
      <c r="M1316" s="6">
        <f>ROUND(予定価格!B1304*査定表!$B$1949,-$F$14)</f>
        <v>0</v>
      </c>
      <c r="N1316">
        <f>IF(M1316=0,1,M1316/予定価格!B1304)</f>
        <v>1</v>
      </c>
      <c r="O1316">
        <f t="shared" si="371"/>
        <v>11</v>
      </c>
      <c r="P1316">
        <f t="shared" si="379"/>
        <v>0</v>
      </c>
      <c r="Q1316">
        <f>IF(M1316=0,0,M1316/予定価格!B1304)</f>
        <v>0</v>
      </c>
      <c r="R1316">
        <f t="shared" si="372"/>
        <v>11</v>
      </c>
      <c r="S1316">
        <f t="shared" si="380"/>
        <v>0</v>
      </c>
      <c r="T1316" s="6">
        <f t="shared" si="381"/>
        <v>0</v>
      </c>
      <c r="U1316" s="6" t="e">
        <f>IF(予定価格!$G$1939=0,ROUND(予定価格!H1304*(入力表!$F$12/予定価格!$H$1943),-$F$14),ROUND((予定価格!G1304*(入力表!$F$12-予定価格!$H$1943)/予定価格!$G$1943)+予定価格!H1304,-$F$14))</f>
        <v>#DIV/0!</v>
      </c>
      <c r="V1316" t="e">
        <f>IF(U1316=0,1,IF(予定価格!O1304=0,1,(U1316-予定価格!P1304)/予定価格!O1304))</f>
        <v>#DIV/0!</v>
      </c>
      <c r="W1316" t="e">
        <f t="shared" si="373"/>
        <v>#DIV/0!</v>
      </c>
      <c r="X1316" t="e">
        <f t="shared" si="382"/>
        <v>#DIV/0!</v>
      </c>
      <c r="Y1316" t="e">
        <f>IF(U1316=0,0,IF(予定価格!G1304=0,0,(U1316-予定価格!H1304)/予定価格!G1304))</f>
        <v>#DIV/0!</v>
      </c>
      <c r="Z1316" t="e">
        <f t="shared" si="374"/>
        <v>#DIV/0!</v>
      </c>
      <c r="AA1316" t="e">
        <f t="shared" si="383"/>
        <v>#DIV/0!</v>
      </c>
      <c r="AB1316" s="6" t="e">
        <f t="shared" si="384"/>
        <v>#DIV/0!</v>
      </c>
    </row>
    <row r="1317" spans="1:28" hidden="1" x14ac:dyDescent="0.2">
      <c r="A1317">
        <f>+予定価格!A1305</f>
        <v>0</v>
      </c>
      <c r="B1317" s="268">
        <f>ROUND(予定価格!B1305*査定表!$B$1949,-D1317)+E1317</f>
        <v>0</v>
      </c>
      <c r="C1317" s="268"/>
      <c r="D1317" s="32">
        <f t="shared" si="369"/>
        <v>3</v>
      </c>
      <c r="E1317" s="33">
        <f t="shared" si="375"/>
        <v>0</v>
      </c>
      <c r="F1317" s="268">
        <f>IF($F$12=0,0,IF(予定価格!$G$1939=0,ROUND(予定価格!H1305*(入力表!$F$12/予定価格!$H$1943),-H1317),ROUND((予定価格!G1305*(入力表!$F$12-予定価格!$H$1943)/予定価格!$G$1943)+予定価格!H1305,-H1317)))+I1317</f>
        <v>0</v>
      </c>
      <c r="G1317" s="268"/>
      <c r="H1317" s="34">
        <f t="shared" si="370"/>
        <v>3</v>
      </c>
      <c r="I1317" s="35">
        <f t="shared" si="376"/>
        <v>0</v>
      </c>
      <c r="J1317" s="252">
        <f t="shared" si="377"/>
        <v>0</v>
      </c>
      <c r="K1317" s="12">
        <f t="shared" si="378"/>
        <v>0</v>
      </c>
      <c r="L1317" s="37"/>
      <c r="M1317" s="6">
        <f>ROUND(予定価格!B1305*査定表!$B$1949,-$F$14)</f>
        <v>0</v>
      </c>
      <c r="N1317">
        <f>IF(M1317=0,1,M1317/予定価格!B1305)</f>
        <v>1</v>
      </c>
      <c r="O1317">
        <f t="shared" si="371"/>
        <v>11</v>
      </c>
      <c r="P1317">
        <f t="shared" si="379"/>
        <v>0</v>
      </c>
      <c r="Q1317">
        <f>IF(M1317=0,0,M1317/予定価格!B1305)</f>
        <v>0</v>
      </c>
      <c r="R1317">
        <f t="shared" si="372"/>
        <v>11</v>
      </c>
      <c r="S1317">
        <f t="shared" si="380"/>
        <v>0</v>
      </c>
      <c r="T1317" s="6">
        <f t="shared" si="381"/>
        <v>0</v>
      </c>
      <c r="U1317" s="6" t="e">
        <f>IF(予定価格!$G$1939=0,ROUND(予定価格!H1305*(入力表!$F$12/予定価格!$H$1943),-$F$14),ROUND((予定価格!G1305*(入力表!$F$12-予定価格!$H$1943)/予定価格!$G$1943)+予定価格!H1305,-$F$14))</f>
        <v>#DIV/0!</v>
      </c>
      <c r="V1317" t="e">
        <f>IF(U1317=0,1,IF(予定価格!O1305=0,1,(U1317-予定価格!P1305)/予定価格!O1305))</f>
        <v>#DIV/0!</v>
      </c>
      <c r="W1317" t="e">
        <f t="shared" si="373"/>
        <v>#DIV/0!</v>
      </c>
      <c r="X1317" t="e">
        <f t="shared" si="382"/>
        <v>#DIV/0!</v>
      </c>
      <c r="Y1317" t="e">
        <f>IF(U1317=0,0,IF(予定価格!G1305=0,0,(U1317-予定価格!H1305)/予定価格!G1305))</f>
        <v>#DIV/0!</v>
      </c>
      <c r="Z1317" t="e">
        <f t="shared" si="374"/>
        <v>#DIV/0!</v>
      </c>
      <c r="AA1317" t="e">
        <f t="shared" si="383"/>
        <v>#DIV/0!</v>
      </c>
      <c r="AB1317" s="6" t="e">
        <f t="shared" si="384"/>
        <v>#DIV/0!</v>
      </c>
    </row>
    <row r="1318" spans="1:28" hidden="1" x14ac:dyDescent="0.2">
      <c r="A1318">
        <f>+予定価格!A1306</f>
        <v>0</v>
      </c>
      <c r="B1318" s="268">
        <f>ROUND(予定価格!B1306*査定表!$B$1949,-D1318)+E1318</f>
        <v>0</v>
      </c>
      <c r="C1318" s="268"/>
      <c r="D1318" s="32">
        <f t="shared" si="369"/>
        <v>3</v>
      </c>
      <c r="E1318" s="33">
        <f t="shared" si="375"/>
        <v>0</v>
      </c>
      <c r="F1318" s="268">
        <f>IF($F$12=0,0,IF(予定価格!$G$1939=0,ROUND(予定価格!H1306*(入力表!$F$12/予定価格!$H$1943),-H1318),ROUND((予定価格!G1306*(入力表!$F$12-予定価格!$H$1943)/予定価格!$G$1943)+予定価格!H1306,-H1318)))+I1318</f>
        <v>0</v>
      </c>
      <c r="G1318" s="268"/>
      <c r="H1318" s="34">
        <f t="shared" si="370"/>
        <v>3</v>
      </c>
      <c r="I1318" s="35">
        <f t="shared" si="376"/>
        <v>0</v>
      </c>
      <c r="J1318" s="252">
        <f t="shared" si="377"/>
        <v>0</v>
      </c>
      <c r="K1318" s="12">
        <f t="shared" si="378"/>
        <v>0</v>
      </c>
      <c r="L1318" s="37"/>
      <c r="M1318" s="6">
        <f>ROUND(予定価格!B1306*査定表!$B$1949,-$F$14)</f>
        <v>0</v>
      </c>
      <c r="N1318">
        <f>IF(M1318=0,1,M1318/予定価格!B1306)</f>
        <v>1</v>
      </c>
      <c r="O1318">
        <f t="shared" si="371"/>
        <v>11</v>
      </c>
      <c r="P1318">
        <f t="shared" si="379"/>
        <v>0</v>
      </c>
      <c r="Q1318">
        <f>IF(M1318=0,0,M1318/予定価格!B1306)</f>
        <v>0</v>
      </c>
      <c r="R1318">
        <f t="shared" si="372"/>
        <v>11</v>
      </c>
      <c r="S1318">
        <f t="shared" si="380"/>
        <v>0</v>
      </c>
      <c r="T1318" s="6">
        <f t="shared" si="381"/>
        <v>0</v>
      </c>
      <c r="U1318" s="6" t="e">
        <f>IF(予定価格!$G$1939=0,ROUND(予定価格!H1306*(入力表!$F$12/予定価格!$H$1943),-$F$14),ROUND((予定価格!G1306*(入力表!$F$12-予定価格!$H$1943)/予定価格!$G$1943)+予定価格!H1306,-$F$14))</f>
        <v>#DIV/0!</v>
      </c>
      <c r="V1318" t="e">
        <f>IF(U1318=0,1,IF(予定価格!O1306=0,1,(U1318-予定価格!P1306)/予定価格!O1306))</f>
        <v>#DIV/0!</v>
      </c>
      <c r="W1318" t="e">
        <f t="shared" si="373"/>
        <v>#DIV/0!</v>
      </c>
      <c r="X1318" t="e">
        <f t="shared" si="382"/>
        <v>#DIV/0!</v>
      </c>
      <c r="Y1318" t="e">
        <f>IF(U1318=0,0,IF(予定価格!G1306=0,0,(U1318-予定価格!H1306)/予定価格!G1306))</f>
        <v>#DIV/0!</v>
      </c>
      <c r="Z1318" t="e">
        <f t="shared" si="374"/>
        <v>#DIV/0!</v>
      </c>
      <c r="AA1318" t="e">
        <f t="shared" si="383"/>
        <v>#DIV/0!</v>
      </c>
      <c r="AB1318" s="6" t="e">
        <f t="shared" si="384"/>
        <v>#DIV/0!</v>
      </c>
    </row>
    <row r="1319" spans="1:28" hidden="1" x14ac:dyDescent="0.2">
      <c r="A1319">
        <f>+予定価格!A1307</f>
        <v>0</v>
      </c>
      <c r="B1319" s="268">
        <f>ROUND(予定価格!B1307*査定表!$B$1949,-D1319)+E1319</f>
        <v>0</v>
      </c>
      <c r="C1319" s="268"/>
      <c r="D1319" s="32">
        <f t="shared" si="369"/>
        <v>3</v>
      </c>
      <c r="E1319" s="33">
        <f t="shared" si="375"/>
        <v>0</v>
      </c>
      <c r="F1319" s="268">
        <f>IF($F$12=0,0,IF(予定価格!$G$1939=0,ROUND(予定価格!H1307*(入力表!$F$12/予定価格!$H$1943),-H1319),ROUND((予定価格!G1307*(入力表!$F$12-予定価格!$H$1943)/予定価格!$G$1943)+予定価格!H1307,-H1319)))+I1319</f>
        <v>0</v>
      </c>
      <c r="G1319" s="268"/>
      <c r="H1319" s="34">
        <f t="shared" si="370"/>
        <v>3</v>
      </c>
      <c r="I1319" s="35">
        <f t="shared" si="376"/>
        <v>0</v>
      </c>
      <c r="J1319" s="252">
        <f t="shared" si="377"/>
        <v>0</v>
      </c>
      <c r="K1319" s="12">
        <f t="shared" si="378"/>
        <v>0</v>
      </c>
      <c r="L1319" s="37"/>
      <c r="M1319" s="6">
        <f>ROUND(予定価格!B1307*査定表!$B$1949,-$F$14)</f>
        <v>0</v>
      </c>
      <c r="N1319">
        <f>IF(M1319=0,1,M1319/予定価格!B1307)</f>
        <v>1</v>
      </c>
      <c r="O1319">
        <f t="shared" si="371"/>
        <v>11</v>
      </c>
      <c r="P1319">
        <f t="shared" si="379"/>
        <v>0</v>
      </c>
      <c r="Q1319">
        <f>IF(M1319=0,0,M1319/予定価格!B1307)</f>
        <v>0</v>
      </c>
      <c r="R1319">
        <f t="shared" si="372"/>
        <v>11</v>
      </c>
      <c r="S1319">
        <f t="shared" si="380"/>
        <v>0</v>
      </c>
      <c r="T1319" s="6">
        <f t="shared" si="381"/>
        <v>0</v>
      </c>
      <c r="U1319" s="6" t="e">
        <f>IF(予定価格!$G$1939=0,ROUND(予定価格!H1307*(入力表!$F$12/予定価格!$H$1943),-$F$14),ROUND((予定価格!G1307*(入力表!$F$12-予定価格!$H$1943)/予定価格!$G$1943)+予定価格!H1307,-$F$14))</f>
        <v>#DIV/0!</v>
      </c>
      <c r="V1319" t="e">
        <f>IF(U1319=0,1,IF(予定価格!O1307=0,1,(U1319-予定価格!P1307)/予定価格!O1307))</f>
        <v>#DIV/0!</v>
      </c>
      <c r="W1319" t="e">
        <f t="shared" si="373"/>
        <v>#DIV/0!</v>
      </c>
      <c r="X1319" t="e">
        <f t="shared" si="382"/>
        <v>#DIV/0!</v>
      </c>
      <c r="Y1319" t="e">
        <f>IF(U1319=0,0,IF(予定価格!G1307=0,0,(U1319-予定価格!H1307)/予定価格!G1307))</f>
        <v>#DIV/0!</v>
      </c>
      <c r="Z1319" t="e">
        <f t="shared" si="374"/>
        <v>#DIV/0!</v>
      </c>
      <c r="AA1319" t="e">
        <f t="shared" si="383"/>
        <v>#DIV/0!</v>
      </c>
      <c r="AB1319" s="6" t="e">
        <f t="shared" si="384"/>
        <v>#DIV/0!</v>
      </c>
    </row>
    <row r="1320" spans="1:28" hidden="1" x14ac:dyDescent="0.2">
      <c r="A1320">
        <f>+予定価格!A1308</f>
        <v>0</v>
      </c>
      <c r="B1320" s="268">
        <f>ROUND(予定価格!B1308*査定表!$B$1949,-D1320)+E1320</f>
        <v>0</v>
      </c>
      <c r="C1320" s="268"/>
      <c r="D1320" s="32">
        <f t="shared" si="369"/>
        <v>3</v>
      </c>
      <c r="E1320" s="33">
        <f t="shared" si="375"/>
        <v>0</v>
      </c>
      <c r="F1320" s="268">
        <f>IF($F$12=0,0,IF(予定価格!$G$1939=0,ROUND(予定価格!H1308*(入力表!$F$12/予定価格!$H$1943),-H1320),ROUND((予定価格!G1308*(入力表!$F$12-予定価格!$H$1943)/予定価格!$G$1943)+予定価格!H1308,-H1320)))+I1320</f>
        <v>0</v>
      </c>
      <c r="G1320" s="268"/>
      <c r="H1320" s="34">
        <f t="shared" si="370"/>
        <v>3</v>
      </c>
      <c r="I1320" s="35">
        <f t="shared" si="376"/>
        <v>0</v>
      </c>
      <c r="J1320" s="252">
        <f t="shared" si="377"/>
        <v>0</v>
      </c>
      <c r="K1320" s="12">
        <f t="shared" si="378"/>
        <v>0</v>
      </c>
      <c r="L1320" s="37"/>
      <c r="M1320" s="6">
        <f>ROUND(予定価格!B1308*査定表!$B$1949,-$F$14)</f>
        <v>0</v>
      </c>
      <c r="N1320">
        <f>IF(M1320=0,1,M1320/予定価格!B1308)</f>
        <v>1</v>
      </c>
      <c r="O1320">
        <f t="shared" si="371"/>
        <v>11</v>
      </c>
      <c r="P1320">
        <f t="shared" si="379"/>
        <v>0</v>
      </c>
      <c r="Q1320">
        <f>IF(M1320=0,0,M1320/予定価格!B1308)</f>
        <v>0</v>
      </c>
      <c r="R1320">
        <f t="shared" si="372"/>
        <v>11</v>
      </c>
      <c r="S1320">
        <f t="shared" si="380"/>
        <v>0</v>
      </c>
      <c r="T1320" s="6">
        <f t="shared" si="381"/>
        <v>0</v>
      </c>
      <c r="U1320" s="6" t="e">
        <f>IF(予定価格!$G$1939=0,ROUND(予定価格!H1308*(入力表!$F$12/予定価格!$H$1943),-$F$14),ROUND((予定価格!G1308*(入力表!$F$12-予定価格!$H$1943)/予定価格!$G$1943)+予定価格!H1308,-$F$14))</f>
        <v>#DIV/0!</v>
      </c>
      <c r="V1320" t="e">
        <f>IF(U1320=0,1,IF(予定価格!O1308=0,1,(U1320-予定価格!P1308)/予定価格!O1308))</f>
        <v>#DIV/0!</v>
      </c>
      <c r="W1320" t="e">
        <f t="shared" si="373"/>
        <v>#DIV/0!</v>
      </c>
      <c r="X1320" t="e">
        <f t="shared" si="382"/>
        <v>#DIV/0!</v>
      </c>
      <c r="Y1320" t="e">
        <f>IF(U1320=0,0,IF(予定価格!G1308=0,0,(U1320-予定価格!H1308)/予定価格!G1308))</f>
        <v>#DIV/0!</v>
      </c>
      <c r="Z1320" t="e">
        <f t="shared" si="374"/>
        <v>#DIV/0!</v>
      </c>
      <c r="AA1320" t="e">
        <f t="shared" si="383"/>
        <v>#DIV/0!</v>
      </c>
      <c r="AB1320" s="6" t="e">
        <f t="shared" si="384"/>
        <v>#DIV/0!</v>
      </c>
    </row>
    <row r="1321" spans="1:28" hidden="1" x14ac:dyDescent="0.2">
      <c r="A1321">
        <f>+予定価格!A1309</f>
        <v>0</v>
      </c>
      <c r="B1321" s="268">
        <f>ROUND(予定価格!B1309*査定表!$B$1949,-D1321)+E1321</f>
        <v>0</v>
      </c>
      <c r="C1321" s="268"/>
      <c r="D1321" s="32">
        <f t="shared" si="369"/>
        <v>3</v>
      </c>
      <c r="E1321" s="33">
        <f t="shared" si="375"/>
        <v>0</v>
      </c>
      <c r="F1321" s="268">
        <f>IF($F$12=0,0,IF(予定価格!$G$1939=0,ROUND(予定価格!H1309*(入力表!$F$12/予定価格!$H$1943),-H1321),ROUND((予定価格!G1309*(入力表!$F$12-予定価格!$H$1943)/予定価格!$G$1943)+予定価格!H1309,-H1321)))+I1321</f>
        <v>0</v>
      </c>
      <c r="G1321" s="268"/>
      <c r="H1321" s="34">
        <f t="shared" si="370"/>
        <v>3</v>
      </c>
      <c r="I1321" s="35">
        <f t="shared" si="376"/>
        <v>0</v>
      </c>
      <c r="J1321" s="252">
        <f t="shared" si="377"/>
        <v>0</v>
      </c>
      <c r="K1321" s="12">
        <f t="shared" si="378"/>
        <v>0</v>
      </c>
      <c r="L1321" s="37"/>
      <c r="M1321" s="6">
        <f>ROUND(予定価格!B1309*査定表!$B$1949,-$F$14)</f>
        <v>0</v>
      </c>
      <c r="N1321">
        <f>IF(M1321=0,1,M1321/予定価格!B1309)</f>
        <v>1</v>
      </c>
      <c r="O1321">
        <f t="shared" si="371"/>
        <v>11</v>
      </c>
      <c r="P1321">
        <f t="shared" si="379"/>
        <v>0</v>
      </c>
      <c r="Q1321">
        <f>IF(M1321=0,0,M1321/予定価格!B1309)</f>
        <v>0</v>
      </c>
      <c r="R1321">
        <f t="shared" si="372"/>
        <v>11</v>
      </c>
      <c r="S1321">
        <f t="shared" si="380"/>
        <v>0</v>
      </c>
      <c r="T1321" s="6">
        <f t="shared" si="381"/>
        <v>0</v>
      </c>
      <c r="U1321" s="6" t="e">
        <f>IF(予定価格!$G$1939=0,ROUND(予定価格!H1309*(入力表!$F$12/予定価格!$H$1943),-$F$14),ROUND((予定価格!G1309*(入力表!$F$12-予定価格!$H$1943)/予定価格!$G$1943)+予定価格!H1309,-$F$14))</f>
        <v>#DIV/0!</v>
      </c>
      <c r="V1321" t="e">
        <f>IF(U1321=0,1,IF(予定価格!O1309=0,1,(U1321-予定価格!P1309)/予定価格!O1309))</f>
        <v>#DIV/0!</v>
      </c>
      <c r="W1321" t="e">
        <f t="shared" si="373"/>
        <v>#DIV/0!</v>
      </c>
      <c r="X1321" t="e">
        <f t="shared" si="382"/>
        <v>#DIV/0!</v>
      </c>
      <c r="Y1321" t="e">
        <f>IF(U1321=0,0,IF(予定価格!G1309=0,0,(U1321-予定価格!H1309)/予定価格!G1309))</f>
        <v>#DIV/0!</v>
      </c>
      <c r="Z1321" t="e">
        <f t="shared" si="374"/>
        <v>#DIV/0!</v>
      </c>
      <c r="AA1321" t="e">
        <f t="shared" si="383"/>
        <v>#DIV/0!</v>
      </c>
      <c r="AB1321" s="6" t="e">
        <f t="shared" si="384"/>
        <v>#DIV/0!</v>
      </c>
    </row>
    <row r="1322" spans="1:28" hidden="1" x14ac:dyDescent="0.2">
      <c r="A1322">
        <f>+予定価格!A1310</f>
        <v>0</v>
      </c>
      <c r="B1322" s="268">
        <f>ROUND(予定価格!B1310*査定表!$B$1949,-D1322)+E1322</f>
        <v>0</v>
      </c>
      <c r="C1322" s="268"/>
      <c r="D1322" s="32">
        <f t="shared" si="369"/>
        <v>3</v>
      </c>
      <c r="E1322" s="33">
        <f t="shared" si="375"/>
        <v>0</v>
      </c>
      <c r="F1322" s="268">
        <f>IF($F$12=0,0,IF(予定価格!$G$1939=0,ROUND(予定価格!H1310*(入力表!$F$12/予定価格!$H$1943),-H1322),ROUND((予定価格!G1310*(入力表!$F$12-予定価格!$H$1943)/予定価格!$G$1943)+予定価格!H1310,-H1322)))+I1322</f>
        <v>0</v>
      </c>
      <c r="G1322" s="268"/>
      <c r="H1322" s="34">
        <f t="shared" si="370"/>
        <v>3</v>
      </c>
      <c r="I1322" s="35">
        <f t="shared" si="376"/>
        <v>0</v>
      </c>
      <c r="J1322" s="252">
        <f t="shared" si="377"/>
        <v>0</v>
      </c>
      <c r="K1322" s="12">
        <f t="shared" si="378"/>
        <v>0</v>
      </c>
      <c r="L1322" s="37"/>
      <c r="M1322" s="6">
        <f>ROUND(予定価格!B1310*査定表!$B$1949,-$F$14)</f>
        <v>0</v>
      </c>
      <c r="N1322">
        <f>IF(M1322=0,1,M1322/予定価格!B1310)</f>
        <v>1</v>
      </c>
      <c r="O1322">
        <f t="shared" si="371"/>
        <v>11</v>
      </c>
      <c r="P1322">
        <f t="shared" si="379"/>
        <v>0</v>
      </c>
      <c r="Q1322">
        <f>IF(M1322=0,0,M1322/予定価格!B1310)</f>
        <v>0</v>
      </c>
      <c r="R1322">
        <f t="shared" si="372"/>
        <v>11</v>
      </c>
      <c r="S1322">
        <f t="shared" si="380"/>
        <v>0</v>
      </c>
      <c r="T1322" s="6">
        <f t="shared" si="381"/>
        <v>0</v>
      </c>
      <c r="U1322" s="6" t="e">
        <f>IF(予定価格!$G$1939=0,ROUND(予定価格!H1310*(入力表!$F$12/予定価格!$H$1943),-$F$14),ROUND((予定価格!G1310*(入力表!$F$12-予定価格!$H$1943)/予定価格!$G$1943)+予定価格!H1310,-$F$14))</f>
        <v>#DIV/0!</v>
      </c>
      <c r="V1322" t="e">
        <f>IF(U1322=0,1,IF(予定価格!O1310=0,1,(U1322-予定価格!P1310)/予定価格!O1310))</f>
        <v>#DIV/0!</v>
      </c>
      <c r="W1322" t="e">
        <f t="shared" si="373"/>
        <v>#DIV/0!</v>
      </c>
      <c r="X1322" t="e">
        <f t="shared" si="382"/>
        <v>#DIV/0!</v>
      </c>
      <c r="Y1322" t="e">
        <f>IF(U1322=0,0,IF(予定価格!G1310=0,0,(U1322-予定価格!H1310)/予定価格!G1310))</f>
        <v>#DIV/0!</v>
      </c>
      <c r="Z1322" t="e">
        <f t="shared" si="374"/>
        <v>#DIV/0!</v>
      </c>
      <c r="AA1322" t="e">
        <f t="shared" si="383"/>
        <v>#DIV/0!</v>
      </c>
      <c r="AB1322" s="6" t="e">
        <f t="shared" si="384"/>
        <v>#DIV/0!</v>
      </c>
    </row>
    <row r="1323" spans="1:28" hidden="1" x14ac:dyDescent="0.2">
      <c r="A1323">
        <f>+予定価格!A1311</f>
        <v>0</v>
      </c>
      <c r="B1323" s="268">
        <f>ROUND(予定価格!B1311*査定表!$B$1949,-D1323)+E1323</f>
        <v>0</v>
      </c>
      <c r="C1323" s="268"/>
      <c r="D1323" s="32">
        <f t="shared" si="369"/>
        <v>3</v>
      </c>
      <c r="E1323" s="33">
        <f t="shared" si="375"/>
        <v>0</v>
      </c>
      <c r="F1323" s="268">
        <f>IF($F$12=0,0,IF(予定価格!$G$1939=0,ROUND(予定価格!H1311*(入力表!$F$12/予定価格!$H$1943),-H1323),ROUND((予定価格!G1311*(入力表!$F$12-予定価格!$H$1943)/予定価格!$G$1943)+予定価格!H1311,-H1323)))+I1323</f>
        <v>0</v>
      </c>
      <c r="G1323" s="268"/>
      <c r="H1323" s="34">
        <f t="shared" si="370"/>
        <v>3</v>
      </c>
      <c r="I1323" s="35">
        <f t="shared" si="376"/>
        <v>0</v>
      </c>
      <c r="J1323" s="252">
        <f t="shared" si="377"/>
        <v>0</v>
      </c>
      <c r="K1323" s="12">
        <f t="shared" si="378"/>
        <v>0</v>
      </c>
      <c r="L1323" s="37"/>
      <c r="M1323" s="6">
        <f>ROUND(予定価格!B1311*査定表!$B$1949,-$F$14)</f>
        <v>0</v>
      </c>
      <c r="N1323">
        <f>IF(M1323=0,1,M1323/予定価格!B1311)</f>
        <v>1</v>
      </c>
      <c r="O1323">
        <f t="shared" si="371"/>
        <v>11</v>
      </c>
      <c r="P1323">
        <f t="shared" si="379"/>
        <v>0</v>
      </c>
      <c r="Q1323">
        <f>IF(M1323=0,0,M1323/予定価格!B1311)</f>
        <v>0</v>
      </c>
      <c r="R1323">
        <f t="shared" si="372"/>
        <v>11</v>
      </c>
      <c r="S1323">
        <f t="shared" si="380"/>
        <v>0</v>
      </c>
      <c r="T1323" s="6">
        <f t="shared" si="381"/>
        <v>0</v>
      </c>
      <c r="U1323" s="6" t="e">
        <f>IF(予定価格!$G$1939=0,ROUND(予定価格!H1311*(入力表!$F$12/予定価格!$H$1943),-$F$14),ROUND((予定価格!G1311*(入力表!$F$12-予定価格!$H$1943)/予定価格!$G$1943)+予定価格!H1311,-$F$14))</f>
        <v>#DIV/0!</v>
      </c>
      <c r="V1323" t="e">
        <f>IF(U1323=0,1,IF(予定価格!O1311=0,1,(U1323-予定価格!P1311)/予定価格!O1311))</f>
        <v>#DIV/0!</v>
      </c>
      <c r="W1323" t="e">
        <f t="shared" si="373"/>
        <v>#DIV/0!</v>
      </c>
      <c r="X1323" t="e">
        <f t="shared" si="382"/>
        <v>#DIV/0!</v>
      </c>
      <c r="Y1323" t="e">
        <f>IF(U1323=0,0,IF(予定価格!G1311=0,0,(U1323-予定価格!H1311)/予定価格!G1311))</f>
        <v>#DIV/0!</v>
      </c>
      <c r="Z1323" t="e">
        <f t="shared" si="374"/>
        <v>#DIV/0!</v>
      </c>
      <c r="AA1323" t="e">
        <f t="shared" si="383"/>
        <v>#DIV/0!</v>
      </c>
      <c r="AB1323" s="6" t="e">
        <f t="shared" si="384"/>
        <v>#DIV/0!</v>
      </c>
    </row>
    <row r="1324" spans="1:28" hidden="1" x14ac:dyDescent="0.2">
      <c r="A1324">
        <f>+予定価格!A1312</f>
        <v>0</v>
      </c>
      <c r="B1324" s="268">
        <f>ROUND(予定価格!B1312*査定表!$B$1949,-D1324)+E1324</f>
        <v>0</v>
      </c>
      <c r="C1324" s="268"/>
      <c r="D1324" s="32">
        <f t="shared" si="369"/>
        <v>3</v>
      </c>
      <c r="E1324" s="33">
        <f t="shared" si="375"/>
        <v>0</v>
      </c>
      <c r="F1324" s="268">
        <f>IF($F$12=0,0,IF(予定価格!$G$1939=0,ROUND(予定価格!H1312*(入力表!$F$12/予定価格!$H$1943),-H1324),ROUND((予定価格!G1312*(入力表!$F$12-予定価格!$H$1943)/予定価格!$G$1943)+予定価格!H1312,-H1324)))+I1324</f>
        <v>0</v>
      </c>
      <c r="G1324" s="268"/>
      <c r="H1324" s="34">
        <f t="shared" si="370"/>
        <v>3</v>
      </c>
      <c r="I1324" s="35">
        <f t="shared" si="376"/>
        <v>0</v>
      </c>
      <c r="J1324" s="252">
        <f t="shared" si="377"/>
        <v>0</v>
      </c>
      <c r="K1324" s="12">
        <f t="shared" si="378"/>
        <v>0</v>
      </c>
      <c r="L1324" s="37"/>
      <c r="M1324" s="6">
        <f>ROUND(予定価格!B1312*査定表!$B$1949,-$F$14)</f>
        <v>0</v>
      </c>
      <c r="N1324">
        <f>IF(M1324=0,1,M1324/予定価格!B1312)</f>
        <v>1</v>
      </c>
      <c r="O1324">
        <f t="shared" si="371"/>
        <v>11</v>
      </c>
      <c r="P1324">
        <f t="shared" si="379"/>
        <v>0</v>
      </c>
      <c r="Q1324">
        <f>IF(M1324=0,0,M1324/予定価格!B1312)</f>
        <v>0</v>
      </c>
      <c r="R1324">
        <f t="shared" si="372"/>
        <v>11</v>
      </c>
      <c r="S1324">
        <f t="shared" si="380"/>
        <v>0</v>
      </c>
      <c r="T1324" s="6">
        <f t="shared" si="381"/>
        <v>0</v>
      </c>
      <c r="U1324" s="6" t="e">
        <f>IF(予定価格!$G$1939=0,ROUND(予定価格!H1312*(入力表!$F$12/予定価格!$H$1943),-$F$14),ROUND((予定価格!G1312*(入力表!$F$12-予定価格!$H$1943)/予定価格!$G$1943)+予定価格!H1312,-$F$14))</f>
        <v>#DIV/0!</v>
      </c>
      <c r="V1324" t="e">
        <f>IF(U1324=0,1,IF(予定価格!O1312=0,1,(U1324-予定価格!P1312)/予定価格!O1312))</f>
        <v>#DIV/0!</v>
      </c>
      <c r="W1324" t="e">
        <f t="shared" si="373"/>
        <v>#DIV/0!</v>
      </c>
      <c r="X1324" t="e">
        <f t="shared" si="382"/>
        <v>#DIV/0!</v>
      </c>
      <c r="Y1324" t="e">
        <f>IF(U1324=0,0,IF(予定価格!G1312=0,0,(U1324-予定価格!H1312)/予定価格!G1312))</f>
        <v>#DIV/0!</v>
      </c>
      <c r="Z1324" t="e">
        <f t="shared" si="374"/>
        <v>#DIV/0!</v>
      </c>
      <c r="AA1324" t="e">
        <f t="shared" si="383"/>
        <v>#DIV/0!</v>
      </c>
      <c r="AB1324" s="6" t="e">
        <f t="shared" si="384"/>
        <v>#DIV/0!</v>
      </c>
    </row>
    <row r="1325" spans="1:28" hidden="1" x14ac:dyDescent="0.2">
      <c r="A1325">
        <f>+予定価格!A1313</f>
        <v>0</v>
      </c>
      <c r="B1325" s="268">
        <f>ROUND(予定価格!B1313*査定表!$B$1949,-D1325)+E1325</f>
        <v>0</v>
      </c>
      <c r="C1325" s="268"/>
      <c r="D1325" s="32">
        <f t="shared" si="369"/>
        <v>3</v>
      </c>
      <c r="E1325" s="33">
        <f t="shared" si="375"/>
        <v>0</v>
      </c>
      <c r="F1325" s="268">
        <f>IF($F$12=0,0,IF(予定価格!$G$1939=0,ROUND(予定価格!H1313*(入力表!$F$12/予定価格!$H$1943),-H1325),ROUND((予定価格!G1313*(入力表!$F$12-予定価格!$H$1943)/予定価格!$G$1943)+予定価格!H1313,-H1325)))+I1325</f>
        <v>0</v>
      </c>
      <c r="G1325" s="268"/>
      <c r="H1325" s="34">
        <f t="shared" si="370"/>
        <v>3</v>
      </c>
      <c r="I1325" s="35">
        <f t="shared" si="376"/>
        <v>0</v>
      </c>
      <c r="J1325" s="252">
        <f t="shared" si="377"/>
        <v>0</v>
      </c>
      <c r="K1325" s="12">
        <f t="shared" si="378"/>
        <v>0</v>
      </c>
      <c r="L1325" s="37"/>
      <c r="M1325" s="6">
        <f>ROUND(予定価格!B1313*査定表!$B$1949,-$F$14)</f>
        <v>0</v>
      </c>
      <c r="N1325">
        <f>IF(M1325=0,1,M1325/予定価格!B1313)</f>
        <v>1</v>
      </c>
      <c r="O1325">
        <f t="shared" si="371"/>
        <v>11</v>
      </c>
      <c r="P1325">
        <f t="shared" si="379"/>
        <v>0</v>
      </c>
      <c r="Q1325">
        <f>IF(M1325=0,0,M1325/予定価格!B1313)</f>
        <v>0</v>
      </c>
      <c r="R1325">
        <f t="shared" si="372"/>
        <v>11</v>
      </c>
      <c r="S1325">
        <f t="shared" si="380"/>
        <v>0</v>
      </c>
      <c r="T1325" s="6">
        <f t="shared" si="381"/>
        <v>0</v>
      </c>
      <c r="U1325" s="6" t="e">
        <f>IF(予定価格!$G$1939=0,ROUND(予定価格!H1313*(入力表!$F$12/予定価格!$H$1943),-$F$14),ROUND((予定価格!G1313*(入力表!$F$12-予定価格!$H$1943)/予定価格!$G$1943)+予定価格!H1313,-$F$14))</f>
        <v>#DIV/0!</v>
      </c>
      <c r="V1325" t="e">
        <f>IF(U1325=0,1,IF(予定価格!O1313=0,1,(U1325-予定価格!P1313)/予定価格!O1313))</f>
        <v>#DIV/0!</v>
      </c>
      <c r="W1325" t="e">
        <f t="shared" si="373"/>
        <v>#DIV/0!</v>
      </c>
      <c r="X1325" t="e">
        <f t="shared" si="382"/>
        <v>#DIV/0!</v>
      </c>
      <c r="Y1325" t="e">
        <f>IF(U1325=0,0,IF(予定価格!G1313=0,0,(U1325-予定価格!H1313)/予定価格!G1313))</f>
        <v>#DIV/0!</v>
      </c>
      <c r="Z1325" t="e">
        <f t="shared" si="374"/>
        <v>#DIV/0!</v>
      </c>
      <c r="AA1325" t="e">
        <f t="shared" si="383"/>
        <v>#DIV/0!</v>
      </c>
      <c r="AB1325" s="6" t="e">
        <f t="shared" si="384"/>
        <v>#DIV/0!</v>
      </c>
    </row>
    <row r="1326" spans="1:28" hidden="1" x14ac:dyDescent="0.2">
      <c r="A1326">
        <f>+予定価格!A1314</f>
        <v>0</v>
      </c>
      <c r="B1326" s="268">
        <f>ROUND(予定価格!B1314*査定表!$B$1949,-D1326)+E1326</f>
        <v>0</v>
      </c>
      <c r="C1326" s="268"/>
      <c r="D1326" s="32">
        <f t="shared" si="369"/>
        <v>3</v>
      </c>
      <c r="E1326" s="33">
        <f t="shared" si="375"/>
        <v>0</v>
      </c>
      <c r="F1326" s="268">
        <f>IF($F$12=0,0,IF(予定価格!$G$1939=0,ROUND(予定価格!H1314*(入力表!$F$12/予定価格!$H$1943),-H1326),ROUND((予定価格!G1314*(入力表!$F$12-予定価格!$H$1943)/予定価格!$G$1943)+予定価格!H1314,-H1326)))+I1326</f>
        <v>0</v>
      </c>
      <c r="G1326" s="268"/>
      <c r="H1326" s="34">
        <f t="shared" si="370"/>
        <v>3</v>
      </c>
      <c r="I1326" s="35">
        <f t="shared" si="376"/>
        <v>0</v>
      </c>
      <c r="J1326" s="252">
        <f t="shared" si="377"/>
        <v>0</v>
      </c>
      <c r="K1326" s="12">
        <f t="shared" si="378"/>
        <v>0</v>
      </c>
      <c r="L1326" s="37"/>
      <c r="M1326" s="6">
        <f>ROUND(予定価格!B1314*査定表!$B$1949,-$F$14)</f>
        <v>0</v>
      </c>
      <c r="N1326">
        <f>IF(M1326=0,1,M1326/予定価格!B1314)</f>
        <v>1</v>
      </c>
      <c r="O1326">
        <f t="shared" si="371"/>
        <v>11</v>
      </c>
      <c r="P1326">
        <f t="shared" si="379"/>
        <v>0</v>
      </c>
      <c r="Q1326">
        <f>IF(M1326=0,0,M1326/予定価格!B1314)</f>
        <v>0</v>
      </c>
      <c r="R1326">
        <f t="shared" si="372"/>
        <v>11</v>
      </c>
      <c r="S1326">
        <f t="shared" si="380"/>
        <v>0</v>
      </c>
      <c r="T1326" s="6">
        <f t="shared" si="381"/>
        <v>0</v>
      </c>
      <c r="U1326" s="6" t="e">
        <f>IF(予定価格!$G$1939=0,ROUND(予定価格!H1314*(入力表!$F$12/予定価格!$H$1943),-$F$14),ROUND((予定価格!G1314*(入力表!$F$12-予定価格!$H$1943)/予定価格!$G$1943)+予定価格!H1314,-$F$14))</f>
        <v>#DIV/0!</v>
      </c>
      <c r="V1326" t="e">
        <f>IF(U1326=0,1,IF(予定価格!O1314=0,1,(U1326-予定価格!P1314)/予定価格!O1314))</f>
        <v>#DIV/0!</v>
      </c>
      <c r="W1326" t="e">
        <f t="shared" si="373"/>
        <v>#DIV/0!</v>
      </c>
      <c r="X1326" t="e">
        <f t="shared" si="382"/>
        <v>#DIV/0!</v>
      </c>
      <c r="Y1326" t="e">
        <f>IF(U1326=0,0,IF(予定価格!G1314=0,0,(U1326-予定価格!H1314)/予定価格!G1314))</f>
        <v>#DIV/0!</v>
      </c>
      <c r="Z1326" t="e">
        <f t="shared" si="374"/>
        <v>#DIV/0!</v>
      </c>
      <c r="AA1326" t="e">
        <f t="shared" si="383"/>
        <v>#DIV/0!</v>
      </c>
      <c r="AB1326" s="6" t="e">
        <f t="shared" si="384"/>
        <v>#DIV/0!</v>
      </c>
    </row>
    <row r="1327" spans="1:28" hidden="1" x14ac:dyDescent="0.2">
      <c r="A1327">
        <f>+予定価格!A1315</f>
        <v>0</v>
      </c>
      <c r="B1327" s="268">
        <f>ROUND(予定価格!B1315*査定表!$B$1949,-D1327)+E1327</f>
        <v>0</v>
      </c>
      <c r="C1327" s="268"/>
      <c r="D1327" s="32">
        <f t="shared" si="369"/>
        <v>3</v>
      </c>
      <c r="E1327" s="33">
        <f t="shared" si="375"/>
        <v>0</v>
      </c>
      <c r="F1327" s="268">
        <f>IF($F$12=0,0,IF(予定価格!$G$1939=0,ROUND(予定価格!H1315*(入力表!$F$12/予定価格!$H$1943),-H1327),ROUND((予定価格!G1315*(入力表!$F$12-予定価格!$H$1943)/予定価格!$G$1943)+予定価格!H1315,-H1327)))+I1327</f>
        <v>0</v>
      </c>
      <c r="G1327" s="268"/>
      <c r="H1327" s="34">
        <f t="shared" si="370"/>
        <v>3</v>
      </c>
      <c r="I1327" s="35">
        <f t="shared" si="376"/>
        <v>0</v>
      </c>
      <c r="J1327" s="252">
        <f t="shared" si="377"/>
        <v>0</v>
      </c>
      <c r="K1327" s="12">
        <f t="shared" si="378"/>
        <v>0</v>
      </c>
      <c r="L1327" s="37"/>
      <c r="M1327" s="6">
        <f>ROUND(予定価格!B1315*査定表!$B$1949,-$F$14)</f>
        <v>0</v>
      </c>
      <c r="N1327">
        <f>IF(M1327=0,1,M1327/予定価格!B1315)</f>
        <v>1</v>
      </c>
      <c r="O1327">
        <f t="shared" si="371"/>
        <v>11</v>
      </c>
      <c r="P1327">
        <f t="shared" si="379"/>
        <v>0</v>
      </c>
      <c r="Q1327">
        <f>IF(M1327=0,0,M1327/予定価格!B1315)</f>
        <v>0</v>
      </c>
      <c r="R1327">
        <f t="shared" si="372"/>
        <v>11</v>
      </c>
      <c r="S1327">
        <f t="shared" si="380"/>
        <v>0</v>
      </c>
      <c r="T1327" s="6">
        <f t="shared" si="381"/>
        <v>0</v>
      </c>
      <c r="U1327" s="6" t="e">
        <f>IF(予定価格!$G$1939=0,ROUND(予定価格!H1315*(入力表!$F$12/予定価格!$H$1943),-$F$14),ROUND((予定価格!G1315*(入力表!$F$12-予定価格!$H$1943)/予定価格!$G$1943)+予定価格!H1315,-$F$14))</f>
        <v>#DIV/0!</v>
      </c>
      <c r="V1327" t="e">
        <f>IF(U1327=0,1,IF(予定価格!O1315=0,1,(U1327-予定価格!P1315)/予定価格!O1315))</f>
        <v>#DIV/0!</v>
      </c>
      <c r="W1327" t="e">
        <f t="shared" si="373"/>
        <v>#DIV/0!</v>
      </c>
      <c r="X1327" t="e">
        <f t="shared" si="382"/>
        <v>#DIV/0!</v>
      </c>
      <c r="Y1327" t="e">
        <f>IF(U1327=0,0,IF(予定価格!G1315=0,0,(U1327-予定価格!H1315)/予定価格!G1315))</f>
        <v>#DIV/0!</v>
      </c>
      <c r="Z1327" t="e">
        <f t="shared" si="374"/>
        <v>#DIV/0!</v>
      </c>
      <c r="AA1327" t="e">
        <f t="shared" si="383"/>
        <v>#DIV/0!</v>
      </c>
      <c r="AB1327" s="6" t="e">
        <f t="shared" si="384"/>
        <v>#DIV/0!</v>
      </c>
    </row>
    <row r="1328" spans="1:28" hidden="1" x14ac:dyDescent="0.2">
      <c r="A1328">
        <f>+予定価格!A1316</f>
        <v>0</v>
      </c>
      <c r="B1328" s="268">
        <f>ROUND(予定価格!B1316*査定表!$B$1949,-D1328)+E1328</f>
        <v>0</v>
      </c>
      <c r="C1328" s="268"/>
      <c r="D1328" s="32">
        <f t="shared" si="369"/>
        <v>3</v>
      </c>
      <c r="E1328" s="33">
        <f t="shared" si="375"/>
        <v>0</v>
      </c>
      <c r="F1328" s="268">
        <f>IF($F$12=0,0,IF(予定価格!$G$1939=0,ROUND(予定価格!H1316*(入力表!$F$12/予定価格!$H$1943),-H1328),ROUND((予定価格!G1316*(入力表!$F$12-予定価格!$H$1943)/予定価格!$G$1943)+予定価格!H1316,-H1328)))+I1328</f>
        <v>0</v>
      </c>
      <c r="G1328" s="268"/>
      <c r="H1328" s="34">
        <f t="shared" si="370"/>
        <v>3</v>
      </c>
      <c r="I1328" s="35">
        <f t="shared" si="376"/>
        <v>0</v>
      </c>
      <c r="J1328" s="252">
        <f t="shared" si="377"/>
        <v>0</v>
      </c>
      <c r="K1328" s="12">
        <f t="shared" si="378"/>
        <v>0</v>
      </c>
      <c r="L1328" s="37"/>
      <c r="M1328" s="6">
        <f>ROUND(予定価格!B1316*査定表!$B$1949,-$F$14)</f>
        <v>0</v>
      </c>
      <c r="N1328">
        <f>IF(M1328=0,1,M1328/予定価格!B1316)</f>
        <v>1</v>
      </c>
      <c r="O1328">
        <f t="shared" si="371"/>
        <v>11</v>
      </c>
      <c r="P1328">
        <f t="shared" si="379"/>
        <v>0</v>
      </c>
      <c r="Q1328">
        <f>IF(M1328=0,0,M1328/予定価格!B1316)</f>
        <v>0</v>
      </c>
      <c r="R1328">
        <f t="shared" si="372"/>
        <v>11</v>
      </c>
      <c r="S1328">
        <f t="shared" si="380"/>
        <v>0</v>
      </c>
      <c r="T1328" s="6">
        <f t="shared" si="381"/>
        <v>0</v>
      </c>
      <c r="U1328" s="6" t="e">
        <f>IF(予定価格!$G$1939=0,ROUND(予定価格!H1316*(入力表!$F$12/予定価格!$H$1943),-$F$14),ROUND((予定価格!G1316*(入力表!$F$12-予定価格!$H$1943)/予定価格!$G$1943)+予定価格!H1316,-$F$14))</f>
        <v>#DIV/0!</v>
      </c>
      <c r="V1328" t="e">
        <f>IF(U1328=0,1,IF(予定価格!O1316=0,1,(U1328-予定価格!P1316)/予定価格!O1316))</f>
        <v>#DIV/0!</v>
      </c>
      <c r="W1328" t="e">
        <f t="shared" si="373"/>
        <v>#DIV/0!</v>
      </c>
      <c r="X1328" t="e">
        <f t="shared" si="382"/>
        <v>#DIV/0!</v>
      </c>
      <c r="Y1328" t="e">
        <f>IF(U1328=0,0,IF(予定価格!G1316=0,0,(U1328-予定価格!H1316)/予定価格!G1316))</f>
        <v>#DIV/0!</v>
      </c>
      <c r="Z1328" t="e">
        <f t="shared" si="374"/>
        <v>#DIV/0!</v>
      </c>
      <c r="AA1328" t="e">
        <f t="shared" si="383"/>
        <v>#DIV/0!</v>
      </c>
      <c r="AB1328" s="6" t="e">
        <f t="shared" si="384"/>
        <v>#DIV/0!</v>
      </c>
    </row>
    <row r="1329" spans="1:28" hidden="1" x14ac:dyDescent="0.2">
      <c r="A1329">
        <f>+予定価格!A1317</f>
        <v>0</v>
      </c>
      <c r="B1329" s="268">
        <f>ROUND(予定価格!B1317*査定表!$B$1949,-D1329)+E1329</f>
        <v>0</v>
      </c>
      <c r="C1329" s="268"/>
      <c r="D1329" s="32">
        <f t="shared" si="369"/>
        <v>3</v>
      </c>
      <c r="E1329" s="33">
        <f t="shared" si="375"/>
        <v>0</v>
      </c>
      <c r="F1329" s="268">
        <f>IF($F$12=0,0,IF(予定価格!$G$1939=0,ROUND(予定価格!H1317*(入力表!$F$12/予定価格!$H$1943),-H1329),ROUND((予定価格!G1317*(入力表!$F$12-予定価格!$H$1943)/予定価格!$G$1943)+予定価格!H1317,-H1329)))+I1329</f>
        <v>0</v>
      </c>
      <c r="G1329" s="268"/>
      <c r="H1329" s="34">
        <f t="shared" si="370"/>
        <v>3</v>
      </c>
      <c r="I1329" s="35">
        <f t="shared" si="376"/>
        <v>0</v>
      </c>
      <c r="J1329" s="252">
        <f t="shared" si="377"/>
        <v>0</v>
      </c>
      <c r="K1329" s="12">
        <f t="shared" si="378"/>
        <v>0</v>
      </c>
      <c r="L1329" s="37"/>
      <c r="M1329" s="6">
        <f>ROUND(予定価格!B1317*査定表!$B$1949,-$F$14)</f>
        <v>0</v>
      </c>
      <c r="N1329">
        <f>IF(M1329=0,1,M1329/予定価格!B1317)</f>
        <v>1</v>
      </c>
      <c r="O1329">
        <f t="shared" si="371"/>
        <v>11</v>
      </c>
      <c r="P1329">
        <f t="shared" si="379"/>
        <v>0</v>
      </c>
      <c r="Q1329">
        <f>IF(M1329=0,0,M1329/予定価格!B1317)</f>
        <v>0</v>
      </c>
      <c r="R1329">
        <f t="shared" si="372"/>
        <v>11</v>
      </c>
      <c r="S1329">
        <f t="shared" si="380"/>
        <v>0</v>
      </c>
      <c r="T1329" s="6">
        <f t="shared" si="381"/>
        <v>0</v>
      </c>
      <c r="U1329" s="6" t="e">
        <f>IF(予定価格!$G$1939=0,ROUND(予定価格!H1317*(入力表!$F$12/予定価格!$H$1943),-$F$14),ROUND((予定価格!G1317*(入力表!$F$12-予定価格!$H$1943)/予定価格!$G$1943)+予定価格!H1317,-$F$14))</f>
        <v>#DIV/0!</v>
      </c>
      <c r="V1329" t="e">
        <f>IF(U1329=0,1,IF(予定価格!O1317=0,1,(U1329-予定価格!P1317)/予定価格!O1317))</f>
        <v>#DIV/0!</v>
      </c>
      <c r="W1329" t="e">
        <f t="shared" si="373"/>
        <v>#DIV/0!</v>
      </c>
      <c r="X1329" t="e">
        <f t="shared" si="382"/>
        <v>#DIV/0!</v>
      </c>
      <c r="Y1329" t="e">
        <f>IF(U1329=0,0,IF(予定価格!G1317=0,0,(U1329-予定価格!H1317)/予定価格!G1317))</f>
        <v>#DIV/0!</v>
      </c>
      <c r="Z1329" t="e">
        <f t="shared" si="374"/>
        <v>#DIV/0!</v>
      </c>
      <c r="AA1329" t="e">
        <f t="shared" si="383"/>
        <v>#DIV/0!</v>
      </c>
      <c r="AB1329" s="6" t="e">
        <f t="shared" si="384"/>
        <v>#DIV/0!</v>
      </c>
    </row>
    <row r="1330" spans="1:28" hidden="1" x14ac:dyDescent="0.2">
      <c r="A1330">
        <f>+予定価格!A1318</f>
        <v>0</v>
      </c>
      <c r="B1330" s="268">
        <f>ROUND(予定価格!B1318*査定表!$B$1949,-D1330)+E1330</f>
        <v>0</v>
      </c>
      <c r="C1330" s="268"/>
      <c r="D1330" s="32">
        <f t="shared" si="369"/>
        <v>3</v>
      </c>
      <c r="E1330" s="33">
        <f t="shared" si="375"/>
        <v>0</v>
      </c>
      <c r="F1330" s="268">
        <f>IF($F$12=0,0,IF(予定価格!$G$1939=0,ROUND(予定価格!H1318*(入力表!$F$12/予定価格!$H$1943),-H1330),ROUND((予定価格!G1318*(入力表!$F$12-予定価格!$H$1943)/予定価格!$G$1943)+予定価格!H1318,-H1330)))+I1330</f>
        <v>0</v>
      </c>
      <c r="G1330" s="268"/>
      <c r="H1330" s="34">
        <f t="shared" si="370"/>
        <v>3</v>
      </c>
      <c r="I1330" s="35">
        <f t="shared" si="376"/>
        <v>0</v>
      </c>
      <c r="J1330" s="252">
        <f t="shared" si="377"/>
        <v>0</v>
      </c>
      <c r="K1330" s="12">
        <f t="shared" si="378"/>
        <v>0</v>
      </c>
      <c r="L1330" s="37"/>
      <c r="M1330" s="6">
        <f>ROUND(予定価格!B1318*査定表!$B$1949,-$F$14)</f>
        <v>0</v>
      </c>
      <c r="N1330">
        <f>IF(M1330=0,1,M1330/予定価格!B1318)</f>
        <v>1</v>
      </c>
      <c r="O1330">
        <f t="shared" si="371"/>
        <v>11</v>
      </c>
      <c r="P1330">
        <f t="shared" si="379"/>
        <v>0</v>
      </c>
      <c r="Q1330">
        <f>IF(M1330=0,0,M1330/予定価格!B1318)</f>
        <v>0</v>
      </c>
      <c r="R1330">
        <f t="shared" si="372"/>
        <v>11</v>
      </c>
      <c r="S1330">
        <f t="shared" si="380"/>
        <v>0</v>
      </c>
      <c r="T1330" s="6">
        <f t="shared" si="381"/>
        <v>0</v>
      </c>
      <c r="U1330" s="6" t="e">
        <f>IF(予定価格!$G$1939=0,ROUND(予定価格!H1318*(入力表!$F$12/予定価格!$H$1943),-$F$14),ROUND((予定価格!G1318*(入力表!$F$12-予定価格!$H$1943)/予定価格!$G$1943)+予定価格!H1318,-$F$14))</f>
        <v>#DIV/0!</v>
      </c>
      <c r="V1330" t="e">
        <f>IF(U1330=0,1,IF(予定価格!O1318=0,1,(U1330-予定価格!P1318)/予定価格!O1318))</f>
        <v>#DIV/0!</v>
      </c>
      <c r="W1330" t="e">
        <f t="shared" si="373"/>
        <v>#DIV/0!</v>
      </c>
      <c r="X1330" t="e">
        <f t="shared" si="382"/>
        <v>#DIV/0!</v>
      </c>
      <c r="Y1330" t="e">
        <f>IF(U1330=0,0,IF(予定価格!G1318=0,0,(U1330-予定価格!H1318)/予定価格!G1318))</f>
        <v>#DIV/0!</v>
      </c>
      <c r="Z1330" t="e">
        <f t="shared" si="374"/>
        <v>#DIV/0!</v>
      </c>
      <c r="AA1330" t="e">
        <f t="shared" si="383"/>
        <v>#DIV/0!</v>
      </c>
      <c r="AB1330" s="6" t="e">
        <f t="shared" si="384"/>
        <v>#DIV/0!</v>
      </c>
    </row>
    <row r="1331" spans="1:28" hidden="1" x14ac:dyDescent="0.2">
      <c r="A1331">
        <f>+予定価格!A1319</f>
        <v>0</v>
      </c>
      <c r="B1331" s="268">
        <f>ROUND(予定価格!B1319*査定表!$B$1949,-D1331)+E1331</f>
        <v>0</v>
      </c>
      <c r="C1331" s="268"/>
      <c r="D1331" s="32">
        <f t="shared" si="369"/>
        <v>3</v>
      </c>
      <c r="E1331" s="33">
        <f t="shared" si="375"/>
        <v>0</v>
      </c>
      <c r="F1331" s="268">
        <f>IF($F$12=0,0,IF(予定価格!$G$1939=0,ROUND(予定価格!H1319*(入力表!$F$12/予定価格!$H$1943),-H1331),ROUND((予定価格!G1319*(入力表!$F$12-予定価格!$H$1943)/予定価格!$G$1943)+予定価格!H1319,-H1331)))+I1331</f>
        <v>0</v>
      </c>
      <c r="G1331" s="268"/>
      <c r="H1331" s="34">
        <f t="shared" si="370"/>
        <v>3</v>
      </c>
      <c r="I1331" s="35">
        <f t="shared" si="376"/>
        <v>0</v>
      </c>
      <c r="J1331" s="252">
        <f t="shared" si="377"/>
        <v>0</v>
      </c>
      <c r="K1331" s="12">
        <f t="shared" si="378"/>
        <v>0</v>
      </c>
      <c r="L1331" s="37"/>
      <c r="M1331" s="6">
        <f>ROUND(予定価格!B1319*査定表!$B$1949,-$F$14)</f>
        <v>0</v>
      </c>
      <c r="N1331">
        <f>IF(M1331=0,1,M1331/予定価格!B1319)</f>
        <v>1</v>
      </c>
      <c r="O1331">
        <f t="shared" si="371"/>
        <v>11</v>
      </c>
      <c r="P1331">
        <f t="shared" si="379"/>
        <v>0</v>
      </c>
      <c r="Q1331">
        <f>IF(M1331=0,0,M1331/予定価格!B1319)</f>
        <v>0</v>
      </c>
      <c r="R1331">
        <f t="shared" si="372"/>
        <v>11</v>
      </c>
      <c r="S1331">
        <f t="shared" si="380"/>
        <v>0</v>
      </c>
      <c r="T1331" s="6">
        <f t="shared" si="381"/>
        <v>0</v>
      </c>
      <c r="U1331" s="6" t="e">
        <f>IF(予定価格!$G$1939=0,ROUND(予定価格!H1319*(入力表!$F$12/予定価格!$H$1943),-$F$14),ROUND((予定価格!G1319*(入力表!$F$12-予定価格!$H$1943)/予定価格!$G$1943)+予定価格!H1319,-$F$14))</f>
        <v>#DIV/0!</v>
      </c>
      <c r="V1331" t="e">
        <f>IF(U1331=0,1,IF(予定価格!O1319=0,1,(U1331-予定価格!P1319)/予定価格!O1319))</f>
        <v>#DIV/0!</v>
      </c>
      <c r="W1331" t="e">
        <f t="shared" si="373"/>
        <v>#DIV/0!</v>
      </c>
      <c r="X1331" t="e">
        <f t="shared" si="382"/>
        <v>#DIV/0!</v>
      </c>
      <c r="Y1331" t="e">
        <f>IF(U1331=0,0,IF(予定価格!G1319=0,0,(U1331-予定価格!H1319)/予定価格!G1319))</f>
        <v>#DIV/0!</v>
      </c>
      <c r="Z1331" t="e">
        <f t="shared" si="374"/>
        <v>#DIV/0!</v>
      </c>
      <c r="AA1331" t="e">
        <f t="shared" si="383"/>
        <v>#DIV/0!</v>
      </c>
      <c r="AB1331" s="6" t="e">
        <f t="shared" si="384"/>
        <v>#DIV/0!</v>
      </c>
    </row>
    <row r="1332" spans="1:28" hidden="1" x14ac:dyDescent="0.2">
      <c r="A1332">
        <f>+予定価格!A1320</f>
        <v>0</v>
      </c>
      <c r="B1332" s="268">
        <f>ROUND(予定価格!B1320*査定表!$B$1949,-D1332)+E1332</f>
        <v>0</v>
      </c>
      <c r="C1332" s="268"/>
      <c r="D1332" s="32">
        <f t="shared" si="369"/>
        <v>3</v>
      </c>
      <c r="E1332" s="33">
        <f t="shared" si="375"/>
        <v>0</v>
      </c>
      <c r="F1332" s="268">
        <f>IF($F$12=0,0,IF(予定価格!$G$1939=0,ROUND(予定価格!H1320*(入力表!$F$12/予定価格!$H$1943),-H1332),ROUND((予定価格!G1320*(入力表!$F$12-予定価格!$H$1943)/予定価格!$G$1943)+予定価格!H1320,-H1332)))+I1332</f>
        <v>0</v>
      </c>
      <c r="G1332" s="268"/>
      <c r="H1332" s="34">
        <f t="shared" si="370"/>
        <v>3</v>
      </c>
      <c r="I1332" s="35">
        <f t="shared" si="376"/>
        <v>0</v>
      </c>
      <c r="J1332" s="252">
        <f t="shared" si="377"/>
        <v>0</v>
      </c>
      <c r="K1332" s="12">
        <f t="shared" si="378"/>
        <v>0</v>
      </c>
      <c r="L1332" s="37"/>
      <c r="M1332" s="6">
        <f>ROUND(予定価格!B1320*査定表!$B$1949,-$F$14)</f>
        <v>0</v>
      </c>
      <c r="N1332">
        <f>IF(M1332=0,1,M1332/予定価格!B1320)</f>
        <v>1</v>
      </c>
      <c r="O1332">
        <f t="shared" si="371"/>
        <v>11</v>
      </c>
      <c r="P1332">
        <f t="shared" si="379"/>
        <v>0</v>
      </c>
      <c r="Q1332">
        <f>IF(M1332=0,0,M1332/予定価格!B1320)</f>
        <v>0</v>
      </c>
      <c r="R1332">
        <f t="shared" si="372"/>
        <v>11</v>
      </c>
      <c r="S1332">
        <f t="shared" si="380"/>
        <v>0</v>
      </c>
      <c r="T1332" s="6">
        <f t="shared" si="381"/>
        <v>0</v>
      </c>
      <c r="U1332" s="6" t="e">
        <f>IF(予定価格!$G$1939=0,ROUND(予定価格!H1320*(入力表!$F$12/予定価格!$H$1943),-$F$14),ROUND((予定価格!G1320*(入力表!$F$12-予定価格!$H$1943)/予定価格!$G$1943)+予定価格!H1320,-$F$14))</f>
        <v>#DIV/0!</v>
      </c>
      <c r="V1332" t="e">
        <f>IF(U1332=0,1,IF(予定価格!O1320=0,1,(U1332-予定価格!P1320)/予定価格!O1320))</f>
        <v>#DIV/0!</v>
      </c>
      <c r="W1332" t="e">
        <f t="shared" si="373"/>
        <v>#DIV/0!</v>
      </c>
      <c r="X1332" t="e">
        <f t="shared" si="382"/>
        <v>#DIV/0!</v>
      </c>
      <c r="Y1332" t="e">
        <f>IF(U1332=0,0,IF(予定価格!G1320=0,0,(U1332-予定価格!H1320)/予定価格!G1320))</f>
        <v>#DIV/0!</v>
      </c>
      <c r="Z1332" t="e">
        <f t="shared" si="374"/>
        <v>#DIV/0!</v>
      </c>
      <c r="AA1332" t="e">
        <f t="shared" si="383"/>
        <v>#DIV/0!</v>
      </c>
      <c r="AB1332" s="6" t="e">
        <f t="shared" si="384"/>
        <v>#DIV/0!</v>
      </c>
    </row>
    <row r="1333" spans="1:28" hidden="1" x14ac:dyDescent="0.2">
      <c r="A1333">
        <f>+予定価格!A1321</f>
        <v>0</v>
      </c>
      <c r="B1333" s="268">
        <f>ROUND(予定価格!B1321*査定表!$B$1949,-D1333)+E1333</f>
        <v>0</v>
      </c>
      <c r="C1333" s="268"/>
      <c r="D1333" s="32">
        <f t="shared" si="369"/>
        <v>3</v>
      </c>
      <c r="E1333" s="33">
        <f t="shared" si="375"/>
        <v>0</v>
      </c>
      <c r="F1333" s="268">
        <f>IF($F$12=0,0,IF(予定価格!$G$1939=0,ROUND(予定価格!H1321*(入力表!$F$12/予定価格!$H$1943),-H1333),ROUND((予定価格!G1321*(入力表!$F$12-予定価格!$H$1943)/予定価格!$G$1943)+予定価格!H1321,-H1333)))+I1333</f>
        <v>0</v>
      </c>
      <c r="G1333" s="268"/>
      <c r="H1333" s="34">
        <f t="shared" si="370"/>
        <v>3</v>
      </c>
      <c r="I1333" s="35">
        <f t="shared" si="376"/>
        <v>0</v>
      </c>
      <c r="J1333" s="252">
        <f t="shared" si="377"/>
        <v>0</v>
      </c>
      <c r="K1333" s="12">
        <f t="shared" si="378"/>
        <v>0</v>
      </c>
      <c r="L1333" s="37"/>
      <c r="M1333" s="6">
        <f>ROUND(予定価格!B1321*査定表!$B$1949,-$F$14)</f>
        <v>0</v>
      </c>
      <c r="N1333">
        <f>IF(M1333=0,1,M1333/予定価格!B1321)</f>
        <v>1</v>
      </c>
      <c r="O1333">
        <f t="shared" si="371"/>
        <v>11</v>
      </c>
      <c r="P1333">
        <f t="shared" si="379"/>
        <v>0</v>
      </c>
      <c r="Q1333">
        <f>IF(M1333=0,0,M1333/予定価格!B1321)</f>
        <v>0</v>
      </c>
      <c r="R1333">
        <f t="shared" si="372"/>
        <v>11</v>
      </c>
      <c r="S1333">
        <f t="shared" si="380"/>
        <v>0</v>
      </c>
      <c r="T1333" s="6">
        <f t="shared" si="381"/>
        <v>0</v>
      </c>
      <c r="U1333" s="6" t="e">
        <f>IF(予定価格!$G$1939=0,ROUND(予定価格!H1321*(入力表!$F$12/予定価格!$H$1943),-$F$14),ROUND((予定価格!G1321*(入力表!$F$12-予定価格!$H$1943)/予定価格!$G$1943)+予定価格!H1321,-$F$14))</f>
        <v>#DIV/0!</v>
      </c>
      <c r="V1333" t="e">
        <f>IF(U1333=0,1,IF(予定価格!O1321=0,1,(U1333-予定価格!P1321)/予定価格!O1321))</f>
        <v>#DIV/0!</v>
      </c>
      <c r="W1333" t="e">
        <f t="shared" si="373"/>
        <v>#DIV/0!</v>
      </c>
      <c r="X1333" t="e">
        <f t="shared" si="382"/>
        <v>#DIV/0!</v>
      </c>
      <c r="Y1333" t="e">
        <f>IF(U1333=0,0,IF(予定価格!G1321=0,0,(U1333-予定価格!H1321)/予定価格!G1321))</f>
        <v>#DIV/0!</v>
      </c>
      <c r="Z1333" t="e">
        <f t="shared" si="374"/>
        <v>#DIV/0!</v>
      </c>
      <c r="AA1333" t="e">
        <f t="shared" si="383"/>
        <v>#DIV/0!</v>
      </c>
      <c r="AB1333" s="6" t="e">
        <f t="shared" si="384"/>
        <v>#DIV/0!</v>
      </c>
    </row>
    <row r="1334" spans="1:28" hidden="1" x14ac:dyDescent="0.2">
      <c r="A1334">
        <f>+予定価格!A1322</f>
        <v>0</v>
      </c>
      <c r="B1334" s="268">
        <f>ROUND(予定価格!B1322*査定表!$B$1949,-D1334)+E1334</f>
        <v>0</v>
      </c>
      <c r="C1334" s="268"/>
      <c r="D1334" s="32">
        <f t="shared" si="369"/>
        <v>3</v>
      </c>
      <c r="E1334" s="33">
        <f t="shared" si="375"/>
        <v>0</v>
      </c>
      <c r="F1334" s="268">
        <f>IF($F$12=0,0,IF(予定価格!$G$1939=0,ROUND(予定価格!H1322*(入力表!$F$12/予定価格!$H$1943),-H1334),ROUND((予定価格!G1322*(入力表!$F$12-予定価格!$H$1943)/予定価格!$G$1943)+予定価格!H1322,-H1334)))+I1334</f>
        <v>0</v>
      </c>
      <c r="G1334" s="268"/>
      <c r="H1334" s="34">
        <f t="shared" si="370"/>
        <v>3</v>
      </c>
      <c r="I1334" s="35">
        <f t="shared" si="376"/>
        <v>0</v>
      </c>
      <c r="J1334" s="252">
        <f t="shared" si="377"/>
        <v>0</v>
      </c>
      <c r="K1334" s="12">
        <f t="shared" si="378"/>
        <v>0</v>
      </c>
      <c r="L1334" s="37"/>
      <c r="M1334" s="6">
        <f>ROUND(予定価格!B1322*査定表!$B$1949,-$F$14)</f>
        <v>0</v>
      </c>
      <c r="N1334">
        <f>IF(M1334=0,1,M1334/予定価格!B1322)</f>
        <v>1</v>
      </c>
      <c r="O1334">
        <f t="shared" si="371"/>
        <v>11</v>
      </c>
      <c r="P1334">
        <f t="shared" si="379"/>
        <v>0</v>
      </c>
      <c r="Q1334">
        <f>IF(M1334=0,0,M1334/予定価格!B1322)</f>
        <v>0</v>
      </c>
      <c r="R1334">
        <f t="shared" si="372"/>
        <v>11</v>
      </c>
      <c r="S1334">
        <f t="shared" si="380"/>
        <v>0</v>
      </c>
      <c r="T1334" s="6">
        <f t="shared" si="381"/>
        <v>0</v>
      </c>
      <c r="U1334" s="6" t="e">
        <f>IF(予定価格!$G$1939=0,ROUND(予定価格!H1322*(入力表!$F$12/予定価格!$H$1943),-$F$14),ROUND((予定価格!G1322*(入力表!$F$12-予定価格!$H$1943)/予定価格!$G$1943)+予定価格!H1322,-$F$14))</f>
        <v>#DIV/0!</v>
      </c>
      <c r="V1334" t="e">
        <f>IF(U1334=0,1,IF(予定価格!O1322=0,1,(U1334-予定価格!P1322)/予定価格!O1322))</f>
        <v>#DIV/0!</v>
      </c>
      <c r="W1334" t="e">
        <f t="shared" si="373"/>
        <v>#DIV/0!</v>
      </c>
      <c r="X1334" t="e">
        <f t="shared" si="382"/>
        <v>#DIV/0!</v>
      </c>
      <c r="Y1334" t="e">
        <f>IF(U1334=0,0,IF(予定価格!G1322=0,0,(U1334-予定価格!H1322)/予定価格!G1322))</f>
        <v>#DIV/0!</v>
      </c>
      <c r="Z1334" t="e">
        <f t="shared" si="374"/>
        <v>#DIV/0!</v>
      </c>
      <c r="AA1334" t="e">
        <f t="shared" si="383"/>
        <v>#DIV/0!</v>
      </c>
      <c r="AB1334" s="6" t="e">
        <f t="shared" si="384"/>
        <v>#DIV/0!</v>
      </c>
    </row>
    <row r="1335" spans="1:28" hidden="1" x14ac:dyDescent="0.2">
      <c r="A1335">
        <f>+予定価格!A1323</f>
        <v>0</v>
      </c>
      <c r="B1335" s="268">
        <f>ROUND(予定価格!B1323*査定表!$B$1949,-D1335)+E1335</f>
        <v>0</v>
      </c>
      <c r="C1335" s="268"/>
      <c r="D1335" s="32">
        <f t="shared" si="369"/>
        <v>3</v>
      </c>
      <c r="E1335" s="33">
        <f t="shared" si="375"/>
        <v>0</v>
      </c>
      <c r="F1335" s="268">
        <f>IF($F$12=0,0,IF(予定価格!$G$1939=0,ROUND(予定価格!H1323*(入力表!$F$12/予定価格!$H$1943),-H1335),ROUND((予定価格!G1323*(入力表!$F$12-予定価格!$H$1943)/予定価格!$G$1943)+予定価格!H1323,-H1335)))+I1335</f>
        <v>0</v>
      </c>
      <c r="G1335" s="268"/>
      <c r="H1335" s="34">
        <f t="shared" si="370"/>
        <v>3</v>
      </c>
      <c r="I1335" s="35">
        <f t="shared" si="376"/>
        <v>0</v>
      </c>
      <c r="J1335" s="252">
        <f t="shared" si="377"/>
        <v>0</v>
      </c>
      <c r="K1335" s="12">
        <f t="shared" si="378"/>
        <v>0</v>
      </c>
      <c r="L1335" s="37"/>
      <c r="M1335" s="6">
        <f>ROUND(予定価格!B1323*査定表!$B$1949,-$F$14)</f>
        <v>0</v>
      </c>
      <c r="N1335">
        <f>IF(M1335=0,1,M1335/予定価格!B1323)</f>
        <v>1</v>
      </c>
      <c r="O1335">
        <f t="shared" si="371"/>
        <v>11</v>
      </c>
      <c r="P1335">
        <f t="shared" si="379"/>
        <v>0</v>
      </c>
      <c r="Q1335">
        <f>IF(M1335=0,0,M1335/予定価格!B1323)</f>
        <v>0</v>
      </c>
      <c r="R1335">
        <f t="shared" si="372"/>
        <v>11</v>
      </c>
      <c r="S1335">
        <f t="shared" si="380"/>
        <v>0</v>
      </c>
      <c r="T1335" s="6">
        <f t="shared" si="381"/>
        <v>0</v>
      </c>
      <c r="U1335" s="6" t="e">
        <f>IF(予定価格!$G$1939=0,ROUND(予定価格!H1323*(入力表!$F$12/予定価格!$H$1943),-$F$14),ROUND((予定価格!G1323*(入力表!$F$12-予定価格!$H$1943)/予定価格!$G$1943)+予定価格!H1323,-$F$14))</f>
        <v>#DIV/0!</v>
      </c>
      <c r="V1335" t="e">
        <f>IF(U1335=0,1,IF(予定価格!O1323=0,1,(U1335-予定価格!P1323)/予定価格!O1323))</f>
        <v>#DIV/0!</v>
      </c>
      <c r="W1335" t="e">
        <f t="shared" si="373"/>
        <v>#DIV/0!</v>
      </c>
      <c r="X1335" t="e">
        <f t="shared" si="382"/>
        <v>#DIV/0!</v>
      </c>
      <c r="Y1335" t="e">
        <f>IF(U1335=0,0,IF(予定価格!G1323=0,0,(U1335-予定価格!H1323)/予定価格!G1323))</f>
        <v>#DIV/0!</v>
      </c>
      <c r="Z1335" t="e">
        <f t="shared" si="374"/>
        <v>#DIV/0!</v>
      </c>
      <c r="AA1335" t="e">
        <f t="shared" si="383"/>
        <v>#DIV/0!</v>
      </c>
      <c r="AB1335" s="6" t="e">
        <f t="shared" si="384"/>
        <v>#DIV/0!</v>
      </c>
    </row>
    <row r="1336" spans="1:28" hidden="1" x14ac:dyDescent="0.2">
      <c r="A1336">
        <f>+予定価格!A1324</f>
        <v>0</v>
      </c>
      <c r="B1336" s="268">
        <f>ROUND(予定価格!B1324*査定表!$B$1949,-D1336)+E1336</f>
        <v>0</v>
      </c>
      <c r="C1336" s="268"/>
      <c r="D1336" s="32">
        <f t="shared" si="369"/>
        <v>3</v>
      </c>
      <c r="E1336" s="33">
        <f t="shared" si="375"/>
        <v>0</v>
      </c>
      <c r="F1336" s="268">
        <f>IF($F$12=0,0,IF(予定価格!$G$1939=0,ROUND(予定価格!H1324*(入力表!$F$12/予定価格!$H$1943),-H1336),ROUND((予定価格!G1324*(入力表!$F$12-予定価格!$H$1943)/予定価格!$G$1943)+予定価格!H1324,-H1336)))+I1336</f>
        <v>0</v>
      </c>
      <c r="G1336" s="268"/>
      <c r="H1336" s="34">
        <f t="shared" si="370"/>
        <v>3</v>
      </c>
      <c r="I1336" s="35">
        <f t="shared" si="376"/>
        <v>0</v>
      </c>
      <c r="J1336" s="252">
        <f t="shared" si="377"/>
        <v>0</v>
      </c>
      <c r="K1336" s="12">
        <f t="shared" si="378"/>
        <v>0</v>
      </c>
      <c r="L1336" s="37"/>
      <c r="M1336" s="6">
        <f>ROUND(予定価格!B1324*査定表!$B$1949,-$F$14)</f>
        <v>0</v>
      </c>
      <c r="N1336">
        <f>IF(M1336=0,1,M1336/予定価格!B1324)</f>
        <v>1</v>
      </c>
      <c r="O1336">
        <f t="shared" si="371"/>
        <v>11</v>
      </c>
      <c r="P1336">
        <f t="shared" si="379"/>
        <v>0</v>
      </c>
      <c r="Q1336">
        <f>IF(M1336=0,0,M1336/予定価格!B1324)</f>
        <v>0</v>
      </c>
      <c r="R1336">
        <f t="shared" si="372"/>
        <v>11</v>
      </c>
      <c r="S1336">
        <f t="shared" si="380"/>
        <v>0</v>
      </c>
      <c r="T1336" s="6">
        <f t="shared" si="381"/>
        <v>0</v>
      </c>
      <c r="U1336" s="6" t="e">
        <f>IF(予定価格!$G$1939=0,ROUND(予定価格!H1324*(入力表!$F$12/予定価格!$H$1943),-$F$14),ROUND((予定価格!G1324*(入力表!$F$12-予定価格!$H$1943)/予定価格!$G$1943)+予定価格!H1324,-$F$14))</f>
        <v>#DIV/0!</v>
      </c>
      <c r="V1336" t="e">
        <f>IF(U1336=0,1,IF(予定価格!O1324=0,1,(U1336-予定価格!P1324)/予定価格!O1324))</f>
        <v>#DIV/0!</v>
      </c>
      <c r="W1336" t="e">
        <f t="shared" si="373"/>
        <v>#DIV/0!</v>
      </c>
      <c r="X1336" t="e">
        <f t="shared" si="382"/>
        <v>#DIV/0!</v>
      </c>
      <c r="Y1336" t="e">
        <f>IF(U1336=0,0,IF(予定価格!G1324=0,0,(U1336-予定価格!H1324)/予定価格!G1324))</f>
        <v>#DIV/0!</v>
      </c>
      <c r="Z1336" t="e">
        <f t="shared" si="374"/>
        <v>#DIV/0!</v>
      </c>
      <c r="AA1336" t="e">
        <f t="shared" si="383"/>
        <v>#DIV/0!</v>
      </c>
      <c r="AB1336" s="6" t="e">
        <f t="shared" si="384"/>
        <v>#DIV/0!</v>
      </c>
    </row>
    <row r="1337" spans="1:28" hidden="1" x14ac:dyDescent="0.2">
      <c r="A1337">
        <f>+予定価格!A1325</f>
        <v>0</v>
      </c>
      <c r="B1337" s="268">
        <f>ROUND(予定価格!B1325*査定表!$B$1949,-D1337)+E1337</f>
        <v>0</v>
      </c>
      <c r="C1337" s="268"/>
      <c r="D1337" s="32">
        <f t="shared" si="369"/>
        <v>3</v>
      </c>
      <c r="E1337" s="33">
        <f t="shared" si="375"/>
        <v>0</v>
      </c>
      <c r="F1337" s="268">
        <f>IF($F$12=0,0,IF(予定価格!$G$1939=0,ROUND(予定価格!H1325*(入力表!$F$12/予定価格!$H$1943),-H1337),ROUND((予定価格!G1325*(入力表!$F$12-予定価格!$H$1943)/予定価格!$G$1943)+予定価格!H1325,-H1337)))+I1337</f>
        <v>0</v>
      </c>
      <c r="G1337" s="268"/>
      <c r="H1337" s="34">
        <f t="shared" si="370"/>
        <v>3</v>
      </c>
      <c r="I1337" s="35">
        <f t="shared" si="376"/>
        <v>0</v>
      </c>
      <c r="J1337" s="252">
        <f t="shared" si="377"/>
        <v>0</v>
      </c>
      <c r="K1337" s="12">
        <f t="shared" si="378"/>
        <v>0</v>
      </c>
      <c r="L1337" s="37"/>
      <c r="M1337" s="6">
        <f>ROUND(予定価格!B1325*査定表!$B$1949,-$F$14)</f>
        <v>0</v>
      </c>
      <c r="N1337">
        <f>IF(M1337=0,1,M1337/予定価格!B1325)</f>
        <v>1</v>
      </c>
      <c r="O1337">
        <f t="shared" si="371"/>
        <v>11</v>
      </c>
      <c r="P1337">
        <f t="shared" si="379"/>
        <v>0</v>
      </c>
      <c r="Q1337">
        <f>IF(M1337=0,0,M1337/予定価格!B1325)</f>
        <v>0</v>
      </c>
      <c r="R1337">
        <f t="shared" si="372"/>
        <v>11</v>
      </c>
      <c r="S1337">
        <f t="shared" si="380"/>
        <v>0</v>
      </c>
      <c r="T1337" s="6">
        <f t="shared" si="381"/>
        <v>0</v>
      </c>
      <c r="U1337" s="6" t="e">
        <f>IF(予定価格!$G$1939=0,ROUND(予定価格!H1325*(入力表!$F$12/予定価格!$H$1943),-$F$14),ROUND((予定価格!G1325*(入力表!$F$12-予定価格!$H$1943)/予定価格!$G$1943)+予定価格!H1325,-$F$14))</f>
        <v>#DIV/0!</v>
      </c>
      <c r="V1337" t="e">
        <f>IF(U1337=0,1,IF(予定価格!O1325=0,1,(U1337-予定価格!P1325)/予定価格!O1325))</f>
        <v>#DIV/0!</v>
      </c>
      <c r="W1337" t="e">
        <f t="shared" si="373"/>
        <v>#DIV/0!</v>
      </c>
      <c r="X1337" t="e">
        <f t="shared" si="382"/>
        <v>#DIV/0!</v>
      </c>
      <c r="Y1337" t="e">
        <f>IF(U1337=0,0,IF(予定価格!G1325=0,0,(U1337-予定価格!H1325)/予定価格!G1325))</f>
        <v>#DIV/0!</v>
      </c>
      <c r="Z1337" t="e">
        <f t="shared" si="374"/>
        <v>#DIV/0!</v>
      </c>
      <c r="AA1337" t="e">
        <f t="shared" si="383"/>
        <v>#DIV/0!</v>
      </c>
      <c r="AB1337" s="6" t="e">
        <f t="shared" si="384"/>
        <v>#DIV/0!</v>
      </c>
    </row>
    <row r="1338" spans="1:28" hidden="1" x14ac:dyDescent="0.2">
      <c r="A1338">
        <f>+予定価格!A1326</f>
        <v>0</v>
      </c>
      <c r="B1338" s="268">
        <f>ROUND(予定価格!B1326*査定表!$B$1949,-D1338)+E1338</f>
        <v>0</v>
      </c>
      <c r="C1338" s="268"/>
      <c r="D1338" s="32">
        <f t="shared" si="369"/>
        <v>3</v>
      </c>
      <c r="E1338" s="33">
        <f t="shared" si="375"/>
        <v>0</v>
      </c>
      <c r="F1338" s="268">
        <f>IF($F$12=0,0,IF(予定価格!$G$1939=0,ROUND(予定価格!H1326*(入力表!$F$12/予定価格!$H$1943),-H1338),ROUND((予定価格!G1326*(入力表!$F$12-予定価格!$H$1943)/予定価格!$G$1943)+予定価格!H1326,-H1338)))+I1338</f>
        <v>0</v>
      </c>
      <c r="G1338" s="268"/>
      <c r="H1338" s="34">
        <f t="shared" si="370"/>
        <v>3</v>
      </c>
      <c r="I1338" s="35">
        <f t="shared" si="376"/>
        <v>0</v>
      </c>
      <c r="J1338" s="252">
        <f t="shared" si="377"/>
        <v>0</v>
      </c>
      <c r="K1338" s="12">
        <f t="shared" si="378"/>
        <v>0</v>
      </c>
      <c r="L1338" s="37"/>
      <c r="M1338" s="6">
        <f>ROUND(予定価格!B1326*査定表!$B$1949,-$F$14)</f>
        <v>0</v>
      </c>
      <c r="N1338">
        <f>IF(M1338=0,1,M1338/予定価格!B1326)</f>
        <v>1</v>
      </c>
      <c r="O1338">
        <f t="shared" si="371"/>
        <v>11</v>
      </c>
      <c r="P1338">
        <f t="shared" si="379"/>
        <v>0</v>
      </c>
      <c r="Q1338">
        <f>IF(M1338=0,0,M1338/予定価格!B1326)</f>
        <v>0</v>
      </c>
      <c r="R1338">
        <f t="shared" si="372"/>
        <v>11</v>
      </c>
      <c r="S1338">
        <f t="shared" si="380"/>
        <v>0</v>
      </c>
      <c r="T1338" s="6">
        <f t="shared" si="381"/>
        <v>0</v>
      </c>
      <c r="U1338" s="6" t="e">
        <f>IF(予定価格!$G$1939=0,ROUND(予定価格!H1326*(入力表!$F$12/予定価格!$H$1943),-$F$14),ROUND((予定価格!G1326*(入力表!$F$12-予定価格!$H$1943)/予定価格!$G$1943)+予定価格!H1326,-$F$14))</f>
        <v>#DIV/0!</v>
      </c>
      <c r="V1338" t="e">
        <f>IF(U1338=0,1,IF(予定価格!O1326=0,1,(U1338-予定価格!P1326)/予定価格!O1326))</f>
        <v>#DIV/0!</v>
      </c>
      <c r="W1338" t="e">
        <f t="shared" si="373"/>
        <v>#DIV/0!</v>
      </c>
      <c r="X1338" t="e">
        <f t="shared" si="382"/>
        <v>#DIV/0!</v>
      </c>
      <c r="Y1338" t="e">
        <f>IF(U1338=0,0,IF(予定価格!G1326=0,0,(U1338-予定価格!H1326)/予定価格!G1326))</f>
        <v>#DIV/0!</v>
      </c>
      <c r="Z1338" t="e">
        <f t="shared" si="374"/>
        <v>#DIV/0!</v>
      </c>
      <c r="AA1338" t="e">
        <f t="shared" si="383"/>
        <v>#DIV/0!</v>
      </c>
      <c r="AB1338" s="6" t="e">
        <f t="shared" si="384"/>
        <v>#DIV/0!</v>
      </c>
    </row>
    <row r="1339" spans="1:28" hidden="1" x14ac:dyDescent="0.2">
      <c r="A1339">
        <f>+予定価格!A1327</f>
        <v>0</v>
      </c>
      <c r="B1339" s="268">
        <f>ROUND(予定価格!B1327*査定表!$B$1949,-D1339)+E1339</f>
        <v>0</v>
      </c>
      <c r="C1339" s="268"/>
      <c r="D1339" s="32">
        <f t="shared" si="369"/>
        <v>3</v>
      </c>
      <c r="E1339" s="33">
        <f t="shared" si="375"/>
        <v>0</v>
      </c>
      <c r="F1339" s="268">
        <f>IF($F$12=0,0,IF(予定価格!$G$1939=0,ROUND(予定価格!H1327*(入力表!$F$12/予定価格!$H$1943),-H1339),ROUND((予定価格!G1327*(入力表!$F$12-予定価格!$H$1943)/予定価格!$G$1943)+予定価格!H1327,-H1339)))+I1339</f>
        <v>0</v>
      </c>
      <c r="G1339" s="268"/>
      <c r="H1339" s="34">
        <f t="shared" si="370"/>
        <v>3</v>
      </c>
      <c r="I1339" s="35">
        <f t="shared" si="376"/>
        <v>0</v>
      </c>
      <c r="J1339" s="252">
        <f t="shared" si="377"/>
        <v>0</v>
      </c>
      <c r="K1339" s="12">
        <f t="shared" si="378"/>
        <v>0</v>
      </c>
      <c r="L1339" s="37"/>
      <c r="M1339" s="6">
        <f>ROUND(予定価格!B1327*査定表!$B$1949,-$F$14)</f>
        <v>0</v>
      </c>
      <c r="N1339">
        <f>IF(M1339=0,1,M1339/予定価格!B1327)</f>
        <v>1</v>
      </c>
      <c r="O1339">
        <f t="shared" si="371"/>
        <v>11</v>
      </c>
      <c r="P1339">
        <f t="shared" si="379"/>
        <v>0</v>
      </c>
      <c r="Q1339">
        <f>IF(M1339=0,0,M1339/予定価格!B1327)</f>
        <v>0</v>
      </c>
      <c r="R1339">
        <f t="shared" si="372"/>
        <v>11</v>
      </c>
      <c r="S1339">
        <f t="shared" si="380"/>
        <v>0</v>
      </c>
      <c r="T1339" s="6">
        <f t="shared" si="381"/>
        <v>0</v>
      </c>
      <c r="U1339" s="6" t="e">
        <f>IF(予定価格!$G$1939=0,ROUND(予定価格!H1327*(入力表!$F$12/予定価格!$H$1943),-$F$14),ROUND((予定価格!G1327*(入力表!$F$12-予定価格!$H$1943)/予定価格!$G$1943)+予定価格!H1327,-$F$14))</f>
        <v>#DIV/0!</v>
      </c>
      <c r="V1339" t="e">
        <f>IF(U1339=0,1,IF(予定価格!O1327=0,1,(U1339-予定価格!P1327)/予定価格!O1327))</f>
        <v>#DIV/0!</v>
      </c>
      <c r="W1339" t="e">
        <f t="shared" si="373"/>
        <v>#DIV/0!</v>
      </c>
      <c r="X1339" t="e">
        <f t="shared" si="382"/>
        <v>#DIV/0!</v>
      </c>
      <c r="Y1339" t="e">
        <f>IF(U1339=0,0,IF(予定価格!G1327=0,0,(U1339-予定価格!H1327)/予定価格!G1327))</f>
        <v>#DIV/0!</v>
      </c>
      <c r="Z1339" t="e">
        <f t="shared" si="374"/>
        <v>#DIV/0!</v>
      </c>
      <c r="AA1339" t="e">
        <f t="shared" si="383"/>
        <v>#DIV/0!</v>
      </c>
      <c r="AB1339" s="6" t="e">
        <f t="shared" si="384"/>
        <v>#DIV/0!</v>
      </c>
    </row>
    <row r="1340" spans="1:28" hidden="1" x14ac:dyDescent="0.2">
      <c r="A1340">
        <f>+予定価格!A1328</f>
        <v>0</v>
      </c>
      <c r="B1340" s="268">
        <f>ROUND(予定価格!B1328*査定表!$B$1949,-D1340)+E1340</f>
        <v>0</v>
      </c>
      <c r="C1340" s="268"/>
      <c r="D1340" s="32">
        <f t="shared" si="369"/>
        <v>3</v>
      </c>
      <c r="E1340" s="33">
        <f t="shared" si="375"/>
        <v>0</v>
      </c>
      <c r="F1340" s="268">
        <f>IF($F$12=0,0,IF(予定価格!$G$1939=0,ROUND(予定価格!H1328*(入力表!$F$12/予定価格!$H$1943),-H1340),ROUND((予定価格!G1328*(入力表!$F$12-予定価格!$H$1943)/予定価格!$G$1943)+予定価格!H1328,-H1340)))+I1340</f>
        <v>0</v>
      </c>
      <c r="G1340" s="268"/>
      <c r="H1340" s="34">
        <f t="shared" si="370"/>
        <v>3</v>
      </c>
      <c r="I1340" s="35">
        <f t="shared" si="376"/>
        <v>0</v>
      </c>
      <c r="J1340" s="252">
        <f t="shared" si="377"/>
        <v>0</v>
      </c>
      <c r="K1340" s="12">
        <f t="shared" si="378"/>
        <v>0</v>
      </c>
      <c r="L1340" s="37"/>
      <c r="M1340" s="6">
        <f>ROUND(予定価格!B1328*査定表!$B$1949,-$F$14)</f>
        <v>0</v>
      </c>
      <c r="N1340">
        <f>IF(M1340=0,1,M1340/予定価格!B1328)</f>
        <v>1</v>
      </c>
      <c r="O1340">
        <f t="shared" si="371"/>
        <v>11</v>
      </c>
      <c r="P1340">
        <f t="shared" si="379"/>
        <v>0</v>
      </c>
      <c r="Q1340">
        <f>IF(M1340=0,0,M1340/予定価格!B1328)</f>
        <v>0</v>
      </c>
      <c r="R1340">
        <f t="shared" si="372"/>
        <v>11</v>
      </c>
      <c r="S1340">
        <f t="shared" si="380"/>
        <v>0</v>
      </c>
      <c r="T1340" s="6">
        <f t="shared" si="381"/>
        <v>0</v>
      </c>
      <c r="U1340" s="6" t="e">
        <f>IF(予定価格!$G$1939=0,ROUND(予定価格!H1328*(入力表!$F$12/予定価格!$H$1943),-$F$14),ROUND((予定価格!G1328*(入力表!$F$12-予定価格!$H$1943)/予定価格!$G$1943)+予定価格!H1328,-$F$14))</f>
        <v>#DIV/0!</v>
      </c>
      <c r="V1340" t="e">
        <f>IF(U1340=0,1,IF(予定価格!O1328=0,1,(U1340-予定価格!P1328)/予定価格!O1328))</f>
        <v>#DIV/0!</v>
      </c>
      <c r="W1340" t="e">
        <f t="shared" si="373"/>
        <v>#DIV/0!</v>
      </c>
      <c r="X1340" t="e">
        <f t="shared" si="382"/>
        <v>#DIV/0!</v>
      </c>
      <c r="Y1340" t="e">
        <f>IF(U1340=0,0,IF(予定価格!G1328=0,0,(U1340-予定価格!H1328)/予定価格!G1328))</f>
        <v>#DIV/0!</v>
      </c>
      <c r="Z1340" t="e">
        <f t="shared" si="374"/>
        <v>#DIV/0!</v>
      </c>
      <c r="AA1340" t="e">
        <f t="shared" si="383"/>
        <v>#DIV/0!</v>
      </c>
      <c r="AB1340" s="6" t="e">
        <f t="shared" si="384"/>
        <v>#DIV/0!</v>
      </c>
    </row>
    <row r="1341" spans="1:28" hidden="1" x14ac:dyDescent="0.2">
      <c r="A1341">
        <f>+予定価格!A1329</f>
        <v>0</v>
      </c>
      <c r="B1341" s="268">
        <f>ROUND(予定価格!B1329*査定表!$B$1949,-D1341)+E1341</f>
        <v>0</v>
      </c>
      <c r="C1341" s="268"/>
      <c r="D1341" s="32">
        <f t="shared" si="369"/>
        <v>3</v>
      </c>
      <c r="E1341" s="33">
        <f t="shared" si="375"/>
        <v>0</v>
      </c>
      <c r="F1341" s="268">
        <f>IF($F$12=0,0,IF(予定価格!$G$1939=0,ROUND(予定価格!H1329*(入力表!$F$12/予定価格!$H$1943),-H1341),ROUND((予定価格!G1329*(入力表!$F$12-予定価格!$H$1943)/予定価格!$G$1943)+予定価格!H1329,-H1341)))+I1341</f>
        <v>0</v>
      </c>
      <c r="G1341" s="268"/>
      <c r="H1341" s="34">
        <f t="shared" si="370"/>
        <v>3</v>
      </c>
      <c r="I1341" s="35">
        <f t="shared" si="376"/>
        <v>0</v>
      </c>
      <c r="J1341" s="252">
        <f t="shared" si="377"/>
        <v>0</v>
      </c>
      <c r="K1341" s="12">
        <f t="shared" si="378"/>
        <v>0</v>
      </c>
      <c r="L1341" s="37"/>
      <c r="M1341" s="6">
        <f>ROUND(予定価格!B1329*査定表!$B$1949,-$F$14)</f>
        <v>0</v>
      </c>
      <c r="N1341">
        <f>IF(M1341=0,1,M1341/予定価格!B1329)</f>
        <v>1</v>
      </c>
      <c r="O1341">
        <f t="shared" si="371"/>
        <v>11</v>
      </c>
      <c r="P1341">
        <f t="shared" si="379"/>
        <v>0</v>
      </c>
      <c r="Q1341">
        <f>IF(M1341=0,0,M1341/予定価格!B1329)</f>
        <v>0</v>
      </c>
      <c r="R1341">
        <f t="shared" si="372"/>
        <v>11</v>
      </c>
      <c r="S1341">
        <f t="shared" si="380"/>
        <v>0</v>
      </c>
      <c r="T1341" s="6">
        <f t="shared" si="381"/>
        <v>0</v>
      </c>
      <c r="U1341" s="6" t="e">
        <f>IF(予定価格!$G$1939=0,ROUND(予定価格!H1329*(入力表!$F$12/予定価格!$H$1943),-$F$14),ROUND((予定価格!G1329*(入力表!$F$12-予定価格!$H$1943)/予定価格!$G$1943)+予定価格!H1329,-$F$14))</f>
        <v>#DIV/0!</v>
      </c>
      <c r="V1341" t="e">
        <f>IF(U1341=0,1,IF(予定価格!O1329=0,1,(U1341-予定価格!P1329)/予定価格!O1329))</f>
        <v>#DIV/0!</v>
      </c>
      <c r="W1341" t="e">
        <f t="shared" si="373"/>
        <v>#DIV/0!</v>
      </c>
      <c r="X1341" t="e">
        <f t="shared" si="382"/>
        <v>#DIV/0!</v>
      </c>
      <c r="Y1341" t="e">
        <f>IF(U1341=0,0,IF(予定価格!G1329=0,0,(U1341-予定価格!H1329)/予定価格!G1329))</f>
        <v>#DIV/0!</v>
      </c>
      <c r="Z1341" t="e">
        <f t="shared" si="374"/>
        <v>#DIV/0!</v>
      </c>
      <c r="AA1341" t="e">
        <f t="shared" si="383"/>
        <v>#DIV/0!</v>
      </c>
      <c r="AB1341" s="6" t="e">
        <f t="shared" si="384"/>
        <v>#DIV/0!</v>
      </c>
    </row>
    <row r="1342" spans="1:28" hidden="1" x14ac:dyDescent="0.2">
      <c r="A1342">
        <f>+予定価格!A1330</f>
        <v>0</v>
      </c>
      <c r="B1342" s="268">
        <f>ROUND(予定価格!B1330*査定表!$B$1949,-D1342)+E1342</f>
        <v>0</v>
      </c>
      <c r="C1342" s="268"/>
      <c r="D1342" s="32">
        <f t="shared" si="369"/>
        <v>3</v>
      </c>
      <c r="E1342" s="33">
        <f t="shared" si="375"/>
        <v>0</v>
      </c>
      <c r="F1342" s="268">
        <f>IF($F$12=0,0,IF(予定価格!$G$1939=0,ROUND(予定価格!H1330*(入力表!$F$12/予定価格!$H$1943),-H1342),ROUND((予定価格!G1330*(入力表!$F$12-予定価格!$H$1943)/予定価格!$G$1943)+予定価格!H1330,-H1342)))+I1342</f>
        <v>0</v>
      </c>
      <c r="G1342" s="268"/>
      <c r="H1342" s="34">
        <f t="shared" si="370"/>
        <v>3</v>
      </c>
      <c r="I1342" s="35">
        <f t="shared" si="376"/>
        <v>0</v>
      </c>
      <c r="J1342" s="252">
        <f t="shared" si="377"/>
        <v>0</v>
      </c>
      <c r="K1342" s="12">
        <f t="shared" si="378"/>
        <v>0</v>
      </c>
      <c r="L1342" s="37"/>
      <c r="M1342" s="6">
        <f>ROUND(予定価格!B1330*査定表!$B$1949,-$F$14)</f>
        <v>0</v>
      </c>
      <c r="N1342">
        <f>IF(M1342=0,1,M1342/予定価格!B1330)</f>
        <v>1</v>
      </c>
      <c r="O1342">
        <f t="shared" si="371"/>
        <v>11</v>
      </c>
      <c r="P1342">
        <f t="shared" si="379"/>
        <v>0</v>
      </c>
      <c r="Q1342">
        <f>IF(M1342=0,0,M1342/予定価格!B1330)</f>
        <v>0</v>
      </c>
      <c r="R1342">
        <f t="shared" si="372"/>
        <v>11</v>
      </c>
      <c r="S1342">
        <f t="shared" si="380"/>
        <v>0</v>
      </c>
      <c r="T1342" s="6">
        <f t="shared" si="381"/>
        <v>0</v>
      </c>
      <c r="U1342" s="6" t="e">
        <f>IF(予定価格!$G$1939=0,ROUND(予定価格!H1330*(入力表!$F$12/予定価格!$H$1943),-$F$14),ROUND((予定価格!G1330*(入力表!$F$12-予定価格!$H$1943)/予定価格!$G$1943)+予定価格!H1330,-$F$14))</f>
        <v>#DIV/0!</v>
      </c>
      <c r="V1342" t="e">
        <f>IF(U1342=0,1,IF(予定価格!O1330=0,1,(U1342-予定価格!P1330)/予定価格!O1330))</f>
        <v>#DIV/0!</v>
      </c>
      <c r="W1342" t="e">
        <f t="shared" si="373"/>
        <v>#DIV/0!</v>
      </c>
      <c r="X1342" t="e">
        <f t="shared" si="382"/>
        <v>#DIV/0!</v>
      </c>
      <c r="Y1342" t="e">
        <f>IF(U1342=0,0,IF(予定価格!G1330=0,0,(U1342-予定価格!H1330)/予定価格!G1330))</f>
        <v>#DIV/0!</v>
      </c>
      <c r="Z1342" t="e">
        <f t="shared" si="374"/>
        <v>#DIV/0!</v>
      </c>
      <c r="AA1342" t="e">
        <f t="shared" si="383"/>
        <v>#DIV/0!</v>
      </c>
      <c r="AB1342" s="6" t="e">
        <f t="shared" si="384"/>
        <v>#DIV/0!</v>
      </c>
    </row>
    <row r="1343" spans="1:28" hidden="1" x14ac:dyDescent="0.2">
      <c r="A1343">
        <f>+予定価格!A1331</f>
        <v>0</v>
      </c>
      <c r="B1343" s="268">
        <f>ROUND(予定価格!B1331*査定表!$B$1949,-D1343)+E1343</f>
        <v>0</v>
      </c>
      <c r="C1343" s="268"/>
      <c r="D1343" s="32">
        <f t="shared" si="369"/>
        <v>3</v>
      </c>
      <c r="E1343" s="33">
        <f t="shared" si="375"/>
        <v>0</v>
      </c>
      <c r="F1343" s="268">
        <f>IF($F$12=0,0,IF(予定価格!$G$1939=0,ROUND(予定価格!H1331*(入力表!$F$12/予定価格!$H$1943),-H1343),ROUND((予定価格!G1331*(入力表!$F$12-予定価格!$H$1943)/予定価格!$G$1943)+予定価格!H1331,-H1343)))+I1343</f>
        <v>0</v>
      </c>
      <c r="G1343" s="268"/>
      <c r="H1343" s="34">
        <f t="shared" si="370"/>
        <v>3</v>
      </c>
      <c r="I1343" s="35">
        <f t="shared" si="376"/>
        <v>0</v>
      </c>
      <c r="J1343" s="252">
        <f t="shared" si="377"/>
        <v>0</v>
      </c>
      <c r="K1343" s="12">
        <f t="shared" si="378"/>
        <v>0</v>
      </c>
      <c r="L1343" s="37"/>
      <c r="M1343" s="6">
        <f>ROUND(予定価格!B1331*査定表!$B$1949,-$F$14)</f>
        <v>0</v>
      </c>
      <c r="N1343">
        <f>IF(M1343=0,1,M1343/予定価格!B1331)</f>
        <v>1</v>
      </c>
      <c r="O1343">
        <f t="shared" si="371"/>
        <v>11</v>
      </c>
      <c r="P1343">
        <f t="shared" si="379"/>
        <v>0</v>
      </c>
      <c r="Q1343">
        <f>IF(M1343=0,0,M1343/予定価格!B1331)</f>
        <v>0</v>
      </c>
      <c r="R1343">
        <f t="shared" si="372"/>
        <v>11</v>
      </c>
      <c r="S1343">
        <f t="shared" si="380"/>
        <v>0</v>
      </c>
      <c r="T1343" s="6">
        <f t="shared" si="381"/>
        <v>0</v>
      </c>
      <c r="U1343" s="6" t="e">
        <f>IF(予定価格!$G$1939=0,ROUND(予定価格!H1331*(入力表!$F$12/予定価格!$H$1943),-$F$14),ROUND((予定価格!G1331*(入力表!$F$12-予定価格!$H$1943)/予定価格!$G$1943)+予定価格!H1331,-$F$14))</f>
        <v>#DIV/0!</v>
      </c>
      <c r="V1343" t="e">
        <f>IF(U1343=0,1,IF(予定価格!O1331=0,1,(U1343-予定価格!P1331)/予定価格!O1331))</f>
        <v>#DIV/0!</v>
      </c>
      <c r="W1343" t="e">
        <f t="shared" si="373"/>
        <v>#DIV/0!</v>
      </c>
      <c r="X1343" t="e">
        <f t="shared" si="382"/>
        <v>#DIV/0!</v>
      </c>
      <c r="Y1343" t="e">
        <f>IF(U1343=0,0,IF(予定価格!G1331=0,0,(U1343-予定価格!H1331)/予定価格!G1331))</f>
        <v>#DIV/0!</v>
      </c>
      <c r="Z1343" t="e">
        <f t="shared" si="374"/>
        <v>#DIV/0!</v>
      </c>
      <c r="AA1343" t="e">
        <f t="shared" si="383"/>
        <v>#DIV/0!</v>
      </c>
      <c r="AB1343" s="6" t="e">
        <f t="shared" si="384"/>
        <v>#DIV/0!</v>
      </c>
    </row>
    <row r="1344" spans="1:28" hidden="1" x14ac:dyDescent="0.2">
      <c r="A1344">
        <f>+予定価格!A1332</f>
        <v>0</v>
      </c>
      <c r="B1344" s="268">
        <f>ROUND(予定価格!B1332*査定表!$B$1949,-D1344)+E1344</f>
        <v>0</v>
      </c>
      <c r="C1344" s="268"/>
      <c r="D1344" s="32">
        <f t="shared" si="369"/>
        <v>3</v>
      </c>
      <c r="E1344" s="33">
        <f t="shared" si="375"/>
        <v>0</v>
      </c>
      <c r="F1344" s="268">
        <f>IF($F$12=0,0,IF(予定価格!$G$1939=0,ROUND(予定価格!H1332*(入力表!$F$12/予定価格!$H$1943),-H1344),ROUND((予定価格!G1332*(入力表!$F$12-予定価格!$H$1943)/予定価格!$G$1943)+予定価格!H1332,-H1344)))+I1344</f>
        <v>0</v>
      </c>
      <c r="G1344" s="268"/>
      <c r="H1344" s="34">
        <f t="shared" si="370"/>
        <v>3</v>
      </c>
      <c r="I1344" s="35">
        <f t="shared" si="376"/>
        <v>0</v>
      </c>
      <c r="J1344" s="252">
        <f t="shared" si="377"/>
        <v>0</v>
      </c>
      <c r="K1344" s="12">
        <f t="shared" si="378"/>
        <v>0</v>
      </c>
      <c r="L1344" s="37"/>
      <c r="M1344" s="6">
        <f>ROUND(予定価格!B1332*査定表!$B$1949,-$F$14)</f>
        <v>0</v>
      </c>
      <c r="N1344">
        <f>IF(M1344=0,1,M1344/予定価格!B1332)</f>
        <v>1</v>
      </c>
      <c r="O1344">
        <f t="shared" si="371"/>
        <v>11</v>
      </c>
      <c r="P1344">
        <f t="shared" si="379"/>
        <v>0</v>
      </c>
      <c r="Q1344">
        <f>IF(M1344=0,0,M1344/予定価格!B1332)</f>
        <v>0</v>
      </c>
      <c r="R1344">
        <f t="shared" si="372"/>
        <v>11</v>
      </c>
      <c r="S1344">
        <f t="shared" si="380"/>
        <v>0</v>
      </c>
      <c r="T1344" s="6">
        <f t="shared" si="381"/>
        <v>0</v>
      </c>
      <c r="U1344" s="6" t="e">
        <f>IF(予定価格!$G$1939=0,ROUND(予定価格!H1332*(入力表!$F$12/予定価格!$H$1943),-$F$14),ROUND((予定価格!G1332*(入力表!$F$12-予定価格!$H$1943)/予定価格!$G$1943)+予定価格!H1332,-$F$14))</f>
        <v>#DIV/0!</v>
      </c>
      <c r="V1344" t="e">
        <f>IF(U1344=0,1,IF(予定価格!O1332=0,1,(U1344-予定価格!P1332)/予定価格!O1332))</f>
        <v>#DIV/0!</v>
      </c>
      <c r="W1344" t="e">
        <f t="shared" si="373"/>
        <v>#DIV/0!</v>
      </c>
      <c r="X1344" t="e">
        <f t="shared" si="382"/>
        <v>#DIV/0!</v>
      </c>
      <c r="Y1344" t="e">
        <f>IF(U1344=0,0,IF(予定価格!G1332=0,0,(U1344-予定価格!H1332)/予定価格!G1332))</f>
        <v>#DIV/0!</v>
      </c>
      <c r="Z1344" t="e">
        <f t="shared" si="374"/>
        <v>#DIV/0!</v>
      </c>
      <c r="AA1344" t="e">
        <f t="shared" si="383"/>
        <v>#DIV/0!</v>
      </c>
      <c r="AB1344" s="6" t="e">
        <f t="shared" si="384"/>
        <v>#DIV/0!</v>
      </c>
    </row>
    <row r="1345" spans="1:28" hidden="1" x14ac:dyDescent="0.2">
      <c r="A1345">
        <f>+予定価格!A1333</f>
        <v>0</v>
      </c>
      <c r="B1345" s="268">
        <f>ROUND(予定価格!B1333*査定表!$B$1949,-D1345)+E1345</f>
        <v>0</v>
      </c>
      <c r="C1345" s="268"/>
      <c r="D1345" s="32">
        <f t="shared" si="369"/>
        <v>3</v>
      </c>
      <c r="E1345" s="33">
        <f t="shared" si="375"/>
        <v>0</v>
      </c>
      <c r="F1345" s="268">
        <f>IF($F$12=0,0,IF(予定価格!$G$1939=0,ROUND(予定価格!H1333*(入力表!$F$12/予定価格!$H$1943),-H1345),ROUND((予定価格!G1333*(入力表!$F$12-予定価格!$H$1943)/予定価格!$G$1943)+予定価格!H1333,-H1345)))+I1345</f>
        <v>0</v>
      </c>
      <c r="G1345" s="268"/>
      <c r="H1345" s="34">
        <f t="shared" si="370"/>
        <v>3</v>
      </c>
      <c r="I1345" s="35">
        <f t="shared" si="376"/>
        <v>0</v>
      </c>
      <c r="J1345" s="252">
        <f t="shared" si="377"/>
        <v>0</v>
      </c>
      <c r="K1345" s="12">
        <f t="shared" si="378"/>
        <v>0</v>
      </c>
      <c r="L1345" s="37"/>
      <c r="M1345" s="6">
        <f>ROUND(予定価格!B1333*査定表!$B$1949,-$F$14)</f>
        <v>0</v>
      </c>
      <c r="N1345">
        <f>IF(M1345=0,1,M1345/予定価格!B1333)</f>
        <v>1</v>
      </c>
      <c r="O1345">
        <f t="shared" si="371"/>
        <v>11</v>
      </c>
      <c r="P1345">
        <f t="shared" si="379"/>
        <v>0</v>
      </c>
      <c r="Q1345">
        <f>IF(M1345=0,0,M1345/予定価格!B1333)</f>
        <v>0</v>
      </c>
      <c r="R1345">
        <f t="shared" si="372"/>
        <v>11</v>
      </c>
      <c r="S1345">
        <f t="shared" si="380"/>
        <v>0</v>
      </c>
      <c r="T1345" s="6">
        <f t="shared" si="381"/>
        <v>0</v>
      </c>
      <c r="U1345" s="6" t="e">
        <f>IF(予定価格!$G$1939=0,ROUND(予定価格!H1333*(入力表!$F$12/予定価格!$H$1943),-$F$14),ROUND((予定価格!G1333*(入力表!$F$12-予定価格!$H$1943)/予定価格!$G$1943)+予定価格!H1333,-$F$14))</f>
        <v>#DIV/0!</v>
      </c>
      <c r="V1345" t="e">
        <f>IF(U1345=0,1,IF(予定価格!O1333=0,1,(U1345-予定価格!P1333)/予定価格!O1333))</f>
        <v>#DIV/0!</v>
      </c>
      <c r="W1345" t="e">
        <f t="shared" si="373"/>
        <v>#DIV/0!</v>
      </c>
      <c r="X1345" t="e">
        <f t="shared" si="382"/>
        <v>#DIV/0!</v>
      </c>
      <c r="Y1345" t="e">
        <f>IF(U1345=0,0,IF(予定価格!G1333=0,0,(U1345-予定価格!H1333)/予定価格!G1333))</f>
        <v>#DIV/0!</v>
      </c>
      <c r="Z1345" t="e">
        <f t="shared" si="374"/>
        <v>#DIV/0!</v>
      </c>
      <c r="AA1345" t="e">
        <f t="shared" si="383"/>
        <v>#DIV/0!</v>
      </c>
      <c r="AB1345" s="6" t="e">
        <f t="shared" si="384"/>
        <v>#DIV/0!</v>
      </c>
    </row>
    <row r="1346" spans="1:28" hidden="1" x14ac:dyDescent="0.2">
      <c r="A1346">
        <f>+予定価格!A1334</f>
        <v>0</v>
      </c>
      <c r="B1346" s="268">
        <f>ROUND(予定価格!B1334*査定表!$B$1949,-D1346)+E1346</f>
        <v>0</v>
      </c>
      <c r="C1346" s="268"/>
      <c r="D1346" s="32">
        <f t="shared" si="369"/>
        <v>3</v>
      </c>
      <c r="E1346" s="33">
        <f t="shared" si="375"/>
        <v>0</v>
      </c>
      <c r="F1346" s="268">
        <f>IF($F$12=0,0,IF(予定価格!$G$1939=0,ROUND(予定価格!H1334*(入力表!$F$12/予定価格!$H$1943),-H1346),ROUND((予定価格!G1334*(入力表!$F$12-予定価格!$H$1943)/予定価格!$G$1943)+予定価格!H1334,-H1346)))+I1346</f>
        <v>0</v>
      </c>
      <c r="G1346" s="268"/>
      <c r="H1346" s="34">
        <f t="shared" si="370"/>
        <v>3</v>
      </c>
      <c r="I1346" s="35">
        <f t="shared" si="376"/>
        <v>0</v>
      </c>
      <c r="J1346" s="252">
        <f t="shared" si="377"/>
        <v>0</v>
      </c>
      <c r="K1346" s="12">
        <f t="shared" si="378"/>
        <v>0</v>
      </c>
      <c r="L1346" s="37"/>
      <c r="M1346" s="6">
        <f>ROUND(予定価格!B1334*査定表!$B$1949,-$F$14)</f>
        <v>0</v>
      </c>
      <c r="N1346">
        <f>IF(M1346=0,1,M1346/予定価格!B1334)</f>
        <v>1</v>
      </c>
      <c r="O1346">
        <f t="shared" si="371"/>
        <v>11</v>
      </c>
      <c r="P1346">
        <f t="shared" si="379"/>
        <v>0</v>
      </c>
      <c r="Q1346">
        <f>IF(M1346=0,0,M1346/予定価格!B1334)</f>
        <v>0</v>
      </c>
      <c r="R1346">
        <f t="shared" si="372"/>
        <v>11</v>
      </c>
      <c r="S1346">
        <f t="shared" si="380"/>
        <v>0</v>
      </c>
      <c r="T1346" s="6">
        <f t="shared" si="381"/>
        <v>0</v>
      </c>
      <c r="U1346" s="6" t="e">
        <f>IF(予定価格!$G$1939=0,ROUND(予定価格!H1334*(入力表!$F$12/予定価格!$H$1943),-$F$14),ROUND((予定価格!G1334*(入力表!$F$12-予定価格!$H$1943)/予定価格!$G$1943)+予定価格!H1334,-$F$14))</f>
        <v>#DIV/0!</v>
      </c>
      <c r="V1346" t="e">
        <f>IF(U1346=0,1,IF(予定価格!O1334=0,1,(U1346-予定価格!P1334)/予定価格!O1334))</f>
        <v>#DIV/0!</v>
      </c>
      <c r="W1346" t="e">
        <f t="shared" si="373"/>
        <v>#DIV/0!</v>
      </c>
      <c r="X1346" t="e">
        <f t="shared" si="382"/>
        <v>#DIV/0!</v>
      </c>
      <c r="Y1346" t="e">
        <f>IF(U1346=0,0,IF(予定価格!G1334=0,0,(U1346-予定価格!H1334)/予定価格!G1334))</f>
        <v>#DIV/0!</v>
      </c>
      <c r="Z1346" t="e">
        <f t="shared" si="374"/>
        <v>#DIV/0!</v>
      </c>
      <c r="AA1346" t="e">
        <f t="shared" si="383"/>
        <v>#DIV/0!</v>
      </c>
      <c r="AB1346" s="6" t="e">
        <f t="shared" si="384"/>
        <v>#DIV/0!</v>
      </c>
    </row>
    <row r="1347" spans="1:28" hidden="1" x14ac:dyDescent="0.2">
      <c r="A1347">
        <f>+予定価格!A1335</f>
        <v>0</v>
      </c>
      <c r="B1347" s="268">
        <f>ROUND(予定価格!B1335*査定表!$B$1949,-D1347)+E1347</f>
        <v>0</v>
      </c>
      <c r="C1347" s="268"/>
      <c r="D1347" s="32">
        <f t="shared" si="369"/>
        <v>3</v>
      </c>
      <c r="E1347" s="33">
        <f t="shared" si="375"/>
        <v>0</v>
      </c>
      <c r="F1347" s="268">
        <f>IF($F$12=0,0,IF(予定価格!$G$1939=0,ROUND(予定価格!H1335*(入力表!$F$12/予定価格!$H$1943),-H1347),ROUND((予定価格!G1335*(入力表!$F$12-予定価格!$H$1943)/予定価格!$G$1943)+予定価格!H1335,-H1347)))+I1347</f>
        <v>0</v>
      </c>
      <c r="G1347" s="268"/>
      <c r="H1347" s="34">
        <f t="shared" si="370"/>
        <v>3</v>
      </c>
      <c r="I1347" s="35">
        <f t="shared" si="376"/>
        <v>0</v>
      </c>
      <c r="J1347" s="252">
        <f t="shared" si="377"/>
        <v>0</v>
      </c>
      <c r="K1347" s="12">
        <f t="shared" si="378"/>
        <v>0</v>
      </c>
      <c r="L1347" s="37"/>
      <c r="M1347" s="6">
        <f>ROUND(予定価格!B1335*査定表!$B$1949,-$F$14)</f>
        <v>0</v>
      </c>
      <c r="N1347">
        <f>IF(M1347=0,1,M1347/予定価格!B1335)</f>
        <v>1</v>
      </c>
      <c r="O1347">
        <f t="shared" si="371"/>
        <v>11</v>
      </c>
      <c r="P1347">
        <f t="shared" si="379"/>
        <v>0</v>
      </c>
      <c r="Q1347">
        <f>IF(M1347=0,0,M1347/予定価格!B1335)</f>
        <v>0</v>
      </c>
      <c r="R1347">
        <f t="shared" si="372"/>
        <v>11</v>
      </c>
      <c r="S1347">
        <f t="shared" si="380"/>
        <v>0</v>
      </c>
      <c r="T1347" s="6">
        <f t="shared" si="381"/>
        <v>0</v>
      </c>
      <c r="U1347" s="6" t="e">
        <f>IF(予定価格!$G$1939=0,ROUND(予定価格!H1335*(入力表!$F$12/予定価格!$H$1943),-$F$14),ROUND((予定価格!G1335*(入力表!$F$12-予定価格!$H$1943)/予定価格!$G$1943)+予定価格!H1335,-$F$14))</f>
        <v>#DIV/0!</v>
      </c>
      <c r="V1347" t="e">
        <f>IF(U1347=0,1,IF(予定価格!O1335=0,1,(U1347-予定価格!P1335)/予定価格!O1335))</f>
        <v>#DIV/0!</v>
      </c>
      <c r="W1347" t="e">
        <f t="shared" si="373"/>
        <v>#DIV/0!</v>
      </c>
      <c r="X1347" t="e">
        <f t="shared" si="382"/>
        <v>#DIV/0!</v>
      </c>
      <c r="Y1347" t="e">
        <f>IF(U1347=0,0,IF(予定価格!G1335=0,0,(U1347-予定価格!H1335)/予定価格!G1335))</f>
        <v>#DIV/0!</v>
      </c>
      <c r="Z1347" t="e">
        <f t="shared" si="374"/>
        <v>#DIV/0!</v>
      </c>
      <c r="AA1347" t="e">
        <f t="shared" si="383"/>
        <v>#DIV/0!</v>
      </c>
      <c r="AB1347" s="6" t="e">
        <f t="shared" si="384"/>
        <v>#DIV/0!</v>
      </c>
    </row>
    <row r="1348" spans="1:28" hidden="1" x14ac:dyDescent="0.2">
      <c r="A1348">
        <f>+予定価格!A1336</f>
        <v>0</v>
      </c>
      <c r="B1348" s="268">
        <f>ROUND(予定価格!B1336*査定表!$B$1949,-D1348)+E1348</f>
        <v>0</v>
      </c>
      <c r="C1348" s="268"/>
      <c r="D1348" s="32">
        <f t="shared" si="369"/>
        <v>3</v>
      </c>
      <c r="E1348" s="33">
        <f t="shared" si="375"/>
        <v>0</v>
      </c>
      <c r="F1348" s="268">
        <f>IF($F$12=0,0,IF(予定価格!$G$1939=0,ROUND(予定価格!H1336*(入力表!$F$12/予定価格!$H$1943),-H1348),ROUND((予定価格!G1336*(入力表!$F$12-予定価格!$H$1943)/予定価格!$G$1943)+予定価格!H1336,-H1348)))+I1348</f>
        <v>0</v>
      </c>
      <c r="G1348" s="268"/>
      <c r="H1348" s="34">
        <f t="shared" si="370"/>
        <v>3</v>
      </c>
      <c r="I1348" s="35">
        <f t="shared" si="376"/>
        <v>0</v>
      </c>
      <c r="J1348" s="252">
        <f t="shared" si="377"/>
        <v>0</v>
      </c>
      <c r="K1348" s="12">
        <f t="shared" si="378"/>
        <v>0</v>
      </c>
      <c r="L1348" s="37"/>
      <c r="M1348" s="6">
        <f>ROUND(予定価格!B1336*査定表!$B$1949,-$F$14)</f>
        <v>0</v>
      </c>
      <c r="N1348">
        <f>IF(M1348=0,1,M1348/予定価格!B1336)</f>
        <v>1</v>
      </c>
      <c r="O1348">
        <f t="shared" si="371"/>
        <v>11</v>
      </c>
      <c r="P1348">
        <f t="shared" si="379"/>
        <v>0</v>
      </c>
      <c r="Q1348">
        <f>IF(M1348=0,0,M1348/予定価格!B1336)</f>
        <v>0</v>
      </c>
      <c r="R1348">
        <f t="shared" si="372"/>
        <v>11</v>
      </c>
      <c r="S1348">
        <f t="shared" si="380"/>
        <v>0</v>
      </c>
      <c r="T1348" s="6">
        <f t="shared" si="381"/>
        <v>0</v>
      </c>
      <c r="U1348" s="6" t="e">
        <f>IF(予定価格!$G$1939=0,ROUND(予定価格!H1336*(入力表!$F$12/予定価格!$H$1943),-$F$14),ROUND((予定価格!G1336*(入力表!$F$12-予定価格!$H$1943)/予定価格!$G$1943)+予定価格!H1336,-$F$14))</f>
        <v>#DIV/0!</v>
      </c>
      <c r="V1348" t="e">
        <f>IF(U1348=0,1,IF(予定価格!O1336=0,1,(U1348-予定価格!P1336)/予定価格!O1336))</f>
        <v>#DIV/0!</v>
      </c>
      <c r="W1348" t="e">
        <f t="shared" si="373"/>
        <v>#DIV/0!</v>
      </c>
      <c r="X1348" t="e">
        <f t="shared" si="382"/>
        <v>#DIV/0!</v>
      </c>
      <c r="Y1348" t="e">
        <f>IF(U1348=0,0,IF(予定価格!G1336=0,0,(U1348-予定価格!H1336)/予定価格!G1336))</f>
        <v>#DIV/0!</v>
      </c>
      <c r="Z1348" t="e">
        <f t="shared" si="374"/>
        <v>#DIV/0!</v>
      </c>
      <c r="AA1348" t="e">
        <f t="shared" si="383"/>
        <v>#DIV/0!</v>
      </c>
      <c r="AB1348" s="6" t="e">
        <f t="shared" si="384"/>
        <v>#DIV/0!</v>
      </c>
    </row>
    <row r="1349" spans="1:28" hidden="1" x14ac:dyDescent="0.2">
      <c r="A1349">
        <f>+予定価格!A1337</f>
        <v>0</v>
      </c>
      <c r="B1349" s="268">
        <f>ROUND(予定価格!B1337*査定表!$B$1949,-D1349)+E1349</f>
        <v>0</v>
      </c>
      <c r="C1349" s="268"/>
      <c r="D1349" s="32">
        <f t="shared" si="369"/>
        <v>3</v>
      </c>
      <c r="E1349" s="33">
        <f t="shared" si="375"/>
        <v>0</v>
      </c>
      <c r="F1349" s="268">
        <f>IF($F$12=0,0,IF(予定価格!$G$1939=0,ROUND(予定価格!H1337*(入力表!$F$12/予定価格!$H$1943),-H1349),ROUND((予定価格!G1337*(入力表!$F$12-予定価格!$H$1943)/予定価格!$G$1943)+予定価格!H1337,-H1349)))+I1349</f>
        <v>0</v>
      </c>
      <c r="G1349" s="268"/>
      <c r="H1349" s="34">
        <f t="shared" si="370"/>
        <v>3</v>
      </c>
      <c r="I1349" s="35">
        <f t="shared" si="376"/>
        <v>0</v>
      </c>
      <c r="J1349" s="252">
        <f t="shared" si="377"/>
        <v>0</v>
      </c>
      <c r="K1349" s="12">
        <f t="shared" si="378"/>
        <v>0</v>
      </c>
      <c r="L1349" s="37"/>
      <c r="M1349" s="6">
        <f>ROUND(予定価格!B1337*査定表!$B$1949,-$F$14)</f>
        <v>0</v>
      </c>
      <c r="N1349">
        <f>IF(M1349=0,1,M1349/予定価格!B1337)</f>
        <v>1</v>
      </c>
      <c r="O1349">
        <f t="shared" si="371"/>
        <v>11</v>
      </c>
      <c r="P1349">
        <f t="shared" si="379"/>
        <v>0</v>
      </c>
      <c r="Q1349">
        <f>IF(M1349=0,0,M1349/予定価格!B1337)</f>
        <v>0</v>
      </c>
      <c r="R1349">
        <f t="shared" si="372"/>
        <v>11</v>
      </c>
      <c r="S1349">
        <f t="shared" si="380"/>
        <v>0</v>
      </c>
      <c r="T1349" s="6">
        <f t="shared" si="381"/>
        <v>0</v>
      </c>
      <c r="U1349" s="6" t="e">
        <f>IF(予定価格!$G$1939=0,ROUND(予定価格!H1337*(入力表!$F$12/予定価格!$H$1943),-$F$14),ROUND((予定価格!G1337*(入力表!$F$12-予定価格!$H$1943)/予定価格!$G$1943)+予定価格!H1337,-$F$14))</f>
        <v>#DIV/0!</v>
      </c>
      <c r="V1349" t="e">
        <f>IF(U1349=0,1,IF(予定価格!O1337=0,1,(U1349-予定価格!P1337)/予定価格!O1337))</f>
        <v>#DIV/0!</v>
      </c>
      <c r="W1349" t="e">
        <f t="shared" si="373"/>
        <v>#DIV/0!</v>
      </c>
      <c r="X1349" t="e">
        <f t="shared" si="382"/>
        <v>#DIV/0!</v>
      </c>
      <c r="Y1349" t="e">
        <f>IF(U1349=0,0,IF(予定価格!G1337=0,0,(U1349-予定価格!H1337)/予定価格!G1337))</f>
        <v>#DIV/0!</v>
      </c>
      <c r="Z1349" t="e">
        <f t="shared" si="374"/>
        <v>#DIV/0!</v>
      </c>
      <c r="AA1349" t="e">
        <f t="shared" si="383"/>
        <v>#DIV/0!</v>
      </c>
      <c r="AB1349" s="6" t="e">
        <f t="shared" si="384"/>
        <v>#DIV/0!</v>
      </c>
    </row>
    <row r="1350" spans="1:28" hidden="1" x14ac:dyDescent="0.2">
      <c r="A1350">
        <f>+予定価格!A1338</f>
        <v>0</v>
      </c>
      <c r="B1350" s="268">
        <f>ROUND(予定価格!B1338*査定表!$B$1949,-D1350)+E1350</f>
        <v>0</v>
      </c>
      <c r="C1350" s="268"/>
      <c r="D1350" s="32">
        <f t="shared" si="369"/>
        <v>3</v>
      </c>
      <c r="E1350" s="33">
        <f t="shared" si="375"/>
        <v>0</v>
      </c>
      <c r="F1350" s="268">
        <f>IF($F$12=0,0,IF(予定価格!$G$1939=0,ROUND(予定価格!H1338*(入力表!$F$12/予定価格!$H$1943),-H1350),ROUND((予定価格!G1338*(入力表!$F$12-予定価格!$H$1943)/予定価格!$G$1943)+予定価格!H1338,-H1350)))+I1350</f>
        <v>0</v>
      </c>
      <c r="G1350" s="268"/>
      <c r="H1350" s="34">
        <f t="shared" si="370"/>
        <v>3</v>
      </c>
      <c r="I1350" s="35">
        <f t="shared" si="376"/>
        <v>0</v>
      </c>
      <c r="J1350" s="252">
        <f t="shared" si="377"/>
        <v>0</v>
      </c>
      <c r="K1350" s="12">
        <f t="shared" si="378"/>
        <v>0</v>
      </c>
      <c r="L1350" s="37"/>
      <c r="M1350" s="6">
        <f>ROUND(予定価格!B1338*査定表!$B$1949,-$F$14)</f>
        <v>0</v>
      </c>
      <c r="N1350">
        <f>IF(M1350=0,1,M1350/予定価格!B1338)</f>
        <v>1</v>
      </c>
      <c r="O1350">
        <f t="shared" si="371"/>
        <v>11</v>
      </c>
      <c r="P1350">
        <f t="shared" si="379"/>
        <v>0</v>
      </c>
      <c r="Q1350">
        <f>IF(M1350=0,0,M1350/予定価格!B1338)</f>
        <v>0</v>
      </c>
      <c r="R1350">
        <f t="shared" si="372"/>
        <v>11</v>
      </c>
      <c r="S1350">
        <f t="shared" si="380"/>
        <v>0</v>
      </c>
      <c r="T1350" s="6">
        <f t="shared" si="381"/>
        <v>0</v>
      </c>
      <c r="U1350" s="6" t="e">
        <f>IF(予定価格!$G$1939=0,ROUND(予定価格!H1338*(入力表!$F$12/予定価格!$H$1943),-$F$14),ROUND((予定価格!G1338*(入力表!$F$12-予定価格!$H$1943)/予定価格!$G$1943)+予定価格!H1338,-$F$14))</f>
        <v>#DIV/0!</v>
      </c>
      <c r="V1350" t="e">
        <f>IF(U1350=0,1,IF(予定価格!O1338=0,1,(U1350-予定価格!P1338)/予定価格!O1338))</f>
        <v>#DIV/0!</v>
      </c>
      <c r="W1350" t="e">
        <f t="shared" si="373"/>
        <v>#DIV/0!</v>
      </c>
      <c r="X1350" t="e">
        <f t="shared" si="382"/>
        <v>#DIV/0!</v>
      </c>
      <c r="Y1350" t="e">
        <f>IF(U1350=0,0,IF(予定価格!G1338=0,0,(U1350-予定価格!H1338)/予定価格!G1338))</f>
        <v>#DIV/0!</v>
      </c>
      <c r="Z1350" t="e">
        <f t="shared" si="374"/>
        <v>#DIV/0!</v>
      </c>
      <c r="AA1350" t="e">
        <f t="shared" si="383"/>
        <v>#DIV/0!</v>
      </c>
      <c r="AB1350" s="6" t="e">
        <f t="shared" si="384"/>
        <v>#DIV/0!</v>
      </c>
    </row>
    <row r="1351" spans="1:28" hidden="1" x14ac:dyDescent="0.2">
      <c r="A1351">
        <f>+予定価格!A1339</f>
        <v>0</v>
      </c>
      <c r="B1351" s="268">
        <f>ROUND(予定価格!B1339*査定表!$B$1949,-D1351)+E1351</f>
        <v>0</v>
      </c>
      <c r="C1351" s="268"/>
      <c r="D1351" s="32">
        <f t="shared" si="369"/>
        <v>3</v>
      </c>
      <c r="E1351" s="33">
        <f t="shared" si="375"/>
        <v>0</v>
      </c>
      <c r="F1351" s="268">
        <f>IF($F$12=0,0,IF(予定価格!$G$1939=0,ROUND(予定価格!H1339*(入力表!$F$12/予定価格!$H$1943),-H1351),ROUND((予定価格!G1339*(入力表!$F$12-予定価格!$H$1943)/予定価格!$G$1943)+予定価格!H1339,-H1351)))+I1351</f>
        <v>0</v>
      </c>
      <c r="G1351" s="268"/>
      <c r="H1351" s="34">
        <f t="shared" si="370"/>
        <v>3</v>
      </c>
      <c r="I1351" s="35">
        <f t="shared" si="376"/>
        <v>0</v>
      </c>
      <c r="J1351" s="252">
        <f t="shared" si="377"/>
        <v>0</v>
      </c>
      <c r="K1351" s="12">
        <f t="shared" si="378"/>
        <v>0</v>
      </c>
      <c r="L1351" s="37"/>
      <c r="M1351" s="6">
        <f>ROUND(予定価格!B1339*査定表!$B$1949,-$F$14)</f>
        <v>0</v>
      </c>
      <c r="N1351">
        <f>IF(M1351=0,1,M1351/予定価格!B1339)</f>
        <v>1</v>
      </c>
      <c r="O1351">
        <f t="shared" si="371"/>
        <v>11</v>
      </c>
      <c r="P1351">
        <f t="shared" si="379"/>
        <v>0</v>
      </c>
      <c r="Q1351">
        <f>IF(M1351=0,0,M1351/予定価格!B1339)</f>
        <v>0</v>
      </c>
      <c r="R1351">
        <f t="shared" si="372"/>
        <v>11</v>
      </c>
      <c r="S1351">
        <f t="shared" si="380"/>
        <v>0</v>
      </c>
      <c r="T1351" s="6">
        <f t="shared" si="381"/>
        <v>0</v>
      </c>
      <c r="U1351" s="6" t="e">
        <f>IF(予定価格!$G$1939=0,ROUND(予定価格!H1339*(入力表!$F$12/予定価格!$H$1943),-$F$14),ROUND((予定価格!G1339*(入力表!$F$12-予定価格!$H$1943)/予定価格!$G$1943)+予定価格!H1339,-$F$14))</f>
        <v>#DIV/0!</v>
      </c>
      <c r="V1351" t="e">
        <f>IF(U1351=0,1,IF(予定価格!O1339=0,1,(U1351-予定価格!P1339)/予定価格!O1339))</f>
        <v>#DIV/0!</v>
      </c>
      <c r="W1351" t="e">
        <f t="shared" si="373"/>
        <v>#DIV/0!</v>
      </c>
      <c r="X1351" t="e">
        <f t="shared" si="382"/>
        <v>#DIV/0!</v>
      </c>
      <c r="Y1351" t="e">
        <f>IF(U1351=0,0,IF(予定価格!G1339=0,0,(U1351-予定価格!H1339)/予定価格!G1339))</f>
        <v>#DIV/0!</v>
      </c>
      <c r="Z1351" t="e">
        <f t="shared" si="374"/>
        <v>#DIV/0!</v>
      </c>
      <c r="AA1351" t="e">
        <f t="shared" si="383"/>
        <v>#DIV/0!</v>
      </c>
      <c r="AB1351" s="6" t="e">
        <f t="shared" si="384"/>
        <v>#DIV/0!</v>
      </c>
    </row>
    <row r="1352" spans="1:28" hidden="1" x14ac:dyDescent="0.2">
      <c r="A1352">
        <f>+予定価格!A1340</f>
        <v>0</v>
      </c>
      <c r="B1352" s="268">
        <f>ROUND(予定価格!B1340*査定表!$B$1949,-D1352)+E1352</f>
        <v>0</v>
      </c>
      <c r="C1352" s="268"/>
      <c r="D1352" s="32">
        <f t="shared" si="369"/>
        <v>3</v>
      </c>
      <c r="E1352" s="33">
        <f t="shared" si="375"/>
        <v>0</v>
      </c>
      <c r="F1352" s="268">
        <f>IF($F$12=0,0,IF(予定価格!$G$1939=0,ROUND(予定価格!H1340*(入力表!$F$12/予定価格!$H$1943),-H1352),ROUND((予定価格!G1340*(入力表!$F$12-予定価格!$H$1943)/予定価格!$G$1943)+予定価格!H1340,-H1352)))+I1352</f>
        <v>0</v>
      </c>
      <c r="G1352" s="268"/>
      <c r="H1352" s="34">
        <f t="shared" si="370"/>
        <v>3</v>
      </c>
      <c r="I1352" s="35">
        <f t="shared" si="376"/>
        <v>0</v>
      </c>
      <c r="J1352" s="252">
        <f t="shared" si="377"/>
        <v>0</v>
      </c>
      <c r="K1352" s="12">
        <f t="shared" si="378"/>
        <v>0</v>
      </c>
      <c r="L1352" s="37"/>
      <c r="M1352" s="6">
        <f>ROUND(予定価格!B1340*査定表!$B$1949,-$F$14)</f>
        <v>0</v>
      </c>
      <c r="N1352">
        <f>IF(M1352=0,1,M1352/予定価格!B1340)</f>
        <v>1</v>
      </c>
      <c r="O1352">
        <f t="shared" si="371"/>
        <v>11</v>
      </c>
      <c r="P1352">
        <f t="shared" si="379"/>
        <v>0</v>
      </c>
      <c r="Q1352">
        <f>IF(M1352=0,0,M1352/予定価格!B1340)</f>
        <v>0</v>
      </c>
      <c r="R1352">
        <f t="shared" si="372"/>
        <v>11</v>
      </c>
      <c r="S1352">
        <f t="shared" si="380"/>
        <v>0</v>
      </c>
      <c r="T1352" s="6">
        <f t="shared" si="381"/>
        <v>0</v>
      </c>
      <c r="U1352" s="6" t="e">
        <f>IF(予定価格!$G$1939=0,ROUND(予定価格!H1340*(入力表!$F$12/予定価格!$H$1943),-$F$14),ROUND((予定価格!G1340*(入力表!$F$12-予定価格!$H$1943)/予定価格!$G$1943)+予定価格!H1340,-$F$14))</f>
        <v>#DIV/0!</v>
      </c>
      <c r="V1352" t="e">
        <f>IF(U1352=0,1,IF(予定価格!O1340=0,1,(U1352-予定価格!P1340)/予定価格!O1340))</f>
        <v>#DIV/0!</v>
      </c>
      <c r="W1352" t="e">
        <f t="shared" si="373"/>
        <v>#DIV/0!</v>
      </c>
      <c r="X1352" t="e">
        <f t="shared" si="382"/>
        <v>#DIV/0!</v>
      </c>
      <c r="Y1352" t="e">
        <f>IF(U1352=0,0,IF(予定価格!G1340=0,0,(U1352-予定価格!H1340)/予定価格!G1340))</f>
        <v>#DIV/0!</v>
      </c>
      <c r="Z1352" t="e">
        <f t="shared" si="374"/>
        <v>#DIV/0!</v>
      </c>
      <c r="AA1352" t="e">
        <f t="shared" si="383"/>
        <v>#DIV/0!</v>
      </c>
      <c r="AB1352" s="6" t="e">
        <f t="shared" si="384"/>
        <v>#DIV/0!</v>
      </c>
    </row>
    <row r="1353" spans="1:28" hidden="1" x14ac:dyDescent="0.2">
      <c r="A1353">
        <f>+予定価格!A1341</f>
        <v>0</v>
      </c>
      <c r="B1353" s="268">
        <f>ROUND(予定価格!B1341*査定表!$B$1949,-D1353)+E1353</f>
        <v>0</v>
      </c>
      <c r="C1353" s="268"/>
      <c r="D1353" s="32">
        <f t="shared" si="369"/>
        <v>3</v>
      </c>
      <c r="E1353" s="33">
        <f t="shared" si="375"/>
        <v>0</v>
      </c>
      <c r="F1353" s="268">
        <f>IF($F$12=0,0,IF(予定価格!$G$1939=0,ROUND(予定価格!H1341*(入力表!$F$12/予定価格!$H$1943),-H1353),ROUND((予定価格!G1341*(入力表!$F$12-予定価格!$H$1943)/予定価格!$G$1943)+予定価格!H1341,-H1353)))+I1353</f>
        <v>0</v>
      </c>
      <c r="G1353" s="268"/>
      <c r="H1353" s="34">
        <f t="shared" si="370"/>
        <v>3</v>
      </c>
      <c r="I1353" s="35">
        <f t="shared" si="376"/>
        <v>0</v>
      </c>
      <c r="J1353" s="252">
        <f t="shared" si="377"/>
        <v>0</v>
      </c>
      <c r="K1353" s="12">
        <f t="shared" si="378"/>
        <v>0</v>
      </c>
      <c r="L1353" s="37"/>
      <c r="M1353" s="6">
        <f>ROUND(予定価格!B1341*査定表!$B$1949,-$F$14)</f>
        <v>0</v>
      </c>
      <c r="N1353">
        <f>IF(M1353=0,1,M1353/予定価格!B1341)</f>
        <v>1</v>
      </c>
      <c r="O1353">
        <f t="shared" si="371"/>
        <v>11</v>
      </c>
      <c r="P1353">
        <f t="shared" si="379"/>
        <v>0</v>
      </c>
      <c r="Q1353">
        <f>IF(M1353=0,0,M1353/予定価格!B1341)</f>
        <v>0</v>
      </c>
      <c r="R1353">
        <f t="shared" si="372"/>
        <v>11</v>
      </c>
      <c r="S1353">
        <f t="shared" si="380"/>
        <v>0</v>
      </c>
      <c r="T1353" s="6">
        <f t="shared" si="381"/>
        <v>0</v>
      </c>
      <c r="U1353" s="6" t="e">
        <f>IF(予定価格!$G$1939=0,ROUND(予定価格!H1341*(入力表!$F$12/予定価格!$H$1943),-$F$14),ROUND((予定価格!G1341*(入力表!$F$12-予定価格!$H$1943)/予定価格!$G$1943)+予定価格!H1341,-$F$14))</f>
        <v>#DIV/0!</v>
      </c>
      <c r="V1353" t="e">
        <f>IF(U1353=0,1,IF(予定価格!O1341=0,1,(U1353-予定価格!P1341)/予定価格!O1341))</f>
        <v>#DIV/0!</v>
      </c>
      <c r="W1353" t="e">
        <f t="shared" si="373"/>
        <v>#DIV/0!</v>
      </c>
      <c r="X1353" t="e">
        <f t="shared" si="382"/>
        <v>#DIV/0!</v>
      </c>
      <c r="Y1353" t="e">
        <f>IF(U1353=0,0,IF(予定価格!G1341=0,0,(U1353-予定価格!H1341)/予定価格!G1341))</f>
        <v>#DIV/0!</v>
      </c>
      <c r="Z1353" t="e">
        <f t="shared" si="374"/>
        <v>#DIV/0!</v>
      </c>
      <c r="AA1353" t="e">
        <f t="shared" si="383"/>
        <v>#DIV/0!</v>
      </c>
      <c r="AB1353" s="6" t="e">
        <f t="shared" si="384"/>
        <v>#DIV/0!</v>
      </c>
    </row>
    <row r="1354" spans="1:28" hidden="1" x14ac:dyDescent="0.2">
      <c r="A1354">
        <f>+予定価格!A1342</f>
        <v>0</v>
      </c>
      <c r="B1354" s="268">
        <f>ROUND(予定価格!B1342*査定表!$B$1949,-D1354)+E1354</f>
        <v>0</v>
      </c>
      <c r="C1354" s="268"/>
      <c r="D1354" s="32">
        <f t="shared" si="369"/>
        <v>3</v>
      </c>
      <c r="E1354" s="33">
        <f t="shared" si="375"/>
        <v>0</v>
      </c>
      <c r="F1354" s="268">
        <f>IF($F$12=0,0,IF(予定価格!$G$1939=0,ROUND(予定価格!H1342*(入力表!$F$12/予定価格!$H$1943),-H1354),ROUND((予定価格!G1342*(入力表!$F$12-予定価格!$H$1943)/予定価格!$G$1943)+予定価格!H1342,-H1354)))+I1354</f>
        <v>0</v>
      </c>
      <c r="G1354" s="268"/>
      <c r="H1354" s="34">
        <f t="shared" si="370"/>
        <v>3</v>
      </c>
      <c r="I1354" s="35">
        <f t="shared" si="376"/>
        <v>0</v>
      </c>
      <c r="J1354" s="252">
        <f t="shared" si="377"/>
        <v>0</v>
      </c>
      <c r="K1354" s="12">
        <f t="shared" si="378"/>
        <v>0</v>
      </c>
      <c r="L1354" s="37"/>
      <c r="M1354" s="6">
        <f>ROUND(予定価格!B1342*査定表!$B$1949,-$F$14)</f>
        <v>0</v>
      </c>
      <c r="N1354">
        <f>IF(M1354=0,1,M1354/予定価格!B1342)</f>
        <v>1</v>
      </c>
      <c r="O1354">
        <f t="shared" si="371"/>
        <v>11</v>
      </c>
      <c r="P1354">
        <f t="shared" si="379"/>
        <v>0</v>
      </c>
      <c r="Q1354">
        <f>IF(M1354=0,0,M1354/予定価格!B1342)</f>
        <v>0</v>
      </c>
      <c r="R1354">
        <f t="shared" si="372"/>
        <v>11</v>
      </c>
      <c r="S1354">
        <f t="shared" si="380"/>
        <v>0</v>
      </c>
      <c r="T1354" s="6">
        <f t="shared" si="381"/>
        <v>0</v>
      </c>
      <c r="U1354" s="6" t="e">
        <f>IF(予定価格!$G$1939=0,ROUND(予定価格!H1342*(入力表!$F$12/予定価格!$H$1943),-$F$14),ROUND((予定価格!G1342*(入力表!$F$12-予定価格!$H$1943)/予定価格!$G$1943)+予定価格!H1342,-$F$14))</f>
        <v>#DIV/0!</v>
      </c>
      <c r="V1354" t="e">
        <f>IF(U1354=0,1,IF(予定価格!O1342=0,1,(U1354-予定価格!P1342)/予定価格!O1342))</f>
        <v>#DIV/0!</v>
      </c>
      <c r="W1354" t="e">
        <f t="shared" si="373"/>
        <v>#DIV/0!</v>
      </c>
      <c r="X1354" t="e">
        <f t="shared" si="382"/>
        <v>#DIV/0!</v>
      </c>
      <c r="Y1354" t="e">
        <f>IF(U1354=0,0,IF(予定価格!G1342=0,0,(U1354-予定価格!H1342)/予定価格!G1342))</f>
        <v>#DIV/0!</v>
      </c>
      <c r="Z1354" t="e">
        <f t="shared" si="374"/>
        <v>#DIV/0!</v>
      </c>
      <c r="AA1354" t="e">
        <f t="shared" si="383"/>
        <v>#DIV/0!</v>
      </c>
      <c r="AB1354" s="6" t="e">
        <f t="shared" si="384"/>
        <v>#DIV/0!</v>
      </c>
    </row>
    <row r="1355" spans="1:28" hidden="1" x14ac:dyDescent="0.2">
      <c r="A1355">
        <f>+予定価格!A1343</f>
        <v>0</v>
      </c>
      <c r="B1355" s="268">
        <f>ROUND(予定価格!B1343*査定表!$B$1949,-D1355)+E1355</f>
        <v>0</v>
      </c>
      <c r="C1355" s="268"/>
      <c r="D1355" s="32">
        <f t="shared" si="369"/>
        <v>3</v>
      </c>
      <c r="E1355" s="33">
        <f t="shared" si="375"/>
        <v>0</v>
      </c>
      <c r="F1355" s="268">
        <f>IF($F$12=0,0,IF(予定価格!$G$1939=0,ROUND(予定価格!H1343*(入力表!$F$12/予定価格!$H$1943),-H1355),ROUND((予定価格!G1343*(入力表!$F$12-予定価格!$H$1943)/予定価格!$G$1943)+予定価格!H1343,-H1355)))+I1355</f>
        <v>0</v>
      </c>
      <c r="G1355" s="268"/>
      <c r="H1355" s="34">
        <f t="shared" si="370"/>
        <v>3</v>
      </c>
      <c r="I1355" s="35">
        <f t="shared" si="376"/>
        <v>0</v>
      </c>
      <c r="J1355" s="252">
        <f t="shared" si="377"/>
        <v>0</v>
      </c>
      <c r="K1355" s="12">
        <f t="shared" si="378"/>
        <v>0</v>
      </c>
      <c r="L1355" s="37"/>
      <c r="M1355" s="6">
        <f>ROUND(予定価格!B1343*査定表!$B$1949,-$F$14)</f>
        <v>0</v>
      </c>
      <c r="N1355">
        <f>IF(M1355=0,1,M1355/予定価格!B1343)</f>
        <v>1</v>
      </c>
      <c r="O1355">
        <f t="shared" si="371"/>
        <v>11</v>
      </c>
      <c r="P1355">
        <f t="shared" si="379"/>
        <v>0</v>
      </c>
      <c r="Q1355">
        <f>IF(M1355=0,0,M1355/予定価格!B1343)</f>
        <v>0</v>
      </c>
      <c r="R1355">
        <f t="shared" si="372"/>
        <v>11</v>
      </c>
      <c r="S1355">
        <f t="shared" si="380"/>
        <v>0</v>
      </c>
      <c r="T1355" s="6">
        <f t="shared" si="381"/>
        <v>0</v>
      </c>
      <c r="U1355" s="6" t="e">
        <f>IF(予定価格!$G$1939=0,ROUND(予定価格!H1343*(入力表!$F$12/予定価格!$H$1943),-$F$14),ROUND((予定価格!G1343*(入力表!$F$12-予定価格!$H$1943)/予定価格!$G$1943)+予定価格!H1343,-$F$14))</f>
        <v>#DIV/0!</v>
      </c>
      <c r="V1355" t="e">
        <f>IF(U1355=0,1,IF(予定価格!O1343=0,1,(U1355-予定価格!P1343)/予定価格!O1343))</f>
        <v>#DIV/0!</v>
      </c>
      <c r="W1355" t="e">
        <f t="shared" si="373"/>
        <v>#DIV/0!</v>
      </c>
      <c r="X1355" t="e">
        <f t="shared" si="382"/>
        <v>#DIV/0!</v>
      </c>
      <c r="Y1355" t="e">
        <f>IF(U1355=0,0,IF(予定価格!G1343=0,0,(U1355-予定価格!H1343)/予定価格!G1343))</f>
        <v>#DIV/0!</v>
      </c>
      <c r="Z1355" t="e">
        <f t="shared" si="374"/>
        <v>#DIV/0!</v>
      </c>
      <c r="AA1355" t="e">
        <f t="shared" si="383"/>
        <v>#DIV/0!</v>
      </c>
      <c r="AB1355" s="6" t="e">
        <f t="shared" si="384"/>
        <v>#DIV/0!</v>
      </c>
    </row>
    <row r="1356" spans="1:28" hidden="1" x14ac:dyDescent="0.2">
      <c r="A1356">
        <f>+予定価格!A1344</f>
        <v>0</v>
      </c>
      <c r="B1356" s="268">
        <f>ROUND(予定価格!B1344*査定表!$B$1949,-D1356)+E1356</f>
        <v>0</v>
      </c>
      <c r="C1356" s="268"/>
      <c r="D1356" s="32">
        <f t="shared" si="369"/>
        <v>3</v>
      </c>
      <c r="E1356" s="33">
        <f t="shared" si="375"/>
        <v>0</v>
      </c>
      <c r="F1356" s="268">
        <f>IF($F$12=0,0,IF(予定価格!$G$1939=0,ROUND(予定価格!H1344*(入力表!$F$12/予定価格!$H$1943),-H1356),ROUND((予定価格!G1344*(入力表!$F$12-予定価格!$H$1943)/予定価格!$G$1943)+予定価格!H1344,-H1356)))+I1356</f>
        <v>0</v>
      </c>
      <c r="G1356" s="268"/>
      <c r="H1356" s="34">
        <f t="shared" si="370"/>
        <v>3</v>
      </c>
      <c r="I1356" s="35">
        <f t="shared" si="376"/>
        <v>0</v>
      </c>
      <c r="J1356" s="252">
        <f t="shared" si="377"/>
        <v>0</v>
      </c>
      <c r="K1356" s="12">
        <f t="shared" si="378"/>
        <v>0</v>
      </c>
      <c r="L1356" s="37"/>
      <c r="M1356" s="6">
        <f>ROUND(予定価格!B1344*査定表!$B$1949,-$F$14)</f>
        <v>0</v>
      </c>
      <c r="N1356">
        <f>IF(M1356=0,1,M1356/予定価格!B1344)</f>
        <v>1</v>
      </c>
      <c r="O1356">
        <f t="shared" si="371"/>
        <v>11</v>
      </c>
      <c r="P1356">
        <f t="shared" si="379"/>
        <v>0</v>
      </c>
      <c r="Q1356">
        <f>IF(M1356=0,0,M1356/予定価格!B1344)</f>
        <v>0</v>
      </c>
      <c r="R1356">
        <f t="shared" si="372"/>
        <v>11</v>
      </c>
      <c r="S1356">
        <f t="shared" si="380"/>
        <v>0</v>
      </c>
      <c r="T1356" s="6">
        <f t="shared" si="381"/>
        <v>0</v>
      </c>
      <c r="U1356" s="6" t="e">
        <f>IF(予定価格!$G$1939=0,ROUND(予定価格!H1344*(入力表!$F$12/予定価格!$H$1943),-$F$14),ROUND((予定価格!G1344*(入力表!$F$12-予定価格!$H$1943)/予定価格!$G$1943)+予定価格!H1344,-$F$14))</f>
        <v>#DIV/0!</v>
      </c>
      <c r="V1356" t="e">
        <f>IF(U1356=0,1,IF(予定価格!O1344=0,1,(U1356-予定価格!P1344)/予定価格!O1344))</f>
        <v>#DIV/0!</v>
      </c>
      <c r="W1356" t="e">
        <f t="shared" si="373"/>
        <v>#DIV/0!</v>
      </c>
      <c r="X1356" t="e">
        <f t="shared" si="382"/>
        <v>#DIV/0!</v>
      </c>
      <c r="Y1356" t="e">
        <f>IF(U1356=0,0,IF(予定価格!G1344=0,0,(U1356-予定価格!H1344)/予定価格!G1344))</f>
        <v>#DIV/0!</v>
      </c>
      <c r="Z1356" t="e">
        <f t="shared" si="374"/>
        <v>#DIV/0!</v>
      </c>
      <c r="AA1356" t="e">
        <f t="shared" si="383"/>
        <v>#DIV/0!</v>
      </c>
      <c r="AB1356" s="6" t="e">
        <f t="shared" si="384"/>
        <v>#DIV/0!</v>
      </c>
    </row>
    <row r="1357" spans="1:28" hidden="1" x14ac:dyDescent="0.2">
      <c r="A1357">
        <f>+予定価格!A1345</f>
        <v>0</v>
      </c>
      <c r="B1357" s="268">
        <f>ROUND(予定価格!B1345*査定表!$B$1949,-D1357)+E1357</f>
        <v>0</v>
      </c>
      <c r="C1357" s="268"/>
      <c r="D1357" s="32">
        <f t="shared" si="369"/>
        <v>3</v>
      </c>
      <c r="E1357" s="33">
        <f t="shared" si="375"/>
        <v>0</v>
      </c>
      <c r="F1357" s="268">
        <f>IF($F$12=0,0,IF(予定価格!$G$1939=0,ROUND(予定価格!H1345*(入力表!$F$12/予定価格!$H$1943),-H1357),ROUND((予定価格!G1345*(入力表!$F$12-予定価格!$H$1943)/予定価格!$G$1943)+予定価格!H1345,-H1357)))+I1357</f>
        <v>0</v>
      </c>
      <c r="G1357" s="268"/>
      <c r="H1357" s="34">
        <f t="shared" si="370"/>
        <v>3</v>
      </c>
      <c r="I1357" s="35">
        <f t="shared" si="376"/>
        <v>0</v>
      </c>
      <c r="J1357" s="252">
        <f t="shared" si="377"/>
        <v>0</v>
      </c>
      <c r="K1357" s="12">
        <f t="shared" si="378"/>
        <v>0</v>
      </c>
      <c r="L1357" s="37"/>
      <c r="M1357" s="6">
        <f>ROUND(予定価格!B1345*査定表!$B$1949,-$F$14)</f>
        <v>0</v>
      </c>
      <c r="N1357">
        <f>IF(M1357=0,1,M1357/予定価格!B1345)</f>
        <v>1</v>
      </c>
      <c r="O1357">
        <f t="shared" si="371"/>
        <v>11</v>
      </c>
      <c r="P1357">
        <f t="shared" si="379"/>
        <v>0</v>
      </c>
      <c r="Q1357">
        <f>IF(M1357=0,0,M1357/予定価格!B1345)</f>
        <v>0</v>
      </c>
      <c r="R1357">
        <f t="shared" si="372"/>
        <v>11</v>
      </c>
      <c r="S1357">
        <f t="shared" si="380"/>
        <v>0</v>
      </c>
      <c r="T1357" s="6">
        <f t="shared" si="381"/>
        <v>0</v>
      </c>
      <c r="U1357" s="6" t="e">
        <f>IF(予定価格!$G$1939=0,ROUND(予定価格!H1345*(入力表!$F$12/予定価格!$H$1943),-$F$14),ROUND((予定価格!G1345*(入力表!$F$12-予定価格!$H$1943)/予定価格!$G$1943)+予定価格!H1345,-$F$14))</f>
        <v>#DIV/0!</v>
      </c>
      <c r="V1357" t="e">
        <f>IF(U1357=0,1,IF(予定価格!O1345=0,1,(U1357-予定価格!P1345)/予定価格!O1345))</f>
        <v>#DIV/0!</v>
      </c>
      <c r="W1357" t="e">
        <f t="shared" si="373"/>
        <v>#DIV/0!</v>
      </c>
      <c r="X1357" t="e">
        <f t="shared" si="382"/>
        <v>#DIV/0!</v>
      </c>
      <c r="Y1357" t="e">
        <f>IF(U1357=0,0,IF(予定価格!G1345=0,0,(U1357-予定価格!H1345)/予定価格!G1345))</f>
        <v>#DIV/0!</v>
      </c>
      <c r="Z1357" t="e">
        <f t="shared" si="374"/>
        <v>#DIV/0!</v>
      </c>
      <c r="AA1357" t="e">
        <f t="shared" si="383"/>
        <v>#DIV/0!</v>
      </c>
      <c r="AB1357" s="6" t="e">
        <f t="shared" si="384"/>
        <v>#DIV/0!</v>
      </c>
    </row>
    <row r="1358" spans="1:28" hidden="1" x14ac:dyDescent="0.2">
      <c r="A1358">
        <f>+予定価格!A1346</f>
        <v>0</v>
      </c>
      <c r="B1358" s="268">
        <f>ROUND(予定価格!B1346*査定表!$B$1949,-D1358)+E1358</f>
        <v>0</v>
      </c>
      <c r="C1358" s="268"/>
      <c r="D1358" s="32">
        <f t="shared" si="369"/>
        <v>3</v>
      </c>
      <c r="E1358" s="33">
        <f t="shared" si="375"/>
        <v>0</v>
      </c>
      <c r="F1358" s="268">
        <f>IF($F$12=0,0,IF(予定価格!$G$1939=0,ROUND(予定価格!H1346*(入力表!$F$12/予定価格!$H$1943),-H1358),ROUND((予定価格!G1346*(入力表!$F$12-予定価格!$H$1943)/予定価格!$G$1943)+予定価格!H1346,-H1358)))+I1358</f>
        <v>0</v>
      </c>
      <c r="G1358" s="268"/>
      <c r="H1358" s="34">
        <f t="shared" si="370"/>
        <v>3</v>
      </c>
      <c r="I1358" s="35">
        <f t="shared" si="376"/>
        <v>0</v>
      </c>
      <c r="J1358" s="252">
        <f t="shared" si="377"/>
        <v>0</v>
      </c>
      <c r="K1358" s="12">
        <f t="shared" si="378"/>
        <v>0</v>
      </c>
      <c r="L1358" s="37"/>
      <c r="M1358" s="6">
        <f>ROUND(予定価格!B1346*査定表!$B$1949,-$F$14)</f>
        <v>0</v>
      </c>
      <c r="N1358">
        <f>IF(M1358=0,1,M1358/予定価格!B1346)</f>
        <v>1</v>
      </c>
      <c r="O1358">
        <f t="shared" si="371"/>
        <v>11</v>
      </c>
      <c r="P1358">
        <f t="shared" si="379"/>
        <v>0</v>
      </c>
      <c r="Q1358">
        <f>IF(M1358=0,0,M1358/予定価格!B1346)</f>
        <v>0</v>
      </c>
      <c r="R1358">
        <f t="shared" si="372"/>
        <v>11</v>
      </c>
      <c r="S1358">
        <f t="shared" si="380"/>
        <v>0</v>
      </c>
      <c r="T1358" s="6">
        <f t="shared" si="381"/>
        <v>0</v>
      </c>
      <c r="U1358" s="6" t="e">
        <f>IF(予定価格!$G$1939=0,ROUND(予定価格!H1346*(入力表!$F$12/予定価格!$H$1943),-$F$14),ROUND((予定価格!G1346*(入力表!$F$12-予定価格!$H$1943)/予定価格!$G$1943)+予定価格!H1346,-$F$14))</f>
        <v>#DIV/0!</v>
      </c>
      <c r="V1358" t="e">
        <f>IF(U1358=0,1,IF(予定価格!O1346=0,1,(U1358-予定価格!P1346)/予定価格!O1346))</f>
        <v>#DIV/0!</v>
      </c>
      <c r="W1358" t="e">
        <f t="shared" si="373"/>
        <v>#DIV/0!</v>
      </c>
      <c r="X1358" t="e">
        <f t="shared" si="382"/>
        <v>#DIV/0!</v>
      </c>
      <c r="Y1358" t="e">
        <f>IF(U1358=0,0,IF(予定価格!G1346=0,0,(U1358-予定価格!H1346)/予定価格!G1346))</f>
        <v>#DIV/0!</v>
      </c>
      <c r="Z1358" t="e">
        <f t="shared" si="374"/>
        <v>#DIV/0!</v>
      </c>
      <c r="AA1358" t="e">
        <f t="shared" si="383"/>
        <v>#DIV/0!</v>
      </c>
      <c r="AB1358" s="6" t="e">
        <f t="shared" si="384"/>
        <v>#DIV/0!</v>
      </c>
    </row>
    <row r="1359" spans="1:28" hidden="1" x14ac:dyDescent="0.2">
      <c r="A1359">
        <f>+予定価格!A1347</f>
        <v>0</v>
      </c>
      <c r="B1359" s="268">
        <f>ROUND(予定価格!B1347*査定表!$B$1949,-D1359)+E1359</f>
        <v>0</v>
      </c>
      <c r="C1359" s="268"/>
      <c r="D1359" s="32">
        <f t="shared" si="369"/>
        <v>3</v>
      </c>
      <c r="E1359" s="33">
        <f t="shared" si="375"/>
        <v>0</v>
      </c>
      <c r="F1359" s="268">
        <f>IF($F$12=0,0,IF(予定価格!$G$1939=0,ROUND(予定価格!H1347*(入力表!$F$12/予定価格!$H$1943),-H1359),ROUND((予定価格!G1347*(入力表!$F$12-予定価格!$H$1943)/予定価格!$G$1943)+予定価格!H1347,-H1359)))+I1359</f>
        <v>0</v>
      </c>
      <c r="G1359" s="268"/>
      <c r="H1359" s="34">
        <f t="shared" si="370"/>
        <v>3</v>
      </c>
      <c r="I1359" s="35">
        <f t="shared" si="376"/>
        <v>0</v>
      </c>
      <c r="J1359" s="252">
        <f t="shared" si="377"/>
        <v>0</v>
      </c>
      <c r="K1359" s="12">
        <f t="shared" si="378"/>
        <v>0</v>
      </c>
      <c r="L1359" s="37"/>
      <c r="M1359" s="6">
        <f>ROUND(予定価格!B1347*査定表!$B$1949,-$F$14)</f>
        <v>0</v>
      </c>
      <c r="N1359">
        <f>IF(M1359=0,1,M1359/予定価格!B1347)</f>
        <v>1</v>
      </c>
      <c r="O1359">
        <f t="shared" si="371"/>
        <v>11</v>
      </c>
      <c r="P1359">
        <f t="shared" si="379"/>
        <v>0</v>
      </c>
      <c r="Q1359">
        <f>IF(M1359=0,0,M1359/予定価格!B1347)</f>
        <v>0</v>
      </c>
      <c r="R1359">
        <f t="shared" si="372"/>
        <v>11</v>
      </c>
      <c r="S1359">
        <f t="shared" si="380"/>
        <v>0</v>
      </c>
      <c r="T1359" s="6">
        <f t="shared" si="381"/>
        <v>0</v>
      </c>
      <c r="U1359" s="6" t="e">
        <f>IF(予定価格!$G$1939=0,ROUND(予定価格!H1347*(入力表!$F$12/予定価格!$H$1943),-$F$14),ROUND((予定価格!G1347*(入力表!$F$12-予定価格!$H$1943)/予定価格!$G$1943)+予定価格!H1347,-$F$14))</f>
        <v>#DIV/0!</v>
      </c>
      <c r="V1359" t="e">
        <f>IF(U1359=0,1,IF(予定価格!O1347=0,1,(U1359-予定価格!P1347)/予定価格!O1347))</f>
        <v>#DIV/0!</v>
      </c>
      <c r="W1359" t="e">
        <f t="shared" si="373"/>
        <v>#DIV/0!</v>
      </c>
      <c r="X1359" t="e">
        <f t="shared" si="382"/>
        <v>#DIV/0!</v>
      </c>
      <c r="Y1359" t="e">
        <f>IF(U1359=0,0,IF(予定価格!G1347=0,0,(U1359-予定価格!H1347)/予定価格!G1347))</f>
        <v>#DIV/0!</v>
      </c>
      <c r="Z1359" t="e">
        <f t="shared" si="374"/>
        <v>#DIV/0!</v>
      </c>
      <c r="AA1359" t="e">
        <f t="shared" si="383"/>
        <v>#DIV/0!</v>
      </c>
      <c r="AB1359" s="6" t="e">
        <f t="shared" si="384"/>
        <v>#DIV/0!</v>
      </c>
    </row>
    <row r="1360" spans="1:28" hidden="1" x14ac:dyDescent="0.2">
      <c r="A1360">
        <f>+予定価格!A1348</f>
        <v>0</v>
      </c>
      <c r="B1360" s="268">
        <f>ROUND(予定価格!B1348*査定表!$B$1949,-D1360)+E1360</f>
        <v>0</v>
      </c>
      <c r="C1360" s="268"/>
      <c r="D1360" s="32">
        <f t="shared" si="369"/>
        <v>3</v>
      </c>
      <c r="E1360" s="33">
        <f t="shared" si="375"/>
        <v>0</v>
      </c>
      <c r="F1360" s="268">
        <f>IF($F$12=0,0,IF(予定価格!$G$1939=0,ROUND(予定価格!H1348*(入力表!$F$12/予定価格!$H$1943),-H1360),ROUND((予定価格!G1348*(入力表!$F$12-予定価格!$H$1943)/予定価格!$G$1943)+予定価格!H1348,-H1360)))+I1360</f>
        <v>0</v>
      </c>
      <c r="G1360" s="268"/>
      <c r="H1360" s="34">
        <f t="shared" si="370"/>
        <v>3</v>
      </c>
      <c r="I1360" s="35">
        <f t="shared" si="376"/>
        <v>0</v>
      </c>
      <c r="J1360" s="252">
        <f t="shared" si="377"/>
        <v>0</v>
      </c>
      <c r="K1360" s="12">
        <f t="shared" si="378"/>
        <v>0</v>
      </c>
      <c r="L1360" s="37"/>
      <c r="M1360" s="6">
        <f>ROUND(予定価格!B1348*査定表!$B$1949,-$F$14)</f>
        <v>0</v>
      </c>
      <c r="N1360">
        <f>IF(M1360=0,1,M1360/予定価格!B1348)</f>
        <v>1</v>
      </c>
      <c r="O1360">
        <f t="shared" si="371"/>
        <v>11</v>
      </c>
      <c r="P1360">
        <f t="shared" si="379"/>
        <v>0</v>
      </c>
      <c r="Q1360">
        <f>IF(M1360=0,0,M1360/予定価格!B1348)</f>
        <v>0</v>
      </c>
      <c r="R1360">
        <f t="shared" si="372"/>
        <v>11</v>
      </c>
      <c r="S1360">
        <f t="shared" si="380"/>
        <v>0</v>
      </c>
      <c r="T1360" s="6">
        <f t="shared" si="381"/>
        <v>0</v>
      </c>
      <c r="U1360" s="6" t="e">
        <f>IF(予定価格!$G$1939=0,ROUND(予定価格!H1348*(入力表!$F$12/予定価格!$H$1943),-$F$14),ROUND((予定価格!G1348*(入力表!$F$12-予定価格!$H$1943)/予定価格!$G$1943)+予定価格!H1348,-$F$14))</f>
        <v>#DIV/0!</v>
      </c>
      <c r="V1360" t="e">
        <f>IF(U1360=0,1,IF(予定価格!O1348=0,1,(U1360-予定価格!P1348)/予定価格!O1348))</f>
        <v>#DIV/0!</v>
      </c>
      <c r="W1360" t="e">
        <f t="shared" si="373"/>
        <v>#DIV/0!</v>
      </c>
      <c r="X1360" t="e">
        <f t="shared" si="382"/>
        <v>#DIV/0!</v>
      </c>
      <c r="Y1360" t="e">
        <f>IF(U1360=0,0,IF(予定価格!G1348=0,0,(U1360-予定価格!H1348)/予定価格!G1348))</f>
        <v>#DIV/0!</v>
      </c>
      <c r="Z1360" t="e">
        <f t="shared" si="374"/>
        <v>#DIV/0!</v>
      </c>
      <c r="AA1360" t="e">
        <f t="shared" si="383"/>
        <v>#DIV/0!</v>
      </c>
      <c r="AB1360" s="6" t="e">
        <f t="shared" si="384"/>
        <v>#DIV/0!</v>
      </c>
    </row>
    <row r="1361" spans="1:28" hidden="1" x14ac:dyDescent="0.2">
      <c r="A1361">
        <f>+予定価格!A1349</f>
        <v>0</v>
      </c>
      <c r="B1361" s="268">
        <f>ROUND(予定価格!B1349*査定表!$B$1949,-D1361)+E1361</f>
        <v>0</v>
      </c>
      <c r="C1361" s="268"/>
      <c r="D1361" s="32">
        <f t="shared" si="369"/>
        <v>3</v>
      </c>
      <c r="E1361" s="33">
        <f t="shared" si="375"/>
        <v>0</v>
      </c>
      <c r="F1361" s="268">
        <f>IF($F$12=0,0,IF(予定価格!$G$1939=0,ROUND(予定価格!H1349*(入力表!$F$12/予定価格!$H$1943),-H1361),ROUND((予定価格!G1349*(入力表!$F$12-予定価格!$H$1943)/予定価格!$G$1943)+予定価格!H1349,-H1361)))+I1361</f>
        <v>0</v>
      </c>
      <c r="G1361" s="268"/>
      <c r="H1361" s="34">
        <f t="shared" si="370"/>
        <v>3</v>
      </c>
      <c r="I1361" s="35">
        <f t="shared" si="376"/>
        <v>0</v>
      </c>
      <c r="J1361" s="252">
        <f t="shared" si="377"/>
        <v>0</v>
      </c>
      <c r="K1361" s="12">
        <f t="shared" si="378"/>
        <v>0</v>
      </c>
      <c r="L1361" s="37"/>
      <c r="M1361" s="6">
        <f>ROUND(予定価格!B1349*査定表!$B$1949,-$F$14)</f>
        <v>0</v>
      </c>
      <c r="N1361">
        <f>IF(M1361=0,1,M1361/予定価格!B1349)</f>
        <v>1</v>
      </c>
      <c r="O1361">
        <f t="shared" si="371"/>
        <v>11</v>
      </c>
      <c r="P1361">
        <f t="shared" si="379"/>
        <v>0</v>
      </c>
      <c r="Q1361">
        <f>IF(M1361=0,0,M1361/予定価格!B1349)</f>
        <v>0</v>
      </c>
      <c r="R1361">
        <f t="shared" si="372"/>
        <v>11</v>
      </c>
      <c r="S1361">
        <f t="shared" si="380"/>
        <v>0</v>
      </c>
      <c r="T1361" s="6">
        <f t="shared" si="381"/>
        <v>0</v>
      </c>
      <c r="U1361" s="6" t="e">
        <f>IF(予定価格!$G$1939=0,ROUND(予定価格!H1349*(入力表!$F$12/予定価格!$H$1943),-$F$14),ROUND((予定価格!G1349*(入力表!$F$12-予定価格!$H$1943)/予定価格!$G$1943)+予定価格!H1349,-$F$14))</f>
        <v>#DIV/0!</v>
      </c>
      <c r="V1361" t="e">
        <f>IF(U1361=0,1,IF(予定価格!O1349=0,1,(U1361-予定価格!P1349)/予定価格!O1349))</f>
        <v>#DIV/0!</v>
      </c>
      <c r="W1361" t="e">
        <f t="shared" si="373"/>
        <v>#DIV/0!</v>
      </c>
      <c r="X1361" t="e">
        <f t="shared" si="382"/>
        <v>#DIV/0!</v>
      </c>
      <c r="Y1361" t="e">
        <f>IF(U1361=0,0,IF(予定価格!G1349=0,0,(U1361-予定価格!H1349)/予定価格!G1349))</f>
        <v>#DIV/0!</v>
      </c>
      <c r="Z1361" t="e">
        <f t="shared" si="374"/>
        <v>#DIV/0!</v>
      </c>
      <c r="AA1361" t="e">
        <f t="shared" si="383"/>
        <v>#DIV/0!</v>
      </c>
      <c r="AB1361" s="6" t="e">
        <f t="shared" si="384"/>
        <v>#DIV/0!</v>
      </c>
    </row>
    <row r="1362" spans="1:28" hidden="1" x14ac:dyDescent="0.2">
      <c r="A1362">
        <f>+予定価格!A1350</f>
        <v>0</v>
      </c>
      <c r="B1362" s="268">
        <f>ROUND(予定価格!B1350*査定表!$B$1949,-D1362)+E1362</f>
        <v>0</v>
      </c>
      <c r="C1362" s="268"/>
      <c r="D1362" s="32">
        <f t="shared" ref="D1362:D1425" si="385">+$F$14</f>
        <v>3</v>
      </c>
      <c r="E1362" s="33">
        <f t="shared" si="375"/>
        <v>0</v>
      </c>
      <c r="F1362" s="268">
        <f>IF($F$12=0,0,IF(予定価格!$G$1939=0,ROUND(予定価格!H1350*(入力表!$F$12/予定価格!$H$1943),-H1362),ROUND((予定価格!G1350*(入力表!$F$12-予定価格!$H$1943)/予定価格!$G$1943)+予定価格!H1350,-H1362)))+I1362</f>
        <v>0</v>
      </c>
      <c r="G1362" s="268"/>
      <c r="H1362" s="34">
        <f t="shared" ref="H1362:H1425" si="386">+$F$14</f>
        <v>3</v>
      </c>
      <c r="I1362" s="35">
        <f t="shared" si="376"/>
        <v>0</v>
      </c>
      <c r="J1362" s="252">
        <f t="shared" si="377"/>
        <v>0</v>
      </c>
      <c r="K1362" s="12">
        <f t="shared" si="378"/>
        <v>0</v>
      </c>
      <c r="L1362" s="37"/>
      <c r="M1362" s="6">
        <f>ROUND(予定価格!B1350*査定表!$B$1949,-$F$14)</f>
        <v>0</v>
      </c>
      <c r="N1362">
        <f>IF(M1362=0,1,M1362/予定価格!B1350)</f>
        <v>1</v>
      </c>
      <c r="O1362">
        <f t="shared" si="371"/>
        <v>11</v>
      </c>
      <c r="P1362">
        <f t="shared" si="379"/>
        <v>0</v>
      </c>
      <c r="Q1362">
        <f>IF(M1362=0,0,M1362/予定価格!B1350)</f>
        <v>0</v>
      </c>
      <c r="R1362">
        <f t="shared" si="372"/>
        <v>11</v>
      </c>
      <c r="S1362">
        <f t="shared" si="380"/>
        <v>0</v>
      </c>
      <c r="T1362" s="6">
        <f t="shared" si="381"/>
        <v>0</v>
      </c>
      <c r="U1362" s="6" t="e">
        <f>IF(予定価格!$G$1939=0,ROUND(予定価格!H1350*(入力表!$F$12/予定価格!$H$1943),-$F$14),ROUND((予定価格!G1350*(入力表!$F$12-予定価格!$H$1943)/予定価格!$G$1943)+予定価格!H1350,-$F$14))</f>
        <v>#DIV/0!</v>
      </c>
      <c r="V1362" t="e">
        <f>IF(U1362=0,1,IF(予定価格!O1350=0,1,(U1362-予定価格!P1350)/予定価格!O1350))</f>
        <v>#DIV/0!</v>
      </c>
      <c r="W1362" t="e">
        <f t="shared" si="373"/>
        <v>#DIV/0!</v>
      </c>
      <c r="X1362" t="e">
        <f t="shared" si="382"/>
        <v>#DIV/0!</v>
      </c>
      <c r="Y1362" t="e">
        <f>IF(U1362=0,0,IF(予定価格!G1350=0,0,(U1362-予定価格!H1350)/予定価格!G1350))</f>
        <v>#DIV/0!</v>
      </c>
      <c r="Z1362" t="e">
        <f t="shared" si="374"/>
        <v>#DIV/0!</v>
      </c>
      <c r="AA1362" t="e">
        <f t="shared" si="383"/>
        <v>#DIV/0!</v>
      </c>
      <c r="AB1362" s="6" t="e">
        <f t="shared" si="384"/>
        <v>#DIV/0!</v>
      </c>
    </row>
    <row r="1363" spans="1:28" hidden="1" x14ac:dyDescent="0.2">
      <c r="A1363">
        <f>+予定価格!A1351</f>
        <v>0</v>
      </c>
      <c r="B1363" s="268">
        <f>ROUND(予定価格!B1351*査定表!$B$1949,-D1363)+E1363</f>
        <v>0</v>
      </c>
      <c r="C1363" s="268"/>
      <c r="D1363" s="32">
        <f t="shared" si="385"/>
        <v>3</v>
      </c>
      <c r="E1363" s="33">
        <f t="shared" si="375"/>
        <v>0</v>
      </c>
      <c r="F1363" s="268">
        <f>IF($F$12=0,0,IF(予定価格!$G$1939=0,ROUND(予定価格!H1351*(入力表!$F$12/予定価格!$H$1943),-H1363),ROUND((予定価格!G1351*(入力表!$F$12-予定価格!$H$1943)/予定価格!$G$1943)+予定価格!H1351,-H1363)))+I1363</f>
        <v>0</v>
      </c>
      <c r="G1363" s="268"/>
      <c r="H1363" s="34">
        <f t="shared" si="386"/>
        <v>3</v>
      </c>
      <c r="I1363" s="35">
        <f t="shared" si="376"/>
        <v>0</v>
      </c>
      <c r="J1363" s="252">
        <f t="shared" si="377"/>
        <v>0</v>
      </c>
      <c r="K1363" s="12">
        <f t="shared" si="378"/>
        <v>0</v>
      </c>
      <c r="L1363" s="37"/>
      <c r="M1363" s="6">
        <f>ROUND(予定価格!B1351*査定表!$B$1949,-$F$14)</f>
        <v>0</v>
      </c>
      <c r="N1363">
        <f>IF(M1363=0,1,M1363/予定価格!B1351)</f>
        <v>1</v>
      </c>
      <c r="O1363">
        <f t="shared" si="371"/>
        <v>11</v>
      </c>
      <c r="P1363">
        <f t="shared" si="379"/>
        <v>0</v>
      </c>
      <c r="Q1363">
        <f>IF(M1363=0,0,M1363/予定価格!B1351)</f>
        <v>0</v>
      </c>
      <c r="R1363">
        <f t="shared" si="372"/>
        <v>11</v>
      </c>
      <c r="S1363">
        <f t="shared" si="380"/>
        <v>0</v>
      </c>
      <c r="T1363" s="6">
        <f t="shared" si="381"/>
        <v>0</v>
      </c>
      <c r="U1363" s="6" t="e">
        <f>IF(予定価格!$G$1939=0,ROUND(予定価格!H1351*(入力表!$F$12/予定価格!$H$1943),-$F$14),ROUND((予定価格!G1351*(入力表!$F$12-予定価格!$H$1943)/予定価格!$G$1943)+予定価格!H1351,-$F$14))</f>
        <v>#DIV/0!</v>
      </c>
      <c r="V1363" t="e">
        <f>IF(U1363=0,1,IF(予定価格!O1351=0,1,(U1363-予定価格!P1351)/予定価格!O1351))</f>
        <v>#DIV/0!</v>
      </c>
      <c r="W1363" t="e">
        <f t="shared" si="373"/>
        <v>#DIV/0!</v>
      </c>
      <c r="X1363" t="e">
        <f t="shared" si="382"/>
        <v>#DIV/0!</v>
      </c>
      <c r="Y1363" t="e">
        <f>IF(U1363=0,0,IF(予定価格!G1351=0,0,(U1363-予定価格!H1351)/予定価格!G1351))</f>
        <v>#DIV/0!</v>
      </c>
      <c r="Z1363" t="e">
        <f t="shared" si="374"/>
        <v>#DIV/0!</v>
      </c>
      <c r="AA1363" t="e">
        <f t="shared" si="383"/>
        <v>#DIV/0!</v>
      </c>
      <c r="AB1363" s="6" t="e">
        <f t="shared" si="384"/>
        <v>#DIV/0!</v>
      </c>
    </row>
    <row r="1364" spans="1:28" hidden="1" x14ac:dyDescent="0.2">
      <c r="A1364">
        <f>+予定価格!A1352</f>
        <v>0</v>
      </c>
      <c r="B1364" s="268">
        <f>ROUND(予定価格!B1352*査定表!$B$1949,-D1364)+E1364</f>
        <v>0</v>
      </c>
      <c r="C1364" s="268"/>
      <c r="D1364" s="32">
        <f t="shared" si="385"/>
        <v>3</v>
      </c>
      <c r="E1364" s="33">
        <f t="shared" si="375"/>
        <v>0</v>
      </c>
      <c r="F1364" s="268">
        <f>IF($F$12=0,0,IF(予定価格!$G$1939=0,ROUND(予定価格!H1352*(入力表!$F$12/予定価格!$H$1943),-H1364),ROUND((予定価格!G1352*(入力表!$F$12-予定価格!$H$1943)/予定価格!$G$1943)+予定価格!H1352,-H1364)))+I1364</f>
        <v>0</v>
      </c>
      <c r="G1364" s="268"/>
      <c r="H1364" s="34">
        <f t="shared" si="386"/>
        <v>3</v>
      </c>
      <c r="I1364" s="35">
        <f t="shared" si="376"/>
        <v>0</v>
      </c>
      <c r="J1364" s="252">
        <f t="shared" si="377"/>
        <v>0</v>
      </c>
      <c r="K1364" s="12">
        <f t="shared" si="378"/>
        <v>0</v>
      </c>
      <c r="L1364" s="37"/>
      <c r="M1364" s="6">
        <f>ROUND(予定価格!B1352*査定表!$B$1949,-$F$14)</f>
        <v>0</v>
      </c>
      <c r="N1364">
        <f>IF(M1364=0,1,M1364/予定価格!B1352)</f>
        <v>1</v>
      </c>
      <c r="O1364">
        <f t="shared" si="371"/>
        <v>11</v>
      </c>
      <c r="P1364">
        <f t="shared" si="379"/>
        <v>0</v>
      </c>
      <c r="Q1364">
        <f>IF(M1364=0,0,M1364/予定価格!B1352)</f>
        <v>0</v>
      </c>
      <c r="R1364">
        <f t="shared" si="372"/>
        <v>11</v>
      </c>
      <c r="S1364">
        <f t="shared" si="380"/>
        <v>0</v>
      </c>
      <c r="T1364" s="6">
        <f t="shared" si="381"/>
        <v>0</v>
      </c>
      <c r="U1364" s="6" t="e">
        <f>IF(予定価格!$G$1939=0,ROUND(予定価格!H1352*(入力表!$F$12/予定価格!$H$1943),-$F$14),ROUND((予定価格!G1352*(入力表!$F$12-予定価格!$H$1943)/予定価格!$G$1943)+予定価格!H1352,-$F$14))</f>
        <v>#DIV/0!</v>
      </c>
      <c r="V1364" t="e">
        <f>IF(U1364=0,1,IF(予定価格!O1352=0,1,(U1364-予定価格!P1352)/予定価格!O1352))</f>
        <v>#DIV/0!</v>
      </c>
      <c r="W1364" t="e">
        <f t="shared" si="373"/>
        <v>#DIV/0!</v>
      </c>
      <c r="X1364" t="e">
        <f t="shared" si="382"/>
        <v>#DIV/0!</v>
      </c>
      <c r="Y1364" t="e">
        <f>IF(U1364=0,0,IF(予定価格!G1352=0,0,(U1364-予定価格!H1352)/予定価格!G1352))</f>
        <v>#DIV/0!</v>
      </c>
      <c r="Z1364" t="e">
        <f t="shared" si="374"/>
        <v>#DIV/0!</v>
      </c>
      <c r="AA1364" t="e">
        <f t="shared" si="383"/>
        <v>#DIV/0!</v>
      </c>
      <c r="AB1364" s="6" t="e">
        <f t="shared" si="384"/>
        <v>#DIV/0!</v>
      </c>
    </row>
    <row r="1365" spans="1:28" hidden="1" x14ac:dyDescent="0.2">
      <c r="A1365">
        <f>+予定価格!A1353</f>
        <v>0</v>
      </c>
      <c r="B1365" s="268">
        <f>ROUND(予定価格!B1353*査定表!$B$1949,-D1365)+E1365</f>
        <v>0</v>
      </c>
      <c r="C1365" s="268"/>
      <c r="D1365" s="32">
        <f t="shared" si="385"/>
        <v>3</v>
      </c>
      <c r="E1365" s="33">
        <f t="shared" si="375"/>
        <v>0</v>
      </c>
      <c r="F1365" s="268">
        <f>IF($F$12=0,0,IF(予定価格!$G$1939=0,ROUND(予定価格!H1353*(入力表!$F$12/予定価格!$H$1943),-H1365),ROUND((予定価格!G1353*(入力表!$F$12-予定価格!$H$1943)/予定価格!$G$1943)+予定価格!H1353,-H1365)))+I1365</f>
        <v>0</v>
      </c>
      <c r="G1365" s="268"/>
      <c r="H1365" s="34">
        <f t="shared" si="386"/>
        <v>3</v>
      </c>
      <c r="I1365" s="35">
        <f t="shared" si="376"/>
        <v>0</v>
      </c>
      <c r="J1365" s="252">
        <f t="shared" si="377"/>
        <v>0</v>
      </c>
      <c r="K1365" s="12">
        <f t="shared" si="378"/>
        <v>0</v>
      </c>
      <c r="L1365" s="37"/>
      <c r="M1365" s="6">
        <f>ROUND(予定価格!B1353*査定表!$B$1949,-$F$14)</f>
        <v>0</v>
      </c>
      <c r="N1365">
        <f>IF(M1365=0,1,M1365/予定価格!B1353)</f>
        <v>1</v>
      </c>
      <c r="O1365">
        <f t="shared" si="371"/>
        <v>11</v>
      </c>
      <c r="P1365">
        <f t="shared" si="379"/>
        <v>0</v>
      </c>
      <c r="Q1365">
        <f>IF(M1365=0,0,M1365/予定価格!B1353)</f>
        <v>0</v>
      </c>
      <c r="R1365">
        <f t="shared" si="372"/>
        <v>11</v>
      </c>
      <c r="S1365">
        <f t="shared" si="380"/>
        <v>0</v>
      </c>
      <c r="T1365" s="6">
        <f t="shared" si="381"/>
        <v>0</v>
      </c>
      <c r="U1365" s="6" t="e">
        <f>IF(予定価格!$G$1939=0,ROUND(予定価格!H1353*(入力表!$F$12/予定価格!$H$1943),-$F$14),ROUND((予定価格!G1353*(入力表!$F$12-予定価格!$H$1943)/予定価格!$G$1943)+予定価格!H1353,-$F$14))</f>
        <v>#DIV/0!</v>
      </c>
      <c r="V1365" t="e">
        <f>IF(U1365=0,1,IF(予定価格!O1353=0,1,(U1365-予定価格!P1353)/予定価格!O1353))</f>
        <v>#DIV/0!</v>
      </c>
      <c r="W1365" t="e">
        <f t="shared" si="373"/>
        <v>#DIV/0!</v>
      </c>
      <c r="X1365" t="e">
        <f t="shared" si="382"/>
        <v>#DIV/0!</v>
      </c>
      <c r="Y1365" t="e">
        <f>IF(U1365=0,0,IF(予定価格!G1353=0,0,(U1365-予定価格!H1353)/予定価格!G1353))</f>
        <v>#DIV/0!</v>
      </c>
      <c r="Z1365" t="e">
        <f t="shared" si="374"/>
        <v>#DIV/0!</v>
      </c>
      <c r="AA1365" t="e">
        <f t="shared" si="383"/>
        <v>#DIV/0!</v>
      </c>
      <c r="AB1365" s="6" t="e">
        <f t="shared" si="384"/>
        <v>#DIV/0!</v>
      </c>
    </row>
    <row r="1366" spans="1:28" hidden="1" x14ac:dyDescent="0.2">
      <c r="A1366">
        <f>+予定価格!A1354</f>
        <v>0</v>
      </c>
      <c r="B1366" s="268">
        <f>ROUND(予定価格!B1354*査定表!$B$1949,-D1366)+E1366</f>
        <v>0</v>
      </c>
      <c r="C1366" s="268"/>
      <c r="D1366" s="32">
        <f t="shared" si="385"/>
        <v>3</v>
      </c>
      <c r="E1366" s="33">
        <f t="shared" si="375"/>
        <v>0</v>
      </c>
      <c r="F1366" s="268">
        <f>IF($F$12=0,0,IF(予定価格!$G$1939=0,ROUND(予定価格!H1354*(入力表!$F$12/予定価格!$H$1943),-H1366),ROUND((予定価格!G1354*(入力表!$F$12-予定価格!$H$1943)/予定価格!$G$1943)+予定価格!H1354,-H1366)))+I1366</f>
        <v>0</v>
      </c>
      <c r="G1366" s="268"/>
      <c r="H1366" s="34">
        <f t="shared" si="386"/>
        <v>3</v>
      </c>
      <c r="I1366" s="35">
        <f t="shared" si="376"/>
        <v>0</v>
      </c>
      <c r="J1366" s="252">
        <f t="shared" si="377"/>
        <v>0</v>
      </c>
      <c r="K1366" s="12">
        <f t="shared" si="378"/>
        <v>0</v>
      </c>
      <c r="L1366" s="37"/>
      <c r="M1366" s="6">
        <f>ROUND(予定価格!B1354*査定表!$B$1949,-$F$14)</f>
        <v>0</v>
      </c>
      <c r="N1366">
        <f>IF(M1366=0,1,M1366/予定価格!B1354)</f>
        <v>1</v>
      </c>
      <c r="O1366">
        <f t="shared" si="371"/>
        <v>11</v>
      </c>
      <c r="P1366">
        <f t="shared" si="379"/>
        <v>0</v>
      </c>
      <c r="Q1366">
        <f>IF(M1366=0,0,M1366/予定価格!B1354)</f>
        <v>0</v>
      </c>
      <c r="R1366">
        <f t="shared" si="372"/>
        <v>11</v>
      </c>
      <c r="S1366">
        <f t="shared" si="380"/>
        <v>0</v>
      </c>
      <c r="T1366" s="6">
        <f t="shared" si="381"/>
        <v>0</v>
      </c>
      <c r="U1366" s="6" t="e">
        <f>IF(予定価格!$G$1939=0,ROUND(予定価格!H1354*(入力表!$F$12/予定価格!$H$1943),-$F$14),ROUND((予定価格!G1354*(入力表!$F$12-予定価格!$H$1943)/予定価格!$G$1943)+予定価格!H1354,-$F$14))</f>
        <v>#DIV/0!</v>
      </c>
      <c r="V1366" t="e">
        <f>IF(U1366=0,1,IF(予定価格!O1354=0,1,(U1366-予定価格!P1354)/予定価格!O1354))</f>
        <v>#DIV/0!</v>
      </c>
      <c r="W1366" t="e">
        <f t="shared" si="373"/>
        <v>#DIV/0!</v>
      </c>
      <c r="X1366" t="e">
        <f t="shared" si="382"/>
        <v>#DIV/0!</v>
      </c>
      <c r="Y1366" t="e">
        <f>IF(U1366=0,0,IF(予定価格!G1354=0,0,(U1366-予定価格!H1354)/予定価格!G1354))</f>
        <v>#DIV/0!</v>
      </c>
      <c r="Z1366" t="e">
        <f t="shared" si="374"/>
        <v>#DIV/0!</v>
      </c>
      <c r="AA1366" t="e">
        <f t="shared" si="383"/>
        <v>#DIV/0!</v>
      </c>
      <c r="AB1366" s="6" t="e">
        <f t="shared" si="384"/>
        <v>#DIV/0!</v>
      </c>
    </row>
    <row r="1367" spans="1:28" hidden="1" x14ac:dyDescent="0.2">
      <c r="A1367">
        <f>+予定価格!A1355</f>
        <v>0</v>
      </c>
      <c r="B1367" s="268">
        <f>ROUND(予定価格!B1355*査定表!$B$1949,-D1367)+E1367</f>
        <v>0</v>
      </c>
      <c r="C1367" s="268"/>
      <c r="D1367" s="32">
        <f t="shared" si="385"/>
        <v>3</v>
      </c>
      <c r="E1367" s="33">
        <f t="shared" si="375"/>
        <v>0</v>
      </c>
      <c r="F1367" s="268">
        <f>IF($F$12=0,0,IF(予定価格!$G$1939=0,ROUND(予定価格!H1355*(入力表!$F$12/予定価格!$H$1943),-H1367),ROUND((予定価格!G1355*(入力表!$F$12-予定価格!$H$1943)/予定価格!$G$1943)+予定価格!H1355,-H1367)))+I1367</f>
        <v>0</v>
      </c>
      <c r="G1367" s="268"/>
      <c r="H1367" s="34">
        <f t="shared" si="386"/>
        <v>3</v>
      </c>
      <c r="I1367" s="35">
        <f t="shared" si="376"/>
        <v>0</v>
      </c>
      <c r="J1367" s="252">
        <f t="shared" si="377"/>
        <v>0</v>
      </c>
      <c r="K1367" s="12">
        <f t="shared" si="378"/>
        <v>0</v>
      </c>
      <c r="L1367" s="37"/>
      <c r="M1367" s="6">
        <f>ROUND(予定価格!B1355*査定表!$B$1949,-$F$14)</f>
        <v>0</v>
      </c>
      <c r="N1367">
        <f>IF(M1367=0,1,M1367/予定価格!B1355)</f>
        <v>1</v>
      </c>
      <c r="O1367">
        <f t="shared" si="371"/>
        <v>11</v>
      </c>
      <c r="P1367">
        <f t="shared" si="379"/>
        <v>0</v>
      </c>
      <c r="Q1367">
        <f>IF(M1367=0,0,M1367/予定価格!B1355)</f>
        <v>0</v>
      </c>
      <c r="R1367">
        <f t="shared" si="372"/>
        <v>11</v>
      </c>
      <c r="S1367">
        <f t="shared" si="380"/>
        <v>0</v>
      </c>
      <c r="T1367" s="6">
        <f t="shared" si="381"/>
        <v>0</v>
      </c>
      <c r="U1367" s="6" t="e">
        <f>IF(予定価格!$G$1939=0,ROUND(予定価格!H1355*(入力表!$F$12/予定価格!$H$1943),-$F$14),ROUND((予定価格!G1355*(入力表!$F$12-予定価格!$H$1943)/予定価格!$G$1943)+予定価格!H1355,-$F$14))</f>
        <v>#DIV/0!</v>
      </c>
      <c r="V1367" t="e">
        <f>IF(U1367=0,1,IF(予定価格!O1355=0,1,(U1367-予定価格!P1355)/予定価格!O1355))</f>
        <v>#DIV/0!</v>
      </c>
      <c r="W1367" t="e">
        <f t="shared" si="373"/>
        <v>#DIV/0!</v>
      </c>
      <c r="X1367" t="e">
        <f t="shared" si="382"/>
        <v>#DIV/0!</v>
      </c>
      <c r="Y1367" t="e">
        <f>IF(U1367=0,0,IF(予定価格!G1355=0,0,(U1367-予定価格!H1355)/予定価格!G1355))</f>
        <v>#DIV/0!</v>
      </c>
      <c r="Z1367" t="e">
        <f t="shared" si="374"/>
        <v>#DIV/0!</v>
      </c>
      <c r="AA1367" t="e">
        <f t="shared" si="383"/>
        <v>#DIV/0!</v>
      </c>
      <c r="AB1367" s="6" t="e">
        <f t="shared" si="384"/>
        <v>#DIV/0!</v>
      </c>
    </row>
    <row r="1368" spans="1:28" hidden="1" x14ac:dyDescent="0.2">
      <c r="A1368">
        <f>+予定価格!A1356</f>
        <v>0</v>
      </c>
      <c r="B1368" s="268">
        <f>ROUND(予定価格!B1356*査定表!$B$1949,-D1368)+E1368</f>
        <v>0</v>
      </c>
      <c r="C1368" s="268"/>
      <c r="D1368" s="32">
        <f t="shared" si="385"/>
        <v>3</v>
      </c>
      <c r="E1368" s="33">
        <f t="shared" si="375"/>
        <v>0</v>
      </c>
      <c r="F1368" s="268">
        <f>IF($F$12=0,0,IF(予定価格!$G$1939=0,ROUND(予定価格!H1356*(入力表!$F$12/予定価格!$H$1943),-H1368),ROUND((予定価格!G1356*(入力表!$F$12-予定価格!$H$1943)/予定価格!$G$1943)+予定価格!H1356,-H1368)))+I1368</f>
        <v>0</v>
      </c>
      <c r="G1368" s="268"/>
      <c r="H1368" s="34">
        <f t="shared" si="386"/>
        <v>3</v>
      </c>
      <c r="I1368" s="35">
        <f t="shared" si="376"/>
        <v>0</v>
      </c>
      <c r="J1368" s="252">
        <f t="shared" si="377"/>
        <v>0</v>
      </c>
      <c r="K1368" s="12">
        <f t="shared" si="378"/>
        <v>0</v>
      </c>
      <c r="L1368" s="37"/>
      <c r="M1368" s="6">
        <f>ROUND(予定価格!B1356*査定表!$B$1949,-$F$14)</f>
        <v>0</v>
      </c>
      <c r="N1368">
        <f>IF(M1368=0,1,M1368/予定価格!B1356)</f>
        <v>1</v>
      </c>
      <c r="O1368">
        <f t="shared" si="371"/>
        <v>11</v>
      </c>
      <c r="P1368">
        <f t="shared" si="379"/>
        <v>0</v>
      </c>
      <c r="Q1368">
        <f>IF(M1368=0,0,M1368/予定価格!B1356)</f>
        <v>0</v>
      </c>
      <c r="R1368">
        <f t="shared" si="372"/>
        <v>11</v>
      </c>
      <c r="S1368">
        <f t="shared" si="380"/>
        <v>0</v>
      </c>
      <c r="T1368" s="6">
        <f t="shared" si="381"/>
        <v>0</v>
      </c>
      <c r="U1368" s="6" t="e">
        <f>IF(予定価格!$G$1939=0,ROUND(予定価格!H1356*(入力表!$F$12/予定価格!$H$1943),-$F$14),ROUND((予定価格!G1356*(入力表!$F$12-予定価格!$H$1943)/予定価格!$G$1943)+予定価格!H1356,-$F$14))</f>
        <v>#DIV/0!</v>
      </c>
      <c r="V1368" t="e">
        <f>IF(U1368=0,1,IF(予定価格!O1356=0,1,(U1368-予定価格!P1356)/予定価格!O1356))</f>
        <v>#DIV/0!</v>
      </c>
      <c r="W1368" t="e">
        <f t="shared" si="373"/>
        <v>#DIV/0!</v>
      </c>
      <c r="X1368" t="e">
        <f t="shared" si="382"/>
        <v>#DIV/0!</v>
      </c>
      <c r="Y1368" t="e">
        <f>IF(U1368=0,0,IF(予定価格!G1356=0,0,(U1368-予定価格!H1356)/予定価格!G1356))</f>
        <v>#DIV/0!</v>
      </c>
      <c r="Z1368" t="e">
        <f t="shared" si="374"/>
        <v>#DIV/0!</v>
      </c>
      <c r="AA1368" t="e">
        <f t="shared" si="383"/>
        <v>#DIV/0!</v>
      </c>
      <c r="AB1368" s="6" t="e">
        <f t="shared" si="384"/>
        <v>#DIV/0!</v>
      </c>
    </row>
    <row r="1369" spans="1:28" hidden="1" x14ac:dyDescent="0.2">
      <c r="A1369">
        <f>+予定価格!A1357</f>
        <v>0</v>
      </c>
      <c r="B1369" s="268">
        <f>ROUND(予定価格!B1357*査定表!$B$1949,-D1369)+E1369</f>
        <v>0</v>
      </c>
      <c r="C1369" s="268"/>
      <c r="D1369" s="32">
        <f t="shared" si="385"/>
        <v>3</v>
      </c>
      <c r="E1369" s="33">
        <f t="shared" si="375"/>
        <v>0</v>
      </c>
      <c r="F1369" s="268">
        <f>IF($F$12=0,0,IF(予定価格!$G$1939=0,ROUND(予定価格!H1357*(入力表!$F$12/予定価格!$H$1943),-H1369),ROUND((予定価格!G1357*(入力表!$F$12-予定価格!$H$1943)/予定価格!$G$1943)+予定価格!H1357,-H1369)))+I1369</f>
        <v>0</v>
      </c>
      <c r="G1369" s="268"/>
      <c r="H1369" s="34">
        <f t="shared" si="386"/>
        <v>3</v>
      </c>
      <c r="I1369" s="35">
        <f t="shared" si="376"/>
        <v>0</v>
      </c>
      <c r="J1369" s="252">
        <f t="shared" si="377"/>
        <v>0</v>
      </c>
      <c r="K1369" s="12">
        <f t="shared" si="378"/>
        <v>0</v>
      </c>
      <c r="L1369" s="37"/>
      <c r="M1369" s="6">
        <f>ROUND(予定価格!B1357*査定表!$B$1949,-$F$14)</f>
        <v>0</v>
      </c>
      <c r="N1369">
        <f>IF(M1369=0,1,M1369/予定価格!B1357)</f>
        <v>1</v>
      </c>
      <c r="O1369">
        <f t="shared" si="371"/>
        <v>11</v>
      </c>
      <c r="P1369">
        <f t="shared" si="379"/>
        <v>0</v>
      </c>
      <c r="Q1369">
        <f>IF(M1369=0,0,M1369/予定価格!B1357)</f>
        <v>0</v>
      </c>
      <c r="R1369">
        <f t="shared" si="372"/>
        <v>11</v>
      </c>
      <c r="S1369">
        <f t="shared" si="380"/>
        <v>0</v>
      </c>
      <c r="T1369" s="6">
        <f t="shared" si="381"/>
        <v>0</v>
      </c>
      <c r="U1369" s="6" t="e">
        <f>IF(予定価格!$G$1939=0,ROUND(予定価格!H1357*(入力表!$F$12/予定価格!$H$1943),-$F$14),ROUND((予定価格!G1357*(入力表!$F$12-予定価格!$H$1943)/予定価格!$G$1943)+予定価格!H1357,-$F$14))</f>
        <v>#DIV/0!</v>
      </c>
      <c r="V1369" t="e">
        <f>IF(U1369=0,1,IF(予定価格!O1357=0,1,(U1369-予定価格!P1357)/予定価格!O1357))</f>
        <v>#DIV/0!</v>
      </c>
      <c r="W1369" t="e">
        <f t="shared" si="373"/>
        <v>#DIV/0!</v>
      </c>
      <c r="X1369" t="e">
        <f t="shared" si="382"/>
        <v>#DIV/0!</v>
      </c>
      <c r="Y1369" t="e">
        <f>IF(U1369=0,0,IF(予定価格!G1357=0,0,(U1369-予定価格!H1357)/予定価格!G1357))</f>
        <v>#DIV/0!</v>
      </c>
      <c r="Z1369" t="e">
        <f t="shared" si="374"/>
        <v>#DIV/0!</v>
      </c>
      <c r="AA1369" t="e">
        <f t="shared" si="383"/>
        <v>#DIV/0!</v>
      </c>
      <c r="AB1369" s="6" t="e">
        <f t="shared" si="384"/>
        <v>#DIV/0!</v>
      </c>
    </row>
    <row r="1370" spans="1:28" hidden="1" x14ac:dyDescent="0.2">
      <c r="A1370">
        <f>+予定価格!A1358</f>
        <v>0</v>
      </c>
      <c r="B1370" s="268">
        <f>ROUND(予定価格!B1358*査定表!$B$1949,-D1370)+E1370</f>
        <v>0</v>
      </c>
      <c r="C1370" s="268"/>
      <c r="D1370" s="32">
        <f t="shared" si="385"/>
        <v>3</v>
      </c>
      <c r="E1370" s="33">
        <f t="shared" si="375"/>
        <v>0</v>
      </c>
      <c r="F1370" s="268">
        <f>IF($F$12=0,0,IF(予定価格!$G$1939=0,ROUND(予定価格!H1358*(入力表!$F$12/予定価格!$H$1943),-H1370),ROUND((予定価格!G1358*(入力表!$F$12-予定価格!$H$1943)/予定価格!$G$1943)+予定価格!H1358,-H1370)))+I1370</f>
        <v>0</v>
      </c>
      <c r="G1370" s="268"/>
      <c r="H1370" s="34">
        <f t="shared" si="386"/>
        <v>3</v>
      </c>
      <c r="I1370" s="35">
        <f t="shared" si="376"/>
        <v>0</v>
      </c>
      <c r="J1370" s="252">
        <f t="shared" si="377"/>
        <v>0</v>
      </c>
      <c r="K1370" s="12">
        <f t="shared" si="378"/>
        <v>0</v>
      </c>
      <c r="L1370" s="37"/>
      <c r="M1370" s="6">
        <f>ROUND(予定価格!B1358*査定表!$B$1949,-$F$14)</f>
        <v>0</v>
      </c>
      <c r="N1370">
        <f>IF(M1370=0,1,M1370/予定価格!B1358)</f>
        <v>1</v>
      </c>
      <c r="O1370">
        <f t="shared" ref="O1370:O1433" si="387">RANK(N1370,N$17:N$1984,1)</f>
        <v>11</v>
      </c>
      <c r="P1370">
        <f t="shared" si="379"/>
        <v>0</v>
      </c>
      <c r="Q1370">
        <f>IF(M1370=0,0,M1370/予定価格!B1358)</f>
        <v>0</v>
      </c>
      <c r="R1370">
        <f t="shared" ref="R1370:R1433" si="388">RANK(Q1370,Q$17:Q$1984,0)</f>
        <v>11</v>
      </c>
      <c r="S1370">
        <f t="shared" si="380"/>
        <v>0</v>
      </c>
      <c r="T1370" s="6">
        <f t="shared" si="381"/>
        <v>0</v>
      </c>
      <c r="U1370" s="6" t="e">
        <f>IF(予定価格!$G$1939=0,ROUND(予定価格!H1358*(入力表!$F$12/予定価格!$H$1943),-$F$14),ROUND((予定価格!G1358*(入力表!$F$12-予定価格!$H$1943)/予定価格!$G$1943)+予定価格!H1358,-$F$14))</f>
        <v>#DIV/0!</v>
      </c>
      <c r="V1370" t="e">
        <f>IF(U1370=0,1,IF(予定価格!O1358=0,1,(U1370-予定価格!P1358)/予定価格!O1358))</f>
        <v>#DIV/0!</v>
      </c>
      <c r="W1370" t="e">
        <f t="shared" ref="W1370:W1433" si="389">RANK(V1370,V$17:V$1984,1)</f>
        <v>#DIV/0!</v>
      </c>
      <c r="X1370" t="e">
        <f t="shared" si="382"/>
        <v>#DIV/0!</v>
      </c>
      <c r="Y1370" t="e">
        <f>IF(U1370=0,0,IF(予定価格!G1358=0,0,(U1370-予定価格!H1358)/予定価格!G1358))</f>
        <v>#DIV/0!</v>
      </c>
      <c r="Z1370" t="e">
        <f t="shared" ref="Z1370:Z1433" si="390">RANK(Y1370,Y$17:Y$1984,0)</f>
        <v>#DIV/0!</v>
      </c>
      <c r="AA1370" t="e">
        <f t="shared" si="383"/>
        <v>#DIV/0!</v>
      </c>
      <c r="AB1370" s="6" t="e">
        <f t="shared" si="384"/>
        <v>#DIV/0!</v>
      </c>
    </row>
    <row r="1371" spans="1:28" hidden="1" x14ac:dyDescent="0.2">
      <c r="A1371">
        <f>+予定価格!A1359</f>
        <v>0</v>
      </c>
      <c r="B1371" s="268">
        <f>ROUND(予定価格!B1359*査定表!$B$1949,-D1371)+E1371</f>
        <v>0</v>
      </c>
      <c r="C1371" s="268"/>
      <c r="D1371" s="32">
        <f t="shared" si="385"/>
        <v>3</v>
      </c>
      <c r="E1371" s="33">
        <f t="shared" si="375"/>
        <v>0</v>
      </c>
      <c r="F1371" s="268">
        <f>IF($F$12=0,0,IF(予定価格!$G$1939=0,ROUND(予定価格!H1359*(入力表!$F$12/予定価格!$H$1943),-H1371),ROUND((予定価格!G1359*(入力表!$F$12-予定価格!$H$1943)/予定価格!$G$1943)+予定価格!H1359,-H1371)))+I1371</f>
        <v>0</v>
      </c>
      <c r="G1371" s="268"/>
      <c r="H1371" s="34">
        <f t="shared" si="386"/>
        <v>3</v>
      </c>
      <c r="I1371" s="35">
        <f t="shared" si="376"/>
        <v>0</v>
      </c>
      <c r="J1371" s="252">
        <f t="shared" si="377"/>
        <v>0</v>
      </c>
      <c r="K1371" s="12">
        <f t="shared" si="378"/>
        <v>0</v>
      </c>
      <c r="L1371" s="37"/>
      <c r="M1371" s="6">
        <f>ROUND(予定価格!B1359*査定表!$B$1949,-$F$14)</f>
        <v>0</v>
      </c>
      <c r="N1371">
        <f>IF(M1371=0,1,M1371/予定価格!B1359)</f>
        <v>1</v>
      </c>
      <c r="O1371">
        <f t="shared" si="387"/>
        <v>11</v>
      </c>
      <c r="P1371">
        <f t="shared" si="379"/>
        <v>0</v>
      </c>
      <c r="Q1371">
        <f>IF(M1371=0,0,M1371/予定価格!B1359)</f>
        <v>0</v>
      </c>
      <c r="R1371">
        <f t="shared" si="388"/>
        <v>11</v>
      </c>
      <c r="S1371">
        <f t="shared" si="380"/>
        <v>0</v>
      </c>
      <c r="T1371" s="6">
        <f t="shared" si="381"/>
        <v>0</v>
      </c>
      <c r="U1371" s="6" t="e">
        <f>IF(予定価格!$G$1939=0,ROUND(予定価格!H1359*(入力表!$F$12/予定価格!$H$1943),-$F$14),ROUND((予定価格!G1359*(入力表!$F$12-予定価格!$H$1943)/予定価格!$G$1943)+予定価格!H1359,-$F$14))</f>
        <v>#DIV/0!</v>
      </c>
      <c r="V1371" t="e">
        <f>IF(U1371=0,1,IF(予定価格!O1359=0,1,(U1371-予定価格!P1359)/予定価格!O1359))</f>
        <v>#DIV/0!</v>
      </c>
      <c r="W1371" t="e">
        <f t="shared" si="389"/>
        <v>#DIV/0!</v>
      </c>
      <c r="X1371" t="e">
        <f t="shared" si="382"/>
        <v>#DIV/0!</v>
      </c>
      <c r="Y1371" t="e">
        <f>IF(U1371=0,0,IF(予定価格!G1359=0,0,(U1371-予定価格!H1359)/予定価格!G1359))</f>
        <v>#DIV/0!</v>
      </c>
      <c r="Z1371" t="e">
        <f t="shared" si="390"/>
        <v>#DIV/0!</v>
      </c>
      <c r="AA1371" t="e">
        <f t="shared" si="383"/>
        <v>#DIV/0!</v>
      </c>
      <c r="AB1371" s="6" t="e">
        <f t="shared" si="384"/>
        <v>#DIV/0!</v>
      </c>
    </row>
    <row r="1372" spans="1:28" hidden="1" x14ac:dyDescent="0.2">
      <c r="A1372">
        <f>+予定価格!A1360</f>
        <v>0</v>
      </c>
      <c r="B1372" s="268">
        <f>ROUND(予定価格!B1360*査定表!$B$1949,-D1372)+E1372</f>
        <v>0</v>
      </c>
      <c r="C1372" s="268"/>
      <c r="D1372" s="32">
        <f t="shared" si="385"/>
        <v>3</v>
      </c>
      <c r="E1372" s="33">
        <f t="shared" si="375"/>
        <v>0</v>
      </c>
      <c r="F1372" s="268">
        <f>IF($F$12=0,0,IF(予定価格!$G$1939=0,ROUND(予定価格!H1360*(入力表!$F$12/予定価格!$H$1943),-H1372),ROUND((予定価格!G1360*(入力表!$F$12-予定価格!$H$1943)/予定価格!$G$1943)+予定価格!H1360,-H1372)))+I1372</f>
        <v>0</v>
      </c>
      <c r="G1372" s="268"/>
      <c r="H1372" s="34">
        <f t="shared" si="386"/>
        <v>3</v>
      </c>
      <c r="I1372" s="35">
        <f t="shared" si="376"/>
        <v>0</v>
      </c>
      <c r="J1372" s="252">
        <f t="shared" si="377"/>
        <v>0</v>
      </c>
      <c r="K1372" s="12">
        <f t="shared" si="378"/>
        <v>0</v>
      </c>
      <c r="L1372" s="37"/>
      <c r="M1372" s="6">
        <f>ROUND(予定価格!B1360*査定表!$B$1949,-$F$14)</f>
        <v>0</v>
      </c>
      <c r="N1372">
        <f>IF(M1372=0,1,M1372/予定価格!B1360)</f>
        <v>1</v>
      </c>
      <c r="O1372">
        <f t="shared" si="387"/>
        <v>11</v>
      </c>
      <c r="P1372">
        <f t="shared" si="379"/>
        <v>0</v>
      </c>
      <c r="Q1372">
        <f>IF(M1372=0,0,M1372/予定価格!B1360)</f>
        <v>0</v>
      </c>
      <c r="R1372">
        <f t="shared" si="388"/>
        <v>11</v>
      </c>
      <c r="S1372">
        <f t="shared" si="380"/>
        <v>0</v>
      </c>
      <c r="T1372" s="6">
        <f t="shared" si="381"/>
        <v>0</v>
      </c>
      <c r="U1372" s="6" t="e">
        <f>IF(予定価格!$G$1939=0,ROUND(予定価格!H1360*(入力表!$F$12/予定価格!$H$1943),-$F$14),ROUND((予定価格!G1360*(入力表!$F$12-予定価格!$H$1943)/予定価格!$G$1943)+予定価格!H1360,-$F$14))</f>
        <v>#DIV/0!</v>
      </c>
      <c r="V1372" t="e">
        <f>IF(U1372=0,1,IF(予定価格!O1360=0,1,(U1372-予定価格!P1360)/予定価格!O1360))</f>
        <v>#DIV/0!</v>
      </c>
      <c r="W1372" t="e">
        <f t="shared" si="389"/>
        <v>#DIV/0!</v>
      </c>
      <c r="X1372" t="e">
        <f t="shared" si="382"/>
        <v>#DIV/0!</v>
      </c>
      <c r="Y1372" t="e">
        <f>IF(U1372=0,0,IF(予定価格!G1360=0,0,(U1372-予定価格!H1360)/予定価格!G1360))</f>
        <v>#DIV/0!</v>
      </c>
      <c r="Z1372" t="e">
        <f t="shared" si="390"/>
        <v>#DIV/0!</v>
      </c>
      <c r="AA1372" t="e">
        <f t="shared" si="383"/>
        <v>#DIV/0!</v>
      </c>
      <c r="AB1372" s="6" t="e">
        <f t="shared" si="384"/>
        <v>#DIV/0!</v>
      </c>
    </row>
    <row r="1373" spans="1:28" hidden="1" x14ac:dyDescent="0.2">
      <c r="A1373">
        <f>+予定価格!A1361</f>
        <v>0</v>
      </c>
      <c r="B1373" s="268">
        <f>ROUND(予定価格!B1361*査定表!$B$1949,-D1373)+E1373</f>
        <v>0</v>
      </c>
      <c r="C1373" s="268"/>
      <c r="D1373" s="32">
        <f t="shared" si="385"/>
        <v>3</v>
      </c>
      <c r="E1373" s="33">
        <f t="shared" si="375"/>
        <v>0</v>
      </c>
      <c r="F1373" s="268">
        <f>IF($F$12=0,0,IF(予定価格!$G$1939=0,ROUND(予定価格!H1361*(入力表!$F$12/予定価格!$H$1943),-H1373),ROUND((予定価格!G1361*(入力表!$F$12-予定価格!$H$1943)/予定価格!$G$1943)+予定価格!H1361,-H1373)))+I1373</f>
        <v>0</v>
      </c>
      <c r="G1373" s="268"/>
      <c r="H1373" s="34">
        <f t="shared" si="386"/>
        <v>3</v>
      </c>
      <c r="I1373" s="35">
        <f t="shared" si="376"/>
        <v>0</v>
      </c>
      <c r="J1373" s="252">
        <f t="shared" si="377"/>
        <v>0</v>
      </c>
      <c r="K1373" s="12">
        <f t="shared" si="378"/>
        <v>0</v>
      </c>
      <c r="L1373" s="37"/>
      <c r="M1373" s="6">
        <f>ROUND(予定価格!B1361*査定表!$B$1949,-$F$14)</f>
        <v>0</v>
      </c>
      <c r="N1373">
        <f>IF(M1373=0,1,M1373/予定価格!B1361)</f>
        <v>1</v>
      </c>
      <c r="O1373">
        <f t="shared" si="387"/>
        <v>11</v>
      </c>
      <c r="P1373">
        <f t="shared" si="379"/>
        <v>0</v>
      </c>
      <c r="Q1373">
        <f>IF(M1373=0,0,M1373/予定価格!B1361)</f>
        <v>0</v>
      </c>
      <c r="R1373">
        <f t="shared" si="388"/>
        <v>11</v>
      </c>
      <c r="S1373">
        <f t="shared" si="380"/>
        <v>0</v>
      </c>
      <c r="T1373" s="6">
        <f t="shared" si="381"/>
        <v>0</v>
      </c>
      <c r="U1373" s="6" t="e">
        <f>IF(予定価格!$G$1939=0,ROUND(予定価格!H1361*(入力表!$F$12/予定価格!$H$1943),-$F$14),ROUND((予定価格!G1361*(入力表!$F$12-予定価格!$H$1943)/予定価格!$G$1943)+予定価格!H1361,-$F$14))</f>
        <v>#DIV/0!</v>
      </c>
      <c r="V1373" t="e">
        <f>IF(U1373=0,1,IF(予定価格!O1361=0,1,(U1373-予定価格!P1361)/予定価格!O1361))</f>
        <v>#DIV/0!</v>
      </c>
      <c r="W1373" t="e">
        <f t="shared" si="389"/>
        <v>#DIV/0!</v>
      </c>
      <c r="X1373" t="e">
        <f t="shared" si="382"/>
        <v>#DIV/0!</v>
      </c>
      <c r="Y1373" t="e">
        <f>IF(U1373=0,0,IF(予定価格!G1361=0,0,(U1373-予定価格!H1361)/予定価格!G1361))</f>
        <v>#DIV/0!</v>
      </c>
      <c r="Z1373" t="e">
        <f t="shared" si="390"/>
        <v>#DIV/0!</v>
      </c>
      <c r="AA1373" t="e">
        <f t="shared" si="383"/>
        <v>#DIV/0!</v>
      </c>
      <c r="AB1373" s="6" t="e">
        <f t="shared" si="384"/>
        <v>#DIV/0!</v>
      </c>
    </row>
    <row r="1374" spans="1:28" hidden="1" x14ac:dyDescent="0.2">
      <c r="A1374">
        <f>+予定価格!A1362</f>
        <v>0</v>
      </c>
      <c r="B1374" s="268">
        <f>ROUND(予定価格!B1362*査定表!$B$1949,-D1374)+E1374</f>
        <v>0</v>
      </c>
      <c r="C1374" s="268"/>
      <c r="D1374" s="32">
        <f t="shared" si="385"/>
        <v>3</v>
      </c>
      <c r="E1374" s="33">
        <f t="shared" si="375"/>
        <v>0</v>
      </c>
      <c r="F1374" s="268">
        <f>IF($F$12=0,0,IF(予定価格!$G$1939=0,ROUND(予定価格!H1362*(入力表!$F$12/予定価格!$H$1943),-H1374),ROUND((予定価格!G1362*(入力表!$F$12-予定価格!$H$1943)/予定価格!$G$1943)+予定価格!H1362,-H1374)))+I1374</f>
        <v>0</v>
      </c>
      <c r="G1374" s="268"/>
      <c r="H1374" s="34">
        <f t="shared" si="386"/>
        <v>3</v>
      </c>
      <c r="I1374" s="35">
        <f t="shared" si="376"/>
        <v>0</v>
      </c>
      <c r="J1374" s="252">
        <f t="shared" si="377"/>
        <v>0</v>
      </c>
      <c r="K1374" s="12">
        <f t="shared" si="378"/>
        <v>0</v>
      </c>
      <c r="L1374" s="37"/>
      <c r="M1374" s="6">
        <f>ROUND(予定価格!B1362*査定表!$B$1949,-$F$14)</f>
        <v>0</v>
      </c>
      <c r="N1374">
        <f>IF(M1374=0,1,M1374/予定価格!B1362)</f>
        <v>1</v>
      </c>
      <c r="O1374">
        <f t="shared" si="387"/>
        <v>11</v>
      </c>
      <c r="P1374">
        <f t="shared" si="379"/>
        <v>0</v>
      </c>
      <c r="Q1374">
        <f>IF(M1374=0,0,M1374/予定価格!B1362)</f>
        <v>0</v>
      </c>
      <c r="R1374">
        <f t="shared" si="388"/>
        <v>11</v>
      </c>
      <c r="S1374">
        <f t="shared" si="380"/>
        <v>0</v>
      </c>
      <c r="T1374" s="6">
        <f t="shared" si="381"/>
        <v>0</v>
      </c>
      <c r="U1374" s="6" t="e">
        <f>IF(予定価格!$G$1939=0,ROUND(予定価格!H1362*(入力表!$F$12/予定価格!$H$1943),-$F$14),ROUND((予定価格!G1362*(入力表!$F$12-予定価格!$H$1943)/予定価格!$G$1943)+予定価格!H1362,-$F$14))</f>
        <v>#DIV/0!</v>
      </c>
      <c r="V1374" t="e">
        <f>IF(U1374=0,1,IF(予定価格!O1362=0,1,(U1374-予定価格!P1362)/予定価格!O1362))</f>
        <v>#DIV/0!</v>
      </c>
      <c r="W1374" t="e">
        <f t="shared" si="389"/>
        <v>#DIV/0!</v>
      </c>
      <c r="X1374" t="e">
        <f t="shared" si="382"/>
        <v>#DIV/0!</v>
      </c>
      <c r="Y1374" t="e">
        <f>IF(U1374=0,0,IF(予定価格!G1362=0,0,(U1374-予定価格!H1362)/予定価格!G1362))</f>
        <v>#DIV/0!</v>
      </c>
      <c r="Z1374" t="e">
        <f t="shared" si="390"/>
        <v>#DIV/0!</v>
      </c>
      <c r="AA1374" t="e">
        <f t="shared" si="383"/>
        <v>#DIV/0!</v>
      </c>
      <c r="AB1374" s="6" t="e">
        <f t="shared" si="384"/>
        <v>#DIV/0!</v>
      </c>
    </row>
    <row r="1375" spans="1:28" hidden="1" x14ac:dyDescent="0.2">
      <c r="A1375">
        <f>+予定価格!A1363</f>
        <v>0</v>
      </c>
      <c r="B1375" s="268">
        <f>ROUND(予定価格!B1363*査定表!$B$1949,-D1375)+E1375</f>
        <v>0</v>
      </c>
      <c r="C1375" s="268"/>
      <c r="D1375" s="32">
        <f t="shared" si="385"/>
        <v>3</v>
      </c>
      <c r="E1375" s="33">
        <f t="shared" si="375"/>
        <v>0</v>
      </c>
      <c r="F1375" s="268">
        <f>IF($F$12=0,0,IF(予定価格!$G$1939=0,ROUND(予定価格!H1363*(入力表!$F$12/予定価格!$H$1943),-H1375),ROUND((予定価格!G1363*(入力表!$F$12-予定価格!$H$1943)/予定価格!$G$1943)+予定価格!H1363,-H1375)))+I1375</f>
        <v>0</v>
      </c>
      <c r="G1375" s="268"/>
      <c r="H1375" s="34">
        <f t="shared" si="386"/>
        <v>3</v>
      </c>
      <c r="I1375" s="35">
        <f t="shared" si="376"/>
        <v>0</v>
      </c>
      <c r="J1375" s="252">
        <f t="shared" si="377"/>
        <v>0</v>
      </c>
      <c r="K1375" s="12">
        <f t="shared" si="378"/>
        <v>0</v>
      </c>
      <c r="L1375" s="37"/>
      <c r="M1375" s="6">
        <f>ROUND(予定価格!B1363*査定表!$B$1949,-$F$14)</f>
        <v>0</v>
      </c>
      <c r="N1375">
        <f>IF(M1375=0,1,M1375/予定価格!B1363)</f>
        <v>1</v>
      </c>
      <c r="O1375">
        <f t="shared" si="387"/>
        <v>11</v>
      </c>
      <c r="P1375">
        <f t="shared" si="379"/>
        <v>0</v>
      </c>
      <c r="Q1375">
        <f>IF(M1375=0,0,M1375/予定価格!B1363)</f>
        <v>0</v>
      </c>
      <c r="R1375">
        <f t="shared" si="388"/>
        <v>11</v>
      </c>
      <c r="S1375">
        <f t="shared" si="380"/>
        <v>0</v>
      </c>
      <c r="T1375" s="6">
        <f t="shared" si="381"/>
        <v>0</v>
      </c>
      <c r="U1375" s="6" t="e">
        <f>IF(予定価格!$G$1939=0,ROUND(予定価格!H1363*(入力表!$F$12/予定価格!$H$1943),-$F$14),ROUND((予定価格!G1363*(入力表!$F$12-予定価格!$H$1943)/予定価格!$G$1943)+予定価格!H1363,-$F$14))</f>
        <v>#DIV/0!</v>
      </c>
      <c r="V1375" t="e">
        <f>IF(U1375=0,1,IF(予定価格!O1363=0,1,(U1375-予定価格!P1363)/予定価格!O1363))</f>
        <v>#DIV/0!</v>
      </c>
      <c r="W1375" t="e">
        <f t="shared" si="389"/>
        <v>#DIV/0!</v>
      </c>
      <c r="X1375" t="e">
        <f t="shared" si="382"/>
        <v>#DIV/0!</v>
      </c>
      <c r="Y1375" t="e">
        <f>IF(U1375=0,0,IF(予定価格!G1363=0,0,(U1375-予定価格!H1363)/予定価格!G1363))</f>
        <v>#DIV/0!</v>
      </c>
      <c r="Z1375" t="e">
        <f t="shared" si="390"/>
        <v>#DIV/0!</v>
      </c>
      <c r="AA1375" t="e">
        <f t="shared" si="383"/>
        <v>#DIV/0!</v>
      </c>
      <c r="AB1375" s="6" t="e">
        <f t="shared" si="384"/>
        <v>#DIV/0!</v>
      </c>
    </row>
    <row r="1376" spans="1:28" hidden="1" x14ac:dyDescent="0.2">
      <c r="A1376">
        <f>+予定価格!A1364</f>
        <v>0</v>
      </c>
      <c r="B1376" s="268">
        <f>ROUND(予定価格!B1364*査定表!$B$1949,-D1376)+E1376</f>
        <v>0</v>
      </c>
      <c r="C1376" s="268"/>
      <c r="D1376" s="32">
        <f t="shared" si="385"/>
        <v>3</v>
      </c>
      <c r="E1376" s="33">
        <f t="shared" si="375"/>
        <v>0</v>
      </c>
      <c r="F1376" s="268">
        <f>IF($F$12=0,0,IF(予定価格!$G$1939=0,ROUND(予定価格!H1364*(入力表!$F$12/予定価格!$H$1943),-H1376),ROUND((予定価格!G1364*(入力表!$F$12-予定価格!$H$1943)/予定価格!$G$1943)+予定価格!H1364,-H1376)))+I1376</f>
        <v>0</v>
      </c>
      <c r="G1376" s="268"/>
      <c r="H1376" s="34">
        <f t="shared" si="386"/>
        <v>3</v>
      </c>
      <c r="I1376" s="35">
        <f t="shared" si="376"/>
        <v>0</v>
      </c>
      <c r="J1376" s="252">
        <f t="shared" si="377"/>
        <v>0</v>
      </c>
      <c r="K1376" s="12">
        <f t="shared" si="378"/>
        <v>0</v>
      </c>
      <c r="L1376" s="37"/>
      <c r="M1376" s="6">
        <f>ROUND(予定価格!B1364*査定表!$B$1949,-$F$14)</f>
        <v>0</v>
      </c>
      <c r="N1376">
        <f>IF(M1376=0,1,M1376/予定価格!B1364)</f>
        <v>1</v>
      </c>
      <c r="O1376">
        <f t="shared" si="387"/>
        <v>11</v>
      </c>
      <c r="P1376">
        <f t="shared" si="379"/>
        <v>0</v>
      </c>
      <c r="Q1376">
        <f>IF(M1376=0,0,M1376/予定価格!B1364)</f>
        <v>0</v>
      </c>
      <c r="R1376">
        <f t="shared" si="388"/>
        <v>11</v>
      </c>
      <c r="S1376">
        <f t="shared" si="380"/>
        <v>0</v>
      </c>
      <c r="T1376" s="6">
        <f t="shared" si="381"/>
        <v>0</v>
      </c>
      <c r="U1376" s="6" t="e">
        <f>IF(予定価格!$G$1939=0,ROUND(予定価格!H1364*(入力表!$F$12/予定価格!$H$1943),-$F$14),ROUND((予定価格!G1364*(入力表!$F$12-予定価格!$H$1943)/予定価格!$G$1943)+予定価格!H1364,-$F$14))</f>
        <v>#DIV/0!</v>
      </c>
      <c r="V1376" t="e">
        <f>IF(U1376=0,1,IF(予定価格!O1364=0,1,(U1376-予定価格!P1364)/予定価格!O1364))</f>
        <v>#DIV/0!</v>
      </c>
      <c r="W1376" t="e">
        <f t="shared" si="389"/>
        <v>#DIV/0!</v>
      </c>
      <c r="X1376" t="e">
        <f t="shared" si="382"/>
        <v>#DIV/0!</v>
      </c>
      <c r="Y1376" t="e">
        <f>IF(U1376=0,0,IF(予定価格!G1364=0,0,(U1376-予定価格!H1364)/予定価格!G1364))</f>
        <v>#DIV/0!</v>
      </c>
      <c r="Z1376" t="e">
        <f t="shared" si="390"/>
        <v>#DIV/0!</v>
      </c>
      <c r="AA1376" t="e">
        <f t="shared" si="383"/>
        <v>#DIV/0!</v>
      </c>
      <c r="AB1376" s="6" t="e">
        <f t="shared" si="384"/>
        <v>#DIV/0!</v>
      </c>
    </row>
    <row r="1377" spans="1:28" hidden="1" x14ac:dyDescent="0.2">
      <c r="A1377">
        <f>+予定価格!A1365</f>
        <v>0</v>
      </c>
      <c r="B1377" s="268">
        <f>ROUND(予定価格!B1365*査定表!$B$1949,-D1377)+E1377</f>
        <v>0</v>
      </c>
      <c r="C1377" s="268"/>
      <c r="D1377" s="32">
        <f t="shared" si="385"/>
        <v>3</v>
      </c>
      <c r="E1377" s="33">
        <f t="shared" si="375"/>
        <v>0</v>
      </c>
      <c r="F1377" s="268">
        <f>IF($F$12=0,0,IF(予定価格!$G$1939=0,ROUND(予定価格!H1365*(入力表!$F$12/予定価格!$H$1943),-H1377),ROUND((予定価格!G1365*(入力表!$F$12-予定価格!$H$1943)/予定価格!$G$1943)+予定価格!H1365,-H1377)))+I1377</f>
        <v>0</v>
      </c>
      <c r="G1377" s="268"/>
      <c r="H1377" s="34">
        <f t="shared" si="386"/>
        <v>3</v>
      </c>
      <c r="I1377" s="35">
        <f t="shared" si="376"/>
        <v>0</v>
      </c>
      <c r="J1377" s="252">
        <f t="shared" si="377"/>
        <v>0</v>
      </c>
      <c r="K1377" s="12">
        <f t="shared" si="378"/>
        <v>0</v>
      </c>
      <c r="L1377" s="37"/>
      <c r="M1377" s="6">
        <f>ROUND(予定価格!B1365*査定表!$B$1949,-$F$14)</f>
        <v>0</v>
      </c>
      <c r="N1377">
        <f>IF(M1377=0,1,M1377/予定価格!B1365)</f>
        <v>1</v>
      </c>
      <c r="O1377">
        <f t="shared" si="387"/>
        <v>11</v>
      </c>
      <c r="P1377">
        <f t="shared" si="379"/>
        <v>0</v>
      </c>
      <c r="Q1377">
        <f>IF(M1377=0,0,M1377/予定価格!B1365)</f>
        <v>0</v>
      </c>
      <c r="R1377">
        <f t="shared" si="388"/>
        <v>11</v>
      </c>
      <c r="S1377">
        <f t="shared" si="380"/>
        <v>0</v>
      </c>
      <c r="T1377" s="6">
        <f t="shared" si="381"/>
        <v>0</v>
      </c>
      <c r="U1377" s="6" t="e">
        <f>IF(予定価格!$G$1939=0,ROUND(予定価格!H1365*(入力表!$F$12/予定価格!$H$1943),-$F$14),ROUND((予定価格!G1365*(入力表!$F$12-予定価格!$H$1943)/予定価格!$G$1943)+予定価格!H1365,-$F$14))</f>
        <v>#DIV/0!</v>
      </c>
      <c r="V1377" t="e">
        <f>IF(U1377=0,1,IF(予定価格!O1365=0,1,(U1377-予定価格!P1365)/予定価格!O1365))</f>
        <v>#DIV/0!</v>
      </c>
      <c r="W1377" t="e">
        <f t="shared" si="389"/>
        <v>#DIV/0!</v>
      </c>
      <c r="X1377" t="e">
        <f t="shared" si="382"/>
        <v>#DIV/0!</v>
      </c>
      <c r="Y1377" t="e">
        <f>IF(U1377=0,0,IF(予定価格!G1365=0,0,(U1377-予定価格!H1365)/予定価格!G1365))</f>
        <v>#DIV/0!</v>
      </c>
      <c r="Z1377" t="e">
        <f t="shared" si="390"/>
        <v>#DIV/0!</v>
      </c>
      <c r="AA1377" t="e">
        <f t="shared" si="383"/>
        <v>#DIV/0!</v>
      </c>
      <c r="AB1377" s="6" t="e">
        <f t="shared" si="384"/>
        <v>#DIV/0!</v>
      </c>
    </row>
    <row r="1378" spans="1:28" hidden="1" x14ac:dyDescent="0.2">
      <c r="A1378">
        <f>+予定価格!A1366</f>
        <v>0</v>
      </c>
      <c r="B1378" s="268">
        <f>ROUND(予定価格!B1366*査定表!$B$1949,-D1378)+E1378</f>
        <v>0</v>
      </c>
      <c r="C1378" s="268"/>
      <c r="D1378" s="32">
        <f t="shared" si="385"/>
        <v>3</v>
      </c>
      <c r="E1378" s="33">
        <f t="shared" si="375"/>
        <v>0</v>
      </c>
      <c r="F1378" s="268">
        <f>IF($F$12=0,0,IF(予定価格!$G$1939=0,ROUND(予定価格!H1366*(入力表!$F$12/予定価格!$H$1943),-H1378),ROUND((予定価格!G1366*(入力表!$F$12-予定価格!$H$1943)/予定価格!$G$1943)+予定価格!H1366,-H1378)))+I1378</f>
        <v>0</v>
      </c>
      <c r="G1378" s="268"/>
      <c r="H1378" s="34">
        <f t="shared" si="386"/>
        <v>3</v>
      </c>
      <c r="I1378" s="35">
        <f t="shared" si="376"/>
        <v>0</v>
      </c>
      <c r="J1378" s="252">
        <f t="shared" si="377"/>
        <v>0</v>
      </c>
      <c r="K1378" s="12">
        <f t="shared" si="378"/>
        <v>0</v>
      </c>
      <c r="L1378" s="37"/>
      <c r="M1378" s="6">
        <f>ROUND(予定価格!B1366*査定表!$B$1949,-$F$14)</f>
        <v>0</v>
      </c>
      <c r="N1378">
        <f>IF(M1378=0,1,M1378/予定価格!B1366)</f>
        <v>1</v>
      </c>
      <c r="O1378">
        <f t="shared" si="387"/>
        <v>11</v>
      </c>
      <c r="P1378">
        <f t="shared" si="379"/>
        <v>0</v>
      </c>
      <c r="Q1378">
        <f>IF(M1378=0,0,M1378/予定価格!B1366)</f>
        <v>0</v>
      </c>
      <c r="R1378">
        <f t="shared" si="388"/>
        <v>11</v>
      </c>
      <c r="S1378">
        <f t="shared" si="380"/>
        <v>0</v>
      </c>
      <c r="T1378" s="6">
        <f t="shared" si="381"/>
        <v>0</v>
      </c>
      <c r="U1378" s="6" t="e">
        <f>IF(予定価格!$G$1939=0,ROUND(予定価格!H1366*(入力表!$F$12/予定価格!$H$1943),-$F$14),ROUND((予定価格!G1366*(入力表!$F$12-予定価格!$H$1943)/予定価格!$G$1943)+予定価格!H1366,-$F$14))</f>
        <v>#DIV/0!</v>
      </c>
      <c r="V1378" t="e">
        <f>IF(U1378=0,1,IF(予定価格!O1366=0,1,(U1378-予定価格!P1366)/予定価格!O1366))</f>
        <v>#DIV/0!</v>
      </c>
      <c r="W1378" t="e">
        <f t="shared" si="389"/>
        <v>#DIV/0!</v>
      </c>
      <c r="X1378" t="e">
        <f t="shared" si="382"/>
        <v>#DIV/0!</v>
      </c>
      <c r="Y1378" t="e">
        <f>IF(U1378=0,0,IF(予定価格!G1366=0,0,(U1378-予定価格!H1366)/予定価格!G1366))</f>
        <v>#DIV/0!</v>
      </c>
      <c r="Z1378" t="e">
        <f t="shared" si="390"/>
        <v>#DIV/0!</v>
      </c>
      <c r="AA1378" t="e">
        <f t="shared" si="383"/>
        <v>#DIV/0!</v>
      </c>
      <c r="AB1378" s="6" t="e">
        <f t="shared" si="384"/>
        <v>#DIV/0!</v>
      </c>
    </row>
    <row r="1379" spans="1:28" hidden="1" x14ac:dyDescent="0.2">
      <c r="A1379">
        <f>+予定価格!A1367</f>
        <v>0</v>
      </c>
      <c r="B1379" s="268">
        <f>ROUND(予定価格!B1367*査定表!$B$1949,-D1379)+E1379</f>
        <v>0</v>
      </c>
      <c r="C1379" s="268"/>
      <c r="D1379" s="32">
        <f t="shared" si="385"/>
        <v>3</v>
      </c>
      <c r="E1379" s="33">
        <f t="shared" ref="E1379:E1442" si="391">IF(F$12=0,+P1379+S1379,0)</f>
        <v>0</v>
      </c>
      <c r="F1379" s="268">
        <f>IF($F$12=0,0,IF(予定価格!$G$1939=0,ROUND(予定価格!H1367*(入力表!$F$12/予定価格!$H$1943),-H1379),ROUND((予定価格!G1367*(入力表!$F$12-予定価格!$H$1943)/予定価格!$G$1943)+予定価格!H1367,-H1379)))+I1379</f>
        <v>0</v>
      </c>
      <c r="G1379" s="268"/>
      <c r="H1379" s="34">
        <f t="shared" si="386"/>
        <v>3</v>
      </c>
      <c r="I1379" s="35">
        <f t="shared" ref="I1379:I1442" si="392">IF(F$12=0,0,+X1379+AA1379)</f>
        <v>0</v>
      </c>
      <c r="J1379" s="252">
        <f t="shared" ref="J1379:J1442" si="393">+F1379+K1379</f>
        <v>0</v>
      </c>
      <c r="K1379" s="12">
        <f t="shared" ref="K1379:K1442" si="394">+B1379</f>
        <v>0</v>
      </c>
      <c r="L1379" s="37"/>
      <c r="M1379" s="6">
        <f>ROUND(予定価格!B1367*査定表!$B$1949,-$F$14)</f>
        <v>0</v>
      </c>
      <c r="N1379">
        <f>IF(M1379=0,1,M1379/予定価格!B1367)</f>
        <v>1</v>
      </c>
      <c r="O1379">
        <f t="shared" si="387"/>
        <v>11</v>
      </c>
      <c r="P1379">
        <f t="shared" ref="P1379:P1442" si="395">IF(M$15&gt;0,IF(O1379*10^$F$14&lt;=M$15,10^$F$14,0),0)</f>
        <v>0</v>
      </c>
      <c r="Q1379">
        <f>IF(M1379=0,0,M1379/予定価格!B1367)</f>
        <v>0</v>
      </c>
      <c r="R1379">
        <f t="shared" si="388"/>
        <v>11</v>
      </c>
      <c r="S1379">
        <f t="shared" ref="S1379:S1442" si="396">IF(M$15&lt;0,IF(R1379*10^$F$14&lt;=-M$15,-(10^$F$14),0),0)</f>
        <v>0</v>
      </c>
      <c r="T1379" s="6">
        <f t="shared" ref="T1379:T1442" si="397">+M1379+P1379+S1379</f>
        <v>0</v>
      </c>
      <c r="U1379" s="6" t="e">
        <f>IF(予定価格!$G$1939=0,ROUND(予定価格!H1367*(入力表!$F$12/予定価格!$H$1943),-$F$14),ROUND((予定価格!G1367*(入力表!$F$12-予定価格!$H$1943)/予定価格!$G$1943)+予定価格!H1367,-$F$14))</f>
        <v>#DIV/0!</v>
      </c>
      <c r="V1379" t="e">
        <f>IF(U1379=0,1,IF(予定価格!O1367=0,1,(U1379-予定価格!P1367)/予定価格!O1367))</f>
        <v>#DIV/0!</v>
      </c>
      <c r="W1379" t="e">
        <f t="shared" si="389"/>
        <v>#DIV/0!</v>
      </c>
      <c r="X1379" t="e">
        <f t="shared" ref="X1379:X1442" si="398">IF(U$15&gt;0,IF(W1379*10^$F$14&lt;=U$15,10^$F$14,0),0)</f>
        <v>#DIV/0!</v>
      </c>
      <c r="Y1379" t="e">
        <f>IF(U1379=0,0,IF(予定価格!G1367=0,0,(U1379-予定価格!H1367)/予定価格!G1367))</f>
        <v>#DIV/0!</v>
      </c>
      <c r="Z1379" t="e">
        <f t="shared" si="390"/>
        <v>#DIV/0!</v>
      </c>
      <c r="AA1379" t="e">
        <f t="shared" ref="AA1379:AA1442" si="399">IF(U$15&lt;0,IF(Z1379*10^$F$14&lt;=-U$15,-(10^$F$14),0),0)</f>
        <v>#DIV/0!</v>
      </c>
      <c r="AB1379" s="6" t="e">
        <f t="shared" ref="AB1379:AB1442" si="400">+U1379+X1379+AA1379</f>
        <v>#DIV/0!</v>
      </c>
    </row>
    <row r="1380" spans="1:28" hidden="1" x14ac:dyDescent="0.2">
      <c r="A1380">
        <f>+予定価格!A1368</f>
        <v>0</v>
      </c>
      <c r="B1380" s="268">
        <f>ROUND(予定価格!B1368*査定表!$B$1949,-D1380)+E1380</f>
        <v>0</v>
      </c>
      <c r="C1380" s="268"/>
      <c r="D1380" s="32">
        <f t="shared" si="385"/>
        <v>3</v>
      </c>
      <c r="E1380" s="33">
        <f t="shared" si="391"/>
        <v>0</v>
      </c>
      <c r="F1380" s="268">
        <f>IF($F$12=0,0,IF(予定価格!$G$1939=0,ROUND(予定価格!H1368*(入力表!$F$12/予定価格!$H$1943),-H1380),ROUND((予定価格!G1368*(入力表!$F$12-予定価格!$H$1943)/予定価格!$G$1943)+予定価格!H1368,-H1380)))+I1380</f>
        <v>0</v>
      </c>
      <c r="G1380" s="268"/>
      <c r="H1380" s="34">
        <f t="shared" si="386"/>
        <v>3</v>
      </c>
      <c r="I1380" s="35">
        <f t="shared" si="392"/>
        <v>0</v>
      </c>
      <c r="J1380" s="252">
        <f t="shared" si="393"/>
        <v>0</v>
      </c>
      <c r="K1380" s="12">
        <f t="shared" si="394"/>
        <v>0</v>
      </c>
      <c r="L1380" s="37"/>
      <c r="M1380" s="6">
        <f>ROUND(予定価格!B1368*査定表!$B$1949,-$F$14)</f>
        <v>0</v>
      </c>
      <c r="N1380">
        <f>IF(M1380=0,1,M1380/予定価格!B1368)</f>
        <v>1</v>
      </c>
      <c r="O1380">
        <f t="shared" si="387"/>
        <v>11</v>
      </c>
      <c r="P1380">
        <f t="shared" si="395"/>
        <v>0</v>
      </c>
      <c r="Q1380">
        <f>IF(M1380=0,0,M1380/予定価格!B1368)</f>
        <v>0</v>
      </c>
      <c r="R1380">
        <f t="shared" si="388"/>
        <v>11</v>
      </c>
      <c r="S1380">
        <f t="shared" si="396"/>
        <v>0</v>
      </c>
      <c r="T1380" s="6">
        <f t="shared" si="397"/>
        <v>0</v>
      </c>
      <c r="U1380" s="6" t="e">
        <f>IF(予定価格!$G$1939=0,ROUND(予定価格!H1368*(入力表!$F$12/予定価格!$H$1943),-$F$14),ROUND((予定価格!G1368*(入力表!$F$12-予定価格!$H$1943)/予定価格!$G$1943)+予定価格!H1368,-$F$14))</f>
        <v>#DIV/0!</v>
      </c>
      <c r="V1380" t="e">
        <f>IF(U1380=0,1,IF(予定価格!O1368=0,1,(U1380-予定価格!P1368)/予定価格!O1368))</f>
        <v>#DIV/0!</v>
      </c>
      <c r="W1380" t="e">
        <f t="shared" si="389"/>
        <v>#DIV/0!</v>
      </c>
      <c r="X1380" t="e">
        <f t="shared" si="398"/>
        <v>#DIV/0!</v>
      </c>
      <c r="Y1380" t="e">
        <f>IF(U1380=0,0,IF(予定価格!G1368=0,0,(U1380-予定価格!H1368)/予定価格!G1368))</f>
        <v>#DIV/0!</v>
      </c>
      <c r="Z1380" t="e">
        <f t="shared" si="390"/>
        <v>#DIV/0!</v>
      </c>
      <c r="AA1380" t="e">
        <f t="shared" si="399"/>
        <v>#DIV/0!</v>
      </c>
      <c r="AB1380" s="6" t="e">
        <f t="shared" si="400"/>
        <v>#DIV/0!</v>
      </c>
    </row>
    <row r="1381" spans="1:28" hidden="1" x14ac:dyDescent="0.2">
      <c r="A1381">
        <f>+予定価格!A1369</f>
        <v>0</v>
      </c>
      <c r="B1381" s="268">
        <f>ROUND(予定価格!B1369*査定表!$B$1949,-D1381)+E1381</f>
        <v>0</v>
      </c>
      <c r="C1381" s="268"/>
      <c r="D1381" s="32">
        <f t="shared" si="385"/>
        <v>3</v>
      </c>
      <c r="E1381" s="33">
        <f t="shared" si="391"/>
        <v>0</v>
      </c>
      <c r="F1381" s="268">
        <f>IF($F$12=0,0,IF(予定価格!$G$1939=0,ROUND(予定価格!H1369*(入力表!$F$12/予定価格!$H$1943),-H1381),ROUND((予定価格!G1369*(入力表!$F$12-予定価格!$H$1943)/予定価格!$G$1943)+予定価格!H1369,-H1381)))+I1381</f>
        <v>0</v>
      </c>
      <c r="G1381" s="268"/>
      <c r="H1381" s="34">
        <f t="shared" si="386"/>
        <v>3</v>
      </c>
      <c r="I1381" s="35">
        <f t="shared" si="392"/>
        <v>0</v>
      </c>
      <c r="J1381" s="252">
        <f t="shared" si="393"/>
        <v>0</v>
      </c>
      <c r="K1381" s="12">
        <f t="shared" si="394"/>
        <v>0</v>
      </c>
      <c r="L1381" s="37"/>
      <c r="M1381" s="6">
        <f>ROUND(予定価格!B1369*査定表!$B$1949,-$F$14)</f>
        <v>0</v>
      </c>
      <c r="N1381">
        <f>IF(M1381=0,1,M1381/予定価格!B1369)</f>
        <v>1</v>
      </c>
      <c r="O1381">
        <f t="shared" si="387"/>
        <v>11</v>
      </c>
      <c r="P1381">
        <f t="shared" si="395"/>
        <v>0</v>
      </c>
      <c r="Q1381">
        <f>IF(M1381=0,0,M1381/予定価格!B1369)</f>
        <v>0</v>
      </c>
      <c r="R1381">
        <f t="shared" si="388"/>
        <v>11</v>
      </c>
      <c r="S1381">
        <f t="shared" si="396"/>
        <v>0</v>
      </c>
      <c r="T1381" s="6">
        <f t="shared" si="397"/>
        <v>0</v>
      </c>
      <c r="U1381" s="6" t="e">
        <f>IF(予定価格!$G$1939=0,ROUND(予定価格!H1369*(入力表!$F$12/予定価格!$H$1943),-$F$14),ROUND((予定価格!G1369*(入力表!$F$12-予定価格!$H$1943)/予定価格!$G$1943)+予定価格!H1369,-$F$14))</f>
        <v>#DIV/0!</v>
      </c>
      <c r="V1381" t="e">
        <f>IF(U1381=0,1,IF(予定価格!O1369=0,1,(U1381-予定価格!P1369)/予定価格!O1369))</f>
        <v>#DIV/0!</v>
      </c>
      <c r="W1381" t="e">
        <f t="shared" si="389"/>
        <v>#DIV/0!</v>
      </c>
      <c r="X1381" t="e">
        <f t="shared" si="398"/>
        <v>#DIV/0!</v>
      </c>
      <c r="Y1381" t="e">
        <f>IF(U1381=0,0,IF(予定価格!G1369=0,0,(U1381-予定価格!H1369)/予定価格!G1369))</f>
        <v>#DIV/0!</v>
      </c>
      <c r="Z1381" t="e">
        <f t="shared" si="390"/>
        <v>#DIV/0!</v>
      </c>
      <c r="AA1381" t="e">
        <f t="shared" si="399"/>
        <v>#DIV/0!</v>
      </c>
      <c r="AB1381" s="6" t="e">
        <f t="shared" si="400"/>
        <v>#DIV/0!</v>
      </c>
    </row>
    <row r="1382" spans="1:28" hidden="1" x14ac:dyDescent="0.2">
      <c r="A1382">
        <f>+予定価格!A1370</f>
        <v>0</v>
      </c>
      <c r="B1382" s="268">
        <f>ROUND(予定価格!B1370*査定表!$B$1949,-D1382)+E1382</f>
        <v>0</v>
      </c>
      <c r="C1382" s="268"/>
      <c r="D1382" s="32">
        <f t="shared" si="385"/>
        <v>3</v>
      </c>
      <c r="E1382" s="33">
        <f t="shared" si="391"/>
        <v>0</v>
      </c>
      <c r="F1382" s="268">
        <f>IF($F$12=0,0,IF(予定価格!$G$1939=0,ROUND(予定価格!H1370*(入力表!$F$12/予定価格!$H$1943),-H1382),ROUND((予定価格!G1370*(入力表!$F$12-予定価格!$H$1943)/予定価格!$G$1943)+予定価格!H1370,-H1382)))+I1382</f>
        <v>0</v>
      </c>
      <c r="G1382" s="268"/>
      <c r="H1382" s="34">
        <f t="shared" si="386"/>
        <v>3</v>
      </c>
      <c r="I1382" s="35">
        <f t="shared" si="392"/>
        <v>0</v>
      </c>
      <c r="J1382" s="252">
        <f t="shared" si="393"/>
        <v>0</v>
      </c>
      <c r="K1382" s="12">
        <f t="shared" si="394"/>
        <v>0</v>
      </c>
      <c r="L1382" s="37"/>
      <c r="M1382" s="6">
        <f>ROUND(予定価格!B1370*査定表!$B$1949,-$F$14)</f>
        <v>0</v>
      </c>
      <c r="N1382">
        <f>IF(M1382=0,1,M1382/予定価格!B1370)</f>
        <v>1</v>
      </c>
      <c r="O1382">
        <f t="shared" si="387"/>
        <v>11</v>
      </c>
      <c r="P1382">
        <f t="shared" si="395"/>
        <v>0</v>
      </c>
      <c r="Q1382">
        <f>IF(M1382=0,0,M1382/予定価格!B1370)</f>
        <v>0</v>
      </c>
      <c r="R1382">
        <f t="shared" si="388"/>
        <v>11</v>
      </c>
      <c r="S1382">
        <f t="shared" si="396"/>
        <v>0</v>
      </c>
      <c r="T1382" s="6">
        <f t="shared" si="397"/>
        <v>0</v>
      </c>
      <c r="U1382" s="6" t="e">
        <f>IF(予定価格!$G$1939=0,ROUND(予定価格!H1370*(入力表!$F$12/予定価格!$H$1943),-$F$14),ROUND((予定価格!G1370*(入力表!$F$12-予定価格!$H$1943)/予定価格!$G$1943)+予定価格!H1370,-$F$14))</f>
        <v>#DIV/0!</v>
      </c>
      <c r="V1382" t="e">
        <f>IF(U1382=0,1,IF(予定価格!O1370=0,1,(U1382-予定価格!P1370)/予定価格!O1370))</f>
        <v>#DIV/0!</v>
      </c>
      <c r="W1382" t="e">
        <f t="shared" si="389"/>
        <v>#DIV/0!</v>
      </c>
      <c r="X1382" t="e">
        <f t="shared" si="398"/>
        <v>#DIV/0!</v>
      </c>
      <c r="Y1382" t="e">
        <f>IF(U1382=0,0,IF(予定価格!G1370=0,0,(U1382-予定価格!H1370)/予定価格!G1370))</f>
        <v>#DIV/0!</v>
      </c>
      <c r="Z1382" t="e">
        <f t="shared" si="390"/>
        <v>#DIV/0!</v>
      </c>
      <c r="AA1382" t="e">
        <f t="shared" si="399"/>
        <v>#DIV/0!</v>
      </c>
      <c r="AB1382" s="6" t="e">
        <f t="shared" si="400"/>
        <v>#DIV/0!</v>
      </c>
    </row>
    <row r="1383" spans="1:28" hidden="1" x14ac:dyDescent="0.2">
      <c r="A1383">
        <f>+予定価格!A1371</f>
        <v>0</v>
      </c>
      <c r="B1383" s="268">
        <f>ROUND(予定価格!B1371*査定表!$B$1949,-D1383)+E1383</f>
        <v>0</v>
      </c>
      <c r="C1383" s="268"/>
      <c r="D1383" s="32">
        <f t="shared" si="385"/>
        <v>3</v>
      </c>
      <c r="E1383" s="33">
        <f t="shared" si="391"/>
        <v>0</v>
      </c>
      <c r="F1383" s="268">
        <f>IF($F$12=0,0,IF(予定価格!$G$1939=0,ROUND(予定価格!H1371*(入力表!$F$12/予定価格!$H$1943),-H1383),ROUND((予定価格!G1371*(入力表!$F$12-予定価格!$H$1943)/予定価格!$G$1943)+予定価格!H1371,-H1383)))+I1383</f>
        <v>0</v>
      </c>
      <c r="G1383" s="268"/>
      <c r="H1383" s="34">
        <f t="shared" si="386"/>
        <v>3</v>
      </c>
      <c r="I1383" s="35">
        <f t="shared" si="392"/>
        <v>0</v>
      </c>
      <c r="J1383" s="252">
        <f t="shared" si="393"/>
        <v>0</v>
      </c>
      <c r="K1383" s="12">
        <f t="shared" si="394"/>
        <v>0</v>
      </c>
      <c r="L1383" s="37"/>
      <c r="M1383" s="6">
        <f>ROUND(予定価格!B1371*査定表!$B$1949,-$F$14)</f>
        <v>0</v>
      </c>
      <c r="N1383">
        <f>IF(M1383=0,1,M1383/予定価格!B1371)</f>
        <v>1</v>
      </c>
      <c r="O1383">
        <f t="shared" si="387"/>
        <v>11</v>
      </c>
      <c r="P1383">
        <f t="shared" si="395"/>
        <v>0</v>
      </c>
      <c r="Q1383">
        <f>IF(M1383=0,0,M1383/予定価格!B1371)</f>
        <v>0</v>
      </c>
      <c r="R1383">
        <f t="shared" si="388"/>
        <v>11</v>
      </c>
      <c r="S1383">
        <f t="shared" si="396"/>
        <v>0</v>
      </c>
      <c r="T1383" s="6">
        <f t="shared" si="397"/>
        <v>0</v>
      </c>
      <c r="U1383" s="6" t="e">
        <f>IF(予定価格!$G$1939=0,ROUND(予定価格!H1371*(入力表!$F$12/予定価格!$H$1943),-$F$14),ROUND((予定価格!G1371*(入力表!$F$12-予定価格!$H$1943)/予定価格!$G$1943)+予定価格!H1371,-$F$14))</f>
        <v>#DIV/0!</v>
      </c>
      <c r="V1383" t="e">
        <f>IF(U1383=0,1,IF(予定価格!O1371=0,1,(U1383-予定価格!P1371)/予定価格!O1371))</f>
        <v>#DIV/0!</v>
      </c>
      <c r="W1383" t="e">
        <f t="shared" si="389"/>
        <v>#DIV/0!</v>
      </c>
      <c r="X1383" t="e">
        <f t="shared" si="398"/>
        <v>#DIV/0!</v>
      </c>
      <c r="Y1383" t="e">
        <f>IF(U1383=0,0,IF(予定価格!G1371=0,0,(U1383-予定価格!H1371)/予定価格!G1371))</f>
        <v>#DIV/0!</v>
      </c>
      <c r="Z1383" t="e">
        <f t="shared" si="390"/>
        <v>#DIV/0!</v>
      </c>
      <c r="AA1383" t="e">
        <f t="shared" si="399"/>
        <v>#DIV/0!</v>
      </c>
      <c r="AB1383" s="6" t="e">
        <f t="shared" si="400"/>
        <v>#DIV/0!</v>
      </c>
    </row>
    <row r="1384" spans="1:28" hidden="1" x14ac:dyDescent="0.2">
      <c r="A1384">
        <f>+予定価格!A1372</f>
        <v>0</v>
      </c>
      <c r="B1384" s="268">
        <f>ROUND(予定価格!B1372*査定表!$B$1949,-D1384)+E1384</f>
        <v>0</v>
      </c>
      <c r="C1384" s="268"/>
      <c r="D1384" s="32">
        <f t="shared" si="385"/>
        <v>3</v>
      </c>
      <c r="E1384" s="33">
        <f t="shared" si="391"/>
        <v>0</v>
      </c>
      <c r="F1384" s="268">
        <f>IF($F$12=0,0,IF(予定価格!$G$1939=0,ROUND(予定価格!H1372*(入力表!$F$12/予定価格!$H$1943),-H1384),ROUND((予定価格!G1372*(入力表!$F$12-予定価格!$H$1943)/予定価格!$G$1943)+予定価格!H1372,-H1384)))+I1384</f>
        <v>0</v>
      </c>
      <c r="G1384" s="268"/>
      <c r="H1384" s="34">
        <f t="shared" si="386"/>
        <v>3</v>
      </c>
      <c r="I1384" s="35">
        <f t="shared" si="392"/>
        <v>0</v>
      </c>
      <c r="J1384" s="252">
        <f t="shared" si="393"/>
        <v>0</v>
      </c>
      <c r="K1384" s="12">
        <f t="shared" si="394"/>
        <v>0</v>
      </c>
      <c r="L1384" s="37"/>
      <c r="M1384" s="6">
        <f>ROUND(予定価格!B1372*査定表!$B$1949,-$F$14)</f>
        <v>0</v>
      </c>
      <c r="N1384">
        <f>IF(M1384=0,1,M1384/予定価格!B1372)</f>
        <v>1</v>
      </c>
      <c r="O1384">
        <f t="shared" si="387"/>
        <v>11</v>
      </c>
      <c r="P1384">
        <f t="shared" si="395"/>
        <v>0</v>
      </c>
      <c r="Q1384">
        <f>IF(M1384=0,0,M1384/予定価格!B1372)</f>
        <v>0</v>
      </c>
      <c r="R1384">
        <f t="shared" si="388"/>
        <v>11</v>
      </c>
      <c r="S1384">
        <f t="shared" si="396"/>
        <v>0</v>
      </c>
      <c r="T1384" s="6">
        <f t="shared" si="397"/>
        <v>0</v>
      </c>
      <c r="U1384" s="6" t="e">
        <f>IF(予定価格!$G$1939=0,ROUND(予定価格!H1372*(入力表!$F$12/予定価格!$H$1943),-$F$14),ROUND((予定価格!G1372*(入力表!$F$12-予定価格!$H$1943)/予定価格!$G$1943)+予定価格!H1372,-$F$14))</f>
        <v>#DIV/0!</v>
      </c>
      <c r="V1384" t="e">
        <f>IF(U1384=0,1,IF(予定価格!O1372=0,1,(U1384-予定価格!P1372)/予定価格!O1372))</f>
        <v>#DIV/0!</v>
      </c>
      <c r="W1384" t="e">
        <f t="shared" si="389"/>
        <v>#DIV/0!</v>
      </c>
      <c r="X1384" t="e">
        <f t="shared" si="398"/>
        <v>#DIV/0!</v>
      </c>
      <c r="Y1384" t="e">
        <f>IF(U1384=0,0,IF(予定価格!G1372=0,0,(U1384-予定価格!H1372)/予定価格!G1372))</f>
        <v>#DIV/0!</v>
      </c>
      <c r="Z1384" t="e">
        <f t="shared" si="390"/>
        <v>#DIV/0!</v>
      </c>
      <c r="AA1384" t="e">
        <f t="shared" si="399"/>
        <v>#DIV/0!</v>
      </c>
      <c r="AB1384" s="6" t="e">
        <f t="shared" si="400"/>
        <v>#DIV/0!</v>
      </c>
    </row>
    <row r="1385" spans="1:28" hidden="1" x14ac:dyDescent="0.2">
      <c r="A1385">
        <f>+予定価格!A1373</f>
        <v>0</v>
      </c>
      <c r="B1385" s="268">
        <f>ROUND(予定価格!B1373*査定表!$B$1949,-D1385)+E1385</f>
        <v>0</v>
      </c>
      <c r="C1385" s="268"/>
      <c r="D1385" s="32">
        <f t="shared" si="385"/>
        <v>3</v>
      </c>
      <c r="E1385" s="33">
        <f t="shared" si="391"/>
        <v>0</v>
      </c>
      <c r="F1385" s="268">
        <f>IF($F$12=0,0,IF(予定価格!$G$1939=0,ROUND(予定価格!H1373*(入力表!$F$12/予定価格!$H$1943),-H1385),ROUND((予定価格!G1373*(入力表!$F$12-予定価格!$H$1943)/予定価格!$G$1943)+予定価格!H1373,-H1385)))+I1385</f>
        <v>0</v>
      </c>
      <c r="G1385" s="268"/>
      <c r="H1385" s="34">
        <f t="shared" si="386"/>
        <v>3</v>
      </c>
      <c r="I1385" s="35">
        <f t="shared" si="392"/>
        <v>0</v>
      </c>
      <c r="J1385" s="252">
        <f t="shared" si="393"/>
        <v>0</v>
      </c>
      <c r="K1385" s="12">
        <f t="shared" si="394"/>
        <v>0</v>
      </c>
      <c r="L1385" s="37"/>
      <c r="M1385" s="6">
        <f>ROUND(予定価格!B1373*査定表!$B$1949,-$F$14)</f>
        <v>0</v>
      </c>
      <c r="N1385">
        <f>IF(M1385=0,1,M1385/予定価格!B1373)</f>
        <v>1</v>
      </c>
      <c r="O1385">
        <f t="shared" si="387"/>
        <v>11</v>
      </c>
      <c r="P1385">
        <f t="shared" si="395"/>
        <v>0</v>
      </c>
      <c r="Q1385">
        <f>IF(M1385=0,0,M1385/予定価格!B1373)</f>
        <v>0</v>
      </c>
      <c r="R1385">
        <f t="shared" si="388"/>
        <v>11</v>
      </c>
      <c r="S1385">
        <f t="shared" si="396"/>
        <v>0</v>
      </c>
      <c r="T1385" s="6">
        <f t="shared" si="397"/>
        <v>0</v>
      </c>
      <c r="U1385" s="6" t="e">
        <f>IF(予定価格!$G$1939=0,ROUND(予定価格!H1373*(入力表!$F$12/予定価格!$H$1943),-$F$14),ROUND((予定価格!G1373*(入力表!$F$12-予定価格!$H$1943)/予定価格!$G$1943)+予定価格!H1373,-$F$14))</f>
        <v>#DIV/0!</v>
      </c>
      <c r="V1385" t="e">
        <f>IF(U1385=0,1,IF(予定価格!O1373=0,1,(U1385-予定価格!P1373)/予定価格!O1373))</f>
        <v>#DIV/0!</v>
      </c>
      <c r="W1385" t="e">
        <f t="shared" si="389"/>
        <v>#DIV/0!</v>
      </c>
      <c r="X1385" t="e">
        <f t="shared" si="398"/>
        <v>#DIV/0!</v>
      </c>
      <c r="Y1385" t="e">
        <f>IF(U1385=0,0,IF(予定価格!G1373=0,0,(U1385-予定価格!H1373)/予定価格!G1373))</f>
        <v>#DIV/0!</v>
      </c>
      <c r="Z1385" t="e">
        <f t="shared" si="390"/>
        <v>#DIV/0!</v>
      </c>
      <c r="AA1385" t="e">
        <f t="shared" si="399"/>
        <v>#DIV/0!</v>
      </c>
      <c r="AB1385" s="6" t="e">
        <f t="shared" si="400"/>
        <v>#DIV/0!</v>
      </c>
    </row>
    <row r="1386" spans="1:28" hidden="1" x14ac:dyDescent="0.2">
      <c r="A1386">
        <f>+予定価格!A1374</f>
        <v>0</v>
      </c>
      <c r="B1386" s="268">
        <f>ROUND(予定価格!B1374*査定表!$B$1949,-D1386)+E1386</f>
        <v>0</v>
      </c>
      <c r="C1386" s="268"/>
      <c r="D1386" s="32">
        <f t="shared" si="385"/>
        <v>3</v>
      </c>
      <c r="E1386" s="33">
        <f t="shared" si="391"/>
        <v>0</v>
      </c>
      <c r="F1386" s="268">
        <f>IF($F$12=0,0,IF(予定価格!$G$1939=0,ROUND(予定価格!H1374*(入力表!$F$12/予定価格!$H$1943),-H1386),ROUND((予定価格!G1374*(入力表!$F$12-予定価格!$H$1943)/予定価格!$G$1943)+予定価格!H1374,-H1386)))+I1386</f>
        <v>0</v>
      </c>
      <c r="G1386" s="268"/>
      <c r="H1386" s="34">
        <f t="shared" si="386"/>
        <v>3</v>
      </c>
      <c r="I1386" s="35">
        <f t="shared" si="392"/>
        <v>0</v>
      </c>
      <c r="J1386" s="252">
        <f t="shared" si="393"/>
        <v>0</v>
      </c>
      <c r="K1386" s="12">
        <f t="shared" si="394"/>
        <v>0</v>
      </c>
      <c r="L1386" s="37"/>
      <c r="M1386" s="6">
        <f>ROUND(予定価格!B1374*査定表!$B$1949,-$F$14)</f>
        <v>0</v>
      </c>
      <c r="N1386">
        <f>IF(M1386=0,1,M1386/予定価格!B1374)</f>
        <v>1</v>
      </c>
      <c r="O1386">
        <f t="shared" si="387"/>
        <v>11</v>
      </c>
      <c r="P1386">
        <f t="shared" si="395"/>
        <v>0</v>
      </c>
      <c r="Q1386">
        <f>IF(M1386=0,0,M1386/予定価格!B1374)</f>
        <v>0</v>
      </c>
      <c r="R1386">
        <f t="shared" si="388"/>
        <v>11</v>
      </c>
      <c r="S1386">
        <f t="shared" si="396"/>
        <v>0</v>
      </c>
      <c r="T1386" s="6">
        <f t="shared" si="397"/>
        <v>0</v>
      </c>
      <c r="U1386" s="6" t="e">
        <f>IF(予定価格!$G$1939=0,ROUND(予定価格!H1374*(入力表!$F$12/予定価格!$H$1943),-$F$14),ROUND((予定価格!G1374*(入力表!$F$12-予定価格!$H$1943)/予定価格!$G$1943)+予定価格!H1374,-$F$14))</f>
        <v>#DIV/0!</v>
      </c>
      <c r="V1386" t="e">
        <f>IF(U1386=0,1,IF(予定価格!O1374=0,1,(U1386-予定価格!P1374)/予定価格!O1374))</f>
        <v>#DIV/0!</v>
      </c>
      <c r="W1386" t="e">
        <f t="shared" si="389"/>
        <v>#DIV/0!</v>
      </c>
      <c r="X1386" t="e">
        <f t="shared" si="398"/>
        <v>#DIV/0!</v>
      </c>
      <c r="Y1386" t="e">
        <f>IF(U1386=0,0,IF(予定価格!G1374=0,0,(U1386-予定価格!H1374)/予定価格!G1374))</f>
        <v>#DIV/0!</v>
      </c>
      <c r="Z1386" t="e">
        <f t="shared" si="390"/>
        <v>#DIV/0!</v>
      </c>
      <c r="AA1386" t="e">
        <f t="shared" si="399"/>
        <v>#DIV/0!</v>
      </c>
      <c r="AB1386" s="6" t="e">
        <f t="shared" si="400"/>
        <v>#DIV/0!</v>
      </c>
    </row>
    <row r="1387" spans="1:28" hidden="1" x14ac:dyDescent="0.2">
      <c r="A1387">
        <f>+予定価格!A1375</f>
        <v>0</v>
      </c>
      <c r="B1387" s="268">
        <f>ROUND(予定価格!B1375*査定表!$B$1949,-D1387)+E1387</f>
        <v>0</v>
      </c>
      <c r="C1387" s="268"/>
      <c r="D1387" s="32">
        <f t="shared" si="385"/>
        <v>3</v>
      </c>
      <c r="E1387" s="33">
        <f t="shared" si="391"/>
        <v>0</v>
      </c>
      <c r="F1387" s="268">
        <f>IF($F$12=0,0,IF(予定価格!$G$1939=0,ROUND(予定価格!H1375*(入力表!$F$12/予定価格!$H$1943),-H1387),ROUND((予定価格!G1375*(入力表!$F$12-予定価格!$H$1943)/予定価格!$G$1943)+予定価格!H1375,-H1387)))+I1387</f>
        <v>0</v>
      </c>
      <c r="G1387" s="268"/>
      <c r="H1387" s="34">
        <f t="shared" si="386"/>
        <v>3</v>
      </c>
      <c r="I1387" s="35">
        <f t="shared" si="392"/>
        <v>0</v>
      </c>
      <c r="J1387" s="252">
        <f t="shared" si="393"/>
        <v>0</v>
      </c>
      <c r="K1387" s="12">
        <f t="shared" si="394"/>
        <v>0</v>
      </c>
      <c r="L1387" s="37"/>
      <c r="M1387" s="6">
        <f>ROUND(予定価格!B1375*査定表!$B$1949,-$F$14)</f>
        <v>0</v>
      </c>
      <c r="N1387">
        <f>IF(M1387=0,1,M1387/予定価格!B1375)</f>
        <v>1</v>
      </c>
      <c r="O1387">
        <f t="shared" si="387"/>
        <v>11</v>
      </c>
      <c r="P1387">
        <f t="shared" si="395"/>
        <v>0</v>
      </c>
      <c r="Q1387">
        <f>IF(M1387=0,0,M1387/予定価格!B1375)</f>
        <v>0</v>
      </c>
      <c r="R1387">
        <f t="shared" si="388"/>
        <v>11</v>
      </c>
      <c r="S1387">
        <f t="shared" si="396"/>
        <v>0</v>
      </c>
      <c r="T1387" s="6">
        <f t="shared" si="397"/>
        <v>0</v>
      </c>
      <c r="U1387" s="6" t="e">
        <f>IF(予定価格!$G$1939=0,ROUND(予定価格!H1375*(入力表!$F$12/予定価格!$H$1943),-$F$14),ROUND((予定価格!G1375*(入力表!$F$12-予定価格!$H$1943)/予定価格!$G$1943)+予定価格!H1375,-$F$14))</f>
        <v>#DIV/0!</v>
      </c>
      <c r="V1387" t="e">
        <f>IF(U1387=0,1,IF(予定価格!O1375=0,1,(U1387-予定価格!P1375)/予定価格!O1375))</f>
        <v>#DIV/0!</v>
      </c>
      <c r="W1387" t="e">
        <f t="shared" si="389"/>
        <v>#DIV/0!</v>
      </c>
      <c r="X1387" t="e">
        <f t="shared" si="398"/>
        <v>#DIV/0!</v>
      </c>
      <c r="Y1387" t="e">
        <f>IF(U1387=0,0,IF(予定価格!G1375=0,0,(U1387-予定価格!H1375)/予定価格!G1375))</f>
        <v>#DIV/0!</v>
      </c>
      <c r="Z1387" t="e">
        <f t="shared" si="390"/>
        <v>#DIV/0!</v>
      </c>
      <c r="AA1387" t="e">
        <f t="shared" si="399"/>
        <v>#DIV/0!</v>
      </c>
      <c r="AB1387" s="6" t="e">
        <f t="shared" si="400"/>
        <v>#DIV/0!</v>
      </c>
    </row>
    <row r="1388" spans="1:28" hidden="1" x14ac:dyDescent="0.2">
      <c r="A1388">
        <f>+予定価格!A1376</f>
        <v>0</v>
      </c>
      <c r="B1388" s="268">
        <f>ROUND(予定価格!B1376*査定表!$B$1949,-D1388)+E1388</f>
        <v>0</v>
      </c>
      <c r="C1388" s="268"/>
      <c r="D1388" s="32">
        <f t="shared" si="385"/>
        <v>3</v>
      </c>
      <c r="E1388" s="33">
        <f t="shared" si="391"/>
        <v>0</v>
      </c>
      <c r="F1388" s="268">
        <f>IF($F$12=0,0,IF(予定価格!$G$1939=0,ROUND(予定価格!H1376*(入力表!$F$12/予定価格!$H$1943),-H1388),ROUND((予定価格!G1376*(入力表!$F$12-予定価格!$H$1943)/予定価格!$G$1943)+予定価格!H1376,-H1388)))+I1388</f>
        <v>0</v>
      </c>
      <c r="G1388" s="268"/>
      <c r="H1388" s="34">
        <f t="shared" si="386"/>
        <v>3</v>
      </c>
      <c r="I1388" s="35">
        <f t="shared" si="392"/>
        <v>0</v>
      </c>
      <c r="J1388" s="252">
        <f t="shared" si="393"/>
        <v>0</v>
      </c>
      <c r="K1388" s="12">
        <f t="shared" si="394"/>
        <v>0</v>
      </c>
      <c r="L1388" s="37"/>
      <c r="M1388" s="6">
        <f>ROUND(予定価格!B1376*査定表!$B$1949,-$F$14)</f>
        <v>0</v>
      </c>
      <c r="N1388">
        <f>IF(M1388=0,1,M1388/予定価格!B1376)</f>
        <v>1</v>
      </c>
      <c r="O1388">
        <f t="shared" si="387"/>
        <v>11</v>
      </c>
      <c r="P1388">
        <f t="shared" si="395"/>
        <v>0</v>
      </c>
      <c r="Q1388">
        <f>IF(M1388=0,0,M1388/予定価格!B1376)</f>
        <v>0</v>
      </c>
      <c r="R1388">
        <f t="shared" si="388"/>
        <v>11</v>
      </c>
      <c r="S1388">
        <f t="shared" si="396"/>
        <v>0</v>
      </c>
      <c r="T1388" s="6">
        <f t="shared" si="397"/>
        <v>0</v>
      </c>
      <c r="U1388" s="6" t="e">
        <f>IF(予定価格!$G$1939=0,ROUND(予定価格!H1376*(入力表!$F$12/予定価格!$H$1943),-$F$14),ROUND((予定価格!G1376*(入力表!$F$12-予定価格!$H$1943)/予定価格!$G$1943)+予定価格!H1376,-$F$14))</f>
        <v>#DIV/0!</v>
      </c>
      <c r="V1388" t="e">
        <f>IF(U1388=0,1,IF(予定価格!O1376=0,1,(U1388-予定価格!P1376)/予定価格!O1376))</f>
        <v>#DIV/0!</v>
      </c>
      <c r="W1388" t="e">
        <f t="shared" si="389"/>
        <v>#DIV/0!</v>
      </c>
      <c r="X1388" t="e">
        <f t="shared" si="398"/>
        <v>#DIV/0!</v>
      </c>
      <c r="Y1388" t="e">
        <f>IF(U1388=0,0,IF(予定価格!G1376=0,0,(U1388-予定価格!H1376)/予定価格!G1376))</f>
        <v>#DIV/0!</v>
      </c>
      <c r="Z1388" t="e">
        <f t="shared" si="390"/>
        <v>#DIV/0!</v>
      </c>
      <c r="AA1388" t="e">
        <f t="shared" si="399"/>
        <v>#DIV/0!</v>
      </c>
      <c r="AB1388" s="6" t="e">
        <f t="shared" si="400"/>
        <v>#DIV/0!</v>
      </c>
    </row>
    <row r="1389" spans="1:28" hidden="1" x14ac:dyDescent="0.2">
      <c r="A1389">
        <f>+予定価格!A1377</f>
        <v>0</v>
      </c>
      <c r="B1389" s="268">
        <f>ROUND(予定価格!B1377*査定表!$B$1949,-D1389)+E1389</f>
        <v>0</v>
      </c>
      <c r="C1389" s="268"/>
      <c r="D1389" s="32">
        <f t="shared" si="385"/>
        <v>3</v>
      </c>
      <c r="E1389" s="33">
        <f t="shared" si="391"/>
        <v>0</v>
      </c>
      <c r="F1389" s="268">
        <f>IF($F$12=0,0,IF(予定価格!$G$1939=0,ROUND(予定価格!H1377*(入力表!$F$12/予定価格!$H$1943),-H1389),ROUND((予定価格!G1377*(入力表!$F$12-予定価格!$H$1943)/予定価格!$G$1943)+予定価格!H1377,-H1389)))+I1389</f>
        <v>0</v>
      </c>
      <c r="G1389" s="268"/>
      <c r="H1389" s="34">
        <f t="shared" si="386"/>
        <v>3</v>
      </c>
      <c r="I1389" s="35">
        <f t="shared" si="392"/>
        <v>0</v>
      </c>
      <c r="J1389" s="252">
        <f t="shared" si="393"/>
        <v>0</v>
      </c>
      <c r="K1389" s="12">
        <f t="shared" si="394"/>
        <v>0</v>
      </c>
      <c r="L1389" s="37"/>
      <c r="M1389" s="6">
        <f>ROUND(予定価格!B1377*査定表!$B$1949,-$F$14)</f>
        <v>0</v>
      </c>
      <c r="N1389">
        <f>IF(M1389=0,1,M1389/予定価格!B1377)</f>
        <v>1</v>
      </c>
      <c r="O1389">
        <f t="shared" si="387"/>
        <v>11</v>
      </c>
      <c r="P1389">
        <f t="shared" si="395"/>
        <v>0</v>
      </c>
      <c r="Q1389">
        <f>IF(M1389=0,0,M1389/予定価格!B1377)</f>
        <v>0</v>
      </c>
      <c r="R1389">
        <f t="shared" si="388"/>
        <v>11</v>
      </c>
      <c r="S1389">
        <f t="shared" si="396"/>
        <v>0</v>
      </c>
      <c r="T1389" s="6">
        <f t="shared" si="397"/>
        <v>0</v>
      </c>
      <c r="U1389" s="6" t="e">
        <f>IF(予定価格!$G$1939=0,ROUND(予定価格!H1377*(入力表!$F$12/予定価格!$H$1943),-$F$14),ROUND((予定価格!G1377*(入力表!$F$12-予定価格!$H$1943)/予定価格!$G$1943)+予定価格!H1377,-$F$14))</f>
        <v>#DIV/0!</v>
      </c>
      <c r="V1389" t="e">
        <f>IF(U1389=0,1,IF(予定価格!O1377=0,1,(U1389-予定価格!P1377)/予定価格!O1377))</f>
        <v>#DIV/0!</v>
      </c>
      <c r="W1389" t="e">
        <f t="shared" si="389"/>
        <v>#DIV/0!</v>
      </c>
      <c r="X1389" t="e">
        <f t="shared" si="398"/>
        <v>#DIV/0!</v>
      </c>
      <c r="Y1389" t="e">
        <f>IF(U1389=0,0,IF(予定価格!G1377=0,0,(U1389-予定価格!H1377)/予定価格!G1377))</f>
        <v>#DIV/0!</v>
      </c>
      <c r="Z1389" t="e">
        <f t="shared" si="390"/>
        <v>#DIV/0!</v>
      </c>
      <c r="AA1389" t="e">
        <f t="shared" si="399"/>
        <v>#DIV/0!</v>
      </c>
      <c r="AB1389" s="6" t="e">
        <f t="shared" si="400"/>
        <v>#DIV/0!</v>
      </c>
    </row>
    <row r="1390" spans="1:28" hidden="1" x14ac:dyDescent="0.2">
      <c r="A1390">
        <f>+予定価格!A1378</f>
        <v>0</v>
      </c>
      <c r="B1390" s="268">
        <f>ROUND(予定価格!B1378*査定表!$B$1949,-D1390)+E1390</f>
        <v>0</v>
      </c>
      <c r="C1390" s="268"/>
      <c r="D1390" s="32">
        <f t="shared" si="385"/>
        <v>3</v>
      </c>
      <c r="E1390" s="33">
        <f t="shared" si="391"/>
        <v>0</v>
      </c>
      <c r="F1390" s="268">
        <f>IF($F$12=0,0,IF(予定価格!$G$1939=0,ROUND(予定価格!H1378*(入力表!$F$12/予定価格!$H$1943),-H1390),ROUND((予定価格!G1378*(入力表!$F$12-予定価格!$H$1943)/予定価格!$G$1943)+予定価格!H1378,-H1390)))+I1390</f>
        <v>0</v>
      </c>
      <c r="G1390" s="268"/>
      <c r="H1390" s="34">
        <f t="shared" si="386"/>
        <v>3</v>
      </c>
      <c r="I1390" s="35">
        <f t="shared" si="392"/>
        <v>0</v>
      </c>
      <c r="J1390" s="252">
        <f t="shared" si="393"/>
        <v>0</v>
      </c>
      <c r="K1390" s="12">
        <f t="shared" si="394"/>
        <v>0</v>
      </c>
      <c r="L1390" s="37"/>
      <c r="M1390" s="6">
        <f>ROUND(予定価格!B1378*査定表!$B$1949,-$F$14)</f>
        <v>0</v>
      </c>
      <c r="N1390">
        <f>IF(M1390=0,1,M1390/予定価格!B1378)</f>
        <v>1</v>
      </c>
      <c r="O1390">
        <f t="shared" si="387"/>
        <v>11</v>
      </c>
      <c r="P1390">
        <f t="shared" si="395"/>
        <v>0</v>
      </c>
      <c r="Q1390">
        <f>IF(M1390=0,0,M1390/予定価格!B1378)</f>
        <v>0</v>
      </c>
      <c r="R1390">
        <f t="shared" si="388"/>
        <v>11</v>
      </c>
      <c r="S1390">
        <f t="shared" si="396"/>
        <v>0</v>
      </c>
      <c r="T1390" s="6">
        <f t="shared" si="397"/>
        <v>0</v>
      </c>
      <c r="U1390" s="6" t="e">
        <f>IF(予定価格!$G$1939=0,ROUND(予定価格!H1378*(入力表!$F$12/予定価格!$H$1943),-$F$14),ROUND((予定価格!G1378*(入力表!$F$12-予定価格!$H$1943)/予定価格!$G$1943)+予定価格!H1378,-$F$14))</f>
        <v>#DIV/0!</v>
      </c>
      <c r="V1390" t="e">
        <f>IF(U1390=0,1,IF(予定価格!O1378=0,1,(U1390-予定価格!P1378)/予定価格!O1378))</f>
        <v>#DIV/0!</v>
      </c>
      <c r="W1390" t="e">
        <f t="shared" si="389"/>
        <v>#DIV/0!</v>
      </c>
      <c r="X1390" t="e">
        <f t="shared" si="398"/>
        <v>#DIV/0!</v>
      </c>
      <c r="Y1390" t="e">
        <f>IF(U1390=0,0,IF(予定価格!G1378=0,0,(U1390-予定価格!H1378)/予定価格!G1378))</f>
        <v>#DIV/0!</v>
      </c>
      <c r="Z1390" t="e">
        <f t="shared" si="390"/>
        <v>#DIV/0!</v>
      </c>
      <c r="AA1390" t="e">
        <f t="shared" si="399"/>
        <v>#DIV/0!</v>
      </c>
      <c r="AB1390" s="6" t="e">
        <f t="shared" si="400"/>
        <v>#DIV/0!</v>
      </c>
    </row>
    <row r="1391" spans="1:28" hidden="1" x14ac:dyDescent="0.2">
      <c r="A1391">
        <f>+予定価格!A1379</f>
        <v>0</v>
      </c>
      <c r="B1391" s="268">
        <f>ROUND(予定価格!B1379*査定表!$B$1949,-D1391)+E1391</f>
        <v>0</v>
      </c>
      <c r="C1391" s="268"/>
      <c r="D1391" s="32">
        <f t="shared" si="385"/>
        <v>3</v>
      </c>
      <c r="E1391" s="33">
        <f t="shared" si="391"/>
        <v>0</v>
      </c>
      <c r="F1391" s="268">
        <f>IF($F$12=0,0,IF(予定価格!$G$1939=0,ROUND(予定価格!H1379*(入力表!$F$12/予定価格!$H$1943),-H1391),ROUND((予定価格!G1379*(入力表!$F$12-予定価格!$H$1943)/予定価格!$G$1943)+予定価格!H1379,-H1391)))+I1391</f>
        <v>0</v>
      </c>
      <c r="G1391" s="268"/>
      <c r="H1391" s="34">
        <f t="shared" si="386"/>
        <v>3</v>
      </c>
      <c r="I1391" s="35">
        <f t="shared" si="392"/>
        <v>0</v>
      </c>
      <c r="J1391" s="252">
        <f t="shared" si="393"/>
        <v>0</v>
      </c>
      <c r="K1391" s="12">
        <f t="shared" si="394"/>
        <v>0</v>
      </c>
      <c r="L1391" s="37"/>
      <c r="M1391" s="6">
        <f>ROUND(予定価格!B1379*査定表!$B$1949,-$F$14)</f>
        <v>0</v>
      </c>
      <c r="N1391">
        <f>IF(M1391=0,1,M1391/予定価格!B1379)</f>
        <v>1</v>
      </c>
      <c r="O1391">
        <f t="shared" si="387"/>
        <v>11</v>
      </c>
      <c r="P1391">
        <f t="shared" si="395"/>
        <v>0</v>
      </c>
      <c r="Q1391">
        <f>IF(M1391=0,0,M1391/予定価格!B1379)</f>
        <v>0</v>
      </c>
      <c r="R1391">
        <f t="shared" si="388"/>
        <v>11</v>
      </c>
      <c r="S1391">
        <f t="shared" si="396"/>
        <v>0</v>
      </c>
      <c r="T1391" s="6">
        <f t="shared" si="397"/>
        <v>0</v>
      </c>
      <c r="U1391" s="6" t="e">
        <f>IF(予定価格!$G$1939=0,ROUND(予定価格!H1379*(入力表!$F$12/予定価格!$H$1943),-$F$14),ROUND((予定価格!G1379*(入力表!$F$12-予定価格!$H$1943)/予定価格!$G$1943)+予定価格!H1379,-$F$14))</f>
        <v>#DIV/0!</v>
      </c>
      <c r="V1391" t="e">
        <f>IF(U1391=0,1,IF(予定価格!O1379=0,1,(U1391-予定価格!P1379)/予定価格!O1379))</f>
        <v>#DIV/0!</v>
      </c>
      <c r="W1391" t="e">
        <f t="shared" si="389"/>
        <v>#DIV/0!</v>
      </c>
      <c r="X1391" t="e">
        <f t="shared" si="398"/>
        <v>#DIV/0!</v>
      </c>
      <c r="Y1391" t="e">
        <f>IF(U1391=0,0,IF(予定価格!G1379=0,0,(U1391-予定価格!H1379)/予定価格!G1379))</f>
        <v>#DIV/0!</v>
      </c>
      <c r="Z1391" t="e">
        <f t="shared" si="390"/>
        <v>#DIV/0!</v>
      </c>
      <c r="AA1391" t="e">
        <f t="shared" si="399"/>
        <v>#DIV/0!</v>
      </c>
      <c r="AB1391" s="6" t="e">
        <f t="shared" si="400"/>
        <v>#DIV/0!</v>
      </c>
    </row>
    <row r="1392" spans="1:28" hidden="1" x14ac:dyDescent="0.2">
      <c r="A1392">
        <f>+予定価格!A1380</f>
        <v>0</v>
      </c>
      <c r="B1392" s="268">
        <f>ROUND(予定価格!B1380*査定表!$B$1949,-D1392)+E1392</f>
        <v>0</v>
      </c>
      <c r="C1392" s="268"/>
      <c r="D1392" s="32">
        <f t="shared" si="385"/>
        <v>3</v>
      </c>
      <c r="E1392" s="33">
        <f t="shared" si="391"/>
        <v>0</v>
      </c>
      <c r="F1392" s="268">
        <f>IF($F$12=0,0,IF(予定価格!$G$1939=0,ROUND(予定価格!H1380*(入力表!$F$12/予定価格!$H$1943),-H1392),ROUND((予定価格!G1380*(入力表!$F$12-予定価格!$H$1943)/予定価格!$G$1943)+予定価格!H1380,-H1392)))+I1392</f>
        <v>0</v>
      </c>
      <c r="G1392" s="268"/>
      <c r="H1392" s="34">
        <f t="shared" si="386"/>
        <v>3</v>
      </c>
      <c r="I1392" s="35">
        <f t="shared" si="392"/>
        <v>0</v>
      </c>
      <c r="J1392" s="252">
        <f t="shared" si="393"/>
        <v>0</v>
      </c>
      <c r="K1392" s="12">
        <f t="shared" si="394"/>
        <v>0</v>
      </c>
      <c r="L1392" s="37"/>
      <c r="M1392" s="6">
        <f>ROUND(予定価格!B1380*査定表!$B$1949,-$F$14)</f>
        <v>0</v>
      </c>
      <c r="N1392">
        <f>IF(M1392=0,1,M1392/予定価格!B1380)</f>
        <v>1</v>
      </c>
      <c r="O1392">
        <f t="shared" si="387"/>
        <v>11</v>
      </c>
      <c r="P1392">
        <f t="shared" si="395"/>
        <v>0</v>
      </c>
      <c r="Q1392">
        <f>IF(M1392=0,0,M1392/予定価格!B1380)</f>
        <v>0</v>
      </c>
      <c r="R1392">
        <f t="shared" si="388"/>
        <v>11</v>
      </c>
      <c r="S1392">
        <f t="shared" si="396"/>
        <v>0</v>
      </c>
      <c r="T1392" s="6">
        <f t="shared" si="397"/>
        <v>0</v>
      </c>
      <c r="U1392" s="6" t="e">
        <f>IF(予定価格!$G$1939=0,ROUND(予定価格!H1380*(入力表!$F$12/予定価格!$H$1943),-$F$14),ROUND((予定価格!G1380*(入力表!$F$12-予定価格!$H$1943)/予定価格!$G$1943)+予定価格!H1380,-$F$14))</f>
        <v>#DIV/0!</v>
      </c>
      <c r="V1392" t="e">
        <f>IF(U1392=0,1,IF(予定価格!O1380=0,1,(U1392-予定価格!P1380)/予定価格!O1380))</f>
        <v>#DIV/0!</v>
      </c>
      <c r="W1392" t="e">
        <f t="shared" si="389"/>
        <v>#DIV/0!</v>
      </c>
      <c r="X1392" t="e">
        <f t="shared" si="398"/>
        <v>#DIV/0!</v>
      </c>
      <c r="Y1392" t="e">
        <f>IF(U1392=0,0,IF(予定価格!G1380=0,0,(U1392-予定価格!H1380)/予定価格!G1380))</f>
        <v>#DIV/0!</v>
      </c>
      <c r="Z1392" t="e">
        <f t="shared" si="390"/>
        <v>#DIV/0!</v>
      </c>
      <c r="AA1392" t="e">
        <f t="shared" si="399"/>
        <v>#DIV/0!</v>
      </c>
      <c r="AB1392" s="6" t="e">
        <f t="shared" si="400"/>
        <v>#DIV/0!</v>
      </c>
    </row>
    <row r="1393" spans="1:28" hidden="1" x14ac:dyDescent="0.2">
      <c r="A1393">
        <f>+予定価格!A1381</f>
        <v>0</v>
      </c>
      <c r="B1393" s="268">
        <f>ROUND(予定価格!B1381*査定表!$B$1949,-D1393)+E1393</f>
        <v>0</v>
      </c>
      <c r="C1393" s="268"/>
      <c r="D1393" s="32">
        <f t="shared" si="385"/>
        <v>3</v>
      </c>
      <c r="E1393" s="33">
        <f t="shared" si="391"/>
        <v>0</v>
      </c>
      <c r="F1393" s="268">
        <f>IF($F$12=0,0,IF(予定価格!$G$1939=0,ROUND(予定価格!H1381*(入力表!$F$12/予定価格!$H$1943),-H1393),ROUND((予定価格!G1381*(入力表!$F$12-予定価格!$H$1943)/予定価格!$G$1943)+予定価格!H1381,-H1393)))+I1393</f>
        <v>0</v>
      </c>
      <c r="G1393" s="268"/>
      <c r="H1393" s="34">
        <f t="shared" si="386"/>
        <v>3</v>
      </c>
      <c r="I1393" s="35">
        <f t="shared" si="392"/>
        <v>0</v>
      </c>
      <c r="J1393" s="252">
        <f t="shared" si="393"/>
        <v>0</v>
      </c>
      <c r="K1393" s="12">
        <f t="shared" si="394"/>
        <v>0</v>
      </c>
      <c r="L1393" s="37"/>
      <c r="M1393" s="6">
        <f>ROUND(予定価格!B1381*査定表!$B$1949,-$F$14)</f>
        <v>0</v>
      </c>
      <c r="N1393">
        <f>IF(M1393=0,1,M1393/予定価格!B1381)</f>
        <v>1</v>
      </c>
      <c r="O1393">
        <f t="shared" si="387"/>
        <v>11</v>
      </c>
      <c r="P1393">
        <f t="shared" si="395"/>
        <v>0</v>
      </c>
      <c r="Q1393">
        <f>IF(M1393=0,0,M1393/予定価格!B1381)</f>
        <v>0</v>
      </c>
      <c r="R1393">
        <f t="shared" si="388"/>
        <v>11</v>
      </c>
      <c r="S1393">
        <f t="shared" si="396"/>
        <v>0</v>
      </c>
      <c r="T1393" s="6">
        <f t="shared" si="397"/>
        <v>0</v>
      </c>
      <c r="U1393" s="6" t="e">
        <f>IF(予定価格!$G$1939=0,ROUND(予定価格!H1381*(入力表!$F$12/予定価格!$H$1943),-$F$14),ROUND((予定価格!G1381*(入力表!$F$12-予定価格!$H$1943)/予定価格!$G$1943)+予定価格!H1381,-$F$14))</f>
        <v>#DIV/0!</v>
      </c>
      <c r="V1393" t="e">
        <f>IF(U1393=0,1,IF(予定価格!O1381=0,1,(U1393-予定価格!P1381)/予定価格!O1381))</f>
        <v>#DIV/0!</v>
      </c>
      <c r="W1393" t="e">
        <f t="shared" si="389"/>
        <v>#DIV/0!</v>
      </c>
      <c r="X1393" t="e">
        <f t="shared" si="398"/>
        <v>#DIV/0!</v>
      </c>
      <c r="Y1393" t="e">
        <f>IF(U1393=0,0,IF(予定価格!G1381=0,0,(U1393-予定価格!H1381)/予定価格!G1381))</f>
        <v>#DIV/0!</v>
      </c>
      <c r="Z1393" t="e">
        <f t="shared" si="390"/>
        <v>#DIV/0!</v>
      </c>
      <c r="AA1393" t="e">
        <f t="shared" si="399"/>
        <v>#DIV/0!</v>
      </c>
      <c r="AB1393" s="6" t="e">
        <f t="shared" si="400"/>
        <v>#DIV/0!</v>
      </c>
    </row>
    <row r="1394" spans="1:28" hidden="1" x14ac:dyDescent="0.2">
      <c r="A1394">
        <f>+予定価格!A1382</f>
        <v>0</v>
      </c>
      <c r="B1394" s="268">
        <f>ROUND(予定価格!B1382*査定表!$B$1949,-D1394)+E1394</f>
        <v>0</v>
      </c>
      <c r="C1394" s="268"/>
      <c r="D1394" s="32">
        <f t="shared" si="385"/>
        <v>3</v>
      </c>
      <c r="E1394" s="33">
        <f t="shared" si="391"/>
        <v>0</v>
      </c>
      <c r="F1394" s="268">
        <f>IF($F$12=0,0,IF(予定価格!$G$1939=0,ROUND(予定価格!H1382*(入力表!$F$12/予定価格!$H$1943),-H1394),ROUND((予定価格!G1382*(入力表!$F$12-予定価格!$H$1943)/予定価格!$G$1943)+予定価格!H1382,-H1394)))+I1394</f>
        <v>0</v>
      </c>
      <c r="G1394" s="268"/>
      <c r="H1394" s="34">
        <f t="shared" si="386"/>
        <v>3</v>
      </c>
      <c r="I1394" s="35">
        <f t="shared" si="392"/>
        <v>0</v>
      </c>
      <c r="J1394" s="252">
        <f t="shared" si="393"/>
        <v>0</v>
      </c>
      <c r="K1394" s="12">
        <f t="shared" si="394"/>
        <v>0</v>
      </c>
      <c r="L1394" s="37"/>
      <c r="M1394" s="6">
        <f>ROUND(予定価格!B1382*査定表!$B$1949,-$F$14)</f>
        <v>0</v>
      </c>
      <c r="N1394">
        <f>IF(M1394=0,1,M1394/予定価格!B1382)</f>
        <v>1</v>
      </c>
      <c r="O1394">
        <f t="shared" si="387"/>
        <v>11</v>
      </c>
      <c r="P1394">
        <f t="shared" si="395"/>
        <v>0</v>
      </c>
      <c r="Q1394">
        <f>IF(M1394=0,0,M1394/予定価格!B1382)</f>
        <v>0</v>
      </c>
      <c r="R1394">
        <f t="shared" si="388"/>
        <v>11</v>
      </c>
      <c r="S1394">
        <f t="shared" si="396"/>
        <v>0</v>
      </c>
      <c r="T1394" s="6">
        <f t="shared" si="397"/>
        <v>0</v>
      </c>
      <c r="U1394" s="6" t="e">
        <f>IF(予定価格!$G$1939=0,ROUND(予定価格!H1382*(入力表!$F$12/予定価格!$H$1943),-$F$14),ROUND((予定価格!G1382*(入力表!$F$12-予定価格!$H$1943)/予定価格!$G$1943)+予定価格!H1382,-$F$14))</f>
        <v>#DIV/0!</v>
      </c>
      <c r="V1394" t="e">
        <f>IF(U1394=0,1,IF(予定価格!O1382=0,1,(U1394-予定価格!P1382)/予定価格!O1382))</f>
        <v>#DIV/0!</v>
      </c>
      <c r="W1394" t="e">
        <f t="shared" si="389"/>
        <v>#DIV/0!</v>
      </c>
      <c r="X1394" t="e">
        <f t="shared" si="398"/>
        <v>#DIV/0!</v>
      </c>
      <c r="Y1394" t="e">
        <f>IF(U1394=0,0,IF(予定価格!G1382=0,0,(U1394-予定価格!H1382)/予定価格!G1382))</f>
        <v>#DIV/0!</v>
      </c>
      <c r="Z1394" t="e">
        <f t="shared" si="390"/>
        <v>#DIV/0!</v>
      </c>
      <c r="AA1394" t="e">
        <f t="shared" si="399"/>
        <v>#DIV/0!</v>
      </c>
      <c r="AB1394" s="6" t="e">
        <f t="shared" si="400"/>
        <v>#DIV/0!</v>
      </c>
    </row>
    <row r="1395" spans="1:28" hidden="1" x14ac:dyDescent="0.2">
      <c r="A1395">
        <f>+予定価格!A1383</f>
        <v>0</v>
      </c>
      <c r="B1395" s="268">
        <f>ROUND(予定価格!B1383*査定表!$B$1949,-D1395)+E1395</f>
        <v>0</v>
      </c>
      <c r="C1395" s="268"/>
      <c r="D1395" s="32">
        <f t="shared" si="385"/>
        <v>3</v>
      </c>
      <c r="E1395" s="33">
        <f t="shared" si="391"/>
        <v>0</v>
      </c>
      <c r="F1395" s="268">
        <f>IF($F$12=0,0,IF(予定価格!$G$1939=0,ROUND(予定価格!H1383*(入力表!$F$12/予定価格!$H$1943),-H1395),ROUND((予定価格!G1383*(入力表!$F$12-予定価格!$H$1943)/予定価格!$G$1943)+予定価格!H1383,-H1395)))+I1395</f>
        <v>0</v>
      </c>
      <c r="G1395" s="268"/>
      <c r="H1395" s="34">
        <f t="shared" si="386"/>
        <v>3</v>
      </c>
      <c r="I1395" s="35">
        <f t="shared" si="392"/>
        <v>0</v>
      </c>
      <c r="J1395" s="252">
        <f t="shared" si="393"/>
        <v>0</v>
      </c>
      <c r="K1395" s="12">
        <f t="shared" si="394"/>
        <v>0</v>
      </c>
      <c r="L1395" s="37"/>
      <c r="M1395" s="6">
        <f>ROUND(予定価格!B1383*査定表!$B$1949,-$F$14)</f>
        <v>0</v>
      </c>
      <c r="N1395">
        <f>IF(M1395=0,1,M1395/予定価格!B1383)</f>
        <v>1</v>
      </c>
      <c r="O1395">
        <f t="shared" si="387"/>
        <v>11</v>
      </c>
      <c r="P1395">
        <f t="shared" si="395"/>
        <v>0</v>
      </c>
      <c r="Q1395">
        <f>IF(M1395=0,0,M1395/予定価格!B1383)</f>
        <v>0</v>
      </c>
      <c r="R1395">
        <f t="shared" si="388"/>
        <v>11</v>
      </c>
      <c r="S1395">
        <f t="shared" si="396"/>
        <v>0</v>
      </c>
      <c r="T1395" s="6">
        <f t="shared" si="397"/>
        <v>0</v>
      </c>
      <c r="U1395" s="6" t="e">
        <f>IF(予定価格!$G$1939=0,ROUND(予定価格!H1383*(入力表!$F$12/予定価格!$H$1943),-$F$14),ROUND((予定価格!G1383*(入力表!$F$12-予定価格!$H$1943)/予定価格!$G$1943)+予定価格!H1383,-$F$14))</f>
        <v>#DIV/0!</v>
      </c>
      <c r="V1395" t="e">
        <f>IF(U1395=0,1,IF(予定価格!O1383=0,1,(U1395-予定価格!P1383)/予定価格!O1383))</f>
        <v>#DIV/0!</v>
      </c>
      <c r="W1395" t="e">
        <f t="shared" si="389"/>
        <v>#DIV/0!</v>
      </c>
      <c r="X1395" t="e">
        <f t="shared" si="398"/>
        <v>#DIV/0!</v>
      </c>
      <c r="Y1395" t="e">
        <f>IF(U1395=0,0,IF(予定価格!G1383=0,0,(U1395-予定価格!H1383)/予定価格!G1383))</f>
        <v>#DIV/0!</v>
      </c>
      <c r="Z1395" t="e">
        <f t="shared" si="390"/>
        <v>#DIV/0!</v>
      </c>
      <c r="AA1395" t="e">
        <f t="shared" si="399"/>
        <v>#DIV/0!</v>
      </c>
      <c r="AB1395" s="6" t="e">
        <f t="shared" si="400"/>
        <v>#DIV/0!</v>
      </c>
    </row>
    <row r="1396" spans="1:28" hidden="1" x14ac:dyDescent="0.2">
      <c r="A1396">
        <f>+予定価格!A1384</f>
        <v>0</v>
      </c>
      <c r="B1396" s="268">
        <f>ROUND(予定価格!B1384*査定表!$B$1949,-D1396)+E1396</f>
        <v>0</v>
      </c>
      <c r="C1396" s="268"/>
      <c r="D1396" s="32">
        <f t="shared" si="385"/>
        <v>3</v>
      </c>
      <c r="E1396" s="33">
        <f t="shared" si="391"/>
        <v>0</v>
      </c>
      <c r="F1396" s="268">
        <f>IF($F$12=0,0,IF(予定価格!$G$1939=0,ROUND(予定価格!H1384*(入力表!$F$12/予定価格!$H$1943),-H1396),ROUND((予定価格!G1384*(入力表!$F$12-予定価格!$H$1943)/予定価格!$G$1943)+予定価格!H1384,-H1396)))+I1396</f>
        <v>0</v>
      </c>
      <c r="G1396" s="268"/>
      <c r="H1396" s="34">
        <f t="shared" si="386"/>
        <v>3</v>
      </c>
      <c r="I1396" s="35">
        <f t="shared" si="392"/>
        <v>0</v>
      </c>
      <c r="J1396" s="252">
        <f t="shared" si="393"/>
        <v>0</v>
      </c>
      <c r="K1396" s="12">
        <f t="shared" si="394"/>
        <v>0</v>
      </c>
      <c r="L1396" s="37"/>
      <c r="M1396" s="6">
        <f>ROUND(予定価格!B1384*査定表!$B$1949,-$F$14)</f>
        <v>0</v>
      </c>
      <c r="N1396">
        <f>IF(M1396=0,1,M1396/予定価格!B1384)</f>
        <v>1</v>
      </c>
      <c r="O1396">
        <f t="shared" si="387"/>
        <v>11</v>
      </c>
      <c r="P1396">
        <f t="shared" si="395"/>
        <v>0</v>
      </c>
      <c r="Q1396">
        <f>IF(M1396=0,0,M1396/予定価格!B1384)</f>
        <v>0</v>
      </c>
      <c r="R1396">
        <f t="shared" si="388"/>
        <v>11</v>
      </c>
      <c r="S1396">
        <f t="shared" si="396"/>
        <v>0</v>
      </c>
      <c r="T1396" s="6">
        <f t="shared" si="397"/>
        <v>0</v>
      </c>
      <c r="U1396" s="6" t="e">
        <f>IF(予定価格!$G$1939=0,ROUND(予定価格!H1384*(入力表!$F$12/予定価格!$H$1943),-$F$14),ROUND((予定価格!G1384*(入力表!$F$12-予定価格!$H$1943)/予定価格!$G$1943)+予定価格!H1384,-$F$14))</f>
        <v>#DIV/0!</v>
      </c>
      <c r="V1396" t="e">
        <f>IF(U1396=0,1,IF(予定価格!O1384=0,1,(U1396-予定価格!P1384)/予定価格!O1384))</f>
        <v>#DIV/0!</v>
      </c>
      <c r="W1396" t="e">
        <f t="shared" si="389"/>
        <v>#DIV/0!</v>
      </c>
      <c r="X1396" t="e">
        <f t="shared" si="398"/>
        <v>#DIV/0!</v>
      </c>
      <c r="Y1396" t="e">
        <f>IF(U1396=0,0,IF(予定価格!G1384=0,0,(U1396-予定価格!H1384)/予定価格!G1384))</f>
        <v>#DIV/0!</v>
      </c>
      <c r="Z1396" t="e">
        <f t="shared" si="390"/>
        <v>#DIV/0!</v>
      </c>
      <c r="AA1396" t="e">
        <f t="shared" si="399"/>
        <v>#DIV/0!</v>
      </c>
      <c r="AB1396" s="6" t="e">
        <f t="shared" si="400"/>
        <v>#DIV/0!</v>
      </c>
    </row>
    <row r="1397" spans="1:28" hidden="1" x14ac:dyDescent="0.2">
      <c r="A1397">
        <f>+予定価格!A1385</f>
        <v>0</v>
      </c>
      <c r="B1397" s="268">
        <f>ROUND(予定価格!B1385*査定表!$B$1949,-D1397)+E1397</f>
        <v>0</v>
      </c>
      <c r="C1397" s="268"/>
      <c r="D1397" s="32">
        <f t="shared" si="385"/>
        <v>3</v>
      </c>
      <c r="E1397" s="33">
        <f t="shared" si="391"/>
        <v>0</v>
      </c>
      <c r="F1397" s="268">
        <f>IF($F$12=0,0,IF(予定価格!$G$1939=0,ROUND(予定価格!H1385*(入力表!$F$12/予定価格!$H$1943),-H1397),ROUND((予定価格!G1385*(入力表!$F$12-予定価格!$H$1943)/予定価格!$G$1943)+予定価格!H1385,-H1397)))+I1397</f>
        <v>0</v>
      </c>
      <c r="G1397" s="268"/>
      <c r="H1397" s="34">
        <f t="shared" si="386"/>
        <v>3</v>
      </c>
      <c r="I1397" s="35">
        <f t="shared" si="392"/>
        <v>0</v>
      </c>
      <c r="J1397" s="252">
        <f t="shared" si="393"/>
        <v>0</v>
      </c>
      <c r="K1397" s="12">
        <f t="shared" si="394"/>
        <v>0</v>
      </c>
      <c r="L1397" s="37"/>
      <c r="M1397" s="6">
        <f>ROUND(予定価格!B1385*査定表!$B$1949,-$F$14)</f>
        <v>0</v>
      </c>
      <c r="N1397">
        <f>IF(M1397=0,1,M1397/予定価格!B1385)</f>
        <v>1</v>
      </c>
      <c r="O1397">
        <f t="shared" si="387"/>
        <v>11</v>
      </c>
      <c r="P1397">
        <f t="shared" si="395"/>
        <v>0</v>
      </c>
      <c r="Q1397">
        <f>IF(M1397=0,0,M1397/予定価格!B1385)</f>
        <v>0</v>
      </c>
      <c r="R1397">
        <f t="shared" si="388"/>
        <v>11</v>
      </c>
      <c r="S1397">
        <f t="shared" si="396"/>
        <v>0</v>
      </c>
      <c r="T1397" s="6">
        <f t="shared" si="397"/>
        <v>0</v>
      </c>
      <c r="U1397" s="6" t="e">
        <f>IF(予定価格!$G$1939=0,ROUND(予定価格!H1385*(入力表!$F$12/予定価格!$H$1943),-$F$14),ROUND((予定価格!G1385*(入力表!$F$12-予定価格!$H$1943)/予定価格!$G$1943)+予定価格!H1385,-$F$14))</f>
        <v>#DIV/0!</v>
      </c>
      <c r="V1397" t="e">
        <f>IF(U1397=0,1,IF(予定価格!O1385=0,1,(U1397-予定価格!P1385)/予定価格!O1385))</f>
        <v>#DIV/0!</v>
      </c>
      <c r="W1397" t="e">
        <f t="shared" si="389"/>
        <v>#DIV/0!</v>
      </c>
      <c r="X1397" t="e">
        <f t="shared" si="398"/>
        <v>#DIV/0!</v>
      </c>
      <c r="Y1397" t="e">
        <f>IF(U1397=0,0,IF(予定価格!G1385=0,0,(U1397-予定価格!H1385)/予定価格!G1385))</f>
        <v>#DIV/0!</v>
      </c>
      <c r="Z1397" t="e">
        <f t="shared" si="390"/>
        <v>#DIV/0!</v>
      </c>
      <c r="AA1397" t="e">
        <f t="shared" si="399"/>
        <v>#DIV/0!</v>
      </c>
      <c r="AB1397" s="6" t="e">
        <f t="shared" si="400"/>
        <v>#DIV/0!</v>
      </c>
    </row>
    <row r="1398" spans="1:28" hidden="1" x14ac:dyDescent="0.2">
      <c r="A1398">
        <f>+予定価格!A1386</f>
        <v>0</v>
      </c>
      <c r="B1398" s="268">
        <f>ROUND(予定価格!B1386*査定表!$B$1949,-D1398)+E1398</f>
        <v>0</v>
      </c>
      <c r="C1398" s="268"/>
      <c r="D1398" s="32">
        <f t="shared" si="385"/>
        <v>3</v>
      </c>
      <c r="E1398" s="33">
        <f t="shared" si="391"/>
        <v>0</v>
      </c>
      <c r="F1398" s="268">
        <f>IF($F$12=0,0,IF(予定価格!$G$1939=0,ROUND(予定価格!H1386*(入力表!$F$12/予定価格!$H$1943),-H1398),ROUND((予定価格!G1386*(入力表!$F$12-予定価格!$H$1943)/予定価格!$G$1943)+予定価格!H1386,-H1398)))+I1398</f>
        <v>0</v>
      </c>
      <c r="G1398" s="268"/>
      <c r="H1398" s="34">
        <f t="shared" si="386"/>
        <v>3</v>
      </c>
      <c r="I1398" s="35">
        <f t="shared" si="392"/>
        <v>0</v>
      </c>
      <c r="J1398" s="252">
        <f t="shared" si="393"/>
        <v>0</v>
      </c>
      <c r="K1398" s="12">
        <f t="shared" si="394"/>
        <v>0</v>
      </c>
      <c r="L1398" s="37"/>
      <c r="M1398" s="6">
        <f>ROUND(予定価格!B1386*査定表!$B$1949,-$F$14)</f>
        <v>0</v>
      </c>
      <c r="N1398">
        <f>IF(M1398=0,1,M1398/予定価格!B1386)</f>
        <v>1</v>
      </c>
      <c r="O1398">
        <f t="shared" si="387"/>
        <v>11</v>
      </c>
      <c r="P1398">
        <f t="shared" si="395"/>
        <v>0</v>
      </c>
      <c r="Q1398">
        <f>IF(M1398=0,0,M1398/予定価格!B1386)</f>
        <v>0</v>
      </c>
      <c r="R1398">
        <f t="shared" si="388"/>
        <v>11</v>
      </c>
      <c r="S1398">
        <f t="shared" si="396"/>
        <v>0</v>
      </c>
      <c r="T1398" s="6">
        <f t="shared" si="397"/>
        <v>0</v>
      </c>
      <c r="U1398" s="6" t="e">
        <f>IF(予定価格!$G$1939=0,ROUND(予定価格!H1386*(入力表!$F$12/予定価格!$H$1943),-$F$14),ROUND((予定価格!G1386*(入力表!$F$12-予定価格!$H$1943)/予定価格!$G$1943)+予定価格!H1386,-$F$14))</f>
        <v>#DIV/0!</v>
      </c>
      <c r="V1398" t="e">
        <f>IF(U1398=0,1,IF(予定価格!O1386=0,1,(U1398-予定価格!P1386)/予定価格!O1386))</f>
        <v>#DIV/0!</v>
      </c>
      <c r="W1398" t="e">
        <f t="shared" si="389"/>
        <v>#DIV/0!</v>
      </c>
      <c r="X1398" t="e">
        <f t="shared" si="398"/>
        <v>#DIV/0!</v>
      </c>
      <c r="Y1398" t="e">
        <f>IF(U1398=0,0,IF(予定価格!G1386=0,0,(U1398-予定価格!H1386)/予定価格!G1386))</f>
        <v>#DIV/0!</v>
      </c>
      <c r="Z1398" t="e">
        <f t="shared" si="390"/>
        <v>#DIV/0!</v>
      </c>
      <c r="AA1398" t="e">
        <f t="shared" si="399"/>
        <v>#DIV/0!</v>
      </c>
      <c r="AB1398" s="6" t="e">
        <f t="shared" si="400"/>
        <v>#DIV/0!</v>
      </c>
    </row>
    <row r="1399" spans="1:28" hidden="1" x14ac:dyDescent="0.2">
      <c r="A1399">
        <f>+予定価格!A1387</f>
        <v>0</v>
      </c>
      <c r="B1399" s="268">
        <f>ROUND(予定価格!B1387*査定表!$B$1949,-D1399)+E1399</f>
        <v>0</v>
      </c>
      <c r="C1399" s="268"/>
      <c r="D1399" s="32">
        <f t="shared" si="385"/>
        <v>3</v>
      </c>
      <c r="E1399" s="33">
        <f t="shared" si="391"/>
        <v>0</v>
      </c>
      <c r="F1399" s="268">
        <f>IF($F$12=0,0,IF(予定価格!$G$1939=0,ROUND(予定価格!H1387*(入力表!$F$12/予定価格!$H$1943),-H1399),ROUND((予定価格!G1387*(入力表!$F$12-予定価格!$H$1943)/予定価格!$G$1943)+予定価格!H1387,-H1399)))+I1399</f>
        <v>0</v>
      </c>
      <c r="G1399" s="268"/>
      <c r="H1399" s="34">
        <f t="shared" si="386"/>
        <v>3</v>
      </c>
      <c r="I1399" s="35">
        <f t="shared" si="392"/>
        <v>0</v>
      </c>
      <c r="J1399" s="252">
        <f t="shared" si="393"/>
        <v>0</v>
      </c>
      <c r="K1399" s="12">
        <f t="shared" si="394"/>
        <v>0</v>
      </c>
      <c r="L1399" s="37"/>
      <c r="M1399" s="6">
        <f>ROUND(予定価格!B1387*査定表!$B$1949,-$F$14)</f>
        <v>0</v>
      </c>
      <c r="N1399">
        <f>IF(M1399=0,1,M1399/予定価格!B1387)</f>
        <v>1</v>
      </c>
      <c r="O1399">
        <f t="shared" si="387"/>
        <v>11</v>
      </c>
      <c r="P1399">
        <f t="shared" si="395"/>
        <v>0</v>
      </c>
      <c r="Q1399">
        <f>IF(M1399=0,0,M1399/予定価格!B1387)</f>
        <v>0</v>
      </c>
      <c r="R1399">
        <f t="shared" si="388"/>
        <v>11</v>
      </c>
      <c r="S1399">
        <f t="shared" si="396"/>
        <v>0</v>
      </c>
      <c r="T1399" s="6">
        <f t="shared" si="397"/>
        <v>0</v>
      </c>
      <c r="U1399" s="6" t="e">
        <f>IF(予定価格!$G$1939=0,ROUND(予定価格!H1387*(入力表!$F$12/予定価格!$H$1943),-$F$14),ROUND((予定価格!G1387*(入力表!$F$12-予定価格!$H$1943)/予定価格!$G$1943)+予定価格!H1387,-$F$14))</f>
        <v>#DIV/0!</v>
      </c>
      <c r="V1399" t="e">
        <f>IF(U1399=0,1,IF(予定価格!O1387=0,1,(U1399-予定価格!P1387)/予定価格!O1387))</f>
        <v>#DIV/0!</v>
      </c>
      <c r="W1399" t="e">
        <f t="shared" si="389"/>
        <v>#DIV/0!</v>
      </c>
      <c r="X1399" t="e">
        <f t="shared" si="398"/>
        <v>#DIV/0!</v>
      </c>
      <c r="Y1399" t="e">
        <f>IF(U1399=0,0,IF(予定価格!G1387=0,0,(U1399-予定価格!H1387)/予定価格!G1387))</f>
        <v>#DIV/0!</v>
      </c>
      <c r="Z1399" t="e">
        <f t="shared" si="390"/>
        <v>#DIV/0!</v>
      </c>
      <c r="AA1399" t="e">
        <f t="shared" si="399"/>
        <v>#DIV/0!</v>
      </c>
      <c r="AB1399" s="6" t="e">
        <f t="shared" si="400"/>
        <v>#DIV/0!</v>
      </c>
    </row>
    <row r="1400" spans="1:28" hidden="1" x14ac:dyDescent="0.2">
      <c r="A1400">
        <f>+予定価格!A1388</f>
        <v>0</v>
      </c>
      <c r="B1400" s="268">
        <f>ROUND(予定価格!B1388*査定表!$B$1949,-D1400)+E1400</f>
        <v>0</v>
      </c>
      <c r="C1400" s="268"/>
      <c r="D1400" s="32">
        <f t="shared" si="385"/>
        <v>3</v>
      </c>
      <c r="E1400" s="33">
        <f t="shared" si="391"/>
        <v>0</v>
      </c>
      <c r="F1400" s="268">
        <f>IF($F$12=0,0,IF(予定価格!$G$1939=0,ROUND(予定価格!H1388*(入力表!$F$12/予定価格!$H$1943),-H1400),ROUND((予定価格!G1388*(入力表!$F$12-予定価格!$H$1943)/予定価格!$G$1943)+予定価格!H1388,-H1400)))+I1400</f>
        <v>0</v>
      </c>
      <c r="G1400" s="268"/>
      <c r="H1400" s="34">
        <f t="shared" si="386"/>
        <v>3</v>
      </c>
      <c r="I1400" s="35">
        <f t="shared" si="392"/>
        <v>0</v>
      </c>
      <c r="J1400" s="252">
        <f t="shared" si="393"/>
        <v>0</v>
      </c>
      <c r="K1400" s="12">
        <f t="shared" si="394"/>
        <v>0</v>
      </c>
      <c r="L1400" s="37"/>
      <c r="M1400" s="6">
        <f>ROUND(予定価格!B1388*査定表!$B$1949,-$F$14)</f>
        <v>0</v>
      </c>
      <c r="N1400">
        <f>IF(M1400=0,1,M1400/予定価格!B1388)</f>
        <v>1</v>
      </c>
      <c r="O1400">
        <f t="shared" si="387"/>
        <v>11</v>
      </c>
      <c r="P1400">
        <f t="shared" si="395"/>
        <v>0</v>
      </c>
      <c r="Q1400">
        <f>IF(M1400=0,0,M1400/予定価格!B1388)</f>
        <v>0</v>
      </c>
      <c r="R1400">
        <f t="shared" si="388"/>
        <v>11</v>
      </c>
      <c r="S1400">
        <f t="shared" si="396"/>
        <v>0</v>
      </c>
      <c r="T1400" s="6">
        <f t="shared" si="397"/>
        <v>0</v>
      </c>
      <c r="U1400" s="6" t="e">
        <f>IF(予定価格!$G$1939=0,ROUND(予定価格!H1388*(入力表!$F$12/予定価格!$H$1943),-$F$14),ROUND((予定価格!G1388*(入力表!$F$12-予定価格!$H$1943)/予定価格!$G$1943)+予定価格!H1388,-$F$14))</f>
        <v>#DIV/0!</v>
      </c>
      <c r="V1400" t="e">
        <f>IF(U1400=0,1,IF(予定価格!O1388=0,1,(U1400-予定価格!P1388)/予定価格!O1388))</f>
        <v>#DIV/0!</v>
      </c>
      <c r="W1400" t="e">
        <f t="shared" si="389"/>
        <v>#DIV/0!</v>
      </c>
      <c r="X1400" t="e">
        <f t="shared" si="398"/>
        <v>#DIV/0!</v>
      </c>
      <c r="Y1400" t="e">
        <f>IF(U1400=0,0,IF(予定価格!G1388=0,0,(U1400-予定価格!H1388)/予定価格!G1388))</f>
        <v>#DIV/0!</v>
      </c>
      <c r="Z1400" t="e">
        <f t="shared" si="390"/>
        <v>#DIV/0!</v>
      </c>
      <c r="AA1400" t="e">
        <f t="shared" si="399"/>
        <v>#DIV/0!</v>
      </c>
      <c r="AB1400" s="6" t="e">
        <f t="shared" si="400"/>
        <v>#DIV/0!</v>
      </c>
    </row>
    <row r="1401" spans="1:28" hidden="1" x14ac:dyDescent="0.2">
      <c r="A1401">
        <f>+予定価格!A1389</f>
        <v>0</v>
      </c>
      <c r="B1401" s="268">
        <f>ROUND(予定価格!B1389*査定表!$B$1949,-D1401)+E1401</f>
        <v>0</v>
      </c>
      <c r="C1401" s="268"/>
      <c r="D1401" s="32">
        <f t="shared" si="385"/>
        <v>3</v>
      </c>
      <c r="E1401" s="33">
        <f t="shared" si="391"/>
        <v>0</v>
      </c>
      <c r="F1401" s="268">
        <f>IF($F$12=0,0,IF(予定価格!$G$1939=0,ROUND(予定価格!H1389*(入力表!$F$12/予定価格!$H$1943),-H1401),ROUND((予定価格!G1389*(入力表!$F$12-予定価格!$H$1943)/予定価格!$G$1943)+予定価格!H1389,-H1401)))+I1401</f>
        <v>0</v>
      </c>
      <c r="G1401" s="268"/>
      <c r="H1401" s="34">
        <f t="shared" si="386"/>
        <v>3</v>
      </c>
      <c r="I1401" s="35">
        <f t="shared" si="392"/>
        <v>0</v>
      </c>
      <c r="J1401" s="252">
        <f t="shared" si="393"/>
        <v>0</v>
      </c>
      <c r="K1401" s="12">
        <f t="shared" si="394"/>
        <v>0</v>
      </c>
      <c r="L1401" s="37"/>
      <c r="M1401" s="6">
        <f>ROUND(予定価格!B1389*査定表!$B$1949,-$F$14)</f>
        <v>0</v>
      </c>
      <c r="N1401">
        <f>IF(M1401=0,1,M1401/予定価格!B1389)</f>
        <v>1</v>
      </c>
      <c r="O1401">
        <f t="shared" si="387"/>
        <v>11</v>
      </c>
      <c r="P1401">
        <f t="shared" si="395"/>
        <v>0</v>
      </c>
      <c r="Q1401">
        <f>IF(M1401=0,0,M1401/予定価格!B1389)</f>
        <v>0</v>
      </c>
      <c r="R1401">
        <f t="shared" si="388"/>
        <v>11</v>
      </c>
      <c r="S1401">
        <f t="shared" si="396"/>
        <v>0</v>
      </c>
      <c r="T1401" s="6">
        <f t="shared" si="397"/>
        <v>0</v>
      </c>
      <c r="U1401" s="6" t="e">
        <f>IF(予定価格!$G$1939=0,ROUND(予定価格!H1389*(入力表!$F$12/予定価格!$H$1943),-$F$14),ROUND((予定価格!G1389*(入力表!$F$12-予定価格!$H$1943)/予定価格!$G$1943)+予定価格!H1389,-$F$14))</f>
        <v>#DIV/0!</v>
      </c>
      <c r="V1401" t="e">
        <f>IF(U1401=0,1,IF(予定価格!O1389=0,1,(U1401-予定価格!P1389)/予定価格!O1389))</f>
        <v>#DIV/0!</v>
      </c>
      <c r="W1401" t="e">
        <f t="shared" si="389"/>
        <v>#DIV/0!</v>
      </c>
      <c r="X1401" t="e">
        <f t="shared" si="398"/>
        <v>#DIV/0!</v>
      </c>
      <c r="Y1401" t="e">
        <f>IF(U1401=0,0,IF(予定価格!G1389=0,0,(U1401-予定価格!H1389)/予定価格!G1389))</f>
        <v>#DIV/0!</v>
      </c>
      <c r="Z1401" t="e">
        <f t="shared" si="390"/>
        <v>#DIV/0!</v>
      </c>
      <c r="AA1401" t="e">
        <f t="shared" si="399"/>
        <v>#DIV/0!</v>
      </c>
      <c r="AB1401" s="6" t="e">
        <f t="shared" si="400"/>
        <v>#DIV/0!</v>
      </c>
    </row>
    <row r="1402" spans="1:28" hidden="1" x14ac:dyDescent="0.2">
      <c r="A1402">
        <f>+予定価格!A1390</f>
        <v>0</v>
      </c>
      <c r="B1402" s="268">
        <f>ROUND(予定価格!B1390*査定表!$B$1949,-D1402)+E1402</f>
        <v>0</v>
      </c>
      <c r="C1402" s="268"/>
      <c r="D1402" s="32">
        <f t="shared" si="385"/>
        <v>3</v>
      </c>
      <c r="E1402" s="33">
        <f t="shared" si="391"/>
        <v>0</v>
      </c>
      <c r="F1402" s="268">
        <f>IF($F$12=0,0,IF(予定価格!$G$1939=0,ROUND(予定価格!H1390*(入力表!$F$12/予定価格!$H$1943),-H1402),ROUND((予定価格!G1390*(入力表!$F$12-予定価格!$H$1943)/予定価格!$G$1943)+予定価格!H1390,-H1402)))+I1402</f>
        <v>0</v>
      </c>
      <c r="G1402" s="268"/>
      <c r="H1402" s="34">
        <f t="shared" si="386"/>
        <v>3</v>
      </c>
      <c r="I1402" s="35">
        <f t="shared" si="392"/>
        <v>0</v>
      </c>
      <c r="J1402" s="252">
        <f t="shared" si="393"/>
        <v>0</v>
      </c>
      <c r="K1402" s="12">
        <f t="shared" si="394"/>
        <v>0</v>
      </c>
      <c r="L1402" s="37"/>
      <c r="M1402" s="6">
        <f>ROUND(予定価格!B1390*査定表!$B$1949,-$F$14)</f>
        <v>0</v>
      </c>
      <c r="N1402">
        <f>IF(M1402=0,1,M1402/予定価格!B1390)</f>
        <v>1</v>
      </c>
      <c r="O1402">
        <f t="shared" si="387"/>
        <v>11</v>
      </c>
      <c r="P1402">
        <f t="shared" si="395"/>
        <v>0</v>
      </c>
      <c r="Q1402">
        <f>IF(M1402=0,0,M1402/予定価格!B1390)</f>
        <v>0</v>
      </c>
      <c r="R1402">
        <f t="shared" si="388"/>
        <v>11</v>
      </c>
      <c r="S1402">
        <f t="shared" si="396"/>
        <v>0</v>
      </c>
      <c r="T1402" s="6">
        <f t="shared" si="397"/>
        <v>0</v>
      </c>
      <c r="U1402" s="6" t="e">
        <f>IF(予定価格!$G$1939=0,ROUND(予定価格!H1390*(入力表!$F$12/予定価格!$H$1943),-$F$14),ROUND((予定価格!G1390*(入力表!$F$12-予定価格!$H$1943)/予定価格!$G$1943)+予定価格!H1390,-$F$14))</f>
        <v>#DIV/0!</v>
      </c>
      <c r="V1402" t="e">
        <f>IF(U1402=0,1,IF(予定価格!O1390=0,1,(U1402-予定価格!P1390)/予定価格!O1390))</f>
        <v>#DIV/0!</v>
      </c>
      <c r="W1402" t="e">
        <f t="shared" si="389"/>
        <v>#DIV/0!</v>
      </c>
      <c r="X1402" t="e">
        <f t="shared" si="398"/>
        <v>#DIV/0!</v>
      </c>
      <c r="Y1402" t="e">
        <f>IF(U1402=0,0,IF(予定価格!G1390=0,0,(U1402-予定価格!H1390)/予定価格!G1390))</f>
        <v>#DIV/0!</v>
      </c>
      <c r="Z1402" t="e">
        <f t="shared" si="390"/>
        <v>#DIV/0!</v>
      </c>
      <c r="AA1402" t="e">
        <f t="shared" si="399"/>
        <v>#DIV/0!</v>
      </c>
      <c r="AB1402" s="6" t="e">
        <f t="shared" si="400"/>
        <v>#DIV/0!</v>
      </c>
    </row>
    <row r="1403" spans="1:28" hidden="1" x14ac:dyDescent="0.2">
      <c r="A1403">
        <f>+予定価格!A1391</f>
        <v>0</v>
      </c>
      <c r="B1403" s="268">
        <f>ROUND(予定価格!B1391*査定表!$B$1949,-D1403)+E1403</f>
        <v>0</v>
      </c>
      <c r="C1403" s="268"/>
      <c r="D1403" s="32">
        <f t="shared" si="385"/>
        <v>3</v>
      </c>
      <c r="E1403" s="33">
        <f t="shared" si="391"/>
        <v>0</v>
      </c>
      <c r="F1403" s="268">
        <f>IF($F$12=0,0,IF(予定価格!$G$1939=0,ROUND(予定価格!H1391*(入力表!$F$12/予定価格!$H$1943),-H1403),ROUND((予定価格!G1391*(入力表!$F$12-予定価格!$H$1943)/予定価格!$G$1943)+予定価格!H1391,-H1403)))+I1403</f>
        <v>0</v>
      </c>
      <c r="G1403" s="268"/>
      <c r="H1403" s="34">
        <f t="shared" si="386"/>
        <v>3</v>
      </c>
      <c r="I1403" s="35">
        <f t="shared" si="392"/>
        <v>0</v>
      </c>
      <c r="J1403" s="252">
        <f t="shared" si="393"/>
        <v>0</v>
      </c>
      <c r="K1403" s="12">
        <f t="shared" si="394"/>
        <v>0</v>
      </c>
      <c r="L1403" s="37"/>
      <c r="M1403" s="6">
        <f>ROUND(予定価格!B1391*査定表!$B$1949,-$F$14)</f>
        <v>0</v>
      </c>
      <c r="N1403">
        <f>IF(M1403=0,1,M1403/予定価格!B1391)</f>
        <v>1</v>
      </c>
      <c r="O1403">
        <f t="shared" si="387"/>
        <v>11</v>
      </c>
      <c r="P1403">
        <f t="shared" si="395"/>
        <v>0</v>
      </c>
      <c r="Q1403">
        <f>IF(M1403=0,0,M1403/予定価格!B1391)</f>
        <v>0</v>
      </c>
      <c r="R1403">
        <f t="shared" si="388"/>
        <v>11</v>
      </c>
      <c r="S1403">
        <f t="shared" si="396"/>
        <v>0</v>
      </c>
      <c r="T1403" s="6">
        <f t="shared" si="397"/>
        <v>0</v>
      </c>
      <c r="U1403" s="6" t="e">
        <f>IF(予定価格!$G$1939=0,ROUND(予定価格!H1391*(入力表!$F$12/予定価格!$H$1943),-$F$14),ROUND((予定価格!G1391*(入力表!$F$12-予定価格!$H$1943)/予定価格!$G$1943)+予定価格!H1391,-$F$14))</f>
        <v>#DIV/0!</v>
      </c>
      <c r="V1403" t="e">
        <f>IF(U1403=0,1,IF(予定価格!O1391=0,1,(U1403-予定価格!P1391)/予定価格!O1391))</f>
        <v>#DIV/0!</v>
      </c>
      <c r="W1403" t="e">
        <f t="shared" si="389"/>
        <v>#DIV/0!</v>
      </c>
      <c r="X1403" t="e">
        <f t="shared" si="398"/>
        <v>#DIV/0!</v>
      </c>
      <c r="Y1403" t="e">
        <f>IF(U1403=0,0,IF(予定価格!G1391=0,0,(U1403-予定価格!H1391)/予定価格!G1391))</f>
        <v>#DIV/0!</v>
      </c>
      <c r="Z1403" t="e">
        <f t="shared" si="390"/>
        <v>#DIV/0!</v>
      </c>
      <c r="AA1403" t="e">
        <f t="shared" si="399"/>
        <v>#DIV/0!</v>
      </c>
      <c r="AB1403" s="6" t="e">
        <f t="shared" si="400"/>
        <v>#DIV/0!</v>
      </c>
    </row>
    <row r="1404" spans="1:28" hidden="1" x14ac:dyDescent="0.2">
      <c r="A1404">
        <f>+予定価格!A1392</f>
        <v>0</v>
      </c>
      <c r="B1404" s="268">
        <f>ROUND(予定価格!B1392*査定表!$B$1949,-D1404)+E1404</f>
        <v>0</v>
      </c>
      <c r="C1404" s="268"/>
      <c r="D1404" s="32">
        <f t="shared" si="385"/>
        <v>3</v>
      </c>
      <c r="E1404" s="33">
        <f t="shared" si="391"/>
        <v>0</v>
      </c>
      <c r="F1404" s="268">
        <f>IF($F$12=0,0,IF(予定価格!$G$1939=0,ROUND(予定価格!H1392*(入力表!$F$12/予定価格!$H$1943),-H1404),ROUND((予定価格!G1392*(入力表!$F$12-予定価格!$H$1943)/予定価格!$G$1943)+予定価格!H1392,-H1404)))+I1404</f>
        <v>0</v>
      </c>
      <c r="G1404" s="268"/>
      <c r="H1404" s="34">
        <f t="shared" si="386"/>
        <v>3</v>
      </c>
      <c r="I1404" s="35">
        <f t="shared" si="392"/>
        <v>0</v>
      </c>
      <c r="J1404" s="252">
        <f t="shared" si="393"/>
        <v>0</v>
      </c>
      <c r="K1404" s="12">
        <f t="shared" si="394"/>
        <v>0</v>
      </c>
      <c r="L1404" s="37"/>
      <c r="M1404" s="6">
        <f>ROUND(予定価格!B1392*査定表!$B$1949,-$F$14)</f>
        <v>0</v>
      </c>
      <c r="N1404">
        <f>IF(M1404=0,1,M1404/予定価格!B1392)</f>
        <v>1</v>
      </c>
      <c r="O1404">
        <f t="shared" si="387"/>
        <v>11</v>
      </c>
      <c r="P1404">
        <f t="shared" si="395"/>
        <v>0</v>
      </c>
      <c r="Q1404">
        <f>IF(M1404=0,0,M1404/予定価格!B1392)</f>
        <v>0</v>
      </c>
      <c r="R1404">
        <f t="shared" si="388"/>
        <v>11</v>
      </c>
      <c r="S1404">
        <f t="shared" si="396"/>
        <v>0</v>
      </c>
      <c r="T1404" s="6">
        <f t="shared" si="397"/>
        <v>0</v>
      </c>
      <c r="U1404" s="6" t="e">
        <f>IF(予定価格!$G$1939=0,ROUND(予定価格!H1392*(入力表!$F$12/予定価格!$H$1943),-$F$14),ROUND((予定価格!G1392*(入力表!$F$12-予定価格!$H$1943)/予定価格!$G$1943)+予定価格!H1392,-$F$14))</f>
        <v>#DIV/0!</v>
      </c>
      <c r="V1404" t="e">
        <f>IF(U1404=0,1,IF(予定価格!O1392=0,1,(U1404-予定価格!P1392)/予定価格!O1392))</f>
        <v>#DIV/0!</v>
      </c>
      <c r="W1404" t="e">
        <f t="shared" si="389"/>
        <v>#DIV/0!</v>
      </c>
      <c r="X1404" t="e">
        <f t="shared" si="398"/>
        <v>#DIV/0!</v>
      </c>
      <c r="Y1404" t="e">
        <f>IF(U1404=0,0,IF(予定価格!G1392=0,0,(U1404-予定価格!H1392)/予定価格!G1392))</f>
        <v>#DIV/0!</v>
      </c>
      <c r="Z1404" t="e">
        <f t="shared" si="390"/>
        <v>#DIV/0!</v>
      </c>
      <c r="AA1404" t="e">
        <f t="shared" si="399"/>
        <v>#DIV/0!</v>
      </c>
      <c r="AB1404" s="6" t="e">
        <f t="shared" si="400"/>
        <v>#DIV/0!</v>
      </c>
    </row>
    <row r="1405" spans="1:28" hidden="1" x14ac:dyDescent="0.2">
      <c r="A1405">
        <f>+予定価格!A1393</f>
        <v>0</v>
      </c>
      <c r="B1405" s="268">
        <f>ROUND(予定価格!B1393*査定表!$B$1949,-D1405)+E1405</f>
        <v>0</v>
      </c>
      <c r="C1405" s="268"/>
      <c r="D1405" s="32">
        <f t="shared" si="385"/>
        <v>3</v>
      </c>
      <c r="E1405" s="33">
        <f t="shared" si="391"/>
        <v>0</v>
      </c>
      <c r="F1405" s="268">
        <f>IF($F$12=0,0,IF(予定価格!$G$1939=0,ROUND(予定価格!H1393*(入力表!$F$12/予定価格!$H$1943),-H1405),ROUND((予定価格!G1393*(入力表!$F$12-予定価格!$H$1943)/予定価格!$G$1943)+予定価格!H1393,-H1405)))+I1405</f>
        <v>0</v>
      </c>
      <c r="G1405" s="268"/>
      <c r="H1405" s="34">
        <f t="shared" si="386"/>
        <v>3</v>
      </c>
      <c r="I1405" s="35">
        <f t="shared" si="392"/>
        <v>0</v>
      </c>
      <c r="J1405" s="252">
        <f t="shared" si="393"/>
        <v>0</v>
      </c>
      <c r="K1405" s="12">
        <f t="shared" si="394"/>
        <v>0</v>
      </c>
      <c r="L1405" s="37"/>
      <c r="M1405" s="6">
        <f>ROUND(予定価格!B1393*査定表!$B$1949,-$F$14)</f>
        <v>0</v>
      </c>
      <c r="N1405">
        <f>IF(M1405=0,1,M1405/予定価格!B1393)</f>
        <v>1</v>
      </c>
      <c r="O1405">
        <f t="shared" si="387"/>
        <v>11</v>
      </c>
      <c r="P1405">
        <f t="shared" si="395"/>
        <v>0</v>
      </c>
      <c r="Q1405">
        <f>IF(M1405=0,0,M1405/予定価格!B1393)</f>
        <v>0</v>
      </c>
      <c r="R1405">
        <f t="shared" si="388"/>
        <v>11</v>
      </c>
      <c r="S1405">
        <f t="shared" si="396"/>
        <v>0</v>
      </c>
      <c r="T1405" s="6">
        <f t="shared" si="397"/>
        <v>0</v>
      </c>
      <c r="U1405" s="6" t="e">
        <f>IF(予定価格!$G$1939=0,ROUND(予定価格!H1393*(入力表!$F$12/予定価格!$H$1943),-$F$14),ROUND((予定価格!G1393*(入力表!$F$12-予定価格!$H$1943)/予定価格!$G$1943)+予定価格!H1393,-$F$14))</f>
        <v>#DIV/0!</v>
      </c>
      <c r="V1405" t="e">
        <f>IF(U1405=0,1,IF(予定価格!O1393=0,1,(U1405-予定価格!P1393)/予定価格!O1393))</f>
        <v>#DIV/0!</v>
      </c>
      <c r="W1405" t="e">
        <f t="shared" si="389"/>
        <v>#DIV/0!</v>
      </c>
      <c r="X1405" t="e">
        <f t="shared" si="398"/>
        <v>#DIV/0!</v>
      </c>
      <c r="Y1405" t="e">
        <f>IF(U1405=0,0,IF(予定価格!G1393=0,0,(U1405-予定価格!H1393)/予定価格!G1393))</f>
        <v>#DIV/0!</v>
      </c>
      <c r="Z1405" t="e">
        <f t="shared" si="390"/>
        <v>#DIV/0!</v>
      </c>
      <c r="AA1405" t="e">
        <f t="shared" si="399"/>
        <v>#DIV/0!</v>
      </c>
      <c r="AB1405" s="6" t="e">
        <f t="shared" si="400"/>
        <v>#DIV/0!</v>
      </c>
    </row>
    <row r="1406" spans="1:28" hidden="1" x14ac:dyDescent="0.2">
      <c r="A1406">
        <f>+予定価格!A1394</f>
        <v>0</v>
      </c>
      <c r="B1406" s="268">
        <f>ROUND(予定価格!B1394*査定表!$B$1949,-D1406)+E1406</f>
        <v>0</v>
      </c>
      <c r="C1406" s="268"/>
      <c r="D1406" s="32">
        <f t="shared" si="385"/>
        <v>3</v>
      </c>
      <c r="E1406" s="33">
        <f t="shared" si="391"/>
        <v>0</v>
      </c>
      <c r="F1406" s="268">
        <f>IF($F$12=0,0,IF(予定価格!$G$1939=0,ROUND(予定価格!H1394*(入力表!$F$12/予定価格!$H$1943),-H1406),ROUND((予定価格!G1394*(入力表!$F$12-予定価格!$H$1943)/予定価格!$G$1943)+予定価格!H1394,-H1406)))+I1406</f>
        <v>0</v>
      </c>
      <c r="G1406" s="268"/>
      <c r="H1406" s="34">
        <f t="shared" si="386"/>
        <v>3</v>
      </c>
      <c r="I1406" s="35">
        <f t="shared" si="392"/>
        <v>0</v>
      </c>
      <c r="J1406" s="252">
        <f t="shared" si="393"/>
        <v>0</v>
      </c>
      <c r="K1406" s="12">
        <f t="shared" si="394"/>
        <v>0</v>
      </c>
      <c r="L1406" s="37"/>
      <c r="M1406" s="6">
        <f>ROUND(予定価格!B1394*査定表!$B$1949,-$F$14)</f>
        <v>0</v>
      </c>
      <c r="N1406">
        <f>IF(M1406=0,1,M1406/予定価格!B1394)</f>
        <v>1</v>
      </c>
      <c r="O1406">
        <f t="shared" si="387"/>
        <v>11</v>
      </c>
      <c r="P1406">
        <f t="shared" si="395"/>
        <v>0</v>
      </c>
      <c r="Q1406">
        <f>IF(M1406=0,0,M1406/予定価格!B1394)</f>
        <v>0</v>
      </c>
      <c r="R1406">
        <f t="shared" si="388"/>
        <v>11</v>
      </c>
      <c r="S1406">
        <f t="shared" si="396"/>
        <v>0</v>
      </c>
      <c r="T1406" s="6">
        <f t="shared" si="397"/>
        <v>0</v>
      </c>
      <c r="U1406" s="6" t="e">
        <f>IF(予定価格!$G$1939=0,ROUND(予定価格!H1394*(入力表!$F$12/予定価格!$H$1943),-$F$14),ROUND((予定価格!G1394*(入力表!$F$12-予定価格!$H$1943)/予定価格!$G$1943)+予定価格!H1394,-$F$14))</f>
        <v>#DIV/0!</v>
      </c>
      <c r="V1406" t="e">
        <f>IF(U1406=0,1,IF(予定価格!O1394=0,1,(U1406-予定価格!P1394)/予定価格!O1394))</f>
        <v>#DIV/0!</v>
      </c>
      <c r="W1406" t="e">
        <f t="shared" si="389"/>
        <v>#DIV/0!</v>
      </c>
      <c r="X1406" t="e">
        <f t="shared" si="398"/>
        <v>#DIV/0!</v>
      </c>
      <c r="Y1406" t="e">
        <f>IF(U1406=0,0,IF(予定価格!G1394=0,0,(U1406-予定価格!H1394)/予定価格!G1394))</f>
        <v>#DIV/0!</v>
      </c>
      <c r="Z1406" t="e">
        <f t="shared" si="390"/>
        <v>#DIV/0!</v>
      </c>
      <c r="AA1406" t="e">
        <f t="shared" si="399"/>
        <v>#DIV/0!</v>
      </c>
      <c r="AB1406" s="6" t="e">
        <f t="shared" si="400"/>
        <v>#DIV/0!</v>
      </c>
    </row>
    <row r="1407" spans="1:28" hidden="1" x14ac:dyDescent="0.2">
      <c r="A1407">
        <f>+予定価格!A1395</f>
        <v>0</v>
      </c>
      <c r="B1407" s="268">
        <f>ROUND(予定価格!B1395*査定表!$B$1949,-D1407)+E1407</f>
        <v>0</v>
      </c>
      <c r="C1407" s="268"/>
      <c r="D1407" s="32">
        <f t="shared" si="385"/>
        <v>3</v>
      </c>
      <c r="E1407" s="33">
        <f t="shared" si="391"/>
        <v>0</v>
      </c>
      <c r="F1407" s="268">
        <f>IF($F$12=0,0,IF(予定価格!$G$1939=0,ROUND(予定価格!H1395*(入力表!$F$12/予定価格!$H$1943),-H1407),ROUND((予定価格!G1395*(入力表!$F$12-予定価格!$H$1943)/予定価格!$G$1943)+予定価格!H1395,-H1407)))+I1407</f>
        <v>0</v>
      </c>
      <c r="G1407" s="268"/>
      <c r="H1407" s="34">
        <f t="shared" si="386"/>
        <v>3</v>
      </c>
      <c r="I1407" s="35">
        <f t="shared" si="392"/>
        <v>0</v>
      </c>
      <c r="J1407" s="252">
        <f t="shared" si="393"/>
        <v>0</v>
      </c>
      <c r="K1407" s="12">
        <f t="shared" si="394"/>
        <v>0</v>
      </c>
      <c r="L1407" s="37"/>
      <c r="M1407" s="6">
        <f>ROUND(予定価格!B1395*査定表!$B$1949,-$F$14)</f>
        <v>0</v>
      </c>
      <c r="N1407">
        <f>IF(M1407=0,1,M1407/予定価格!B1395)</f>
        <v>1</v>
      </c>
      <c r="O1407">
        <f t="shared" si="387"/>
        <v>11</v>
      </c>
      <c r="P1407">
        <f t="shared" si="395"/>
        <v>0</v>
      </c>
      <c r="Q1407">
        <f>IF(M1407=0,0,M1407/予定価格!B1395)</f>
        <v>0</v>
      </c>
      <c r="R1407">
        <f t="shared" si="388"/>
        <v>11</v>
      </c>
      <c r="S1407">
        <f t="shared" si="396"/>
        <v>0</v>
      </c>
      <c r="T1407" s="6">
        <f t="shared" si="397"/>
        <v>0</v>
      </c>
      <c r="U1407" s="6" t="e">
        <f>IF(予定価格!$G$1939=0,ROUND(予定価格!H1395*(入力表!$F$12/予定価格!$H$1943),-$F$14),ROUND((予定価格!G1395*(入力表!$F$12-予定価格!$H$1943)/予定価格!$G$1943)+予定価格!H1395,-$F$14))</f>
        <v>#DIV/0!</v>
      </c>
      <c r="V1407" t="e">
        <f>IF(U1407=0,1,IF(予定価格!O1395=0,1,(U1407-予定価格!P1395)/予定価格!O1395))</f>
        <v>#DIV/0!</v>
      </c>
      <c r="W1407" t="e">
        <f t="shared" si="389"/>
        <v>#DIV/0!</v>
      </c>
      <c r="X1407" t="e">
        <f t="shared" si="398"/>
        <v>#DIV/0!</v>
      </c>
      <c r="Y1407" t="e">
        <f>IF(U1407=0,0,IF(予定価格!G1395=0,0,(U1407-予定価格!H1395)/予定価格!G1395))</f>
        <v>#DIV/0!</v>
      </c>
      <c r="Z1407" t="e">
        <f t="shared" si="390"/>
        <v>#DIV/0!</v>
      </c>
      <c r="AA1407" t="e">
        <f t="shared" si="399"/>
        <v>#DIV/0!</v>
      </c>
      <c r="AB1407" s="6" t="e">
        <f t="shared" si="400"/>
        <v>#DIV/0!</v>
      </c>
    </row>
    <row r="1408" spans="1:28" hidden="1" x14ac:dyDescent="0.2">
      <c r="A1408">
        <f>+予定価格!A1396</f>
        <v>0</v>
      </c>
      <c r="B1408" s="268">
        <f>ROUND(予定価格!B1396*査定表!$B$1949,-D1408)+E1408</f>
        <v>0</v>
      </c>
      <c r="C1408" s="268"/>
      <c r="D1408" s="32">
        <f t="shared" si="385"/>
        <v>3</v>
      </c>
      <c r="E1408" s="33">
        <f t="shared" si="391"/>
        <v>0</v>
      </c>
      <c r="F1408" s="268">
        <f>IF($F$12=0,0,IF(予定価格!$G$1939=0,ROUND(予定価格!H1396*(入力表!$F$12/予定価格!$H$1943),-H1408),ROUND((予定価格!G1396*(入力表!$F$12-予定価格!$H$1943)/予定価格!$G$1943)+予定価格!H1396,-H1408)))+I1408</f>
        <v>0</v>
      </c>
      <c r="G1408" s="268"/>
      <c r="H1408" s="34">
        <f t="shared" si="386"/>
        <v>3</v>
      </c>
      <c r="I1408" s="35">
        <f t="shared" si="392"/>
        <v>0</v>
      </c>
      <c r="J1408" s="252">
        <f t="shared" si="393"/>
        <v>0</v>
      </c>
      <c r="K1408" s="12">
        <f t="shared" si="394"/>
        <v>0</v>
      </c>
      <c r="L1408" s="37"/>
      <c r="M1408" s="6">
        <f>ROUND(予定価格!B1396*査定表!$B$1949,-$F$14)</f>
        <v>0</v>
      </c>
      <c r="N1408">
        <f>IF(M1408=0,1,M1408/予定価格!B1396)</f>
        <v>1</v>
      </c>
      <c r="O1408">
        <f t="shared" si="387"/>
        <v>11</v>
      </c>
      <c r="P1408">
        <f t="shared" si="395"/>
        <v>0</v>
      </c>
      <c r="Q1408">
        <f>IF(M1408=0,0,M1408/予定価格!B1396)</f>
        <v>0</v>
      </c>
      <c r="R1408">
        <f t="shared" si="388"/>
        <v>11</v>
      </c>
      <c r="S1408">
        <f t="shared" si="396"/>
        <v>0</v>
      </c>
      <c r="T1408" s="6">
        <f t="shared" si="397"/>
        <v>0</v>
      </c>
      <c r="U1408" s="6" t="e">
        <f>IF(予定価格!$G$1939=0,ROUND(予定価格!H1396*(入力表!$F$12/予定価格!$H$1943),-$F$14),ROUND((予定価格!G1396*(入力表!$F$12-予定価格!$H$1943)/予定価格!$G$1943)+予定価格!H1396,-$F$14))</f>
        <v>#DIV/0!</v>
      </c>
      <c r="V1408" t="e">
        <f>IF(U1408=0,1,IF(予定価格!O1396=0,1,(U1408-予定価格!P1396)/予定価格!O1396))</f>
        <v>#DIV/0!</v>
      </c>
      <c r="W1408" t="e">
        <f t="shared" si="389"/>
        <v>#DIV/0!</v>
      </c>
      <c r="X1408" t="e">
        <f t="shared" si="398"/>
        <v>#DIV/0!</v>
      </c>
      <c r="Y1408" t="e">
        <f>IF(U1408=0,0,IF(予定価格!G1396=0,0,(U1408-予定価格!H1396)/予定価格!G1396))</f>
        <v>#DIV/0!</v>
      </c>
      <c r="Z1408" t="e">
        <f t="shared" si="390"/>
        <v>#DIV/0!</v>
      </c>
      <c r="AA1408" t="e">
        <f t="shared" si="399"/>
        <v>#DIV/0!</v>
      </c>
      <c r="AB1408" s="6" t="e">
        <f t="shared" si="400"/>
        <v>#DIV/0!</v>
      </c>
    </row>
    <row r="1409" spans="1:28" hidden="1" x14ac:dyDescent="0.2">
      <c r="A1409">
        <f>+予定価格!A1397</f>
        <v>0</v>
      </c>
      <c r="B1409" s="268">
        <f>ROUND(予定価格!B1397*査定表!$B$1949,-D1409)+E1409</f>
        <v>0</v>
      </c>
      <c r="C1409" s="268"/>
      <c r="D1409" s="32">
        <f t="shared" si="385"/>
        <v>3</v>
      </c>
      <c r="E1409" s="33">
        <f t="shared" si="391"/>
        <v>0</v>
      </c>
      <c r="F1409" s="268">
        <f>IF($F$12=0,0,IF(予定価格!$G$1939=0,ROUND(予定価格!H1397*(入力表!$F$12/予定価格!$H$1943),-H1409),ROUND((予定価格!G1397*(入力表!$F$12-予定価格!$H$1943)/予定価格!$G$1943)+予定価格!H1397,-H1409)))+I1409</f>
        <v>0</v>
      </c>
      <c r="G1409" s="268"/>
      <c r="H1409" s="34">
        <f t="shared" si="386"/>
        <v>3</v>
      </c>
      <c r="I1409" s="35">
        <f t="shared" si="392"/>
        <v>0</v>
      </c>
      <c r="J1409" s="252">
        <f t="shared" si="393"/>
        <v>0</v>
      </c>
      <c r="K1409" s="12">
        <f t="shared" si="394"/>
        <v>0</v>
      </c>
      <c r="L1409" s="37"/>
      <c r="M1409" s="6">
        <f>ROUND(予定価格!B1397*査定表!$B$1949,-$F$14)</f>
        <v>0</v>
      </c>
      <c r="N1409">
        <f>IF(M1409=0,1,M1409/予定価格!B1397)</f>
        <v>1</v>
      </c>
      <c r="O1409">
        <f t="shared" si="387"/>
        <v>11</v>
      </c>
      <c r="P1409">
        <f t="shared" si="395"/>
        <v>0</v>
      </c>
      <c r="Q1409">
        <f>IF(M1409=0,0,M1409/予定価格!B1397)</f>
        <v>0</v>
      </c>
      <c r="R1409">
        <f t="shared" si="388"/>
        <v>11</v>
      </c>
      <c r="S1409">
        <f t="shared" si="396"/>
        <v>0</v>
      </c>
      <c r="T1409" s="6">
        <f t="shared" si="397"/>
        <v>0</v>
      </c>
      <c r="U1409" s="6" t="e">
        <f>IF(予定価格!$G$1939=0,ROUND(予定価格!H1397*(入力表!$F$12/予定価格!$H$1943),-$F$14),ROUND((予定価格!G1397*(入力表!$F$12-予定価格!$H$1943)/予定価格!$G$1943)+予定価格!H1397,-$F$14))</f>
        <v>#DIV/0!</v>
      </c>
      <c r="V1409" t="e">
        <f>IF(U1409=0,1,IF(予定価格!O1397=0,1,(U1409-予定価格!P1397)/予定価格!O1397))</f>
        <v>#DIV/0!</v>
      </c>
      <c r="W1409" t="e">
        <f t="shared" si="389"/>
        <v>#DIV/0!</v>
      </c>
      <c r="X1409" t="e">
        <f t="shared" si="398"/>
        <v>#DIV/0!</v>
      </c>
      <c r="Y1409" t="e">
        <f>IF(U1409=0,0,IF(予定価格!G1397=0,0,(U1409-予定価格!H1397)/予定価格!G1397))</f>
        <v>#DIV/0!</v>
      </c>
      <c r="Z1409" t="e">
        <f t="shared" si="390"/>
        <v>#DIV/0!</v>
      </c>
      <c r="AA1409" t="e">
        <f t="shared" si="399"/>
        <v>#DIV/0!</v>
      </c>
      <c r="AB1409" s="6" t="e">
        <f t="shared" si="400"/>
        <v>#DIV/0!</v>
      </c>
    </row>
    <row r="1410" spans="1:28" hidden="1" x14ac:dyDescent="0.2">
      <c r="A1410">
        <f>+予定価格!A1398</f>
        <v>0</v>
      </c>
      <c r="B1410" s="268">
        <f>ROUND(予定価格!B1398*査定表!$B$1949,-D1410)+E1410</f>
        <v>0</v>
      </c>
      <c r="C1410" s="268"/>
      <c r="D1410" s="32">
        <f t="shared" si="385"/>
        <v>3</v>
      </c>
      <c r="E1410" s="33">
        <f t="shared" si="391"/>
        <v>0</v>
      </c>
      <c r="F1410" s="268">
        <f>IF($F$12=0,0,IF(予定価格!$G$1939=0,ROUND(予定価格!H1398*(入力表!$F$12/予定価格!$H$1943),-H1410),ROUND((予定価格!G1398*(入力表!$F$12-予定価格!$H$1943)/予定価格!$G$1943)+予定価格!H1398,-H1410)))+I1410</f>
        <v>0</v>
      </c>
      <c r="G1410" s="268"/>
      <c r="H1410" s="34">
        <f t="shared" si="386"/>
        <v>3</v>
      </c>
      <c r="I1410" s="35">
        <f t="shared" si="392"/>
        <v>0</v>
      </c>
      <c r="J1410" s="252">
        <f t="shared" si="393"/>
        <v>0</v>
      </c>
      <c r="K1410" s="12">
        <f t="shared" si="394"/>
        <v>0</v>
      </c>
      <c r="L1410" s="37"/>
      <c r="M1410" s="6">
        <f>ROUND(予定価格!B1398*査定表!$B$1949,-$F$14)</f>
        <v>0</v>
      </c>
      <c r="N1410">
        <f>IF(M1410=0,1,M1410/予定価格!B1398)</f>
        <v>1</v>
      </c>
      <c r="O1410">
        <f t="shared" si="387"/>
        <v>11</v>
      </c>
      <c r="P1410">
        <f t="shared" si="395"/>
        <v>0</v>
      </c>
      <c r="Q1410">
        <f>IF(M1410=0,0,M1410/予定価格!B1398)</f>
        <v>0</v>
      </c>
      <c r="R1410">
        <f t="shared" si="388"/>
        <v>11</v>
      </c>
      <c r="S1410">
        <f t="shared" si="396"/>
        <v>0</v>
      </c>
      <c r="T1410" s="6">
        <f t="shared" si="397"/>
        <v>0</v>
      </c>
      <c r="U1410" s="6" t="e">
        <f>IF(予定価格!$G$1939=0,ROUND(予定価格!H1398*(入力表!$F$12/予定価格!$H$1943),-$F$14),ROUND((予定価格!G1398*(入力表!$F$12-予定価格!$H$1943)/予定価格!$G$1943)+予定価格!H1398,-$F$14))</f>
        <v>#DIV/0!</v>
      </c>
      <c r="V1410" t="e">
        <f>IF(U1410=0,1,IF(予定価格!O1398=0,1,(U1410-予定価格!P1398)/予定価格!O1398))</f>
        <v>#DIV/0!</v>
      </c>
      <c r="W1410" t="e">
        <f t="shared" si="389"/>
        <v>#DIV/0!</v>
      </c>
      <c r="X1410" t="e">
        <f t="shared" si="398"/>
        <v>#DIV/0!</v>
      </c>
      <c r="Y1410" t="e">
        <f>IF(U1410=0,0,IF(予定価格!G1398=0,0,(U1410-予定価格!H1398)/予定価格!G1398))</f>
        <v>#DIV/0!</v>
      </c>
      <c r="Z1410" t="e">
        <f t="shared" si="390"/>
        <v>#DIV/0!</v>
      </c>
      <c r="AA1410" t="e">
        <f t="shared" si="399"/>
        <v>#DIV/0!</v>
      </c>
      <c r="AB1410" s="6" t="e">
        <f t="shared" si="400"/>
        <v>#DIV/0!</v>
      </c>
    </row>
    <row r="1411" spans="1:28" hidden="1" x14ac:dyDescent="0.2">
      <c r="A1411">
        <f>+予定価格!A1399</f>
        <v>0</v>
      </c>
      <c r="B1411" s="268">
        <f>ROUND(予定価格!B1399*査定表!$B$1949,-D1411)+E1411</f>
        <v>0</v>
      </c>
      <c r="C1411" s="268"/>
      <c r="D1411" s="32">
        <f t="shared" si="385"/>
        <v>3</v>
      </c>
      <c r="E1411" s="33">
        <f t="shared" si="391"/>
        <v>0</v>
      </c>
      <c r="F1411" s="268">
        <f>IF($F$12=0,0,IF(予定価格!$G$1939=0,ROUND(予定価格!H1399*(入力表!$F$12/予定価格!$H$1943),-H1411),ROUND((予定価格!G1399*(入力表!$F$12-予定価格!$H$1943)/予定価格!$G$1943)+予定価格!H1399,-H1411)))+I1411</f>
        <v>0</v>
      </c>
      <c r="G1411" s="268"/>
      <c r="H1411" s="34">
        <f t="shared" si="386"/>
        <v>3</v>
      </c>
      <c r="I1411" s="35">
        <f t="shared" si="392"/>
        <v>0</v>
      </c>
      <c r="J1411" s="252">
        <f t="shared" si="393"/>
        <v>0</v>
      </c>
      <c r="K1411" s="12">
        <f t="shared" si="394"/>
        <v>0</v>
      </c>
      <c r="L1411" s="37"/>
      <c r="M1411" s="6">
        <f>ROUND(予定価格!B1399*査定表!$B$1949,-$F$14)</f>
        <v>0</v>
      </c>
      <c r="N1411">
        <f>IF(M1411=0,1,M1411/予定価格!B1399)</f>
        <v>1</v>
      </c>
      <c r="O1411">
        <f t="shared" si="387"/>
        <v>11</v>
      </c>
      <c r="P1411">
        <f t="shared" si="395"/>
        <v>0</v>
      </c>
      <c r="Q1411">
        <f>IF(M1411=0,0,M1411/予定価格!B1399)</f>
        <v>0</v>
      </c>
      <c r="R1411">
        <f t="shared" si="388"/>
        <v>11</v>
      </c>
      <c r="S1411">
        <f t="shared" si="396"/>
        <v>0</v>
      </c>
      <c r="T1411" s="6">
        <f t="shared" si="397"/>
        <v>0</v>
      </c>
      <c r="U1411" s="6" t="e">
        <f>IF(予定価格!$G$1939=0,ROUND(予定価格!H1399*(入力表!$F$12/予定価格!$H$1943),-$F$14),ROUND((予定価格!G1399*(入力表!$F$12-予定価格!$H$1943)/予定価格!$G$1943)+予定価格!H1399,-$F$14))</f>
        <v>#DIV/0!</v>
      </c>
      <c r="V1411" t="e">
        <f>IF(U1411=0,1,IF(予定価格!O1399=0,1,(U1411-予定価格!P1399)/予定価格!O1399))</f>
        <v>#DIV/0!</v>
      </c>
      <c r="W1411" t="e">
        <f t="shared" si="389"/>
        <v>#DIV/0!</v>
      </c>
      <c r="X1411" t="e">
        <f t="shared" si="398"/>
        <v>#DIV/0!</v>
      </c>
      <c r="Y1411" t="e">
        <f>IF(U1411=0,0,IF(予定価格!G1399=0,0,(U1411-予定価格!H1399)/予定価格!G1399))</f>
        <v>#DIV/0!</v>
      </c>
      <c r="Z1411" t="e">
        <f t="shared" si="390"/>
        <v>#DIV/0!</v>
      </c>
      <c r="AA1411" t="e">
        <f t="shared" si="399"/>
        <v>#DIV/0!</v>
      </c>
      <c r="AB1411" s="6" t="e">
        <f t="shared" si="400"/>
        <v>#DIV/0!</v>
      </c>
    </row>
    <row r="1412" spans="1:28" hidden="1" x14ac:dyDescent="0.2">
      <c r="A1412">
        <f>+予定価格!A1400</f>
        <v>0</v>
      </c>
      <c r="B1412" s="268">
        <f>ROUND(予定価格!B1400*査定表!$B$1949,-D1412)+E1412</f>
        <v>0</v>
      </c>
      <c r="C1412" s="268"/>
      <c r="D1412" s="32">
        <f t="shared" si="385"/>
        <v>3</v>
      </c>
      <c r="E1412" s="33">
        <f t="shared" si="391"/>
        <v>0</v>
      </c>
      <c r="F1412" s="268">
        <f>IF($F$12=0,0,IF(予定価格!$G$1939=0,ROUND(予定価格!H1400*(入力表!$F$12/予定価格!$H$1943),-H1412),ROUND((予定価格!G1400*(入力表!$F$12-予定価格!$H$1943)/予定価格!$G$1943)+予定価格!H1400,-H1412)))+I1412</f>
        <v>0</v>
      </c>
      <c r="G1412" s="268"/>
      <c r="H1412" s="34">
        <f t="shared" si="386"/>
        <v>3</v>
      </c>
      <c r="I1412" s="35">
        <f t="shared" si="392"/>
        <v>0</v>
      </c>
      <c r="J1412" s="252">
        <f t="shared" si="393"/>
        <v>0</v>
      </c>
      <c r="K1412" s="12">
        <f t="shared" si="394"/>
        <v>0</v>
      </c>
      <c r="L1412" s="37"/>
      <c r="M1412" s="6">
        <f>ROUND(予定価格!B1400*査定表!$B$1949,-$F$14)</f>
        <v>0</v>
      </c>
      <c r="N1412">
        <f>IF(M1412=0,1,M1412/予定価格!B1400)</f>
        <v>1</v>
      </c>
      <c r="O1412">
        <f t="shared" si="387"/>
        <v>11</v>
      </c>
      <c r="P1412">
        <f t="shared" si="395"/>
        <v>0</v>
      </c>
      <c r="Q1412">
        <f>IF(M1412=0,0,M1412/予定価格!B1400)</f>
        <v>0</v>
      </c>
      <c r="R1412">
        <f t="shared" si="388"/>
        <v>11</v>
      </c>
      <c r="S1412">
        <f t="shared" si="396"/>
        <v>0</v>
      </c>
      <c r="T1412" s="6">
        <f t="shared" si="397"/>
        <v>0</v>
      </c>
      <c r="U1412" s="6" t="e">
        <f>IF(予定価格!$G$1939=0,ROUND(予定価格!H1400*(入力表!$F$12/予定価格!$H$1943),-$F$14),ROUND((予定価格!G1400*(入力表!$F$12-予定価格!$H$1943)/予定価格!$G$1943)+予定価格!H1400,-$F$14))</f>
        <v>#DIV/0!</v>
      </c>
      <c r="V1412" t="e">
        <f>IF(U1412=0,1,IF(予定価格!O1400=0,1,(U1412-予定価格!P1400)/予定価格!O1400))</f>
        <v>#DIV/0!</v>
      </c>
      <c r="W1412" t="e">
        <f t="shared" si="389"/>
        <v>#DIV/0!</v>
      </c>
      <c r="X1412" t="e">
        <f t="shared" si="398"/>
        <v>#DIV/0!</v>
      </c>
      <c r="Y1412" t="e">
        <f>IF(U1412=0,0,IF(予定価格!G1400=0,0,(U1412-予定価格!H1400)/予定価格!G1400))</f>
        <v>#DIV/0!</v>
      </c>
      <c r="Z1412" t="e">
        <f t="shared" si="390"/>
        <v>#DIV/0!</v>
      </c>
      <c r="AA1412" t="e">
        <f t="shared" si="399"/>
        <v>#DIV/0!</v>
      </c>
      <c r="AB1412" s="6" t="e">
        <f t="shared" si="400"/>
        <v>#DIV/0!</v>
      </c>
    </row>
    <row r="1413" spans="1:28" hidden="1" x14ac:dyDescent="0.2">
      <c r="A1413">
        <f>+予定価格!A1401</f>
        <v>0</v>
      </c>
      <c r="B1413" s="268">
        <f>ROUND(予定価格!B1401*査定表!$B$1949,-D1413)+E1413</f>
        <v>0</v>
      </c>
      <c r="C1413" s="268"/>
      <c r="D1413" s="32">
        <f t="shared" si="385"/>
        <v>3</v>
      </c>
      <c r="E1413" s="33">
        <f t="shared" si="391"/>
        <v>0</v>
      </c>
      <c r="F1413" s="268">
        <f>IF($F$12=0,0,IF(予定価格!$G$1939=0,ROUND(予定価格!H1401*(入力表!$F$12/予定価格!$H$1943),-H1413),ROUND((予定価格!G1401*(入力表!$F$12-予定価格!$H$1943)/予定価格!$G$1943)+予定価格!H1401,-H1413)))+I1413</f>
        <v>0</v>
      </c>
      <c r="G1413" s="268"/>
      <c r="H1413" s="34">
        <f t="shared" si="386"/>
        <v>3</v>
      </c>
      <c r="I1413" s="35">
        <f t="shared" si="392"/>
        <v>0</v>
      </c>
      <c r="J1413" s="252">
        <f t="shared" si="393"/>
        <v>0</v>
      </c>
      <c r="K1413" s="12">
        <f t="shared" si="394"/>
        <v>0</v>
      </c>
      <c r="L1413" s="37"/>
      <c r="M1413" s="6">
        <f>ROUND(予定価格!B1401*査定表!$B$1949,-$F$14)</f>
        <v>0</v>
      </c>
      <c r="N1413">
        <f>IF(M1413=0,1,M1413/予定価格!B1401)</f>
        <v>1</v>
      </c>
      <c r="O1413">
        <f t="shared" si="387"/>
        <v>11</v>
      </c>
      <c r="P1413">
        <f t="shared" si="395"/>
        <v>0</v>
      </c>
      <c r="Q1413">
        <f>IF(M1413=0,0,M1413/予定価格!B1401)</f>
        <v>0</v>
      </c>
      <c r="R1413">
        <f t="shared" si="388"/>
        <v>11</v>
      </c>
      <c r="S1413">
        <f t="shared" si="396"/>
        <v>0</v>
      </c>
      <c r="T1413" s="6">
        <f t="shared" si="397"/>
        <v>0</v>
      </c>
      <c r="U1413" s="6" t="e">
        <f>IF(予定価格!$G$1939=0,ROUND(予定価格!H1401*(入力表!$F$12/予定価格!$H$1943),-$F$14),ROUND((予定価格!G1401*(入力表!$F$12-予定価格!$H$1943)/予定価格!$G$1943)+予定価格!H1401,-$F$14))</f>
        <v>#DIV/0!</v>
      </c>
      <c r="V1413" t="e">
        <f>IF(U1413=0,1,IF(予定価格!O1401=0,1,(U1413-予定価格!P1401)/予定価格!O1401))</f>
        <v>#DIV/0!</v>
      </c>
      <c r="W1413" t="e">
        <f t="shared" si="389"/>
        <v>#DIV/0!</v>
      </c>
      <c r="X1413" t="e">
        <f t="shared" si="398"/>
        <v>#DIV/0!</v>
      </c>
      <c r="Y1413" t="e">
        <f>IF(U1413=0,0,IF(予定価格!G1401=0,0,(U1413-予定価格!H1401)/予定価格!G1401))</f>
        <v>#DIV/0!</v>
      </c>
      <c r="Z1413" t="e">
        <f t="shared" si="390"/>
        <v>#DIV/0!</v>
      </c>
      <c r="AA1413" t="e">
        <f t="shared" si="399"/>
        <v>#DIV/0!</v>
      </c>
      <c r="AB1413" s="6" t="e">
        <f t="shared" si="400"/>
        <v>#DIV/0!</v>
      </c>
    </row>
    <row r="1414" spans="1:28" hidden="1" x14ac:dyDescent="0.2">
      <c r="A1414">
        <f>+予定価格!A1402</f>
        <v>0</v>
      </c>
      <c r="B1414" s="268">
        <f>ROUND(予定価格!B1402*査定表!$B$1949,-D1414)+E1414</f>
        <v>0</v>
      </c>
      <c r="C1414" s="268"/>
      <c r="D1414" s="32">
        <f t="shared" si="385"/>
        <v>3</v>
      </c>
      <c r="E1414" s="33">
        <f t="shared" si="391"/>
        <v>0</v>
      </c>
      <c r="F1414" s="268">
        <f>IF($F$12=0,0,IF(予定価格!$G$1939=0,ROUND(予定価格!H1402*(入力表!$F$12/予定価格!$H$1943),-H1414),ROUND((予定価格!G1402*(入力表!$F$12-予定価格!$H$1943)/予定価格!$G$1943)+予定価格!H1402,-H1414)))+I1414</f>
        <v>0</v>
      </c>
      <c r="G1414" s="268"/>
      <c r="H1414" s="34">
        <f t="shared" si="386"/>
        <v>3</v>
      </c>
      <c r="I1414" s="35">
        <f t="shared" si="392"/>
        <v>0</v>
      </c>
      <c r="J1414" s="252">
        <f t="shared" si="393"/>
        <v>0</v>
      </c>
      <c r="K1414" s="12">
        <f t="shared" si="394"/>
        <v>0</v>
      </c>
      <c r="L1414" s="37"/>
      <c r="M1414" s="6">
        <f>ROUND(予定価格!B1402*査定表!$B$1949,-$F$14)</f>
        <v>0</v>
      </c>
      <c r="N1414">
        <f>IF(M1414=0,1,M1414/予定価格!B1402)</f>
        <v>1</v>
      </c>
      <c r="O1414">
        <f t="shared" si="387"/>
        <v>11</v>
      </c>
      <c r="P1414">
        <f t="shared" si="395"/>
        <v>0</v>
      </c>
      <c r="Q1414">
        <f>IF(M1414=0,0,M1414/予定価格!B1402)</f>
        <v>0</v>
      </c>
      <c r="R1414">
        <f t="shared" si="388"/>
        <v>11</v>
      </c>
      <c r="S1414">
        <f t="shared" si="396"/>
        <v>0</v>
      </c>
      <c r="T1414" s="6">
        <f t="shared" si="397"/>
        <v>0</v>
      </c>
      <c r="U1414" s="6" t="e">
        <f>IF(予定価格!$G$1939=0,ROUND(予定価格!H1402*(入力表!$F$12/予定価格!$H$1943),-$F$14),ROUND((予定価格!G1402*(入力表!$F$12-予定価格!$H$1943)/予定価格!$G$1943)+予定価格!H1402,-$F$14))</f>
        <v>#DIV/0!</v>
      </c>
      <c r="V1414" t="e">
        <f>IF(U1414=0,1,IF(予定価格!O1402=0,1,(U1414-予定価格!P1402)/予定価格!O1402))</f>
        <v>#DIV/0!</v>
      </c>
      <c r="W1414" t="e">
        <f t="shared" si="389"/>
        <v>#DIV/0!</v>
      </c>
      <c r="X1414" t="e">
        <f t="shared" si="398"/>
        <v>#DIV/0!</v>
      </c>
      <c r="Y1414" t="e">
        <f>IF(U1414=0,0,IF(予定価格!G1402=0,0,(U1414-予定価格!H1402)/予定価格!G1402))</f>
        <v>#DIV/0!</v>
      </c>
      <c r="Z1414" t="e">
        <f t="shared" si="390"/>
        <v>#DIV/0!</v>
      </c>
      <c r="AA1414" t="e">
        <f t="shared" si="399"/>
        <v>#DIV/0!</v>
      </c>
      <c r="AB1414" s="6" t="e">
        <f t="shared" si="400"/>
        <v>#DIV/0!</v>
      </c>
    </row>
    <row r="1415" spans="1:28" hidden="1" x14ac:dyDescent="0.2">
      <c r="A1415">
        <f>+予定価格!A1403</f>
        <v>0</v>
      </c>
      <c r="B1415" s="268">
        <f>ROUND(予定価格!B1403*査定表!$B$1949,-D1415)+E1415</f>
        <v>0</v>
      </c>
      <c r="C1415" s="268"/>
      <c r="D1415" s="32">
        <f t="shared" si="385"/>
        <v>3</v>
      </c>
      <c r="E1415" s="33">
        <f t="shared" si="391"/>
        <v>0</v>
      </c>
      <c r="F1415" s="268">
        <f>IF($F$12=0,0,IF(予定価格!$G$1939=0,ROUND(予定価格!H1403*(入力表!$F$12/予定価格!$H$1943),-H1415),ROUND((予定価格!G1403*(入力表!$F$12-予定価格!$H$1943)/予定価格!$G$1943)+予定価格!H1403,-H1415)))+I1415</f>
        <v>0</v>
      </c>
      <c r="G1415" s="268"/>
      <c r="H1415" s="34">
        <f t="shared" si="386"/>
        <v>3</v>
      </c>
      <c r="I1415" s="35">
        <f t="shared" si="392"/>
        <v>0</v>
      </c>
      <c r="J1415" s="252">
        <f t="shared" si="393"/>
        <v>0</v>
      </c>
      <c r="K1415" s="12">
        <f t="shared" si="394"/>
        <v>0</v>
      </c>
      <c r="L1415" s="37"/>
      <c r="M1415" s="6">
        <f>ROUND(予定価格!B1403*査定表!$B$1949,-$F$14)</f>
        <v>0</v>
      </c>
      <c r="N1415">
        <f>IF(M1415=0,1,M1415/予定価格!B1403)</f>
        <v>1</v>
      </c>
      <c r="O1415">
        <f t="shared" si="387"/>
        <v>11</v>
      </c>
      <c r="P1415">
        <f t="shared" si="395"/>
        <v>0</v>
      </c>
      <c r="Q1415">
        <f>IF(M1415=0,0,M1415/予定価格!B1403)</f>
        <v>0</v>
      </c>
      <c r="R1415">
        <f t="shared" si="388"/>
        <v>11</v>
      </c>
      <c r="S1415">
        <f t="shared" si="396"/>
        <v>0</v>
      </c>
      <c r="T1415" s="6">
        <f t="shared" si="397"/>
        <v>0</v>
      </c>
      <c r="U1415" s="6" t="e">
        <f>IF(予定価格!$G$1939=0,ROUND(予定価格!H1403*(入力表!$F$12/予定価格!$H$1943),-$F$14),ROUND((予定価格!G1403*(入力表!$F$12-予定価格!$H$1943)/予定価格!$G$1943)+予定価格!H1403,-$F$14))</f>
        <v>#DIV/0!</v>
      </c>
      <c r="V1415" t="e">
        <f>IF(U1415=0,1,IF(予定価格!O1403=0,1,(U1415-予定価格!P1403)/予定価格!O1403))</f>
        <v>#DIV/0!</v>
      </c>
      <c r="W1415" t="e">
        <f t="shared" si="389"/>
        <v>#DIV/0!</v>
      </c>
      <c r="X1415" t="e">
        <f t="shared" si="398"/>
        <v>#DIV/0!</v>
      </c>
      <c r="Y1415" t="e">
        <f>IF(U1415=0,0,IF(予定価格!G1403=0,0,(U1415-予定価格!H1403)/予定価格!G1403))</f>
        <v>#DIV/0!</v>
      </c>
      <c r="Z1415" t="e">
        <f t="shared" si="390"/>
        <v>#DIV/0!</v>
      </c>
      <c r="AA1415" t="e">
        <f t="shared" si="399"/>
        <v>#DIV/0!</v>
      </c>
      <c r="AB1415" s="6" t="e">
        <f t="shared" si="400"/>
        <v>#DIV/0!</v>
      </c>
    </row>
    <row r="1416" spans="1:28" hidden="1" x14ac:dyDescent="0.2">
      <c r="A1416">
        <f>+予定価格!A1404</f>
        <v>0</v>
      </c>
      <c r="B1416" s="268">
        <f>ROUND(予定価格!B1404*査定表!$B$1949,-D1416)+E1416</f>
        <v>0</v>
      </c>
      <c r="C1416" s="268"/>
      <c r="D1416" s="32">
        <f t="shared" si="385"/>
        <v>3</v>
      </c>
      <c r="E1416" s="33">
        <f t="shared" si="391"/>
        <v>0</v>
      </c>
      <c r="F1416" s="268">
        <f>IF($F$12=0,0,IF(予定価格!$G$1939=0,ROUND(予定価格!H1404*(入力表!$F$12/予定価格!$H$1943),-H1416),ROUND((予定価格!G1404*(入力表!$F$12-予定価格!$H$1943)/予定価格!$G$1943)+予定価格!H1404,-H1416)))+I1416</f>
        <v>0</v>
      </c>
      <c r="G1416" s="268"/>
      <c r="H1416" s="34">
        <f t="shared" si="386"/>
        <v>3</v>
      </c>
      <c r="I1416" s="35">
        <f t="shared" si="392"/>
        <v>0</v>
      </c>
      <c r="J1416" s="252">
        <f t="shared" si="393"/>
        <v>0</v>
      </c>
      <c r="K1416" s="12">
        <f t="shared" si="394"/>
        <v>0</v>
      </c>
      <c r="L1416" s="37"/>
      <c r="M1416" s="6">
        <f>ROUND(予定価格!B1404*査定表!$B$1949,-$F$14)</f>
        <v>0</v>
      </c>
      <c r="N1416">
        <f>IF(M1416=0,1,M1416/予定価格!B1404)</f>
        <v>1</v>
      </c>
      <c r="O1416">
        <f t="shared" si="387"/>
        <v>11</v>
      </c>
      <c r="P1416">
        <f t="shared" si="395"/>
        <v>0</v>
      </c>
      <c r="Q1416">
        <f>IF(M1416=0,0,M1416/予定価格!B1404)</f>
        <v>0</v>
      </c>
      <c r="R1416">
        <f t="shared" si="388"/>
        <v>11</v>
      </c>
      <c r="S1416">
        <f t="shared" si="396"/>
        <v>0</v>
      </c>
      <c r="T1416" s="6">
        <f t="shared" si="397"/>
        <v>0</v>
      </c>
      <c r="U1416" s="6" t="e">
        <f>IF(予定価格!$G$1939=0,ROUND(予定価格!H1404*(入力表!$F$12/予定価格!$H$1943),-$F$14),ROUND((予定価格!G1404*(入力表!$F$12-予定価格!$H$1943)/予定価格!$G$1943)+予定価格!H1404,-$F$14))</f>
        <v>#DIV/0!</v>
      </c>
      <c r="V1416" t="e">
        <f>IF(U1416=0,1,IF(予定価格!O1404=0,1,(U1416-予定価格!P1404)/予定価格!O1404))</f>
        <v>#DIV/0!</v>
      </c>
      <c r="W1416" t="e">
        <f t="shared" si="389"/>
        <v>#DIV/0!</v>
      </c>
      <c r="X1416" t="e">
        <f t="shared" si="398"/>
        <v>#DIV/0!</v>
      </c>
      <c r="Y1416" t="e">
        <f>IF(U1416=0,0,IF(予定価格!G1404=0,0,(U1416-予定価格!H1404)/予定価格!G1404))</f>
        <v>#DIV/0!</v>
      </c>
      <c r="Z1416" t="e">
        <f t="shared" si="390"/>
        <v>#DIV/0!</v>
      </c>
      <c r="AA1416" t="e">
        <f t="shared" si="399"/>
        <v>#DIV/0!</v>
      </c>
      <c r="AB1416" s="6" t="e">
        <f t="shared" si="400"/>
        <v>#DIV/0!</v>
      </c>
    </row>
    <row r="1417" spans="1:28" hidden="1" x14ac:dyDescent="0.2">
      <c r="A1417">
        <f>+予定価格!A1405</f>
        <v>0</v>
      </c>
      <c r="B1417" s="268">
        <f>ROUND(予定価格!B1405*査定表!$B$1949,-D1417)+E1417</f>
        <v>0</v>
      </c>
      <c r="C1417" s="268"/>
      <c r="D1417" s="32">
        <f t="shared" si="385"/>
        <v>3</v>
      </c>
      <c r="E1417" s="33">
        <f t="shared" si="391"/>
        <v>0</v>
      </c>
      <c r="F1417" s="268">
        <f>IF($F$12=0,0,IF(予定価格!$G$1939=0,ROUND(予定価格!H1405*(入力表!$F$12/予定価格!$H$1943),-H1417),ROUND((予定価格!G1405*(入力表!$F$12-予定価格!$H$1943)/予定価格!$G$1943)+予定価格!H1405,-H1417)))+I1417</f>
        <v>0</v>
      </c>
      <c r="G1417" s="268"/>
      <c r="H1417" s="34">
        <f t="shared" si="386"/>
        <v>3</v>
      </c>
      <c r="I1417" s="35">
        <f t="shared" si="392"/>
        <v>0</v>
      </c>
      <c r="J1417" s="252">
        <f t="shared" si="393"/>
        <v>0</v>
      </c>
      <c r="K1417" s="12">
        <f t="shared" si="394"/>
        <v>0</v>
      </c>
      <c r="L1417" s="37"/>
      <c r="M1417" s="6">
        <f>ROUND(予定価格!B1405*査定表!$B$1949,-$F$14)</f>
        <v>0</v>
      </c>
      <c r="N1417">
        <f>IF(M1417=0,1,M1417/予定価格!B1405)</f>
        <v>1</v>
      </c>
      <c r="O1417">
        <f t="shared" si="387"/>
        <v>11</v>
      </c>
      <c r="P1417">
        <f t="shared" si="395"/>
        <v>0</v>
      </c>
      <c r="Q1417">
        <f>IF(M1417=0,0,M1417/予定価格!B1405)</f>
        <v>0</v>
      </c>
      <c r="R1417">
        <f t="shared" si="388"/>
        <v>11</v>
      </c>
      <c r="S1417">
        <f t="shared" si="396"/>
        <v>0</v>
      </c>
      <c r="T1417" s="6">
        <f t="shared" si="397"/>
        <v>0</v>
      </c>
      <c r="U1417" s="6" t="e">
        <f>IF(予定価格!$G$1939=0,ROUND(予定価格!H1405*(入力表!$F$12/予定価格!$H$1943),-$F$14),ROUND((予定価格!G1405*(入力表!$F$12-予定価格!$H$1943)/予定価格!$G$1943)+予定価格!H1405,-$F$14))</f>
        <v>#DIV/0!</v>
      </c>
      <c r="V1417" t="e">
        <f>IF(U1417=0,1,IF(予定価格!O1405=0,1,(U1417-予定価格!P1405)/予定価格!O1405))</f>
        <v>#DIV/0!</v>
      </c>
      <c r="W1417" t="e">
        <f t="shared" si="389"/>
        <v>#DIV/0!</v>
      </c>
      <c r="X1417" t="e">
        <f t="shared" si="398"/>
        <v>#DIV/0!</v>
      </c>
      <c r="Y1417" t="e">
        <f>IF(U1417=0,0,IF(予定価格!G1405=0,0,(U1417-予定価格!H1405)/予定価格!G1405))</f>
        <v>#DIV/0!</v>
      </c>
      <c r="Z1417" t="e">
        <f t="shared" si="390"/>
        <v>#DIV/0!</v>
      </c>
      <c r="AA1417" t="e">
        <f t="shared" si="399"/>
        <v>#DIV/0!</v>
      </c>
      <c r="AB1417" s="6" t="e">
        <f t="shared" si="400"/>
        <v>#DIV/0!</v>
      </c>
    </row>
    <row r="1418" spans="1:28" hidden="1" x14ac:dyDescent="0.2">
      <c r="A1418">
        <f>+予定価格!A1406</f>
        <v>0</v>
      </c>
      <c r="B1418" s="268">
        <f>ROUND(予定価格!B1406*査定表!$B$1949,-D1418)+E1418</f>
        <v>0</v>
      </c>
      <c r="C1418" s="268"/>
      <c r="D1418" s="32">
        <f t="shared" si="385"/>
        <v>3</v>
      </c>
      <c r="E1418" s="33">
        <f t="shared" si="391"/>
        <v>0</v>
      </c>
      <c r="F1418" s="268">
        <f>IF($F$12=0,0,IF(予定価格!$G$1939=0,ROUND(予定価格!H1406*(入力表!$F$12/予定価格!$H$1943),-H1418),ROUND((予定価格!G1406*(入力表!$F$12-予定価格!$H$1943)/予定価格!$G$1943)+予定価格!H1406,-H1418)))+I1418</f>
        <v>0</v>
      </c>
      <c r="G1418" s="268"/>
      <c r="H1418" s="34">
        <f t="shared" si="386"/>
        <v>3</v>
      </c>
      <c r="I1418" s="35">
        <f t="shared" si="392"/>
        <v>0</v>
      </c>
      <c r="J1418" s="252">
        <f t="shared" si="393"/>
        <v>0</v>
      </c>
      <c r="K1418" s="12">
        <f t="shared" si="394"/>
        <v>0</v>
      </c>
      <c r="L1418" s="37"/>
      <c r="M1418" s="6">
        <f>ROUND(予定価格!B1406*査定表!$B$1949,-$F$14)</f>
        <v>0</v>
      </c>
      <c r="N1418">
        <f>IF(M1418=0,1,M1418/予定価格!B1406)</f>
        <v>1</v>
      </c>
      <c r="O1418">
        <f t="shared" si="387"/>
        <v>11</v>
      </c>
      <c r="P1418">
        <f t="shared" si="395"/>
        <v>0</v>
      </c>
      <c r="Q1418">
        <f>IF(M1418=0,0,M1418/予定価格!B1406)</f>
        <v>0</v>
      </c>
      <c r="R1418">
        <f t="shared" si="388"/>
        <v>11</v>
      </c>
      <c r="S1418">
        <f t="shared" si="396"/>
        <v>0</v>
      </c>
      <c r="T1418" s="6">
        <f t="shared" si="397"/>
        <v>0</v>
      </c>
      <c r="U1418" s="6" t="e">
        <f>IF(予定価格!$G$1939=0,ROUND(予定価格!H1406*(入力表!$F$12/予定価格!$H$1943),-$F$14),ROUND((予定価格!G1406*(入力表!$F$12-予定価格!$H$1943)/予定価格!$G$1943)+予定価格!H1406,-$F$14))</f>
        <v>#DIV/0!</v>
      </c>
      <c r="V1418" t="e">
        <f>IF(U1418=0,1,IF(予定価格!O1406=0,1,(U1418-予定価格!P1406)/予定価格!O1406))</f>
        <v>#DIV/0!</v>
      </c>
      <c r="W1418" t="e">
        <f t="shared" si="389"/>
        <v>#DIV/0!</v>
      </c>
      <c r="X1418" t="e">
        <f t="shared" si="398"/>
        <v>#DIV/0!</v>
      </c>
      <c r="Y1418" t="e">
        <f>IF(U1418=0,0,IF(予定価格!G1406=0,0,(U1418-予定価格!H1406)/予定価格!G1406))</f>
        <v>#DIV/0!</v>
      </c>
      <c r="Z1418" t="e">
        <f t="shared" si="390"/>
        <v>#DIV/0!</v>
      </c>
      <c r="AA1418" t="e">
        <f t="shared" si="399"/>
        <v>#DIV/0!</v>
      </c>
      <c r="AB1418" s="6" t="e">
        <f t="shared" si="400"/>
        <v>#DIV/0!</v>
      </c>
    </row>
    <row r="1419" spans="1:28" hidden="1" x14ac:dyDescent="0.2">
      <c r="A1419">
        <f>+予定価格!A1407</f>
        <v>0</v>
      </c>
      <c r="B1419" s="268">
        <f>ROUND(予定価格!B1407*査定表!$B$1949,-D1419)+E1419</f>
        <v>0</v>
      </c>
      <c r="C1419" s="268"/>
      <c r="D1419" s="32">
        <f t="shared" si="385"/>
        <v>3</v>
      </c>
      <c r="E1419" s="33">
        <f t="shared" si="391"/>
        <v>0</v>
      </c>
      <c r="F1419" s="268">
        <f>IF($F$12=0,0,IF(予定価格!$G$1939=0,ROUND(予定価格!H1407*(入力表!$F$12/予定価格!$H$1943),-H1419),ROUND((予定価格!G1407*(入力表!$F$12-予定価格!$H$1943)/予定価格!$G$1943)+予定価格!H1407,-H1419)))+I1419</f>
        <v>0</v>
      </c>
      <c r="G1419" s="268"/>
      <c r="H1419" s="34">
        <f t="shared" si="386"/>
        <v>3</v>
      </c>
      <c r="I1419" s="35">
        <f t="shared" si="392"/>
        <v>0</v>
      </c>
      <c r="J1419" s="252">
        <f t="shared" si="393"/>
        <v>0</v>
      </c>
      <c r="K1419" s="12">
        <f t="shared" si="394"/>
        <v>0</v>
      </c>
      <c r="L1419" s="37"/>
      <c r="M1419" s="6">
        <f>ROUND(予定価格!B1407*査定表!$B$1949,-$F$14)</f>
        <v>0</v>
      </c>
      <c r="N1419">
        <f>IF(M1419=0,1,M1419/予定価格!B1407)</f>
        <v>1</v>
      </c>
      <c r="O1419">
        <f t="shared" si="387"/>
        <v>11</v>
      </c>
      <c r="P1419">
        <f t="shared" si="395"/>
        <v>0</v>
      </c>
      <c r="Q1419">
        <f>IF(M1419=0,0,M1419/予定価格!B1407)</f>
        <v>0</v>
      </c>
      <c r="R1419">
        <f t="shared" si="388"/>
        <v>11</v>
      </c>
      <c r="S1419">
        <f t="shared" si="396"/>
        <v>0</v>
      </c>
      <c r="T1419" s="6">
        <f t="shared" si="397"/>
        <v>0</v>
      </c>
      <c r="U1419" s="6" t="e">
        <f>IF(予定価格!$G$1939=0,ROUND(予定価格!H1407*(入力表!$F$12/予定価格!$H$1943),-$F$14),ROUND((予定価格!G1407*(入力表!$F$12-予定価格!$H$1943)/予定価格!$G$1943)+予定価格!H1407,-$F$14))</f>
        <v>#DIV/0!</v>
      </c>
      <c r="V1419" t="e">
        <f>IF(U1419=0,1,IF(予定価格!O1407=0,1,(U1419-予定価格!P1407)/予定価格!O1407))</f>
        <v>#DIV/0!</v>
      </c>
      <c r="W1419" t="e">
        <f t="shared" si="389"/>
        <v>#DIV/0!</v>
      </c>
      <c r="X1419" t="e">
        <f t="shared" si="398"/>
        <v>#DIV/0!</v>
      </c>
      <c r="Y1419" t="e">
        <f>IF(U1419=0,0,IF(予定価格!G1407=0,0,(U1419-予定価格!H1407)/予定価格!G1407))</f>
        <v>#DIV/0!</v>
      </c>
      <c r="Z1419" t="e">
        <f t="shared" si="390"/>
        <v>#DIV/0!</v>
      </c>
      <c r="AA1419" t="e">
        <f t="shared" si="399"/>
        <v>#DIV/0!</v>
      </c>
      <c r="AB1419" s="6" t="e">
        <f t="shared" si="400"/>
        <v>#DIV/0!</v>
      </c>
    </row>
    <row r="1420" spans="1:28" hidden="1" x14ac:dyDescent="0.2">
      <c r="A1420">
        <f>+予定価格!A1408</f>
        <v>0</v>
      </c>
      <c r="B1420" s="268">
        <f>ROUND(予定価格!B1408*査定表!$B$1949,-D1420)+E1420</f>
        <v>0</v>
      </c>
      <c r="C1420" s="268"/>
      <c r="D1420" s="32">
        <f t="shared" si="385"/>
        <v>3</v>
      </c>
      <c r="E1420" s="33">
        <f t="shared" si="391"/>
        <v>0</v>
      </c>
      <c r="F1420" s="268">
        <f>IF($F$12=0,0,IF(予定価格!$G$1939=0,ROUND(予定価格!H1408*(入力表!$F$12/予定価格!$H$1943),-H1420),ROUND((予定価格!G1408*(入力表!$F$12-予定価格!$H$1943)/予定価格!$G$1943)+予定価格!H1408,-H1420)))+I1420</f>
        <v>0</v>
      </c>
      <c r="G1420" s="268"/>
      <c r="H1420" s="34">
        <f t="shared" si="386"/>
        <v>3</v>
      </c>
      <c r="I1420" s="35">
        <f t="shared" si="392"/>
        <v>0</v>
      </c>
      <c r="J1420" s="252">
        <f t="shared" si="393"/>
        <v>0</v>
      </c>
      <c r="K1420" s="12">
        <f t="shared" si="394"/>
        <v>0</v>
      </c>
      <c r="L1420" s="37"/>
      <c r="M1420" s="6">
        <f>ROUND(予定価格!B1408*査定表!$B$1949,-$F$14)</f>
        <v>0</v>
      </c>
      <c r="N1420">
        <f>IF(M1420=0,1,M1420/予定価格!B1408)</f>
        <v>1</v>
      </c>
      <c r="O1420">
        <f t="shared" si="387"/>
        <v>11</v>
      </c>
      <c r="P1420">
        <f t="shared" si="395"/>
        <v>0</v>
      </c>
      <c r="Q1420">
        <f>IF(M1420=0,0,M1420/予定価格!B1408)</f>
        <v>0</v>
      </c>
      <c r="R1420">
        <f t="shared" si="388"/>
        <v>11</v>
      </c>
      <c r="S1420">
        <f t="shared" si="396"/>
        <v>0</v>
      </c>
      <c r="T1420" s="6">
        <f t="shared" si="397"/>
        <v>0</v>
      </c>
      <c r="U1420" s="6" t="e">
        <f>IF(予定価格!$G$1939=0,ROUND(予定価格!H1408*(入力表!$F$12/予定価格!$H$1943),-$F$14),ROUND((予定価格!G1408*(入力表!$F$12-予定価格!$H$1943)/予定価格!$G$1943)+予定価格!H1408,-$F$14))</f>
        <v>#DIV/0!</v>
      </c>
      <c r="V1420" t="e">
        <f>IF(U1420=0,1,IF(予定価格!O1408=0,1,(U1420-予定価格!P1408)/予定価格!O1408))</f>
        <v>#DIV/0!</v>
      </c>
      <c r="W1420" t="e">
        <f t="shared" si="389"/>
        <v>#DIV/0!</v>
      </c>
      <c r="X1420" t="e">
        <f t="shared" si="398"/>
        <v>#DIV/0!</v>
      </c>
      <c r="Y1420" t="e">
        <f>IF(U1420=0,0,IF(予定価格!G1408=0,0,(U1420-予定価格!H1408)/予定価格!G1408))</f>
        <v>#DIV/0!</v>
      </c>
      <c r="Z1420" t="e">
        <f t="shared" si="390"/>
        <v>#DIV/0!</v>
      </c>
      <c r="AA1420" t="e">
        <f t="shared" si="399"/>
        <v>#DIV/0!</v>
      </c>
      <c r="AB1420" s="6" t="e">
        <f t="shared" si="400"/>
        <v>#DIV/0!</v>
      </c>
    </row>
    <row r="1421" spans="1:28" hidden="1" x14ac:dyDescent="0.2">
      <c r="A1421">
        <f>+予定価格!A1409</f>
        <v>0</v>
      </c>
      <c r="B1421" s="268">
        <f>ROUND(予定価格!B1409*査定表!$B$1949,-D1421)+E1421</f>
        <v>0</v>
      </c>
      <c r="C1421" s="268"/>
      <c r="D1421" s="32">
        <f t="shared" si="385"/>
        <v>3</v>
      </c>
      <c r="E1421" s="33">
        <f t="shared" si="391"/>
        <v>0</v>
      </c>
      <c r="F1421" s="268">
        <f>IF($F$12=0,0,IF(予定価格!$G$1939=0,ROUND(予定価格!H1409*(入力表!$F$12/予定価格!$H$1943),-H1421),ROUND((予定価格!G1409*(入力表!$F$12-予定価格!$H$1943)/予定価格!$G$1943)+予定価格!H1409,-H1421)))+I1421</f>
        <v>0</v>
      </c>
      <c r="G1421" s="268"/>
      <c r="H1421" s="34">
        <f t="shared" si="386"/>
        <v>3</v>
      </c>
      <c r="I1421" s="35">
        <f t="shared" si="392"/>
        <v>0</v>
      </c>
      <c r="J1421" s="252">
        <f t="shared" si="393"/>
        <v>0</v>
      </c>
      <c r="K1421" s="12">
        <f t="shared" si="394"/>
        <v>0</v>
      </c>
      <c r="L1421" s="37"/>
      <c r="M1421" s="6">
        <f>ROUND(予定価格!B1409*査定表!$B$1949,-$F$14)</f>
        <v>0</v>
      </c>
      <c r="N1421">
        <f>IF(M1421=0,1,M1421/予定価格!B1409)</f>
        <v>1</v>
      </c>
      <c r="O1421">
        <f t="shared" si="387"/>
        <v>11</v>
      </c>
      <c r="P1421">
        <f t="shared" si="395"/>
        <v>0</v>
      </c>
      <c r="Q1421">
        <f>IF(M1421=0,0,M1421/予定価格!B1409)</f>
        <v>0</v>
      </c>
      <c r="R1421">
        <f t="shared" si="388"/>
        <v>11</v>
      </c>
      <c r="S1421">
        <f t="shared" si="396"/>
        <v>0</v>
      </c>
      <c r="T1421" s="6">
        <f t="shared" si="397"/>
        <v>0</v>
      </c>
      <c r="U1421" s="6" t="e">
        <f>IF(予定価格!$G$1939=0,ROUND(予定価格!H1409*(入力表!$F$12/予定価格!$H$1943),-$F$14),ROUND((予定価格!G1409*(入力表!$F$12-予定価格!$H$1943)/予定価格!$G$1943)+予定価格!H1409,-$F$14))</f>
        <v>#DIV/0!</v>
      </c>
      <c r="V1421" t="e">
        <f>IF(U1421=0,1,IF(予定価格!O1409=0,1,(U1421-予定価格!P1409)/予定価格!O1409))</f>
        <v>#DIV/0!</v>
      </c>
      <c r="W1421" t="e">
        <f t="shared" si="389"/>
        <v>#DIV/0!</v>
      </c>
      <c r="X1421" t="e">
        <f t="shared" si="398"/>
        <v>#DIV/0!</v>
      </c>
      <c r="Y1421" t="e">
        <f>IF(U1421=0,0,IF(予定価格!G1409=0,0,(U1421-予定価格!H1409)/予定価格!G1409))</f>
        <v>#DIV/0!</v>
      </c>
      <c r="Z1421" t="e">
        <f t="shared" si="390"/>
        <v>#DIV/0!</v>
      </c>
      <c r="AA1421" t="e">
        <f t="shared" si="399"/>
        <v>#DIV/0!</v>
      </c>
      <c r="AB1421" s="6" t="e">
        <f t="shared" si="400"/>
        <v>#DIV/0!</v>
      </c>
    </row>
    <row r="1422" spans="1:28" hidden="1" x14ac:dyDescent="0.2">
      <c r="A1422">
        <f>+予定価格!A1410</f>
        <v>0</v>
      </c>
      <c r="B1422" s="268">
        <f>ROUND(予定価格!B1410*査定表!$B$1949,-D1422)+E1422</f>
        <v>0</v>
      </c>
      <c r="C1422" s="268"/>
      <c r="D1422" s="32">
        <f t="shared" si="385"/>
        <v>3</v>
      </c>
      <c r="E1422" s="33">
        <f t="shared" si="391"/>
        <v>0</v>
      </c>
      <c r="F1422" s="268">
        <f>IF($F$12=0,0,IF(予定価格!$G$1939=0,ROUND(予定価格!H1410*(入力表!$F$12/予定価格!$H$1943),-H1422),ROUND((予定価格!G1410*(入力表!$F$12-予定価格!$H$1943)/予定価格!$G$1943)+予定価格!H1410,-H1422)))+I1422</f>
        <v>0</v>
      </c>
      <c r="G1422" s="268"/>
      <c r="H1422" s="34">
        <f t="shared" si="386"/>
        <v>3</v>
      </c>
      <c r="I1422" s="35">
        <f t="shared" si="392"/>
        <v>0</v>
      </c>
      <c r="J1422" s="252">
        <f t="shared" si="393"/>
        <v>0</v>
      </c>
      <c r="K1422" s="12">
        <f t="shared" si="394"/>
        <v>0</v>
      </c>
      <c r="L1422" s="37"/>
      <c r="M1422" s="6">
        <f>ROUND(予定価格!B1410*査定表!$B$1949,-$F$14)</f>
        <v>0</v>
      </c>
      <c r="N1422">
        <f>IF(M1422=0,1,M1422/予定価格!B1410)</f>
        <v>1</v>
      </c>
      <c r="O1422">
        <f t="shared" si="387"/>
        <v>11</v>
      </c>
      <c r="P1422">
        <f t="shared" si="395"/>
        <v>0</v>
      </c>
      <c r="Q1422">
        <f>IF(M1422=0,0,M1422/予定価格!B1410)</f>
        <v>0</v>
      </c>
      <c r="R1422">
        <f t="shared" si="388"/>
        <v>11</v>
      </c>
      <c r="S1422">
        <f t="shared" si="396"/>
        <v>0</v>
      </c>
      <c r="T1422" s="6">
        <f t="shared" si="397"/>
        <v>0</v>
      </c>
      <c r="U1422" s="6" t="e">
        <f>IF(予定価格!$G$1939=0,ROUND(予定価格!H1410*(入力表!$F$12/予定価格!$H$1943),-$F$14),ROUND((予定価格!G1410*(入力表!$F$12-予定価格!$H$1943)/予定価格!$G$1943)+予定価格!H1410,-$F$14))</f>
        <v>#DIV/0!</v>
      </c>
      <c r="V1422" t="e">
        <f>IF(U1422=0,1,IF(予定価格!O1410=0,1,(U1422-予定価格!P1410)/予定価格!O1410))</f>
        <v>#DIV/0!</v>
      </c>
      <c r="W1422" t="e">
        <f t="shared" si="389"/>
        <v>#DIV/0!</v>
      </c>
      <c r="X1422" t="e">
        <f t="shared" si="398"/>
        <v>#DIV/0!</v>
      </c>
      <c r="Y1422" t="e">
        <f>IF(U1422=0,0,IF(予定価格!G1410=0,0,(U1422-予定価格!H1410)/予定価格!G1410))</f>
        <v>#DIV/0!</v>
      </c>
      <c r="Z1422" t="e">
        <f t="shared" si="390"/>
        <v>#DIV/0!</v>
      </c>
      <c r="AA1422" t="e">
        <f t="shared" si="399"/>
        <v>#DIV/0!</v>
      </c>
      <c r="AB1422" s="6" t="e">
        <f t="shared" si="400"/>
        <v>#DIV/0!</v>
      </c>
    </row>
    <row r="1423" spans="1:28" hidden="1" x14ac:dyDescent="0.2">
      <c r="A1423">
        <f>+予定価格!A1411</f>
        <v>0</v>
      </c>
      <c r="B1423" s="268">
        <f>ROUND(予定価格!B1411*査定表!$B$1949,-D1423)+E1423</f>
        <v>0</v>
      </c>
      <c r="C1423" s="268"/>
      <c r="D1423" s="32">
        <f t="shared" si="385"/>
        <v>3</v>
      </c>
      <c r="E1423" s="33">
        <f t="shared" si="391"/>
        <v>0</v>
      </c>
      <c r="F1423" s="268">
        <f>IF($F$12=0,0,IF(予定価格!$G$1939=0,ROUND(予定価格!H1411*(入力表!$F$12/予定価格!$H$1943),-H1423),ROUND((予定価格!G1411*(入力表!$F$12-予定価格!$H$1943)/予定価格!$G$1943)+予定価格!H1411,-H1423)))+I1423</f>
        <v>0</v>
      </c>
      <c r="G1423" s="268"/>
      <c r="H1423" s="34">
        <f t="shared" si="386"/>
        <v>3</v>
      </c>
      <c r="I1423" s="35">
        <f t="shared" si="392"/>
        <v>0</v>
      </c>
      <c r="J1423" s="252">
        <f t="shared" si="393"/>
        <v>0</v>
      </c>
      <c r="K1423" s="12">
        <f t="shared" si="394"/>
        <v>0</v>
      </c>
      <c r="L1423" s="37"/>
      <c r="M1423" s="6">
        <f>ROUND(予定価格!B1411*査定表!$B$1949,-$F$14)</f>
        <v>0</v>
      </c>
      <c r="N1423">
        <f>IF(M1423=0,1,M1423/予定価格!B1411)</f>
        <v>1</v>
      </c>
      <c r="O1423">
        <f t="shared" si="387"/>
        <v>11</v>
      </c>
      <c r="P1423">
        <f t="shared" si="395"/>
        <v>0</v>
      </c>
      <c r="Q1423">
        <f>IF(M1423=0,0,M1423/予定価格!B1411)</f>
        <v>0</v>
      </c>
      <c r="R1423">
        <f t="shared" si="388"/>
        <v>11</v>
      </c>
      <c r="S1423">
        <f t="shared" si="396"/>
        <v>0</v>
      </c>
      <c r="T1423" s="6">
        <f t="shared" si="397"/>
        <v>0</v>
      </c>
      <c r="U1423" s="6" t="e">
        <f>IF(予定価格!$G$1939=0,ROUND(予定価格!H1411*(入力表!$F$12/予定価格!$H$1943),-$F$14),ROUND((予定価格!G1411*(入力表!$F$12-予定価格!$H$1943)/予定価格!$G$1943)+予定価格!H1411,-$F$14))</f>
        <v>#DIV/0!</v>
      </c>
      <c r="V1423" t="e">
        <f>IF(U1423=0,1,IF(予定価格!O1411=0,1,(U1423-予定価格!P1411)/予定価格!O1411))</f>
        <v>#DIV/0!</v>
      </c>
      <c r="W1423" t="e">
        <f t="shared" si="389"/>
        <v>#DIV/0!</v>
      </c>
      <c r="X1423" t="e">
        <f t="shared" si="398"/>
        <v>#DIV/0!</v>
      </c>
      <c r="Y1423" t="e">
        <f>IF(U1423=0,0,IF(予定価格!G1411=0,0,(U1423-予定価格!H1411)/予定価格!G1411))</f>
        <v>#DIV/0!</v>
      </c>
      <c r="Z1423" t="e">
        <f t="shared" si="390"/>
        <v>#DIV/0!</v>
      </c>
      <c r="AA1423" t="e">
        <f t="shared" si="399"/>
        <v>#DIV/0!</v>
      </c>
      <c r="AB1423" s="6" t="e">
        <f t="shared" si="400"/>
        <v>#DIV/0!</v>
      </c>
    </row>
    <row r="1424" spans="1:28" hidden="1" x14ac:dyDescent="0.2">
      <c r="A1424">
        <f>+予定価格!A1412</f>
        <v>0</v>
      </c>
      <c r="B1424" s="268">
        <f>ROUND(予定価格!B1412*査定表!$B$1949,-D1424)+E1424</f>
        <v>0</v>
      </c>
      <c r="C1424" s="268"/>
      <c r="D1424" s="32">
        <f t="shared" si="385"/>
        <v>3</v>
      </c>
      <c r="E1424" s="33">
        <f t="shared" si="391"/>
        <v>0</v>
      </c>
      <c r="F1424" s="268">
        <f>IF($F$12=0,0,IF(予定価格!$G$1939=0,ROUND(予定価格!H1412*(入力表!$F$12/予定価格!$H$1943),-H1424),ROUND((予定価格!G1412*(入力表!$F$12-予定価格!$H$1943)/予定価格!$G$1943)+予定価格!H1412,-H1424)))+I1424</f>
        <v>0</v>
      </c>
      <c r="G1424" s="268"/>
      <c r="H1424" s="34">
        <f t="shared" si="386"/>
        <v>3</v>
      </c>
      <c r="I1424" s="35">
        <f t="shared" si="392"/>
        <v>0</v>
      </c>
      <c r="J1424" s="252">
        <f t="shared" si="393"/>
        <v>0</v>
      </c>
      <c r="K1424" s="12">
        <f t="shared" si="394"/>
        <v>0</v>
      </c>
      <c r="L1424" s="37"/>
      <c r="M1424" s="6">
        <f>ROUND(予定価格!B1412*査定表!$B$1949,-$F$14)</f>
        <v>0</v>
      </c>
      <c r="N1424">
        <f>IF(M1424=0,1,M1424/予定価格!B1412)</f>
        <v>1</v>
      </c>
      <c r="O1424">
        <f t="shared" si="387"/>
        <v>11</v>
      </c>
      <c r="P1424">
        <f t="shared" si="395"/>
        <v>0</v>
      </c>
      <c r="Q1424">
        <f>IF(M1424=0,0,M1424/予定価格!B1412)</f>
        <v>0</v>
      </c>
      <c r="R1424">
        <f t="shared" si="388"/>
        <v>11</v>
      </c>
      <c r="S1424">
        <f t="shared" si="396"/>
        <v>0</v>
      </c>
      <c r="T1424" s="6">
        <f t="shared" si="397"/>
        <v>0</v>
      </c>
      <c r="U1424" s="6" t="e">
        <f>IF(予定価格!$G$1939=0,ROUND(予定価格!H1412*(入力表!$F$12/予定価格!$H$1943),-$F$14),ROUND((予定価格!G1412*(入力表!$F$12-予定価格!$H$1943)/予定価格!$G$1943)+予定価格!H1412,-$F$14))</f>
        <v>#DIV/0!</v>
      </c>
      <c r="V1424" t="e">
        <f>IF(U1424=0,1,IF(予定価格!O1412=0,1,(U1424-予定価格!P1412)/予定価格!O1412))</f>
        <v>#DIV/0!</v>
      </c>
      <c r="W1424" t="e">
        <f t="shared" si="389"/>
        <v>#DIV/0!</v>
      </c>
      <c r="X1424" t="e">
        <f t="shared" si="398"/>
        <v>#DIV/0!</v>
      </c>
      <c r="Y1424" t="e">
        <f>IF(U1424=0,0,IF(予定価格!G1412=0,0,(U1424-予定価格!H1412)/予定価格!G1412))</f>
        <v>#DIV/0!</v>
      </c>
      <c r="Z1424" t="e">
        <f t="shared" si="390"/>
        <v>#DIV/0!</v>
      </c>
      <c r="AA1424" t="e">
        <f t="shared" si="399"/>
        <v>#DIV/0!</v>
      </c>
      <c r="AB1424" s="6" t="e">
        <f t="shared" si="400"/>
        <v>#DIV/0!</v>
      </c>
    </row>
    <row r="1425" spans="1:28" hidden="1" x14ac:dyDescent="0.2">
      <c r="A1425">
        <f>+予定価格!A1413</f>
        <v>0</v>
      </c>
      <c r="B1425" s="268">
        <f>ROUND(予定価格!B1413*査定表!$B$1949,-D1425)+E1425</f>
        <v>0</v>
      </c>
      <c r="C1425" s="268"/>
      <c r="D1425" s="32">
        <f t="shared" si="385"/>
        <v>3</v>
      </c>
      <c r="E1425" s="33">
        <f t="shared" si="391"/>
        <v>0</v>
      </c>
      <c r="F1425" s="268">
        <f>IF($F$12=0,0,IF(予定価格!$G$1939=0,ROUND(予定価格!H1413*(入力表!$F$12/予定価格!$H$1943),-H1425),ROUND((予定価格!G1413*(入力表!$F$12-予定価格!$H$1943)/予定価格!$G$1943)+予定価格!H1413,-H1425)))+I1425</f>
        <v>0</v>
      </c>
      <c r="G1425" s="268"/>
      <c r="H1425" s="34">
        <f t="shared" si="386"/>
        <v>3</v>
      </c>
      <c r="I1425" s="35">
        <f t="shared" si="392"/>
        <v>0</v>
      </c>
      <c r="J1425" s="252">
        <f t="shared" si="393"/>
        <v>0</v>
      </c>
      <c r="K1425" s="12">
        <f t="shared" si="394"/>
        <v>0</v>
      </c>
      <c r="L1425" s="37"/>
      <c r="M1425" s="6">
        <f>ROUND(予定価格!B1413*査定表!$B$1949,-$F$14)</f>
        <v>0</v>
      </c>
      <c r="N1425">
        <f>IF(M1425=0,1,M1425/予定価格!B1413)</f>
        <v>1</v>
      </c>
      <c r="O1425">
        <f t="shared" si="387"/>
        <v>11</v>
      </c>
      <c r="P1425">
        <f t="shared" si="395"/>
        <v>0</v>
      </c>
      <c r="Q1425">
        <f>IF(M1425=0,0,M1425/予定価格!B1413)</f>
        <v>0</v>
      </c>
      <c r="R1425">
        <f t="shared" si="388"/>
        <v>11</v>
      </c>
      <c r="S1425">
        <f t="shared" si="396"/>
        <v>0</v>
      </c>
      <c r="T1425" s="6">
        <f t="shared" si="397"/>
        <v>0</v>
      </c>
      <c r="U1425" s="6" t="e">
        <f>IF(予定価格!$G$1939=0,ROUND(予定価格!H1413*(入力表!$F$12/予定価格!$H$1943),-$F$14),ROUND((予定価格!G1413*(入力表!$F$12-予定価格!$H$1943)/予定価格!$G$1943)+予定価格!H1413,-$F$14))</f>
        <v>#DIV/0!</v>
      </c>
      <c r="V1425" t="e">
        <f>IF(U1425=0,1,IF(予定価格!O1413=0,1,(U1425-予定価格!P1413)/予定価格!O1413))</f>
        <v>#DIV/0!</v>
      </c>
      <c r="W1425" t="e">
        <f t="shared" si="389"/>
        <v>#DIV/0!</v>
      </c>
      <c r="X1425" t="e">
        <f t="shared" si="398"/>
        <v>#DIV/0!</v>
      </c>
      <c r="Y1425" t="e">
        <f>IF(U1425=0,0,IF(予定価格!G1413=0,0,(U1425-予定価格!H1413)/予定価格!G1413))</f>
        <v>#DIV/0!</v>
      </c>
      <c r="Z1425" t="e">
        <f t="shared" si="390"/>
        <v>#DIV/0!</v>
      </c>
      <c r="AA1425" t="e">
        <f t="shared" si="399"/>
        <v>#DIV/0!</v>
      </c>
      <c r="AB1425" s="6" t="e">
        <f t="shared" si="400"/>
        <v>#DIV/0!</v>
      </c>
    </row>
    <row r="1426" spans="1:28" hidden="1" x14ac:dyDescent="0.2">
      <c r="A1426">
        <f>+予定価格!A1414</f>
        <v>0</v>
      </c>
      <c r="B1426" s="268">
        <f>ROUND(予定価格!B1414*査定表!$B$1949,-D1426)+E1426</f>
        <v>0</v>
      </c>
      <c r="C1426" s="268"/>
      <c r="D1426" s="32">
        <f t="shared" ref="D1426:D1489" si="401">+$F$14</f>
        <v>3</v>
      </c>
      <c r="E1426" s="33">
        <f t="shared" si="391"/>
        <v>0</v>
      </c>
      <c r="F1426" s="268">
        <f>IF($F$12=0,0,IF(予定価格!$G$1939=0,ROUND(予定価格!H1414*(入力表!$F$12/予定価格!$H$1943),-H1426),ROUND((予定価格!G1414*(入力表!$F$12-予定価格!$H$1943)/予定価格!$G$1943)+予定価格!H1414,-H1426)))+I1426</f>
        <v>0</v>
      </c>
      <c r="G1426" s="268"/>
      <c r="H1426" s="34">
        <f t="shared" ref="H1426:H1489" si="402">+$F$14</f>
        <v>3</v>
      </c>
      <c r="I1426" s="35">
        <f t="shared" si="392"/>
        <v>0</v>
      </c>
      <c r="J1426" s="252">
        <f t="shared" si="393"/>
        <v>0</v>
      </c>
      <c r="K1426" s="12">
        <f t="shared" si="394"/>
        <v>0</v>
      </c>
      <c r="L1426" s="37"/>
      <c r="M1426" s="6">
        <f>ROUND(予定価格!B1414*査定表!$B$1949,-$F$14)</f>
        <v>0</v>
      </c>
      <c r="N1426">
        <f>IF(M1426=0,1,M1426/予定価格!B1414)</f>
        <v>1</v>
      </c>
      <c r="O1426">
        <f t="shared" si="387"/>
        <v>11</v>
      </c>
      <c r="P1426">
        <f t="shared" si="395"/>
        <v>0</v>
      </c>
      <c r="Q1426">
        <f>IF(M1426=0,0,M1426/予定価格!B1414)</f>
        <v>0</v>
      </c>
      <c r="R1426">
        <f t="shared" si="388"/>
        <v>11</v>
      </c>
      <c r="S1426">
        <f t="shared" si="396"/>
        <v>0</v>
      </c>
      <c r="T1426" s="6">
        <f t="shared" si="397"/>
        <v>0</v>
      </c>
      <c r="U1426" s="6" t="e">
        <f>IF(予定価格!$G$1939=0,ROUND(予定価格!H1414*(入力表!$F$12/予定価格!$H$1943),-$F$14),ROUND((予定価格!G1414*(入力表!$F$12-予定価格!$H$1943)/予定価格!$G$1943)+予定価格!H1414,-$F$14))</f>
        <v>#DIV/0!</v>
      </c>
      <c r="V1426" t="e">
        <f>IF(U1426=0,1,IF(予定価格!O1414=0,1,(U1426-予定価格!P1414)/予定価格!O1414))</f>
        <v>#DIV/0!</v>
      </c>
      <c r="W1426" t="e">
        <f t="shared" si="389"/>
        <v>#DIV/0!</v>
      </c>
      <c r="X1426" t="e">
        <f t="shared" si="398"/>
        <v>#DIV/0!</v>
      </c>
      <c r="Y1426" t="e">
        <f>IF(U1426=0,0,IF(予定価格!G1414=0,0,(U1426-予定価格!H1414)/予定価格!G1414))</f>
        <v>#DIV/0!</v>
      </c>
      <c r="Z1426" t="e">
        <f t="shared" si="390"/>
        <v>#DIV/0!</v>
      </c>
      <c r="AA1426" t="e">
        <f t="shared" si="399"/>
        <v>#DIV/0!</v>
      </c>
      <c r="AB1426" s="6" t="e">
        <f t="shared" si="400"/>
        <v>#DIV/0!</v>
      </c>
    </row>
    <row r="1427" spans="1:28" hidden="1" x14ac:dyDescent="0.2">
      <c r="A1427">
        <f>+予定価格!A1415</f>
        <v>0</v>
      </c>
      <c r="B1427" s="268">
        <f>ROUND(予定価格!B1415*査定表!$B$1949,-D1427)+E1427</f>
        <v>0</v>
      </c>
      <c r="C1427" s="268"/>
      <c r="D1427" s="32">
        <f t="shared" si="401"/>
        <v>3</v>
      </c>
      <c r="E1427" s="33">
        <f t="shared" si="391"/>
        <v>0</v>
      </c>
      <c r="F1427" s="268">
        <f>IF($F$12=0,0,IF(予定価格!$G$1939=0,ROUND(予定価格!H1415*(入力表!$F$12/予定価格!$H$1943),-H1427),ROUND((予定価格!G1415*(入力表!$F$12-予定価格!$H$1943)/予定価格!$G$1943)+予定価格!H1415,-H1427)))+I1427</f>
        <v>0</v>
      </c>
      <c r="G1427" s="268"/>
      <c r="H1427" s="34">
        <f t="shared" si="402"/>
        <v>3</v>
      </c>
      <c r="I1427" s="35">
        <f t="shared" si="392"/>
        <v>0</v>
      </c>
      <c r="J1427" s="252">
        <f t="shared" si="393"/>
        <v>0</v>
      </c>
      <c r="K1427" s="12">
        <f t="shared" si="394"/>
        <v>0</v>
      </c>
      <c r="L1427" s="37"/>
      <c r="M1427" s="6">
        <f>ROUND(予定価格!B1415*査定表!$B$1949,-$F$14)</f>
        <v>0</v>
      </c>
      <c r="N1427">
        <f>IF(M1427=0,1,M1427/予定価格!B1415)</f>
        <v>1</v>
      </c>
      <c r="O1427">
        <f t="shared" si="387"/>
        <v>11</v>
      </c>
      <c r="P1427">
        <f t="shared" si="395"/>
        <v>0</v>
      </c>
      <c r="Q1427">
        <f>IF(M1427=0,0,M1427/予定価格!B1415)</f>
        <v>0</v>
      </c>
      <c r="R1427">
        <f t="shared" si="388"/>
        <v>11</v>
      </c>
      <c r="S1427">
        <f t="shared" si="396"/>
        <v>0</v>
      </c>
      <c r="T1427" s="6">
        <f t="shared" si="397"/>
        <v>0</v>
      </c>
      <c r="U1427" s="6" t="e">
        <f>IF(予定価格!$G$1939=0,ROUND(予定価格!H1415*(入力表!$F$12/予定価格!$H$1943),-$F$14),ROUND((予定価格!G1415*(入力表!$F$12-予定価格!$H$1943)/予定価格!$G$1943)+予定価格!H1415,-$F$14))</f>
        <v>#DIV/0!</v>
      </c>
      <c r="V1427" t="e">
        <f>IF(U1427=0,1,IF(予定価格!O1415=0,1,(U1427-予定価格!P1415)/予定価格!O1415))</f>
        <v>#DIV/0!</v>
      </c>
      <c r="W1427" t="e">
        <f t="shared" si="389"/>
        <v>#DIV/0!</v>
      </c>
      <c r="X1427" t="e">
        <f t="shared" si="398"/>
        <v>#DIV/0!</v>
      </c>
      <c r="Y1427" t="e">
        <f>IF(U1427=0,0,IF(予定価格!G1415=0,0,(U1427-予定価格!H1415)/予定価格!G1415))</f>
        <v>#DIV/0!</v>
      </c>
      <c r="Z1427" t="e">
        <f t="shared" si="390"/>
        <v>#DIV/0!</v>
      </c>
      <c r="AA1427" t="e">
        <f t="shared" si="399"/>
        <v>#DIV/0!</v>
      </c>
      <c r="AB1427" s="6" t="e">
        <f t="shared" si="400"/>
        <v>#DIV/0!</v>
      </c>
    </row>
    <row r="1428" spans="1:28" hidden="1" x14ac:dyDescent="0.2">
      <c r="A1428">
        <f>+予定価格!A1416</f>
        <v>0</v>
      </c>
      <c r="B1428" s="268">
        <f>ROUND(予定価格!B1416*査定表!$B$1949,-D1428)+E1428</f>
        <v>0</v>
      </c>
      <c r="C1428" s="268"/>
      <c r="D1428" s="32">
        <f t="shared" si="401"/>
        <v>3</v>
      </c>
      <c r="E1428" s="33">
        <f t="shared" si="391"/>
        <v>0</v>
      </c>
      <c r="F1428" s="268">
        <f>IF($F$12=0,0,IF(予定価格!$G$1939=0,ROUND(予定価格!H1416*(入力表!$F$12/予定価格!$H$1943),-H1428),ROUND((予定価格!G1416*(入力表!$F$12-予定価格!$H$1943)/予定価格!$G$1943)+予定価格!H1416,-H1428)))+I1428</f>
        <v>0</v>
      </c>
      <c r="G1428" s="268"/>
      <c r="H1428" s="34">
        <f t="shared" si="402"/>
        <v>3</v>
      </c>
      <c r="I1428" s="35">
        <f t="shared" si="392"/>
        <v>0</v>
      </c>
      <c r="J1428" s="252">
        <f t="shared" si="393"/>
        <v>0</v>
      </c>
      <c r="K1428" s="12">
        <f t="shared" si="394"/>
        <v>0</v>
      </c>
      <c r="L1428" s="37"/>
      <c r="M1428" s="6">
        <f>ROUND(予定価格!B1416*査定表!$B$1949,-$F$14)</f>
        <v>0</v>
      </c>
      <c r="N1428">
        <f>IF(M1428=0,1,M1428/予定価格!B1416)</f>
        <v>1</v>
      </c>
      <c r="O1428">
        <f t="shared" si="387"/>
        <v>11</v>
      </c>
      <c r="P1428">
        <f t="shared" si="395"/>
        <v>0</v>
      </c>
      <c r="Q1428">
        <f>IF(M1428=0,0,M1428/予定価格!B1416)</f>
        <v>0</v>
      </c>
      <c r="R1428">
        <f t="shared" si="388"/>
        <v>11</v>
      </c>
      <c r="S1428">
        <f t="shared" si="396"/>
        <v>0</v>
      </c>
      <c r="T1428" s="6">
        <f t="shared" si="397"/>
        <v>0</v>
      </c>
      <c r="U1428" s="6" t="e">
        <f>IF(予定価格!$G$1939=0,ROUND(予定価格!H1416*(入力表!$F$12/予定価格!$H$1943),-$F$14),ROUND((予定価格!G1416*(入力表!$F$12-予定価格!$H$1943)/予定価格!$G$1943)+予定価格!H1416,-$F$14))</f>
        <v>#DIV/0!</v>
      </c>
      <c r="V1428" t="e">
        <f>IF(U1428=0,1,IF(予定価格!O1416=0,1,(U1428-予定価格!P1416)/予定価格!O1416))</f>
        <v>#DIV/0!</v>
      </c>
      <c r="W1428" t="e">
        <f t="shared" si="389"/>
        <v>#DIV/0!</v>
      </c>
      <c r="X1428" t="e">
        <f t="shared" si="398"/>
        <v>#DIV/0!</v>
      </c>
      <c r="Y1428" t="e">
        <f>IF(U1428=0,0,IF(予定価格!G1416=0,0,(U1428-予定価格!H1416)/予定価格!G1416))</f>
        <v>#DIV/0!</v>
      </c>
      <c r="Z1428" t="e">
        <f t="shared" si="390"/>
        <v>#DIV/0!</v>
      </c>
      <c r="AA1428" t="e">
        <f t="shared" si="399"/>
        <v>#DIV/0!</v>
      </c>
      <c r="AB1428" s="6" t="e">
        <f t="shared" si="400"/>
        <v>#DIV/0!</v>
      </c>
    </row>
    <row r="1429" spans="1:28" hidden="1" x14ac:dyDescent="0.2">
      <c r="A1429">
        <f>+予定価格!A1417</f>
        <v>0</v>
      </c>
      <c r="B1429" s="268">
        <f>ROUND(予定価格!B1417*査定表!$B$1949,-D1429)+E1429</f>
        <v>0</v>
      </c>
      <c r="C1429" s="268"/>
      <c r="D1429" s="32">
        <f t="shared" si="401"/>
        <v>3</v>
      </c>
      <c r="E1429" s="33">
        <f t="shared" si="391"/>
        <v>0</v>
      </c>
      <c r="F1429" s="268">
        <f>IF($F$12=0,0,IF(予定価格!$G$1939=0,ROUND(予定価格!H1417*(入力表!$F$12/予定価格!$H$1943),-H1429),ROUND((予定価格!G1417*(入力表!$F$12-予定価格!$H$1943)/予定価格!$G$1943)+予定価格!H1417,-H1429)))+I1429</f>
        <v>0</v>
      </c>
      <c r="G1429" s="268"/>
      <c r="H1429" s="34">
        <f t="shared" si="402"/>
        <v>3</v>
      </c>
      <c r="I1429" s="35">
        <f t="shared" si="392"/>
        <v>0</v>
      </c>
      <c r="J1429" s="252">
        <f t="shared" si="393"/>
        <v>0</v>
      </c>
      <c r="K1429" s="12">
        <f t="shared" si="394"/>
        <v>0</v>
      </c>
      <c r="L1429" s="37"/>
      <c r="M1429" s="6">
        <f>ROUND(予定価格!B1417*査定表!$B$1949,-$F$14)</f>
        <v>0</v>
      </c>
      <c r="N1429">
        <f>IF(M1429=0,1,M1429/予定価格!B1417)</f>
        <v>1</v>
      </c>
      <c r="O1429">
        <f t="shared" si="387"/>
        <v>11</v>
      </c>
      <c r="P1429">
        <f t="shared" si="395"/>
        <v>0</v>
      </c>
      <c r="Q1429">
        <f>IF(M1429=0,0,M1429/予定価格!B1417)</f>
        <v>0</v>
      </c>
      <c r="R1429">
        <f t="shared" si="388"/>
        <v>11</v>
      </c>
      <c r="S1429">
        <f t="shared" si="396"/>
        <v>0</v>
      </c>
      <c r="T1429" s="6">
        <f t="shared" si="397"/>
        <v>0</v>
      </c>
      <c r="U1429" s="6" t="e">
        <f>IF(予定価格!$G$1939=0,ROUND(予定価格!H1417*(入力表!$F$12/予定価格!$H$1943),-$F$14),ROUND((予定価格!G1417*(入力表!$F$12-予定価格!$H$1943)/予定価格!$G$1943)+予定価格!H1417,-$F$14))</f>
        <v>#DIV/0!</v>
      </c>
      <c r="V1429" t="e">
        <f>IF(U1429=0,1,IF(予定価格!O1417=0,1,(U1429-予定価格!P1417)/予定価格!O1417))</f>
        <v>#DIV/0!</v>
      </c>
      <c r="W1429" t="e">
        <f t="shared" si="389"/>
        <v>#DIV/0!</v>
      </c>
      <c r="X1429" t="e">
        <f t="shared" si="398"/>
        <v>#DIV/0!</v>
      </c>
      <c r="Y1429" t="e">
        <f>IF(U1429=0,0,IF(予定価格!G1417=0,0,(U1429-予定価格!H1417)/予定価格!G1417))</f>
        <v>#DIV/0!</v>
      </c>
      <c r="Z1429" t="e">
        <f t="shared" si="390"/>
        <v>#DIV/0!</v>
      </c>
      <c r="AA1429" t="e">
        <f t="shared" si="399"/>
        <v>#DIV/0!</v>
      </c>
      <c r="AB1429" s="6" t="e">
        <f t="shared" si="400"/>
        <v>#DIV/0!</v>
      </c>
    </row>
    <row r="1430" spans="1:28" hidden="1" x14ac:dyDescent="0.2">
      <c r="A1430">
        <f>+予定価格!A1418</f>
        <v>0</v>
      </c>
      <c r="B1430" s="268">
        <f>ROUND(予定価格!B1418*査定表!$B$1949,-D1430)+E1430</f>
        <v>0</v>
      </c>
      <c r="C1430" s="268"/>
      <c r="D1430" s="32">
        <f t="shared" si="401"/>
        <v>3</v>
      </c>
      <c r="E1430" s="33">
        <f t="shared" si="391"/>
        <v>0</v>
      </c>
      <c r="F1430" s="268">
        <f>IF($F$12=0,0,IF(予定価格!$G$1939=0,ROUND(予定価格!H1418*(入力表!$F$12/予定価格!$H$1943),-H1430),ROUND((予定価格!G1418*(入力表!$F$12-予定価格!$H$1943)/予定価格!$G$1943)+予定価格!H1418,-H1430)))+I1430</f>
        <v>0</v>
      </c>
      <c r="G1430" s="268"/>
      <c r="H1430" s="34">
        <f t="shared" si="402"/>
        <v>3</v>
      </c>
      <c r="I1430" s="35">
        <f t="shared" si="392"/>
        <v>0</v>
      </c>
      <c r="J1430" s="252">
        <f t="shared" si="393"/>
        <v>0</v>
      </c>
      <c r="K1430" s="12">
        <f t="shared" si="394"/>
        <v>0</v>
      </c>
      <c r="L1430" s="37"/>
      <c r="M1430" s="6">
        <f>ROUND(予定価格!B1418*査定表!$B$1949,-$F$14)</f>
        <v>0</v>
      </c>
      <c r="N1430">
        <f>IF(M1430=0,1,M1430/予定価格!B1418)</f>
        <v>1</v>
      </c>
      <c r="O1430">
        <f t="shared" si="387"/>
        <v>11</v>
      </c>
      <c r="P1430">
        <f t="shared" si="395"/>
        <v>0</v>
      </c>
      <c r="Q1430">
        <f>IF(M1430=0,0,M1430/予定価格!B1418)</f>
        <v>0</v>
      </c>
      <c r="R1430">
        <f t="shared" si="388"/>
        <v>11</v>
      </c>
      <c r="S1430">
        <f t="shared" si="396"/>
        <v>0</v>
      </c>
      <c r="T1430" s="6">
        <f t="shared" si="397"/>
        <v>0</v>
      </c>
      <c r="U1430" s="6" t="e">
        <f>IF(予定価格!$G$1939=0,ROUND(予定価格!H1418*(入力表!$F$12/予定価格!$H$1943),-$F$14),ROUND((予定価格!G1418*(入力表!$F$12-予定価格!$H$1943)/予定価格!$G$1943)+予定価格!H1418,-$F$14))</f>
        <v>#DIV/0!</v>
      </c>
      <c r="V1430" t="e">
        <f>IF(U1430=0,1,IF(予定価格!O1418=0,1,(U1430-予定価格!P1418)/予定価格!O1418))</f>
        <v>#DIV/0!</v>
      </c>
      <c r="W1430" t="e">
        <f t="shared" si="389"/>
        <v>#DIV/0!</v>
      </c>
      <c r="X1430" t="e">
        <f t="shared" si="398"/>
        <v>#DIV/0!</v>
      </c>
      <c r="Y1430" t="e">
        <f>IF(U1430=0,0,IF(予定価格!G1418=0,0,(U1430-予定価格!H1418)/予定価格!G1418))</f>
        <v>#DIV/0!</v>
      </c>
      <c r="Z1430" t="e">
        <f t="shared" si="390"/>
        <v>#DIV/0!</v>
      </c>
      <c r="AA1430" t="e">
        <f t="shared" si="399"/>
        <v>#DIV/0!</v>
      </c>
      <c r="AB1430" s="6" t="e">
        <f t="shared" si="400"/>
        <v>#DIV/0!</v>
      </c>
    </row>
    <row r="1431" spans="1:28" hidden="1" x14ac:dyDescent="0.2">
      <c r="A1431">
        <f>+予定価格!A1419</f>
        <v>0</v>
      </c>
      <c r="B1431" s="268">
        <f>ROUND(予定価格!B1419*査定表!$B$1949,-D1431)+E1431</f>
        <v>0</v>
      </c>
      <c r="C1431" s="268"/>
      <c r="D1431" s="32">
        <f t="shared" si="401"/>
        <v>3</v>
      </c>
      <c r="E1431" s="33">
        <f t="shared" si="391"/>
        <v>0</v>
      </c>
      <c r="F1431" s="268">
        <f>IF($F$12=0,0,IF(予定価格!$G$1939=0,ROUND(予定価格!H1419*(入力表!$F$12/予定価格!$H$1943),-H1431),ROUND((予定価格!G1419*(入力表!$F$12-予定価格!$H$1943)/予定価格!$G$1943)+予定価格!H1419,-H1431)))+I1431</f>
        <v>0</v>
      </c>
      <c r="G1431" s="268"/>
      <c r="H1431" s="34">
        <f t="shared" si="402"/>
        <v>3</v>
      </c>
      <c r="I1431" s="35">
        <f t="shared" si="392"/>
        <v>0</v>
      </c>
      <c r="J1431" s="252">
        <f t="shared" si="393"/>
        <v>0</v>
      </c>
      <c r="K1431" s="12">
        <f t="shared" si="394"/>
        <v>0</v>
      </c>
      <c r="L1431" s="37"/>
      <c r="M1431" s="6">
        <f>ROUND(予定価格!B1419*査定表!$B$1949,-$F$14)</f>
        <v>0</v>
      </c>
      <c r="N1431">
        <f>IF(M1431=0,1,M1431/予定価格!B1419)</f>
        <v>1</v>
      </c>
      <c r="O1431">
        <f t="shared" si="387"/>
        <v>11</v>
      </c>
      <c r="P1431">
        <f t="shared" si="395"/>
        <v>0</v>
      </c>
      <c r="Q1431">
        <f>IF(M1431=0,0,M1431/予定価格!B1419)</f>
        <v>0</v>
      </c>
      <c r="R1431">
        <f t="shared" si="388"/>
        <v>11</v>
      </c>
      <c r="S1431">
        <f t="shared" si="396"/>
        <v>0</v>
      </c>
      <c r="T1431" s="6">
        <f t="shared" si="397"/>
        <v>0</v>
      </c>
      <c r="U1431" s="6" t="e">
        <f>IF(予定価格!$G$1939=0,ROUND(予定価格!H1419*(入力表!$F$12/予定価格!$H$1943),-$F$14),ROUND((予定価格!G1419*(入力表!$F$12-予定価格!$H$1943)/予定価格!$G$1943)+予定価格!H1419,-$F$14))</f>
        <v>#DIV/0!</v>
      </c>
      <c r="V1431" t="e">
        <f>IF(U1431=0,1,IF(予定価格!O1419=0,1,(U1431-予定価格!P1419)/予定価格!O1419))</f>
        <v>#DIV/0!</v>
      </c>
      <c r="W1431" t="e">
        <f t="shared" si="389"/>
        <v>#DIV/0!</v>
      </c>
      <c r="X1431" t="e">
        <f t="shared" si="398"/>
        <v>#DIV/0!</v>
      </c>
      <c r="Y1431" t="e">
        <f>IF(U1431=0,0,IF(予定価格!G1419=0,0,(U1431-予定価格!H1419)/予定価格!G1419))</f>
        <v>#DIV/0!</v>
      </c>
      <c r="Z1431" t="e">
        <f t="shared" si="390"/>
        <v>#DIV/0!</v>
      </c>
      <c r="AA1431" t="e">
        <f t="shared" si="399"/>
        <v>#DIV/0!</v>
      </c>
      <c r="AB1431" s="6" t="e">
        <f t="shared" si="400"/>
        <v>#DIV/0!</v>
      </c>
    </row>
    <row r="1432" spans="1:28" hidden="1" x14ac:dyDescent="0.2">
      <c r="A1432">
        <f>+予定価格!A1420</f>
        <v>0</v>
      </c>
      <c r="B1432" s="268">
        <f>ROUND(予定価格!B1420*査定表!$B$1949,-D1432)+E1432</f>
        <v>0</v>
      </c>
      <c r="C1432" s="268"/>
      <c r="D1432" s="32">
        <f t="shared" si="401"/>
        <v>3</v>
      </c>
      <c r="E1432" s="33">
        <f t="shared" si="391"/>
        <v>0</v>
      </c>
      <c r="F1432" s="268">
        <f>IF($F$12=0,0,IF(予定価格!$G$1939=0,ROUND(予定価格!H1420*(入力表!$F$12/予定価格!$H$1943),-H1432),ROUND((予定価格!G1420*(入力表!$F$12-予定価格!$H$1943)/予定価格!$G$1943)+予定価格!H1420,-H1432)))+I1432</f>
        <v>0</v>
      </c>
      <c r="G1432" s="268"/>
      <c r="H1432" s="34">
        <f t="shared" si="402"/>
        <v>3</v>
      </c>
      <c r="I1432" s="35">
        <f t="shared" si="392"/>
        <v>0</v>
      </c>
      <c r="J1432" s="252">
        <f t="shared" si="393"/>
        <v>0</v>
      </c>
      <c r="K1432" s="12">
        <f t="shared" si="394"/>
        <v>0</v>
      </c>
      <c r="L1432" s="37"/>
      <c r="M1432" s="6">
        <f>ROUND(予定価格!B1420*査定表!$B$1949,-$F$14)</f>
        <v>0</v>
      </c>
      <c r="N1432">
        <f>IF(M1432=0,1,M1432/予定価格!B1420)</f>
        <v>1</v>
      </c>
      <c r="O1432">
        <f t="shared" si="387"/>
        <v>11</v>
      </c>
      <c r="P1432">
        <f t="shared" si="395"/>
        <v>0</v>
      </c>
      <c r="Q1432">
        <f>IF(M1432=0,0,M1432/予定価格!B1420)</f>
        <v>0</v>
      </c>
      <c r="R1432">
        <f t="shared" si="388"/>
        <v>11</v>
      </c>
      <c r="S1432">
        <f t="shared" si="396"/>
        <v>0</v>
      </c>
      <c r="T1432" s="6">
        <f t="shared" si="397"/>
        <v>0</v>
      </c>
      <c r="U1432" s="6" t="e">
        <f>IF(予定価格!$G$1939=0,ROUND(予定価格!H1420*(入力表!$F$12/予定価格!$H$1943),-$F$14),ROUND((予定価格!G1420*(入力表!$F$12-予定価格!$H$1943)/予定価格!$G$1943)+予定価格!H1420,-$F$14))</f>
        <v>#DIV/0!</v>
      </c>
      <c r="V1432" t="e">
        <f>IF(U1432=0,1,IF(予定価格!O1420=0,1,(U1432-予定価格!P1420)/予定価格!O1420))</f>
        <v>#DIV/0!</v>
      </c>
      <c r="W1432" t="e">
        <f t="shared" si="389"/>
        <v>#DIV/0!</v>
      </c>
      <c r="X1432" t="e">
        <f t="shared" si="398"/>
        <v>#DIV/0!</v>
      </c>
      <c r="Y1432" t="e">
        <f>IF(U1432=0,0,IF(予定価格!G1420=0,0,(U1432-予定価格!H1420)/予定価格!G1420))</f>
        <v>#DIV/0!</v>
      </c>
      <c r="Z1432" t="e">
        <f t="shared" si="390"/>
        <v>#DIV/0!</v>
      </c>
      <c r="AA1432" t="e">
        <f t="shared" si="399"/>
        <v>#DIV/0!</v>
      </c>
      <c r="AB1432" s="6" t="e">
        <f t="shared" si="400"/>
        <v>#DIV/0!</v>
      </c>
    </row>
    <row r="1433" spans="1:28" hidden="1" x14ac:dyDescent="0.2">
      <c r="A1433">
        <f>+予定価格!A1421</f>
        <v>0</v>
      </c>
      <c r="B1433" s="268">
        <f>ROUND(予定価格!B1421*査定表!$B$1949,-D1433)+E1433</f>
        <v>0</v>
      </c>
      <c r="C1433" s="268"/>
      <c r="D1433" s="32">
        <f t="shared" si="401"/>
        <v>3</v>
      </c>
      <c r="E1433" s="33">
        <f t="shared" si="391"/>
        <v>0</v>
      </c>
      <c r="F1433" s="268">
        <f>IF($F$12=0,0,IF(予定価格!$G$1939=0,ROUND(予定価格!H1421*(入力表!$F$12/予定価格!$H$1943),-H1433),ROUND((予定価格!G1421*(入力表!$F$12-予定価格!$H$1943)/予定価格!$G$1943)+予定価格!H1421,-H1433)))+I1433</f>
        <v>0</v>
      </c>
      <c r="G1433" s="268"/>
      <c r="H1433" s="34">
        <f t="shared" si="402"/>
        <v>3</v>
      </c>
      <c r="I1433" s="35">
        <f t="shared" si="392"/>
        <v>0</v>
      </c>
      <c r="J1433" s="252">
        <f t="shared" si="393"/>
        <v>0</v>
      </c>
      <c r="K1433" s="12">
        <f t="shared" si="394"/>
        <v>0</v>
      </c>
      <c r="L1433" s="37"/>
      <c r="M1433" s="6">
        <f>ROUND(予定価格!B1421*査定表!$B$1949,-$F$14)</f>
        <v>0</v>
      </c>
      <c r="N1433">
        <f>IF(M1433=0,1,M1433/予定価格!B1421)</f>
        <v>1</v>
      </c>
      <c r="O1433">
        <f t="shared" si="387"/>
        <v>11</v>
      </c>
      <c r="P1433">
        <f t="shared" si="395"/>
        <v>0</v>
      </c>
      <c r="Q1433">
        <f>IF(M1433=0,0,M1433/予定価格!B1421)</f>
        <v>0</v>
      </c>
      <c r="R1433">
        <f t="shared" si="388"/>
        <v>11</v>
      </c>
      <c r="S1433">
        <f t="shared" si="396"/>
        <v>0</v>
      </c>
      <c r="T1433" s="6">
        <f t="shared" si="397"/>
        <v>0</v>
      </c>
      <c r="U1433" s="6" t="e">
        <f>IF(予定価格!$G$1939=0,ROUND(予定価格!H1421*(入力表!$F$12/予定価格!$H$1943),-$F$14),ROUND((予定価格!G1421*(入力表!$F$12-予定価格!$H$1943)/予定価格!$G$1943)+予定価格!H1421,-$F$14))</f>
        <v>#DIV/0!</v>
      </c>
      <c r="V1433" t="e">
        <f>IF(U1433=0,1,IF(予定価格!O1421=0,1,(U1433-予定価格!P1421)/予定価格!O1421))</f>
        <v>#DIV/0!</v>
      </c>
      <c r="W1433" t="e">
        <f t="shared" si="389"/>
        <v>#DIV/0!</v>
      </c>
      <c r="X1433" t="e">
        <f t="shared" si="398"/>
        <v>#DIV/0!</v>
      </c>
      <c r="Y1433" t="e">
        <f>IF(U1433=0,0,IF(予定価格!G1421=0,0,(U1433-予定価格!H1421)/予定価格!G1421))</f>
        <v>#DIV/0!</v>
      </c>
      <c r="Z1433" t="e">
        <f t="shared" si="390"/>
        <v>#DIV/0!</v>
      </c>
      <c r="AA1433" t="e">
        <f t="shared" si="399"/>
        <v>#DIV/0!</v>
      </c>
      <c r="AB1433" s="6" t="e">
        <f t="shared" si="400"/>
        <v>#DIV/0!</v>
      </c>
    </row>
    <row r="1434" spans="1:28" hidden="1" x14ac:dyDescent="0.2">
      <c r="A1434">
        <f>+予定価格!A1422</f>
        <v>0</v>
      </c>
      <c r="B1434" s="268">
        <f>ROUND(予定価格!B1422*査定表!$B$1949,-D1434)+E1434</f>
        <v>0</v>
      </c>
      <c r="C1434" s="268"/>
      <c r="D1434" s="32">
        <f t="shared" si="401"/>
        <v>3</v>
      </c>
      <c r="E1434" s="33">
        <f t="shared" si="391"/>
        <v>0</v>
      </c>
      <c r="F1434" s="268">
        <f>IF($F$12=0,0,IF(予定価格!$G$1939=0,ROUND(予定価格!H1422*(入力表!$F$12/予定価格!$H$1943),-H1434),ROUND((予定価格!G1422*(入力表!$F$12-予定価格!$H$1943)/予定価格!$G$1943)+予定価格!H1422,-H1434)))+I1434</f>
        <v>0</v>
      </c>
      <c r="G1434" s="268"/>
      <c r="H1434" s="34">
        <f t="shared" si="402"/>
        <v>3</v>
      </c>
      <c r="I1434" s="35">
        <f t="shared" si="392"/>
        <v>0</v>
      </c>
      <c r="J1434" s="252">
        <f t="shared" si="393"/>
        <v>0</v>
      </c>
      <c r="K1434" s="12">
        <f t="shared" si="394"/>
        <v>0</v>
      </c>
      <c r="L1434" s="37"/>
      <c r="M1434" s="6">
        <f>ROUND(予定価格!B1422*査定表!$B$1949,-$F$14)</f>
        <v>0</v>
      </c>
      <c r="N1434">
        <f>IF(M1434=0,1,M1434/予定価格!B1422)</f>
        <v>1</v>
      </c>
      <c r="O1434">
        <f t="shared" ref="O1434:O1497" si="403">RANK(N1434,N$17:N$1984,1)</f>
        <v>11</v>
      </c>
      <c r="P1434">
        <f t="shared" si="395"/>
        <v>0</v>
      </c>
      <c r="Q1434">
        <f>IF(M1434=0,0,M1434/予定価格!B1422)</f>
        <v>0</v>
      </c>
      <c r="R1434">
        <f t="shared" ref="R1434:R1497" si="404">RANK(Q1434,Q$17:Q$1984,0)</f>
        <v>11</v>
      </c>
      <c r="S1434">
        <f t="shared" si="396"/>
        <v>0</v>
      </c>
      <c r="T1434" s="6">
        <f t="shared" si="397"/>
        <v>0</v>
      </c>
      <c r="U1434" s="6" t="e">
        <f>IF(予定価格!$G$1939=0,ROUND(予定価格!H1422*(入力表!$F$12/予定価格!$H$1943),-$F$14),ROUND((予定価格!G1422*(入力表!$F$12-予定価格!$H$1943)/予定価格!$G$1943)+予定価格!H1422,-$F$14))</f>
        <v>#DIV/0!</v>
      </c>
      <c r="V1434" t="e">
        <f>IF(U1434=0,1,IF(予定価格!O1422=0,1,(U1434-予定価格!P1422)/予定価格!O1422))</f>
        <v>#DIV/0!</v>
      </c>
      <c r="W1434" t="e">
        <f t="shared" ref="W1434:W1497" si="405">RANK(V1434,V$17:V$1984,1)</f>
        <v>#DIV/0!</v>
      </c>
      <c r="X1434" t="e">
        <f t="shared" si="398"/>
        <v>#DIV/0!</v>
      </c>
      <c r="Y1434" t="e">
        <f>IF(U1434=0,0,IF(予定価格!G1422=0,0,(U1434-予定価格!H1422)/予定価格!G1422))</f>
        <v>#DIV/0!</v>
      </c>
      <c r="Z1434" t="e">
        <f t="shared" ref="Z1434:Z1497" si="406">RANK(Y1434,Y$17:Y$1984,0)</f>
        <v>#DIV/0!</v>
      </c>
      <c r="AA1434" t="e">
        <f t="shared" si="399"/>
        <v>#DIV/0!</v>
      </c>
      <c r="AB1434" s="6" t="e">
        <f t="shared" si="400"/>
        <v>#DIV/0!</v>
      </c>
    </row>
    <row r="1435" spans="1:28" hidden="1" x14ac:dyDescent="0.2">
      <c r="A1435">
        <f>+予定価格!A1423</f>
        <v>0</v>
      </c>
      <c r="B1435" s="268">
        <f>ROUND(予定価格!B1423*査定表!$B$1949,-D1435)+E1435</f>
        <v>0</v>
      </c>
      <c r="C1435" s="268"/>
      <c r="D1435" s="32">
        <f t="shared" si="401"/>
        <v>3</v>
      </c>
      <c r="E1435" s="33">
        <f t="shared" si="391"/>
        <v>0</v>
      </c>
      <c r="F1435" s="268">
        <f>IF($F$12=0,0,IF(予定価格!$G$1939=0,ROUND(予定価格!H1423*(入力表!$F$12/予定価格!$H$1943),-H1435),ROUND((予定価格!G1423*(入力表!$F$12-予定価格!$H$1943)/予定価格!$G$1943)+予定価格!H1423,-H1435)))+I1435</f>
        <v>0</v>
      </c>
      <c r="G1435" s="268"/>
      <c r="H1435" s="34">
        <f t="shared" si="402"/>
        <v>3</v>
      </c>
      <c r="I1435" s="35">
        <f t="shared" si="392"/>
        <v>0</v>
      </c>
      <c r="J1435" s="252">
        <f t="shared" si="393"/>
        <v>0</v>
      </c>
      <c r="K1435" s="12">
        <f t="shared" si="394"/>
        <v>0</v>
      </c>
      <c r="L1435" s="37"/>
      <c r="M1435" s="6">
        <f>ROUND(予定価格!B1423*査定表!$B$1949,-$F$14)</f>
        <v>0</v>
      </c>
      <c r="N1435">
        <f>IF(M1435=0,1,M1435/予定価格!B1423)</f>
        <v>1</v>
      </c>
      <c r="O1435">
        <f t="shared" si="403"/>
        <v>11</v>
      </c>
      <c r="P1435">
        <f t="shared" si="395"/>
        <v>0</v>
      </c>
      <c r="Q1435">
        <f>IF(M1435=0,0,M1435/予定価格!B1423)</f>
        <v>0</v>
      </c>
      <c r="R1435">
        <f t="shared" si="404"/>
        <v>11</v>
      </c>
      <c r="S1435">
        <f t="shared" si="396"/>
        <v>0</v>
      </c>
      <c r="T1435" s="6">
        <f t="shared" si="397"/>
        <v>0</v>
      </c>
      <c r="U1435" s="6" t="e">
        <f>IF(予定価格!$G$1939=0,ROUND(予定価格!H1423*(入力表!$F$12/予定価格!$H$1943),-$F$14),ROUND((予定価格!G1423*(入力表!$F$12-予定価格!$H$1943)/予定価格!$G$1943)+予定価格!H1423,-$F$14))</f>
        <v>#DIV/0!</v>
      </c>
      <c r="V1435" t="e">
        <f>IF(U1435=0,1,IF(予定価格!O1423=0,1,(U1435-予定価格!P1423)/予定価格!O1423))</f>
        <v>#DIV/0!</v>
      </c>
      <c r="W1435" t="e">
        <f t="shared" si="405"/>
        <v>#DIV/0!</v>
      </c>
      <c r="X1435" t="e">
        <f t="shared" si="398"/>
        <v>#DIV/0!</v>
      </c>
      <c r="Y1435" t="e">
        <f>IF(U1435=0,0,IF(予定価格!G1423=0,0,(U1435-予定価格!H1423)/予定価格!G1423))</f>
        <v>#DIV/0!</v>
      </c>
      <c r="Z1435" t="e">
        <f t="shared" si="406"/>
        <v>#DIV/0!</v>
      </c>
      <c r="AA1435" t="e">
        <f t="shared" si="399"/>
        <v>#DIV/0!</v>
      </c>
      <c r="AB1435" s="6" t="e">
        <f t="shared" si="400"/>
        <v>#DIV/0!</v>
      </c>
    </row>
    <row r="1436" spans="1:28" hidden="1" x14ac:dyDescent="0.2">
      <c r="A1436">
        <f>+予定価格!A1424</f>
        <v>0</v>
      </c>
      <c r="B1436" s="268">
        <f>ROUND(予定価格!B1424*査定表!$B$1949,-D1436)+E1436</f>
        <v>0</v>
      </c>
      <c r="C1436" s="268"/>
      <c r="D1436" s="32">
        <f t="shared" si="401"/>
        <v>3</v>
      </c>
      <c r="E1436" s="33">
        <f t="shared" si="391"/>
        <v>0</v>
      </c>
      <c r="F1436" s="268">
        <f>IF($F$12=0,0,IF(予定価格!$G$1939=0,ROUND(予定価格!H1424*(入力表!$F$12/予定価格!$H$1943),-H1436),ROUND((予定価格!G1424*(入力表!$F$12-予定価格!$H$1943)/予定価格!$G$1943)+予定価格!H1424,-H1436)))+I1436</f>
        <v>0</v>
      </c>
      <c r="G1436" s="268"/>
      <c r="H1436" s="34">
        <f t="shared" si="402"/>
        <v>3</v>
      </c>
      <c r="I1436" s="35">
        <f t="shared" si="392"/>
        <v>0</v>
      </c>
      <c r="J1436" s="252">
        <f t="shared" si="393"/>
        <v>0</v>
      </c>
      <c r="K1436" s="12">
        <f t="shared" si="394"/>
        <v>0</v>
      </c>
      <c r="L1436" s="37"/>
      <c r="M1436" s="6">
        <f>ROUND(予定価格!B1424*査定表!$B$1949,-$F$14)</f>
        <v>0</v>
      </c>
      <c r="N1436">
        <f>IF(M1436=0,1,M1436/予定価格!B1424)</f>
        <v>1</v>
      </c>
      <c r="O1436">
        <f t="shared" si="403"/>
        <v>11</v>
      </c>
      <c r="P1436">
        <f t="shared" si="395"/>
        <v>0</v>
      </c>
      <c r="Q1436">
        <f>IF(M1436=0,0,M1436/予定価格!B1424)</f>
        <v>0</v>
      </c>
      <c r="R1436">
        <f t="shared" si="404"/>
        <v>11</v>
      </c>
      <c r="S1436">
        <f t="shared" si="396"/>
        <v>0</v>
      </c>
      <c r="T1436" s="6">
        <f t="shared" si="397"/>
        <v>0</v>
      </c>
      <c r="U1436" s="6" t="e">
        <f>IF(予定価格!$G$1939=0,ROUND(予定価格!H1424*(入力表!$F$12/予定価格!$H$1943),-$F$14),ROUND((予定価格!G1424*(入力表!$F$12-予定価格!$H$1943)/予定価格!$G$1943)+予定価格!H1424,-$F$14))</f>
        <v>#DIV/0!</v>
      </c>
      <c r="V1436" t="e">
        <f>IF(U1436=0,1,IF(予定価格!O1424=0,1,(U1436-予定価格!P1424)/予定価格!O1424))</f>
        <v>#DIV/0!</v>
      </c>
      <c r="W1436" t="e">
        <f t="shared" si="405"/>
        <v>#DIV/0!</v>
      </c>
      <c r="X1436" t="e">
        <f t="shared" si="398"/>
        <v>#DIV/0!</v>
      </c>
      <c r="Y1436" t="e">
        <f>IF(U1436=0,0,IF(予定価格!G1424=0,0,(U1436-予定価格!H1424)/予定価格!G1424))</f>
        <v>#DIV/0!</v>
      </c>
      <c r="Z1436" t="e">
        <f t="shared" si="406"/>
        <v>#DIV/0!</v>
      </c>
      <c r="AA1436" t="e">
        <f t="shared" si="399"/>
        <v>#DIV/0!</v>
      </c>
      <c r="AB1436" s="6" t="e">
        <f t="shared" si="400"/>
        <v>#DIV/0!</v>
      </c>
    </row>
    <row r="1437" spans="1:28" hidden="1" x14ac:dyDescent="0.2">
      <c r="A1437">
        <f>+予定価格!A1425</f>
        <v>0</v>
      </c>
      <c r="B1437" s="268">
        <f>ROUND(予定価格!B1425*査定表!$B$1949,-D1437)+E1437</f>
        <v>0</v>
      </c>
      <c r="C1437" s="268"/>
      <c r="D1437" s="32">
        <f t="shared" si="401"/>
        <v>3</v>
      </c>
      <c r="E1437" s="33">
        <f t="shared" si="391"/>
        <v>0</v>
      </c>
      <c r="F1437" s="268">
        <f>IF($F$12=0,0,IF(予定価格!$G$1939=0,ROUND(予定価格!H1425*(入力表!$F$12/予定価格!$H$1943),-H1437),ROUND((予定価格!G1425*(入力表!$F$12-予定価格!$H$1943)/予定価格!$G$1943)+予定価格!H1425,-H1437)))+I1437</f>
        <v>0</v>
      </c>
      <c r="G1437" s="268"/>
      <c r="H1437" s="34">
        <f t="shared" si="402"/>
        <v>3</v>
      </c>
      <c r="I1437" s="35">
        <f t="shared" si="392"/>
        <v>0</v>
      </c>
      <c r="J1437" s="252">
        <f t="shared" si="393"/>
        <v>0</v>
      </c>
      <c r="K1437" s="12">
        <f t="shared" si="394"/>
        <v>0</v>
      </c>
      <c r="L1437" s="37"/>
      <c r="M1437" s="6">
        <f>ROUND(予定価格!B1425*査定表!$B$1949,-$F$14)</f>
        <v>0</v>
      </c>
      <c r="N1437">
        <f>IF(M1437=0,1,M1437/予定価格!B1425)</f>
        <v>1</v>
      </c>
      <c r="O1437">
        <f t="shared" si="403"/>
        <v>11</v>
      </c>
      <c r="P1437">
        <f t="shared" si="395"/>
        <v>0</v>
      </c>
      <c r="Q1437">
        <f>IF(M1437=0,0,M1437/予定価格!B1425)</f>
        <v>0</v>
      </c>
      <c r="R1437">
        <f t="shared" si="404"/>
        <v>11</v>
      </c>
      <c r="S1437">
        <f t="shared" si="396"/>
        <v>0</v>
      </c>
      <c r="T1437" s="6">
        <f t="shared" si="397"/>
        <v>0</v>
      </c>
      <c r="U1437" s="6" t="e">
        <f>IF(予定価格!$G$1939=0,ROUND(予定価格!H1425*(入力表!$F$12/予定価格!$H$1943),-$F$14),ROUND((予定価格!G1425*(入力表!$F$12-予定価格!$H$1943)/予定価格!$G$1943)+予定価格!H1425,-$F$14))</f>
        <v>#DIV/0!</v>
      </c>
      <c r="V1437" t="e">
        <f>IF(U1437=0,1,IF(予定価格!O1425=0,1,(U1437-予定価格!P1425)/予定価格!O1425))</f>
        <v>#DIV/0!</v>
      </c>
      <c r="W1437" t="e">
        <f t="shared" si="405"/>
        <v>#DIV/0!</v>
      </c>
      <c r="X1437" t="e">
        <f t="shared" si="398"/>
        <v>#DIV/0!</v>
      </c>
      <c r="Y1437" t="e">
        <f>IF(U1437=0,0,IF(予定価格!G1425=0,0,(U1437-予定価格!H1425)/予定価格!G1425))</f>
        <v>#DIV/0!</v>
      </c>
      <c r="Z1437" t="e">
        <f t="shared" si="406"/>
        <v>#DIV/0!</v>
      </c>
      <c r="AA1437" t="e">
        <f t="shared" si="399"/>
        <v>#DIV/0!</v>
      </c>
      <c r="AB1437" s="6" t="e">
        <f t="shared" si="400"/>
        <v>#DIV/0!</v>
      </c>
    </row>
    <row r="1438" spans="1:28" hidden="1" x14ac:dyDescent="0.2">
      <c r="A1438">
        <f>+予定価格!A1426</f>
        <v>0</v>
      </c>
      <c r="B1438" s="268">
        <f>ROUND(予定価格!B1426*査定表!$B$1949,-D1438)+E1438</f>
        <v>0</v>
      </c>
      <c r="C1438" s="268"/>
      <c r="D1438" s="32">
        <f t="shared" si="401"/>
        <v>3</v>
      </c>
      <c r="E1438" s="33">
        <f t="shared" si="391"/>
        <v>0</v>
      </c>
      <c r="F1438" s="268">
        <f>IF($F$12=0,0,IF(予定価格!$G$1939=0,ROUND(予定価格!H1426*(入力表!$F$12/予定価格!$H$1943),-H1438),ROUND((予定価格!G1426*(入力表!$F$12-予定価格!$H$1943)/予定価格!$G$1943)+予定価格!H1426,-H1438)))+I1438</f>
        <v>0</v>
      </c>
      <c r="G1438" s="268"/>
      <c r="H1438" s="34">
        <f t="shared" si="402"/>
        <v>3</v>
      </c>
      <c r="I1438" s="35">
        <f t="shared" si="392"/>
        <v>0</v>
      </c>
      <c r="J1438" s="252">
        <f t="shared" si="393"/>
        <v>0</v>
      </c>
      <c r="K1438" s="12">
        <f t="shared" si="394"/>
        <v>0</v>
      </c>
      <c r="L1438" s="37"/>
      <c r="M1438" s="6">
        <f>ROUND(予定価格!B1426*査定表!$B$1949,-$F$14)</f>
        <v>0</v>
      </c>
      <c r="N1438">
        <f>IF(M1438=0,1,M1438/予定価格!B1426)</f>
        <v>1</v>
      </c>
      <c r="O1438">
        <f t="shared" si="403"/>
        <v>11</v>
      </c>
      <c r="P1438">
        <f t="shared" si="395"/>
        <v>0</v>
      </c>
      <c r="Q1438">
        <f>IF(M1438=0,0,M1438/予定価格!B1426)</f>
        <v>0</v>
      </c>
      <c r="R1438">
        <f t="shared" si="404"/>
        <v>11</v>
      </c>
      <c r="S1438">
        <f t="shared" si="396"/>
        <v>0</v>
      </c>
      <c r="T1438" s="6">
        <f t="shared" si="397"/>
        <v>0</v>
      </c>
      <c r="U1438" s="6" t="e">
        <f>IF(予定価格!$G$1939=0,ROUND(予定価格!H1426*(入力表!$F$12/予定価格!$H$1943),-$F$14),ROUND((予定価格!G1426*(入力表!$F$12-予定価格!$H$1943)/予定価格!$G$1943)+予定価格!H1426,-$F$14))</f>
        <v>#DIV/0!</v>
      </c>
      <c r="V1438" t="e">
        <f>IF(U1438=0,1,IF(予定価格!O1426=0,1,(U1438-予定価格!P1426)/予定価格!O1426))</f>
        <v>#DIV/0!</v>
      </c>
      <c r="W1438" t="e">
        <f t="shared" si="405"/>
        <v>#DIV/0!</v>
      </c>
      <c r="X1438" t="e">
        <f t="shared" si="398"/>
        <v>#DIV/0!</v>
      </c>
      <c r="Y1438" t="e">
        <f>IF(U1438=0,0,IF(予定価格!G1426=0,0,(U1438-予定価格!H1426)/予定価格!G1426))</f>
        <v>#DIV/0!</v>
      </c>
      <c r="Z1438" t="e">
        <f t="shared" si="406"/>
        <v>#DIV/0!</v>
      </c>
      <c r="AA1438" t="e">
        <f t="shared" si="399"/>
        <v>#DIV/0!</v>
      </c>
      <c r="AB1438" s="6" t="e">
        <f t="shared" si="400"/>
        <v>#DIV/0!</v>
      </c>
    </row>
    <row r="1439" spans="1:28" hidden="1" x14ac:dyDescent="0.2">
      <c r="A1439">
        <f>+予定価格!A1427</f>
        <v>0</v>
      </c>
      <c r="B1439" s="268">
        <f>ROUND(予定価格!B1427*査定表!$B$1949,-D1439)+E1439</f>
        <v>0</v>
      </c>
      <c r="C1439" s="268"/>
      <c r="D1439" s="32">
        <f t="shared" si="401"/>
        <v>3</v>
      </c>
      <c r="E1439" s="33">
        <f t="shared" si="391"/>
        <v>0</v>
      </c>
      <c r="F1439" s="268">
        <f>IF($F$12=0,0,IF(予定価格!$G$1939=0,ROUND(予定価格!H1427*(入力表!$F$12/予定価格!$H$1943),-H1439),ROUND((予定価格!G1427*(入力表!$F$12-予定価格!$H$1943)/予定価格!$G$1943)+予定価格!H1427,-H1439)))+I1439</f>
        <v>0</v>
      </c>
      <c r="G1439" s="268"/>
      <c r="H1439" s="34">
        <f t="shared" si="402"/>
        <v>3</v>
      </c>
      <c r="I1439" s="35">
        <f t="shared" si="392"/>
        <v>0</v>
      </c>
      <c r="J1439" s="252">
        <f t="shared" si="393"/>
        <v>0</v>
      </c>
      <c r="K1439" s="12">
        <f t="shared" si="394"/>
        <v>0</v>
      </c>
      <c r="L1439" s="37"/>
      <c r="M1439" s="6">
        <f>ROUND(予定価格!B1427*査定表!$B$1949,-$F$14)</f>
        <v>0</v>
      </c>
      <c r="N1439">
        <f>IF(M1439=0,1,M1439/予定価格!B1427)</f>
        <v>1</v>
      </c>
      <c r="O1439">
        <f t="shared" si="403"/>
        <v>11</v>
      </c>
      <c r="P1439">
        <f t="shared" si="395"/>
        <v>0</v>
      </c>
      <c r="Q1439">
        <f>IF(M1439=0,0,M1439/予定価格!B1427)</f>
        <v>0</v>
      </c>
      <c r="R1439">
        <f t="shared" si="404"/>
        <v>11</v>
      </c>
      <c r="S1439">
        <f t="shared" si="396"/>
        <v>0</v>
      </c>
      <c r="T1439" s="6">
        <f t="shared" si="397"/>
        <v>0</v>
      </c>
      <c r="U1439" s="6" t="e">
        <f>IF(予定価格!$G$1939=0,ROUND(予定価格!H1427*(入力表!$F$12/予定価格!$H$1943),-$F$14),ROUND((予定価格!G1427*(入力表!$F$12-予定価格!$H$1943)/予定価格!$G$1943)+予定価格!H1427,-$F$14))</f>
        <v>#DIV/0!</v>
      </c>
      <c r="V1439" t="e">
        <f>IF(U1439=0,1,IF(予定価格!O1427=0,1,(U1439-予定価格!P1427)/予定価格!O1427))</f>
        <v>#DIV/0!</v>
      </c>
      <c r="W1439" t="e">
        <f t="shared" si="405"/>
        <v>#DIV/0!</v>
      </c>
      <c r="X1439" t="e">
        <f t="shared" si="398"/>
        <v>#DIV/0!</v>
      </c>
      <c r="Y1439" t="e">
        <f>IF(U1439=0,0,IF(予定価格!G1427=0,0,(U1439-予定価格!H1427)/予定価格!G1427))</f>
        <v>#DIV/0!</v>
      </c>
      <c r="Z1439" t="e">
        <f t="shared" si="406"/>
        <v>#DIV/0!</v>
      </c>
      <c r="AA1439" t="e">
        <f t="shared" si="399"/>
        <v>#DIV/0!</v>
      </c>
      <c r="AB1439" s="6" t="e">
        <f t="shared" si="400"/>
        <v>#DIV/0!</v>
      </c>
    </row>
    <row r="1440" spans="1:28" hidden="1" x14ac:dyDescent="0.2">
      <c r="A1440">
        <f>+予定価格!A1428</f>
        <v>0</v>
      </c>
      <c r="B1440" s="268">
        <f>ROUND(予定価格!B1428*査定表!$B$1949,-D1440)+E1440</f>
        <v>0</v>
      </c>
      <c r="C1440" s="268"/>
      <c r="D1440" s="32">
        <f t="shared" si="401"/>
        <v>3</v>
      </c>
      <c r="E1440" s="33">
        <f t="shared" si="391"/>
        <v>0</v>
      </c>
      <c r="F1440" s="268">
        <f>IF($F$12=0,0,IF(予定価格!$G$1939=0,ROUND(予定価格!H1428*(入力表!$F$12/予定価格!$H$1943),-H1440),ROUND((予定価格!G1428*(入力表!$F$12-予定価格!$H$1943)/予定価格!$G$1943)+予定価格!H1428,-H1440)))+I1440</f>
        <v>0</v>
      </c>
      <c r="G1440" s="268"/>
      <c r="H1440" s="34">
        <f t="shared" si="402"/>
        <v>3</v>
      </c>
      <c r="I1440" s="35">
        <f t="shared" si="392"/>
        <v>0</v>
      </c>
      <c r="J1440" s="252">
        <f t="shared" si="393"/>
        <v>0</v>
      </c>
      <c r="K1440" s="12">
        <f t="shared" si="394"/>
        <v>0</v>
      </c>
      <c r="L1440" s="37"/>
      <c r="M1440" s="6">
        <f>ROUND(予定価格!B1428*査定表!$B$1949,-$F$14)</f>
        <v>0</v>
      </c>
      <c r="N1440">
        <f>IF(M1440=0,1,M1440/予定価格!B1428)</f>
        <v>1</v>
      </c>
      <c r="O1440">
        <f t="shared" si="403"/>
        <v>11</v>
      </c>
      <c r="P1440">
        <f t="shared" si="395"/>
        <v>0</v>
      </c>
      <c r="Q1440">
        <f>IF(M1440=0,0,M1440/予定価格!B1428)</f>
        <v>0</v>
      </c>
      <c r="R1440">
        <f t="shared" si="404"/>
        <v>11</v>
      </c>
      <c r="S1440">
        <f t="shared" si="396"/>
        <v>0</v>
      </c>
      <c r="T1440" s="6">
        <f t="shared" si="397"/>
        <v>0</v>
      </c>
      <c r="U1440" s="6" t="e">
        <f>IF(予定価格!$G$1939=0,ROUND(予定価格!H1428*(入力表!$F$12/予定価格!$H$1943),-$F$14),ROUND((予定価格!G1428*(入力表!$F$12-予定価格!$H$1943)/予定価格!$G$1943)+予定価格!H1428,-$F$14))</f>
        <v>#DIV/0!</v>
      </c>
      <c r="V1440" t="e">
        <f>IF(U1440=0,1,IF(予定価格!O1428=0,1,(U1440-予定価格!P1428)/予定価格!O1428))</f>
        <v>#DIV/0!</v>
      </c>
      <c r="W1440" t="e">
        <f t="shared" si="405"/>
        <v>#DIV/0!</v>
      </c>
      <c r="X1440" t="e">
        <f t="shared" si="398"/>
        <v>#DIV/0!</v>
      </c>
      <c r="Y1440" t="e">
        <f>IF(U1440=0,0,IF(予定価格!G1428=0,0,(U1440-予定価格!H1428)/予定価格!G1428))</f>
        <v>#DIV/0!</v>
      </c>
      <c r="Z1440" t="e">
        <f t="shared" si="406"/>
        <v>#DIV/0!</v>
      </c>
      <c r="AA1440" t="e">
        <f t="shared" si="399"/>
        <v>#DIV/0!</v>
      </c>
      <c r="AB1440" s="6" t="e">
        <f t="shared" si="400"/>
        <v>#DIV/0!</v>
      </c>
    </row>
    <row r="1441" spans="1:28" hidden="1" x14ac:dyDescent="0.2">
      <c r="A1441">
        <f>+予定価格!A1429</f>
        <v>0</v>
      </c>
      <c r="B1441" s="268">
        <f>ROUND(予定価格!B1429*査定表!$B$1949,-D1441)+E1441</f>
        <v>0</v>
      </c>
      <c r="C1441" s="268"/>
      <c r="D1441" s="32">
        <f t="shared" si="401"/>
        <v>3</v>
      </c>
      <c r="E1441" s="33">
        <f t="shared" si="391"/>
        <v>0</v>
      </c>
      <c r="F1441" s="268">
        <f>IF($F$12=0,0,IF(予定価格!$G$1939=0,ROUND(予定価格!H1429*(入力表!$F$12/予定価格!$H$1943),-H1441),ROUND((予定価格!G1429*(入力表!$F$12-予定価格!$H$1943)/予定価格!$G$1943)+予定価格!H1429,-H1441)))+I1441</f>
        <v>0</v>
      </c>
      <c r="G1441" s="268"/>
      <c r="H1441" s="34">
        <f t="shared" si="402"/>
        <v>3</v>
      </c>
      <c r="I1441" s="35">
        <f t="shared" si="392"/>
        <v>0</v>
      </c>
      <c r="J1441" s="252">
        <f t="shared" si="393"/>
        <v>0</v>
      </c>
      <c r="K1441" s="12">
        <f t="shared" si="394"/>
        <v>0</v>
      </c>
      <c r="L1441" s="37"/>
      <c r="M1441" s="6">
        <f>ROUND(予定価格!B1429*査定表!$B$1949,-$F$14)</f>
        <v>0</v>
      </c>
      <c r="N1441">
        <f>IF(M1441=0,1,M1441/予定価格!B1429)</f>
        <v>1</v>
      </c>
      <c r="O1441">
        <f t="shared" si="403"/>
        <v>11</v>
      </c>
      <c r="P1441">
        <f t="shared" si="395"/>
        <v>0</v>
      </c>
      <c r="Q1441">
        <f>IF(M1441=0,0,M1441/予定価格!B1429)</f>
        <v>0</v>
      </c>
      <c r="R1441">
        <f t="shared" si="404"/>
        <v>11</v>
      </c>
      <c r="S1441">
        <f t="shared" si="396"/>
        <v>0</v>
      </c>
      <c r="T1441" s="6">
        <f t="shared" si="397"/>
        <v>0</v>
      </c>
      <c r="U1441" s="6" t="e">
        <f>IF(予定価格!$G$1939=0,ROUND(予定価格!H1429*(入力表!$F$12/予定価格!$H$1943),-$F$14),ROUND((予定価格!G1429*(入力表!$F$12-予定価格!$H$1943)/予定価格!$G$1943)+予定価格!H1429,-$F$14))</f>
        <v>#DIV/0!</v>
      </c>
      <c r="V1441" t="e">
        <f>IF(U1441=0,1,IF(予定価格!O1429=0,1,(U1441-予定価格!P1429)/予定価格!O1429))</f>
        <v>#DIV/0!</v>
      </c>
      <c r="W1441" t="e">
        <f t="shared" si="405"/>
        <v>#DIV/0!</v>
      </c>
      <c r="X1441" t="e">
        <f t="shared" si="398"/>
        <v>#DIV/0!</v>
      </c>
      <c r="Y1441" t="e">
        <f>IF(U1441=0,0,IF(予定価格!G1429=0,0,(U1441-予定価格!H1429)/予定価格!G1429))</f>
        <v>#DIV/0!</v>
      </c>
      <c r="Z1441" t="e">
        <f t="shared" si="406"/>
        <v>#DIV/0!</v>
      </c>
      <c r="AA1441" t="e">
        <f t="shared" si="399"/>
        <v>#DIV/0!</v>
      </c>
      <c r="AB1441" s="6" t="e">
        <f t="shared" si="400"/>
        <v>#DIV/0!</v>
      </c>
    </row>
    <row r="1442" spans="1:28" hidden="1" x14ac:dyDescent="0.2">
      <c r="A1442">
        <f>+予定価格!A1430</f>
        <v>0</v>
      </c>
      <c r="B1442" s="268">
        <f>ROUND(予定価格!B1430*査定表!$B$1949,-D1442)+E1442</f>
        <v>0</v>
      </c>
      <c r="C1442" s="268"/>
      <c r="D1442" s="32">
        <f t="shared" si="401"/>
        <v>3</v>
      </c>
      <c r="E1442" s="33">
        <f t="shared" si="391"/>
        <v>0</v>
      </c>
      <c r="F1442" s="268">
        <f>IF($F$12=0,0,IF(予定価格!$G$1939=0,ROUND(予定価格!H1430*(入力表!$F$12/予定価格!$H$1943),-H1442),ROUND((予定価格!G1430*(入力表!$F$12-予定価格!$H$1943)/予定価格!$G$1943)+予定価格!H1430,-H1442)))+I1442</f>
        <v>0</v>
      </c>
      <c r="G1442" s="268"/>
      <c r="H1442" s="34">
        <f t="shared" si="402"/>
        <v>3</v>
      </c>
      <c r="I1442" s="35">
        <f t="shared" si="392"/>
        <v>0</v>
      </c>
      <c r="J1442" s="252">
        <f t="shared" si="393"/>
        <v>0</v>
      </c>
      <c r="K1442" s="12">
        <f t="shared" si="394"/>
        <v>0</v>
      </c>
      <c r="L1442" s="37"/>
      <c r="M1442" s="6">
        <f>ROUND(予定価格!B1430*査定表!$B$1949,-$F$14)</f>
        <v>0</v>
      </c>
      <c r="N1442">
        <f>IF(M1442=0,1,M1442/予定価格!B1430)</f>
        <v>1</v>
      </c>
      <c r="O1442">
        <f t="shared" si="403"/>
        <v>11</v>
      </c>
      <c r="P1442">
        <f t="shared" si="395"/>
        <v>0</v>
      </c>
      <c r="Q1442">
        <f>IF(M1442=0,0,M1442/予定価格!B1430)</f>
        <v>0</v>
      </c>
      <c r="R1442">
        <f t="shared" si="404"/>
        <v>11</v>
      </c>
      <c r="S1442">
        <f t="shared" si="396"/>
        <v>0</v>
      </c>
      <c r="T1442" s="6">
        <f t="shared" si="397"/>
        <v>0</v>
      </c>
      <c r="U1442" s="6" t="e">
        <f>IF(予定価格!$G$1939=0,ROUND(予定価格!H1430*(入力表!$F$12/予定価格!$H$1943),-$F$14),ROUND((予定価格!G1430*(入力表!$F$12-予定価格!$H$1943)/予定価格!$G$1943)+予定価格!H1430,-$F$14))</f>
        <v>#DIV/0!</v>
      </c>
      <c r="V1442" t="e">
        <f>IF(U1442=0,1,IF(予定価格!O1430=0,1,(U1442-予定価格!P1430)/予定価格!O1430))</f>
        <v>#DIV/0!</v>
      </c>
      <c r="W1442" t="e">
        <f t="shared" si="405"/>
        <v>#DIV/0!</v>
      </c>
      <c r="X1442" t="e">
        <f t="shared" si="398"/>
        <v>#DIV/0!</v>
      </c>
      <c r="Y1442" t="e">
        <f>IF(U1442=0,0,IF(予定価格!G1430=0,0,(U1442-予定価格!H1430)/予定価格!G1430))</f>
        <v>#DIV/0!</v>
      </c>
      <c r="Z1442" t="e">
        <f t="shared" si="406"/>
        <v>#DIV/0!</v>
      </c>
      <c r="AA1442" t="e">
        <f t="shared" si="399"/>
        <v>#DIV/0!</v>
      </c>
      <c r="AB1442" s="6" t="e">
        <f t="shared" si="400"/>
        <v>#DIV/0!</v>
      </c>
    </row>
    <row r="1443" spans="1:28" hidden="1" x14ac:dyDescent="0.2">
      <c r="A1443">
        <f>+予定価格!A1431</f>
        <v>0</v>
      </c>
      <c r="B1443" s="268">
        <f>ROUND(予定価格!B1431*査定表!$B$1949,-D1443)+E1443</f>
        <v>0</v>
      </c>
      <c r="C1443" s="268"/>
      <c r="D1443" s="32">
        <f t="shared" si="401"/>
        <v>3</v>
      </c>
      <c r="E1443" s="33">
        <f t="shared" ref="E1443:E1506" si="407">IF(F$12=0,+P1443+S1443,0)</f>
        <v>0</v>
      </c>
      <c r="F1443" s="268">
        <f>IF($F$12=0,0,IF(予定価格!$G$1939=0,ROUND(予定価格!H1431*(入力表!$F$12/予定価格!$H$1943),-H1443),ROUND((予定価格!G1431*(入力表!$F$12-予定価格!$H$1943)/予定価格!$G$1943)+予定価格!H1431,-H1443)))+I1443</f>
        <v>0</v>
      </c>
      <c r="G1443" s="268"/>
      <c r="H1443" s="34">
        <f t="shared" si="402"/>
        <v>3</v>
      </c>
      <c r="I1443" s="35">
        <f t="shared" ref="I1443:I1506" si="408">IF(F$12=0,0,+X1443+AA1443)</f>
        <v>0</v>
      </c>
      <c r="J1443" s="252">
        <f t="shared" ref="J1443:J1506" si="409">+F1443+K1443</f>
        <v>0</v>
      </c>
      <c r="K1443" s="12">
        <f t="shared" ref="K1443:K1506" si="410">+B1443</f>
        <v>0</v>
      </c>
      <c r="L1443" s="37"/>
      <c r="M1443" s="6">
        <f>ROUND(予定価格!B1431*査定表!$B$1949,-$F$14)</f>
        <v>0</v>
      </c>
      <c r="N1443">
        <f>IF(M1443=0,1,M1443/予定価格!B1431)</f>
        <v>1</v>
      </c>
      <c r="O1443">
        <f t="shared" si="403"/>
        <v>11</v>
      </c>
      <c r="P1443">
        <f t="shared" ref="P1443:P1506" si="411">IF(M$15&gt;0,IF(O1443*10^$F$14&lt;=M$15,10^$F$14,0),0)</f>
        <v>0</v>
      </c>
      <c r="Q1443">
        <f>IF(M1443=0,0,M1443/予定価格!B1431)</f>
        <v>0</v>
      </c>
      <c r="R1443">
        <f t="shared" si="404"/>
        <v>11</v>
      </c>
      <c r="S1443">
        <f t="shared" ref="S1443:S1506" si="412">IF(M$15&lt;0,IF(R1443*10^$F$14&lt;=-M$15,-(10^$F$14),0),0)</f>
        <v>0</v>
      </c>
      <c r="T1443" s="6">
        <f t="shared" ref="T1443:T1506" si="413">+M1443+P1443+S1443</f>
        <v>0</v>
      </c>
      <c r="U1443" s="6" t="e">
        <f>IF(予定価格!$G$1939=0,ROUND(予定価格!H1431*(入力表!$F$12/予定価格!$H$1943),-$F$14),ROUND((予定価格!G1431*(入力表!$F$12-予定価格!$H$1943)/予定価格!$G$1943)+予定価格!H1431,-$F$14))</f>
        <v>#DIV/0!</v>
      </c>
      <c r="V1443" t="e">
        <f>IF(U1443=0,1,IF(予定価格!O1431=0,1,(U1443-予定価格!P1431)/予定価格!O1431))</f>
        <v>#DIV/0!</v>
      </c>
      <c r="W1443" t="e">
        <f t="shared" si="405"/>
        <v>#DIV/0!</v>
      </c>
      <c r="X1443" t="e">
        <f t="shared" ref="X1443:X1506" si="414">IF(U$15&gt;0,IF(W1443*10^$F$14&lt;=U$15,10^$F$14,0),0)</f>
        <v>#DIV/0!</v>
      </c>
      <c r="Y1443" t="e">
        <f>IF(U1443=0,0,IF(予定価格!G1431=0,0,(U1443-予定価格!H1431)/予定価格!G1431))</f>
        <v>#DIV/0!</v>
      </c>
      <c r="Z1443" t="e">
        <f t="shared" si="406"/>
        <v>#DIV/0!</v>
      </c>
      <c r="AA1443" t="e">
        <f t="shared" ref="AA1443:AA1506" si="415">IF(U$15&lt;0,IF(Z1443*10^$F$14&lt;=-U$15,-(10^$F$14),0),0)</f>
        <v>#DIV/0!</v>
      </c>
      <c r="AB1443" s="6" t="e">
        <f t="shared" ref="AB1443:AB1506" si="416">+U1443+X1443+AA1443</f>
        <v>#DIV/0!</v>
      </c>
    </row>
    <row r="1444" spans="1:28" hidden="1" x14ac:dyDescent="0.2">
      <c r="A1444">
        <f>+予定価格!A1432</f>
        <v>0</v>
      </c>
      <c r="B1444" s="268">
        <f>ROUND(予定価格!B1432*査定表!$B$1949,-D1444)+E1444</f>
        <v>0</v>
      </c>
      <c r="C1444" s="268"/>
      <c r="D1444" s="32">
        <f t="shared" si="401"/>
        <v>3</v>
      </c>
      <c r="E1444" s="33">
        <f t="shared" si="407"/>
        <v>0</v>
      </c>
      <c r="F1444" s="268">
        <f>IF($F$12=0,0,IF(予定価格!$G$1939=0,ROUND(予定価格!H1432*(入力表!$F$12/予定価格!$H$1943),-H1444),ROUND((予定価格!G1432*(入力表!$F$12-予定価格!$H$1943)/予定価格!$G$1943)+予定価格!H1432,-H1444)))+I1444</f>
        <v>0</v>
      </c>
      <c r="G1444" s="268"/>
      <c r="H1444" s="34">
        <f t="shared" si="402"/>
        <v>3</v>
      </c>
      <c r="I1444" s="35">
        <f t="shared" si="408"/>
        <v>0</v>
      </c>
      <c r="J1444" s="252">
        <f t="shared" si="409"/>
        <v>0</v>
      </c>
      <c r="K1444" s="12">
        <f t="shared" si="410"/>
        <v>0</v>
      </c>
      <c r="L1444" s="37"/>
      <c r="M1444" s="6">
        <f>ROUND(予定価格!B1432*査定表!$B$1949,-$F$14)</f>
        <v>0</v>
      </c>
      <c r="N1444">
        <f>IF(M1444=0,1,M1444/予定価格!B1432)</f>
        <v>1</v>
      </c>
      <c r="O1444">
        <f t="shared" si="403"/>
        <v>11</v>
      </c>
      <c r="P1444">
        <f t="shared" si="411"/>
        <v>0</v>
      </c>
      <c r="Q1444">
        <f>IF(M1444=0,0,M1444/予定価格!B1432)</f>
        <v>0</v>
      </c>
      <c r="R1444">
        <f t="shared" si="404"/>
        <v>11</v>
      </c>
      <c r="S1444">
        <f t="shared" si="412"/>
        <v>0</v>
      </c>
      <c r="T1444" s="6">
        <f t="shared" si="413"/>
        <v>0</v>
      </c>
      <c r="U1444" s="6" t="e">
        <f>IF(予定価格!$G$1939=0,ROUND(予定価格!H1432*(入力表!$F$12/予定価格!$H$1943),-$F$14),ROUND((予定価格!G1432*(入力表!$F$12-予定価格!$H$1943)/予定価格!$G$1943)+予定価格!H1432,-$F$14))</f>
        <v>#DIV/0!</v>
      </c>
      <c r="V1444" t="e">
        <f>IF(U1444=0,1,IF(予定価格!O1432=0,1,(U1444-予定価格!P1432)/予定価格!O1432))</f>
        <v>#DIV/0!</v>
      </c>
      <c r="W1444" t="e">
        <f t="shared" si="405"/>
        <v>#DIV/0!</v>
      </c>
      <c r="X1444" t="e">
        <f t="shared" si="414"/>
        <v>#DIV/0!</v>
      </c>
      <c r="Y1444" t="e">
        <f>IF(U1444=0,0,IF(予定価格!G1432=0,0,(U1444-予定価格!H1432)/予定価格!G1432))</f>
        <v>#DIV/0!</v>
      </c>
      <c r="Z1444" t="e">
        <f t="shared" si="406"/>
        <v>#DIV/0!</v>
      </c>
      <c r="AA1444" t="e">
        <f t="shared" si="415"/>
        <v>#DIV/0!</v>
      </c>
      <c r="AB1444" s="6" t="e">
        <f t="shared" si="416"/>
        <v>#DIV/0!</v>
      </c>
    </row>
    <row r="1445" spans="1:28" hidden="1" x14ac:dyDescent="0.2">
      <c r="A1445">
        <f>+予定価格!A1433</f>
        <v>0</v>
      </c>
      <c r="B1445" s="268">
        <f>ROUND(予定価格!B1433*査定表!$B$1949,-D1445)+E1445</f>
        <v>0</v>
      </c>
      <c r="C1445" s="268"/>
      <c r="D1445" s="32">
        <f t="shared" si="401"/>
        <v>3</v>
      </c>
      <c r="E1445" s="33">
        <f t="shared" si="407"/>
        <v>0</v>
      </c>
      <c r="F1445" s="268">
        <f>IF($F$12=0,0,IF(予定価格!$G$1939=0,ROUND(予定価格!H1433*(入力表!$F$12/予定価格!$H$1943),-H1445),ROUND((予定価格!G1433*(入力表!$F$12-予定価格!$H$1943)/予定価格!$G$1943)+予定価格!H1433,-H1445)))+I1445</f>
        <v>0</v>
      </c>
      <c r="G1445" s="268"/>
      <c r="H1445" s="34">
        <f t="shared" si="402"/>
        <v>3</v>
      </c>
      <c r="I1445" s="35">
        <f t="shared" si="408"/>
        <v>0</v>
      </c>
      <c r="J1445" s="252">
        <f t="shared" si="409"/>
        <v>0</v>
      </c>
      <c r="K1445" s="12">
        <f t="shared" si="410"/>
        <v>0</v>
      </c>
      <c r="L1445" s="37"/>
      <c r="M1445" s="6">
        <f>ROUND(予定価格!B1433*査定表!$B$1949,-$F$14)</f>
        <v>0</v>
      </c>
      <c r="N1445">
        <f>IF(M1445=0,1,M1445/予定価格!B1433)</f>
        <v>1</v>
      </c>
      <c r="O1445">
        <f t="shared" si="403"/>
        <v>11</v>
      </c>
      <c r="P1445">
        <f t="shared" si="411"/>
        <v>0</v>
      </c>
      <c r="Q1445">
        <f>IF(M1445=0,0,M1445/予定価格!B1433)</f>
        <v>0</v>
      </c>
      <c r="R1445">
        <f t="shared" si="404"/>
        <v>11</v>
      </c>
      <c r="S1445">
        <f t="shared" si="412"/>
        <v>0</v>
      </c>
      <c r="T1445" s="6">
        <f t="shared" si="413"/>
        <v>0</v>
      </c>
      <c r="U1445" s="6" t="e">
        <f>IF(予定価格!$G$1939=0,ROUND(予定価格!H1433*(入力表!$F$12/予定価格!$H$1943),-$F$14),ROUND((予定価格!G1433*(入力表!$F$12-予定価格!$H$1943)/予定価格!$G$1943)+予定価格!H1433,-$F$14))</f>
        <v>#DIV/0!</v>
      </c>
      <c r="V1445" t="e">
        <f>IF(U1445=0,1,IF(予定価格!O1433=0,1,(U1445-予定価格!P1433)/予定価格!O1433))</f>
        <v>#DIV/0!</v>
      </c>
      <c r="W1445" t="e">
        <f t="shared" si="405"/>
        <v>#DIV/0!</v>
      </c>
      <c r="X1445" t="e">
        <f t="shared" si="414"/>
        <v>#DIV/0!</v>
      </c>
      <c r="Y1445" t="e">
        <f>IF(U1445=0,0,IF(予定価格!G1433=0,0,(U1445-予定価格!H1433)/予定価格!G1433))</f>
        <v>#DIV/0!</v>
      </c>
      <c r="Z1445" t="e">
        <f t="shared" si="406"/>
        <v>#DIV/0!</v>
      </c>
      <c r="AA1445" t="e">
        <f t="shared" si="415"/>
        <v>#DIV/0!</v>
      </c>
      <c r="AB1445" s="6" t="e">
        <f t="shared" si="416"/>
        <v>#DIV/0!</v>
      </c>
    </row>
    <row r="1446" spans="1:28" hidden="1" x14ac:dyDescent="0.2">
      <c r="A1446">
        <f>+予定価格!A1434</f>
        <v>0</v>
      </c>
      <c r="B1446" s="268">
        <f>ROUND(予定価格!B1434*査定表!$B$1949,-D1446)+E1446</f>
        <v>0</v>
      </c>
      <c r="C1446" s="268"/>
      <c r="D1446" s="32">
        <f t="shared" si="401"/>
        <v>3</v>
      </c>
      <c r="E1446" s="33">
        <f t="shared" si="407"/>
        <v>0</v>
      </c>
      <c r="F1446" s="268">
        <f>IF($F$12=0,0,IF(予定価格!$G$1939=0,ROUND(予定価格!H1434*(入力表!$F$12/予定価格!$H$1943),-H1446),ROUND((予定価格!G1434*(入力表!$F$12-予定価格!$H$1943)/予定価格!$G$1943)+予定価格!H1434,-H1446)))+I1446</f>
        <v>0</v>
      </c>
      <c r="G1446" s="268"/>
      <c r="H1446" s="34">
        <f t="shared" si="402"/>
        <v>3</v>
      </c>
      <c r="I1446" s="35">
        <f t="shared" si="408"/>
        <v>0</v>
      </c>
      <c r="J1446" s="252">
        <f t="shared" si="409"/>
        <v>0</v>
      </c>
      <c r="K1446" s="12">
        <f t="shared" si="410"/>
        <v>0</v>
      </c>
      <c r="L1446" s="37"/>
      <c r="M1446" s="6">
        <f>ROUND(予定価格!B1434*査定表!$B$1949,-$F$14)</f>
        <v>0</v>
      </c>
      <c r="N1446">
        <f>IF(M1446=0,1,M1446/予定価格!B1434)</f>
        <v>1</v>
      </c>
      <c r="O1446">
        <f t="shared" si="403"/>
        <v>11</v>
      </c>
      <c r="P1446">
        <f t="shared" si="411"/>
        <v>0</v>
      </c>
      <c r="Q1446">
        <f>IF(M1446=0,0,M1446/予定価格!B1434)</f>
        <v>0</v>
      </c>
      <c r="R1446">
        <f t="shared" si="404"/>
        <v>11</v>
      </c>
      <c r="S1446">
        <f t="shared" si="412"/>
        <v>0</v>
      </c>
      <c r="T1446" s="6">
        <f t="shared" si="413"/>
        <v>0</v>
      </c>
      <c r="U1446" s="6" t="e">
        <f>IF(予定価格!$G$1939=0,ROUND(予定価格!H1434*(入力表!$F$12/予定価格!$H$1943),-$F$14),ROUND((予定価格!G1434*(入力表!$F$12-予定価格!$H$1943)/予定価格!$G$1943)+予定価格!H1434,-$F$14))</f>
        <v>#DIV/0!</v>
      </c>
      <c r="V1446" t="e">
        <f>IF(U1446=0,1,IF(予定価格!O1434=0,1,(U1446-予定価格!P1434)/予定価格!O1434))</f>
        <v>#DIV/0!</v>
      </c>
      <c r="W1446" t="e">
        <f t="shared" si="405"/>
        <v>#DIV/0!</v>
      </c>
      <c r="X1446" t="e">
        <f t="shared" si="414"/>
        <v>#DIV/0!</v>
      </c>
      <c r="Y1446" t="e">
        <f>IF(U1446=0,0,IF(予定価格!G1434=0,0,(U1446-予定価格!H1434)/予定価格!G1434))</f>
        <v>#DIV/0!</v>
      </c>
      <c r="Z1446" t="e">
        <f t="shared" si="406"/>
        <v>#DIV/0!</v>
      </c>
      <c r="AA1446" t="e">
        <f t="shared" si="415"/>
        <v>#DIV/0!</v>
      </c>
      <c r="AB1446" s="6" t="e">
        <f t="shared" si="416"/>
        <v>#DIV/0!</v>
      </c>
    </row>
    <row r="1447" spans="1:28" hidden="1" x14ac:dyDescent="0.2">
      <c r="A1447">
        <f>+予定価格!A1435</f>
        <v>0</v>
      </c>
      <c r="B1447" s="268">
        <f>ROUND(予定価格!B1435*査定表!$B$1949,-D1447)+E1447</f>
        <v>0</v>
      </c>
      <c r="C1447" s="268"/>
      <c r="D1447" s="32">
        <f t="shared" si="401"/>
        <v>3</v>
      </c>
      <c r="E1447" s="33">
        <f t="shared" si="407"/>
        <v>0</v>
      </c>
      <c r="F1447" s="268">
        <f>IF($F$12=0,0,IF(予定価格!$G$1939=0,ROUND(予定価格!H1435*(入力表!$F$12/予定価格!$H$1943),-H1447),ROUND((予定価格!G1435*(入力表!$F$12-予定価格!$H$1943)/予定価格!$G$1943)+予定価格!H1435,-H1447)))+I1447</f>
        <v>0</v>
      </c>
      <c r="G1447" s="268"/>
      <c r="H1447" s="34">
        <f t="shared" si="402"/>
        <v>3</v>
      </c>
      <c r="I1447" s="35">
        <f t="shared" si="408"/>
        <v>0</v>
      </c>
      <c r="J1447" s="252">
        <f t="shared" si="409"/>
        <v>0</v>
      </c>
      <c r="K1447" s="12">
        <f t="shared" si="410"/>
        <v>0</v>
      </c>
      <c r="L1447" s="37"/>
      <c r="M1447" s="6">
        <f>ROUND(予定価格!B1435*査定表!$B$1949,-$F$14)</f>
        <v>0</v>
      </c>
      <c r="N1447">
        <f>IF(M1447=0,1,M1447/予定価格!B1435)</f>
        <v>1</v>
      </c>
      <c r="O1447">
        <f t="shared" si="403"/>
        <v>11</v>
      </c>
      <c r="P1447">
        <f t="shared" si="411"/>
        <v>0</v>
      </c>
      <c r="Q1447">
        <f>IF(M1447=0,0,M1447/予定価格!B1435)</f>
        <v>0</v>
      </c>
      <c r="R1447">
        <f t="shared" si="404"/>
        <v>11</v>
      </c>
      <c r="S1447">
        <f t="shared" si="412"/>
        <v>0</v>
      </c>
      <c r="T1447" s="6">
        <f t="shared" si="413"/>
        <v>0</v>
      </c>
      <c r="U1447" s="6" t="e">
        <f>IF(予定価格!$G$1939=0,ROUND(予定価格!H1435*(入力表!$F$12/予定価格!$H$1943),-$F$14),ROUND((予定価格!G1435*(入力表!$F$12-予定価格!$H$1943)/予定価格!$G$1943)+予定価格!H1435,-$F$14))</f>
        <v>#DIV/0!</v>
      </c>
      <c r="V1447" t="e">
        <f>IF(U1447=0,1,IF(予定価格!O1435=0,1,(U1447-予定価格!P1435)/予定価格!O1435))</f>
        <v>#DIV/0!</v>
      </c>
      <c r="W1447" t="e">
        <f t="shared" si="405"/>
        <v>#DIV/0!</v>
      </c>
      <c r="X1447" t="e">
        <f t="shared" si="414"/>
        <v>#DIV/0!</v>
      </c>
      <c r="Y1447" t="e">
        <f>IF(U1447=0,0,IF(予定価格!G1435=0,0,(U1447-予定価格!H1435)/予定価格!G1435))</f>
        <v>#DIV/0!</v>
      </c>
      <c r="Z1447" t="e">
        <f t="shared" si="406"/>
        <v>#DIV/0!</v>
      </c>
      <c r="AA1447" t="e">
        <f t="shared" si="415"/>
        <v>#DIV/0!</v>
      </c>
      <c r="AB1447" s="6" t="e">
        <f t="shared" si="416"/>
        <v>#DIV/0!</v>
      </c>
    </row>
    <row r="1448" spans="1:28" hidden="1" x14ac:dyDescent="0.2">
      <c r="A1448">
        <f>+予定価格!A1436</f>
        <v>0</v>
      </c>
      <c r="B1448" s="268">
        <f>ROUND(予定価格!B1436*査定表!$B$1949,-D1448)+E1448</f>
        <v>0</v>
      </c>
      <c r="C1448" s="268"/>
      <c r="D1448" s="32">
        <f t="shared" si="401"/>
        <v>3</v>
      </c>
      <c r="E1448" s="33">
        <f t="shared" si="407"/>
        <v>0</v>
      </c>
      <c r="F1448" s="268">
        <f>IF($F$12=0,0,IF(予定価格!$G$1939=0,ROUND(予定価格!H1436*(入力表!$F$12/予定価格!$H$1943),-H1448),ROUND((予定価格!G1436*(入力表!$F$12-予定価格!$H$1943)/予定価格!$G$1943)+予定価格!H1436,-H1448)))+I1448</f>
        <v>0</v>
      </c>
      <c r="G1448" s="268"/>
      <c r="H1448" s="34">
        <f t="shared" si="402"/>
        <v>3</v>
      </c>
      <c r="I1448" s="35">
        <f t="shared" si="408"/>
        <v>0</v>
      </c>
      <c r="J1448" s="252">
        <f t="shared" si="409"/>
        <v>0</v>
      </c>
      <c r="K1448" s="12">
        <f t="shared" si="410"/>
        <v>0</v>
      </c>
      <c r="L1448" s="37"/>
      <c r="M1448" s="6">
        <f>ROUND(予定価格!B1436*査定表!$B$1949,-$F$14)</f>
        <v>0</v>
      </c>
      <c r="N1448">
        <f>IF(M1448=0,1,M1448/予定価格!B1436)</f>
        <v>1</v>
      </c>
      <c r="O1448">
        <f t="shared" si="403"/>
        <v>11</v>
      </c>
      <c r="P1448">
        <f t="shared" si="411"/>
        <v>0</v>
      </c>
      <c r="Q1448">
        <f>IF(M1448=0,0,M1448/予定価格!B1436)</f>
        <v>0</v>
      </c>
      <c r="R1448">
        <f t="shared" si="404"/>
        <v>11</v>
      </c>
      <c r="S1448">
        <f t="shared" si="412"/>
        <v>0</v>
      </c>
      <c r="T1448" s="6">
        <f t="shared" si="413"/>
        <v>0</v>
      </c>
      <c r="U1448" s="6" t="e">
        <f>IF(予定価格!$G$1939=0,ROUND(予定価格!H1436*(入力表!$F$12/予定価格!$H$1943),-$F$14),ROUND((予定価格!G1436*(入力表!$F$12-予定価格!$H$1943)/予定価格!$G$1943)+予定価格!H1436,-$F$14))</f>
        <v>#DIV/0!</v>
      </c>
      <c r="V1448" t="e">
        <f>IF(U1448=0,1,IF(予定価格!O1436=0,1,(U1448-予定価格!P1436)/予定価格!O1436))</f>
        <v>#DIV/0!</v>
      </c>
      <c r="W1448" t="e">
        <f t="shared" si="405"/>
        <v>#DIV/0!</v>
      </c>
      <c r="X1448" t="e">
        <f t="shared" si="414"/>
        <v>#DIV/0!</v>
      </c>
      <c r="Y1448" t="e">
        <f>IF(U1448=0,0,IF(予定価格!G1436=0,0,(U1448-予定価格!H1436)/予定価格!G1436))</f>
        <v>#DIV/0!</v>
      </c>
      <c r="Z1448" t="e">
        <f t="shared" si="406"/>
        <v>#DIV/0!</v>
      </c>
      <c r="AA1448" t="e">
        <f t="shared" si="415"/>
        <v>#DIV/0!</v>
      </c>
      <c r="AB1448" s="6" t="e">
        <f t="shared" si="416"/>
        <v>#DIV/0!</v>
      </c>
    </row>
    <row r="1449" spans="1:28" hidden="1" x14ac:dyDescent="0.2">
      <c r="A1449">
        <f>+予定価格!A1437</f>
        <v>0</v>
      </c>
      <c r="B1449" s="268">
        <f>ROUND(予定価格!B1437*査定表!$B$1949,-D1449)+E1449</f>
        <v>0</v>
      </c>
      <c r="C1449" s="268"/>
      <c r="D1449" s="32">
        <f t="shared" si="401"/>
        <v>3</v>
      </c>
      <c r="E1449" s="33">
        <f t="shared" si="407"/>
        <v>0</v>
      </c>
      <c r="F1449" s="268">
        <f>IF($F$12=0,0,IF(予定価格!$G$1939=0,ROUND(予定価格!H1437*(入力表!$F$12/予定価格!$H$1943),-H1449),ROUND((予定価格!G1437*(入力表!$F$12-予定価格!$H$1943)/予定価格!$G$1943)+予定価格!H1437,-H1449)))+I1449</f>
        <v>0</v>
      </c>
      <c r="G1449" s="268"/>
      <c r="H1449" s="34">
        <f t="shared" si="402"/>
        <v>3</v>
      </c>
      <c r="I1449" s="35">
        <f t="shared" si="408"/>
        <v>0</v>
      </c>
      <c r="J1449" s="252">
        <f t="shared" si="409"/>
        <v>0</v>
      </c>
      <c r="K1449" s="12">
        <f t="shared" si="410"/>
        <v>0</v>
      </c>
      <c r="L1449" s="37"/>
      <c r="M1449" s="6">
        <f>ROUND(予定価格!B1437*査定表!$B$1949,-$F$14)</f>
        <v>0</v>
      </c>
      <c r="N1449">
        <f>IF(M1449=0,1,M1449/予定価格!B1437)</f>
        <v>1</v>
      </c>
      <c r="O1449">
        <f t="shared" si="403"/>
        <v>11</v>
      </c>
      <c r="P1449">
        <f t="shared" si="411"/>
        <v>0</v>
      </c>
      <c r="Q1449">
        <f>IF(M1449=0,0,M1449/予定価格!B1437)</f>
        <v>0</v>
      </c>
      <c r="R1449">
        <f t="shared" si="404"/>
        <v>11</v>
      </c>
      <c r="S1449">
        <f t="shared" si="412"/>
        <v>0</v>
      </c>
      <c r="T1449" s="6">
        <f t="shared" si="413"/>
        <v>0</v>
      </c>
      <c r="U1449" s="6" t="e">
        <f>IF(予定価格!$G$1939=0,ROUND(予定価格!H1437*(入力表!$F$12/予定価格!$H$1943),-$F$14),ROUND((予定価格!G1437*(入力表!$F$12-予定価格!$H$1943)/予定価格!$G$1943)+予定価格!H1437,-$F$14))</f>
        <v>#DIV/0!</v>
      </c>
      <c r="V1449" t="e">
        <f>IF(U1449=0,1,IF(予定価格!O1437=0,1,(U1449-予定価格!P1437)/予定価格!O1437))</f>
        <v>#DIV/0!</v>
      </c>
      <c r="W1449" t="e">
        <f t="shared" si="405"/>
        <v>#DIV/0!</v>
      </c>
      <c r="X1449" t="e">
        <f t="shared" si="414"/>
        <v>#DIV/0!</v>
      </c>
      <c r="Y1449" t="e">
        <f>IF(U1449=0,0,IF(予定価格!G1437=0,0,(U1449-予定価格!H1437)/予定価格!G1437))</f>
        <v>#DIV/0!</v>
      </c>
      <c r="Z1449" t="e">
        <f t="shared" si="406"/>
        <v>#DIV/0!</v>
      </c>
      <c r="AA1449" t="e">
        <f t="shared" si="415"/>
        <v>#DIV/0!</v>
      </c>
      <c r="AB1449" s="6" t="e">
        <f t="shared" si="416"/>
        <v>#DIV/0!</v>
      </c>
    </row>
    <row r="1450" spans="1:28" hidden="1" x14ac:dyDescent="0.2">
      <c r="A1450">
        <f>+予定価格!A1438</f>
        <v>0</v>
      </c>
      <c r="B1450" s="268">
        <f>ROUND(予定価格!B1438*査定表!$B$1949,-D1450)+E1450</f>
        <v>0</v>
      </c>
      <c r="C1450" s="268"/>
      <c r="D1450" s="32">
        <f t="shared" si="401"/>
        <v>3</v>
      </c>
      <c r="E1450" s="33">
        <f t="shared" si="407"/>
        <v>0</v>
      </c>
      <c r="F1450" s="268">
        <f>IF($F$12=0,0,IF(予定価格!$G$1939=0,ROUND(予定価格!H1438*(入力表!$F$12/予定価格!$H$1943),-H1450),ROUND((予定価格!G1438*(入力表!$F$12-予定価格!$H$1943)/予定価格!$G$1943)+予定価格!H1438,-H1450)))+I1450</f>
        <v>0</v>
      </c>
      <c r="G1450" s="268"/>
      <c r="H1450" s="34">
        <f t="shared" si="402"/>
        <v>3</v>
      </c>
      <c r="I1450" s="35">
        <f t="shared" si="408"/>
        <v>0</v>
      </c>
      <c r="J1450" s="252">
        <f t="shared" si="409"/>
        <v>0</v>
      </c>
      <c r="K1450" s="12">
        <f t="shared" si="410"/>
        <v>0</v>
      </c>
      <c r="L1450" s="37"/>
      <c r="M1450" s="6">
        <f>ROUND(予定価格!B1438*査定表!$B$1949,-$F$14)</f>
        <v>0</v>
      </c>
      <c r="N1450">
        <f>IF(M1450=0,1,M1450/予定価格!B1438)</f>
        <v>1</v>
      </c>
      <c r="O1450">
        <f t="shared" si="403"/>
        <v>11</v>
      </c>
      <c r="P1450">
        <f t="shared" si="411"/>
        <v>0</v>
      </c>
      <c r="Q1450">
        <f>IF(M1450=0,0,M1450/予定価格!B1438)</f>
        <v>0</v>
      </c>
      <c r="R1450">
        <f t="shared" si="404"/>
        <v>11</v>
      </c>
      <c r="S1450">
        <f t="shared" si="412"/>
        <v>0</v>
      </c>
      <c r="T1450" s="6">
        <f t="shared" si="413"/>
        <v>0</v>
      </c>
      <c r="U1450" s="6" t="e">
        <f>IF(予定価格!$G$1939=0,ROUND(予定価格!H1438*(入力表!$F$12/予定価格!$H$1943),-$F$14),ROUND((予定価格!G1438*(入力表!$F$12-予定価格!$H$1943)/予定価格!$G$1943)+予定価格!H1438,-$F$14))</f>
        <v>#DIV/0!</v>
      </c>
      <c r="V1450" t="e">
        <f>IF(U1450=0,1,IF(予定価格!O1438=0,1,(U1450-予定価格!P1438)/予定価格!O1438))</f>
        <v>#DIV/0!</v>
      </c>
      <c r="W1450" t="e">
        <f t="shared" si="405"/>
        <v>#DIV/0!</v>
      </c>
      <c r="X1450" t="e">
        <f t="shared" si="414"/>
        <v>#DIV/0!</v>
      </c>
      <c r="Y1450" t="e">
        <f>IF(U1450=0,0,IF(予定価格!G1438=0,0,(U1450-予定価格!H1438)/予定価格!G1438))</f>
        <v>#DIV/0!</v>
      </c>
      <c r="Z1450" t="e">
        <f t="shared" si="406"/>
        <v>#DIV/0!</v>
      </c>
      <c r="AA1450" t="e">
        <f t="shared" si="415"/>
        <v>#DIV/0!</v>
      </c>
      <c r="AB1450" s="6" t="e">
        <f t="shared" si="416"/>
        <v>#DIV/0!</v>
      </c>
    </row>
    <row r="1451" spans="1:28" hidden="1" x14ac:dyDescent="0.2">
      <c r="A1451">
        <f>+予定価格!A1439</f>
        <v>0</v>
      </c>
      <c r="B1451" s="268">
        <f>ROUND(予定価格!B1439*査定表!$B$1949,-D1451)+E1451</f>
        <v>0</v>
      </c>
      <c r="C1451" s="268"/>
      <c r="D1451" s="32">
        <f t="shared" si="401"/>
        <v>3</v>
      </c>
      <c r="E1451" s="33">
        <f t="shared" si="407"/>
        <v>0</v>
      </c>
      <c r="F1451" s="268">
        <f>IF($F$12=0,0,IF(予定価格!$G$1939=0,ROUND(予定価格!H1439*(入力表!$F$12/予定価格!$H$1943),-H1451),ROUND((予定価格!G1439*(入力表!$F$12-予定価格!$H$1943)/予定価格!$G$1943)+予定価格!H1439,-H1451)))+I1451</f>
        <v>0</v>
      </c>
      <c r="G1451" s="268"/>
      <c r="H1451" s="34">
        <f t="shared" si="402"/>
        <v>3</v>
      </c>
      <c r="I1451" s="35">
        <f t="shared" si="408"/>
        <v>0</v>
      </c>
      <c r="J1451" s="252">
        <f t="shared" si="409"/>
        <v>0</v>
      </c>
      <c r="K1451" s="12">
        <f t="shared" si="410"/>
        <v>0</v>
      </c>
      <c r="L1451" s="37"/>
      <c r="M1451" s="6">
        <f>ROUND(予定価格!B1439*査定表!$B$1949,-$F$14)</f>
        <v>0</v>
      </c>
      <c r="N1451">
        <f>IF(M1451=0,1,M1451/予定価格!B1439)</f>
        <v>1</v>
      </c>
      <c r="O1451">
        <f t="shared" si="403"/>
        <v>11</v>
      </c>
      <c r="P1451">
        <f t="shared" si="411"/>
        <v>0</v>
      </c>
      <c r="Q1451">
        <f>IF(M1451=0,0,M1451/予定価格!B1439)</f>
        <v>0</v>
      </c>
      <c r="R1451">
        <f t="shared" si="404"/>
        <v>11</v>
      </c>
      <c r="S1451">
        <f t="shared" si="412"/>
        <v>0</v>
      </c>
      <c r="T1451" s="6">
        <f t="shared" si="413"/>
        <v>0</v>
      </c>
      <c r="U1451" s="6" t="e">
        <f>IF(予定価格!$G$1939=0,ROUND(予定価格!H1439*(入力表!$F$12/予定価格!$H$1943),-$F$14),ROUND((予定価格!G1439*(入力表!$F$12-予定価格!$H$1943)/予定価格!$G$1943)+予定価格!H1439,-$F$14))</f>
        <v>#DIV/0!</v>
      </c>
      <c r="V1451" t="e">
        <f>IF(U1451=0,1,IF(予定価格!O1439=0,1,(U1451-予定価格!P1439)/予定価格!O1439))</f>
        <v>#DIV/0!</v>
      </c>
      <c r="W1451" t="e">
        <f t="shared" si="405"/>
        <v>#DIV/0!</v>
      </c>
      <c r="X1451" t="e">
        <f t="shared" si="414"/>
        <v>#DIV/0!</v>
      </c>
      <c r="Y1451" t="e">
        <f>IF(U1451=0,0,IF(予定価格!G1439=0,0,(U1451-予定価格!H1439)/予定価格!G1439))</f>
        <v>#DIV/0!</v>
      </c>
      <c r="Z1451" t="e">
        <f t="shared" si="406"/>
        <v>#DIV/0!</v>
      </c>
      <c r="AA1451" t="e">
        <f t="shared" si="415"/>
        <v>#DIV/0!</v>
      </c>
      <c r="AB1451" s="6" t="e">
        <f t="shared" si="416"/>
        <v>#DIV/0!</v>
      </c>
    </row>
    <row r="1452" spans="1:28" hidden="1" x14ac:dyDescent="0.2">
      <c r="A1452">
        <f>+予定価格!A1440</f>
        <v>0</v>
      </c>
      <c r="B1452" s="268">
        <f>ROUND(予定価格!B1440*査定表!$B$1949,-D1452)+E1452</f>
        <v>0</v>
      </c>
      <c r="C1452" s="268"/>
      <c r="D1452" s="32">
        <f t="shared" si="401"/>
        <v>3</v>
      </c>
      <c r="E1452" s="33">
        <f t="shared" si="407"/>
        <v>0</v>
      </c>
      <c r="F1452" s="268">
        <f>IF($F$12=0,0,IF(予定価格!$G$1939=0,ROUND(予定価格!H1440*(入力表!$F$12/予定価格!$H$1943),-H1452),ROUND((予定価格!G1440*(入力表!$F$12-予定価格!$H$1943)/予定価格!$G$1943)+予定価格!H1440,-H1452)))+I1452</f>
        <v>0</v>
      </c>
      <c r="G1452" s="268"/>
      <c r="H1452" s="34">
        <f t="shared" si="402"/>
        <v>3</v>
      </c>
      <c r="I1452" s="35">
        <f t="shared" si="408"/>
        <v>0</v>
      </c>
      <c r="J1452" s="252">
        <f t="shared" si="409"/>
        <v>0</v>
      </c>
      <c r="K1452" s="12">
        <f t="shared" si="410"/>
        <v>0</v>
      </c>
      <c r="L1452" s="37"/>
      <c r="M1452" s="6">
        <f>ROUND(予定価格!B1440*査定表!$B$1949,-$F$14)</f>
        <v>0</v>
      </c>
      <c r="N1452">
        <f>IF(M1452=0,1,M1452/予定価格!B1440)</f>
        <v>1</v>
      </c>
      <c r="O1452">
        <f t="shared" si="403"/>
        <v>11</v>
      </c>
      <c r="P1452">
        <f t="shared" si="411"/>
        <v>0</v>
      </c>
      <c r="Q1452">
        <f>IF(M1452=0,0,M1452/予定価格!B1440)</f>
        <v>0</v>
      </c>
      <c r="R1452">
        <f t="shared" si="404"/>
        <v>11</v>
      </c>
      <c r="S1452">
        <f t="shared" si="412"/>
        <v>0</v>
      </c>
      <c r="T1452" s="6">
        <f t="shared" si="413"/>
        <v>0</v>
      </c>
      <c r="U1452" s="6" t="e">
        <f>IF(予定価格!$G$1939=0,ROUND(予定価格!H1440*(入力表!$F$12/予定価格!$H$1943),-$F$14),ROUND((予定価格!G1440*(入力表!$F$12-予定価格!$H$1943)/予定価格!$G$1943)+予定価格!H1440,-$F$14))</f>
        <v>#DIV/0!</v>
      </c>
      <c r="V1452" t="e">
        <f>IF(U1452=0,1,IF(予定価格!O1440=0,1,(U1452-予定価格!P1440)/予定価格!O1440))</f>
        <v>#DIV/0!</v>
      </c>
      <c r="W1452" t="e">
        <f t="shared" si="405"/>
        <v>#DIV/0!</v>
      </c>
      <c r="X1452" t="e">
        <f t="shared" si="414"/>
        <v>#DIV/0!</v>
      </c>
      <c r="Y1452" t="e">
        <f>IF(U1452=0,0,IF(予定価格!G1440=0,0,(U1452-予定価格!H1440)/予定価格!G1440))</f>
        <v>#DIV/0!</v>
      </c>
      <c r="Z1452" t="e">
        <f t="shared" si="406"/>
        <v>#DIV/0!</v>
      </c>
      <c r="AA1452" t="e">
        <f t="shared" si="415"/>
        <v>#DIV/0!</v>
      </c>
      <c r="AB1452" s="6" t="e">
        <f t="shared" si="416"/>
        <v>#DIV/0!</v>
      </c>
    </row>
    <row r="1453" spans="1:28" hidden="1" x14ac:dyDescent="0.2">
      <c r="A1453">
        <f>+予定価格!A1441</f>
        <v>0</v>
      </c>
      <c r="B1453" s="268">
        <f>ROUND(予定価格!B1441*査定表!$B$1949,-D1453)+E1453</f>
        <v>0</v>
      </c>
      <c r="C1453" s="268"/>
      <c r="D1453" s="32">
        <f t="shared" si="401"/>
        <v>3</v>
      </c>
      <c r="E1453" s="33">
        <f t="shared" si="407"/>
        <v>0</v>
      </c>
      <c r="F1453" s="268">
        <f>IF($F$12=0,0,IF(予定価格!$G$1939=0,ROUND(予定価格!H1441*(入力表!$F$12/予定価格!$H$1943),-H1453),ROUND((予定価格!G1441*(入力表!$F$12-予定価格!$H$1943)/予定価格!$G$1943)+予定価格!H1441,-H1453)))+I1453</f>
        <v>0</v>
      </c>
      <c r="G1453" s="268"/>
      <c r="H1453" s="34">
        <f t="shared" si="402"/>
        <v>3</v>
      </c>
      <c r="I1453" s="35">
        <f t="shared" si="408"/>
        <v>0</v>
      </c>
      <c r="J1453" s="252">
        <f t="shared" si="409"/>
        <v>0</v>
      </c>
      <c r="K1453" s="12">
        <f t="shared" si="410"/>
        <v>0</v>
      </c>
      <c r="L1453" s="37"/>
      <c r="M1453" s="6">
        <f>ROUND(予定価格!B1441*査定表!$B$1949,-$F$14)</f>
        <v>0</v>
      </c>
      <c r="N1453">
        <f>IF(M1453=0,1,M1453/予定価格!B1441)</f>
        <v>1</v>
      </c>
      <c r="O1453">
        <f t="shared" si="403"/>
        <v>11</v>
      </c>
      <c r="P1453">
        <f t="shared" si="411"/>
        <v>0</v>
      </c>
      <c r="Q1453">
        <f>IF(M1453=0,0,M1453/予定価格!B1441)</f>
        <v>0</v>
      </c>
      <c r="R1453">
        <f t="shared" si="404"/>
        <v>11</v>
      </c>
      <c r="S1453">
        <f t="shared" si="412"/>
        <v>0</v>
      </c>
      <c r="T1453" s="6">
        <f t="shared" si="413"/>
        <v>0</v>
      </c>
      <c r="U1453" s="6" t="e">
        <f>IF(予定価格!$G$1939=0,ROUND(予定価格!H1441*(入力表!$F$12/予定価格!$H$1943),-$F$14),ROUND((予定価格!G1441*(入力表!$F$12-予定価格!$H$1943)/予定価格!$G$1943)+予定価格!H1441,-$F$14))</f>
        <v>#DIV/0!</v>
      </c>
      <c r="V1453" t="e">
        <f>IF(U1453=0,1,IF(予定価格!O1441=0,1,(U1453-予定価格!P1441)/予定価格!O1441))</f>
        <v>#DIV/0!</v>
      </c>
      <c r="W1453" t="e">
        <f t="shared" si="405"/>
        <v>#DIV/0!</v>
      </c>
      <c r="X1453" t="e">
        <f t="shared" si="414"/>
        <v>#DIV/0!</v>
      </c>
      <c r="Y1453" t="e">
        <f>IF(U1453=0,0,IF(予定価格!G1441=0,0,(U1453-予定価格!H1441)/予定価格!G1441))</f>
        <v>#DIV/0!</v>
      </c>
      <c r="Z1453" t="e">
        <f t="shared" si="406"/>
        <v>#DIV/0!</v>
      </c>
      <c r="AA1453" t="e">
        <f t="shared" si="415"/>
        <v>#DIV/0!</v>
      </c>
      <c r="AB1453" s="6" t="e">
        <f t="shared" si="416"/>
        <v>#DIV/0!</v>
      </c>
    </row>
    <row r="1454" spans="1:28" hidden="1" x14ac:dyDescent="0.2">
      <c r="A1454">
        <f>+予定価格!A1442</f>
        <v>0</v>
      </c>
      <c r="B1454" s="268">
        <f>ROUND(予定価格!B1442*査定表!$B$1949,-D1454)+E1454</f>
        <v>0</v>
      </c>
      <c r="C1454" s="268"/>
      <c r="D1454" s="32">
        <f t="shared" si="401"/>
        <v>3</v>
      </c>
      <c r="E1454" s="33">
        <f t="shared" si="407"/>
        <v>0</v>
      </c>
      <c r="F1454" s="268">
        <f>IF($F$12=0,0,IF(予定価格!$G$1939=0,ROUND(予定価格!H1442*(入力表!$F$12/予定価格!$H$1943),-H1454),ROUND((予定価格!G1442*(入力表!$F$12-予定価格!$H$1943)/予定価格!$G$1943)+予定価格!H1442,-H1454)))+I1454</f>
        <v>0</v>
      </c>
      <c r="G1454" s="268"/>
      <c r="H1454" s="34">
        <f t="shared" si="402"/>
        <v>3</v>
      </c>
      <c r="I1454" s="35">
        <f t="shared" si="408"/>
        <v>0</v>
      </c>
      <c r="J1454" s="252">
        <f t="shared" si="409"/>
        <v>0</v>
      </c>
      <c r="K1454" s="12">
        <f t="shared" si="410"/>
        <v>0</v>
      </c>
      <c r="L1454" s="37"/>
      <c r="M1454" s="6">
        <f>ROUND(予定価格!B1442*査定表!$B$1949,-$F$14)</f>
        <v>0</v>
      </c>
      <c r="N1454">
        <f>IF(M1454=0,1,M1454/予定価格!B1442)</f>
        <v>1</v>
      </c>
      <c r="O1454">
        <f t="shared" si="403"/>
        <v>11</v>
      </c>
      <c r="P1454">
        <f t="shared" si="411"/>
        <v>0</v>
      </c>
      <c r="Q1454">
        <f>IF(M1454=0,0,M1454/予定価格!B1442)</f>
        <v>0</v>
      </c>
      <c r="R1454">
        <f t="shared" si="404"/>
        <v>11</v>
      </c>
      <c r="S1454">
        <f t="shared" si="412"/>
        <v>0</v>
      </c>
      <c r="T1454" s="6">
        <f t="shared" si="413"/>
        <v>0</v>
      </c>
      <c r="U1454" s="6" t="e">
        <f>IF(予定価格!$G$1939=0,ROUND(予定価格!H1442*(入力表!$F$12/予定価格!$H$1943),-$F$14),ROUND((予定価格!G1442*(入力表!$F$12-予定価格!$H$1943)/予定価格!$G$1943)+予定価格!H1442,-$F$14))</f>
        <v>#DIV/0!</v>
      </c>
      <c r="V1454" t="e">
        <f>IF(U1454=0,1,IF(予定価格!O1442=0,1,(U1454-予定価格!P1442)/予定価格!O1442))</f>
        <v>#DIV/0!</v>
      </c>
      <c r="W1454" t="e">
        <f t="shared" si="405"/>
        <v>#DIV/0!</v>
      </c>
      <c r="X1454" t="e">
        <f t="shared" si="414"/>
        <v>#DIV/0!</v>
      </c>
      <c r="Y1454" t="e">
        <f>IF(U1454=0,0,IF(予定価格!G1442=0,0,(U1454-予定価格!H1442)/予定価格!G1442))</f>
        <v>#DIV/0!</v>
      </c>
      <c r="Z1454" t="e">
        <f t="shared" si="406"/>
        <v>#DIV/0!</v>
      </c>
      <c r="AA1454" t="e">
        <f t="shared" si="415"/>
        <v>#DIV/0!</v>
      </c>
      <c r="AB1454" s="6" t="e">
        <f t="shared" si="416"/>
        <v>#DIV/0!</v>
      </c>
    </row>
    <row r="1455" spans="1:28" hidden="1" x14ac:dyDescent="0.2">
      <c r="A1455">
        <f>+予定価格!A1443</f>
        <v>0</v>
      </c>
      <c r="B1455" s="268">
        <f>ROUND(予定価格!B1443*査定表!$B$1949,-D1455)+E1455</f>
        <v>0</v>
      </c>
      <c r="C1455" s="268"/>
      <c r="D1455" s="32">
        <f t="shared" si="401"/>
        <v>3</v>
      </c>
      <c r="E1455" s="33">
        <f t="shared" si="407"/>
        <v>0</v>
      </c>
      <c r="F1455" s="268">
        <f>IF($F$12=0,0,IF(予定価格!$G$1939=0,ROUND(予定価格!H1443*(入力表!$F$12/予定価格!$H$1943),-H1455),ROUND((予定価格!G1443*(入力表!$F$12-予定価格!$H$1943)/予定価格!$G$1943)+予定価格!H1443,-H1455)))+I1455</f>
        <v>0</v>
      </c>
      <c r="G1455" s="268"/>
      <c r="H1455" s="34">
        <f t="shared" si="402"/>
        <v>3</v>
      </c>
      <c r="I1455" s="35">
        <f t="shared" si="408"/>
        <v>0</v>
      </c>
      <c r="J1455" s="252">
        <f t="shared" si="409"/>
        <v>0</v>
      </c>
      <c r="K1455" s="12">
        <f t="shared" si="410"/>
        <v>0</v>
      </c>
      <c r="L1455" s="37"/>
      <c r="M1455" s="6">
        <f>ROUND(予定価格!B1443*査定表!$B$1949,-$F$14)</f>
        <v>0</v>
      </c>
      <c r="N1455">
        <f>IF(M1455=0,1,M1455/予定価格!B1443)</f>
        <v>1</v>
      </c>
      <c r="O1455">
        <f t="shared" si="403"/>
        <v>11</v>
      </c>
      <c r="P1455">
        <f t="shared" si="411"/>
        <v>0</v>
      </c>
      <c r="Q1455">
        <f>IF(M1455=0,0,M1455/予定価格!B1443)</f>
        <v>0</v>
      </c>
      <c r="R1455">
        <f t="shared" si="404"/>
        <v>11</v>
      </c>
      <c r="S1455">
        <f t="shared" si="412"/>
        <v>0</v>
      </c>
      <c r="T1455" s="6">
        <f t="shared" si="413"/>
        <v>0</v>
      </c>
      <c r="U1455" s="6" t="e">
        <f>IF(予定価格!$G$1939=0,ROUND(予定価格!H1443*(入力表!$F$12/予定価格!$H$1943),-$F$14),ROUND((予定価格!G1443*(入力表!$F$12-予定価格!$H$1943)/予定価格!$G$1943)+予定価格!H1443,-$F$14))</f>
        <v>#DIV/0!</v>
      </c>
      <c r="V1455" t="e">
        <f>IF(U1455=0,1,IF(予定価格!O1443=0,1,(U1455-予定価格!P1443)/予定価格!O1443))</f>
        <v>#DIV/0!</v>
      </c>
      <c r="W1455" t="e">
        <f t="shared" si="405"/>
        <v>#DIV/0!</v>
      </c>
      <c r="X1455" t="e">
        <f t="shared" si="414"/>
        <v>#DIV/0!</v>
      </c>
      <c r="Y1455" t="e">
        <f>IF(U1455=0,0,IF(予定価格!G1443=0,0,(U1455-予定価格!H1443)/予定価格!G1443))</f>
        <v>#DIV/0!</v>
      </c>
      <c r="Z1455" t="e">
        <f t="shared" si="406"/>
        <v>#DIV/0!</v>
      </c>
      <c r="AA1455" t="e">
        <f t="shared" si="415"/>
        <v>#DIV/0!</v>
      </c>
      <c r="AB1455" s="6" t="e">
        <f t="shared" si="416"/>
        <v>#DIV/0!</v>
      </c>
    </row>
    <row r="1456" spans="1:28" hidden="1" x14ac:dyDescent="0.2">
      <c r="A1456">
        <f>+予定価格!A1444</f>
        <v>0</v>
      </c>
      <c r="B1456" s="268">
        <f>ROUND(予定価格!B1444*査定表!$B$1949,-D1456)+E1456</f>
        <v>0</v>
      </c>
      <c r="C1456" s="268"/>
      <c r="D1456" s="32">
        <f t="shared" si="401"/>
        <v>3</v>
      </c>
      <c r="E1456" s="33">
        <f t="shared" si="407"/>
        <v>0</v>
      </c>
      <c r="F1456" s="268">
        <f>IF($F$12=0,0,IF(予定価格!$G$1939=0,ROUND(予定価格!H1444*(入力表!$F$12/予定価格!$H$1943),-H1456),ROUND((予定価格!G1444*(入力表!$F$12-予定価格!$H$1943)/予定価格!$G$1943)+予定価格!H1444,-H1456)))+I1456</f>
        <v>0</v>
      </c>
      <c r="G1456" s="268"/>
      <c r="H1456" s="34">
        <f t="shared" si="402"/>
        <v>3</v>
      </c>
      <c r="I1456" s="35">
        <f t="shared" si="408"/>
        <v>0</v>
      </c>
      <c r="J1456" s="252">
        <f t="shared" si="409"/>
        <v>0</v>
      </c>
      <c r="K1456" s="12">
        <f t="shared" si="410"/>
        <v>0</v>
      </c>
      <c r="L1456" s="37"/>
      <c r="M1456" s="6">
        <f>ROUND(予定価格!B1444*査定表!$B$1949,-$F$14)</f>
        <v>0</v>
      </c>
      <c r="N1456">
        <f>IF(M1456=0,1,M1456/予定価格!B1444)</f>
        <v>1</v>
      </c>
      <c r="O1456">
        <f t="shared" si="403"/>
        <v>11</v>
      </c>
      <c r="P1456">
        <f t="shared" si="411"/>
        <v>0</v>
      </c>
      <c r="Q1456">
        <f>IF(M1456=0,0,M1456/予定価格!B1444)</f>
        <v>0</v>
      </c>
      <c r="R1456">
        <f t="shared" si="404"/>
        <v>11</v>
      </c>
      <c r="S1456">
        <f t="shared" si="412"/>
        <v>0</v>
      </c>
      <c r="T1456" s="6">
        <f t="shared" si="413"/>
        <v>0</v>
      </c>
      <c r="U1456" s="6" t="e">
        <f>IF(予定価格!$G$1939=0,ROUND(予定価格!H1444*(入力表!$F$12/予定価格!$H$1943),-$F$14),ROUND((予定価格!G1444*(入力表!$F$12-予定価格!$H$1943)/予定価格!$G$1943)+予定価格!H1444,-$F$14))</f>
        <v>#DIV/0!</v>
      </c>
      <c r="V1456" t="e">
        <f>IF(U1456=0,1,IF(予定価格!O1444=0,1,(U1456-予定価格!P1444)/予定価格!O1444))</f>
        <v>#DIV/0!</v>
      </c>
      <c r="W1456" t="e">
        <f t="shared" si="405"/>
        <v>#DIV/0!</v>
      </c>
      <c r="X1456" t="e">
        <f t="shared" si="414"/>
        <v>#DIV/0!</v>
      </c>
      <c r="Y1456" t="e">
        <f>IF(U1456=0,0,IF(予定価格!G1444=0,0,(U1456-予定価格!H1444)/予定価格!G1444))</f>
        <v>#DIV/0!</v>
      </c>
      <c r="Z1456" t="e">
        <f t="shared" si="406"/>
        <v>#DIV/0!</v>
      </c>
      <c r="AA1456" t="e">
        <f t="shared" si="415"/>
        <v>#DIV/0!</v>
      </c>
      <c r="AB1456" s="6" t="e">
        <f t="shared" si="416"/>
        <v>#DIV/0!</v>
      </c>
    </row>
    <row r="1457" spans="1:28" hidden="1" x14ac:dyDescent="0.2">
      <c r="A1457">
        <f>+予定価格!A1445</f>
        <v>0</v>
      </c>
      <c r="B1457" s="268">
        <f>ROUND(予定価格!B1445*査定表!$B$1949,-D1457)+E1457</f>
        <v>0</v>
      </c>
      <c r="C1457" s="268"/>
      <c r="D1457" s="32">
        <f t="shared" si="401"/>
        <v>3</v>
      </c>
      <c r="E1457" s="33">
        <f t="shared" si="407"/>
        <v>0</v>
      </c>
      <c r="F1457" s="268">
        <f>IF($F$12=0,0,IF(予定価格!$G$1939=0,ROUND(予定価格!H1445*(入力表!$F$12/予定価格!$H$1943),-H1457),ROUND((予定価格!G1445*(入力表!$F$12-予定価格!$H$1943)/予定価格!$G$1943)+予定価格!H1445,-H1457)))+I1457</f>
        <v>0</v>
      </c>
      <c r="G1457" s="268"/>
      <c r="H1457" s="34">
        <f t="shared" si="402"/>
        <v>3</v>
      </c>
      <c r="I1457" s="35">
        <f t="shared" si="408"/>
        <v>0</v>
      </c>
      <c r="J1457" s="252">
        <f t="shared" si="409"/>
        <v>0</v>
      </c>
      <c r="K1457" s="12">
        <f t="shared" si="410"/>
        <v>0</v>
      </c>
      <c r="L1457" s="37"/>
      <c r="M1457" s="6">
        <f>ROUND(予定価格!B1445*査定表!$B$1949,-$F$14)</f>
        <v>0</v>
      </c>
      <c r="N1457">
        <f>IF(M1457=0,1,M1457/予定価格!B1445)</f>
        <v>1</v>
      </c>
      <c r="O1457">
        <f t="shared" si="403"/>
        <v>11</v>
      </c>
      <c r="P1457">
        <f t="shared" si="411"/>
        <v>0</v>
      </c>
      <c r="Q1457">
        <f>IF(M1457=0,0,M1457/予定価格!B1445)</f>
        <v>0</v>
      </c>
      <c r="R1457">
        <f t="shared" si="404"/>
        <v>11</v>
      </c>
      <c r="S1457">
        <f t="shared" si="412"/>
        <v>0</v>
      </c>
      <c r="T1457" s="6">
        <f t="shared" si="413"/>
        <v>0</v>
      </c>
      <c r="U1457" s="6" t="e">
        <f>IF(予定価格!$G$1939=0,ROUND(予定価格!H1445*(入力表!$F$12/予定価格!$H$1943),-$F$14),ROUND((予定価格!G1445*(入力表!$F$12-予定価格!$H$1943)/予定価格!$G$1943)+予定価格!H1445,-$F$14))</f>
        <v>#DIV/0!</v>
      </c>
      <c r="V1457" t="e">
        <f>IF(U1457=0,1,IF(予定価格!O1445=0,1,(U1457-予定価格!P1445)/予定価格!O1445))</f>
        <v>#DIV/0!</v>
      </c>
      <c r="W1457" t="e">
        <f t="shared" si="405"/>
        <v>#DIV/0!</v>
      </c>
      <c r="X1457" t="e">
        <f t="shared" si="414"/>
        <v>#DIV/0!</v>
      </c>
      <c r="Y1457" t="e">
        <f>IF(U1457=0,0,IF(予定価格!G1445=0,0,(U1457-予定価格!H1445)/予定価格!G1445))</f>
        <v>#DIV/0!</v>
      </c>
      <c r="Z1457" t="e">
        <f t="shared" si="406"/>
        <v>#DIV/0!</v>
      </c>
      <c r="AA1457" t="e">
        <f t="shared" si="415"/>
        <v>#DIV/0!</v>
      </c>
      <c r="AB1457" s="6" t="e">
        <f t="shared" si="416"/>
        <v>#DIV/0!</v>
      </c>
    </row>
    <row r="1458" spans="1:28" hidden="1" x14ac:dyDescent="0.2">
      <c r="A1458">
        <f>+予定価格!A1446</f>
        <v>0</v>
      </c>
      <c r="B1458" s="268">
        <f>ROUND(予定価格!B1446*査定表!$B$1949,-D1458)+E1458</f>
        <v>0</v>
      </c>
      <c r="C1458" s="268"/>
      <c r="D1458" s="32">
        <f t="shared" si="401"/>
        <v>3</v>
      </c>
      <c r="E1458" s="33">
        <f t="shared" si="407"/>
        <v>0</v>
      </c>
      <c r="F1458" s="268">
        <f>IF($F$12=0,0,IF(予定価格!$G$1939=0,ROUND(予定価格!H1446*(入力表!$F$12/予定価格!$H$1943),-H1458),ROUND((予定価格!G1446*(入力表!$F$12-予定価格!$H$1943)/予定価格!$G$1943)+予定価格!H1446,-H1458)))+I1458</f>
        <v>0</v>
      </c>
      <c r="G1458" s="268"/>
      <c r="H1458" s="34">
        <f t="shared" si="402"/>
        <v>3</v>
      </c>
      <c r="I1458" s="35">
        <f t="shared" si="408"/>
        <v>0</v>
      </c>
      <c r="J1458" s="252">
        <f t="shared" si="409"/>
        <v>0</v>
      </c>
      <c r="K1458" s="12">
        <f t="shared" si="410"/>
        <v>0</v>
      </c>
      <c r="L1458" s="37"/>
      <c r="M1458" s="6">
        <f>ROUND(予定価格!B1446*査定表!$B$1949,-$F$14)</f>
        <v>0</v>
      </c>
      <c r="N1458">
        <f>IF(M1458=0,1,M1458/予定価格!B1446)</f>
        <v>1</v>
      </c>
      <c r="O1458">
        <f t="shared" si="403"/>
        <v>11</v>
      </c>
      <c r="P1458">
        <f t="shared" si="411"/>
        <v>0</v>
      </c>
      <c r="Q1458">
        <f>IF(M1458=0,0,M1458/予定価格!B1446)</f>
        <v>0</v>
      </c>
      <c r="R1458">
        <f t="shared" si="404"/>
        <v>11</v>
      </c>
      <c r="S1458">
        <f t="shared" si="412"/>
        <v>0</v>
      </c>
      <c r="T1458" s="6">
        <f t="shared" si="413"/>
        <v>0</v>
      </c>
      <c r="U1458" s="6" t="e">
        <f>IF(予定価格!$G$1939=0,ROUND(予定価格!H1446*(入力表!$F$12/予定価格!$H$1943),-$F$14),ROUND((予定価格!G1446*(入力表!$F$12-予定価格!$H$1943)/予定価格!$G$1943)+予定価格!H1446,-$F$14))</f>
        <v>#DIV/0!</v>
      </c>
      <c r="V1458" t="e">
        <f>IF(U1458=0,1,IF(予定価格!O1446=0,1,(U1458-予定価格!P1446)/予定価格!O1446))</f>
        <v>#DIV/0!</v>
      </c>
      <c r="W1458" t="e">
        <f t="shared" si="405"/>
        <v>#DIV/0!</v>
      </c>
      <c r="X1458" t="e">
        <f t="shared" si="414"/>
        <v>#DIV/0!</v>
      </c>
      <c r="Y1458" t="e">
        <f>IF(U1458=0,0,IF(予定価格!G1446=0,0,(U1458-予定価格!H1446)/予定価格!G1446))</f>
        <v>#DIV/0!</v>
      </c>
      <c r="Z1458" t="e">
        <f t="shared" si="406"/>
        <v>#DIV/0!</v>
      </c>
      <c r="AA1458" t="e">
        <f t="shared" si="415"/>
        <v>#DIV/0!</v>
      </c>
      <c r="AB1458" s="6" t="e">
        <f t="shared" si="416"/>
        <v>#DIV/0!</v>
      </c>
    </row>
    <row r="1459" spans="1:28" hidden="1" x14ac:dyDescent="0.2">
      <c r="A1459">
        <f>+予定価格!A1447</f>
        <v>0</v>
      </c>
      <c r="B1459" s="268">
        <f>ROUND(予定価格!B1447*査定表!$B$1949,-D1459)+E1459</f>
        <v>0</v>
      </c>
      <c r="C1459" s="268"/>
      <c r="D1459" s="32">
        <f t="shared" si="401"/>
        <v>3</v>
      </c>
      <c r="E1459" s="33">
        <f t="shared" si="407"/>
        <v>0</v>
      </c>
      <c r="F1459" s="268">
        <f>IF($F$12=0,0,IF(予定価格!$G$1939=0,ROUND(予定価格!H1447*(入力表!$F$12/予定価格!$H$1943),-H1459),ROUND((予定価格!G1447*(入力表!$F$12-予定価格!$H$1943)/予定価格!$G$1943)+予定価格!H1447,-H1459)))+I1459</f>
        <v>0</v>
      </c>
      <c r="G1459" s="268"/>
      <c r="H1459" s="34">
        <f t="shared" si="402"/>
        <v>3</v>
      </c>
      <c r="I1459" s="35">
        <f t="shared" si="408"/>
        <v>0</v>
      </c>
      <c r="J1459" s="252">
        <f t="shared" si="409"/>
        <v>0</v>
      </c>
      <c r="K1459" s="12">
        <f t="shared" si="410"/>
        <v>0</v>
      </c>
      <c r="L1459" s="37"/>
      <c r="M1459" s="6">
        <f>ROUND(予定価格!B1447*査定表!$B$1949,-$F$14)</f>
        <v>0</v>
      </c>
      <c r="N1459">
        <f>IF(M1459=0,1,M1459/予定価格!B1447)</f>
        <v>1</v>
      </c>
      <c r="O1459">
        <f t="shared" si="403"/>
        <v>11</v>
      </c>
      <c r="P1459">
        <f t="shared" si="411"/>
        <v>0</v>
      </c>
      <c r="Q1459">
        <f>IF(M1459=0,0,M1459/予定価格!B1447)</f>
        <v>0</v>
      </c>
      <c r="R1459">
        <f t="shared" si="404"/>
        <v>11</v>
      </c>
      <c r="S1459">
        <f t="shared" si="412"/>
        <v>0</v>
      </c>
      <c r="T1459" s="6">
        <f t="shared" si="413"/>
        <v>0</v>
      </c>
      <c r="U1459" s="6" t="e">
        <f>IF(予定価格!$G$1939=0,ROUND(予定価格!H1447*(入力表!$F$12/予定価格!$H$1943),-$F$14),ROUND((予定価格!G1447*(入力表!$F$12-予定価格!$H$1943)/予定価格!$G$1943)+予定価格!H1447,-$F$14))</f>
        <v>#DIV/0!</v>
      </c>
      <c r="V1459" t="e">
        <f>IF(U1459=0,1,IF(予定価格!O1447=0,1,(U1459-予定価格!P1447)/予定価格!O1447))</f>
        <v>#DIV/0!</v>
      </c>
      <c r="W1459" t="e">
        <f t="shared" si="405"/>
        <v>#DIV/0!</v>
      </c>
      <c r="X1459" t="e">
        <f t="shared" si="414"/>
        <v>#DIV/0!</v>
      </c>
      <c r="Y1459" t="e">
        <f>IF(U1459=0,0,IF(予定価格!G1447=0,0,(U1459-予定価格!H1447)/予定価格!G1447))</f>
        <v>#DIV/0!</v>
      </c>
      <c r="Z1459" t="e">
        <f t="shared" si="406"/>
        <v>#DIV/0!</v>
      </c>
      <c r="AA1459" t="e">
        <f t="shared" si="415"/>
        <v>#DIV/0!</v>
      </c>
      <c r="AB1459" s="6" t="e">
        <f t="shared" si="416"/>
        <v>#DIV/0!</v>
      </c>
    </row>
    <row r="1460" spans="1:28" hidden="1" x14ac:dyDescent="0.2">
      <c r="A1460">
        <f>+予定価格!A1448</f>
        <v>0</v>
      </c>
      <c r="B1460" s="268">
        <f>ROUND(予定価格!B1448*査定表!$B$1949,-D1460)+E1460</f>
        <v>0</v>
      </c>
      <c r="C1460" s="268"/>
      <c r="D1460" s="32">
        <f t="shared" si="401"/>
        <v>3</v>
      </c>
      <c r="E1460" s="33">
        <f t="shared" si="407"/>
        <v>0</v>
      </c>
      <c r="F1460" s="268">
        <f>IF($F$12=0,0,IF(予定価格!$G$1939=0,ROUND(予定価格!H1448*(入力表!$F$12/予定価格!$H$1943),-H1460),ROUND((予定価格!G1448*(入力表!$F$12-予定価格!$H$1943)/予定価格!$G$1943)+予定価格!H1448,-H1460)))+I1460</f>
        <v>0</v>
      </c>
      <c r="G1460" s="268"/>
      <c r="H1460" s="34">
        <f t="shared" si="402"/>
        <v>3</v>
      </c>
      <c r="I1460" s="35">
        <f t="shared" si="408"/>
        <v>0</v>
      </c>
      <c r="J1460" s="252">
        <f t="shared" si="409"/>
        <v>0</v>
      </c>
      <c r="K1460" s="12">
        <f t="shared" si="410"/>
        <v>0</v>
      </c>
      <c r="L1460" s="37"/>
      <c r="M1460" s="6">
        <f>ROUND(予定価格!B1448*査定表!$B$1949,-$F$14)</f>
        <v>0</v>
      </c>
      <c r="N1460">
        <f>IF(M1460=0,1,M1460/予定価格!B1448)</f>
        <v>1</v>
      </c>
      <c r="O1460">
        <f t="shared" si="403"/>
        <v>11</v>
      </c>
      <c r="P1460">
        <f t="shared" si="411"/>
        <v>0</v>
      </c>
      <c r="Q1460">
        <f>IF(M1460=0,0,M1460/予定価格!B1448)</f>
        <v>0</v>
      </c>
      <c r="R1460">
        <f t="shared" si="404"/>
        <v>11</v>
      </c>
      <c r="S1460">
        <f t="shared" si="412"/>
        <v>0</v>
      </c>
      <c r="T1460" s="6">
        <f t="shared" si="413"/>
        <v>0</v>
      </c>
      <c r="U1460" s="6" t="e">
        <f>IF(予定価格!$G$1939=0,ROUND(予定価格!H1448*(入力表!$F$12/予定価格!$H$1943),-$F$14),ROUND((予定価格!G1448*(入力表!$F$12-予定価格!$H$1943)/予定価格!$G$1943)+予定価格!H1448,-$F$14))</f>
        <v>#DIV/0!</v>
      </c>
      <c r="V1460" t="e">
        <f>IF(U1460=0,1,IF(予定価格!O1448=0,1,(U1460-予定価格!P1448)/予定価格!O1448))</f>
        <v>#DIV/0!</v>
      </c>
      <c r="W1460" t="e">
        <f t="shared" si="405"/>
        <v>#DIV/0!</v>
      </c>
      <c r="X1460" t="e">
        <f t="shared" si="414"/>
        <v>#DIV/0!</v>
      </c>
      <c r="Y1460" t="e">
        <f>IF(U1460=0,0,IF(予定価格!G1448=0,0,(U1460-予定価格!H1448)/予定価格!G1448))</f>
        <v>#DIV/0!</v>
      </c>
      <c r="Z1460" t="e">
        <f t="shared" si="406"/>
        <v>#DIV/0!</v>
      </c>
      <c r="AA1460" t="e">
        <f t="shared" si="415"/>
        <v>#DIV/0!</v>
      </c>
      <c r="AB1460" s="6" t="e">
        <f t="shared" si="416"/>
        <v>#DIV/0!</v>
      </c>
    </row>
    <row r="1461" spans="1:28" hidden="1" x14ac:dyDescent="0.2">
      <c r="A1461">
        <f>+予定価格!A1449</f>
        <v>0</v>
      </c>
      <c r="B1461" s="268">
        <f>ROUND(予定価格!B1449*査定表!$B$1949,-D1461)+E1461</f>
        <v>0</v>
      </c>
      <c r="C1461" s="268"/>
      <c r="D1461" s="32">
        <f t="shared" si="401"/>
        <v>3</v>
      </c>
      <c r="E1461" s="33">
        <f t="shared" si="407"/>
        <v>0</v>
      </c>
      <c r="F1461" s="268">
        <f>IF($F$12=0,0,IF(予定価格!$G$1939=0,ROUND(予定価格!H1449*(入力表!$F$12/予定価格!$H$1943),-H1461),ROUND((予定価格!G1449*(入力表!$F$12-予定価格!$H$1943)/予定価格!$G$1943)+予定価格!H1449,-H1461)))+I1461</f>
        <v>0</v>
      </c>
      <c r="G1461" s="268"/>
      <c r="H1461" s="34">
        <f t="shared" si="402"/>
        <v>3</v>
      </c>
      <c r="I1461" s="35">
        <f t="shared" si="408"/>
        <v>0</v>
      </c>
      <c r="J1461" s="252">
        <f t="shared" si="409"/>
        <v>0</v>
      </c>
      <c r="K1461" s="12">
        <f t="shared" si="410"/>
        <v>0</v>
      </c>
      <c r="L1461" s="37"/>
      <c r="M1461" s="6">
        <f>ROUND(予定価格!B1449*査定表!$B$1949,-$F$14)</f>
        <v>0</v>
      </c>
      <c r="N1461">
        <f>IF(M1461=0,1,M1461/予定価格!B1449)</f>
        <v>1</v>
      </c>
      <c r="O1461">
        <f t="shared" si="403"/>
        <v>11</v>
      </c>
      <c r="P1461">
        <f t="shared" si="411"/>
        <v>0</v>
      </c>
      <c r="Q1461">
        <f>IF(M1461=0,0,M1461/予定価格!B1449)</f>
        <v>0</v>
      </c>
      <c r="R1461">
        <f t="shared" si="404"/>
        <v>11</v>
      </c>
      <c r="S1461">
        <f t="shared" si="412"/>
        <v>0</v>
      </c>
      <c r="T1461" s="6">
        <f t="shared" si="413"/>
        <v>0</v>
      </c>
      <c r="U1461" s="6" t="e">
        <f>IF(予定価格!$G$1939=0,ROUND(予定価格!H1449*(入力表!$F$12/予定価格!$H$1943),-$F$14),ROUND((予定価格!G1449*(入力表!$F$12-予定価格!$H$1943)/予定価格!$G$1943)+予定価格!H1449,-$F$14))</f>
        <v>#DIV/0!</v>
      </c>
      <c r="V1461" t="e">
        <f>IF(U1461=0,1,IF(予定価格!O1449=0,1,(U1461-予定価格!P1449)/予定価格!O1449))</f>
        <v>#DIV/0!</v>
      </c>
      <c r="W1461" t="e">
        <f t="shared" si="405"/>
        <v>#DIV/0!</v>
      </c>
      <c r="X1461" t="e">
        <f t="shared" si="414"/>
        <v>#DIV/0!</v>
      </c>
      <c r="Y1461" t="e">
        <f>IF(U1461=0,0,IF(予定価格!G1449=0,0,(U1461-予定価格!H1449)/予定価格!G1449))</f>
        <v>#DIV/0!</v>
      </c>
      <c r="Z1461" t="e">
        <f t="shared" si="406"/>
        <v>#DIV/0!</v>
      </c>
      <c r="AA1461" t="e">
        <f t="shared" si="415"/>
        <v>#DIV/0!</v>
      </c>
      <c r="AB1461" s="6" t="e">
        <f t="shared" si="416"/>
        <v>#DIV/0!</v>
      </c>
    </row>
    <row r="1462" spans="1:28" hidden="1" x14ac:dyDescent="0.2">
      <c r="A1462">
        <f>+予定価格!A1450</f>
        <v>0</v>
      </c>
      <c r="B1462" s="268">
        <f>ROUND(予定価格!B1450*査定表!$B$1949,-D1462)+E1462</f>
        <v>0</v>
      </c>
      <c r="C1462" s="268"/>
      <c r="D1462" s="32">
        <f t="shared" si="401"/>
        <v>3</v>
      </c>
      <c r="E1462" s="33">
        <f t="shared" si="407"/>
        <v>0</v>
      </c>
      <c r="F1462" s="268">
        <f>IF($F$12=0,0,IF(予定価格!$G$1939=0,ROUND(予定価格!H1450*(入力表!$F$12/予定価格!$H$1943),-H1462),ROUND((予定価格!G1450*(入力表!$F$12-予定価格!$H$1943)/予定価格!$G$1943)+予定価格!H1450,-H1462)))+I1462</f>
        <v>0</v>
      </c>
      <c r="G1462" s="268"/>
      <c r="H1462" s="34">
        <f t="shared" si="402"/>
        <v>3</v>
      </c>
      <c r="I1462" s="35">
        <f t="shared" si="408"/>
        <v>0</v>
      </c>
      <c r="J1462" s="252">
        <f t="shared" si="409"/>
        <v>0</v>
      </c>
      <c r="K1462" s="12">
        <f t="shared" si="410"/>
        <v>0</v>
      </c>
      <c r="L1462" s="37"/>
      <c r="M1462" s="6">
        <f>ROUND(予定価格!B1450*査定表!$B$1949,-$F$14)</f>
        <v>0</v>
      </c>
      <c r="N1462">
        <f>IF(M1462=0,1,M1462/予定価格!B1450)</f>
        <v>1</v>
      </c>
      <c r="O1462">
        <f t="shared" si="403"/>
        <v>11</v>
      </c>
      <c r="P1462">
        <f t="shared" si="411"/>
        <v>0</v>
      </c>
      <c r="Q1462">
        <f>IF(M1462=0,0,M1462/予定価格!B1450)</f>
        <v>0</v>
      </c>
      <c r="R1462">
        <f t="shared" si="404"/>
        <v>11</v>
      </c>
      <c r="S1462">
        <f t="shared" si="412"/>
        <v>0</v>
      </c>
      <c r="T1462" s="6">
        <f t="shared" si="413"/>
        <v>0</v>
      </c>
      <c r="U1462" s="6" t="e">
        <f>IF(予定価格!$G$1939=0,ROUND(予定価格!H1450*(入力表!$F$12/予定価格!$H$1943),-$F$14),ROUND((予定価格!G1450*(入力表!$F$12-予定価格!$H$1943)/予定価格!$G$1943)+予定価格!H1450,-$F$14))</f>
        <v>#DIV/0!</v>
      </c>
      <c r="V1462" t="e">
        <f>IF(U1462=0,1,IF(予定価格!O1450=0,1,(U1462-予定価格!P1450)/予定価格!O1450))</f>
        <v>#DIV/0!</v>
      </c>
      <c r="W1462" t="e">
        <f t="shared" si="405"/>
        <v>#DIV/0!</v>
      </c>
      <c r="X1462" t="e">
        <f t="shared" si="414"/>
        <v>#DIV/0!</v>
      </c>
      <c r="Y1462" t="e">
        <f>IF(U1462=0,0,IF(予定価格!G1450=0,0,(U1462-予定価格!H1450)/予定価格!G1450))</f>
        <v>#DIV/0!</v>
      </c>
      <c r="Z1462" t="e">
        <f t="shared" si="406"/>
        <v>#DIV/0!</v>
      </c>
      <c r="AA1462" t="e">
        <f t="shared" si="415"/>
        <v>#DIV/0!</v>
      </c>
      <c r="AB1462" s="6" t="e">
        <f t="shared" si="416"/>
        <v>#DIV/0!</v>
      </c>
    </row>
    <row r="1463" spans="1:28" hidden="1" x14ac:dyDescent="0.2">
      <c r="A1463">
        <f>+予定価格!A1451</f>
        <v>0</v>
      </c>
      <c r="B1463" s="268">
        <f>ROUND(予定価格!B1451*査定表!$B$1949,-D1463)+E1463</f>
        <v>0</v>
      </c>
      <c r="C1463" s="268"/>
      <c r="D1463" s="32">
        <f t="shared" si="401"/>
        <v>3</v>
      </c>
      <c r="E1463" s="33">
        <f t="shared" si="407"/>
        <v>0</v>
      </c>
      <c r="F1463" s="268">
        <f>IF($F$12=0,0,IF(予定価格!$G$1939=0,ROUND(予定価格!H1451*(入力表!$F$12/予定価格!$H$1943),-H1463),ROUND((予定価格!G1451*(入力表!$F$12-予定価格!$H$1943)/予定価格!$G$1943)+予定価格!H1451,-H1463)))+I1463</f>
        <v>0</v>
      </c>
      <c r="G1463" s="268"/>
      <c r="H1463" s="34">
        <f t="shared" si="402"/>
        <v>3</v>
      </c>
      <c r="I1463" s="35">
        <f t="shared" si="408"/>
        <v>0</v>
      </c>
      <c r="J1463" s="252">
        <f t="shared" si="409"/>
        <v>0</v>
      </c>
      <c r="K1463" s="12">
        <f t="shared" si="410"/>
        <v>0</v>
      </c>
      <c r="L1463" s="37"/>
      <c r="M1463" s="6">
        <f>ROUND(予定価格!B1451*査定表!$B$1949,-$F$14)</f>
        <v>0</v>
      </c>
      <c r="N1463">
        <f>IF(M1463=0,1,M1463/予定価格!B1451)</f>
        <v>1</v>
      </c>
      <c r="O1463">
        <f t="shared" si="403"/>
        <v>11</v>
      </c>
      <c r="P1463">
        <f t="shared" si="411"/>
        <v>0</v>
      </c>
      <c r="Q1463">
        <f>IF(M1463=0,0,M1463/予定価格!B1451)</f>
        <v>0</v>
      </c>
      <c r="R1463">
        <f t="shared" si="404"/>
        <v>11</v>
      </c>
      <c r="S1463">
        <f t="shared" si="412"/>
        <v>0</v>
      </c>
      <c r="T1463" s="6">
        <f t="shared" si="413"/>
        <v>0</v>
      </c>
      <c r="U1463" s="6" t="e">
        <f>IF(予定価格!$G$1939=0,ROUND(予定価格!H1451*(入力表!$F$12/予定価格!$H$1943),-$F$14),ROUND((予定価格!G1451*(入力表!$F$12-予定価格!$H$1943)/予定価格!$G$1943)+予定価格!H1451,-$F$14))</f>
        <v>#DIV/0!</v>
      </c>
      <c r="V1463" t="e">
        <f>IF(U1463=0,1,IF(予定価格!O1451=0,1,(U1463-予定価格!P1451)/予定価格!O1451))</f>
        <v>#DIV/0!</v>
      </c>
      <c r="W1463" t="e">
        <f t="shared" si="405"/>
        <v>#DIV/0!</v>
      </c>
      <c r="X1463" t="e">
        <f t="shared" si="414"/>
        <v>#DIV/0!</v>
      </c>
      <c r="Y1463" t="e">
        <f>IF(U1463=0,0,IF(予定価格!G1451=0,0,(U1463-予定価格!H1451)/予定価格!G1451))</f>
        <v>#DIV/0!</v>
      </c>
      <c r="Z1463" t="e">
        <f t="shared" si="406"/>
        <v>#DIV/0!</v>
      </c>
      <c r="AA1463" t="e">
        <f t="shared" si="415"/>
        <v>#DIV/0!</v>
      </c>
      <c r="AB1463" s="6" t="e">
        <f t="shared" si="416"/>
        <v>#DIV/0!</v>
      </c>
    </row>
    <row r="1464" spans="1:28" hidden="1" x14ac:dyDescent="0.2">
      <c r="A1464">
        <f>+予定価格!A1452</f>
        <v>0</v>
      </c>
      <c r="B1464" s="268">
        <f>ROUND(予定価格!B1452*査定表!$B$1949,-D1464)+E1464</f>
        <v>0</v>
      </c>
      <c r="C1464" s="268"/>
      <c r="D1464" s="32">
        <f t="shared" si="401"/>
        <v>3</v>
      </c>
      <c r="E1464" s="33">
        <f t="shared" si="407"/>
        <v>0</v>
      </c>
      <c r="F1464" s="268">
        <f>IF($F$12=0,0,IF(予定価格!$G$1939=0,ROUND(予定価格!H1452*(入力表!$F$12/予定価格!$H$1943),-H1464),ROUND((予定価格!G1452*(入力表!$F$12-予定価格!$H$1943)/予定価格!$G$1943)+予定価格!H1452,-H1464)))+I1464</f>
        <v>0</v>
      </c>
      <c r="G1464" s="268"/>
      <c r="H1464" s="34">
        <f t="shared" si="402"/>
        <v>3</v>
      </c>
      <c r="I1464" s="35">
        <f t="shared" si="408"/>
        <v>0</v>
      </c>
      <c r="J1464" s="252">
        <f t="shared" si="409"/>
        <v>0</v>
      </c>
      <c r="K1464" s="12">
        <f t="shared" si="410"/>
        <v>0</v>
      </c>
      <c r="L1464" s="37"/>
      <c r="M1464" s="6">
        <f>ROUND(予定価格!B1452*査定表!$B$1949,-$F$14)</f>
        <v>0</v>
      </c>
      <c r="N1464">
        <f>IF(M1464=0,1,M1464/予定価格!B1452)</f>
        <v>1</v>
      </c>
      <c r="O1464">
        <f t="shared" si="403"/>
        <v>11</v>
      </c>
      <c r="P1464">
        <f t="shared" si="411"/>
        <v>0</v>
      </c>
      <c r="Q1464">
        <f>IF(M1464=0,0,M1464/予定価格!B1452)</f>
        <v>0</v>
      </c>
      <c r="R1464">
        <f t="shared" si="404"/>
        <v>11</v>
      </c>
      <c r="S1464">
        <f t="shared" si="412"/>
        <v>0</v>
      </c>
      <c r="T1464" s="6">
        <f t="shared" si="413"/>
        <v>0</v>
      </c>
      <c r="U1464" s="6" t="e">
        <f>IF(予定価格!$G$1939=0,ROUND(予定価格!H1452*(入力表!$F$12/予定価格!$H$1943),-$F$14),ROUND((予定価格!G1452*(入力表!$F$12-予定価格!$H$1943)/予定価格!$G$1943)+予定価格!H1452,-$F$14))</f>
        <v>#DIV/0!</v>
      </c>
      <c r="V1464" t="e">
        <f>IF(U1464=0,1,IF(予定価格!O1452=0,1,(U1464-予定価格!P1452)/予定価格!O1452))</f>
        <v>#DIV/0!</v>
      </c>
      <c r="W1464" t="e">
        <f t="shared" si="405"/>
        <v>#DIV/0!</v>
      </c>
      <c r="X1464" t="e">
        <f t="shared" si="414"/>
        <v>#DIV/0!</v>
      </c>
      <c r="Y1464" t="e">
        <f>IF(U1464=0,0,IF(予定価格!G1452=0,0,(U1464-予定価格!H1452)/予定価格!G1452))</f>
        <v>#DIV/0!</v>
      </c>
      <c r="Z1464" t="e">
        <f t="shared" si="406"/>
        <v>#DIV/0!</v>
      </c>
      <c r="AA1464" t="e">
        <f t="shared" si="415"/>
        <v>#DIV/0!</v>
      </c>
      <c r="AB1464" s="6" t="e">
        <f t="shared" si="416"/>
        <v>#DIV/0!</v>
      </c>
    </row>
    <row r="1465" spans="1:28" hidden="1" x14ac:dyDescent="0.2">
      <c r="A1465">
        <f>+予定価格!A1453</f>
        <v>0</v>
      </c>
      <c r="B1465" s="268">
        <f>ROUND(予定価格!B1453*査定表!$B$1949,-D1465)+E1465</f>
        <v>0</v>
      </c>
      <c r="C1465" s="268"/>
      <c r="D1465" s="32">
        <f t="shared" si="401"/>
        <v>3</v>
      </c>
      <c r="E1465" s="33">
        <f t="shared" si="407"/>
        <v>0</v>
      </c>
      <c r="F1465" s="268">
        <f>IF($F$12=0,0,IF(予定価格!$G$1939=0,ROUND(予定価格!H1453*(入力表!$F$12/予定価格!$H$1943),-H1465),ROUND((予定価格!G1453*(入力表!$F$12-予定価格!$H$1943)/予定価格!$G$1943)+予定価格!H1453,-H1465)))+I1465</f>
        <v>0</v>
      </c>
      <c r="G1465" s="268"/>
      <c r="H1465" s="34">
        <f t="shared" si="402"/>
        <v>3</v>
      </c>
      <c r="I1465" s="35">
        <f t="shared" si="408"/>
        <v>0</v>
      </c>
      <c r="J1465" s="252">
        <f t="shared" si="409"/>
        <v>0</v>
      </c>
      <c r="K1465" s="12">
        <f t="shared" si="410"/>
        <v>0</v>
      </c>
      <c r="L1465" s="37"/>
      <c r="M1465" s="6">
        <f>ROUND(予定価格!B1453*査定表!$B$1949,-$F$14)</f>
        <v>0</v>
      </c>
      <c r="N1465">
        <f>IF(M1465=0,1,M1465/予定価格!B1453)</f>
        <v>1</v>
      </c>
      <c r="O1465">
        <f t="shared" si="403"/>
        <v>11</v>
      </c>
      <c r="P1465">
        <f t="shared" si="411"/>
        <v>0</v>
      </c>
      <c r="Q1465">
        <f>IF(M1465=0,0,M1465/予定価格!B1453)</f>
        <v>0</v>
      </c>
      <c r="R1465">
        <f t="shared" si="404"/>
        <v>11</v>
      </c>
      <c r="S1465">
        <f t="shared" si="412"/>
        <v>0</v>
      </c>
      <c r="T1465" s="6">
        <f t="shared" si="413"/>
        <v>0</v>
      </c>
      <c r="U1465" s="6" t="e">
        <f>IF(予定価格!$G$1939=0,ROUND(予定価格!H1453*(入力表!$F$12/予定価格!$H$1943),-$F$14),ROUND((予定価格!G1453*(入力表!$F$12-予定価格!$H$1943)/予定価格!$G$1943)+予定価格!H1453,-$F$14))</f>
        <v>#DIV/0!</v>
      </c>
      <c r="V1465" t="e">
        <f>IF(U1465=0,1,IF(予定価格!O1453=0,1,(U1465-予定価格!P1453)/予定価格!O1453))</f>
        <v>#DIV/0!</v>
      </c>
      <c r="W1465" t="e">
        <f t="shared" si="405"/>
        <v>#DIV/0!</v>
      </c>
      <c r="X1465" t="e">
        <f t="shared" si="414"/>
        <v>#DIV/0!</v>
      </c>
      <c r="Y1465" t="e">
        <f>IF(U1465=0,0,IF(予定価格!G1453=0,0,(U1465-予定価格!H1453)/予定価格!G1453))</f>
        <v>#DIV/0!</v>
      </c>
      <c r="Z1465" t="e">
        <f t="shared" si="406"/>
        <v>#DIV/0!</v>
      </c>
      <c r="AA1465" t="e">
        <f t="shared" si="415"/>
        <v>#DIV/0!</v>
      </c>
      <c r="AB1465" s="6" t="e">
        <f t="shared" si="416"/>
        <v>#DIV/0!</v>
      </c>
    </row>
    <row r="1466" spans="1:28" hidden="1" x14ac:dyDescent="0.2">
      <c r="A1466">
        <f>+予定価格!A1454</f>
        <v>0</v>
      </c>
      <c r="B1466" s="268">
        <f>ROUND(予定価格!B1454*査定表!$B$1949,-D1466)+E1466</f>
        <v>0</v>
      </c>
      <c r="C1466" s="268"/>
      <c r="D1466" s="32">
        <f t="shared" si="401"/>
        <v>3</v>
      </c>
      <c r="E1466" s="33">
        <f t="shared" si="407"/>
        <v>0</v>
      </c>
      <c r="F1466" s="268">
        <f>IF($F$12=0,0,IF(予定価格!$G$1939=0,ROUND(予定価格!H1454*(入力表!$F$12/予定価格!$H$1943),-H1466),ROUND((予定価格!G1454*(入力表!$F$12-予定価格!$H$1943)/予定価格!$G$1943)+予定価格!H1454,-H1466)))+I1466</f>
        <v>0</v>
      </c>
      <c r="G1466" s="268"/>
      <c r="H1466" s="34">
        <f t="shared" si="402"/>
        <v>3</v>
      </c>
      <c r="I1466" s="35">
        <f t="shared" si="408"/>
        <v>0</v>
      </c>
      <c r="J1466" s="252">
        <f t="shared" si="409"/>
        <v>0</v>
      </c>
      <c r="K1466" s="12">
        <f t="shared" si="410"/>
        <v>0</v>
      </c>
      <c r="L1466" s="37"/>
      <c r="M1466" s="6">
        <f>ROUND(予定価格!B1454*査定表!$B$1949,-$F$14)</f>
        <v>0</v>
      </c>
      <c r="N1466">
        <f>IF(M1466=0,1,M1466/予定価格!B1454)</f>
        <v>1</v>
      </c>
      <c r="O1466">
        <f t="shared" si="403"/>
        <v>11</v>
      </c>
      <c r="P1466">
        <f t="shared" si="411"/>
        <v>0</v>
      </c>
      <c r="Q1466">
        <f>IF(M1466=0,0,M1466/予定価格!B1454)</f>
        <v>0</v>
      </c>
      <c r="R1466">
        <f t="shared" si="404"/>
        <v>11</v>
      </c>
      <c r="S1466">
        <f t="shared" si="412"/>
        <v>0</v>
      </c>
      <c r="T1466" s="6">
        <f t="shared" si="413"/>
        <v>0</v>
      </c>
      <c r="U1466" s="6" t="e">
        <f>IF(予定価格!$G$1939=0,ROUND(予定価格!H1454*(入力表!$F$12/予定価格!$H$1943),-$F$14),ROUND((予定価格!G1454*(入力表!$F$12-予定価格!$H$1943)/予定価格!$G$1943)+予定価格!H1454,-$F$14))</f>
        <v>#DIV/0!</v>
      </c>
      <c r="V1466" t="e">
        <f>IF(U1466=0,1,IF(予定価格!O1454=0,1,(U1466-予定価格!P1454)/予定価格!O1454))</f>
        <v>#DIV/0!</v>
      </c>
      <c r="W1466" t="e">
        <f t="shared" si="405"/>
        <v>#DIV/0!</v>
      </c>
      <c r="X1466" t="e">
        <f t="shared" si="414"/>
        <v>#DIV/0!</v>
      </c>
      <c r="Y1466" t="e">
        <f>IF(U1466=0,0,IF(予定価格!G1454=0,0,(U1466-予定価格!H1454)/予定価格!G1454))</f>
        <v>#DIV/0!</v>
      </c>
      <c r="Z1466" t="e">
        <f t="shared" si="406"/>
        <v>#DIV/0!</v>
      </c>
      <c r="AA1466" t="e">
        <f t="shared" si="415"/>
        <v>#DIV/0!</v>
      </c>
      <c r="AB1466" s="6" t="e">
        <f t="shared" si="416"/>
        <v>#DIV/0!</v>
      </c>
    </row>
    <row r="1467" spans="1:28" hidden="1" x14ac:dyDescent="0.2">
      <c r="A1467">
        <f>+予定価格!A1455</f>
        <v>0</v>
      </c>
      <c r="B1467" s="268">
        <f>ROUND(予定価格!B1455*査定表!$B$1949,-D1467)+E1467</f>
        <v>0</v>
      </c>
      <c r="C1467" s="268"/>
      <c r="D1467" s="32">
        <f t="shared" si="401"/>
        <v>3</v>
      </c>
      <c r="E1467" s="33">
        <f t="shared" si="407"/>
        <v>0</v>
      </c>
      <c r="F1467" s="268">
        <f>IF($F$12=0,0,IF(予定価格!$G$1939=0,ROUND(予定価格!H1455*(入力表!$F$12/予定価格!$H$1943),-H1467),ROUND((予定価格!G1455*(入力表!$F$12-予定価格!$H$1943)/予定価格!$G$1943)+予定価格!H1455,-H1467)))+I1467</f>
        <v>0</v>
      </c>
      <c r="G1467" s="268"/>
      <c r="H1467" s="34">
        <f t="shared" si="402"/>
        <v>3</v>
      </c>
      <c r="I1467" s="35">
        <f t="shared" si="408"/>
        <v>0</v>
      </c>
      <c r="J1467" s="252">
        <f t="shared" si="409"/>
        <v>0</v>
      </c>
      <c r="K1467" s="12">
        <f t="shared" si="410"/>
        <v>0</v>
      </c>
      <c r="L1467" s="37"/>
      <c r="M1467" s="6">
        <f>ROUND(予定価格!B1455*査定表!$B$1949,-$F$14)</f>
        <v>0</v>
      </c>
      <c r="N1467">
        <f>IF(M1467=0,1,M1467/予定価格!B1455)</f>
        <v>1</v>
      </c>
      <c r="O1467">
        <f t="shared" si="403"/>
        <v>11</v>
      </c>
      <c r="P1467">
        <f t="shared" si="411"/>
        <v>0</v>
      </c>
      <c r="Q1467">
        <f>IF(M1467=0,0,M1467/予定価格!B1455)</f>
        <v>0</v>
      </c>
      <c r="R1467">
        <f t="shared" si="404"/>
        <v>11</v>
      </c>
      <c r="S1467">
        <f t="shared" si="412"/>
        <v>0</v>
      </c>
      <c r="T1467" s="6">
        <f t="shared" si="413"/>
        <v>0</v>
      </c>
      <c r="U1467" s="6" t="e">
        <f>IF(予定価格!$G$1939=0,ROUND(予定価格!H1455*(入力表!$F$12/予定価格!$H$1943),-$F$14),ROUND((予定価格!G1455*(入力表!$F$12-予定価格!$H$1943)/予定価格!$G$1943)+予定価格!H1455,-$F$14))</f>
        <v>#DIV/0!</v>
      </c>
      <c r="V1467" t="e">
        <f>IF(U1467=0,1,IF(予定価格!O1455=0,1,(U1467-予定価格!P1455)/予定価格!O1455))</f>
        <v>#DIV/0!</v>
      </c>
      <c r="W1467" t="e">
        <f t="shared" si="405"/>
        <v>#DIV/0!</v>
      </c>
      <c r="X1467" t="e">
        <f t="shared" si="414"/>
        <v>#DIV/0!</v>
      </c>
      <c r="Y1467" t="e">
        <f>IF(U1467=0,0,IF(予定価格!G1455=0,0,(U1467-予定価格!H1455)/予定価格!G1455))</f>
        <v>#DIV/0!</v>
      </c>
      <c r="Z1467" t="e">
        <f t="shared" si="406"/>
        <v>#DIV/0!</v>
      </c>
      <c r="AA1467" t="e">
        <f t="shared" si="415"/>
        <v>#DIV/0!</v>
      </c>
      <c r="AB1467" s="6" t="e">
        <f t="shared" si="416"/>
        <v>#DIV/0!</v>
      </c>
    </row>
    <row r="1468" spans="1:28" hidden="1" x14ac:dyDescent="0.2">
      <c r="A1468">
        <f>+予定価格!A1456</f>
        <v>0</v>
      </c>
      <c r="B1468" s="268">
        <f>ROUND(予定価格!B1456*査定表!$B$1949,-D1468)+E1468</f>
        <v>0</v>
      </c>
      <c r="C1468" s="268"/>
      <c r="D1468" s="32">
        <f t="shared" si="401"/>
        <v>3</v>
      </c>
      <c r="E1468" s="33">
        <f t="shared" si="407"/>
        <v>0</v>
      </c>
      <c r="F1468" s="268">
        <f>IF($F$12=0,0,IF(予定価格!$G$1939=0,ROUND(予定価格!H1456*(入力表!$F$12/予定価格!$H$1943),-H1468),ROUND((予定価格!G1456*(入力表!$F$12-予定価格!$H$1943)/予定価格!$G$1943)+予定価格!H1456,-H1468)))+I1468</f>
        <v>0</v>
      </c>
      <c r="G1468" s="268"/>
      <c r="H1468" s="34">
        <f t="shared" si="402"/>
        <v>3</v>
      </c>
      <c r="I1468" s="35">
        <f t="shared" si="408"/>
        <v>0</v>
      </c>
      <c r="J1468" s="252">
        <f t="shared" si="409"/>
        <v>0</v>
      </c>
      <c r="K1468" s="12">
        <f t="shared" si="410"/>
        <v>0</v>
      </c>
      <c r="L1468" s="37"/>
      <c r="M1468" s="6">
        <f>ROUND(予定価格!B1456*査定表!$B$1949,-$F$14)</f>
        <v>0</v>
      </c>
      <c r="N1468">
        <f>IF(M1468=0,1,M1468/予定価格!B1456)</f>
        <v>1</v>
      </c>
      <c r="O1468">
        <f t="shared" si="403"/>
        <v>11</v>
      </c>
      <c r="P1468">
        <f t="shared" si="411"/>
        <v>0</v>
      </c>
      <c r="Q1468">
        <f>IF(M1468=0,0,M1468/予定価格!B1456)</f>
        <v>0</v>
      </c>
      <c r="R1468">
        <f t="shared" si="404"/>
        <v>11</v>
      </c>
      <c r="S1468">
        <f t="shared" si="412"/>
        <v>0</v>
      </c>
      <c r="T1468" s="6">
        <f t="shared" si="413"/>
        <v>0</v>
      </c>
      <c r="U1468" s="6" t="e">
        <f>IF(予定価格!$G$1939=0,ROUND(予定価格!H1456*(入力表!$F$12/予定価格!$H$1943),-$F$14),ROUND((予定価格!G1456*(入力表!$F$12-予定価格!$H$1943)/予定価格!$G$1943)+予定価格!H1456,-$F$14))</f>
        <v>#DIV/0!</v>
      </c>
      <c r="V1468" t="e">
        <f>IF(U1468=0,1,IF(予定価格!O1456=0,1,(U1468-予定価格!P1456)/予定価格!O1456))</f>
        <v>#DIV/0!</v>
      </c>
      <c r="W1468" t="e">
        <f t="shared" si="405"/>
        <v>#DIV/0!</v>
      </c>
      <c r="X1468" t="e">
        <f t="shared" si="414"/>
        <v>#DIV/0!</v>
      </c>
      <c r="Y1468" t="e">
        <f>IF(U1468=0,0,IF(予定価格!G1456=0,0,(U1468-予定価格!H1456)/予定価格!G1456))</f>
        <v>#DIV/0!</v>
      </c>
      <c r="Z1468" t="e">
        <f t="shared" si="406"/>
        <v>#DIV/0!</v>
      </c>
      <c r="AA1468" t="e">
        <f t="shared" si="415"/>
        <v>#DIV/0!</v>
      </c>
      <c r="AB1468" s="6" t="e">
        <f t="shared" si="416"/>
        <v>#DIV/0!</v>
      </c>
    </row>
    <row r="1469" spans="1:28" hidden="1" x14ac:dyDescent="0.2">
      <c r="A1469">
        <f>+予定価格!A1457</f>
        <v>0</v>
      </c>
      <c r="B1469" s="268">
        <f>ROUND(予定価格!B1457*査定表!$B$1949,-D1469)+E1469</f>
        <v>0</v>
      </c>
      <c r="C1469" s="268"/>
      <c r="D1469" s="32">
        <f t="shared" si="401"/>
        <v>3</v>
      </c>
      <c r="E1469" s="33">
        <f t="shared" si="407"/>
        <v>0</v>
      </c>
      <c r="F1469" s="268">
        <f>IF($F$12=0,0,IF(予定価格!$G$1939=0,ROUND(予定価格!H1457*(入力表!$F$12/予定価格!$H$1943),-H1469),ROUND((予定価格!G1457*(入力表!$F$12-予定価格!$H$1943)/予定価格!$G$1943)+予定価格!H1457,-H1469)))+I1469</f>
        <v>0</v>
      </c>
      <c r="G1469" s="268"/>
      <c r="H1469" s="34">
        <f t="shared" si="402"/>
        <v>3</v>
      </c>
      <c r="I1469" s="35">
        <f t="shared" si="408"/>
        <v>0</v>
      </c>
      <c r="J1469" s="252">
        <f t="shared" si="409"/>
        <v>0</v>
      </c>
      <c r="K1469" s="12">
        <f t="shared" si="410"/>
        <v>0</v>
      </c>
      <c r="L1469" s="37"/>
      <c r="M1469" s="6">
        <f>ROUND(予定価格!B1457*査定表!$B$1949,-$F$14)</f>
        <v>0</v>
      </c>
      <c r="N1469">
        <f>IF(M1469=0,1,M1469/予定価格!B1457)</f>
        <v>1</v>
      </c>
      <c r="O1469">
        <f t="shared" si="403"/>
        <v>11</v>
      </c>
      <c r="P1469">
        <f t="shared" si="411"/>
        <v>0</v>
      </c>
      <c r="Q1469">
        <f>IF(M1469=0,0,M1469/予定価格!B1457)</f>
        <v>0</v>
      </c>
      <c r="R1469">
        <f t="shared" si="404"/>
        <v>11</v>
      </c>
      <c r="S1469">
        <f t="shared" si="412"/>
        <v>0</v>
      </c>
      <c r="T1469" s="6">
        <f t="shared" si="413"/>
        <v>0</v>
      </c>
      <c r="U1469" s="6" t="e">
        <f>IF(予定価格!$G$1939=0,ROUND(予定価格!H1457*(入力表!$F$12/予定価格!$H$1943),-$F$14),ROUND((予定価格!G1457*(入力表!$F$12-予定価格!$H$1943)/予定価格!$G$1943)+予定価格!H1457,-$F$14))</f>
        <v>#DIV/0!</v>
      </c>
      <c r="V1469" t="e">
        <f>IF(U1469=0,1,IF(予定価格!O1457=0,1,(U1469-予定価格!P1457)/予定価格!O1457))</f>
        <v>#DIV/0!</v>
      </c>
      <c r="W1469" t="e">
        <f t="shared" si="405"/>
        <v>#DIV/0!</v>
      </c>
      <c r="X1469" t="e">
        <f t="shared" si="414"/>
        <v>#DIV/0!</v>
      </c>
      <c r="Y1469" t="e">
        <f>IF(U1469=0,0,IF(予定価格!G1457=0,0,(U1469-予定価格!H1457)/予定価格!G1457))</f>
        <v>#DIV/0!</v>
      </c>
      <c r="Z1469" t="e">
        <f t="shared" si="406"/>
        <v>#DIV/0!</v>
      </c>
      <c r="AA1469" t="e">
        <f t="shared" si="415"/>
        <v>#DIV/0!</v>
      </c>
      <c r="AB1469" s="6" t="e">
        <f t="shared" si="416"/>
        <v>#DIV/0!</v>
      </c>
    </row>
    <row r="1470" spans="1:28" hidden="1" x14ac:dyDescent="0.2">
      <c r="A1470">
        <f>+予定価格!A1458</f>
        <v>0</v>
      </c>
      <c r="B1470" s="268">
        <f>ROUND(予定価格!B1458*査定表!$B$1949,-D1470)+E1470</f>
        <v>0</v>
      </c>
      <c r="C1470" s="268"/>
      <c r="D1470" s="32">
        <f t="shared" si="401"/>
        <v>3</v>
      </c>
      <c r="E1470" s="33">
        <f t="shared" si="407"/>
        <v>0</v>
      </c>
      <c r="F1470" s="268">
        <f>IF($F$12=0,0,IF(予定価格!$G$1939=0,ROUND(予定価格!H1458*(入力表!$F$12/予定価格!$H$1943),-H1470),ROUND((予定価格!G1458*(入力表!$F$12-予定価格!$H$1943)/予定価格!$G$1943)+予定価格!H1458,-H1470)))+I1470</f>
        <v>0</v>
      </c>
      <c r="G1470" s="268"/>
      <c r="H1470" s="34">
        <f t="shared" si="402"/>
        <v>3</v>
      </c>
      <c r="I1470" s="35">
        <f t="shared" si="408"/>
        <v>0</v>
      </c>
      <c r="J1470" s="252">
        <f t="shared" si="409"/>
        <v>0</v>
      </c>
      <c r="K1470" s="12">
        <f t="shared" si="410"/>
        <v>0</v>
      </c>
      <c r="L1470" s="37"/>
      <c r="M1470" s="6">
        <f>ROUND(予定価格!B1458*査定表!$B$1949,-$F$14)</f>
        <v>0</v>
      </c>
      <c r="N1470">
        <f>IF(M1470=0,1,M1470/予定価格!B1458)</f>
        <v>1</v>
      </c>
      <c r="O1470">
        <f t="shared" si="403"/>
        <v>11</v>
      </c>
      <c r="P1470">
        <f t="shared" si="411"/>
        <v>0</v>
      </c>
      <c r="Q1470">
        <f>IF(M1470=0,0,M1470/予定価格!B1458)</f>
        <v>0</v>
      </c>
      <c r="R1470">
        <f t="shared" si="404"/>
        <v>11</v>
      </c>
      <c r="S1470">
        <f t="shared" si="412"/>
        <v>0</v>
      </c>
      <c r="T1470" s="6">
        <f t="shared" si="413"/>
        <v>0</v>
      </c>
      <c r="U1470" s="6" t="e">
        <f>IF(予定価格!$G$1939=0,ROUND(予定価格!H1458*(入力表!$F$12/予定価格!$H$1943),-$F$14),ROUND((予定価格!G1458*(入力表!$F$12-予定価格!$H$1943)/予定価格!$G$1943)+予定価格!H1458,-$F$14))</f>
        <v>#DIV/0!</v>
      </c>
      <c r="V1470" t="e">
        <f>IF(U1470=0,1,IF(予定価格!O1458=0,1,(U1470-予定価格!P1458)/予定価格!O1458))</f>
        <v>#DIV/0!</v>
      </c>
      <c r="W1470" t="e">
        <f t="shared" si="405"/>
        <v>#DIV/0!</v>
      </c>
      <c r="X1470" t="e">
        <f t="shared" si="414"/>
        <v>#DIV/0!</v>
      </c>
      <c r="Y1470" t="e">
        <f>IF(U1470=0,0,IF(予定価格!G1458=0,0,(U1470-予定価格!H1458)/予定価格!G1458))</f>
        <v>#DIV/0!</v>
      </c>
      <c r="Z1470" t="e">
        <f t="shared" si="406"/>
        <v>#DIV/0!</v>
      </c>
      <c r="AA1470" t="e">
        <f t="shared" si="415"/>
        <v>#DIV/0!</v>
      </c>
      <c r="AB1470" s="6" t="e">
        <f t="shared" si="416"/>
        <v>#DIV/0!</v>
      </c>
    </row>
    <row r="1471" spans="1:28" hidden="1" x14ac:dyDescent="0.2">
      <c r="A1471">
        <f>+予定価格!A1459</f>
        <v>0</v>
      </c>
      <c r="B1471" s="268">
        <f>ROUND(予定価格!B1459*査定表!$B$1949,-D1471)+E1471</f>
        <v>0</v>
      </c>
      <c r="C1471" s="268"/>
      <c r="D1471" s="32">
        <f t="shared" si="401"/>
        <v>3</v>
      </c>
      <c r="E1471" s="33">
        <f t="shared" si="407"/>
        <v>0</v>
      </c>
      <c r="F1471" s="268">
        <f>IF($F$12=0,0,IF(予定価格!$G$1939=0,ROUND(予定価格!H1459*(入力表!$F$12/予定価格!$H$1943),-H1471),ROUND((予定価格!G1459*(入力表!$F$12-予定価格!$H$1943)/予定価格!$G$1943)+予定価格!H1459,-H1471)))+I1471</f>
        <v>0</v>
      </c>
      <c r="G1471" s="268"/>
      <c r="H1471" s="34">
        <f t="shared" si="402"/>
        <v>3</v>
      </c>
      <c r="I1471" s="35">
        <f t="shared" si="408"/>
        <v>0</v>
      </c>
      <c r="J1471" s="252">
        <f t="shared" si="409"/>
        <v>0</v>
      </c>
      <c r="K1471" s="12">
        <f t="shared" si="410"/>
        <v>0</v>
      </c>
      <c r="L1471" s="37"/>
      <c r="M1471" s="6">
        <f>ROUND(予定価格!B1459*査定表!$B$1949,-$F$14)</f>
        <v>0</v>
      </c>
      <c r="N1471">
        <f>IF(M1471=0,1,M1471/予定価格!B1459)</f>
        <v>1</v>
      </c>
      <c r="O1471">
        <f t="shared" si="403"/>
        <v>11</v>
      </c>
      <c r="P1471">
        <f t="shared" si="411"/>
        <v>0</v>
      </c>
      <c r="Q1471">
        <f>IF(M1471=0,0,M1471/予定価格!B1459)</f>
        <v>0</v>
      </c>
      <c r="R1471">
        <f t="shared" si="404"/>
        <v>11</v>
      </c>
      <c r="S1471">
        <f t="shared" si="412"/>
        <v>0</v>
      </c>
      <c r="T1471" s="6">
        <f t="shared" si="413"/>
        <v>0</v>
      </c>
      <c r="U1471" s="6" t="e">
        <f>IF(予定価格!$G$1939=0,ROUND(予定価格!H1459*(入力表!$F$12/予定価格!$H$1943),-$F$14),ROUND((予定価格!G1459*(入力表!$F$12-予定価格!$H$1943)/予定価格!$G$1943)+予定価格!H1459,-$F$14))</f>
        <v>#DIV/0!</v>
      </c>
      <c r="V1471" t="e">
        <f>IF(U1471=0,1,IF(予定価格!O1459=0,1,(U1471-予定価格!P1459)/予定価格!O1459))</f>
        <v>#DIV/0!</v>
      </c>
      <c r="W1471" t="e">
        <f t="shared" si="405"/>
        <v>#DIV/0!</v>
      </c>
      <c r="X1471" t="e">
        <f t="shared" si="414"/>
        <v>#DIV/0!</v>
      </c>
      <c r="Y1471" t="e">
        <f>IF(U1471=0,0,IF(予定価格!G1459=0,0,(U1471-予定価格!H1459)/予定価格!G1459))</f>
        <v>#DIV/0!</v>
      </c>
      <c r="Z1471" t="e">
        <f t="shared" si="406"/>
        <v>#DIV/0!</v>
      </c>
      <c r="AA1471" t="e">
        <f t="shared" si="415"/>
        <v>#DIV/0!</v>
      </c>
      <c r="AB1471" s="6" t="e">
        <f t="shared" si="416"/>
        <v>#DIV/0!</v>
      </c>
    </row>
    <row r="1472" spans="1:28" hidden="1" x14ac:dyDescent="0.2">
      <c r="A1472">
        <f>+予定価格!A1460</f>
        <v>0</v>
      </c>
      <c r="B1472" s="268">
        <f>ROUND(予定価格!B1460*査定表!$B$1949,-D1472)+E1472</f>
        <v>0</v>
      </c>
      <c r="C1472" s="268"/>
      <c r="D1472" s="32">
        <f t="shared" si="401"/>
        <v>3</v>
      </c>
      <c r="E1472" s="33">
        <f t="shared" si="407"/>
        <v>0</v>
      </c>
      <c r="F1472" s="268">
        <f>IF($F$12=0,0,IF(予定価格!$G$1939=0,ROUND(予定価格!H1460*(入力表!$F$12/予定価格!$H$1943),-H1472),ROUND((予定価格!G1460*(入力表!$F$12-予定価格!$H$1943)/予定価格!$G$1943)+予定価格!H1460,-H1472)))+I1472</f>
        <v>0</v>
      </c>
      <c r="G1472" s="268"/>
      <c r="H1472" s="34">
        <f t="shared" si="402"/>
        <v>3</v>
      </c>
      <c r="I1472" s="35">
        <f t="shared" si="408"/>
        <v>0</v>
      </c>
      <c r="J1472" s="252">
        <f t="shared" si="409"/>
        <v>0</v>
      </c>
      <c r="K1472" s="12">
        <f t="shared" si="410"/>
        <v>0</v>
      </c>
      <c r="L1472" s="37"/>
      <c r="M1472" s="6">
        <f>ROUND(予定価格!B1460*査定表!$B$1949,-$F$14)</f>
        <v>0</v>
      </c>
      <c r="N1472">
        <f>IF(M1472=0,1,M1472/予定価格!B1460)</f>
        <v>1</v>
      </c>
      <c r="O1472">
        <f t="shared" si="403"/>
        <v>11</v>
      </c>
      <c r="P1472">
        <f t="shared" si="411"/>
        <v>0</v>
      </c>
      <c r="Q1472">
        <f>IF(M1472=0,0,M1472/予定価格!B1460)</f>
        <v>0</v>
      </c>
      <c r="R1472">
        <f t="shared" si="404"/>
        <v>11</v>
      </c>
      <c r="S1472">
        <f t="shared" si="412"/>
        <v>0</v>
      </c>
      <c r="T1472" s="6">
        <f t="shared" si="413"/>
        <v>0</v>
      </c>
      <c r="U1472" s="6" t="e">
        <f>IF(予定価格!$G$1939=0,ROUND(予定価格!H1460*(入力表!$F$12/予定価格!$H$1943),-$F$14),ROUND((予定価格!G1460*(入力表!$F$12-予定価格!$H$1943)/予定価格!$G$1943)+予定価格!H1460,-$F$14))</f>
        <v>#DIV/0!</v>
      </c>
      <c r="V1472" t="e">
        <f>IF(U1472=0,1,IF(予定価格!O1460=0,1,(U1472-予定価格!P1460)/予定価格!O1460))</f>
        <v>#DIV/0!</v>
      </c>
      <c r="W1472" t="e">
        <f t="shared" si="405"/>
        <v>#DIV/0!</v>
      </c>
      <c r="X1472" t="e">
        <f t="shared" si="414"/>
        <v>#DIV/0!</v>
      </c>
      <c r="Y1472" t="e">
        <f>IF(U1472=0,0,IF(予定価格!G1460=0,0,(U1472-予定価格!H1460)/予定価格!G1460))</f>
        <v>#DIV/0!</v>
      </c>
      <c r="Z1472" t="e">
        <f t="shared" si="406"/>
        <v>#DIV/0!</v>
      </c>
      <c r="AA1472" t="e">
        <f t="shared" si="415"/>
        <v>#DIV/0!</v>
      </c>
      <c r="AB1472" s="6" t="e">
        <f t="shared" si="416"/>
        <v>#DIV/0!</v>
      </c>
    </row>
    <row r="1473" spans="1:28" hidden="1" x14ac:dyDescent="0.2">
      <c r="A1473">
        <f>+予定価格!A1461</f>
        <v>0</v>
      </c>
      <c r="B1473" s="268">
        <f>ROUND(予定価格!B1461*査定表!$B$1949,-D1473)+E1473</f>
        <v>0</v>
      </c>
      <c r="C1473" s="268"/>
      <c r="D1473" s="32">
        <f t="shared" si="401"/>
        <v>3</v>
      </c>
      <c r="E1473" s="33">
        <f t="shared" si="407"/>
        <v>0</v>
      </c>
      <c r="F1473" s="268">
        <f>IF($F$12=0,0,IF(予定価格!$G$1939=0,ROUND(予定価格!H1461*(入力表!$F$12/予定価格!$H$1943),-H1473),ROUND((予定価格!G1461*(入力表!$F$12-予定価格!$H$1943)/予定価格!$G$1943)+予定価格!H1461,-H1473)))+I1473</f>
        <v>0</v>
      </c>
      <c r="G1473" s="268"/>
      <c r="H1473" s="34">
        <f t="shared" si="402"/>
        <v>3</v>
      </c>
      <c r="I1473" s="35">
        <f t="shared" si="408"/>
        <v>0</v>
      </c>
      <c r="J1473" s="252">
        <f t="shared" si="409"/>
        <v>0</v>
      </c>
      <c r="K1473" s="12">
        <f t="shared" si="410"/>
        <v>0</v>
      </c>
      <c r="L1473" s="37"/>
      <c r="M1473" s="6">
        <f>ROUND(予定価格!B1461*査定表!$B$1949,-$F$14)</f>
        <v>0</v>
      </c>
      <c r="N1473">
        <f>IF(M1473=0,1,M1473/予定価格!B1461)</f>
        <v>1</v>
      </c>
      <c r="O1473">
        <f t="shared" si="403"/>
        <v>11</v>
      </c>
      <c r="P1473">
        <f t="shared" si="411"/>
        <v>0</v>
      </c>
      <c r="Q1473">
        <f>IF(M1473=0,0,M1473/予定価格!B1461)</f>
        <v>0</v>
      </c>
      <c r="R1473">
        <f t="shared" si="404"/>
        <v>11</v>
      </c>
      <c r="S1473">
        <f t="shared" si="412"/>
        <v>0</v>
      </c>
      <c r="T1473" s="6">
        <f t="shared" si="413"/>
        <v>0</v>
      </c>
      <c r="U1473" s="6" t="e">
        <f>IF(予定価格!$G$1939=0,ROUND(予定価格!H1461*(入力表!$F$12/予定価格!$H$1943),-$F$14),ROUND((予定価格!G1461*(入力表!$F$12-予定価格!$H$1943)/予定価格!$G$1943)+予定価格!H1461,-$F$14))</f>
        <v>#DIV/0!</v>
      </c>
      <c r="V1473" t="e">
        <f>IF(U1473=0,1,IF(予定価格!O1461=0,1,(U1473-予定価格!P1461)/予定価格!O1461))</f>
        <v>#DIV/0!</v>
      </c>
      <c r="W1473" t="e">
        <f t="shared" si="405"/>
        <v>#DIV/0!</v>
      </c>
      <c r="X1473" t="e">
        <f t="shared" si="414"/>
        <v>#DIV/0!</v>
      </c>
      <c r="Y1473" t="e">
        <f>IF(U1473=0,0,IF(予定価格!G1461=0,0,(U1473-予定価格!H1461)/予定価格!G1461))</f>
        <v>#DIV/0!</v>
      </c>
      <c r="Z1473" t="e">
        <f t="shared" si="406"/>
        <v>#DIV/0!</v>
      </c>
      <c r="AA1473" t="e">
        <f t="shared" si="415"/>
        <v>#DIV/0!</v>
      </c>
      <c r="AB1473" s="6" t="e">
        <f t="shared" si="416"/>
        <v>#DIV/0!</v>
      </c>
    </row>
    <row r="1474" spans="1:28" hidden="1" x14ac:dyDescent="0.2">
      <c r="A1474">
        <f>+予定価格!A1462</f>
        <v>0</v>
      </c>
      <c r="B1474" s="268">
        <f>ROUND(予定価格!B1462*査定表!$B$1949,-D1474)+E1474</f>
        <v>0</v>
      </c>
      <c r="C1474" s="268"/>
      <c r="D1474" s="32">
        <f t="shared" si="401"/>
        <v>3</v>
      </c>
      <c r="E1474" s="33">
        <f t="shared" si="407"/>
        <v>0</v>
      </c>
      <c r="F1474" s="268">
        <f>IF($F$12=0,0,IF(予定価格!$G$1939=0,ROUND(予定価格!H1462*(入力表!$F$12/予定価格!$H$1943),-H1474),ROUND((予定価格!G1462*(入力表!$F$12-予定価格!$H$1943)/予定価格!$G$1943)+予定価格!H1462,-H1474)))+I1474</f>
        <v>0</v>
      </c>
      <c r="G1474" s="268"/>
      <c r="H1474" s="34">
        <f t="shared" si="402"/>
        <v>3</v>
      </c>
      <c r="I1474" s="35">
        <f t="shared" si="408"/>
        <v>0</v>
      </c>
      <c r="J1474" s="252">
        <f t="shared" si="409"/>
        <v>0</v>
      </c>
      <c r="K1474" s="12">
        <f t="shared" si="410"/>
        <v>0</v>
      </c>
      <c r="L1474" s="37"/>
      <c r="M1474" s="6">
        <f>ROUND(予定価格!B1462*査定表!$B$1949,-$F$14)</f>
        <v>0</v>
      </c>
      <c r="N1474">
        <f>IF(M1474=0,1,M1474/予定価格!B1462)</f>
        <v>1</v>
      </c>
      <c r="O1474">
        <f t="shared" si="403"/>
        <v>11</v>
      </c>
      <c r="P1474">
        <f t="shared" si="411"/>
        <v>0</v>
      </c>
      <c r="Q1474">
        <f>IF(M1474=0,0,M1474/予定価格!B1462)</f>
        <v>0</v>
      </c>
      <c r="R1474">
        <f t="shared" si="404"/>
        <v>11</v>
      </c>
      <c r="S1474">
        <f t="shared" si="412"/>
        <v>0</v>
      </c>
      <c r="T1474" s="6">
        <f t="shared" si="413"/>
        <v>0</v>
      </c>
      <c r="U1474" s="6" t="e">
        <f>IF(予定価格!$G$1939=0,ROUND(予定価格!H1462*(入力表!$F$12/予定価格!$H$1943),-$F$14),ROUND((予定価格!G1462*(入力表!$F$12-予定価格!$H$1943)/予定価格!$G$1943)+予定価格!H1462,-$F$14))</f>
        <v>#DIV/0!</v>
      </c>
      <c r="V1474" t="e">
        <f>IF(U1474=0,1,IF(予定価格!O1462=0,1,(U1474-予定価格!P1462)/予定価格!O1462))</f>
        <v>#DIV/0!</v>
      </c>
      <c r="W1474" t="e">
        <f t="shared" si="405"/>
        <v>#DIV/0!</v>
      </c>
      <c r="X1474" t="e">
        <f t="shared" si="414"/>
        <v>#DIV/0!</v>
      </c>
      <c r="Y1474" t="e">
        <f>IF(U1474=0,0,IF(予定価格!G1462=0,0,(U1474-予定価格!H1462)/予定価格!G1462))</f>
        <v>#DIV/0!</v>
      </c>
      <c r="Z1474" t="e">
        <f t="shared" si="406"/>
        <v>#DIV/0!</v>
      </c>
      <c r="AA1474" t="e">
        <f t="shared" si="415"/>
        <v>#DIV/0!</v>
      </c>
      <c r="AB1474" s="6" t="e">
        <f t="shared" si="416"/>
        <v>#DIV/0!</v>
      </c>
    </row>
    <row r="1475" spans="1:28" hidden="1" x14ac:dyDescent="0.2">
      <c r="A1475">
        <f>+予定価格!A1463</f>
        <v>0</v>
      </c>
      <c r="B1475" s="268">
        <f>ROUND(予定価格!B1463*査定表!$B$1949,-D1475)+E1475</f>
        <v>0</v>
      </c>
      <c r="C1475" s="268"/>
      <c r="D1475" s="32">
        <f t="shared" si="401"/>
        <v>3</v>
      </c>
      <c r="E1475" s="33">
        <f t="shared" si="407"/>
        <v>0</v>
      </c>
      <c r="F1475" s="268">
        <f>IF($F$12=0,0,IF(予定価格!$G$1939=0,ROUND(予定価格!H1463*(入力表!$F$12/予定価格!$H$1943),-H1475),ROUND((予定価格!G1463*(入力表!$F$12-予定価格!$H$1943)/予定価格!$G$1943)+予定価格!H1463,-H1475)))+I1475</f>
        <v>0</v>
      </c>
      <c r="G1475" s="268"/>
      <c r="H1475" s="34">
        <f t="shared" si="402"/>
        <v>3</v>
      </c>
      <c r="I1475" s="35">
        <f t="shared" si="408"/>
        <v>0</v>
      </c>
      <c r="J1475" s="252">
        <f t="shared" si="409"/>
        <v>0</v>
      </c>
      <c r="K1475" s="12">
        <f t="shared" si="410"/>
        <v>0</v>
      </c>
      <c r="L1475" s="37"/>
      <c r="M1475" s="6">
        <f>ROUND(予定価格!B1463*査定表!$B$1949,-$F$14)</f>
        <v>0</v>
      </c>
      <c r="N1475">
        <f>IF(M1475=0,1,M1475/予定価格!B1463)</f>
        <v>1</v>
      </c>
      <c r="O1475">
        <f t="shared" si="403"/>
        <v>11</v>
      </c>
      <c r="P1475">
        <f t="shared" si="411"/>
        <v>0</v>
      </c>
      <c r="Q1475">
        <f>IF(M1475=0,0,M1475/予定価格!B1463)</f>
        <v>0</v>
      </c>
      <c r="R1475">
        <f t="shared" si="404"/>
        <v>11</v>
      </c>
      <c r="S1475">
        <f t="shared" si="412"/>
        <v>0</v>
      </c>
      <c r="T1475" s="6">
        <f t="shared" si="413"/>
        <v>0</v>
      </c>
      <c r="U1475" s="6" t="e">
        <f>IF(予定価格!$G$1939=0,ROUND(予定価格!H1463*(入力表!$F$12/予定価格!$H$1943),-$F$14),ROUND((予定価格!G1463*(入力表!$F$12-予定価格!$H$1943)/予定価格!$G$1943)+予定価格!H1463,-$F$14))</f>
        <v>#DIV/0!</v>
      </c>
      <c r="V1475" t="e">
        <f>IF(U1475=0,1,IF(予定価格!O1463=0,1,(U1475-予定価格!P1463)/予定価格!O1463))</f>
        <v>#DIV/0!</v>
      </c>
      <c r="W1475" t="e">
        <f t="shared" si="405"/>
        <v>#DIV/0!</v>
      </c>
      <c r="X1475" t="e">
        <f t="shared" si="414"/>
        <v>#DIV/0!</v>
      </c>
      <c r="Y1475" t="e">
        <f>IF(U1475=0,0,IF(予定価格!G1463=0,0,(U1475-予定価格!H1463)/予定価格!G1463))</f>
        <v>#DIV/0!</v>
      </c>
      <c r="Z1475" t="e">
        <f t="shared" si="406"/>
        <v>#DIV/0!</v>
      </c>
      <c r="AA1475" t="e">
        <f t="shared" si="415"/>
        <v>#DIV/0!</v>
      </c>
      <c r="AB1475" s="6" t="e">
        <f t="shared" si="416"/>
        <v>#DIV/0!</v>
      </c>
    </row>
    <row r="1476" spans="1:28" hidden="1" x14ac:dyDescent="0.2">
      <c r="A1476">
        <f>+予定価格!A1464</f>
        <v>0</v>
      </c>
      <c r="B1476" s="268">
        <f>ROUND(予定価格!B1464*査定表!$B$1949,-D1476)+E1476</f>
        <v>0</v>
      </c>
      <c r="C1476" s="268"/>
      <c r="D1476" s="32">
        <f t="shared" si="401"/>
        <v>3</v>
      </c>
      <c r="E1476" s="33">
        <f t="shared" si="407"/>
        <v>0</v>
      </c>
      <c r="F1476" s="268">
        <f>IF($F$12=0,0,IF(予定価格!$G$1939=0,ROUND(予定価格!H1464*(入力表!$F$12/予定価格!$H$1943),-H1476),ROUND((予定価格!G1464*(入力表!$F$12-予定価格!$H$1943)/予定価格!$G$1943)+予定価格!H1464,-H1476)))+I1476</f>
        <v>0</v>
      </c>
      <c r="G1476" s="268"/>
      <c r="H1476" s="34">
        <f t="shared" si="402"/>
        <v>3</v>
      </c>
      <c r="I1476" s="35">
        <f t="shared" si="408"/>
        <v>0</v>
      </c>
      <c r="J1476" s="252">
        <f t="shared" si="409"/>
        <v>0</v>
      </c>
      <c r="K1476" s="12">
        <f t="shared" si="410"/>
        <v>0</v>
      </c>
      <c r="L1476" s="37"/>
      <c r="M1476" s="6">
        <f>ROUND(予定価格!B1464*査定表!$B$1949,-$F$14)</f>
        <v>0</v>
      </c>
      <c r="N1476">
        <f>IF(M1476=0,1,M1476/予定価格!B1464)</f>
        <v>1</v>
      </c>
      <c r="O1476">
        <f t="shared" si="403"/>
        <v>11</v>
      </c>
      <c r="P1476">
        <f t="shared" si="411"/>
        <v>0</v>
      </c>
      <c r="Q1476">
        <f>IF(M1476=0,0,M1476/予定価格!B1464)</f>
        <v>0</v>
      </c>
      <c r="R1476">
        <f t="shared" si="404"/>
        <v>11</v>
      </c>
      <c r="S1476">
        <f t="shared" si="412"/>
        <v>0</v>
      </c>
      <c r="T1476" s="6">
        <f t="shared" si="413"/>
        <v>0</v>
      </c>
      <c r="U1476" s="6" t="e">
        <f>IF(予定価格!$G$1939=0,ROUND(予定価格!H1464*(入力表!$F$12/予定価格!$H$1943),-$F$14),ROUND((予定価格!G1464*(入力表!$F$12-予定価格!$H$1943)/予定価格!$G$1943)+予定価格!H1464,-$F$14))</f>
        <v>#DIV/0!</v>
      </c>
      <c r="V1476" t="e">
        <f>IF(U1476=0,1,IF(予定価格!O1464=0,1,(U1476-予定価格!P1464)/予定価格!O1464))</f>
        <v>#DIV/0!</v>
      </c>
      <c r="W1476" t="e">
        <f t="shared" si="405"/>
        <v>#DIV/0!</v>
      </c>
      <c r="X1476" t="e">
        <f t="shared" si="414"/>
        <v>#DIV/0!</v>
      </c>
      <c r="Y1476" t="e">
        <f>IF(U1476=0,0,IF(予定価格!G1464=0,0,(U1476-予定価格!H1464)/予定価格!G1464))</f>
        <v>#DIV/0!</v>
      </c>
      <c r="Z1476" t="e">
        <f t="shared" si="406"/>
        <v>#DIV/0!</v>
      </c>
      <c r="AA1476" t="e">
        <f t="shared" si="415"/>
        <v>#DIV/0!</v>
      </c>
      <c r="AB1476" s="6" t="e">
        <f t="shared" si="416"/>
        <v>#DIV/0!</v>
      </c>
    </row>
    <row r="1477" spans="1:28" hidden="1" x14ac:dyDescent="0.2">
      <c r="A1477">
        <f>+予定価格!A1465</f>
        <v>0</v>
      </c>
      <c r="B1477" s="268">
        <f>ROUND(予定価格!B1465*査定表!$B$1949,-D1477)+E1477</f>
        <v>0</v>
      </c>
      <c r="C1477" s="268"/>
      <c r="D1477" s="32">
        <f t="shared" si="401"/>
        <v>3</v>
      </c>
      <c r="E1477" s="33">
        <f t="shared" si="407"/>
        <v>0</v>
      </c>
      <c r="F1477" s="268">
        <f>IF($F$12=0,0,IF(予定価格!$G$1939=0,ROUND(予定価格!H1465*(入力表!$F$12/予定価格!$H$1943),-H1477),ROUND((予定価格!G1465*(入力表!$F$12-予定価格!$H$1943)/予定価格!$G$1943)+予定価格!H1465,-H1477)))+I1477</f>
        <v>0</v>
      </c>
      <c r="G1477" s="268"/>
      <c r="H1477" s="34">
        <f t="shared" si="402"/>
        <v>3</v>
      </c>
      <c r="I1477" s="35">
        <f t="shared" si="408"/>
        <v>0</v>
      </c>
      <c r="J1477" s="252">
        <f t="shared" si="409"/>
        <v>0</v>
      </c>
      <c r="K1477" s="12">
        <f t="shared" si="410"/>
        <v>0</v>
      </c>
      <c r="L1477" s="37"/>
      <c r="M1477" s="6">
        <f>ROUND(予定価格!B1465*査定表!$B$1949,-$F$14)</f>
        <v>0</v>
      </c>
      <c r="N1477">
        <f>IF(M1477=0,1,M1477/予定価格!B1465)</f>
        <v>1</v>
      </c>
      <c r="O1477">
        <f t="shared" si="403"/>
        <v>11</v>
      </c>
      <c r="P1477">
        <f t="shared" si="411"/>
        <v>0</v>
      </c>
      <c r="Q1477">
        <f>IF(M1477=0,0,M1477/予定価格!B1465)</f>
        <v>0</v>
      </c>
      <c r="R1477">
        <f t="shared" si="404"/>
        <v>11</v>
      </c>
      <c r="S1477">
        <f t="shared" si="412"/>
        <v>0</v>
      </c>
      <c r="T1477" s="6">
        <f t="shared" si="413"/>
        <v>0</v>
      </c>
      <c r="U1477" s="6" t="e">
        <f>IF(予定価格!$G$1939=0,ROUND(予定価格!H1465*(入力表!$F$12/予定価格!$H$1943),-$F$14),ROUND((予定価格!G1465*(入力表!$F$12-予定価格!$H$1943)/予定価格!$G$1943)+予定価格!H1465,-$F$14))</f>
        <v>#DIV/0!</v>
      </c>
      <c r="V1477" t="e">
        <f>IF(U1477=0,1,IF(予定価格!O1465=0,1,(U1477-予定価格!P1465)/予定価格!O1465))</f>
        <v>#DIV/0!</v>
      </c>
      <c r="W1477" t="e">
        <f t="shared" si="405"/>
        <v>#DIV/0!</v>
      </c>
      <c r="X1477" t="e">
        <f t="shared" si="414"/>
        <v>#DIV/0!</v>
      </c>
      <c r="Y1477" t="e">
        <f>IF(U1477=0,0,IF(予定価格!G1465=0,0,(U1477-予定価格!H1465)/予定価格!G1465))</f>
        <v>#DIV/0!</v>
      </c>
      <c r="Z1477" t="e">
        <f t="shared" si="406"/>
        <v>#DIV/0!</v>
      </c>
      <c r="AA1477" t="e">
        <f t="shared" si="415"/>
        <v>#DIV/0!</v>
      </c>
      <c r="AB1477" s="6" t="e">
        <f t="shared" si="416"/>
        <v>#DIV/0!</v>
      </c>
    </row>
    <row r="1478" spans="1:28" hidden="1" x14ac:dyDescent="0.2">
      <c r="A1478">
        <f>+予定価格!A1466</f>
        <v>0</v>
      </c>
      <c r="B1478" s="268">
        <f>ROUND(予定価格!B1466*査定表!$B$1949,-D1478)+E1478</f>
        <v>0</v>
      </c>
      <c r="C1478" s="268"/>
      <c r="D1478" s="32">
        <f t="shared" si="401"/>
        <v>3</v>
      </c>
      <c r="E1478" s="33">
        <f t="shared" si="407"/>
        <v>0</v>
      </c>
      <c r="F1478" s="268">
        <f>IF($F$12=0,0,IF(予定価格!$G$1939=0,ROUND(予定価格!H1466*(入力表!$F$12/予定価格!$H$1943),-H1478),ROUND((予定価格!G1466*(入力表!$F$12-予定価格!$H$1943)/予定価格!$G$1943)+予定価格!H1466,-H1478)))+I1478</f>
        <v>0</v>
      </c>
      <c r="G1478" s="268"/>
      <c r="H1478" s="34">
        <f t="shared" si="402"/>
        <v>3</v>
      </c>
      <c r="I1478" s="35">
        <f t="shared" si="408"/>
        <v>0</v>
      </c>
      <c r="J1478" s="252">
        <f t="shared" si="409"/>
        <v>0</v>
      </c>
      <c r="K1478" s="12">
        <f t="shared" si="410"/>
        <v>0</v>
      </c>
      <c r="L1478" s="37"/>
      <c r="M1478" s="6">
        <f>ROUND(予定価格!B1466*査定表!$B$1949,-$F$14)</f>
        <v>0</v>
      </c>
      <c r="N1478">
        <f>IF(M1478=0,1,M1478/予定価格!B1466)</f>
        <v>1</v>
      </c>
      <c r="O1478">
        <f t="shared" si="403"/>
        <v>11</v>
      </c>
      <c r="P1478">
        <f t="shared" si="411"/>
        <v>0</v>
      </c>
      <c r="Q1478">
        <f>IF(M1478=0,0,M1478/予定価格!B1466)</f>
        <v>0</v>
      </c>
      <c r="R1478">
        <f t="shared" si="404"/>
        <v>11</v>
      </c>
      <c r="S1478">
        <f t="shared" si="412"/>
        <v>0</v>
      </c>
      <c r="T1478" s="6">
        <f t="shared" si="413"/>
        <v>0</v>
      </c>
      <c r="U1478" s="6" t="e">
        <f>IF(予定価格!$G$1939=0,ROUND(予定価格!H1466*(入力表!$F$12/予定価格!$H$1943),-$F$14),ROUND((予定価格!G1466*(入力表!$F$12-予定価格!$H$1943)/予定価格!$G$1943)+予定価格!H1466,-$F$14))</f>
        <v>#DIV/0!</v>
      </c>
      <c r="V1478" t="e">
        <f>IF(U1478=0,1,IF(予定価格!O1466=0,1,(U1478-予定価格!P1466)/予定価格!O1466))</f>
        <v>#DIV/0!</v>
      </c>
      <c r="W1478" t="e">
        <f t="shared" si="405"/>
        <v>#DIV/0!</v>
      </c>
      <c r="X1478" t="e">
        <f t="shared" si="414"/>
        <v>#DIV/0!</v>
      </c>
      <c r="Y1478" t="e">
        <f>IF(U1478=0,0,IF(予定価格!G1466=0,0,(U1478-予定価格!H1466)/予定価格!G1466))</f>
        <v>#DIV/0!</v>
      </c>
      <c r="Z1478" t="e">
        <f t="shared" si="406"/>
        <v>#DIV/0!</v>
      </c>
      <c r="AA1478" t="e">
        <f t="shared" si="415"/>
        <v>#DIV/0!</v>
      </c>
      <c r="AB1478" s="6" t="e">
        <f t="shared" si="416"/>
        <v>#DIV/0!</v>
      </c>
    </row>
    <row r="1479" spans="1:28" hidden="1" x14ac:dyDescent="0.2">
      <c r="A1479">
        <f>+予定価格!A1467</f>
        <v>0</v>
      </c>
      <c r="B1479" s="268">
        <f>ROUND(予定価格!B1467*査定表!$B$1949,-D1479)+E1479</f>
        <v>0</v>
      </c>
      <c r="C1479" s="268"/>
      <c r="D1479" s="32">
        <f t="shared" si="401"/>
        <v>3</v>
      </c>
      <c r="E1479" s="33">
        <f t="shared" si="407"/>
        <v>0</v>
      </c>
      <c r="F1479" s="268">
        <f>IF($F$12=0,0,IF(予定価格!$G$1939=0,ROUND(予定価格!H1467*(入力表!$F$12/予定価格!$H$1943),-H1479),ROUND((予定価格!G1467*(入力表!$F$12-予定価格!$H$1943)/予定価格!$G$1943)+予定価格!H1467,-H1479)))+I1479</f>
        <v>0</v>
      </c>
      <c r="G1479" s="268"/>
      <c r="H1479" s="34">
        <f t="shared" si="402"/>
        <v>3</v>
      </c>
      <c r="I1479" s="35">
        <f t="shared" si="408"/>
        <v>0</v>
      </c>
      <c r="J1479" s="252">
        <f t="shared" si="409"/>
        <v>0</v>
      </c>
      <c r="K1479" s="12">
        <f t="shared" si="410"/>
        <v>0</v>
      </c>
      <c r="L1479" s="37"/>
      <c r="M1479" s="6">
        <f>ROUND(予定価格!B1467*査定表!$B$1949,-$F$14)</f>
        <v>0</v>
      </c>
      <c r="N1479">
        <f>IF(M1479=0,1,M1479/予定価格!B1467)</f>
        <v>1</v>
      </c>
      <c r="O1479">
        <f t="shared" si="403"/>
        <v>11</v>
      </c>
      <c r="P1479">
        <f t="shared" si="411"/>
        <v>0</v>
      </c>
      <c r="Q1479">
        <f>IF(M1479=0,0,M1479/予定価格!B1467)</f>
        <v>0</v>
      </c>
      <c r="R1479">
        <f t="shared" si="404"/>
        <v>11</v>
      </c>
      <c r="S1479">
        <f t="shared" si="412"/>
        <v>0</v>
      </c>
      <c r="T1479" s="6">
        <f t="shared" si="413"/>
        <v>0</v>
      </c>
      <c r="U1479" s="6" t="e">
        <f>IF(予定価格!$G$1939=0,ROUND(予定価格!H1467*(入力表!$F$12/予定価格!$H$1943),-$F$14),ROUND((予定価格!G1467*(入力表!$F$12-予定価格!$H$1943)/予定価格!$G$1943)+予定価格!H1467,-$F$14))</f>
        <v>#DIV/0!</v>
      </c>
      <c r="V1479" t="e">
        <f>IF(U1479=0,1,IF(予定価格!O1467=0,1,(U1479-予定価格!P1467)/予定価格!O1467))</f>
        <v>#DIV/0!</v>
      </c>
      <c r="W1479" t="e">
        <f t="shared" si="405"/>
        <v>#DIV/0!</v>
      </c>
      <c r="X1479" t="e">
        <f t="shared" si="414"/>
        <v>#DIV/0!</v>
      </c>
      <c r="Y1479" t="e">
        <f>IF(U1479=0,0,IF(予定価格!G1467=0,0,(U1479-予定価格!H1467)/予定価格!G1467))</f>
        <v>#DIV/0!</v>
      </c>
      <c r="Z1479" t="e">
        <f t="shared" si="406"/>
        <v>#DIV/0!</v>
      </c>
      <c r="AA1479" t="e">
        <f t="shared" si="415"/>
        <v>#DIV/0!</v>
      </c>
      <c r="AB1479" s="6" t="e">
        <f t="shared" si="416"/>
        <v>#DIV/0!</v>
      </c>
    </row>
    <row r="1480" spans="1:28" hidden="1" x14ac:dyDescent="0.2">
      <c r="A1480">
        <f>+予定価格!A1468</f>
        <v>0</v>
      </c>
      <c r="B1480" s="268">
        <f>ROUND(予定価格!B1468*査定表!$B$1949,-D1480)+E1480</f>
        <v>0</v>
      </c>
      <c r="C1480" s="268"/>
      <c r="D1480" s="32">
        <f t="shared" si="401"/>
        <v>3</v>
      </c>
      <c r="E1480" s="33">
        <f t="shared" si="407"/>
        <v>0</v>
      </c>
      <c r="F1480" s="268">
        <f>IF($F$12=0,0,IF(予定価格!$G$1939=0,ROUND(予定価格!H1468*(入力表!$F$12/予定価格!$H$1943),-H1480),ROUND((予定価格!G1468*(入力表!$F$12-予定価格!$H$1943)/予定価格!$G$1943)+予定価格!H1468,-H1480)))+I1480</f>
        <v>0</v>
      </c>
      <c r="G1480" s="268"/>
      <c r="H1480" s="34">
        <f t="shared" si="402"/>
        <v>3</v>
      </c>
      <c r="I1480" s="35">
        <f t="shared" si="408"/>
        <v>0</v>
      </c>
      <c r="J1480" s="252">
        <f t="shared" si="409"/>
        <v>0</v>
      </c>
      <c r="K1480" s="12">
        <f t="shared" si="410"/>
        <v>0</v>
      </c>
      <c r="L1480" s="37"/>
      <c r="M1480" s="6">
        <f>ROUND(予定価格!B1468*査定表!$B$1949,-$F$14)</f>
        <v>0</v>
      </c>
      <c r="N1480">
        <f>IF(M1480=0,1,M1480/予定価格!B1468)</f>
        <v>1</v>
      </c>
      <c r="O1480">
        <f t="shared" si="403"/>
        <v>11</v>
      </c>
      <c r="P1480">
        <f t="shared" si="411"/>
        <v>0</v>
      </c>
      <c r="Q1480">
        <f>IF(M1480=0,0,M1480/予定価格!B1468)</f>
        <v>0</v>
      </c>
      <c r="R1480">
        <f t="shared" si="404"/>
        <v>11</v>
      </c>
      <c r="S1480">
        <f t="shared" si="412"/>
        <v>0</v>
      </c>
      <c r="T1480" s="6">
        <f t="shared" si="413"/>
        <v>0</v>
      </c>
      <c r="U1480" s="6" t="e">
        <f>IF(予定価格!$G$1939=0,ROUND(予定価格!H1468*(入力表!$F$12/予定価格!$H$1943),-$F$14),ROUND((予定価格!G1468*(入力表!$F$12-予定価格!$H$1943)/予定価格!$G$1943)+予定価格!H1468,-$F$14))</f>
        <v>#DIV/0!</v>
      </c>
      <c r="V1480" t="e">
        <f>IF(U1480=0,1,IF(予定価格!O1468=0,1,(U1480-予定価格!P1468)/予定価格!O1468))</f>
        <v>#DIV/0!</v>
      </c>
      <c r="W1480" t="e">
        <f t="shared" si="405"/>
        <v>#DIV/0!</v>
      </c>
      <c r="X1480" t="e">
        <f t="shared" si="414"/>
        <v>#DIV/0!</v>
      </c>
      <c r="Y1480" t="e">
        <f>IF(U1480=0,0,IF(予定価格!G1468=0,0,(U1480-予定価格!H1468)/予定価格!G1468))</f>
        <v>#DIV/0!</v>
      </c>
      <c r="Z1480" t="e">
        <f t="shared" si="406"/>
        <v>#DIV/0!</v>
      </c>
      <c r="AA1480" t="e">
        <f t="shared" si="415"/>
        <v>#DIV/0!</v>
      </c>
      <c r="AB1480" s="6" t="e">
        <f t="shared" si="416"/>
        <v>#DIV/0!</v>
      </c>
    </row>
    <row r="1481" spans="1:28" hidden="1" x14ac:dyDescent="0.2">
      <c r="A1481">
        <f>+予定価格!A1469</f>
        <v>0</v>
      </c>
      <c r="B1481" s="268">
        <f>ROUND(予定価格!B1469*査定表!$B$1949,-D1481)+E1481</f>
        <v>0</v>
      </c>
      <c r="C1481" s="268"/>
      <c r="D1481" s="32">
        <f t="shared" si="401"/>
        <v>3</v>
      </c>
      <c r="E1481" s="33">
        <f t="shared" si="407"/>
        <v>0</v>
      </c>
      <c r="F1481" s="268">
        <f>IF($F$12=0,0,IF(予定価格!$G$1939=0,ROUND(予定価格!H1469*(入力表!$F$12/予定価格!$H$1943),-H1481),ROUND((予定価格!G1469*(入力表!$F$12-予定価格!$H$1943)/予定価格!$G$1943)+予定価格!H1469,-H1481)))+I1481</f>
        <v>0</v>
      </c>
      <c r="G1481" s="268"/>
      <c r="H1481" s="34">
        <f t="shared" si="402"/>
        <v>3</v>
      </c>
      <c r="I1481" s="35">
        <f t="shared" si="408"/>
        <v>0</v>
      </c>
      <c r="J1481" s="252">
        <f t="shared" si="409"/>
        <v>0</v>
      </c>
      <c r="K1481" s="12">
        <f t="shared" si="410"/>
        <v>0</v>
      </c>
      <c r="L1481" s="37"/>
      <c r="M1481" s="6">
        <f>ROUND(予定価格!B1469*査定表!$B$1949,-$F$14)</f>
        <v>0</v>
      </c>
      <c r="N1481">
        <f>IF(M1481=0,1,M1481/予定価格!B1469)</f>
        <v>1</v>
      </c>
      <c r="O1481">
        <f t="shared" si="403"/>
        <v>11</v>
      </c>
      <c r="P1481">
        <f t="shared" si="411"/>
        <v>0</v>
      </c>
      <c r="Q1481">
        <f>IF(M1481=0,0,M1481/予定価格!B1469)</f>
        <v>0</v>
      </c>
      <c r="R1481">
        <f t="shared" si="404"/>
        <v>11</v>
      </c>
      <c r="S1481">
        <f t="shared" si="412"/>
        <v>0</v>
      </c>
      <c r="T1481" s="6">
        <f t="shared" si="413"/>
        <v>0</v>
      </c>
      <c r="U1481" s="6" t="e">
        <f>IF(予定価格!$G$1939=0,ROUND(予定価格!H1469*(入力表!$F$12/予定価格!$H$1943),-$F$14),ROUND((予定価格!G1469*(入力表!$F$12-予定価格!$H$1943)/予定価格!$G$1943)+予定価格!H1469,-$F$14))</f>
        <v>#DIV/0!</v>
      </c>
      <c r="V1481" t="e">
        <f>IF(U1481=0,1,IF(予定価格!O1469=0,1,(U1481-予定価格!P1469)/予定価格!O1469))</f>
        <v>#DIV/0!</v>
      </c>
      <c r="W1481" t="e">
        <f t="shared" si="405"/>
        <v>#DIV/0!</v>
      </c>
      <c r="X1481" t="e">
        <f t="shared" si="414"/>
        <v>#DIV/0!</v>
      </c>
      <c r="Y1481" t="e">
        <f>IF(U1481=0,0,IF(予定価格!G1469=0,0,(U1481-予定価格!H1469)/予定価格!G1469))</f>
        <v>#DIV/0!</v>
      </c>
      <c r="Z1481" t="e">
        <f t="shared" si="406"/>
        <v>#DIV/0!</v>
      </c>
      <c r="AA1481" t="e">
        <f t="shared" si="415"/>
        <v>#DIV/0!</v>
      </c>
      <c r="AB1481" s="6" t="e">
        <f t="shared" si="416"/>
        <v>#DIV/0!</v>
      </c>
    </row>
    <row r="1482" spans="1:28" hidden="1" x14ac:dyDescent="0.2">
      <c r="A1482">
        <f>+予定価格!A1470</f>
        <v>0</v>
      </c>
      <c r="B1482" s="268">
        <f>ROUND(予定価格!B1470*査定表!$B$1949,-D1482)+E1482</f>
        <v>0</v>
      </c>
      <c r="C1482" s="268"/>
      <c r="D1482" s="32">
        <f t="shared" si="401"/>
        <v>3</v>
      </c>
      <c r="E1482" s="33">
        <f t="shared" si="407"/>
        <v>0</v>
      </c>
      <c r="F1482" s="268">
        <f>IF($F$12=0,0,IF(予定価格!$G$1939=0,ROUND(予定価格!H1470*(入力表!$F$12/予定価格!$H$1943),-H1482),ROUND((予定価格!G1470*(入力表!$F$12-予定価格!$H$1943)/予定価格!$G$1943)+予定価格!H1470,-H1482)))+I1482</f>
        <v>0</v>
      </c>
      <c r="G1482" s="268"/>
      <c r="H1482" s="34">
        <f t="shared" si="402"/>
        <v>3</v>
      </c>
      <c r="I1482" s="35">
        <f t="shared" si="408"/>
        <v>0</v>
      </c>
      <c r="J1482" s="252">
        <f t="shared" si="409"/>
        <v>0</v>
      </c>
      <c r="K1482" s="12">
        <f t="shared" si="410"/>
        <v>0</v>
      </c>
      <c r="L1482" s="37"/>
      <c r="M1482" s="6">
        <f>ROUND(予定価格!B1470*査定表!$B$1949,-$F$14)</f>
        <v>0</v>
      </c>
      <c r="N1482">
        <f>IF(M1482=0,1,M1482/予定価格!B1470)</f>
        <v>1</v>
      </c>
      <c r="O1482">
        <f t="shared" si="403"/>
        <v>11</v>
      </c>
      <c r="P1482">
        <f t="shared" si="411"/>
        <v>0</v>
      </c>
      <c r="Q1482">
        <f>IF(M1482=0,0,M1482/予定価格!B1470)</f>
        <v>0</v>
      </c>
      <c r="R1482">
        <f t="shared" si="404"/>
        <v>11</v>
      </c>
      <c r="S1482">
        <f t="shared" si="412"/>
        <v>0</v>
      </c>
      <c r="T1482" s="6">
        <f t="shared" si="413"/>
        <v>0</v>
      </c>
      <c r="U1482" s="6" t="e">
        <f>IF(予定価格!$G$1939=0,ROUND(予定価格!H1470*(入力表!$F$12/予定価格!$H$1943),-$F$14),ROUND((予定価格!G1470*(入力表!$F$12-予定価格!$H$1943)/予定価格!$G$1943)+予定価格!H1470,-$F$14))</f>
        <v>#DIV/0!</v>
      </c>
      <c r="V1482" t="e">
        <f>IF(U1482=0,1,IF(予定価格!O1470=0,1,(U1482-予定価格!P1470)/予定価格!O1470))</f>
        <v>#DIV/0!</v>
      </c>
      <c r="W1482" t="e">
        <f t="shared" si="405"/>
        <v>#DIV/0!</v>
      </c>
      <c r="X1482" t="e">
        <f t="shared" si="414"/>
        <v>#DIV/0!</v>
      </c>
      <c r="Y1482" t="e">
        <f>IF(U1482=0,0,IF(予定価格!G1470=0,0,(U1482-予定価格!H1470)/予定価格!G1470))</f>
        <v>#DIV/0!</v>
      </c>
      <c r="Z1482" t="e">
        <f t="shared" si="406"/>
        <v>#DIV/0!</v>
      </c>
      <c r="AA1482" t="e">
        <f t="shared" si="415"/>
        <v>#DIV/0!</v>
      </c>
      <c r="AB1482" s="6" t="e">
        <f t="shared" si="416"/>
        <v>#DIV/0!</v>
      </c>
    </row>
    <row r="1483" spans="1:28" hidden="1" x14ac:dyDescent="0.2">
      <c r="A1483">
        <f>+予定価格!A1471</f>
        <v>0</v>
      </c>
      <c r="B1483" s="268">
        <f>ROUND(予定価格!B1471*査定表!$B$1949,-D1483)+E1483</f>
        <v>0</v>
      </c>
      <c r="C1483" s="268"/>
      <c r="D1483" s="32">
        <f t="shared" si="401"/>
        <v>3</v>
      </c>
      <c r="E1483" s="33">
        <f t="shared" si="407"/>
        <v>0</v>
      </c>
      <c r="F1483" s="268">
        <f>IF($F$12=0,0,IF(予定価格!$G$1939=0,ROUND(予定価格!H1471*(入力表!$F$12/予定価格!$H$1943),-H1483),ROUND((予定価格!G1471*(入力表!$F$12-予定価格!$H$1943)/予定価格!$G$1943)+予定価格!H1471,-H1483)))+I1483</f>
        <v>0</v>
      </c>
      <c r="G1483" s="268"/>
      <c r="H1483" s="34">
        <f t="shared" si="402"/>
        <v>3</v>
      </c>
      <c r="I1483" s="35">
        <f t="shared" si="408"/>
        <v>0</v>
      </c>
      <c r="J1483" s="252">
        <f t="shared" si="409"/>
        <v>0</v>
      </c>
      <c r="K1483" s="12">
        <f t="shared" si="410"/>
        <v>0</v>
      </c>
      <c r="L1483" s="37"/>
      <c r="M1483" s="6">
        <f>ROUND(予定価格!B1471*査定表!$B$1949,-$F$14)</f>
        <v>0</v>
      </c>
      <c r="N1483">
        <f>IF(M1483=0,1,M1483/予定価格!B1471)</f>
        <v>1</v>
      </c>
      <c r="O1483">
        <f t="shared" si="403"/>
        <v>11</v>
      </c>
      <c r="P1483">
        <f t="shared" si="411"/>
        <v>0</v>
      </c>
      <c r="Q1483">
        <f>IF(M1483=0,0,M1483/予定価格!B1471)</f>
        <v>0</v>
      </c>
      <c r="R1483">
        <f t="shared" si="404"/>
        <v>11</v>
      </c>
      <c r="S1483">
        <f t="shared" si="412"/>
        <v>0</v>
      </c>
      <c r="T1483" s="6">
        <f t="shared" si="413"/>
        <v>0</v>
      </c>
      <c r="U1483" s="6" t="e">
        <f>IF(予定価格!$G$1939=0,ROUND(予定価格!H1471*(入力表!$F$12/予定価格!$H$1943),-$F$14),ROUND((予定価格!G1471*(入力表!$F$12-予定価格!$H$1943)/予定価格!$G$1943)+予定価格!H1471,-$F$14))</f>
        <v>#DIV/0!</v>
      </c>
      <c r="V1483" t="e">
        <f>IF(U1483=0,1,IF(予定価格!O1471=0,1,(U1483-予定価格!P1471)/予定価格!O1471))</f>
        <v>#DIV/0!</v>
      </c>
      <c r="W1483" t="e">
        <f t="shared" si="405"/>
        <v>#DIV/0!</v>
      </c>
      <c r="X1483" t="e">
        <f t="shared" si="414"/>
        <v>#DIV/0!</v>
      </c>
      <c r="Y1483" t="e">
        <f>IF(U1483=0,0,IF(予定価格!G1471=0,0,(U1483-予定価格!H1471)/予定価格!G1471))</f>
        <v>#DIV/0!</v>
      </c>
      <c r="Z1483" t="e">
        <f t="shared" si="406"/>
        <v>#DIV/0!</v>
      </c>
      <c r="AA1483" t="e">
        <f t="shared" si="415"/>
        <v>#DIV/0!</v>
      </c>
      <c r="AB1483" s="6" t="e">
        <f t="shared" si="416"/>
        <v>#DIV/0!</v>
      </c>
    </row>
    <row r="1484" spans="1:28" hidden="1" x14ac:dyDescent="0.2">
      <c r="A1484">
        <f>+予定価格!A1472</f>
        <v>0</v>
      </c>
      <c r="B1484" s="268">
        <f>ROUND(予定価格!B1472*査定表!$B$1949,-D1484)+E1484</f>
        <v>0</v>
      </c>
      <c r="C1484" s="268"/>
      <c r="D1484" s="32">
        <f t="shared" si="401"/>
        <v>3</v>
      </c>
      <c r="E1484" s="33">
        <f t="shared" si="407"/>
        <v>0</v>
      </c>
      <c r="F1484" s="268">
        <f>IF($F$12=0,0,IF(予定価格!$G$1939=0,ROUND(予定価格!H1472*(入力表!$F$12/予定価格!$H$1943),-H1484),ROUND((予定価格!G1472*(入力表!$F$12-予定価格!$H$1943)/予定価格!$G$1943)+予定価格!H1472,-H1484)))+I1484</f>
        <v>0</v>
      </c>
      <c r="G1484" s="268"/>
      <c r="H1484" s="34">
        <f t="shared" si="402"/>
        <v>3</v>
      </c>
      <c r="I1484" s="35">
        <f t="shared" si="408"/>
        <v>0</v>
      </c>
      <c r="J1484" s="252">
        <f t="shared" si="409"/>
        <v>0</v>
      </c>
      <c r="K1484" s="12">
        <f t="shared" si="410"/>
        <v>0</v>
      </c>
      <c r="L1484" s="37"/>
      <c r="M1484" s="6">
        <f>ROUND(予定価格!B1472*査定表!$B$1949,-$F$14)</f>
        <v>0</v>
      </c>
      <c r="N1484">
        <f>IF(M1484=0,1,M1484/予定価格!B1472)</f>
        <v>1</v>
      </c>
      <c r="O1484">
        <f t="shared" si="403"/>
        <v>11</v>
      </c>
      <c r="P1484">
        <f t="shared" si="411"/>
        <v>0</v>
      </c>
      <c r="Q1484">
        <f>IF(M1484=0,0,M1484/予定価格!B1472)</f>
        <v>0</v>
      </c>
      <c r="R1484">
        <f t="shared" si="404"/>
        <v>11</v>
      </c>
      <c r="S1484">
        <f t="shared" si="412"/>
        <v>0</v>
      </c>
      <c r="T1484" s="6">
        <f t="shared" si="413"/>
        <v>0</v>
      </c>
      <c r="U1484" s="6" t="e">
        <f>IF(予定価格!$G$1939=0,ROUND(予定価格!H1472*(入力表!$F$12/予定価格!$H$1943),-$F$14),ROUND((予定価格!G1472*(入力表!$F$12-予定価格!$H$1943)/予定価格!$G$1943)+予定価格!H1472,-$F$14))</f>
        <v>#DIV/0!</v>
      </c>
      <c r="V1484" t="e">
        <f>IF(U1484=0,1,IF(予定価格!O1472=0,1,(U1484-予定価格!P1472)/予定価格!O1472))</f>
        <v>#DIV/0!</v>
      </c>
      <c r="W1484" t="e">
        <f t="shared" si="405"/>
        <v>#DIV/0!</v>
      </c>
      <c r="X1484" t="e">
        <f t="shared" si="414"/>
        <v>#DIV/0!</v>
      </c>
      <c r="Y1484" t="e">
        <f>IF(U1484=0,0,IF(予定価格!G1472=0,0,(U1484-予定価格!H1472)/予定価格!G1472))</f>
        <v>#DIV/0!</v>
      </c>
      <c r="Z1484" t="e">
        <f t="shared" si="406"/>
        <v>#DIV/0!</v>
      </c>
      <c r="AA1484" t="e">
        <f t="shared" si="415"/>
        <v>#DIV/0!</v>
      </c>
      <c r="AB1484" s="6" t="e">
        <f t="shared" si="416"/>
        <v>#DIV/0!</v>
      </c>
    </row>
    <row r="1485" spans="1:28" hidden="1" x14ac:dyDescent="0.2">
      <c r="A1485">
        <f>+予定価格!A1473</f>
        <v>0</v>
      </c>
      <c r="B1485" s="268">
        <f>ROUND(予定価格!B1473*査定表!$B$1949,-D1485)+E1485</f>
        <v>0</v>
      </c>
      <c r="C1485" s="268"/>
      <c r="D1485" s="32">
        <f t="shared" si="401"/>
        <v>3</v>
      </c>
      <c r="E1485" s="33">
        <f t="shared" si="407"/>
        <v>0</v>
      </c>
      <c r="F1485" s="268">
        <f>IF($F$12=0,0,IF(予定価格!$G$1939=0,ROUND(予定価格!H1473*(入力表!$F$12/予定価格!$H$1943),-H1485),ROUND((予定価格!G1473*(入力表!$F$12-予定価格!$H$1943)/予定価格!$G$1943)+予定価格!H1473,-H1485)))+I1485</f>
        <v>0</v>
      </c>
      <c r="G1485" s="268"/>
      <c r="H1485" s="34">
        <f t="shared" si="402"/>
        <v>3</v>
      </c>
      <c r="I1485" s="35">
        <f t="shared" si="408"/>
        <v>0</v>
      </c>
      <c r="J1485" s="252">
        <f t="shared" si="409"/>
        <v>0</v>
      </c>
      <c r="K1485" s="12">
        <f t="shared" si="410"/>
        <v>0</v>
      </c>
      <c r="L1485" s="37"/>
      <c r="M1485" s="6">
        <f>ROUND(予定価格!B1473*査定表!$B$1949,-$F$14)</f>
        <v>0</v>
      </c>
      <c r="N1485">
        <f>IF(M1485=0,1,M1485/予定価格!B1473)</f>
        <v>1</v>
      </c>
      <c r="O1485">
        <f t="shared" si="403"/>
        <v>11</v>
      </c>
      <c r="P1485">
        <f t="shared" si="411"/>
        <v>0</v>
      </c>
      <c r="Q1485">
        <f>IF(M1485=0,0,M1485/予定価格!B1473)</f>
        <v>0</v>
      </c>
      <c r="R1485">
        <f t="shared" si="404"/>
        <v>11</v>
      </c>
      <c r="S1485">
        <f t="shared" si="412"/>
        <v>0</v>
      </c>
      <c r="T1485" s="6">
        <f t="shared" si="413"/>
        <v>0</v>
      </c>
      <c r="U1485" s="6" t="e">
        <f>IF(予定価格!$G$1939=0,ROUND(予定価格!H1473*(入力表!$F$12/予定価格!$H$1943),-$F$14),ROUND((予定価格!G1473*(入力表!$F$12-予定価格!$H$1943)/予定価格!$G$1943)+予定価格!H1473,-$F$14))</f>
        <v>#DIV/0!</v>
      </c>
      <c r="V1485" t="e">
        <f>IF(U1485=0,1,IF(予定価格!O1473=0,1,(U1485-予定価格!P1473)/予定価格!O1473))</f>
        <v>#DIV/0!</v>
      </c>
      <c r="W1485" t="e">
        <f t="shared" si="405"/>
        <v>#DIV/0!</v>
      </c>
      <c r="X1485" t="e">
        <f t="shared" si="414"/>
        <v>#DIV/0!</v>
      </c>
      <c r="Y1485" t="e">
        <f>IF(U1485=0,0,IF(予定価格!G1473=0,0,(U1485-予定価格!H1473)/予定価格!G1473))</f>
        <v>#DIV/0!</v>
      </c>
      <c r="Z1485" t="e">
        <f t="shared" si="406"/>
        <v>#DIV/0!</v>
      </c>
      <c r="AA1485" t="e">
        <f t="shared" si="415"/>
        <v>#DIV/0!</v>
      </c>
      <c r="AB1485" s="6" t="e">
        <f t="shared" si="416"/>
        <v>#DIV/0!</v>
      </c>
    </row>
    <row r="1486" spans="1:28" hidden="1" x14ac:dyDescent="0.2">
      <c r="A1486">
        <f>+予定価格!A1474</f>
        <v>0</v>
      </c>
      <c r="B1486" s="268">
        <f>ROUND(予定価格!B1474*査定表!$B$1949,-D1486)+E1486</f>
        <v>0</v>
      </c>
      <c r="C1486" s="268"/>
      <c r="D1486" s="32">
        <f t="shared" si="401"/>
        <v>3</v>
      </c>
      <c r="E1486" s="33">
        <f t="shared" si="407"/>
        <v>0</v>
      </c>
      <c r="F1486" s="268">
        <f>IF($F$12=0,0,IF(予定価格!$G$1939=0,ROUND(予定価格!H1474*(入力表!$F$12/予定価格!$H$1943),-H1486),ROUND((予定価格!G1474*(入力表!$F$12-予定価格!$H$1943)/予定価格!$G$1943)+予定価格!H1474,-H1486)))+I1486</f>
        <v>0</v>
      </c>
      <c r="G1486" s="268"/>
      <c r="H1486" s="34">
        <f t="shared" si="402"/>
        <v>3</v>
      </c>
      <c r="I1486" s="35">
        <f t="shared" si="408"/>
        <v>0</v>
      </c>
      <c r="J1486" s="252">
        <f t="shared" si="409"/>
        <v>0</v>
      </c>
      <c r="K1486" s="12">
        <f t="shared" si="410"/>
        <v>0</v>
      </c>
      <c r="L1486" s="37"/>
      <c r="M1486" s="6">
        <f>ROUND(予定価格!B1474*査定表!$B$1949,-$F$14)</f>
        <v>0</v>
      </c>
      <c r="N1486">
        <f>IF(M1486=0,1,M1486/予定価格!B1474)</f>
        <v>1</v>
      </c>
      <c r="O1486">
        <f t="shared" si="403"/>
        <v>11</v>
      </c>
      <c r="P1486">
        <f t="shared" si="411"/>
        <v>0</v>
      </c>
      <c r="Q1486">
        <f>IF(M1486=0,0,M1486/予定価格!B1474)</f>
        <v>0</v>
      </c>
      <c r="R1486">
        <f t="shared" si="404"/>
        <v>11</v>
      </c>
      <c r="S1486">
        <f t="shared" si="412"/>
        <v>0</v>
      </c>
      <c r="T1486" s="6">
        <f t="shared" si="413"/>
        <v>0</v>
      </c>
      <c r="U1486" s="6" t="e">
        <f>IF(予定価格!$G$1939=0,ROUND(予定価格!H1474*(入力表!$F$12/予定価格!$H$1943),-$F$14),ROUND((予定価格!G1474*(入力表!$F$12-予定価格!$H$1943)/予定価格!$G$1943)+予定価格!H1474,-$F$14))</f>
        <v>#DIV/0!</v>
      </c>
      <c r="V1486" t="e">
        <f>IF(U1486=0,1,IF(予定価格!O1474=0,1,(U1486-予定価格!P1474)/予定価格!O1474))</f>
        <v>#DIV/0!</v>
      </c>
      <c r="W1486" t="e">
        <f t="shared" si="405"/>
        <v>#DIV/0!</v>
      </c>
      <c r="X1486" t="e">
        <f t="shared" si="414"/>
        <v>#DIV/0!</v>
      </c>
      <c r="Y1486" t="e">
        <f>IF(U1486=0,0,IF(予定価格!G1474=0,0,(U1486-予定価格!H1474)/予定価格!G1474))</f>
        <v>#DIV/0!</v>
      </c>
      <c r="Z1486" t="e">
        <f t="shared" si="406"/>
        <v>#DIV/0!</v>
      </c>
      <c r="AA1486" t="e">
        <f t="shared" si="415"/>
        <v>#DIV/0!</v>
      </c>
      <c r="AB1486" s="6" t="e">
        <f t="shared" si="416"/>
        <v>#DIV/0!</v>
      </c>
    </row>
    <row r="1487" spans="1:28" hidden="1" x14ac:dyDescent="0.2">
      <c r="A1487">
        <f>+予定価格!A1475</f>
        <v>0</v>
      </c>
      <c r="B1487" s="268">
        <f>ROUND(予定価格!B1475*査定表!$B$1949,-D1487)+E1487</f>
        <v>0</v>
      </c>
      <c r="C1487" s="268"/>
      <c r="D1487" s="32">
        <f t="shared" si="401"/>
        <v>3</v>
      </c>
      <c r="E1487" s="33">
        <f t="shared" si="407"/>
        <v>0</v>
      </c>
      <c r="F1487" s="268">
        <f>IF($F$12=0,0,IF(予定価格!$G$1939=0,ROUND(予定価格!H1475*(入力表!$F$12/予定価格!$H$1943),-H1487),ROUND((予定価格!G1475*(入力表!$F$12-予定価格!$H$1943)/予定価格!$G$1943)+予定価格!H1475,-H1487)))+I1487</f>
        <v>0</v>
      </c>
      <c r="G1487" s="268"/>
      <c r="H1487" s="34">
        <f t="shared" si="402"/>
        <v>3</v>
      </c>
      <c r="I1487" s="35">
        <f t="shared" si="408"/>
        <v>0</v>
      </c>
      <c r="J1487" s="252">
        <f t="shared" si="409"/>
        <v>0</v>
      </c>
      <c r="K1487" s="12">
        <f t="shared" si="410"/>
        <v>0</v>
      </c>
      <c r="L1487" s="37"/>
      <c r="M1487" s="6">
        <f>ROUND(予定価格!B1475*査定表!$B$1949,-$F$14)</f>
        <v>0</v>
      </c>
      <c r="N1487">
        <f>IF(M1487=0,1,M1487/予定価格!B1475)</f>
        <v>1</v>
      </c>
      <c r="O1487">
        <f t="shared" si="403"/>
        <v>11</v>
      </c>
      <c r="P1487">
        <f t="shared" si="411"/>
        <v>0</v>
      </c>
      <c r="Q1487">
        <f>IF(M1487=0,0,M1487/予定価格!B1475)</f>
        <v>0</v>
      </c>
      <c r="R1487">
        <f t="shared" si="404"/>
        <v>11</v>
      </c>
      <c r="S1487">
        <f t="shared" si="412"/>
        <v>0</v>
      </c>
      <c r="T1487" s="6">
        <f t="shared" si="413"/>
        <v>0</v>
      </c>
      <c r="U1487" s="6" t="e">
        <f>IF(予定価格!$G$1939=0,ROUND(予定価格!H1475*(入力表!$F$12/予定価格!$H$1943),-$F$14),ROUND((予定価格!G1475*(入力表!$F$12-予定価格!$H$1943)/予定価格!$G$1943)+予定価格!H1475,-$F$14))</f>
        <v>#DIV/0!</v>
      </c>
      <c r="V1487" t="e">
        <f>IF(U1487=0,1,IF(予定価格!O1475=0,1,(U1487-予定価格!P1475)/予定価格!O1475))</f>
        <v>#DIV/0!</v>
      </c>
      <c r="W1487" t="e">
        <f t="shared" si="405"/>
        <v>#DIV/0!</v>
      </c>
      <c r="X1487" t="e">
        <f t="shared" si="414"/>
        <v>#DIV/0!</v>
      </c>
      <c r="Y1487" t="e">
        <f>IF(U1487=0,0,IF(予定価格!G1475=0,0,(U1487-予定価格!H1475)/予定価格!G1475))</f>
        <v>#DIV/0!</v>
      </c>
      <c r="Z1487" t="e">
        <f t="shared" si="406"/>
        <v>#DIV/0!</v>
      </c>
      <c r="AA1487" t="e">
        <f t="shared" si="415"/>
        <v>#DIV/0!</v>
      </c>
      <c r="AB1487" s="6" t="e">
        <f t="shared" si="416"/>
        <v>#DIV/0!</v>
      </c>
    </row>
    <row r="1488" spans="1:28" hidden="1" x14ac:dyDescent="0.2">
      <c r="A1488">
        <f>+予定価格!A1476</f>
        <v>0</v>
      </c>
      <c r="B1488" s="268">
        <f>ROUND(予定価格!B1476*査定表!$B$1949,-D1488)+E1488</f>
        <v>0</v>
      </c>
      <c r="C1488" s="268"/>
      <c r="D1488" s="32">
        <f t="shared" si="401"/>
        <v>3</v>
      </c>
      <c r="E1488" s="33">
        <f t="shared" si="407"/>
        <v>0</v>
      </c>
      <c r="F1488" s="268">
        <f>IF($F$12=0,0,IF(予定価格!$G$1939=0,ROUND(予定価格!H1476*(入力表!$F$12/予定価格!$H$1943),-H1488),ROUND((予定価格!G1476*(入力表!$F$12-予定価格!$H$1943)/予定価格!$G$1943)+予定価格!H1476,-H1488)))+I1488</f>
        <v>0</v>
      </c>
      <c r="G1488" s="268"/>
      <c r="H1488" s="34">
        <f t="shared" si="402"/>
        <v>3</v>
      </c>
      <c r="I1488" s="35">
        <f t="shared" si="408"/>
        <v>0</v>
      </c>
      <c r="J1488" s="252">
        <f t="shared" si="409"/>
        <v>0</v>
      </c>
      <c r="K1488" s="12">
        <f t="shared" si="410"/>
        <v>0</v>
      </c>
      <c r="L1488" s="37"/>
      <c r="M1488" s="6">
        <f>ROUND(予定価格!B1476*査定表!$B$1949,-$F$14)</f>
        <v>0</v>
      </c>
      <c r="N1488">
        <f>IF(M1488=0,1,M1488/予定価格!B1476)</f>
        <v>1</v>
      </c>
      <c r="O1488">
        <f t="shared" si="403"/>
        <v>11</v>
      </c>
      <c r="P1488">
        <f t="shared" si="411"/>
        <v>0</v>
      </c>
      <c r="Q1488">
        <f>IF(M1488=0,0,M1488/予定価格!B1476)</f>
        <v>0</v>
      </c>
      <c r="R1488">
        <f t="shared" si="404"/>
        <v>11</v>
      </c>
      <c r="S1488">
        <f t="shared" si="412"/>
        <v>0</v>
      </c>
      <c r="T1488" s="6">
        <f t="shared" si="413"/>
        <v>0</v>
      </c>
      <c r="U1488" s="6" t="e">
        <f>IF(予定価格!$G$1939=0,ROUND(予定価格!H1476*(入力表!$F$12/予定価格!$H$1943),-$F$14),ROUND((予定価格!G1476*(入力表!$F$12-予定価格!$H$1943)/予定価格!$G$1943)+予定価格!H1476,-$F$14))</f>
        <v>#DIV/0!</v>
      </c>
      <c r="V1488" t="e">
        <f>IF(U1488=0,1,IF(予定価格!O1476=0,1,(U1488-予定価格!P1476)/予定価格!O1476))</f>
        <v>#DIV/0!</v>
      </c>
      <c r="W1488" t="e">
        <f t="shared" si="405"/>
        <v>#DIV/0!</v>
      </c>
      <c r="X1488" t="e">
        <f t="shared" si="414"/>
        <v>#DIV/0!</v>
      </c>
      <c r="Y1488" t="e">
        <f>IF(U1488=0,0,IF(予定価格!G1476=0,0,(U1488-予定価格!H1476)/予定価格!G1476))</f>
        <v>#DIV/0!</v>
      </c>
      <c r="Z1488" t="e">
        <f t="shared" si="406"/>
        <v>#DIV/0!</v>
      </c>
      <c r="AA1488" t="e">
        <f t="shared" si="415"/>
        <v>#DIV/0!</v>
      </c>
      <c r="AB1488" s="6" t="e">
        <f t="shared" si="416"/>
        <v>#DIV/0!</v>
      </c>
    </row>
    <row r="1489" spans="1:28" hidden="1" x14ac:dyDescent="0.2">
      <c r="A1489">
        <f>+予定価格!A1477</f>
        <v>0</v>
      </c>
      <c r="B1489" s="268">
        <f>ROUND(予定価格!B1477*査定表!$B$1949,-D1489)+E1489</f>
        <v>0</v>
      </c>
      <c r="C1489" s="268"/>
      <c r="D1489" s="32">
        <f t="shared" si="401"/>
        <v>3</v>
      </c>
      <c r="E1489" s="33">
        <f t="shared" si="407"/>
        <v>0</v>
      </c>
      <c r="F1489" s="268">
        <f>IF($F$12=0,0,IF(予定価格!$G$1939=0,ROUND(予定価格!H1477*(入力表!$F$12/予定価格!$H$1943),-H1489),ROUND((予定価格!G1477*(入力表!$F$12-予定価格!$H$1943)/予定価格!$G$1943)+予定価格!H1477,-H1489)))+I1489</f>
        <v>0</v>
      </c>
      <c r="G1489" s="268"/>
      <c r="H1489" s="34">
        <f t="shared" si="402"/>
        <v>3</v>
      </c>
      <c r="I1489" s="35">
        <f t="shared" si="408"/>
        <v>0</v>
      </c>
      <c r="J1489" s="252">
        <f t="shared" si="409"/>
        <v>0</v>
      </c>
      <c r="K1489" s="12">
        <f t="shared" si="410"/>
        <v>0</v>
      </c>
      <c r="L1489" s="37"/>
      <c r="M1489" s="6">
        <f>ROUND(予定価格!B1477*査定表!$B$1949,-$F$14)</f>
        <v>0</v>
      </c>
      <c r="N1489">
        <f>IF(M1489=0,1,M1489/予定価格!B1477)</f>
        <v>1</v>
      </c>
      <c r="O1489">
        <f t="shared" si="403"/>
        <v>11</v>
      </c>
      <c r="P1489">
        <f t="shared" si="411"/>
        <v>0</v>
      </c>
      <c r="Q1489">
        <f>IF(M1489=0,0,M1489/予定価格!B1477)</f>
        <v>0</v>
      </c>
      <c r="R1489">
        <f t="shared" si="404"/>
        <v>11</v>
      </c>
      <c r="S1489">
        <f t="shared" si="412"/>
        <v>0</v>
      </c>
      <c r="T1489" s="6">
        <f t="shared" si="413"/>
        <v>0</v>
      </c>
      <c r="U1489" s="6" t="e">
        <f>IF(予定価格!$G$1939=0,ROUND(予定価格!H1477*(入力表!$F$12/予定価格!$H$1943),-$F$14),ROUND((予定価格!G1477*(入力表!$F$12-予定価格!$H$1943)/予定価格!$G$1943)+予定価格!H1477,-$F$14))</f>
        <v>#DIV/0!</v>
      </c>
      <c r="V1489" t="e">
        <f>IF(U1489=0,1,IF(予定価格!O1477=0,1,(U1489-予定価格!P1477)/予定価格!O1477))</f>
        <v>#DIV/0!</v>
      </c>
      <c r="W1489" t="e">
        <f t="shared" si="405"/>
        <v>#DIV/0!</v>
      </c>
      <c r="X1489" t="e">
        <f t="shared" si="414"/>
        <v>#DIV/0!</v>
      </c>
      <c r="Y1489" t="e">
        <f>IF(U1489=0,0,IF(予定価格!G1477=0,0,(U1489-予定価格!H1477)/予定価格!G1477))</f>
        <v>#DIV/0!</v>
      </c>
      <c r="Z1489" t="e">
        <f t="shared" si="406"/>
        <v>#DIV/0!</v>
      </c>
      <c r="AA1489" t="e">
        <f t="shared" si="415"/>
        <v>#DIV/0!</v>
      </c>
      <c r="AB1489" s="6" t="e">
        <f t="shared" si="416"/>
        <v>#DIV/0!</v>
      </c>
    </row>
    <row r="1490" spans="1:28" hidden="1" x14ac:dyDescent="0.2">
      <c r="A1490">
        <f>+予定価格!A1478</f>
        <v>0</v>
      </c>
      <c r="B1490" s="268">
        <f>ROUND(予定価格!B1478*査定表!$B$1949,-D1490)+E1490</f>
        <v>0</v>
      </c>
      <c r="C1490" s="268"/>
      <c r="D1490" s="32">
        <f t="shared" ref="D1490:D1553" si="417">+$F$14</f>
        <v>3</v>
      </c>
      <c r="E1490" s="33">
        <f t="shared" si="407"/>
        <v>0</v>
      </c>
      <c r="F1490" s="268">
        <f>IF($F$12=0,0,IF(予定価格!$G$1939=0,ROUND(予定価格!H1478*(入力表!$F$12/予定価格!$H$1943),-H1490),ROUND((予定価格!G1478*(入力表!$F$12-予定価格!$H$1943)/予定価格!$G$1943)+予定価格!H1478,-H1490)))+I1490</f>
        <v>0</v>
      </c>
      <c r="G1490" s="268"/>
      <c r="H1490" s="34">
        <f t="shared" ref="H1490:H1553" si="418">+$F$14</f>
        <v>3</v>
      </c>
      <c r="I1490" s="35">
        <f t="shared" si="408"/>
        <v>0</v>
      </c>
      <c r="J1490" s="252">
        <f t="shared" si="409"/>
        <v>0</v>
      </c>
      <c r="K1490" s="12">
        <f t="shared" si="410"/>
        <v>0</v>
      </c>
      <c r="L1490" s="37"/>
      <c r="M1490" s="6">
        <f>ROUND(予定価格!B1478*査定表!$B$1949,-$F$14)</f>
        <v>0</v>
      </c>
      <c r="N1490">
        <f>IF(M1490=0,1,M1490/予定価格!B1478)</f>
        <v>1</v>
      </c>
      <c r="O1490">
        <f t="shared" si="403"/>
        <v>11</v>
      </c>
      <c r="P1490">
        <f t="shared" si="411"/>
        <v>0</v>
      </c>
      <c r="Q1490">
        <f>IF(M1490=0,0,M1490/予定価格!B1478)</f>
        <v>0</v>
      </c>
      <c r="R1490">
        <f t="shared" si="404"/>
        <v>11</v>
      </c>
      <c r="S1490">
        <f t="shared" si="412"/>
        <v>0</v>
      </c>
      <c r="T1490" s="6">
        <f t="shared" si="413"/>
        <v>0</v>
      </c>
      <c r="U1490" s="6" t="e">
        <f>IF(予定価格!$G$1939=0,ROUND(予定価格!H1478*(入力表!$F$12/予定価格!$H$1943),-$F$14),ROUND((予定価格!G1478*(入力表!$F$12-予定価格!$H$1943)/予定価格!$G$1943)+予定価格!H1478,-$F$14))</f>
        <v>#DIV/0!</v>
      </c>
      <c r="V1490" t="e">
        <f>IF(U1490=0,1,IF(予定価格!O1478=0,1,(U1490-予定価格!P1478)/予定価格!O1478))</f>
        <v>#DIV/0!</v>
      </c>
      <c r="W1490" t="e">
        <f t="shared" si="405"/>
        <v>#DIV/0!</v>
      </c>
      <c r="X1490" t="e">
        <f t="shared" si="414"/>
        <v>#DIV/0!</v>
      </c>
      <c r="Y1490" t="e">
        <f>IF(U1490=0,0,IF(予定価格!G1478=0,0,(U1490-予定価格!H1478)/予定価格!G1478))</f>
        <v>#DIV/0!</v>
      </c>
      <c r="Z1490" t="e">
        <f t="shared" si="406"/>
        <v>#DIV/0!</v>
      </c>
      <c r="AA1490" t="e">
        <f t="shared" si="415"/>
        <v>#DIV/0!</v>
      </c>
      <c r="AB1490" s="6" t="e">
        <f t="shared" si="416"/>
        <v>#DIV/0!</v>
      </c>
    </row>
    <row r="1491" spans="1:28" hidden="1" x14ac:dyDescent="0.2">
      <c r="A1491">
        <f>+予定価格!A1479</f>
        <v>0</v>
      </c>
      <c r="B1491" s="268">
        <f>ROUND(予定価格!B1479*査定表!$B$1949,-D1491)+E1491</f>
        <v>0</v>
      </c>
      <c r="C1491" s="268"/>
      <c r="D1491" s="32">
        <f t="shared" si="417"/>
        <v>3</v>
      </c>
      <c r="E1491" s="33">
        <f t="shared" si="407"/>
        <v>0</v>
      </c>
      <c r="F1491" s="268">
        <f>IF($F$12=0,0,IF(予定価格!$G$1939=0,ROUND(予定価格!H1479*(入力表!$F$12/予定価格!$H$1943),-H1491),ROUND((予定価格!G1479*(入力表!$F$12-予定価格!$H$1943)/予定価格!$G$1943)+予定価格!H1479,-H1491)))+I1491</f>
        <v>0</v>
      </c>
      <c r="G1491" s="268"/>
      <c r="H1491" s="34">
        <f t="shared" si="418"/>
        <v>3</v>
      </c>
      <c r="I1491" s="35">
        <f t="shared" si="408"/>
        <v>0</v>
      </c>
      <c r="J1491" s="252">
        <f t="shared" si="409"/>
        <v>0</v>
      </c>
      <c r="K1491" s="12">
        <f t="shared" si="410"/>
        <v>0</v>
      </c>
      <c r="L1491" s="37"/>
      <c r="M1491" s="6">
        <f>ROUND(予定価格!B1479*査定表!$B$1949,-$F$14)</f>
        <v>0</v>
      </c>
      <c r="N1491">
        <f>IF(M1491=0,1,M1491/予定価格!B1479)</f>
        <v>1</v>
      </c>
      <c r="O1491">
        <f t="shared" si="403"/>
        <v>11</v>
      </c>
      <c r="P1491">
        <f t="shared" si="411"/>
        <v>0</v>
      </c>
      <c r="Q1491">
        <f>IF(M1491=0,0,M1491/予定価格!B1479)</f>
        <v>0</v>
      </c>
      <c r="R1491">
        <f t="shared" si="404"/>
        <v>11</v>
      </c>
      <c r="S1491">
        <f t="shared" si="412"/>
        <v>0</v>
      </c>
      <c r="T1491" s="6">
        <f t="shared" si="413"/>
        <v>0</v>
      </c>
      <c r="U1491" s="6" t="e">
        <f>IF(予定価格!$G$1939=0,ROUND(予定価格!H1479*(入力表!$F$12/予定価格!$H$1943),-$F$14),ROUND((予定価格!G1479*(入力表!$F$12-予定価格!$H$1943)/予定価格!$G$1943)+予定価格!H1479,-$F$14))</f>
        <v>#DIV/0!</v>
      </c>
      <c r="V1491" t="e">
        <f>IF(U1491=0,1,IF(予定価格!O1479=0,1,(U1491-予定価格!P1479)/予定価格!O1479))</f>
        <v>#DIV/0!</v>
      </c>
      <c r="W1491" t="e">
        <f t="shared" si="405"/>
        <v>#DIV/0!</v>
      </c>
      <c r="X1491" t="e">
        <f t="shared" si="414"/>
        <v>#DIV/0!</v>
      </c>
      <c r="Y1491" t="e">
        <f>IF(U1491=0,0,IF(予定価格!G1479=0,0,(U1491-予定価格!H1479)/予定価格!G1479))</f>
        <v>#DIV/0!</v>
      </c>
      <c r="Z1491" t="e">
        <f t="shared" si="406"/>
        <v>#DIV/0!</v>
      </c>
      <c r="AA1491" t="e">
        <f t="shared" si="415"/>
        <v>#DIV/0!</v>
      </c>
      <c r="AB1491" s="6" t="e">
        <f t="shared" si="416"/>
        <v>#DIV/0!</v>
      </c>
    </row>
    <row r="1492" spans="1:28" hidden="1" x14ac:dyDescent="0.2">
      <c r="A1492">
        <f>+予定価格!A1480</f>
        <v>0</v>
      </c>
      <c r="B1492" s="268">
        <f>ROUND(予定価格!B1480*査定表!$B$1949,-D1492)+E1492</f>
        <v>0</v>
      </c>
      <c r="C1492" s="268"/>
      <c r="D1492" s="32">
        <f t="shared" si="417"/>
        <v>3</v>
      </c>
      <c r="E1492" s="33">
        <f t="shared" si="407"/>
        <v>0</v>
      </c>
      <c r="F1492" s="268">
        <f>IF($F$12=0,0,IF(予定価格!$G$1939=0,ROUND(予定価格!H1480*(入力表!$F$12/予定価格!$H$1943),-H1492),ROUND((予定価格!G1480*(入力表!$F$12-予定価格!$H$1943)/予定価格!$G$1943)+予定価格!H1480,-H1492)))+I1492</f>
        <v>0</v>
      </c>
      <c r="G1492" s="268"/>
      <c r="H1492" s="34">
        <f t="shared" si="418"/>
        <v>3</v>
      </c>
      <c r="I1492" s="35">
        <f t="shared" si="408"/>
        <v>0</v>
      </c>
      <c r="J1492" s="252">
        <f t="shared" si="409"/>
        <v>0</v>
      </c>
      <c r="K1492" s="12">
        <f t="shared" si="410"/>
        <v>0</v>
      </c>
      <c r="L1492" s="37"/>
      <c r="M1492" s="6">
        <f>ROUND(予定価格!B1480*査定表!$B$1949,-$F$14)</f>
        <v>0</v>
      </c>
      <c r="N1492">
        <f>IF(M1492=0,1,M1492/予定価格!B1480)</f>
        <v>1</v>
      </c>
      <c r="O1492">
        <f t="shared" si="403"/>
        <v>11</v>
      </c>
      <c r="P1492">
        <f t="shared" si="411"/>
        <v>0</v>
      </c>
      <c r="Q1492">
        <f>IF(M1492=0,0,M1492/予定価格!B1480)</f>
        <v>0</v>
      </c>
      <c r="R1492">
        <f t="shared" si="404"/>
        <v>11</v>
      </c>
      <c r="S1492">
        <f t="shared" si="412"/>
        <v>0</v>
      </c>
      <c r="T1492" s="6">
        <f t="shared" si="413"/>
        <v>0</v>
      </c>
      <c r="U1492" s="6" t="e">
        <f>IF(予定価格!$G$1939=0,ROUND(予定価格!H1480*(入力表!$F$12/予定価格!$H$1943),-$F$14),ROUND((予定価格!G1480*(入力表!$F$12-予定価格!$H$1943)/予定価格!$G$1943)+予定価格!H1480,-$F$14))</f>
        <v>#DIV/0!</v>
      </c>
      <c r="V1492" t="e">
        <f>IF(U1492=0,1,IF(予定価格!O1480=0,1,(U1492-予定価格!P1480)/予定価格!O1480))</f>
        <v>#DIV/0!</v>
      </c>
      <c r="W1492" t="e">
        <f t="shared" si="405"/>
        <v>#DIV/0!</v>
      </c>
      <c r="X1492" t="e">
        <f t="shared" si="414"/>
        <v>#DIV/0!</v>
      </c>
      <c r="Y1492" t="e">
        <f>IF(U1492=0,0,IF(予定価格!G1480=0,0,(U1492-予定価格!H1480)/予定価格!G1480))</f>
        <v>#DIV/0!</v>
      </c>
      <c r="Z1492" t="e">
        <f t="shared" si="406"/>
        <v>#DIV/0!</v>
      </c>
      <c r="AA1492" t="e">
        <f t="shared" si="415"/>
        <v>#DIV/0!</v>
      </c>
      <c r="AB1492" s="6" t="e">
        <f t="shared" si="416"/>
        <v>#DIV/0!</v>
      </c>
    </row>
    <row r="1493" spans="1:28" hidden="1" x14ac:dyDescent="0.2">
      <c r="A1493">
        <f>+予定価格!A1481</f>
        <v>0</v>
      </c>
      <c r="B1493" s="268">
        <f>ROUND(予定価格!B1481*査定表!$B$1949,-D1493)+E1493</f>
        <v>0</v>
      </c>
      <c r="C1493" s="268"/>
      <c r="D1493" s="32">
        <f t="shared" si="417"/>
        <v>3</v>
      </c>
      <c r="E1493" s="33">
        <f t="shared" si="407"/>
        <v>0</v>
      </c>
      <c r="F1493" s="268">
        <f>IF($F$12=0,0,IF(予定価格!$G$1939=0,ROUND(予定価格!H1481*(入力表!$F$12/予定価格!$H$1943),-H1493),ROUND((予定価格!G1481*(入力表!$F$12-予定価格!$H$1943)/予定価格!$G$1943)+予定価格!H1481,-H1493)))+I1493</f>
        <v>0</v>
      </c>
      <c r="G1493" s="268"/>
      <c r="H1493" s="34">
        <f t="shared" si="418"/>
        <v>3</v>
      </c>
      <c r="I1493" s="35">
        <f t="shared" si="408"/>
        <v>0</v>
      </c>
      <c r="J1493" s="252">
        <f t="shared" si="409"/>
        <v>0</v>
      </c>
      <c r="K1493" s="12">
        <f t="shared" si="410"/>
        <v>0</v>
      </c>
      <c r="L1493" s="37"/>
      <c r="M1493" s="6">
        <f>ROUND(予定価格!B1481*査定表!$B$1949,-$F$14)</f>
        <v>0</v>
      </c>
      <c r="N1493">
        <f>IF(M1493=0,1,M1493/予定価格!B1481)</f>
        <v>1</v>
      </c>
      <c r="O1493">
        <f t="shared" si="403"/>
        <v>11</v>
      </c>
      <c r="P1493">
        <f t="shared" si="411"/>
        <v>0</v>
      </c>
      <c r="Q1493">
        <f>IF(M1493=0,0,M1493/予定価格!B1481)</f>
        <v>0</v>
      </c>
      <c r="R1493">
        <f t="shared" si="404"/>
        <v>11</v>
      </c>
      <c r="S1493">
        <f t="shared" si="412"/>
        <v>0</v>
      </c>
      <c r="T1493" s="6">
        <f t="shared" si="413"/>
        <v>0</v>
      </c>
      <c r="U1493" s="6" t="e">
        <f>IF(予定価格!$G$1939=0,ROUND(予定価格!H1481*(入力表!$F$12/予定価格!$H$1943),-$F$14),ROUND((予定価格!G1481*(入力表!$F$12-予定価格!$H$1943)/予定価格!$G$1943)+予定価格!H1481,-$F$14))</f>
        <v>#DIV/0!</v>
      </c>
      <c r="V1493" t="e">
        <f>IF(U1493=0,1,IF(予定価格!O1481=0,1,(U1493-予定価格!P1481)/予定価格!O1481))</f>
        <v>#DIV/0!</v>
      </c>
      <c r="W1493" t="e">
        <f t="shared" si="405"/>
        <v>#DIV/0!</v>
      </c>
      <c r="X1493" t="e">
        <f t="shared" si="414"/>
        <v>#DIV/0!</v>
      </c>
      <c r="Y1493" t="e">
        <f>IF(U1493=0,0,IF(予定価格!G1481=0,0,(U1493-予定価格!H1481)/予定価格!G1481))</f>
        <v>#DIV/0!</v>
      </c>
      <c r="Z1493" t="e">
        <f t="shared" si="406"/>
        <v>#DIV/0!</v>
      </c>
      <c r="AA1493" t="e">
        <f t="shared" si="415"/>
        <v>#DIV/0!</v>
      </c>
      <c r="AB1493" s="6" t="e">
        <f t="shared" si="416"/>
        <v>#DIV/0!</v>
      </c>
    </row>
    <row r="1494" spans="1:28" hidden="1" x14ac:dyDescent="0.2">
      <c r="A1494">
        <f>+予定価格!A1482</f>
        <v>0</v>
      </c>
      <c r="B1494" s="268">
        <f>ROUND(予定価格!B1482*査定表!$B$1949,-D1494)+E1494</f>
        <v>0</v>
      </c>
      <c r="C1494" s="268"/>
      <c r="D1494" s="32">
        <f t="shared" si="417"/>
        <v>3</v>
      </c>
      <c r="E1494" s="33">
        <f t="shared" si="407"/>
        <v>0</v>
      </c>
      <c r="F1494" s="268">
        <f>IF($F$12=0,0,IF(予定価格!$G$1939=0,ROUND(予定価格!H1482*(入力表!$F$12/予定価格!$H$1943),-H1494),ROUND((予定価格!G1482*(入力表!$F$12-予定価格!$H$1943)/予定価格!$G$1943)+予定価格!H1482,-H1494)))+I1494</f>
        <v>0</v>
      </c>
      <c r="G1494" s="268"/>
      <c r="H1494" s="34">
        <f t="shared" si="418"/>
        <v>3</v>
      </c>
      <c r="I1494" s="35">
        <f t="shared" si="408"/>
        <v>0</v>
      </c>
      <c r="J1494" s="252">
        <f t="shared" si="409"/>
        <v>0</v>
      </c>
      <c r="K1494" s="12">
        <f t="shared" si="410"/>
        <v>0</v>
      </c>
      <c r="L1494" s="37"/>
      <c r="M1494" s="6">
        <f>ROUND(予定価格!B1482*査定表!$B$1949,-$F$14)</f>
        <v>0</v>
      </c>
      <c r="N1494">
        <f>IF(M1494=0,1,M1494/予定価格!B1482)</f>
        <v>1</v>
      </c>
      <c r="O1494">
        <f t="shared" si="403"/>
        <v>11</v>
      </c>
      <c r="P1494">
        <f t="shared" si="411"/>
        <v>0</v>
      </c>
      <c r="Q1494">
        <f>IF(M1494=0,0,M1494/予定価格!B1482)</f>
        <v>0</v>
      </c>
      <c r="R1494">
        <f t="shared" si="404"/>
        <v>11</v>
      </c>
      <c r="S1494">
        <f t="shared" si="412"/>
        <v>0</v>
      </c>
      <c r="T1494" s="6">
        <f t="shared" si="413"/>
        <v>0</v>
      </c>
      <c r="U1494" s="6" t="e">
        <f>IF(予定価格!$G$1939=0,ROUND(予定価格!H1482*(入力表!$F$12/予定価格!$H$1943),-$F$14),ROUND((予定価格!G1482*(入力表!$F$12-予定価格!$H$1943)/予定価格!$G$1943)+予定価格!H1482,-$F$14))</f>
        <v>#DIV/0!</v>
      </c>
      <c r="V1494" t="e">
        <f>IF(U1494=0,1,IF(予定価格!O1482=0,1,(U1494-予定価格!P1482)/予定価格!O1482))</f>
        <v>#DIV/0!</v>
      </c>
      <c r="W1494" t="e">
        <f t="shared" si="405"/>
        <v>#DIV/0!</v>
      </c>
      <c r="X1494" t="e">
        <f t="shared" si="414"/>
        <v>#DIV/0!</v>
      </c>
      <c r="Y1494" t="e">
        <f>IF(U1494=0,0,IF(予定価格!G1482=0,0,(U1494-予定価格!H1482)/予定価格!G1482))</f>
        <v>#DIV/0!</v>
      </c>
      <c r="Z1494" t="e">
        <f t="shared" si="406"/>
        <v>#DIV/0!</v>
      </c>
      <c r="AA1494" t="e">
        <f t="shared" si="415"/>
        <v>#DIV/0!</v>
      </c>
      <c r="AB1494" s="6" t="e">
        <f t="shared" si="416"/>
        <v>#DIV/0!</v>
      </c>
    </row>
    <row r="1495" spans="1:28" hidden="1" x14ac:dyDescent="0.2">
      <c r="A1495">
        <f>+予定価格!A1483</f>
        <v>0</v>
      </c>
      <c r="B1495" s="268">
        <f>ROUND(予定価格!B1483*査定表!$B$1949,-D1495)+E1495</f>
        <v>0</v>
      </c>
      <c r="C1495" s="268"/>
      <c r="D1495" s="32">
        <f t="shared" si="417"/>
        <v>3</v>
      </c>
      <c r="E1495" s="33">
        <f t="shared" si="407"/>
        <v>0</v>
      </c>
      <c r="F1495" s="268">
        <f>IF($F$12=0,0,IF(予定価格!$G$1939=0,ROUND(予定価格!H1483*(入力表!$F$12/予定価格!$H$1943),-H1495),ROUND((予定価格!G1483*(入力表!$F$12-予定価格!$H$1943)/予定価格!$G$1943)+予定価格!H1483,-H1495)))+I1495</f>
        <v>0</v>
      </c>
      <c r="G1495" s="268"/>
      <c r="H1495" s="34">
        <f t="shared" si="418"/>
        <v>3</v>
      </c>
      <c r="I1495" s="35">
        <f t="shared" si="408"/>
        <v>0</v>
      </c>
      <c r="J1495" s="252">
        <f t="shared" si="409"/>
        <v>0</v>
      </c>
      <c r="K1495" s="12">
        <f t="shared" si="410"/>
        <v>0</v>
      </c>
      <c r="L1495" s="37"/>
      <c r="M1495" s="6">
        <f>ROUND(予定価格!B1483*査定表!$B$1949,-$F$14)</f>
        <v>0</v>
      </c>
      <c r="N1495">
        <f>IF(M1495=0,1,M1495/予定価格!B1483)</f>
        <v>1</v>
      </c>
      <c r="O1495">
        <f t="shared" si="403"/>
        <v>11</v>
      </c>
      <c r="P1495">
        <f t="shared" si="411"/>
        <v>0</v>
      </c>
      <c r="Q1495">
        <f>IF(M1495=0,0,M1495/予定価格!B1483)</f>
        <v>0</v>
      </c>
      <c r="R1495">
        <f t="shared" si="404"/>
        <v>11</v>
      </c>
      <c r="S1495">
        <f t="shared" si="412"/>
        <v>0</v>
      </c>
      <c r="T1495" s="6">
        <f t="shared" si="413"/>
        <v>0</v>
      </c>
      <c r="U1495" s="6" t="e">
        <f>IF(予定価格!$G$1939=0,ROUND(予定価格!H1483*(入力表!$F$12/予定価格!$H$1943),-$F$14),ROUND((予定価格!G1483*(入力表!$F$12-予定価格!$H$1943)/予定価格!$G$1943)+予定価格!H1483,-$F$14))</f>
        <v>#DIV/0!</v>
      </c>
      <c r="V1495" t="e">
        <f>IF(U1495=0,1,IF(予定価格!O1483=0,1,(U1495-予定価格!P1483)/予定価格!O1483))</f>
        <v>#DIV/0!</v>
      </c>
      <c r="W1495" t="e">
        <f t="shared" si="405"/>
        <v>#DIV/0!</v>
      </c>
      <c r="X1495" t="e">
        <f t="shared" si="414"/>
        <v>#DIV/0!</v>
      </c>
      <c r="Y1495" t="e">
        <f>IF(U1495=0,0,IF(予定価格!G1483=0,0,(U1495-予定価格!H1483)/予定価格!G1483))</f>
        <v>#DIV/0!</v>
      </c>
      <c r="Z1495" t="e">
        <f t="shared" si="406"/>
        <v>#DIV/0!</v>
      </c>
      <c r="AA1495" t="e">
        <f t="shared" si="415"/>
        <v>#DIV/0!</v>
      </c>
      <c r="AB1495" s="6" t="e">
        <f t="shared" si="416"/>
        <v>#DIV/0!</v>
      </c>
    </row>
    <row r="1496" spans="1:28" hidden="1" x14ac:dyDescent="0.2">
      <c r="A1496">
        <f>+予定価格!A1484</f>
        <v>0</v>
      </c>
      <c r="B1496" s="268">
        <f>ROUND(予定価格!B1484*査定表!$B$1949,-D1496)+E1496</f>
        <v>0</v>
      </c>
      <c r="C1496" s="268"/>
      <c r="D1496" s="32">
        <f t="shared" si="417"/>
        <v>3</v>
      </c>
      <c r="E1496" s="33">
        <f t="shared" si="407"/>
        <v>0</v>
      </c>
      <c r="F1496" s="268">
        <f>IF($F$12=0,0,IF(予定価格!$G$1939=0,ROUND(予定価格!H1484*(入力表!$F$12/予定価格!$H$1943),-H1496),ROUND((予定価格!G1484*(入力表!$F$12-予定価格!$H$1943)/予定価格!$G$1943)+予定価格!H1484,-H1496)))+I1496</f>
        <v>0</v>
      </c>
      <c r="G1496" s="268"/>
      <c r="H1496" s="34">
        <f t="shared" si="418"/>
        <v>3</v>
      </c>
      <c r="I1496" s="35">
        <f t="shared" si="408"/>
        <v>0</v>
      </c>
      <c r="J1496" s="252">
        <f t="shared" si="409"/>
        <v>0</v>
      </c>
      <c r="K1496" s="12">
        <f t="shared" si="410"/>
        <v>0</v>
      </c>
      <c r="L1496" s="37"/>
      <c r="M1496" s="6">
        <f>ROUND(予定価格!B1484*査定表!$B$1949,-$F$14)</f>
        <v>0</v>
      </c>
      <c r="N1496">
        <f>IF(M1496=0,1,M1496/予定価格!B1484)</f>
        <v>1</v>
      </c>
      <c r="O1496">
        <f t="shared" si="403"/>
        <v>11</v>
      </c>
      <c r="P1496">
        <f t="shared" si="411"/>
        <v>0</v>
      </c>
      <c r="Q1496">
        <f>IF(M1496=0,0,M1496/予定価格!B1484)</f>
        <v>0</v>
      </c>
      <c r="R1496">
        <f t="shared" si="404"/>
        <v>11</v>
      </c>
      <c r="S1496">
        <f t="shared" si="412"/>
        <v>0</v>
      </c>
      <c r="T1496" s="6">
        <f t="shared" si="413"/>
        <v>0</v>
      </c>
      <c r="U1496" s="6" t="e">
        <f>IF(予定価格!$G$1939=0,ROUND(予定価格!H1484*(入力表!$F$12/予定価格!$H$1943),-$F$14),ROUND((予定価格!G1484*(入力表!$F$12-予定価格!$H$1943)/予定価格!$G$1943)+予定価格!H1484,-$F$14))</f>
        <v>#DIV/0!</v>
      </c>
      <c r="V1496" t="e">
        <f>IF(U1496=0,1,IF(予定価格!O1484=0,1,(U1496-予定価格!P1484)/予定価格!O1484))</f>
        <v>#DIV/0!</v>
      </c>
      <c r="W1496" t="e">
        <f t="shared" si="405"/>
        <v>#DIV/0!</v>
      </c>
      <c r="X1496" t="e">
        <f t="shared" si="414"/>
        <v>#DIV/0!</v>
      </c>
      <c r="Y1496" t="e">
        <f>IF(U1496=0,0,IF(予定価格!G1484=0,0,(U1496-予定価格!H1484)/予定価格!G1484))</f>
        <v>#DIV/0!</v>
      </c>
      <c r="Z1496" t="e">
        <f t="shared" si="406"/>
        <v>#DIV/0!</v>
      </c>
      <c r="AA1496" t="e">
        <f t="shared" si="415"/>
        <v>#DIV/0!</v>
      </c>
      <c r="AB1496" s="6" t="e">
        <f t="shared" si="416"/>
        <v>#DIV/0!</v>
      </c>
    </row>
    <row r="1497" spans="1:28" hidden="1" x14ac:dyDescent="0.2">
      <c r="A1497">
        <f>+予定価格!A1485</f>
        <v>0</v>
      </c>
      <c r="B1497" s="268">
        <f>ROUND(予定価格!B1485*査定表!$B$1949,-D1497)+E1497</f>
        <v>0</v>
      </c>
      <c r="C1497" s="268"/>
      <c r="D1497" s="32">
        <f t="shared" si="417"/>
        <v>3</v>
      </c>
      <c r="E1497" s="33">
        <f t="shared" si="407"/>
        <v>0</v>
      </c>
      <c r="F1497" s="268">
        <f>IF($F$12=0,0,IF(予定価格!$G$1939=0,ROUND(予定価格!H1485*(入力表!$F$12/予定価格!$H$1943),-H1497),ROUND((予定価格!G1485*(入力表!$F$12-予定価格!$H$1943)/予定価格!$G$1943)+予定価格!H1485,-H1497)))+I1497</f>
        <v>0</v>
      </c>
      <c r="G1497" s="268"/>
      <c r="H1497" s="34">
        <f t="shared" si="418"/>
        <v>3</v>
      </c>
      <c r="I1497" s="35">
        <f t="shared" si="408"/>
        <v>0</v>
      </c>
      <c r="J1497" s="252">
        <f t="shared" si="409"/>
        <v>0</v>
      </c>
      <c r="K1497" s="12">
        <f t="shared" si="410"/>
        <v>0</v>
      </c>
      <c r="L1497" s="37"/>
      <c r="M1497" s="6">
        <f>ROUND(予定価格!B1485*査定表!$B$1949,-$F$14)</f>
        <v>0</v>
      </c>
      <c r="N1497">
        <f>IF(M1497=0,1,M1497/予定価格!B1485)</f>
        <v>1</v>
      </c>
      <c r="O1497">
        <f t="shared" si="403"/>
        <v>11</v>
      </c>
      <c r="P1497">
        <f t="shared" si="411"/>
        <v>0</v>
      </c>
      <c r="Q1497">
        <f>IF(M1497=0,0,M1497/予定価格!B1485)</f>
        <v>0</v>
      </c>
      <c r="R1497">
        <f t="shared" si="404"/>
        <v>11</v>
      </c>
      <c r="S1497">
        <f t="shared" si="412"/>
        <v>0</v>
      </c>
      <c r="T1497" s="6">
        <f t="shared" si="413"/>
        <v>0</v>
      </c>
      <c r="U1497" s="6" t="e">
        <f>IF(予定価格!$G$1939=0,ROUND(予定価格!H1485*(入力表!$F$12/予定価格!$H$1943),-$F$14),ROUND((予定価格!G1485*(入力表!$F$12-予定価格!$H$1943)/予定価格!$G$1943)+予定価格!H1485,-$F$14))</f>
        <v>#DIV/0!</v>
      </c>
      <c r="V1497" t="e">
        <f>IF(U1497=0,1,IF(予定価格!O1485=0,1,(U1497-予定価格!P1485)/予定価格!O1485))</f>
        <v>#DIV/0!</v>
      </c>
      <c r="W1497" t="e">
        <f t="shared" si="405"/>
        <v>#DIV/0!</v>
      </c>
      <c r="X1497" t="e">
        <f t="shared" si="414"/>
        <v>#DIV/0!</v>
      </c>
      <c r="Y1497" t="e">
        <f>IF(U1497=0,0,IF(予定価格!G1485=0,0,(U1497-予定価格!H1485)/予定価格!G1485))</f>
        <v>#DIV/0!</v>
      </c>
      <c r="Z1497" t="e">
        <f t="shared" si="406"/>
        <v>#DIV/0!</v>
      </c>
      <c r="AA1497" t="e">
        <f t="shared" si="415"/>
        <v>#DIV/0!</v>
      </c>
      <c r="AB1497" s="6" t="e">
        <f t="shared" si="416"/>
        <v>#DIV/0!</v>
      </c>
    </row>
    <row r="1498" spans="1:28" hidden="1" x14ac:dyDescent="0.2">
      <c r="A1498">
        <f>+予定価格!A1486</f>
        <v>0</v>
      </c>
      <c r="B1498" s="268">
        <f>ROUND(予定価格!B1486*査定表!$B$1949,-D1498)+E1498</f>
        <v>0</v>
      </c>
      <c r="C1498" s="268"/>
      <c r="D1498" s="32">
        <f t="shared" si="417"/>
        <v>3</v>
      </c>
      <c r="E1498" s="33">
        <f t="shared" si="407"/>
        <v>0</v>
      </c>
      <c r="F1498" s="268">
        <f>IF($F$12=0,0,IF(予定価格!$G$1939=0,ROUND(予定価格!H1486*(入力表!$F$12/予定価格!$H$1943),-H1498),ROUND((予定価格!G1486*(入力表!$F$12-予定価格!$H$1943)/予定価格!$G$1943)+予定価格!H1486,-H1498)))+I1498</f>
        <v>0</v>
      </c>
      <c r="G1498" s="268"/>
      <c r="H1498" s="34">
        <f t="shared" si="418"/>
        <v>3</v>
      </c>
      <c r="I1498" s="35">
        <f t="shared" si="408"/>
        <v>0</v>
      </c>
      <c r="J1498" s="252">
        <f t="shared" si="409"/>
        <v>0</v>
      </c>
      <c r="K1498" s="12">
        <f t="shared" si="410"/>
        <v>0</v>
      </c>
      <c r="L1498" s="37"/>
      <c r="M1498" s="6">
        <f>ROUND(予定価格!B1486*査定表!$B$1949,-$F$14)</f>
        <v>0</v>
      </c>
      <c r="N1498">
        <f>IF(M1498=0,1,M1498/予定価格!B1486)</f>
        <v>1</v>
      </c>
      <c r="O1498">
        <f t="shared" ref="O1498:O1561" si="419">RANK(N1498,N$17:N$1984,1)</f>
        <v>11</v>
      </c>
      <c r="P1498">
        <f t="shared" si="411"/>
        <v>0</v>
      </c>
      <c r="Q1498">
        <f>IF(M1498=0,0,M1498/予定価格!B1486)</f>
        <v>0</v>
      </c>
      <c r="R1498">
        <f t="shared" ref="R1498:R1561" si="420">RANK(Q1498,Q$17:Q$1984,0)</f>
        <v>11</v>
      </c>
      <c r="S1498">
        <f t="shared" si="412"/>
        <v>0</v>
      </c>
      <c r="T1498" s="6">
        <f t="shared" si="413"/>
        <v>0</v>
      </c>
      <c r="U1498" s="6" t="e">
        <f>IF(予定価格!$G$1939=0,ROUND(予定価格!H1486*(入力表!$F$12/予定価格!$H$1943),-$F$14),ROUND((予定価格!G1486*(入力表!$F$12-予定価格!$H$1943)/予定価格!$G$1943)+予定価格!H1486,-$F$14))</f>
        <v>#DIV/0!</v>
      </c>
      <c r="V1498" t="e">
        <f>IF(U1498=0,1,IF(予定価格!O1486=0,1,(U1498-予定価格!P1486)/予定価格!O1486))</f>
        <v>#DIV/0!</v>
      </c>
      <c r="W1498" t="e">
        <f t="shared" ref="W1498:W1561" si="421">RANK(V1498,V$17:V$1984,1)</f>
        <v>#DIV/0!</v>
      </c>
      <c r="X1498" t="e">
        <f t="shared" si="414"/>
        <v>#DIV/0!</v>
      </c>
      <c r="Y1498" t="e">
        <f>IF(U1498=0,0,IF(予定価格!G1486=0,0,(U1498-予定価格!H1486)/予定価格!G1486))</f>
        <v>#DIV/0!</v>
      </c>
      <c r="Z1498" t="e">
        <f t="shared" ref="Z1498:Z1561" si="422">RANK(Y1498,Y$17:Y$1984,0)</f>
        <v>#DIV/0!</v>
      </c>
      <c r="AA1498" t="e">
        <f t="shared" si="415"/>
        <v>#DIV/0!</v>
      </c>
      <c r="AB1498" s="6" t="e">
        <f t="shared" si="416"/>
        <v>#DIV/0!</v>
      </c>
    </row>
    <row r="1499" spans="1:28" hidden="1" x14ac:dyDescent="0.2">
      <c r="A1499">
        <f>+予定価格!A1487</f>
        <v>0</v>
      </c>
      <c r="B1499" s="268">
        <f>ROUND(予定価格!B1487*査定表!$B$1949,-D1499)+E1499</f>
        <v>0</v>
      </c>
      <c r="C1499" s="268"/>
      <c r="D1499" s="32">
        <f t="shared" si="417"/>
        <v>3</v>
      </c>
      <c r="E1499" s="33">
        <f t="shared" si="407"/>
        <v>0</v>
      </c>
      <c r="F1499" s="268">
        <f>IF($F$12=0,0,IF(予定価格!$G$1939=0,ROUND(予定価格!H1487*(入力表!$F$12/予定価格!$H$1943),-H1499),ROUND((予定価格!G1487*(入力表!$F$12-予定価格!$H$1943)/予定価格!$G$1943)+予定価格!H1487,-H1499)))+I1499</f>
        <v>0</v>
      </c>
      <c r="G1499" s="268"/>
      <c r="H1499" s="34">
        <f t="shared" si="418"/>
        <v>3</v>
      </c>
      <c r="I1499" s="35">
        <f t="shared" si="408"/>
        <v>0</v>
      </c>
      <c r="J1499" s="252">
        <f t="shared" si="409"/>
        <v>0</v>
      </c>
      <c r="K1499" s="12">
        <f t="shared" si="410"/>
        <v>0</v>
      </c>
      <c r="L1499" s="37"/>
      <c r="M1499" s="6">
        <f>ROUND(予定価格!B1487*査定表!$B$1949,-$F$14)</f>
        <v>0</v>
      </c>
      <c r="N1499">
        <f>IF(M1499=0,1,M1499/予定価格!B1487)</f>
        <v>1</v>
      </c>
      <c r="O1499">
        <f t="shared" si="419"/>
        <v>11</v>
      </c>
      <c r="P1499">
        <f t="shared" si="411"/>
        <v>0</v>
      </c>
      <c r="Q1499">
        <f>IF(M1499=0,0,M1499/予定価格!B1487)</f>
        <v>0</v>
      </c>
      <c r="R1499">
        <f t="shared" si="420"/>
        <v>11</v>
      </c>
      <c r="S1499">
        <f t="shared" si="412"/>
        <v>0</v>
      </c>
      <c r="T1499" s="6">
        <f t="shared" si="413"/>
        <v>0</v>
      </c>
      <c r="U1499" s="6" t="e">
        <f>IF(予定価格!$G$1939=0,ROUND(予定価格!H1487*(入力表!$F$12/予定価格!$H$1943),-$F$14),ROUND((予定価格!G1487*(入力表!$F$12-予定価格!$H$1943)/予定価格!$G$1943)+予定価格!H1487,-$F$14))</f>
        <v>#DIV/0!</v>
      </c>
      <c r="V1499" t="e">
        <f>IF(U1499=0,1,IF(予定価格!O1487=0,1,(U1499-予定価格!P1487)/予定価格!O1487))</f>
        <v>#DIV/0!</v>
      </c>
      <c r="W1499" t="e">
        <f t="shared" si="421"/>
        <v>#DIV/0!</v>
      </c>
      <c r="X1499" t="e">
        <f t="shared" si="414"/>
        <v>#DIV/0!</v>
      </c>
      <c r="Y1499" t="e">
        <f>IF(U1499=0,0,IF(予定価格!G1487=0,0,(U1499-予定価格!H1487)/予定価格!G1487))</f>
        <v>#DIV/0!</v>
      </c>
      <c r="Z1499" t="e">
        <f t="shared" si="422"/>
        <v>#DIV/0!</v>
      </c>
      <c r="AA1499" t="e">
        <f t="shared" si="415"/>
        <v>#DIV/0!</v>
      </c>
      <c r="AB1499" s="6" t="e">
        <f t="shared" si="416"/>
        <v>#DIV/0!</v>
      </c>
    </row>
    <row r="1500" spans="1:28" hidden="1" x14ac:dyDescent="0.2">
      <c r="A1500">
        <f>+予定価格!A1488</f>
        <v>0</v>
      </c>
      <c r="B1500" s="268">
        <f>ROUND(予定価格!B1488*査定表!$B$1949,-D1500)+E1500</f>
        <v>0</v>
      </c>
      <c r="C1500" s="268"/>
      <c r="D1500" s="32">
        <f t="shared" si="417"/>
        <v>3</v>
      </c>
      <c r="E1500" s="33">
        <f t="shared" si="407"/>
        <v>0</v>
      </c>
      <c r="F1500" s="268">
        <f>IF($F$12=0,0,IF(予定価格!$G$1939=0,ROUND(予定価格!H1488*(入力表!$F$12/予定価格!$H$1943),-H1500),ROUND((予定価格!G1488*(入力表!$F$12-予定価格!$H$1943)/予定価格!$G$1943)+予定価格!H1488,-H1500)))+I1500</f>
        <v>0</v>
      </c>
      <c r="G1500" s="268"/>
      <c r="H1500" s="34">
        <f t="shared" si="418"/>
        <v>3</v>
      </c>
      <c r="I1500" s="35">
        <f t="shared" si="408"/>
        <v>0</v>
      </c>
      <c r="J1500" s="252">
        <f t="shared" si="409"/>
        <v>0</v>
      </c>
      <c r="K1500" s="12">
        <f t="shared" si="410"/>
        <v>0</v>
      </c>
      <c r="L1500" s="37"/>
      <c r="M1500" s="6">
        <f>ROUND(予定価格!B1488*査定表!$B$1949,-$F$14)</f>
        <v>0</v>
      </c>
      <c r="N1500">
        <f>IF(M1500=0,1,M1500/予定価格!B1488)</f>
        <v>1</v>
      </c>
      <c r="O1500">
        <f t="shared" si="419"/>
        <v>11</v>
      </c>
      <c r="P1500">
        <f t="shared" si="411"/>
        <v>0</v>
      </c>
      <c r="Q1500">
        <f>IF(M1500=0,0,M1500/予定価格!B1488)</f>
        <v>0</v>
      </c>
      <c r="R1500">
        <f t="shared" si="420"/>
        <v>11</v>
      </c>
      <c r="S1500">
        <f t="shared" si="412"/>
        <v>0</v>
      </c>
      <c r="T1500" s="6">
        <f t="shared" si="413"/>
        <v>0</v>
      </c>
      <c r="U1500" s="6" t="e">
        <f>IF(予定価格!$G$1939=0,ROUND(予定価格!H1488*(入力表!$F$12/予定価格!$H$1943),-$F$14),ROUND((予定価格!G1488*(入力表!$F$12-予定価格!$H$1943)/予定価格!$G$1943)+予定価格!H1488,-$F$14))</f>
        <v>#DIV/0!</v>
      </c>
      <c r="V1500" t="e">
        <f>IF(U1500=0,1,IF(予定価格!O1488=0,1,(U1500-予定価格!P1488)/予定価格!O1488))</f>
        <v>#DIV/0!</v>
      </c>
      <c r="W1500" t="e">
        <f t="shared" si="421"/>
        <v>#DIV/0!</v>
      </c>
      <c r="X1500" t="e">
        <f t="shared" si="414"/>
        <v>#DIV/0!</v>
      </c>
      <c r="Y1500" t="e">
        <f>IF(U1500=0,0,IF(予定価格!G1488=0,0,(U1500-予定価格!H1488)/予定価格!G1488))</f>
        <v>#DIV/0!</v>
      </c>
      <c r="Z1500" t="e">
        <f t="shared" si="422"/>
        <v>#DIV/0!</v>
      </c>
      <c r="AA1500" t="e">
        <f t="shared" si="415"/>
        <v>#DIV/0!</v>
      </c>
      <c r="AB1500" s="6" t="e">
        <f t="shared" si="416"/>
        <v>#DIV/0!</v>
      </c>
    </row>
    <row r="1501" spans="1:28" hidden="1" x14ac:dyDescent="0.2">
      <c r="A1501">
        <f>+予定価格!A1489</f>
        <v>0</v>
      </c>
      <c r="B1501" s="268">
        <f>ROUND(予定価格!B1489*査定表!$B$1949,-D1501)+E1501</f>
        <v>0</v>
      </c>
      <c r="C1501" s="268"/>
      <c r="D1501" s="32">
        <f t="shared" si="417"/>
        <v>3</v>
      </c>
      <c r="E1501" s="33">
        <f t="shared" si="407"/>
        <v>0</v>
      </c>
      <c r="F1501" s="268">
        <f>IF($F$12=0,0,IF(予定価格!$G$1939=0,ROUND(予定価格!H1489*(入力表!$F$12/予定価格!$H$1943),-H1501),ROUND((予定価格!G1489*(入力表!$F$12-予定価格!$H$1943)/予定価格!$G$1943)+予定価格!H1489,-H1501)))+I1501</f>
        <v>0</v>
      </c>
      <c r="G1501" s="268"/>
      <c r="H1501" s="34">
        <f t="shared" si="418"/>
        <v>3</v>
      </c>
      <c r="I1501" s="35">
        <f t="shared" si="408"/>
        <v>0</v>
      </c>
      <c r="J1501" s="252">
        <f t="shared" si="409"/>
        <v>0</v>
      </c>
      <c r="K1501" s="12">
        <f t="shared" si="410"/>
        <v>0</v>
      </c>
      <c r="L1501" s="37"/>
      <c r="M1501" s="6">
        <f>ROUND(予定価格!B1489*査定表!$B$1949,-$F$14)</f>
        <v>0</v>
      </c>
      <c r="N1501">
        <f>IF(M1501=0,1,M1501/予定価格!B1489)</f>
        <v>1</v>
      </c>
      <c r="O1501">
        <f t="shared" si="419"/>
        <v>11</v>
      </c>
      <c r="P1501">
        <f t="shared" si="411"/>
        <v>0</v>
      </c>
      <c r="Q1501">
        <f>IF(M1501=0,0,M1501/予定価格!B1489)</f>
        <v>0</v>
      </c>
      <c r="R1501">
        <f t="shared" si="420"/>
        <v>11</v>
      </c>
      <c r="S1501">
        <f t="shared" si="412"/>
        <v>0</v>
      </c>
      <c r="T1501" s="6">
        <f t="shared" si="413"/>
        <v>0</v>
      </c>
      <c r="U1501" s="6" t="e">
        <f>IF(予定価格!$G$1939=0,ROUND(予定価格!H1489*(入力表!$F$12/予定価格!$H$1943),-$F$14),ROUND((予定価格!G1489*(入力表!$F$12-予定価格!$H$1943)/予定価格!$G$1943)+予定価格!H1489,-$F$14))</f>
        <v>#DIV/0!</v>
      </c>
      <c r="V1501" t="e">
        <f>IF(U1501=0,1,IF(予定価格!O1489=0,1,(U1501-予定価格!P1489)/予定価格!O1489))</f>
        <v>#DIV/0!</v>
      </c>
      <c r="W1501" t="e">
        <f t="shared" si="421"/>
        <v>#DIV/0!</v>
      </c>
      <c r="X1501" t="e">
        <f t="shared" si="414"/>
        <v>#DIV/0!</v>
      </c>
      <c r="Y1501" t="e">
        <f>IF(U1501=0,0,IF(予定価格!G1489=0,0,(U1501-予定価格!H1489)/予定価格!G1489))</f>
        <v>#DIV/0!</v>
      </c>
      <c r="Z1501" t="e">
        <f t="shared" si="422"/>
        <v>#DIV/0!</v>
      </c>
      <c r="AA1501" t="e">
        <f t="shared" si="415"/>
        <v>#DIV/0!</v>
      </c>
      <c r="AB1501" s="6" t="e">
        <f t="shared" si="416"/>
        <v>#DIV/0!</v>
      </c>
    </row>
    <row r="1502" spans="1:28" hidden="1" x14ac:dyDescent="0.2">
      <c r="A1502">
        <f>+予定価格!A1490</f>
        <v>0</v>
      </c>
      <c r="B1502" s="268">
        <f>ROUND(予定価格!B1490*査定表!$B$1949,-D1502)+E1502</f>
        <v>0</v>
      </c>
      <c r="C1502" s="268"/>
      <c r="D1502" s="32">
        <f t="shared" si="417"/>
        <v>3</v>
      </c>
      <c r="E1502" s="33">
        <f t="shared" si="407"/>
        <v>0</v>
      </c>
      <c r="F1502" s="268">
        <f>IF($F$12=0,0,IF(予定価格!$G$1939=0,ROUND(予定価格!H1490*(入力表!$F$12/予定価格!$H$1943),-H1502),ROUND((予定価格!G1490*(入力表!$F$12-予定価格!$H$1943)/予定価格!$G$1943)+予定価格!H1490,-H1502)))+I1502</f>
        <v>0</v>
      </c>
      <c r="G1502" s="268"/>
      <c r="H1502" s="34">
        <f t="shared" si="418"/>
        <v>3</v>
      </c>
      <c r="I1502" s="35">
        <f t="shared" si="408"/>
        <v>0</v>
      </c>
      <c r="J1502" s="252">
        <f t="shared" si="409"/>
        <v>0</v>
      </c>
      <c r="K1502" s="12">
        <f t="shared" si="410"/>
        <v>0</v>
      </c>
      <c r="L1502" s="37"/>
      <c r="M1502" s="6">
        <f>ROUND(予定価格!B1490*査定表!$B$1949,-$F$14)</f>
        <v>0</v>
      </c>
      <c r="N1502">
        <f>IF(M1502=0,1,M1502/予定価格!B1490)</f>
        <v>1</v>
      </c>
      <c r="O1502">
        <f t="shared" si="419"/>
        <v>11</v>
      </c>
      <c r="P1502">
        <f t="shared" si="411"/>
        <v>0</v>
      </c>
      <c r="Q1502">
        <f>IF(M1502=0,0,M1502/予定価格!B1490)</f>
        <v>0</v>
      </c>
      <c r="R1502">
        <f t="shared" si="420"/>
        <v>11</v>
      </c>
      <c r="S1502">
        <f t="shared" si="412"/>
        <v>0</v>
      </c>
      <c r="T1502" s="6">
        <f t="shared" si="413"/>
        <v>0</v>
      </c>
      <c r="U1502" s="6" t="e">
        <f>IF(予定価格!$G$1939=0,ROUND(予定価格!H1490*(入力表!$F$12/予定価格!$H$1943),-$F$14),ROUND((予定価格!G1490*(入力表!$F$12-予定価格!$H$1943)/予定価格!$G$1943)+予定価格!H1490,-$F$14))</f>
        <v>#DIV/0!</v>
      </c>
      <c r="V1502" t="e">
        <f>IF(U1502=0,1,IF(予定価格!O1490=0,1,(U1502-予定価格!P1490)/予定価格!O1490))</f>
        <v>#DIV/0!</v>
      </c>
      <c r="W1502" t="e">
        <f t="shared" si="421"/>
        <v>#DIV/0!</v>
      </c>
      <c r="X1502" t="e">
        <f t="shared" si="414"/>
        <v>#DIV/0!</v>
      </c>
      <c r="Y1502" t="e">
        <f>IF(U1502=0,0,IF(予定価格!G1490=0,0,(U1502-予定価格!H1490)/予定価格!G1490))</f>
        <v>#DIV/0!</v>
      </c>
      <c r="Z1502" t="e">
        <f t="shared" si="422"/>
        <v>#DIV/0!</v>
      </c>
      <c r="AA1502" t="e">
        <f t="shared" si="415"/>
        <v>#DIV/0!</v>
      </c>
      <c r="AB1502" s="6" t="e">
        <f t="shared" si="416"/>
        <v>#DIV/0!</v>
      </c>
    </row>
    <row r="1503" spans="1:28" hidden="1" x14ac:dyDescent="0.2">
      <c r="A1503">
        <f>+予定価格!A1491</f>
        <v>0</v>
      </c>
      <c r="B1503" s="268">
        <f>ROUND(予定価格!B1491*査定表!$B$1949,-D1503)+E1503</f>
        <v>0</v>
      </c>
      <c r="C1503" s="268"/>
      <c r="D1503" s="32">
        <f t="shared" si="417"/>
        <v>3</v>
      </c>
      <c r="E1503" s="33">
        <f t="shared" si="407"/>
        <v>0</v>
      </c>
      <c r="F1503" s="268">
        <f>IF($F$12=0,0,IF(予定価格!$G$1939=0,ROUND(予定価格!H1491*(入力表!$F$12/予定価格!$H$1943),-H1503),ROUND((予定価格!G1491*(入力表!$F$12-予定価格!$H$1943)/予定価格!$G$1943)+予定価格!H1491,-H1503)))+I1503</f>
        <v>0</v>
      </c>
      <c r="G1503" s="268"/>
      <c r="H1503" s="34">
        <f t="shared" si="418"/>
        <v>3</v>
      </c>
      <c r="I1503" s="35">
        <f t="shared" si="408"/>
        <v>0</v>
      </c>
      <c r="J1503" s="252">
        <f t="shared" si="409"/>
        <v>0</v>
      </c>
      <c r="K1503" s="12">
        <f t="shared" si="410"/>
        <v>0</v>
      </c>
      <c r="L1503" s="37"/>
      <c r="M1503" s="6">
        <f>ROUND(予定価格!B1491*査定表!$B$1949,-$F$14)</f>
        <v>0</v>
      </c>
      <c r="N1503">
        <f>IF(M1503=0,1,M1503/予定価格!B1491)</f>
        <v>1</v>
      </c>
      <c r="O1503">
        <f t="shared" si="419"/>
        <v>11</v>
      </c>
      <c r="P1503">
        <f t="shared" si="411"/>
        <v>0</v>
      </c>
      <c r="Q1503">
        <f>IF(M1503=0,0,M1503/予定価格!B1491)</f>
        <v>0</v>
      </c>
      <c r="R1503">
        <f t="shared" si="420"/>
        <v>11</v>
      </c>
      <c r="S1503">
        <f t="shared" si="412"/>
        <v>0</v>
      </c>
      <c r="T1503" s="6">
        <f t="shared" si="413"/>
        <v>0</v>
      </c>
      <c r="U1503" s="6" t="e">
        <f>IF(予定価格!$G$1939=0,ROUND(予定価格!H1491*(入力表!$F$12/予定価格!$H$1943),-$F$14),ROUND((予定価格!G1491*(入力表!$F$12-予定価格!$H$1943)/予定価格!$G$1943)+予定価格!H1491,-$F$14))</f>
        <v>#DIV/0!</v>
      </c>
      <c r="V1503" t="e">
        <f>IF(U1503=0,1,IF(予定価格!O1491=0,1,(U1503-予定価格!P1491)/予定価格!O1491))</f>
        <v>#DIV/0!</v>
      </c>
      <c r="W1503" t="e">
        <f t="shared" si="421"/>
        <v>#DIV/0!</v>
      </c>
      <c r="X1503" t="e">
        <f t="shared" si="414"/>
        <v>#DIV/0!</v>
      </c>
      <c r="Y1503" t="e">
        <f>IF(U1503=0,0,IF(予定価格!G1491=0,0,(U1503-予定価格!H1491)/予定価格!G1491))</f>
        <v>#DIV/0!</v>
      </c>
      <c r="Z1503" t="e">
        <f t="shared" si="422"/>
        <v>#DIV/0!</v>
      </c>
      <c r="AA1503" t="e">
        <f t="shared" si="415"/>
        <v>#DIV/0!</v>
      </c>
      <c r="AB1503" s="6" t="e">
        <f t="shared" si="416"/>
        <v>#DIV/0!</v>
      </c>
    </row>
    <row r="1504" spans="1:28" hidden="1" x14ac:dyDescent="0.2">
      <c r="A1504">
        <f>+予定価格!A1492</f>
        <v>0</v>
      </c>
      <c r="B1504" s="268">
        <f>ROUND(予定価格!B1492*査定表!$B$1949,-D1504)+E1504</f>
        <v>0</v>
      </c>
      <c r="C1504" s="268"/>
      <c r="D1504" s="32">
        <f t="shared" si="417"/>
        <v>3</v>
      </c>
      <c r="E1504" s="33">
        <f t="shared" si="407"/>
        <v>0</v>
      </c>
      <c r="F1504" s="268">
        <f>IF($F$12=0,0,IF(予定価格!$G$1939=0,ROUND(予定価格!H1492*(入力表!$F$12/予定価格!$H$1943),-H1504),ROUND((予定価格!G1492*(入力表!$F$12-予定価格!$H$1943)/予定価格!$G$1943)+予定価格!H1492,-H1504)))+I1504</f>
        <v>0</v>
      </c>
      <c r="G1504" s="268"/>
      <c r="H1504" s="34">
        <f t="shared" si="418"/>
        <v>3</v>
      </c>
      <c r="I1504" s="35">
        <f t="shared" si="408"/>
        <v>0</v>
      </c>
      <c r="J1504" s="252">
        <f t="shared" si="409"/>
        <v>0</v>
      </c>
      <c r="K1504" s="12">
        <f t="shared" si="410"/>
        <v>0</v>
      </c>
      <c r="L1504" s="37"/>
      <c r="M1504" s="6">
        <f>ROUND(予定価格!B1492*査定表!$B$1949,-$F$14)</f>
        <v>0</v>
      </c>
      <c r="N1504">
        <f>IF(M1504=0,1,M1504/予定価格!B1492)</f>
        <v>1</v>
      </c>
      <c r="O1504">
        <f t="shared" si="419"/>
        <v>11</v>
      </c>
      <c r="P1504">
        <f t="shared" si="411"/>
        <v>0</v>
      </c>
      <c r="Q1504">
        <f>IF(M1504=0,0,M1504/予定価格!B1492)</f>
        <v>0</v>
      </c>
      <c r="R1504">
        <f t="shared" si="420"/>
        <v>11</v>
      </c>
      <c r="S1504">
        <f t="shared" si="412"/>
        <v>0</v>
      </c>
      <c r="T1504" s="6">
        <f t="shared" si="413"/>
        <v>0</v>
      </c>
      <c r="U1504" s="6" t="e">
        <f>IF(予定価格!$G$1939=0,ROUND(予定価格!H1492*(入力表!$F$12/予定価格!$H$1943),-$F$14),ROUND((予定価格!G1492*(入力表!$F$12-予定価格!$H$1943)/予定価格!$G$1943)+予定価格!H1492,-$F$14))</f>
        <v>#DIV/0!</v>
      </c>
      <c r="V1504" t="e">
        <f>IF(U1504=0,1,IF(予定価格!O1492=0,1,(U1504-予定価格!P1492)/予定価格!O1492))</f>
        <v>#DIV/0!</v>
      </c>
      <c r="W1504" t="e">
        <f t="shared" si="421"/>
        <v>#DIV/0!</v>
      </c>
      <c r="X1504" t="e">
        <f t="shared" si="414"/>
        <v>#DIV/0!</v>
      </c>
      <c r="Y1504" t="e">
        <f>IF(U1504=0,0,IF(予定価格!G1492=0,0,(U1504-予定価格!H1492)/予定価格!G1492))</f>
        <v>#DIV/0!</v>
      </c>
      <c r="Z1504" t="e">
        <f t="shared" si="422"/>
        <v>#DIV/0!</v>
      </c>
      <c r="AA1504" t="e">
        <f t="shared" si="415"/>
        <v>#DIV/0!</v>
      </c>
      <c r="AB1504" s="6" t="e">
        <f t="shared" si="416"/>
        <v>#DIV/0!</v>
      </c>
    </row>
    <row r="1505" spans="1:28" hidden="1" x14ac:dyDescent="0.2">
      <c r="A1505">
        <f>+予定価格!A1493</f>
        <v>0</v>
      </c>
      <c r="B1505" s="268">
        <f>ROUND(予定価格!B1493*査定表!$B$1949,-D1505)+E1505</f>
        <v>0</v>
      </c>
      <c r="C1505" s="268"/>
      <c r="D1505" s="32">
        <f t="shared" si="417"/>
        <v>3</v>
      </c>
      <c r="E1505" s="33">
        <f t="shared" si="407"/>
        <v>0</v>
      </c>
      <c r="F1505" s="268">
        <f>IF($F$12=0,0,IF(予定価格!$G$1939=0,ROUND(予定価格!H1493*(入力表!$F$12/予定価格!$H$1943),-H1505),ROUND((予定価格!G1493*(入力表!$F$12-予定価格!$H$1943)/予定価格!$G$1943)+予定価格!H1493,-H1505)))+I1505</f>
        <v>0</v>
      </c>
      <c r="G1505" s="268"/>
      <c r="H1505" s="34">
        <f t="shared" si="418"/>
        <v>3</v>
      </c>
      <c r="I1505" s="35">
        <f t="shared" si="408"/>
        <v>0</v>
      </c>
      <c r="J1505" s="252">
        <f t="shared" si="409"/>
        <v>0</v>
      </c>
      <c r="K1505" s="12">
        <f t="shared" si="410"/>
        <v>0</v>
      </c>
      <c r="L1505" s="37"/>
      <c r="M1505" s="6">
        <f>ROUND(予定価格!B1493*査定表!$B$1949,-$F$14)</f>
        <v>0</v>
      </c>
      <c r="N1505">
        <f>IF(M1505=0,1,M1505/予定価格!B1493)</f>
        <v>1</v>
      </c>
      <c r="O1505">
        <f t="shared" si="419"/>
        <v>11</v>
      </c>
      <c r="P1505">
        <f t="shared" si="411"/>
        <v>0</v>
      </c>
      <c r="Q1505">
        <f>IF(M1505=0,0,M1505/予定価格!B1493)</f>
        <v>0</v>
      </c>
      <c r="R1505">
        <f t="shared" si="420"/>
        <v>11</v>
      </c>
      <c r="S1505">
        <f t="shared" si="412"/>
        <v>0</v>
      </c>
      <c r="T1505" s="6">
        <f t="shared" si="413"/>
        <v>0</v>
      </c>
      <c r="U1505" s="6" t="e">
        <f>IF(予定価格!$G$1939=0,ROUND(予定価格!H1493*(入力表!$F$12/予定価格!$H$1943),-$F$14),ROUND((予定価格!G1493*(入力表!$F$12-予定価格!$H$1943)/予定価格!$G$1943)+予定価格!H1493,-$F$14))</f>
        <v>#DIV/0!</v>
      </c>
      <c r="V1505" t="e">
        <f>IF(U1505=0,1,IF(予定価格!O1493=0,1,(U1505-予定価格!P1493)/予定価格!O1493))</f>
        <v>#DIV/0!</v>
      </c>
      <c r="W1505" t="e">
        <f t="shared" si="421"/>
        <v>#DIV/0!</v>
      </c>
      <c r="X1505" t="e">
        <f t="shared" si="414"/>
        <v>#DIV/0!</v>
      </c>
      <c r="Y1505" t="e">
        <f>IF(U1505=0,0,IF(予定価格!G1493=0,0,(U1505-予定価格!H1493)/予定価格!G1493))</f>
        <v>#DIV/0!</v>
      </c>
      <c r="Z1505" t="e">
        <f t="shared" si="422"/>
        <v>#DIV/0!</v>
      </c>
      <c r="AA1505" t="e">
        <f t="shared" si="415"/>
        <v>#DIV/0!</v>
      </c>
      <c r="AB1505" s="6" t="e">
        <f t="shared" si="416"/>
        <v>#DIV/0!</v>
      </c>
    </row>
    <row r="1506" spans="1:28" hidden="1" x14ac:dyDescent="0.2">
      <c r="A1506">
        <f>+予定価格!A1494</f>
        <v>0</v>
      </c>
      <c r="B1506" s="268">
        <f>ROUND(予定価格!B1494*査定表!$B$1949,-D1506)+E1506</f>
        <v>0</v>
      </c>
      <c r="C1506" s="268"/>
      <c r="D1506" s="32">
        <f t="shared" si="417"/>
        <v>3</v>
      </c>
      <c r="E1506" s="33">
        <f t="shared" si="407"/>
        <v>0</v>
      </c>
      <c r="F1506" s="268">
        <f>IF($F$12=0,0,IF(予定価格!$G$1939=0,ROUND(予定価格!H1494*(入力表!$F$12/予定価格!$H$1943),-H1506),ROUND((予定価格!G1494*(入力表!$F$12-予定価格!$H$1943)/予定価格!$G$1943)+予定価格!H1494,-H1506)))+I1506</f>
        <v>0</v>
      </c>
      <c r="G1506" s="268"/>
      <c r="H1506" s="34">
        <f t="shared" si="418"/>
        <v>3</v>
      </c>
      <c r="I1506" s="35">
        <f t="shared" si="408"/>
        <v>0</v>
      </c>
      <c r="J1506" s="252">
        <f t="shared" si="409"/>
        <v>0</v>
      </c>
      <c r="K1506" s="12">
        <f t="shared" si="410"/>
        <v>0</v>
      </c>
      <c r="L1506" s="37"/>
      <c r="M1506" s="6">
        <f>ROUND(予定価格!B1494*査定表!$B$1949,-$F$14)</f>
        <v>0</v>
      </c>
      <c r="N1506">
        <f>IF(M1506=0,1,M1506/予定価格!B1494)</f>
        <v>1</v>
      </c>
      <c r="O1506">
        <f t="shared" si="419"/>
        <v>11</v>
      </c>
      <c r="P1506">
        <f t="shared" si="411"/>
        <v>0</v>
      </c>
      <c r="Q1506">
        <f>IF(M1506=0,0,M1506/予定価格!B1494)</f>
        <v>0</v>
      </c>
      <c r="R1506">
        <f t="shared" si="420"/>
        <v>11</v>
      </c>
      <c r="S1506">
        <f t="shared" si="412"/>
        <v>0</v>
      </c>
      <c r="T1506" s="6">
        <f t="shared" si="413"/>
        <v>0</v>
      </c>
      <c r="U1506" s="6" t="e">
        <f>IF(予定価格!$G$1939=0,ROUND(予定価格!H1494*(入力表!$F$12/予定価格!$H$1943),-$F$14),ROUND((予定価格!G1494*(入力表!$F$12-予定価格!$H$1943)/予定価格!$G$1943)+予定価格!H1494,-$F$14))</f>
        <v>#DIV/0!</v>
      </c>
      <c r="V1506" t="e">
        <f>IF(U1506=0,1,IF(予定価格!O1494=0,1,(U1506-予定価格!P1494)/予定価格!O1494))</f>
        <v>#DIV/0!</v>
      </c>
      <c r="W1506" t="e">
        <f t="shared" si="421"/>
        <v>#DIV/0!</v>
      </c>
      <c r="X1506" t="e">
        <f t="shared" si="414"/>
        <v>#DIV/0!</v>
      </c>
      <c r="Y1506" t="e">
        <f>IF(U1506=0,0,IF(予定価格!G1494=0,0,(U1506-予定価格!H1494)/予定価格!G1494))</f>
        <v>#DIV/0!</v>
      </c>
      <c r="Z1506" t="e">
        <f t="shared" si="422"/>
        <v>#DIV/0!</v>
      </c>
      <c r="AA1506" t="e">
        <f t="shared" si="415"/>
        <v>#DIV/0!</v>
      </c>
      <c r="AB1506" s="6" t="e">
        <f t="shared" si="416"/>
        <v>#DIV/0!</v>
      </c>
    </row>
    <row r="1507" spans="1:28" hidden="1" x14ac:dyDescent="0.2">
      <c r="A1507">
        <f>+予定価格!A1495</f>
        <v>0</v>
      </c>
      <c r="B1507" s="268">
        <f>ROUND(予定価格!B1495*査定表!$B$1949,-D1507)+E1507</f>
        <v>0</v>
      </c>
      <c r="C1507" s="268"/>
      <c r="D1507" s="32">
        <f t="shared" si="417"/>
        <v>3</v>
      </c>
      <c r="E1507" s="33">
        <f t="shared" ref="E1507:E1570" si="423">IF(F$12=0,+P1507+S1507,0)</f>
        <v>0</v>
      </c>
      <c r="F1507" s="268">
        <f>IF($F$12=0,0,IF(予定価格!$G$1939=0,ROUND(予定価格!H1495*(入力表!$F$12/予定価格!$H$1943),-H1507),ROUND((予定価格!G1495*(入力表!$F$12-予定価格!$H$1943)/予定価格!$G$1943)+予定価格!H1495,-H1507)))+I1507</f>
        <v>0</v>
      </c>
      <c r="G1507" s="268"/>
      <c r="H1507" s="34">
        <f t="shared" si="418"/>
        <v>3</v>
      </c>
      <c r="I1507" s="35">
        <f t="shared" ref="I1507:I1570" si="424">IF(F$12=0,0,+X1507+AA1507)</f>
        <v>0</v>
      </c>
      <c r="J1507" s="252">
        <f t="shared" ref="J1507:J1570" si="425">+F1507+K1507</f>
        <v>0</v>
      </c>
      <c r="K1507" s="12">
        <f t="shared" ref="K1507:K1570" si="426">+B1507</f>
        <v>0</v>
      </c>
      <c r="L1507" s="37"/>
      <c r="M1507" s="6">
        <f>ROUND(予定価格!B1495*査定表!$B$1949,-$F$14)</f>
        <v>0</v>
      </c>
      <c r="N1507">
        <f>IF(M1507=0,1,M1507/予定価格!B1495)</f>
        <v>1</v>
      </c>
      <c r="O1507">
        <f t="shared" si="419"/>
        <v>11</v>
      </c>
      <c r="P1507">
        <f t="shared" ref="P1507:P1570" si="427">IF(M$15&gt;0,IF(O1507*10^$F$14&lt;=M$15,10^$F$14,0),0)</f>
        <v>0</v>
      </c>
      <c r="Q1507">
        <f>IF(M1507=0,0,M1507/予定価格!B1495)</f>
        <v>0</v>
      </c>
      <c r="R1507">
        <f t="shared" si="420"/>
        <v>11</v>
      </c>
      <c r="S1507">
        <f t="shared" ref="S1507:S1570" si="428">IF(M$15&lt;0,IF(R1507*10^$F$14&lt;=-M$15,-(10^$F$14),0),0)</f>
        <v>0</v>
      </c>
      <c r="T1507" s="6">
        <f t="shared" ref="T1507:T1570" si="429">+M1507+P1507+S1507</f>
        <v>0</v>
      </c>
      <c r="U1507" s="6" t="e">
        <f>IF(予定価格!$G$1939=0,ROUND(予定価格!H1495*(入力表!$F$12/予定価格!$H$1943),-$F$14),ROUND((予定価格!G1495*(入力表!$F$12-予定価格!$H$1943)/予定価格!$G$1943)+予定価格!H1495,-$F$14))</f>
        <v>#DIV/0!</v>
      </c>
      <c r="V1507" t="e">
        <f>IF(U1507=0,1,IF(予定価格!O1495=0,1,(U1507-予定価格!P1495)/予定価格!O1495))</f>
        <v>#DIV/0!</v>
      </c>
      <c r="W1507" t="e">
        <f t="shared" si="421"/>
        <v>#DIV/0!</v>
      </c>
      <c r="X1507" t="e">
        <f t="shared" ref="X1507:X1570" si="430">IF(U$15&gt;0,IF(W1507*10^$F$14&lt;=U$15,10^$F$14,0),0)</f>
        <v>#DIV/0!</v>
      </c>
      <c r="Y1507" t="e">
        <f>IF(U1507=0,0,IF(予定価格!G1495=0,0,(U1507-予定価格!H1495)/予定価格!G1495))</f>
        <v>#DIV/0!</v>
      </c>
      <c r="Z1507" t="e">
        <f t="shared" si="422"/>
        <v>#DIV/0!</v>
      </c>
      <c r="AA1507" t="e">
        <f t="shared" ref="AA1507:AA1570" si="431">IF(U$15&lt;0,IF(Z1507*10^$F$14&lt;=-U$15,-(10^$F$14),0),0)</f>
        <v>#DIV/0!</v>
      </c>
      <c r="AB1507" s="6" t="e">
        <f t="shared" ref="AB1507:AB1570" si="432">+U1507+X1507+AA1507</f>
        <v>#DIV/0!</v>
      </c>
    </row>
    <row r="1508" spans="1:28" hidden="1" x14ac:dyDescent="0.2">
      <c r="A1508">
        <f>+予定価格!A1496</f>
        <v>0</v>
      </c>
      <c r="B1508" s="268">
        <f>ROUND(予定価格!B1496*査定表!$B$1949,-D1508)+E1508</f>
        <v>0</v>
      </c>
      <c r="C1508" s="268"/>
      <c r="D1508" s="32">
        <f t="shared" si="417"/>
        <v>3</v>
      </c>
      <c r="E1508" s="33">
        <f t="shared" si="423"/>
        <v>0</v>
      </c>
      <c r="F1508" s="268">
        <f>IF($F$12=0,0,IF(予定価格!$G$1939=0,ROUND(予定価格!H1496*(入力表!$F$12/予定価格!$H$1943),-H1508),ROUND((予定価格!G1496*(入力表!$F$12-予定価格!$H$1943)/予定価格!$G$1943)+予定価格!H1496,-H1508)))+I1508</f>
        <v>0</v>
      </c>
      <c r="G1508" s="268"/>
      <c r="H1508" s="34">
        <f t="shared" si="418"/>
        <v>3</v>
      </c>
      <c r="I1508" s="35">
        <f t="shared" si="424"/>
        <v>0</v>
      </c>
      <c r="J1508" s="252">
        <f t="shared" si="425"/>
        <v>0</v>
      </c>
      <c r="K1508" s="12">
        <f t="shared" si="426"/>
        <v>0</v>
      </c>
      <c r="L1508" s="37"/>
      <c r="M1508" s="6">
        <f>ROUND(予定価格!B1496*査定表!$B$1949,-$F$14)</f>
        <v>0</v>
      </c>
      <c r="N1508">
        <f>IF(M1508=0,1,M1508/予定価格!B1496)</f>
        <v>1</v>
      </c>
      <c r="O1508">
        <f t="shared" si="419"/>
        <v>11</v>
      </c>
      <c r="P1508">
        <f t="shared" si="427"/>
        <v>0</v>
      </c>
      <c r="Q1508">
        <f>IF(M1508=0,0,M1508/予定価格!B1496)</f>
        <v>0</v>
      </c>
      <c r="R1508">
        <f t="shared" si="420"/>
        <v>11</v>
      </c>
      <c r="S1508">
        <f t="shared" si="428"/>
        <v>0</v>
      </c>
      <c r="T1508" s="6">
        <f t="shared" si="429"/>
        <v>0</v>
      </c>
      <c r="U1508" s="6" t="e">
        <f>IF(予定価格!$G$1939=0,ROUND(予定価格!H1496*(入力表!$F$12/予定価格!$H$1943),-$F$14),ROUND((予定価格!G1496*(入力表!$F$12-予定価格!$H$1943)/予定価格!$G$1943)+予定価格!H1496,-$F$14))</f>
        <v>#DIV/0!</v>
      </c>
      <c r="V1508" t="e">
        <f>IF(U1508=0,1,IF(予定価格!O1496=0,1,(U1508-予定価格!P1496)/予定価格!O1496))</f>
        <v>#DIV/0!</v>
      </c>
      <c r="W1508" t="e">
        <f t="shared" si="421"/>
        <v>#DIV/0!</v>
      </c>
      <c r="X1508" t="e">
        <f t="shared" si="430"/>
        <v>#DIV/0!</v>
      </c>
      <c r="Y1508" t="e">
        <f>IF(U1508=0,0,IF(予定価格!G1496=0,0,(U1508-予定価格!H1496)/予定価格!G1496))</f>
        <v>#DIV/0!</v>
      </c>
      <c r="Z1508" t="e">
        <f t="shared" si="422"/>
        <v>#DIV/0!</v>
      </c>
      <c r="AA1508" t="e">
        <f t="shared" si="431"/>
        <v>#DIV/0!</v>
      </c>
      <c r="AB1508" s="6" t="e">
        <f t="shared" si="432"/>
        <v>#DIV/0!</v>
      </c>
    </row>
    <row r="1509" spans="1:28" hidden="1" x14ac:dyDescent="0.2">
      <c r="A1509">
        <f>+予定価格!A1497</f>
        <v>0</v>
      </c>
      <c r="B1509" s="268">
        <f>ROUND(予定価格!B1497*査定表!$B$1949,-D1509)+E1509</f>
        <v>0</v>
      </c>
      <c r="C1509" s="268"/>
      <c r="D1509" s="32">
        <f t="shared" si="417"/>
        <v>3</v>
      </c>
      <c r="E1509" s="33">
        <f t="shared" si="423"/>
        <v>0</v>
      </c>
      <c r="F1509" s="268">
        <f>IF($F$12=0,0,IF(予定価格!$G$1939=0,ROUND(予定価格!H1497*(入力表!$F$12/予定価格!$H$1943),-H1509),ROUND((予定価格!G1497*(入力表!$F$12-予定価格!$H$1943)/予定価格!$G$1943)+予定価格!H1497,-H1509)))+I1509</f>
        <v>0</v>
      </c>
      <c r="G1509" s="268"/>
      <c r="H1509" s="34">
        <f t="shared" si="418"/>
        <v>3</v>
      </c>
      <c r="I1509" s="35">
        <f t="shared" si="424"/>
        <v>0</v>
      </c>
      <c r="J1509" s="252">
        <f t="shared" si="425"/>
        <v>0</v>
      </c>
      <c r="K1509" s="12">
        <f t="shared" si="426"/>
        <v>0</v>
      </c>
      <c r="L1509" s="37"/>
      <c r="M1509" s="6">
        <f>ROUND(予定価格!B1497*査定表!$B$1949,-$F$14)</f>
        <v>0</v>
      </c>
      <c r="N1509">
        <f>IF(M1509=0,1,M1509/予定価格!B1497)</f>
        <v>1</v>
      </c>
      <c r="O1509">
        <f t="shared" si="419"/>
        <v>11</v>
      </c>
      <c r="P1509">
        <f t="shared" si="427"/>
        <v>0</v>
      </c>
      <c r="Q1509">
        <f>IF(M1509=0,0,M1509/予定価格!B1497)</f>
        <v>0</v>
      </c>
      <c r="R1509">
        <f t="shared" si="420"/>
        <v>11</v>
      </c>
      <c r="S1509">
        <f t="shared" si="428"/>
        <v>0</v>
      </c>
      <c r="T1509" s="6">
        <f t="shared" si="429"/>
        <v>0</v>
      </c>
      <c r="U1509" s="6" t="e">
        <f>IF(予定価格!$G$1939=0,ROUND(予定価格!H1497*(入力表!$F$12/予定価格!$H$1943),-$F$14),ROUND((予定価格!G1497*(入力表!$F$12-予定価格!$H$1943)/予定価格!$G$1943)+予定価格!H1497,-$F$14))</f>
        <v>#DIV/0!</v>
      </c>
      <c r="V1509" t="e">
        <f>IF(U1509=0,1,IF(予定価格!O1497=0,1,(U1509-予定価格!P1497)/予定価格!O1497))</f>
        <v>#DIV/0!</v>
      </c>
      <c r="W1509" t="e">
        <f t="shared" si="421"/>
        <v>#DIV/0!</v>
      </c>
      <c r="X1509" t="e">
        <f t="shared" si="430"/>
        <v>#DIV/0!</v>
      </c>
      <c r="Y1509" t="e">
        <f>IF(U1509=0,0,IF(予定価格!G1497=0,0,(U1509-予定価格!H1497)/予定価格!G1497))</f>
        <v>#DIV/0!</v>
      </c>
      <c r="Z1509" t="e">
        <f t="shared" si="422"/>
        <v>#DIV/0!</v>
      </c>
      <c r="AA1509" t="e">
        <f t="shared" si="431"/>
        <v>#DIV/0!</v>
      </c>
      <c r="AB1509" s="6" t="e">
        <f t="shared" si="432"/>
        <v>#DIV/0!</v>
      </c>
    </row>
    <row r="1510" spans="1:28" hidden="1" x14ac:dyDescent="0.2">
      <c r="A1510">
        <f>+予定価格!A1498</f>
        <v>0</v>
      </c>
      <c r="B1510" s="268">
        <f>ROUND(予定価格!B1498*査定表!$B$1949,-D1510)+E1510</f>
        <v>0</v>
      </c>
      <c r="C1510" s="268"/>
      <c r="D1510" s="32">
        <f t="shared" si="417"/>
        <v>3</v>
      </c>
      <c r="E1510" s="33">
        <f t="shared" si="423"/>
        <v>0</v>
      </c>
      <c r="F1510" s="268">
        <f>IF($F$12=0,0,IF(予定価格!$G$1939=0,ROUND(予定価格!H1498*(入力表!$F$12/予定価格!$H$1943),-H1510),ROUND((予定価格!G1498*(入力表!$F$12-予定価格!$H$1943)/予定価格!$G$1943)+予定価格!H1498,-H1510)))+I1510</f>
        <v>0</v>
      </c>
      <c r="G1510" s="268"/>
      <c r="H1510" s="34">
        <f t="shared" si="418"/>
        <v>3</v>
      </c>
      <c r="I1510" s="35">
        <f t="shared" si="424"/>
        <v>0</v>
      </c>
      <c r="J1510" s="252">
        <f t="shared" si="425"/>
        <v>0</v>
      </c>
      <c r="K1510" s="12">
        <f t="shared" si="426"/>
        <v>0</v>
      </c>
      <c r="L1510" s="37"/>
      <c r="M1510" s="6">
        <f>ROUND(予定価格!B1498*査定表!$B$1949,-$F$14)</f>
        <v>0</v>
      </c>
      <c r="N1510">
        <f>IF(M1510=0,1,M1510/予定価格!B1498)</f>
        <v>1</v>
      </c>
      <c r="O1510">
        <f t="shared" si="419"/>
        <v>11</v>
      </c>
      <c r="P1510">
        <f t="shared" si="427"/>
        <v>0</v>
      </c>
      <c r="Q1510">
        <f>IF(M1510=0,0,M1510/予定価格!B1498)</f>
        <v>0</v>
      </c>
      <c r="R1510">
        <f t="shared" si="420"/>
        <v>11</v>
      </c>
      <c r="S1510">
        <f t="shared" si="428"/>
        <v>0</v>
      </c>
      <c r="T1510" s="6">
        <f t="shared" si="429"/>
        <v>0</v>
      </c>
      <c r="U1510" s="6" t="e">
        <f>IF(予定価格!$G$1939=0,ROUND(予定価格!H1498*(入力表!$F$12/予定価格!$H$1943),-$F$14),ROUND((予定価格!G1498*(入力表!$F$12-予定価格!$H$1943)/予定価格!$G$1943)+予定価格!H1498,-$F$14))</f>
        <v>#DIV/0!</v>
      </c>
      <c r="V1510" t="e">
        <f>IF(U1510=0,1,IF(予定価格!O1498=0,1,(U1510-予定価格!P1498)/予定価格!O1498))</f>
        <v>#DIV/0!</v>
      </c>
      <c r="W1510" t="e">
        <f t="shared" si="421"/>
        <v>#DIV/0!</v>
      </c>
      <c r="X1510" t="e">
        <f t="shared" si="430"/>
        <v>#DIV/0!</v>
      </c>
      <c r="Y1510" t="e">
        <f>IF(U1510=0,0,IF(予定価格!G1498=0,0,(U1510-予定価格!H1498)/予定価格!G1498))</f>
        <v>#DIV/0!</v>
      </c>
      <c r="Z1510" t="e">
        <f t="shared" si="422"/>
        <v>#DIV/0!</v>
      </c>
      <c r="AA1510" t="e">
        <f t="shared" si="431"/>
        <v>#DIV/0!</v>
      </c>
      <c r="AB1510" s="6" t="e">
        <f t="shared" si="432"/>
        <v>#DIV/0!</v>
      </c>
    </row>
    <row r="1511" spans="1:28" hidden="1" x14ac:dyDescent="0.2">
      <c r="A1511">
        <f>+予定価格!A1499</f>
        <v>0</v>
      </c>
      <c r="B1511" s="268">
        <f>ROUND(予定価格!B1499*査定表!$B$1949,-D1511)+E1511</f>
        <v>0</v>
      </c>
      <c r="C1511" s="268"/>
      <c r="D1511" s="32">
        <f t="shared" si="417"/>
        <v>3</v>
      </c>
      <c r="E1511" s="33">
        <f t="shared" si="423"/>
        <v>0</v>
      </c>
      <c r="F1511" s="268">
        <f>IF($F$12=0,0,IF(予定価格!$G$1939=0,ROUND(予定価格!H1499*(入力表!$F$12/予定価格!$H$1943),-H1511),ROUND((予定価格!G1499*(入力表!$F$12-予定価格!$H$1943)/予定価格!$G$1943)+予定価格!H1499,-H1511)))+I1511</f>
        <v>0</v>
      </c>
      <c r="G1511" s="268"/>
      <c r="H1511" s="34">
        <f t="shared" si="418"/>
        <v>3</v>
      </c>
      <c r="I1511" s="35">
        <f t="shared" si="424"/>
        <v>0</v>
      </c>
      <c r="J1511" s="252">
        <f t="shared" si="425"/>
        <v>0</v>
      </c>
      <c r="K1511" s="12">
        <f t="shared" si="426"/>
        <v>0</v>
      </c>
      <c r="L1511" s="37"/>
      <c r="M1511" s="6">
        <f>ROUND(予定価格!B1499*査定表!$B$1949,-$F$14)</f>
        <v>0</v>
      </c>
      <c r="N1511">
        <f>IF(M1511=0,1,M1511/予定価格!B1499)</f>
        <v>1</v>
      </c>
      <c r="O1511">
        <f t="shared" si="419"/>
        <v>11</v>
      </c>
      <c r="P1511">
        <f t="shared" si="427"/>
        <v>0</v>
      </c>
      <c r="Q1511">
        <f>IF(M1511=0,0,M1511/予定価格!B1499)</f>
        <v>0</v>
      </c>
      <c r="R1511">
        <f t="shared" si="420"/>
        <v>11</v>
      </c>
      <c r="S1511">
        <f t="shared" si="428"/>
        <v>0</v>
      </c>
      <c r="T1511" s="6">
        <f t="shared" si="429"/>
        <v>0</v>
      </c>
      <c r="U1511" s="6" t="e">
        <f>IF(予定価格!$G$1939=0,ROUND(予定価格!H1499*(入力表!$F$12/予定価格!$H$1943),-$F$14),ROUND((予定価格!G1499*(入力表!$F$12-予定価格!$H$1943)/予定価格!$G$1943)+予定価格!H1499,-$F$14))</f>
        <v>#DIV/0!</v>
      </c>
      <c r="V1511" t="e">
        <f>IF(U1511=0,1,IF(予定価格!O1499=0,1,(U1511-予定価格!P1499)/予定価格!O1499))</f>
        <v>#DIV/0!</v>
      </c>
      <c r="W1511" t="e">
        <f t="shared" si="421"/>
        <v>#DIV/0!</v>
      </c>
      <c r="X1511" t="e">
        <f t="shared" si="430"/>
        <v>#DIV/0!</v>
      </c>
      <c r="Y1511" t="e">
        <f>IF(U1511=0,0,IF(予定価格!G1499=0,0,(U1511-予定価格!H1499)/予定価格!G1499))</f>
        <v>#DIV/0!</v>
      </c>
      <c r="Z1511" t="e">
        <f t="shared" si="422"/>
        <v>#DIV/0!</v>
      </c>
      <c r="AA1511" t="e">
        <f t="shared" si="431"/>
        <v>#DIV/0!</v>
      </c>
      <c r="AB1511" s="6" t="e">
        <f t="shared" si="432"/>
        <v>#DIV/0!</v>
      </c>
    </row>
    <row r="1512" spans="1:28" hidden="1" x14ac:dyDescent="0.2">
      <c r="A1512">
        <f>+予定価格!A1500</f>
        <v>0</v>
      </c>
      <c r="B1512" s="268">
        <f>ROUND(予定価格!B1500*査定表!$B$1949,-D1512)+E1512</f>
        <v>0</v>
      </c>
      <c r="C1512" s="268"/>
      <c r="D1512" s="32">
        <f t="shared" si="417"/>
        <v>3</v>
      </c>
      <c r="E1512" s="33">
        <f t="shared" si="423"/>
        <v>0</v>
      </c>
      <c r="F1512" s="268">
        <f>IF($F$12=0,0,IF(予定価格!$G$1939=0,ROUND(予定価格!H1500*(入力表!$F$12/予定価格!$H$1943),-H1512),ROUND((予定価格!G1500*(入力表!$F$12-予定価格!$H$1943)/予定価格!$G$1943)+予定価格!H1500,-H1512)))+I1512</f>
        <v>0</v>
      </c>
      <c r="G1512" s="268"/>
      <c r="H1512" s="34">
        <f t="shared" si="418"/>
        <v>3</v>
      </c>
      <c r="I1512" s="35">
        <f t="shared" si="424"/>
        <v>0</v>
      </c>
      <c r="J1512" s="252">
        <f t="shared" si="425"/>
        <v>0</v>
      </c>
      <c r="K1512" s="12">
        <f t="shared" si="426"/>
        <v>0</v>
      </c>
      <c r="L1512" s="37"/>
      <c r="M1512" s="6">
        <f>ROUND(予定価格!B1500*査定表!$B$1949,-$F$14)</f>
        <v>0</v>
      </c>
      <c r="N1512">
        <f>IF(M1512=0,1,M1512/予定価格!B1500)</f>
        <v>1</v>
      </c>
      <c r="O1512">
        <f t="shared" si="419"/>
        <v>11</v>
      </c>
      <c r="P1512">
        <f t="shared" si="427"/>
        <v>0</v>
      </c>
      <c r="Q1512">
        <f>IF(M1512=0,0,M1512/予定価格!B1500)</f>
        <v>0</v>
      </c>
      <c r="R1512">
        <f t="shared" si="420"/>
        <v>11</v>
      </c>
      <c r="S1512">
        <f t="shared" si="428"/>
        <v>0</v>
      </c>
      <c r="T1512" s="6">
        <f t="shared" si="429"/>
        <v>0</v>
      </c>
      <c r="U1512" s="6" t="e">
        <f>IF(予定価格!$G$1939=0,ROUND(予定価格!H1500*(入力表!$F$12/予定価格!$H$1943),-$F$14),ROUND((予定価格!G1500*(入力表!$F$12-予定価格!$H$1943)/予定価格!$G$1943)+予定価格!H1500,-$F$14))</f>
        <v>#DIV/0!</v>
      </c>
      <c r="V1512" t="e">
        <f>IF(U1512=0,1,IF(予定価格!O1500=0,1,(U1512-予定価格!P1500)/予定価格!O1500))</f>
        <v>#DIV/0!</v>
      </c>
      <c r="W1512" t="e">
        <f t="shared" si="421"/>
        <v>#DIV/0!</v>
      </c>
      <c r="X1512" t="e">
        <f t="shared" si="430"/>
        <v>#DIV/0!</v>
      </c>
      <c r="Y1512" t="e">
        <f>IF(U1512=0,0,IF(予定価格!G1500=0,0,(U1512-予定価格!H1500)/予定価格!G1500))</f>
        <v>#DIV/0!</v>
      </c>
      <c r="Z1512" t="e">
        <f t="shared" si="422"/>
        <v>#DIV/0!</v>
      </c>
      <c r="AA1512" t="e">
        <f t="shared" si="431"/>
        <v>#DIV/0!</v>
      </c>
      <c r="AB1512" s="6" t="e">
        <f t="shared" si="432"/>
        <v>#DIV/0!</v>
      </c>
    </row>
    <row r="1513" spans="1:28" hidden="1" x14ac:dyDescent="0.2">
      <c r="A1513">
        <f>+予定価格!A1501</f>
        <v>0</v>
      </c>
      <c r="B1513" s="268">
        <f>ROUND(予定価格!B1501*査定表!$B$1949,-D1513)+E1513</f>
        <v>0</v>
      </c>
      <c r="C1513" s="268"/>
      <c r="D1513" s="32">
        <f t="shared" si="417"/>
        <v>3</v>
      </c>
      <c r="E1513" s="33">
        <f t="shared" si="423"/>
        <v>0</v>
      </c>
      <c r="F1513" s="268">
        <f>IF($F$12=0,0,IF(予定価格!$G$1939=0,ROUND(予定価格!H1501*(入力表!$F$12/予定価格!$H$1943),-H1513),ROUND((予定価格!G1501*(入力表!$F$12-予定価格!$H$1943)/予定価格!$G$1943)+予定価格!H1501,-H1513)))+I1513</f>
        <v>0</v>
      </c>
      <c r="G1513" s="268"/>
      <c r="H1513" s="34">
        <f t="shared" si="418"/>
        <v>3</v>
      </c>
      <c r="I1513" s="35">
        <f t="shared" si="424"/>
        <v>0</v>
      </c>
      <c r="J1513" s="252">
        <f t="shared" si="425"/>
        <v>0</v>
      </c>
      <c r="K1513" s="12">
        <f t="shared" si="426"/>
        <v>0</v>
      </c>
      <c r="L1513" s="37"/>
      <c r="M1513" s="6">
        <f>ROUND(予定価格!B1501*査定表!$B$1949,-$F$14)</f>
        <v>0</v>
      </c>
      <c r="N1513">
        <f>IF(M1513=0,1,M1513/予定価格!B1501)</f>
        <v>1</v>
      </c>
      <c r="O1513">
        <f t="shared" si="419"/>
        <v>11</v>
      </c>
      <c r="P1513">
        <f t="shared" si="427"/>
        <v>0</v>
      </c>
      <c r="Q1513">
        <f>IF(M1513=0,0,M1513/予定価格!B1501)</f>
        <v>0</v>
      </c>
      <c r="R1513">
        <f t="shared" si="420"/>
        <v>11</v>
      </c>
      <c r="S1513">
        <f t="shared" si="428"/>
        <v>0</v>
      </c>
      <c r="T1513" s="6">
        <f t="shared" si="429"/>
        <v>0</v>
      </c>
      <c r="U1513" s="6" t="e">
        <f>IF(予定価格!$G$1939=0,ROUND(予定価格!H1501*(入力表!$F$12/予定価格!$H$1943),-$F$14),ROUND((予定価格!G1501*(入力表!$F$12-予定価格!$H$1943)/予定価格!$G$1943)+予定価格!H1501,-$F$14))</f>
        <v>#DIV/0!</v>
      </c>
      <c r="V1513" t="e">
        <f>IF(U1513=0,1,IF(予定価格!O1501=0,1,(U1513-予定価格!P1501)/予定価格!O1501))</f>
        <v>#DIV/0!</v>
      </c>
      <c r="W1513" t="e">
        <f t="shared" si="421"/>
        <v>#DIV/0!</v>
      </c>
      <c r="X1513" t="e">
        <f t="shared" si="430"/>
        <v>#DIV/0!</v>
      </c>
      <c r="Y1513" t="e">
        <f>IF(U1513=0,0,IF(予定価格!G1501=0,0,(U1513-予定価格!H1501)/予定価格!G1501))</f>
        <v>#DIV/0!</v>
      </c>
      <c r="Z1513" t="e">
        <f t="shared" si="422"/>
        <v>#DIV/0!</v>
      </c>
      <c r="AA1513" t="e">
        <f t="shared" si="431"/>
        <v>#DIV/0!</v>
      </c>
      <c r="AB1513" s="6" t="e">
        <f t="shared" si="432"/>
        <v>#DIV/0!</v>
      </c>
    </row>
    <row r="1514" spans="1:28" hidden="1" x14ac:dyDescent="0.2">
      <c r="A1514">
        <f>+予定価格!A1502</f>
        <v>0</v>
      </c>
      <c r="B1514" s="268">
        <f>ROUND(予定価格!B1502*査定表!$B$1949,-D1514)+E1514</f>
        <v>0</v>
      </c>
      <c r="C1514" s="268"/>
      <c r="D1514" s="32">
        <f t="shared" si="417"/>
        <v>3</v>
      </c>
      <c r="E1514" s="33">
        <f t="shared" si="423"/>
        <v>0</v>
      </c>
      <c r="F1514" s="268">
        <f>IF($F$12=0,0,IF(予定価格!$G$1939=0,ROUND(予定価格!H1502*(入力表!$F$12/予定価格!$H$1943),-H1514),ROUND((予定価格!G1502*(入力表!$F$12-予定価格!$H$1943)/予定価格!$G$1943)+予定価格!H1502,-H1514)))+I1514</f>
        <v>0</v>
      </c>
      <c r="G1514" s="268"/>
      <c r="H1514" s="34">
        <f t="shared" si="418"/>
        <v>3</v>
      </c>
      <c r="I1514" s="35">
        <f t="shared" si="424"/>
        <v>0</v>
      </c>
      <c r="J1514" s="252">
        <f t="shared" si="425"/>
        <v>0</v>
      </c>
      <c r="K1514" s="12">
        <f t="shared" si="426"/>
        <v>0</v>
      </c>
      <c r="L1514" s="37"/>
      <c r="M1514" s="6">
        <f>ROUND(予定価格!B1502*査定表!$B$1949,-$F$14)</f>
        <v>0</v>
      </c>
      <c r="N1514">
        <f>IF(M1514=0,1,M1514/予定価格!B1502)</f>
        <v>1</v>
      </c>
      <c r="O1514">
        <f t="shared" si="419"/>
        <v>11</v>
      </c>
      <c r="P1514">
        <f t="shared" si="427"/>
        <v>0</v>
      </c>
      <c r="Q1514">
        <f>IF(M1514=0,0,M1514/予定価格!B1502)</f>
        <v>0</v>
      </c>
      <c r="R1514">
        <f t="shared" si="420"/>
        <v>11</v>
      </c>
      <c r="S1514">
        <f t="shared" si="428"/>
        <v>0</v>
      </c>
      <c r="T1514" s="6">
        <f t="shared" si="429"/>
        <v>0</v>
      </c>
      <c r="U1514" s="6" t="e">
        <f>IF(予定価格!$G$1939=0,ROUND(予定価格!H1502*(入力表!$F$12/予定価格!$H$1943),-$F$14),ROUND((予定価格!G1502*(入力表!$F$12-予定価格!$H$1943)/予定価格!$G$1943)+予定価格!H1502,-$F$14))</f>
        <v>#DIV/0!</v>
      </c>
      <c r="V1514" t="e">
        <f>IF(U1514=0,1,IF(予定価格!O1502=0,1,(U1514-予定価格!P1502)/予定価格!O1502))</f>
        <v>#DIV/0!</v>
      </c>
      <c r="W1514" t="e">
        <f t="shared" si="421"/>
        <v>#DIV/0!</v>
      </c>
      <c r="X1514" t="e">
        <f t="shared" si="430"/>
        <v>#DIV/0!</v>
      </c>
      <c r="Y1514" t="e">
        <f>IF(U1514=0,0,IF(予定価格!G1502=0,0,(U1514-予定価格!H1502)/予定価格!G1502))</f>
        <v>#DIV/0!</v>
      </c>
      <c r="Z1514" t="e">
        <f t="shared" si="422"/>
        <v>#DIV/0!</v>
      </c>
      <c r="AA1514" t="e">
        <f t="shared" si="431"/>
        <v>#DIV/0!</v>
      </c>
      <c r="AB1514" s="6" t="e">
        <f t="shared" si="432"/>
        <v>#DIV/0!</v>
      </c>
    </row>
    <row r="1515" spans="1:28" hidden="1" x14ac:dyDescent="0.2">
      <c r="A1515">
        <f>+予定価格!A1503</f>
        <v>0</v>
      </c>
      <c r="B1515" s="268">
        <f>ROUND(予定価格!B1503*査定表!$B$1949,-D1515)+E1515</f>
        <v>0</v>
      </c>
      <c r="C1515" s="268"/>
      <c r="D1515" s="32">
        <f t="shared" si="417"/>
        <v>3</v>
      </c>
      <c r="E1515" s="33">
        <f t="shared" si="423"/>
        <v>0</v>
      </c>
      <c r="F1515" s="268">
        <f>IF($F$12=0,0,IF(予定価格!$G$1939=0,ROUND(予定価格!H1503*(入力表!$F$12/予定価格!$H$1943),-H1515),ROUND((予定価格!G1503*(入力表!$F$12-予定価格!$H$1943)/予定価格!$G$1943)+予定価格!H1503,-H1515)))+I1515</f>
        <v>0</v>
      </c>
      <c r="G1515" s="268"/>
      <c r="H1515" s="34">
        <f t="shared" si="418"/>
        <v>3</v>
      </c>
      <c r="I1515" s="35">
        <f t="shared" si="424"/>
        <v>0</v>
      </c>
      <c r="J1515" s="252">
        <f t="shared" si="425"/>
        <v>0</v>
      </c>
      <c r="K1515" s="12">
        <f t="shared" si="426"/>
        <v>0</v>
      </c>
      <c r="L1515" s="37"/>
      <c r="M1515" s="6">
        <f>ROUND(予定価格!B1503*査定表!$B$1949,-$F$14)</f>
        <v>0</v>
      </c>
      <c r="N1515">
        <f>IF(M1515=0,1,M1515/予定価格!B1503)</f>
        <v>1</v>
      </c>
      <c r="O1515">
        <f t="shared" si="419"/>
        <v>11</v>
      </c>
      <c r="P1515">
        <f t="shared" si="427"/>
        <v>0</v>
      </c>
      <c r="Q1515">
        <f>IF(M1515=0,0,M1515/予定価格!B1503)</f>
        <v>0</v>
      </c>
      <c r="R1515">
        <f t="shared" si="420"/>
        <v>11</v>
      </c>
      <c r="S1515">
        <f t="shared" si="428"/>
        <v>0</v>
      </c>
      <c r="T1515" s="6">
        <f t="shared" si="429"/>
        <v>0</v>
      </c>
      <c r="U1515" s="6" t="e">
        <f>IF(予定価格!$G$1939=0,ROUND(予定価格!H1503*(入力表!$F$12/予定価格!$H$1943),-$F$14),ROUND((予定価格!G1503*(入力表!$F$12-予定価格!$H$1943)/予定価格!$G$1943)+予定価格!H1503,-$F$14))</f>
        <v>#DIV/0!</v>
      </c>
      <c r="V1515" t="e">
        <f>IF(U1515=0,1,IF(予定価格!O1503=0,1,(U1515-予定価格!P1503)/予定価格!O1503))</f>
        <v>#DIV/0!</v>
      </c>
      <c r="W1515" t="e">
        <f t="shared" si="421"/>
        <v>#DIV/0!</v>
      </c>
      <c r="X1515" t="e">
        <f t="shared" si="430"/>
        <v>#DIV/0!</v>
      </c>
      <c r="Y1515" t="e">
        <f>IF(U1515=0,0,IF(予定価格!G1503=0,0,(U1515-予定価格!H1503)/予定価格!G1503))</f>
        <v>#DIV/0!</v>
      </c>
      <c r="Z1515" t="e">
        <f t="shared" si="422"/>
        <v>#DIV/0!</v>
      </c>
      <c r="AA1515" t="e">
        <f t="shared" si="431"/>
        <v>#DIV/0!</v>
      </c>
      <c r="AB1515" s="6" t="e">
        <f t="shared" si="432"/>
        <v>#DIV/0!</v>
      </c>
    </row>
    <row r="1516" spans="1:28" hidden="1" x14ac:dyDescent="0.2">
      <c r="A1516">
        <f>+予定価格!A1504</f>
        <v>0</v>
      </c>
      <c r="B1516" s="268">
        <f>ROUND(予定価格!B1504*査定表!$B$1949,-D1516)+E1516</f>
        <v>0</v>
      </c>
      <c r="C1516" s="268"/>
      <c r="D1516" s="32">
        <f t="shared" si="417"/>
        <v>3</v>
      </c>
      <c r="E1516" s="33">
        <f t="shared" si="423"/>
        <v>0</v>
      </c>
      <c r="F1516" s="268">
        <f>IF($F$12=0,0,IF(予定価格!$G$1939=0,ROUND(予定価格!H1504*(入力表!$F$12/予定価格!$H$1943),-H1516),ROUND((予定価格!G1504*(入力表!$F$12-予定価格!$H$1943)/予定価格!$G$1943)+予定価格!H1504,-H1516)))+I1516</f>
        <v>0</v>
      </c>
      <c r="G1516" s="268"/>
      <c r="H1516" s="34">
        <f t="shared" si="418"/>
        <v>3</v>
      </c>
      <c r="I1516" s="35">
        <f t="shared" si="424"/>
        <v>0</v>
      </c>
      <c r="J1516" s="252">
        <f t="shared" si="425"/>
        <v>0</v>
      </c>
      <c r="K1516" s="12">
        <f t="shared" si="426"/>
        <v>0</v>
      </c>
      <c r="L1516" s="37"/>
      <c r="M1516" s="6">
        <f>ROUND(予定価格!B1504*査定表!$B$1949,-$F$14)</f>
        <v>0</v>
      </c>
      <c r="N1516">
        <f>IF(M1516=0,1,M1516/予定価格!B1504)</f>
        <v>1</v>
      </c>
      <c r="O1516">
        <f t="shared" si="419"/>
        <v>11</v>
      </c>
      <c r="P1516">
        <f t="shared" si="427"/>
        <v>0</v>
      </c>
      <c r="Q1516">
        <f>IF(M1516=0,0,M1516/予定価格!B1504)</f>
        <v>0</v>
      </c>
      <c r="R1516">
        <f t="shared" si="420"/>
        <v>11</v>
      </c>
      <c r="S1516">
        <f t="shared" si="428"/>
        <v>0</v>
      </c>
      <c r="T1516" s="6">
        <f t="shared" si="429"/>
        <v>0</v>
      </c>
      <c r="U1516" s="6" t="e">
        <f>IF(予定価格!$G$1939=0,ROUND(予定価格!H1504*(入力表!$F$12/予定価格!$H$1943),-$F$14),ROUND((予定価格!G1504*(入力表!$F$12-予定価格!$H$1943)/予定価格!$G$1943)+予定価格!H1504,-$F$14))</f>
        <v>#DIV/0!</v>
      </c>
      <c r="V1516" t="e">
        <f>IF(U1516=0,1,IF(予定価格!O1504=0,1,(U1516-予定価格!P1504)/予定価格!O1504))</f>
        <v>#DIV/0!</v>
      </c>
      <c r="W1516" t="e">
        <f t="shared" si="421"/>
        <v>#DIV/0!</v>
      </c>
      <c r="X1516" t="e">
        <f t="shared" si="430"/>
        <v>#DIV/0!</v>
      </c>
      <c r="Y1516" t="e">
        <f>IF(U1516=0,0,IF(予定価格!G1504=0,0,(U1516-予定価格!H1504)/予定価格!G1504))</f>
        <v>#DIV/0!</v>
      </c>
      <c r="Z1516" t="e">
        <f t="shared" si="422"/>
        <v>#DIV/0!</v>
      </c>
      <c r="AA1516" t="e">
        <f t="shared" si="431"/>
        <v>#DIV/0!</v>
      </c>
      <c r="AB1516" s="6" t="e">
        <f t="shared" si="432"/>
        <v>#DIV/0!</v>
      </c>
    </row>
    <row r="1517" spans="1:28" hidden="1" x14ac:dyDescent="0.2">
      <c r="A1517">
        <f>+予定価格!A1505</f>
        <v>0</v>
      </c>
      <c r="B1517" s="268">
        <f>ROUND(予定価格!B1505*査定表!$B$1949,-D1517)+E1517</f>
        <v>0</v>
      </c>
      <c r="C1517" s="268"/>
      <c r="D1517" s="32">
        <f t="shared" si="417"/>
        <v>3</v>
      </c>
      <c r="E1517" s="33">
        <f t="shared" si="423"/>
        <v>0</v>
      </c>
      <c r="F1517" s="268">
        <f>IF($F$12=0,0,IF(予定価格!$G$1939=0,ROUND(予定価格!H1505*(入力表!$F$12/予定価格!$H$1943),-H1517),ROUND((予定価格!G1505*(入力表!$F$12-予定価格!$H$1943)/予定価格!$G$1943)+予定価格!H1505,-H1517)))+I1517</f>
        <v>0</v>
      </c>
      <c r="G1517" s="268"/>
      <c r="H1517" s="34">
        <f t="shared" si="418"/>
        <v>3</v>
      </c>
      <c r="I1517" s="35">
        <f t="shared" si="424"/>
        <v>0</v>
      </c>
      <c r="J1517" s="252">
        <f t="shared" si="425"/>
        <v>0</v>
      </c>
      <c r="K1517" s="12">
        <f t="shared" si="426"/>
        <v>0</v>
      </c>
      <c r="L1517" s="37"/>
      <c r="M1517" s="6">
        <f>ROUND(予定価格!B1505*査定表!$B$1949,-$F$14)</f>
        <v>0</v>
      </c>
      <c r="N1517">
        <f>IF(M1517=0,1,M1517/予定価格!B1505)</f>
        <v>1</v>
      </c>
      <c r="O1517">
        <f t="shared" si="419"/>
        <v>11</v>
      </c>
      <c r="P1517">
        <f t="shared" si="427"/>
        <v>0</v>
      </c>
      <c r="Q1517">
        <f>IF(M1517=0,0,M1517/予定価格!B1505)</f>
        <v>0</v>
      </c>
      <c r="R1517">
        <f t="shared" si="420"/>
        <v>11</v>
      </c>
      <c r="S1517">
        <f t="shared" si="428"/>
        <v>0</v>
      </c>
      <c r="T1517" s="6">
        <f t="shared" si="429"/>
        <v>0</v>
      </c>
      <c r="U1517" s="6" t="e">
        <f>IF(予定価格!$G$1939=0,ROUND(予定価格!H1505*(入力表!$F$12/予定価格!$H$1943),-$F$14),ROUND((予定価格!G1505*(入力表!$F$12-予定価格!$H$1943)/予定価格!$G$1943)+予定価格!H1505,-$F$14))</f>
        <v>#DIV/0!</v>
      </c>
      <c r="V1517" t="e">
        <f>IF(U1517=0,1,IF(予定価格!O1505=0,1,(U1517-予定価格!P1505)/予定価格!O1505))</f>
        <v>#DIV/0!</v>
      </c>
      <c r="W1517" t="e">
        <f t="shared" si="421"/>
        <v>#DIV/0!</v>
      </c>
      <c r="X1517" t="e">
        <f t="shared" si="430"/>
        <v>#DIV/0!</v>
      </c>
      <c r="Y1517" t="e">
        <f>IF(U1517=0,0,IF(予定価格!G1505=0,0,(U1517-予定価格!H1505)/予定価格!G1505))</f>
        <v>#DIV/0!</v>
      </c>
      <c r="Z1517" t="e">
        <f t="shared" si="422"/>
        <v>#DIV/0!</v>
      </c>
      <c r="AA1517" t="e">
        <f t="shared" si="431"/>
        <v>#DIV/0!</v>
      </c>
      <c r="AB1517" s="6" t="e">
        <f t="shared" si="432"/>
        <v>#DIV/0!</v>
      </c>
    </row>
    <row r="1518" spans="1:28" hidden="1" x14ac:dyDescent="0.2">
      <c r="A1518">
        <f>+予定価格!A1506</f>
        <v>0</v>
      </c>
      <c r="B1518" s="268">
        <f>ROUND(予定価格!B1506*査定表!$B$1949,-D1518)+E1518</f>
        <v>0</v>
      </c>
      <c r="C1518" s="268"/>
      <c r="D1518" s="32">
        <f t="shared" si="417"/>
        <v>3</v>
      </c>
      <c r="E1518" s="33">
        <f t="shared" si="423"/>
        <v>0</v>
      </c>
      <c r="F1518" s="268">
        <f>IF($F$12=0,0,IF(予定価格!$G$1939=0,ROUND(予定価格!H1506*(入力表!$F$12/予定価格!$H$1943),-H1518),ROUND((予定価格!G1506*(入力表!$F$12-予定価格!$H$1943)/予定価格!$G$1943)+予定価格!H1506,-H1518)))+I1518</f>
        <v>0</v>
      </c>
      <c r="G1518" s="268"/>
      <c r="H1518" s="34">
        <f t="shared" si="418"/>
        <v>3</v>
      </c>
      <c r="I1518" s="35">
        <f t="shared" si="424"/>
        <v>0</v>
      </c>
      <c r="J1518" s="252">
        <f t="shared" si="425"/>
        <v>0</v>
      </c>
      <c r="K1518" s="12">
        <f t="shared" si="426"/>
        <v>0</v>
      </c>
      <c r="L1518" s="37"/>
      <c r="M1518" s="6">
        <f>ROUND(予定価格!B1506*査定表!$B$1949,-$F$14)</f>
        <v>0</v>
      </c>
      <c r="N1518">
        <f>IF(M1518=0,1,M1518/予定価格!B1506)</f>
        <v>1</v>
      </c>
      <c r="O1518">
        <f t="shared" si="419"/>
        <v>11</v>
      </c>
      <c r="P1518">
        <f t="shared" si="427"/>
        <v>0</v>
      </c>
      <c r="Q1518">
        <f>IF(M1518=0,0,M1518/予定価格!B1506)</f>
        <v>0</v>
      </c>
      <c r="R1518">
        <f t="shared" si="420"/>
        <v>11</v>
      </c>
      <c r="S1518">
        <f t="shared" si="428"/>
        <v>0</v>
      </c>
      <c r="T1518" s="6">
        <f t="shared" si="429"/>
        <v>0</v>
      </c>
      <c r="U1518" s="6" t="e">
        <f>IF(予定価格!$G$1939=0,ROUND(予定価格!H1506*(入力表!$F$12/予定価格!$H$1943),-$F$14),ROUND((予定価格!G1506*(入力表!$F$12-予定価格!$H$1943)/予定価格!$G$1943)+予定価格!H1506,-$F$14))</f>
        <v>#DIV/0!</v>
      </c>
      <c r="V1518" t="e">
        <f>IF(U1518=0,1,IF(予定価格!O1506=0,1,(U1518-予定価格!P1506)/予定価格!O1506))</f>
        <v>#DIV/0!</v>
      </c>
      <c r="W1518" t="e">
        <f t="shared" si="421"/>
        <v>#DIV/0!</v>
      </c>
      <c r="X1518" t="e">
        <f t="shared" si="430"/>
        <v>#DIV/0!</v>
      </c>
      <c r="Y1518" t="e">
        <f>IF(U1518=0,0,IF(予定価格!G1506=0,0,(U1518-予定価格!H1506)/予定価格!G1506))</f>
        <v>#DIV/0!</v>
      </c>
      <c r="Z1518" t="e">
        <f t="shared" si="422"/>
        <v>#DIV/0!</v>
      </c>
      <c r="AA1518" t="e">
        <f t="shared" si="431"/>
        <v>#DIV/0!</v>
      </c>
      <c r="AB1518" s="6" t="e">
        <f t="shared" si="432"/>
        <v>#DIV/0!</v>
      </c>
    </row>
    <row r="1519" spans="1:28" hidden="1" x14ac:dyDescent="0.2">
      <c r="A1519">
        <f>+予定価格!A1507</f>
        <v>0</v>
      </c>
      <c r="B1519" s="268">
        <f>ROUND(予定価格!B1507*査定表!$B$1949,-D1519)+E1519</f>
        <v>0</v>
      </c>
      <c r="C1519" s="268"/>
      <c r="D1519" s="32">
        <f t="shared" si="417"/>
        <v>3</v>
      </c>
      <c r="E1519" s="33">
        <f t="shared" si="423"/>
        <v>0</v>
      </c>
      <c r="F1519" s="268">
        <f>IF($F$12=0,0,IF(予定価格!$G$1939=0,ROUND(予定価格!H1507*(入力表!$F$12/予定価格!$H$1943),-H1519),ROUND((予定価格!G1507*(入力表!$F$12-予定価格!$H$1943)/予定価格!$G$1943)+予定価格!H1507,-H1519)))+I1519</f>
        <v>0</v>
      </c>
      <c r="G1519" s="268"/>
      <c r="H1519" s="34">
        <f t="shared" si="418"/>
        <v>3</v>
      </c>
      <c r="I1519" s="35">
        <f t="shared" si="424"/>
        <v>0</v>
      </c>
      <c r="J1519" s="252">
        <f t="shared" si="425"/>
        <v>0</v>
      </c>
      <c r="K1519" s="12">
        <f t="shared" si="426"/>
        <v>0</v>
      </c>
      <c r="L1519" s="37"/>
      <c r="M1519" s="6">
        <f>ROUND(予定価格!B1507*査定表!$B$1949,-$F$14)</f>
        <v>0</v>
      </c>
      <c r="N1519">
        <f>IF(M1519=0,1,M1519/予定価格!B1507)</f>
        <v>1</v>
      </c>
      <c r="O1519">
        <f t="shared" si="419"/>
        <v>11</v>
      </c>
      <c r="P1519">
        <f t="shared" si="427"/>
        <v>0</v>
      </c>
      <c r="Q1519">
        <f>IF(M1519=0,0,M1519/予定価格!B1507)</f>
        <v>0</v>
      </c>
      <c r="R1519">
        <f t="shared" si="420"/>
        <v>11</v>
      </c>
      <c r="S1519">
        <f t="shared" si="428"/>
        <v>0</v>
      </c>
      <c r="T1519" s="6">
        <f t="shared" si="429"/>
        <v>0</v>
      </c>
      <c r="U1519" s="6" t="e">
        <f>IF(予定価格!$G$1939=0,ROUND(予定価格!H1507*(入力表!$F$12/予定価格!$H$1943),-$F$14),ROUND((予定価格!G1507*(入力表!$F$12-予定価格!$H$1943)/予定価格!$G$1943)+予定価格!H1507,-$F$14))</f>
        <v>#DIV/0!</v>
      </c>
      <c r="V1519" t="e">
        <f>IF(U1519=0,1,IF(予定価格!O1507=0,1,(U1519-予定価格!P1507)/予定価格!O1507))</f>
        <v>#DIV/0!</v>
      </c>
      <c r="W1519" t="e">
        <f t="shared" si="421"/>
        <v>#DIV/0!</v>
      </c>
      <c r="X1519" t="e">
        <f t="shared" si="430"/>
        <v>#DIV/0!</v>
      </c>
      <c r="Y1519" t="e">
        <f>IF(U1519=0,0,IF(予定価格!G1507=0,0,(U1519-予定価格!H1507)/予定価格!G1507))</f>
        <v>#DIV/0!</v>
      </c>
      <c r="Z1519" t="e">
        <f t="shared" si="422"/>
        <v>#DIV/0!</v>
      </c>
      <c r="AA1519" t="e">
        <f t="shared" si="431"/>
        <v>#DIV/0!</v>
      </c>
      <c r="AB1519" s="6" t="e">
        <f t="shared" si="432"/>
        <v>#DIV/0!</v>
      </c>
    </row>
    <row r="1520" spans="1:28" hidden="1" x14ac:dyDescent="0.2">
      <c r="A1520">
        <f>+予定価格!A1508</f>
        <v>0</v>
      </c>
      <c r="B1520" s="268">
        <f>ROUND(予定価格!B1508*査定表!$B$1949,-D1520)+E1520</f>
        <v>0</v>
      </c>
      <c r="C1520" s="268"/>
      <c r="D1520" s="32">
        <f t="shared" si="417"/>
        <v>3</v>
      </c>
      <c r="E1520" s="33">
        <f t="shared" si="423"/>
        <v>0</v>
      </c>
      <c r="F1520" s="268">
        <f>IF($F$12=0,0,IF(予定価格!$G$1939=0,ROUND(予定価格!H1508*(入力表!$F$12/予定価格!$H$1943),-H1520),ROUND((予定価格!G1508*(入力表!$F$12-予定価格!$H$1943)/予定価格!$G$1943)+予定価格!H1508,-H1520)))+I1520</f>
        <v>0</v>
      </c>
      <c r="G1520" s="268"/>
      <c r="H1520" s="34">
        <f t="shared" si="418"/>
        <v>3</v>
      </c>
      <c r="I1520" s="35">
        <f t="shared" si="424"/>
        <v>0</v>
      </c>
      <c r="J1520" s="252">
        <f t="shared" si="425"/>
        <v>0</v>
      </c>
      <c r="K1520" s="12">
        <f t="shared" si="426"/>
        <v>0</v>
      </c>
      <c r="L1520" s="37"/>
      <c r="M1520" s="6">
        <f>ROUND(予定価格!B1508*査定表!$B$1949,-$F$14)</f>
        <v>0</v>
      </c>
      <c r="N1520">
        <f>IF(M1520=0,1,M1520/予定価格!B1508)</f>
        <v>1</v>
      </c>
      <c r="O1520">
        <f t="shared" si="419"/>
        <v>11</v>
      </c>
      <c r="P1520">
        <f t="shared" si="427"/>
        <v>0</v>
      </c>
      <c r="Q1520">
        <f>IF(M1520=0,0,M1520/予定価格!B1508)</f>
        <v>0</v>
      </c>
      <c r="R1520">
        <f t="shared" si="420"/>
        <v>11</v>
      </c>
      <c r="S1520">
        <f t="shared" si="428"/>
        <v>0</v>
      </c>
      <c r="T1520" s="6">
        <f t="shared" si="429"/>
        <v>0</v>
      </c>
      <c r="U1520" s="6" t="e">
        <f>IF(予定価格!$G$1939=0,ROUND(予定価格!H1508*(入力表!$F$12/予定価格!$H$1943),-$F$14),ROUND((予定価格!G1508*(入力表!$F$12-予定価格!$H$1943)/予定価格!$G$1943)+予定価格!H1508,-$F$14))</f>
        <v>#DIV/0!</v>
      </c>
      <c r="V1520" t="e">
        <f>IF(U1520=0,1,IF(予定価格!O1508=0,1,(U1520-予定価格!P1508)/予定価格!O1508))</f>
        <v>#DIV/0!</v>
      </c>
      <c r="W1520" t="e">
        <f t="shared" si="421"/>
        <v>#DIV/0!</v>
      </c>
      <c r="X1520" t="e">
        <f t="shared" si="430"/>
        <v>#DIV/0!</v>
      </c>
      <c r="Y1520" t="e">
        <f>IF(U1520=0,0,IF(予定価格!G1508=0,0,(U1520-予定価格!H1508)/予定価格!G1508))</f>
        <v>#DIV/0!</v>
      </c>
      <c r="Z1520" t="e">
        <f t="shared" si="422"/>
        <v>#DIV/0!</v>
      </c>
      <c r="AA1520" t="e">
        <f t="shared" si="431"/>
        <v>#DIV/0!</v>
      </c>
      <c r="AB1520" s="6" t="e">
        <f t="shared" si="432"/>
        <v>#DIV/0!</v>
      </c>
    </row>
    <row r="1521" spans="1:28" hidden="1" x14ac:dyDescent="0.2">
      <c r="A1521">
        <f>+予定価格!A1509</f>
        <v>0</v>
      </c>
      <c r="B1521" s="268">
        <f>ROUND(予定価格!B1509*査定表!$B$1949,-D1521)+E1521</f>
        <v>0</v>
      </c>
      <c r="C1521" s="268"/>
      <c r="D1521" s="32">
        <f t="shared" si="417"/>
        <v>3</v>
      </c>
      <c r="E1521" s="33">
        <f t="shared" si="423"/>
        <v>0</v>
      </c>
      <c r="F1521" s="268">
        <f>IF($F$12=0,0,IF(予定価格!$G$1939=0,ROUND(予定価格!H1509*(入力表!$F$12/予定価格!$H$1943),-H1521),ROUND((予定価格!G1509*(入力表!$F$12-予定価格!$H$1943)/予定価格!$G$1943)+予定価格!H1509,-H1521)))+I1521</f>
        <v>0</v>
      </c>
      <c r="G1521" s="268"/>
      <c r="H1521" s="34">
        <f t="shared" si="418"/>
        <v>3</v>
      </c>
      <c r="I1521" s="35">
        <f t="shared" si="424"/>
        <v>0</v>
      </c>
      <c r="J1521" s="252">
        <f t="shared" si="425"/>
        <v>0</v>
      </c>
      <c r="K1521" s="12">
        <f t="shared" si="426"/>
        <v>0</v>
      </c>
      <c r="L1521" s="37"/>
      <c r="M1521" s="6">
        <f>ROUND(予定価格!B1509*査定表!$B$1949,-$F$14)</f>
        <v>0</v>
      </c>
      <c r="N1521">
        <f>IF(M1521=0,1,M1521/予定価格!B1509)</f>
        <v>1</v>
      </c>
      <c r="O1521">
        <f t="shared" si="419"/>
        <v>11</v>
      </c>
      <c r="P1521">
        <f t="shared" si="427"/>
        <v>0</v>
      </c>
      <c r="Q1521">
        <f>IF(M1521=0,0,M1521/予定価格!B1509)</f>
        <v>0</v>
      </c>
      <c r="R1521">
        <f t="shared" si="420"/>
        <v>11</v>
      </c>
      <c r="S1521">
        <f t="shared" si="428"/>
        <v>0</v>
      </c>
      <c r="T1521" s="6">
        <f t="shared" si="429"/>
        <v>0</v>
      </c>
      <c r="U1521" s="6" t="e">
        <f>IF(予定価格!$G$1939=0,ROUND(予定価格!H1509*(入力表!$F$12/予定価格!$H$1943),-$F$14),ROUND((予定価格!G1509*(入力表!$F$12-予定価格!$H$1943)/予定価格!$G$1943)+予定価格!H1509,-$F$14))</f>
        <v>#DIV/0!</v>
      </c>
      <c r="V1521" t="e">
        <f>IF(U1521=0,1,IF(予定価格!O1509=0,1,(U1521-予定価格!P1509)/予定価格!O1509))</f>
        <v>#DIV/0!</v>
      </c>
      <c r="W1521" t="e">
        <f t="shared" si="421"/>
        <v>#DIV/0!</v>
      </c>
      <c r="X1521" t="e">
        <f t="shared" si="430"/>
        <v>#DIV/0!</v>
      </c>
      <c r="Y1521" t="e">
        <f>IF(U1521=0,0,IF(予定価格!G1509=0,0,(U1521-予定価格!H1509)/予定価格!G1509))</f>
        <v>#DIV/0!</v>
      </c>
      <c r="Z1521" t="e">
        <f t="shared" si="422"/>
        <v>#DIV/0!</v>
      </c>
      <c r="AA1521" t="e">
        <f t="shared" si="431"/>
        <v>#DIV/0!</v>
      </c>
      <c r="AB1521" s="6" t="e">
        <f t="shared" si="432"/>
        <v>#DIV/0!</v>
      </c>
    </row>
    <row r="1522" spans="1:28" hidden="1" x14ac:dyDescent="0.2">
      <c r="A1522">
        <f>+予定価格!A1510</f>
        <v>0</v>
      </c>
      <c r="B1522" s="268">
        <f>ROUND(予定価格!B1510*査定表!$B$1949,-D1522)+E1522</f>
        <v>0</v>
      </c>
      <c r="C1522" s="268"/>
      <c r="D1522" s="32">
        <f t="shared" si="417"/>
        <v>3</v>
      </c>
      <c r="E1522" s="33">
        <f t="shared" si="423"/>
        <v>0</v>
      </c>
      <c r="F1522" s="268">
        <f>IF($F$12=0,0,IF(予定価格!$G$1939=0,ROUND(予定価格!H1510*(入力表!$F$12/予定価格!$H$1943),-H1522),ROUND((予定価格!G1510*(入力表!$F$12-予定価格!$H$1943)/予定価格!$G$1943)+予定価格!H1510,-H1522)))+I1522</f>
        <v>0</v>
      </c>
      <c r="G1522" s="268"/>
      <c r="H1522" s="34">
        <f t="shared" si="418"/>
        <v>3</v>
      </c>
      <c r="I1522" s="35">
        <f t="shared" si="424"/>
        <v>0</v>
      </c>
      <c r="J1522" s="252">
        <f t="shared" si="425"/>
        <v>0</v>
      </c>
      <c r="K1522" s="12">
        <f t="shared" si="426"/>
        <v>0</v>
      </c>
      <c r="L1522" s="37"/>
      <c r="M1522" s="6">
        <f>ROUND(予定価格!B1510*査定表!$B$1949,-$F$14)</f>
        <v>0</v>
      </c>
      <c r="N1522">
        <f>IF(M1522=0,1,M1522/予定価格!B1510)</f>
        <v>1</v>
      </c>
      <c r="O1522">
        <f t="shared" si="419"/>
        <v>11</v>
      </c>
      <c r="P1522">
        <f t="shared" si="427"/>
        <v>0</v>
      </c>
      <c r="Q1522">
        <f>IF(M1522=0,0,M1522/予定価格!B1510)</f>
        <v>0</v>
      </c>
      <c r="R1522">
        <f t="shared" si="420"/>
        <v>11</v>
      </c>
      <c r="S1522">
        <f t="shared" si="428"/>
        <v>0</v>
      </c>
      <c r="T1522" s="6">
        <f t="shared" si="429"/>
        <v>0</v>
      </c>
      <c r="U1522" s="6" t="e">
        <f>IF(予定価格!$G$1939=0,ROUND(予定価格!H1510*(入力表!$F$12/予定価格!$H$1943),-$F$14),ROUND((予定価格!G1510*(入力表!$F$12-予定価格!$H$1943)/予定価格!$G$1943)+予定価格!H1510,-$F$14))</f>
        <v>#DIV/0!</v>
      </c>
      <c r="V1522" t="e">
        <f>IF(U1522=0,1,IF(予定価格!O1510=0,1,(U1522-予定価格!P1510)/予定価格!O1510))</f>
        <v>#DIV/0!</v>
      </c>
      <c r="W1522" t="e">
        <f t="shared" si="421"/>
        <v>#DIV/0!</v>
      </c>
      <c r="X1522" t="e">
        <f t="shared" si="430"/>
        <v>#DIV/0!</v>
      </c>
      <c r="Y1522" t="e">
        <f>IF(U1522=0,0,IF(予定価格!G1510=0,0,(U1522-予定価格!H1510)/予定価格!G1510))</f>
        <v>#DIV/0!</v>
      </c>
      <c r="Z1522" t="e">
        <f t="shared" si="422"/>
        <v>#DIV/0!</v>
      </c>
      <c r="AA1522" t="e">
        <f t="shared" si="431"/>
        <v>#DIV/0!</v>
      </c>
      <c r="AB1522" s="6" t="e">
        <f t="shared" si="432"/>
        <v>#DIV/0!</v>
      </c>
    </row>
    <row r="1523" spans="1:28" hidden="1" x14ac:dyDescent="0.2">
      <c r="A1523">
        <f>+予定価格!A1511</f>
        <v>0</v>
      </c>
      <c r="B1523" s="268">
        <f>ROUND(予定価格!B1511*査定表!$B$1949,-D1523)+E1523</f>
        <v>0</v>
      </c>
      <c r="C1523" s="268"/>
      <c r="D1523" s="32">
        <f t="shared" si="417"/>
        <v>3</v>
      </c>
      <c r="E1523" s="33">
        <f t="shared" si="423"/>
        <v>0</v>
      </c>
      <c r="F1523" s="268">
        <f>IF($F$12=0,0,IF(予定価格!$G$1939=0,ROUND(予定価格!H1511*(入力表!$F$12/予定価格!$H$1943),-H1523),ROUND((予定価格!G1511*(入力表!$F$12-予定価格!$H$1943)/予定価格!$G$1943)+予定価格!H1511,-H1523)))+I1523</f>
        <v>0</v>
      </c>
      <c r="G1523" s="268"/>
      <c r="H1523" s="34">
        <f t="shared" si="418"/>
        <v>3</v>
      </c>
      <c r="I1523" s="35">
        <f t="shared" si="424"/>
        <v>0</v>
      </c>
      <c r="J1523" s="252">
        <f t="shared" si="425"/>
        <v>0</v>
      </c>
      <c r="K1523" s="12">
        <f t="shared" si="426"/>
        <v>0</v>
      </c>
      <c r="L1523" s="37"/>
      <c r="M1523" s="6">
        <f>ROUND(予定価格!B1511*査定表!$B$1949,-$F$14)</f>
        <v>0</v>
      </c>
      <c r="N1523">
        <f>IF(M1523=0,1,M1523/予定価格!B1511)</f>
        <v>1</v>
      </c>
      <c r="O1523">
        <f t="shared" si="419"/>
        <v>11</v>
      </c>
      <c r="P1523">
        <f t="shared" si="427"/>
        <v>0</v>
      </c>
      <c r="Q1523">
        <f>IF(M1523=0,0,M1523/予定価格!B1511)</f>
        <v>0</v>
      </c>
      <c r="R1523">
        <f t="shared" si="420"/>
        <v>11</v>
      </c>
      <c r="S1523">
        <f t="shared" si="428"/>
        <v>0</v>
      </c>
      <c r="T1523" s="6">
        <f t="shared" si="429"/>
        <v>0</v>
      </c>
      <c r="U1523" s="6" t="e">
        <f>IF(予定価格!$G$1939=0,ROUND(予定価格!H1511*(入力表!$F$12/予定価格!$H$1943),-$F$14),ROUND((予定価格!G1511*(入力表!$F$12-予定価格!$H$1943)/予定価格!$G$1943)+予定価格!H1511,-$F$14))</f>
        <v>#DIV/0!</v>
      </c>
      <c r="V1523" t="e">
        <f>IF(U1523=0,1,IF(予定価格!O1511=0,1,(U1523-予定価格!P1511)/予定価格!O1511))</f>
        <v>#DIV/0!</v>
      </c>
      <c r="W1523" t="e">
        <f t="shared" si="421"/>
        <v>#DIV/0!</v>
      </c>
      <c r="X1523" t="e">
        <f t="shared" si="430"/>
        <v>#DIV/0!</v>
      </c>
      <c r="Y1523" t="e">
        <f>IF(U1523=0,0,IF(予定価格!G1511=0,0,(U1523-予定価格!H1511)/予定価格!G1511))</f>
        <v>#DIV/0!</v>
      </c>
      <c r="Z1523" t="e">
        <f t="shared" si="422"/>
        <v>#DIV/0!</v>
      </c>
      <c r="AA1523" t="e">
        <f t="shared" si="431"/>
        <v>#DIV/0!</v>
      </c>
      <c r="AB1523" s="6" t="e">
        <f t="shared" si="432"/>
        <v>#DIV/0!</v>
      </c>
    </row>
    <row r="1524" spans="1:28" hidden="1" x14ac:dyDescent="0.2">
      <c r="A1524">
        <f>+予定価格!A1512</f>
        <v>0</v>
      </c>
      <c r="B1524" s="268">
        <f>ROUND(予定価格!B1512*査定表!$B$1949,-D1524)+E1524</f>
        <v>0</v>
      </c>
      <c r="C1524" s="268"/>
      <c r="D1524" s="32">
        <f t="shared" si="417"/>
        <v>3</v>
      </c>
      <c r="E1524" s="33">
        <f t="shared" si="423"/>
        <v>0</v>
      </c>
      <c r="F1524" s="268">
        <f>IF($F$12=0,0,IF(予定価格!$G$1939=0,ROUND(予定価格!H1512*(入力表!$F$12/予定価格!$H$1943),-H1524),ROUND((予定価格!G1512*(入力表!$F$12-予定価格!$H$1943)/予定価格!$G$1943)+予定価格!H1512,-H1524)))+I1524</f>
        <v>0</v>
      </c>
      <c r="G1524" s="268"/>
      <c r="H1524" s="34">
        <f t="shared" si="418"/>
        <v>3</v>
      </c>
      <c r="I1524" s="35">
        <f t="shared" si="424"/>
        <v>0</v>
      </c>
      <c r="J1524" s="252">
        <f t="shared" si="425"/>
        <v>0</v>
      </c>
      <c r="K1524" s="12">
        <f t="shared" si="426"/>
        <v>0</v>
      </c>
      <c r="L1524" s="37"/>
      <c r="M1524" s="6">
        <f>ROUND(予定価格!B1512*査定表!$B$1949,-$F$14)</f>
        <v>0</v>
      </c>
      <c r="N1524">
        <f>IF(M1524=0,1,M1524/予定価格!B1512)</f>
        <v>1</v>
      </c>
      <c r="O1524">
        <f t="shared" si="419"/>
        <v>11</v>
      </c>
      <c r="P1524">
        <f t="shared" si="427"/>
        <v>0</v>
      </c>
      <c r="Q1524">
        <f>IF(M1524=0,0,M1524/予定価格!B1512)</f>
        <v>0</v>
      </c>
      <c r="R1524">
        <f t="shared" si="420"/>
        <v>11</v>
      </c>
      <c r="S1524">
        <f t="shared" si="428"/>
        <v>0</v>
      </c>
      <c r="T1524" s="6">
        <f t="shared" si="429"/>
        <v>0</v>
      </c>
      <c r="U1524" s="6" t="e">
        <f>IF(予定価格!$G$1939=0,ROUND(予定価格!H1512*(入力表!$F$12/予定価格!$H$1943),-$F$14),ROUND((予定価格!G1512*(入力表!$F$12-予定価格!$H$1943)/予定価格!$G$1943)+予定価格!H1512,-$F$14))</f>
        <v>#DIV/0!</v>
      </c>
      <c r="V1524" t="e">
        <f>IF(U1524=0,1,IF(予定価格!O1512=0,1,(U1524-予定価格!P1512)/予定価格!O1512))</f>
        <v>#DIV/0!</v>
      </c>
      <c r="W1524" t="e">
        <f t="shared" si="421"/>
        <v>#DIV/0!</v>
      </c>
      <c r="X1524" t="e">
        <f t="shared" si="430"/>
        <v>#DIV/0!</v>
      </c>
      <c r="Y1524" t="e">
        <f>IF(U1524=0,0,IF(予定価格!G1512=0,0,(U1524-予定価格!H1512)/予定価格!G1512))</f>
        <v>#DIV/0!</v>
      </c>
      <c r="Z1524" t="e">
        <f t="shared" si="422"/>
        <v>#DIV/0!</v>
      </c>
      <c r="AA1524" t="e">
        <f t="shared" si="431"/>
        <v>#DIV/0!</v>
      </c>
      <c r="AB1524" s="6" t="e">
        <f t="shared" si="432"/>
        <v>#DIV/0!</v>
      </c>
    </row>
    <row r="1525" spans="1:28" hidden="1" x14ac:dyDescent="0.2">
      <c r="A1525">
        <f>+予定価格!A1513</f>
        <v>0</v>
      </c>
      <c r="B1525" s="268">
        <f>ROUND(予定価格!B1513*査定表!$B$1949,-D1525)+E1525</f>
        <v>0</v>
      </c>
      <c r="C1525" s="268"/>
      <c r="D1525" s="32">
        <f t="shared" si="417"/>
        <v>3</v>
      </c>
      <c r="E1525" s="33">
        <f t="shared" si="423"/>
        <v>0</v>
      </c>
      <c r="F1525" s="268">
        <f>IF($F$12=0,0,IF(予定価格!$G$1939=0,ROUND(予定価格!H1513*(入力表!$F$12/予定価格!$H$1943),-H1525),ROUND((予定価格!G1513*(入力表!$F$12-予定価格!$H$1943)/予定価格!$G$1943)+予定価格!H1513,-H1525)))+I1525</f>
        <v>0</v>
      </c>
      <c r="G1525" s="268"/>
      <c r="H1525" s="34">
        <f t="shared" si="418"/>
        <v>3</v>
      </c>
      <c r="I1525" s="35">
        <f t="shared" si="424"/>
        <v>0</v>
      </c>
      <c r="J1525" s="252">
        <f t="shared" si="425"/>
        <v>0</v>
      </c>
      <c r="K1525" s="12">
        <f t="shared" si="426"/>
        <v>0</v>
      </c>
      <c r="L1525" s="37"/>
      <c r="M1525" s="6">
        <f>ROUND(予定価格!B1513*査定表!$B$1949,-$F$14)</f>
        <v>0</v>
      </c>
      <c r="N1525">
        <f>IF(M1525=0,1,M1525/予定価格!B1513)</f>
        <v>1</v>
      </c>
      <c r="O1525">
        <f t="shared" si="419"/>
        <v>11</v>
      </c>
      <c r="P1525">
        <f t="shared" si="427"/>
        <v>0</v>
      </c>
      <c r="Q1525">
        <f>IF(M1525=0,0,M1525/予定価格!B1513)</f>
        <v>0</v>
      </c>
      <c r="R1525">
        <f t="shared" si="420"/>
        <v>11</v>
      </c>
      <c r="S1525">
        <f t="shared" si="428"/>
        <v>0</v>
      </c>
      <c r="T1525" s="6">
        <f t="shared" si="429"/>
        <v>0</v>
      </c>
      <c r="U1525" s="6" t="e">
        <f>IF(予定価格!$G$1939=0,ROUND(予定価格!H1513*(入力表!$F$12/予定価格!$H$1943),-$F$14),ROUND((予定価格!G1513*(入力表!$F$12-予定価格!$H$1943)/予定価格!$G$1943)+予定価格!H1513,-$F$14))</f>
        <v>#DIV/0!</v>
      </c>
      <c r="V1525" t="e">
        <f>IF(U1525=0,1,IF(予定価格!O1513=0,1,(U1525-予定価格!P1513)/予定価格!O1513))</f>
        <v>#DIV/0!</v>
      </c>
      <c r="W1525" t="e">
        <f t="shared" si="421"/>
        <v>#DIV/0!</v>
      </c>
      <c r="X1525" t="e">
        <f t="shared" si="430"/>
        <v>#DIV/0!</v>
      </c>
      <c r="Y1525" t="e">
        <f>IF(U1525=0,0,IF(予定価格!G1513=0,0,(U1525-予定価格!H1513)/予定価格!G1513))</f>
        <v>#DIV/0!</v>
      </c>
      <c r="Z1525" t="e">
        <f t="shared" si="422"/>
        <v>#DIV/0!</v>
      </c>
      <c r="AA1525" t="e">
        <f t="shared" si="431"/>
        <v>#DIV/0!</v>
      </c>
      <c r="AB1525" s="6" t="e">
        <f t="shared" si="432"/>
        <v>#DIV/0!</v>
      </c>
    </row>
    <row r="1526" spans="1:28" hidden="1" x14ac:dyDescent="0.2">
      <c r="A1526">
        <f>+予定価格!A1514</f>
        <v>0</v>
      </c>
      <c r="B1526" s="268">
        <f>ROUND(予定価格!B1514*査定表!$B$1949,-D1526)+E1526</f>
        <v>0</v>
      </c>
      <c r="C1526" s="268"/>
      <c r="D1526" s="32">
        <f t="shared" si="417"/>
        <v>3</v>
      </c>
      <c r="E1526" s="33">
        <f t="shared" si="423"/>
        <v>0</v>
      </c>
      <c r="F1526" s="268">
        <f>IF($F$12=0,0,IF(予定価格!$G$1939=0,ROUND(予定価格!H1514*(入力表!$F$12/予定価格!$H$1943),-H1526),ROUND((予定価格!G1514*(入力表!$F$12-予定価格!$H$1943)/予定価格!$G$1943)+予定価格!H1514,-H1526)))+I1526</f>
        <v>0</v>
      </c>
      <c r="G1526" s="268"/>
      <c r="H1526" s="34">
        <f t="shared" si="418"/>
        <v>3</v>
      </c>
      <c r="I1526" s="35">
        <f t="shared" si="424"/>
        <v>0</v>
      </c>
      <c r="J1526" s="252">
        <f t="shared" si="425"/>
        <v>0</v>
      </c>
      <c r="K1526" s="12">
        <f t="shared" si="426"/>
        <v>0</v>
      </c>
      <c r="L1526" s="37"/>
      <c r="M1526" s="6">
        <f>ROUND(予定価格!B1514*査定表!$B$1949,-$F$14)</f>
        <v>0</v>
      </c>
      <c r="N1526">
        <f>IF(M1526=0,1,M1526/予定価格!B1514)</f>
        <v>1</v>
      </c>
      <c r="O1526">
        <f t="shared" si="419"/>
        <v>11</v>
      </c>
      <c r="P1526">
        <f t="shared" si="427"/>
        <v>0</v>
      </c>
      <c r="Q1526">
        <f>IF(M1526=0,0,M1526/予定価格!B1514)</f>
        <v>0</v>
      </c>
      <c r="R1526">
        <f t="shared" si="420"/>
        <v>11</v>
      </c>
      <c r="S1526">
        <f t="shared" si="428"/>
        <v>0</v>
      </c>
      <c r="T1526" s="6">
        <f t="shared" si="429"/>
        <v>0</v>
      </c>
      <c r="U1526" s="6" t="e">
        <f>IF(予定価格!$G$1939=0,ROUND(予定価格!H1514*(入力表!$F$12/予定価格!$H$1943),-$F$14),ROUND((予定価格!G1514*(入力表!$F$12-予定価格!$H$1943)/予定価格!$G$1943)+予定価格!H1514,-$F$14))</f>
        <v>#DIV/0!</v>
      </c>
      <c r="V1526" t="e">
        <f>IF(U1526=0,1,IF(予定価格!O1514=0,1,(U1526-予定価格!P1514)/予定価格!O1514))</f>
        <v>#DIV/0!</v>
      </c>
      <c r="W1526" t="e">
        <f t="shared" si="421"/>
        <v>#DIV/0!</v>
      </c>
      <c r="X1526" t="e">
        <f t="shared" si="430"/>
        <v>#DIV/0!</v>
      </c>
      <c r="Y1526" t="e">
        <f>IF(U1526=0,0,IF(予定価格!G1514=0,0,(U1526-予定価格!H1514)/予定価格!G1514))</f>
        <v>#DIV/0!</v>
      </c>
      <c r="Z1526" t="e">
        <f t="shared" si="422"/>
        <v>#DIV/0!</v>
      </c>
      <c r="AA1526" t="e">
        <f t="shared" si="431"/>
        <v>#DIV/0!</v>
      </c>
      <c r="AB1526" s="6" t="e">
        <f t="shared" si="432"/>
        <v>#DIV/0!</v>
      </c>
    </row>
    <row r="1527" spans="1:28" hidden="1" x14ac:dyDescent="0.2">
      <c r="A1527">
        <f>+予定価格!A1515</f>
        <v>0</v>
      </c>
      <c r="B1527" s="268">
        <f>ROUND(予定価格!B1515*査定表!$B$1949,-D1527)+E1527</f>
        <v>0</v>
      </c>
      <c r="C1527" s="268"/>
      <c r="D1527" s="32">
        <f t="shared" si="417"/>
        <v>3</v>
      </c>
      <c r="E1527" s="33">
        <f t="shared" si="423"/>
        <v>0</v>
      </c>
      <c r="F1527" s="268">
        <f>IF($F$12=0,0,IF(予定価格!$G$1939=0,ROUND(予定価格!H1515*(入力表!$F$12/予定価格!$H$1943),-H1527),ROUND((予定価格!G1515*(入力表!$F$12-予定価格!$H$1943)/予定価格!$G$1943)+予定価格!H1515,-H1527)))+I1527</f>
        <v>0</v>
      </c>
      <c r="G1527" s="268"/>
      <c r="H1527" s="34">
        <f t="shared" si="418"/>
        <v>3</v>
      </c>
      <c r="I1527" s="35">
        <f t="shared" si="424"/>
        <v>0</v>
      </c>
      <c r="J1527" s="252">
        <f t="shared" si="425"/>
        <v>0</v>
      </c>
      <c r="K1527" s="12">
        <f t="shared" si="426"/>
        <v>0</v>
      </c>
      <c r="L1527" s="37"/>
      <c r="M1527" s="6">
        <f>ROUND(予定価格!B1515*査定表!$B$1949,-$F$14)</f>
        <v>0</v>
      </c>
      <c r="N1527">
        <f>IF(M1527=0,1,M1527/予定価格!B1515)</f>
        <v>1</v>
      </c>
      <c r="O1527">
        <f t="shared" si="419"/>
        <v>11</v>
      </c>
      <c r="P1527">
        <f t="shared" si="427"/>
        <v>0</v>
      </c>
      <c r="Q1527">
        <f>IF(M1527=0,0,M1527/予定価格!B1515)</f>
        <v>0</v>
      </c>
      <c r="R1527">
        <f t="shared" si="420"/>
        <v>11</v>
      </c>
      <c r="S1527">
        <f t="shared" si="428"/>
        <v>0</v>
      </c>
      <c r="T1527" s="6">
        <f t="shared" si="429"/>
        <v>0</v>
      </c>
      <c r="U1527" s="6" t="e">
        <f>IF(予定価格!$G$1939=0,ROUND(予定価格!H1515*(入力表!$F$12/予定価格!$H$1943),-$F$14),ROUND((予定価格!G1515*(入力表!$F$12-予定価格!$H$1943)/予定価格!$G$1943)+予定価格!H1515,-$F$14))</f>
        <v>#DIV/0!</v>
      </c>
      <c r="V1527" t="e">
        <f>IF(U1527=0,1,IF(予定価格!O1515=0,1,(U1527-予定価格!P1515)/予定価格!O1515))</f>
        <v>#DIV/0!</v>
      </c>
      <c r="W1527" t="e">
        <f t="shared" si="421"/>
        <v>#DIV/0!</v>
      </c>
      <c r="X1527" t="e">
        <f t="shared" si="430"/>
        <v>#DIV/0!</v>
      </c>
      <c r="Y1527" t="e">
        <f>IF(U1527=0,0,IF(予定価格!G1515=0,0,(U1527-予定価格!H1515)/予定価格!G1515))</f>
        <v>#DIV/0!</v>
      </c>
      <c r="Z1527" t="e">
        <f t="shared" si="422"/>
        <v>#DIV/0!</v>
      </c>
      <c r="AA1527" t="e">
        <f t="shared" si="431"/>
        <v>#DIV/0!</v>
      </c>
      <c r="AB1527" s="6" t="e">
        <f t="shared" si="432"/>
        <v>#DIV/0!</v>
      </c>
    </row>
    <row r="1528" spans="1:28" hidden="1" x14ac:dyDescent="0.2">
      <c r="A1528">
        <f>+予定価格!A1516</f>
        <v>0</v>
      </c>
      <c r="B1528" s="268">
        <f>ROUND(予定価格!B1516*査定表!$B$1949,-D1528)+E1528</f>
        <v>0</v>
      </c>
      <c r="C1528" s="268"/>
      <c r="D1528" s="32">
        <f t="shared" si="417"/>
        <v>3</v>
      </c>
      <c r="E1528" s="33">
        <f t="shared" si="423"/>
        <v>0</v>
      </c>
      <c r="F1528" s="268">
        <f>IF($F$12=0,0,IF(予定価格!$G$1939=0,ROUND(予定価格!H1516*(入力表!$F$12/予定価格!$H$1943),-H1528),ROUND((予定価格!G1516*(入力表!$F$12-予定価格!$H$1943)/予定価格!$G$1943)+予定価格!H1516,-H1528)))+I1528</f>
        <v>0</v>
      </c>
      <c r="G1528" s="268"/>
      <c r="H1528" s="34">
        <f t="shared" si="418"/>
        <v>3</v>
      </c>
      <c r="I1528" s="35">
        <f t="shared" si="424"/>
        <v>0</v>
      </c>
      <c r="J1528" s="252">
        <f t="shared" si="425"/>
        <v>0</v>
      </c>
      <c r="K1528" s="12">
        <f t="shared" si="426"/>
        <v>0</v>
      </c>
      <c r="L1528" s="37"/>
      <c r="M1528" s="6">
        <f>ROUND(予定価格!B1516*査定表!$B$1949,-$F$14)</f>
        <v>0</v>
      </c>
      <c r="N1528">
        <f>IF(M1528=0,1,M1528/予定価格!B1516)</f>
        <v>1</v>
      </c>
      <c r="O1528">
        <f t="shared" si="419"/>
        <v>11</v>
      </c>
      <c r="P1528">
        <f t="shared" si="427"/>
        <v>0</v>
      </c>
      <c r="Q1528">
        <f>IF(M1528=0,0,M1528/予定価格!B1516)</f>
        <v>0</v>
      </c>
      <c r="R1528">
        <f t="shared" si="420"/>
        <v>11</v>
      </c>
      <c r="S1528">
        <f t="shared" si="428"/>
        <v>0</v>
      </c>
      <c r="T1528" s="6">
        <f t="shared" si="429"/>
        <v>0</v>
      </c>
      <c r="U1528" s="6" t="e">
        <f>IF(予定価格!$G$1939=0,ROUND(予定価格!H1516*(入力表!$F$12/予定価格!$H$1943),-$F$14),ROUND((予定価格!G1516*(入力表!$F$12-予定価格!$H$1943)/予定価格!$G$1943)+予定価格!H1516,-$F$14))</f>
        <v>#DIV/0!</v>
      </c>
      <c r="V1528" t="e">
        <f>IF(U1528=0,1,IF(予定価格!O1516=0,1,(U1528-予定価格!P1516)/予定価格!O1516))</f>
        <v>#DIV/0!</v>
      </c>
      <c r="W1528" t="e">
        <f t="shared" si="421"/>
        <v>#DIV/0!</v>
      </c>
      <c r="X1528" t="e">
        <f t="shared" si="430"/>
        <v>#DIV/0!</v>
      </c>
      <c r="Y1528" t="e">
        <f>IF(U1528=0,0,IF(予定価格!G1516=0,0,(U1528-予定価格!H1516)/予定価格!G1516))</f>
        <v>#DIV/0!</v>
      </c>
      <c r="Z1528" t="e">
        <f t="shared" si="422"/>
        <v>#DIV/0!</v>
      </c>
      <c r="AA1528" t="e">
        <f t="shared" si="431"/>
        <v>#DIV/0!</v>
      </c>
      <c r="AB1528" s="6" t="e">
        <f t="shared" si="432"/>
        <v>#DIV/0!</v>
      </c>
    </row>
    <row r="1529" spans="1:28" hidden="1" x14ac:dyDescent="0.2">
      <c r="A1529">
        <f>+予定価格!A1517</f>
        <v>0</v>
      </c>
      <c r="B1529" s="268">
        <f>ROUND(予定価格!B1517*査定表!$B$1949,-D1529)+E1529</f>
        <v>0</v>
      </c>
      <c r="C1529" s="268"/>
      <c r="D1529" s="32">
        <f t="shared" si="417"/>
        <v>3</v>
      </c>
      <c r="E1529" s="33">
        <f t="shared" si="423"/>
        <v>0</v>
      </c>
      <c r="F1529" s="268">
        <f>IF($F$12=0,0,IF(予定価格!$G$1939=0,ROUND(予定価格!H1517*(入力表!$F$12/予定価格!$H$1943),-H1529),ROUND((予定価格!G1517*(入力表!$F$12-予定価格!$H$1943)/予定価格!$G$1943)+予定価格!H1517,-H1529)))+I1529</f>
        <v>0</v>
      </c>
      <c r="G1529" s="268"/>
      <c r="H1529" s="34">
        <f t="shared" si="418"/>
        <v>3</v>
      </c>
      <c r="I1529" s="35">
        <f t="shared" si="424"/>
        <v>0</v>
      </c>
      <c r="J1529" s="252">
        <f t="shared" si="425"/>
        <v>0</v>
      </c>
      <c r="K1529" s="12">
        <f t="shared" si="426"/>
        <v>0</v>
      </c>
      <c r="L1529" s="37"/>
      <c r="M1529" s="6">
        <f>ROUND(予定価格!B1517*査定表!$B$1949,-$F$14)</f>
        <v>0</v>
      </c>
      <c r="N1529">
        <f>IF(M1529=0,1,M1529/予定価格!B1517)</f>
        <v>1</v>
      </c>
      <c r="O1529">
        <f t="shared" si="419"/>
        <v>11</v>
      </c>
      <c r="P1529">
        <f t="shared" si="427"/>
        <v>0</v>
      </c>
      <c r="Q1529">
        <f>IF(M1529=0,0,M1529/予定価格!B1517)</f>
        <v>0</v>
      </c>
      <c r="R1529">
        <f t="shared" si="420"/>
        <v>11</v>
      </c>
      <c r="S1529">
        <f t="shared" si="428"/>
        <v>0</v>
      </c>
      <c r="T1529" s="6">
        <f t="shared" si="429"/>
        <v>0</v>
      </c>
      <c r="U1529" s="6" t="e">
        <f>IF(予定価格!$G$1939=0,ROUND(予定価格!H1517*(入力表!$F$12/予定価格!$H$1943),-$F$14),ROUND((予定価格!G1517*(入力表!$F$12-予定価格!$H$1943)/予定価格!$G$1943)+予定価格!H1517,-$F$14))</f>
        <v>#DIV/0!</v>
      </c>
      <c r="V1529" t="e">
        <f>IF(U1529=0,1,IF(予定価格!O1517=0,1,(U1529-予定価格!P1517)/予定価格!O1517))</f>
        <v>#DIV/0!</v>
      </c>
      <c r="W1529" t="e">
        <f t="shared" si="421"/>
        <v>#DIV/0!</v>
      </c>
      <c r="X1529" t="e">
        <f t="shared" si="430"/>
        <v>#DIV/0!</v>
      </c>
      <c r="Y1529" t="e">
        <f>IF(U1529=0,0,IF(予定価格!G1517=0,0,(U1529-予定価格!H1517)/予定価格!G1517))</f>
        <v>#DIV/0!</v>
      </c>
      <c r="Z1529" t="e">
        <f t="shared" si="422"/>
        <v>#DIV/0!</v>
      </c>
      <c r="AA1529" t="e">
        <f t="shared" si="431"/>
        <v>#DIV/0!</v>
      </c>
      <c r="AB1529" s="6" t="e">
        <f t="shared" si="432"/>
        <v>#DIV/0!</v>
      </c>
    </row>
    <row r="1530" spans="1:28" hidden="1" x14ac:dyDescent="0.2">
      <c r="A1530">
        <f>+予定価格!A1518</f>
        <v>0</v>
      </c>
      <c r="B1530" s="268">
        <f>ROUND(予定価格!B1518*査定表!$B$1949,-D1530)+E1530</f>
        <v>0</v>
      </c>
      <c r="C1530" s="268"/>
      <c r="D1530" s="32">
        <f t="shared" si="417"/>
        <v>3</v>
      </c>
      <c r="E1530" s="33">
        <f t="shared" si="423"/>
        <v>0</v>
      </c>
      <c r="F1530" s="268">
        <f>IF($F$12=0,0,IF(予定価格!$G$1939=0,ROUND(予定価格!H1518*(入力表!$F$12/予定価格!$H$1943),-H1530),ROUND((予定価格!G1518*(入力表!$F$12-予定価格!$H$1943)/予定価格!$G$1943)+予定価格!H1518,-H1530)))+I1530</f>
        <v>0</v>
      </c>
      <c r="G1530" s="268"/>
      <c r="H1530" s="34">
        <f t="shared" si="418"/>
        <v>3</v>
      </c>
      <c r="I1530" s="35">
        <f t="shared" si="424"/>
        <v>0</v>
      </c>
      <c r="J1530" s="252">
        <f t="shared" si="425"/>
        <v>0</v>
      </c>
      <c r="K1530" s="12">
        <f t="shared" si="426"/>
        <v>0</v>
      </c>
      <c r="L1530" s="37"/>
      <c r="M1530" s="6">
        <f>ROUND(予定価格!B1518*査定表!$B$1949,-$F$14)</f>
        <v>0</v>
      </c>
      <c r="N1530">
        <f>IF(M1530=0,1,M1530/予定価格!B1518)</f>
        <v>1</v>
      </c>
      <c r="O1530">
        <f t="shared" si="419"/>
        <v>11</v>
      </c>
      <c r="P1530">
        <f t="shared" si="427"/>
        <v>0</v>
      </c>
      <c r="Q1530">
        <f>IF(M1530=0,0,M1530/予定価格!B1518)</f>
        <v>0</v>
      </c>
      <c r="R1530">
        <f t="shared" si="420"/>
        <v>11</v>
      </c>
      <c r="S1530">
        <f t="shared" si="428"/>
        <v>0</v>
      </c>
      <c r="T1530" s="6">
        <f t="shared" si="429"/>
        <v>0</v>
      </c>
      <c r="U1530" s="6" t="e">
        <f>IF(予定価格!$G$1939=0,ROUND(予定価格!H1518*(入力表!$F$12/予定価格!$H$1943),-$F$14),ROUND((予定価格!G1518*(入力表!$F$12-予定価格!$H$1943)/予定価格!$G$1943)+予定価格!H1518,-$F$14))</f>
        <v>#DIV/0!</v>
      </c>
      <c r="V1530" t="e">
        <f>IF(U1530=0,1,IF(予定価格!O1518=0,1,(U1530-予定価格!P1518)/予定価格!O1518))</f>
        <v>#DIV/0!</v>
      </c>
      <c r="W1530" t="e">
        <f t="shared" si="421"/>
        <v>#DIV/0!</v>
      </c>
      <c r="X1530" t="e">
        <f t="shared" si="430"/>
        <v>#DIV/0!</v>
      </c>
      <c r="Y1530" t="e">
        <f>IF(U1530=0,0,IF(予定価格!G1518=0,0,(U1530-予定価格!H1518)/予定価格!G1518))</f>
        <v>#DIV/0!</v>
      </c>
      <c r="Z1530" t="e">
        <f t="shared" si="422"/>
        <v>#DIV/0!</v>
      </c>
      <c r="AA1530" t="e">
        <f t="shared" si="431"/>
        <v>#DIV/0!</v>
      </c>
      <c r="AB1530" s="6" t="e">
        <f t="shared" si="432"/>
        <v>#DIV/0!</v>
      </c>
    </row>
    <row r="1531" spans="1:28" hidden="1" x14ac:dyDescent="0.2">
      <c r="A1531">
        <f>+予定価格!A1519</f>
        <v>0</v>
      </c>
      <c r="B1531" s="268">
        <f>ROUND(予定価格!B1519*査定表!$B$1949,-D1531)+E1531</f>
        <v>0</v>
      </c>
      <c r="C1531" s="268"/>
      <c r="D1531" s="32">
        <f t="shared" si="417"/>
        <v>3</v>
      </c>
      <c r="E1531" s="33">
        <f t="shared" si="423"/>
        <v>0</v>
      </c>
      <c r="F1531" s="268">
        <f>IF($F$12=0,0,IF(予定価格!$G$1939=0,ROUND(予定価格!H1519*(入力表!$F$12/予定価格!$H$1943),-H1531),ROUND((予定価格!G1519*(入力表!$F$12-予定価格!$H$1943)/予定価格!$G$1943)+予定価格!H1519,-H1531)))+I1531</f>
        <v>0</v>
      </c>
      <c r="G1531" s="268"/>
      <c r="H1531" s="34">
        <f t="shared" si="418"/>
        <v>3</v>
      </c>
      <c r="I1531" s="35">
        <f t="shared" si="424"/>
        <v>0</v>
      </c>
      <c r="J1531" s="252">
        <f t="shared" si="425"/>
        <v>0</v>
      </c>
      <c r="K1531" s="12">
        <f t="shared" si="426"/>
        <v>0</v>
      </c>
      <c r="L1531" s="37"/>
      <c r="M1531" s="6">
        <f>ROUND(予定価格!B1519*査定表!$B$1949,-$F$14)</f>
        <v>0</v>
      </c>
      <c r="N1531">
        <f>IF(M1531=0,1,M1531/予定価格!B1519)</f>
        <v>1</v>
      </c>
      <c r="O1531">
        <f t="shared" si="419"/>
        <v>11</v>
      </c>
      <c r="P1531">
        <f t="shared" si="427"/>
        <v>0</v>
      </c>
      <c r="Q1531">
        <f>IF(M1531=0,0,M1531/予定価格!B1519)</f>
        <v>0</v>
      </c>
      <c r="R1531">
        <f t="shared" si="420"/>
        <v>11</v>
      </c>
      <c r="S1531">
        <f t="shared" si="428"/>
        <v>0</v>
      </c>
      <c r="T1531" s="6">
        <f t="shared" si="429"/>
        <v>0</v>
      </c>
      <c r="U1531" s="6" t="e">
        <f>IF(予定価格!$G$1939=0,ROUND(予定価格!H1519*(入力表!$F$12/予定価格!$H$1943),-$F$14),ROUND((予定価格!G1519*(入力表!$F$12-予定価格!$H$1943)/予定価格!$G$1943)+予定価格!H1519,-$F$14))</f>
        <v>#DIV/0!</v>
      </c>
      <c r="V1531" t="e">
        <f>IF(U1531=0,1,IF(予定価格!O1519=0,1,(U1531-予定価格!P1519)/予定価格!O1519))</f>
        <v>#DIV/0!</v>
      </c>
      <c r="W1531" t="e">
        <f t="shared" si="421"/>
        <v>#DIV/0!</v>
      </c>
      <c r="X1531" t="e">
        <f t="shared" si="430"/>
        <v>#DIV/0!</v>
      </c>
      <c r="Y1531" t="e">
        <f>IF(U1531=0,0,IF(予定価格!G1519=0,0,(U1531-予定価格!H1519)/予定価格!G1519))</f>
        <v>#DIV/0!</v>
      </c>
      <c r="Z1531" t="e">
        <f t="shared" si="422"/>
        <v>#DIV/0!</v>
      </c>
      <c r="AA1531" t="e">
        <f t="shared" si="431"/>
        <v>#DIV/0!</v>
      </c>
      <c r="AB1531" s="6" t="e">
        <f t="shared" si="432"/>
        <v>#DIV/0!</v>
      </c>
    </row>
    <row r="1532" spans="1:28" hidden="1" x14ac:dyDescent="0.2">
      <c r="A1532">
        <f>+予定価格!A1520</f>
        <v>0</v>
      </c>
      <c r="B1532" s="268">
        <f>ROUND(予定価格!B1520*査定表!$B$1949,-D1532)+E1532</f>
        <v>0</v>
      </c>
      <c r="C1532" s="268"/>
      <c r="D1532" s="32">
        <f t="shared" si="417"/>
        <v>3</v>
      </c>
      <c r="E1532" s="33">
        <f t="shared" si="423"/>
        <v>0</v>
      </c>
      <c r="F1532" s="268">
        <f>IF($F$12=0,0,IF(予定価格!$G$1939=0,ROUND(予定価格!H1520*(入力表!$F$12/予定価格!$H$1943),-H1532),ROUND((予定価格!G1520*(入力表!$F$12-予定価格!$H$1943)/予定価格!$G$1943)+予定価格!H1520,-H1532)))+I1532</f>
        <v>0</v>
      </c>
      <c r="G1532" s="268"/>
      <c r="H1532" s="34">
        <f t="shared" si="418"/>
        <v>3</v>
      </c>
      <c r="I1532" s="35">
        <f t="shared" si="424"/>
        <v>0</v>
      </c>
      <c r="J1532" s="252">
        <f t="shared" si="425"/>
        <v>0</v>
      </c>
      <c r="K1532" s="12">
        <f t="shared" si="426"/>
        <v>0</v>
      </c>
      <c r="L1532" s="37"/>
      <c r="M1532" s="6">
        <f>ROUND(予定価格!B1520*査定表!$B$1949,-$F$14)</f>
        <v>0</v>
      </c>
      <c r="N1532">
        <f>IF(M1532=0,1,M1532/予定価格!B1520)</f>
        <v>1</v>
      </c>
      <c r="O1532">
        <f t="shared" si="419"/>
        <v>11</v>
      </c>
      <c r="P1532">
        <f t="shared" si="427"/>
        <v>0</v>
      </c>
      <c r="Q1532">
        <f>IF(M1532=0,0,M1532/予定価格!B1520)</f>
        <v>0</v>
      </c>
      <c r="R1532">
        <f t="shared" si="420"/>
        <v>11</v>
      </c>
      <c r="S1532">
        <f t="shared" si="428"/>
        <v>0</v>
      </c>
      <c r="T1532" s="6">
        <f t="shared" si="429"/>
        <v>0</v>
      </c>
      <c r="U1532" s="6" t="e">
        <f>IF(予定価格!$G$1939=0,ROUND(予定価格!H1520*(入力表!$F$12/予定価格!$H$1943),-$F$14),ROUND((予定価格!G1520*(入力表!$F$12-予定価格!$H$1943)/予定価格!$G$1943)+予定価格!H1520,-$F$14))</f>
        <v>#DIV/0!</v>
      </c>
      <c r="V1532" t="e">
        <f>IF(U1532=0,1,IF(予定価格!O1520=0,1,(U1532-予定価格!P1520)/予定価格!O1520))</f>
        <v>#DIV/0!</v>
      </c>
      <c r="W1532" t="e">
        <f t="shared" si="421"/>
        <v>#DIV/0!</v>
      </c>
      <c r="X1532" t="e">
        <f t="shared" si="430"/>
        <v>#DIV/0!</v>
      </c>
      <c r="Y1532" t="e">
        <f>IF(U1532=0,0,IF(予定価格!G1520=0,0,(U1532-予定価格!H1520)/予定価格!G1520))</f>
        <v>#DIV/0!</v>
      </c>
      <c r="Z1532" t="e">
        <f t="shared" si="422"/>
        <v>#DIV/0!</v>
      </c>
      <c r="AA1532" t="e">
        <f t="shared" si="431"/>
        <v>#DIV/0!</v>
      </c>
      <c r="AB1532" s="6" t="e">
        <f t="shared" si="432"/>
        <v>#DIV/0!</v>
      </c>
    </row>
    <row r="1533" spans="1:28" hidden="1" x14ac:dyDescent="0.2">
      <c r="A1533">
        <f>+予定価格!A1521</f>
        <v>0</v>
      </c>
      <c r="B1533" s="268">
        <f>ROUND(予定価格!B1521*査定表!$B$1949,-D1533)+E1533</f>
        <v>0</v>
      </c>
      <c r="C1533" s="268"/>
      <c r="D1533" s="32">
        <f t="shared" si="417"/>
        <v>3</v>
      </c>
      <c r="E1533" s="33">
        <f t="shared" si="423"/>
        <v>0</v>
      </c>
      <c r="F1533" s="268">
        <f>IF($F$12=0,0,IF(予定価格!$G$1939=0,ROUND(予定価格!H1521*(入力表!$F$12/予定価格!$H$1943),-H1533),ROUND((予定価格!G1521*(入力表!$F$12-予定価格!$H$1943)/予定価格!$G$1943)+予定価格!H1521,-H1533)))+I1533</f>
        <v>0</v>
      </c>
      <c r="G1533" s="268"/>
      <c r="H1533" s="34">
        <f t="shared" si="418"/>
        <v>3</v>
      </c>
      <c r="I1533" s="35">
        <f t="shared" si="424"/>
        <v>0</v>
      </c>
      <c r="J1533" s="252">
        <f t="shared" si="425"/>
        <v>0</v>
      </c>
      <c r="K1533" s="12">
        <f t="shared" si="426"/>
        <v>0</v>
      </c>
      <c r="L1533" s="37"/>
      <c r="M1533" s="6">
        <f>ROUND(予定価格!B1521*査定表!$B$1949,-$F$14)</f>
        <v>0</v>
      </c>
      <c r="N1533">
        <f>IF(M1533=0,1,M1533/予定価格!B1521)</f>
        <v>1</v>
      </c>
      <c r="O1533">
        <f t="shared" si="419"/>
        <v>11</v>
      </c>
      <c r="P1533">
        <f t="shared" si="427"/>
        <v>0</v>
      </c>
      <c r="Q1533">
        <f>IF(M1533=0,0,M1533/予定価格!B1521)</f>
        <v>0</v>
      </c>
      <c r="R1533">
        <f t="shared" si="420"/>
        <v>11</v>
      </c>
      <c r="S1533">
        <f t="shared" si="428"/>
        <v>0</v>
      </c>
      <c r="T1533" s="6">
        <f t="shared" si="429"/>
        <v>0</v>
      </c>
      <c r="U1533" s="6" t="e">
        <f>IF(予定価格!$G$1939=0,ROUND(予定価格!H1521*(入力表!$F$12/予定価格!$H$1943),-$F$14),ROUND((予定価格!G1521*(入力表!$F$12-予定価格!$H$1943)/予定価格!$G$1943)+予定価格!H1521,-$F$14))</f>
        <v>#DIV/0!</v>
      </c>
      <c r="V1533" t="e">
        <f>IF(U1533=0,1,IF(予定価格!O1521=0,1,(U1533-予定価格!P1521)/予定価格!O1521))</f>
        <v>#DIV/0!</v>
      </c>
      <c r="W1533" t="e">
        <f t="shared" si="421"/>
        <v>#DIV/0!</v>
      </c>
      <c r="X1533" t="e">
        <f t="shared" si="430"/>
        <v>#DIV/0!</v>
      </c>
      <c r="Y1533" t="e">
        <f>IF(U1533=0,0,IF(予定価格!G1521=0,0,(U1533-予定価格!H1521)/予定価格!G1521))</f>
        <v>#DIV/0!</v>
      </c>
      <c r="Z1533" t="e">
        <f t="shared" si="422"/>
        <v>#DIV/0!</v>
      </c>
      <c r="AA1533" t="e">
        <f t="shared" si="431"/>
        <v>#DIV/0!</v>
      </c>
      <c r="AB1533" s="6" t="e">
        <f t="shared" si="432"/>
        <v>#DIV/0!</v>
      </c>
    </row>
    <row r="1534" spans="1:28" hidden="1" x14ac:dyDescent="0.2">
      <c r="A1534">
        <f>+予定価格!A1522</f>
        <v>0</v>
      </c>
      <c r="B1534" s="268">
        <f>ROUND(予定価格!B1522*査定表!$B$1949,-D1534)+E1534</f>
        <v>0</v>
      </c>
      <c r="C1534" s="268"/>
      <c r="D1534" s="32">
        <f t="shared" si="417"/>
        <v>3</v>
      </c>
      <c r="E1534" s="33">
        <f t="shared" si="423"/>
        <v>0</v>
      </c>
      <c r="F1534" s="268">
        <f>IF($F$12=0,0,IF(予定価格!$G$1939=0,ROUND(予定価格!H1522*(入力表!$F$12/予定価格!$H$1943),-H1534),ROUND((予定価格!G1522*(入力表!$F$12-予定価格!$H$1943)/予定価格!$G$1943)+予定価格!H1522,-H1534)))+I1534</f>
        <v>0</v>
      </c>
      <c r="G1534" s="268"/>
      <c r="H1534" s="34">
        <f t="shared" si="418"/>
        <v>3</v>
      </c>
      <c r="I1534" s="35">
        <f t="shared" si="424"/>
        <v>0</v>
      </c>
      <c r="J1534" s="252">
        <f t="shared" si="425"/>
        <v>0</v>
      </c>
      <c r="K1534" s="12">
        <f t="shared" si="426"/>
        <v>0</v>
      </c>
      <c r="L1534" s="37"/>
      <c r="M1534" s="6">
        <f>ROUND(予定価格!B1522*査定表!$B$1949,-$F$14)</f>
        <v>0</v>
      </c>
      <c r="N1534">
        <f>IF(M1534=0,1,M1534/予定価格!B1522)</f>
        <v>1</v>
      </c>
      <c r="O1534">
        <f t="shared" si="419"/>
        <v>11</v>
      </c>
      <c r="P1534">
        <f t="shared" si="427"/>
        <v>0</v>
      </c>
      <c r="Q1534">
        <f>IF(M1534=0,0,M1534/予定価格!B1522)</f>
        <v>0</v>
      </c>
      <c r="R1534">
        <f t="shared" si="420"/>
        <v>11</v>
      </c>
      <c r="S1534">
        <f t="shared" si="428"/>
        <v>0</v>
      </c>
      <c r="T1534" s="6">
        <f t="shared" si="429"/>
        <v>0</v>
      </c>
      <c r="U1534" s="6" t="e">
        <f>IF(予定価格!$G$1939=0,ROUND(予定価格!H1522*(入力表!$F$12/予定価格!$H$1943),-$F$14),ROUND((予定価格!G1522*(入力表!$F$12-予定価格!$H$1943)/予定価格!$G$1943)+予定価格!H1522,-$F$14))</f>
        <v>#DIV/0!</v>
      </c>
      <c r="V1534" t="e">
        <f>IF(U1534=0,1,IF(予定価格!O1522=0,1,(U1534-予定価格!P1522)/予定価格!O1522))</f>
        <v>#DIV/0!</v>
      </c>
      <c r="W1534" t="e">
        <f t="shared" si="421"/>
        <v>#DIV/0!</v>
      </c>
      <c r="X1534" t="e">
        <f t="shared" si="430"/>
        <v>#DIV/0!</v>
      </c>
      <c r="Y1534" t="e">
        <f>IF(U1534=0,0,IF(予定価格!G1522=0,0,(U1534-予定価格!H1522)/予定価格!G1522))</f>
        <v>#DIV/0!</v>
      </c>
      <c r="Z1534" t="e">
        <f t="shared" si="422"/>
        <v>#DIV/0!</v>
      </c>
      <c r="AA1534" t="e">
        <f t="shared" si="431"/>
        <v>#DIV/0!</v>
      </c>
      <c r="AB1534" s="6" t="e">
        <f t="shared" si="432"/>
        <v>#DIV/0!</v>
      </c>
    </row>
    <row r="1535" spans="1:28" hidden="1" x14ac:dyDescent="0.2">
      <c r="A1535">
        <f>+予定価格!A1523</f>
        <v>0</v>
      </c>
      <c r="B1535" s="268">
        <f>ROUND(予定価格!B1523*査定表!$B$1949,-D1535)+E1535</f>
        <v>0</v>
      </c>
      <c r="C1535" s="268"/>
      <c r="D1535" s="32">
        <f t="shared" si="417"/>
        <v>3</v>
      </c>
      <c r="E1535" s="33">
        <f t="shared" si="423"/>
        <v>0</v>
      </c>
      <c r="F1535" s="268">
        <f>IF($F$12=0,0,IF(予定価格!$G$1939=0,ROUND(予定価格!H1523*(入力表!$F$12/予定価格!$H$1943),-H1535),ROUND((予定価格!G1523*(入力表!$F$12-予定価格!$H$1943)/予定価格!$G$1943)+予定価格!H1523,-H1535)))+I1535</f>
        <v>0</v>
      </c>
      <c r="G1535" s="268"/>
      <c r="H1535" s="34">
        <f t="shared" si="418"/>
        <v>3</v>
      </c>
      <c r="I1535" s="35">
        <f t="shared" si="424"/>
        <v>0</v>
      </c>
      <c r="J1535" s="252">
        <f t="shared" si="425"/>
        <v>0</v>
      </c>
      <c r="K1535" s="12">
        <f t="shared" si="426"/>
        <v>0</v>
      </c>
      <c r="L1535" s="37"/>
      <c r="M1535" s="6">
        <f>ROUND(予定価格!B1523*査定表!$B$1949,-$F$14)</f>
        <v>0</v>
      </c>
      <c r="N1535">
        <f>IF(M1535=0,1,M1535/予定価格!B1523)</f>
        <v>1</v>
      </c>
      <c r="O1535">
        <f t="shared" si="419"/>
        <v>11</v>
      </c>
      <c r="P1535">
        <f t="shared" si="427"/>
        <v>0</v>
      </c>
      <c r="Q1535">
        <f>IF(M1535=0,0,M1535/予定価格!B1523)</f>
        <v>0</v>
      </c>
      <c r="R1535">
        <f t="shared" si="420"/>
        <v>11</v>
      </c>
      <c r="S1535">
        <f t="shared" si="428"/>
        <v>0</v>
      </c>
      <c r="T1535" s="6">
        <f t="shared" si="429"/>
        <v>0</v>
      </c>
      <c r="U1535" s="6" t="e">
        <f>IF(予定価格!$G$1939=0,ROUND(予定価格!H1523*(入力表!$F$12/予定価格!$H$1943),-$F$14),ROUND((予定価格!G1523*(入力表!$F$12-予定価格!$H$1943)/予定価格!$G$1943)+予定価格!H1523,-$F$14))</f>
        <v>#DIV/0!</v>
      </c>
      <c r="V1535" t="e">
        <f>IF(U1535=0,1,IF(予定価格!O1523=0,1,(U1535-予定価格!P1523)/予定価格!O1523))</f>
        <v>#DIV/0!</v>
      </c>
      <c r="W1535" t="e">
        <f t="shared" si="421"/>
        <v>#DIV/0!</v>
      </c>
      <c r="X1535" t="e">
        <f t="shared" si="430"/>
        <v>#DIV/0!</v>
      </c>
      <c r="Y1535" t="e">
        <f>IF(U1535=0,0,IF(予定価格!G1523=0,0,(U1535-予定価格!H1523)/予定価格!G1523))</f>
        <v>#DIV/0!</v>
      </c>
      <c r="Z1535" t="e">
        <f t="shared" si="422"/>
        <v>#DIV/0!</v>
      </c>
      <c r="AA1535" t="e">
        <f t="shared" si="431"/>
        <v>#DIV/0!</v>
      </c>
      <c r="AB1535" s="6" t="e">
        <f t="shared" si="432"/>
        <v>#DIV/0!</v>
      </c>
    </row>
    <row r="1536" spans="1:28" hidden="1" x14ac:dyDescent="0.2">
      <c r="A1536">
        <f>+予定価格!A1524</f>
        <v>0</v>
      </c>
      <c r="B1536" s="268">
        <f>ROUND(予定価格!B1524*査定表!$B$1949,-D1536)+E1536</f>
        <v>0</v>
      </c>
      <c r="C1536" s="268"/>
      <c r="D1536" s="32">
        <f t="shared" si="417"/>
        <v>3</v>
      </c>
      <c r="E1536" s="33">
        <f t="shared" si="423"/>
        <v>0</v>
      </c>
      <c r="F1536" s="268">
        <f>IF($F$12=0,0,IF(予定価格!$G$1939=0,ROUND(予定価格!H1524*(入力表!$F$12/予定価格!$H$1943),-H1536),ROUND((予定価格!G1524*(入力表!$F$12-予定価格!$H$1943)/予定価格!$G$1943)+予定価格!H1524,-H1536)))+I1536</f>
        <v>0</v>
      </c>
      <c r="G1536" s="268"/>
      <c r="H1536" s="34">
        <f t="shared" si="418"/>
        <v>3</v>
      </c>
      <c r="I1536" s="35">
        <f t="shared" si="424"/>
        <v>0</v>
      </c>
      <c r="J1536" s="252">
        <f t="shared" si="425"/>
        <v>0</v>
      </c>
      <c r="K1536" s="12">
        <f t="shared" si="426"/>
        <v>0</v>
      </c>
      <c r="L1536" s="37"/>
      <c r="M1536" s="6">
        <f>ROUND(予定価格!B1524*査定表!$B$1949,-$F$14)</f>
        <v>0</v>
      </c>
      <c r="N1536">
        <f>IF(M1536=0,1,M1536/予定価格!B1524)</f>
        <v>1</v>
      </c>
      <c r="O1536">
        <f t="shared" si="419"/>
        <v>11</v>
      </c>
      <c r="P1536">
        <f t="shared" si="427"/>
        <v>0</v>
      </c>
      <c r="Q1536">
        <f>IF(M1536=0,0,M1536/予定価格!B1524)</f>
        <v>0</v>
      </c>
      <c r="R1536">
        <f t="shared" si="420"/>
        <v>11</v>
      </c>
      <c r="S1536">
        <f t="shared" si="428"/>
        <v>0</v>
      </c>
      <c r="T1536" s="6">
        <f t="shared" si="429"/>
        <v>0</v>
      </c>
      <c r="U1536" s="6" t="e">
        <f>IF(予定価格!$G$1939=0,ROUND(予定価格!H1524*(入力表!$F$12/予定価格!$H$1943),-$F$14),ROUND((予定価格!G1524*(入力表!$F$12-予定価格!$H$1943)/予定価格!$G$1943)+予定価格!H1524,-$F$14))</f>
        <v>#DIV/0!</v>
      </c>
      <c r="V1536" t="e">
        <f>IF(U1536=0,1,IF(予定価格!O1524=0,1,(U1536-予定価格!P1524)/予定価格!O1524))</f>
        <v>#DIV/0!</v>
      </c>
      <c r="W1536" t="e">
        <f t="shared" si="421"/>
        <v>#DIV/0!</v>
      </c>
      <c r="X1536" t="e">
        <f t="shared" si="430"/>
        <v>#DIV/0!</v>
      </c>
      <c r="Y1536" t="e">
        <f>IF(U1536=0,0,IF(予定価格!G1524=0,0,(U1536-予定価格!H1524)/予定価格!G1524))</f>
        <v>#DIV/0!</v>
      </c>
      <c r="Z1536" t="e">
        <f t="shared" si="422"/>
        <v>#DIV/0!</v>
      </c>
      <c r="AA1536" t="e">
        <f t="shared" si="431"/>
        <v>#DIV/0!</v>
      </c>
      <c r="AB1536" s="6" t="e">
        <f t="shared" si="432"/>
        <v>#DIV/0!</v>
      </c>
    </row>
    <row r="1537" spans="1:28" hidden="1" x14ac:dyDescent="0.2">
      <c r="A1537">
        <f>+予定価格!A1525</f>
        <v>0</v>
      </c>
      <c r="B1537" s="268">
        <f>ROUND(予定価格!B1525*査定表!$B$1949,-D1537)+E1537</f>
        <v>0</v>
      </c>
      <c r="C1537" s="268"/>
      <c r="D1537" s="32">
        <f t="shared" si="417"/>
        <v>3</v>
      </c>
      <c r="E1537" s="33">
        <f t="shared" si="423"/>
        <v>0</v>
      </c>
      <c r="F1537" s="268">
        <f>IF($F$12=0,0,IF(予定価格!$G$1939=0,ROUND(予定価格!H1525*(入力表!$F$12/予定価格!$H$1943),-H1537),ROUND((予定価格!G1525*(入力表!$F$12-予定価格!$H$1943)/予定価格!$G$1943)+予定価格!H1525,-H1537)))+I1537</f>
        <v>0</v>
      </c>
      <c r="G1537" s="268"/>
      <c r="H1537" s="34">
        <f t="shared" si="418"/>
        <v>3</v>
      </c>
      <c r="I1537" s="35">
        <f t="shared" si="424"/>
        <v>0</v>
      </c>
      <c r="J1537" s="252">
        <f t="shared" si="425"/>
        <v>0</v>
      </c>
      <c r="K1537" s="12">
        <f t="shared" si="426"/>
        <v>0</v>
      </c>
      <c r="L1537" s="37"/>
      <c r="M1537" s="6">
        <f>ROUND(予定価格!B1525*査定表!$B$1949,-$F$14)</f>
        <v>0</v>
      </c>
      <c r="N1537">
        <f>IF(M1537=0,1,M1537/予定価格!B1525)</f>
        <v>1</v>
      </c>
      <c r="O1537">
        <f t="shared" si="419"/>
        <v>11</v>
      </c>
      <c r="P1537">
        <f t="shared" si="427"/>
        <v>0</v>
      </c>
      <c r="Q1537">
        <f>IF(M1537=0,0,M1537/予定価格!B1525)</f>
        <v>0</v>
      </c>
      <c r="R1537">
        <f t="shared" si="420"/>
        <v>11</v>
      </c>
      <c r="S1537">
        <f t="shared" si="428"/>
        <v>0</v>
      </c>
      <c r="T1537" s="6">
        <f t="shared" si="429"/>
        <v>0</v>
      </c>
      <c r="U1537" s="6" t="e">
        <f>IF(予定価格!$G$1939=0,ROUND(予定価格!H1525*(入力表!$F$12/予定価格!$H$1943),-$F$14),ROUND((予定価格!G1525*(入力表!$F$12-予定価格!$H$1943)/予定価格!$G$1943)+予定価格!H1525,-$F$14))</f>
        <v>#DIV/0!</v>
      </c>
      <c r="V1537" t="e">
        <f>IF(U1537=0,1,IF(予定価格!O1525=0,1,(U1537-予定価格!P1525)/予定価格!O1525))</f>
        <v>#DIV/0!</v>
      </c>
      <c r="W1537" t="e">
        <f t="shared" si="421"/>
        <v>#DIV/0!</v>
      </c>
      <c r="X1537" t="e">
        <f t="shared" si="430"/>
        <v>#DIV/0!</v>
      </c>
      <c r="Y1537" t="e">
        <f>IF(U1537=0,0,IF(予定価格!G1525=0,0,(U1537-予定価格!H1525)/予定価格!G1525))</f>
        <v>#DIV/0!</v>
      </c>
      <c r="Z1537" t="e">
        <f t="shared" si="422"/>
        <v>#DIV/0!</v>
      </c>
      <c r="AA1537" t="e">
        <f t="shared" si="431"/>
        <v>#DIV/0!</v>
      </c>
      <c r="AB1537" s="6" t="e">
        <f t="shared" si="432"/>
        <v>#DIV/0!</v>
      </c>
    </row>
    <row r="1538" spans="1:28" hidden="1" x14ac:dyDescent="0.2">
      <c r="A1538">
        <f>+予定価格!A1526</f>
        <v>0</v>
      </c>
      <c r="B1538" s="268">
        <f>ROUND(予定価格!B1526*査定表!$B$1949,-D1538)+E1538</f>
        <v>0</v>
      </c>
      <c r="C1538" s="268"/>
      <c r="D1538" s="32">
        <f t="shared" si="417"/>
        <v>3</v>
      </c>
      <c r="E1538" s="33">
        <f t="shared" si="423"/>
        <v>0</v>
      </c>
      <c r="F1538" s="268">
        <f>IF($F$12=0,0,IF(予定価格!$G$1939=0,ROUND(予定価格!H1526*(入力表!$F$12/予定価格!$H$1943),-H1538),ROUND((予定価格!G1526*(入力表!$F$12-予定価格!$H$1943)/予定価格!$G$1943)+予定価格!H1526,-H1538)))+I1538</f>
        <v>0</v>
      </c>
      <c r="G1538" s="268"/>
      <c r="H1538" s="34">
        <f t="shared" si="418"/>
        <v>3</v>
      </c>
      <c r="I1538" s="35">
        <f t="shared" si="424"/>
        <v>0</v>
      </c>
      <c r="J1538" s="252">
        <f t="shared" si="425"/>
        <v>0</v>
      </c>
      <c r="K1538" s="12">
        <f t="shared" si="426"/>
        <v>0</v>
      </c>
      <c r="L1538" s="37"/>
      <c r="M1538" s="6">
        <f>ROUND(予定価格!B1526*査定表!$B$1949,-$F$14)</f>
        <v>0</v>
      </c>
      <c r="N1538">
        <f>IF(M1538=0,1,M1538/予定価格!B1526)</f>
        <v>1</v>
      </c>
      <c r="O1538">
        <f t="shared" si="419"/>
        <v>11</v>
      </c>
      <c r="P1538">
        <f t="shared" si="427"/>
        <v>0</v>
      </c>
      <c r="Q1538">
        <f>IF(M1538=0,0,M1538/予定価格!B1526)</f>
        <v>0</v>
      </c>
      <c r="R1538">
        <f t="shared" si="420"/>
        <v>11</v>
      </c>
      <c r="S1538">
        <f t="shared" si="428"/>
        <v>0</v>
      </c>
      <c r="T1538" s="6">
        <f t="shared" si="429"/>
        <v>0</v>
      </c>
      <c r="U1538" s="6" t="e">
        <f>IF(予定価格!$G$1939=0,ROUND(予定価格!H1526*(入力表!$F$12/予定価格!$H$1943),-$F$14),ROUND((予定価格!G1526*(入力表!$F$12-予定価格!$H$1943)/予定価格!$G$1943)+予定価格!H1526,-$F$14))</f>
        <v>#DIV/0!</v>
      </c>
      <c r="V1538" t="e">
        <f>IF(U1538=0,1,IF(予定価格!O1526=0,1,(U1538-予定価格!P1526)/予定価格!O1526))</f>
        <v>#DIV/0!</v>
      </c>
      <c r="W1538" t="e">
        <f t="shared" si="421"/>
        <v>#DIV/0!</v>
      </c>
      <c r="X1538" t="e">
        <f t="shared" si="430"/>
        <v>#DIV/0!</v>
      </c>
      <c r="Y1538" t="e">
        <f>IF(U1538=0,0,IF(予定価格!G1526=0,0,(U1538-予定価格!H1526)/予定価格!G1526))</f>
        <v>#DIV/0!</v>
      </c>
      <c r="Z1538" t="e">
        <f t="shared" si="422"/>
        <v>#DIV/0!</v>
      </c>
      <c r="AA1538" t="e">
        <f t="shared" si="431"/>
        <v>#DIV/0!</v>
      </c>
      <c r="AB1538" s="6" t="e">
        <f t="shared" si="432"/>
        <v>#DIV/0!</v>
      </c>
    </row>
    <row r="1539" spans="1:28" hidden="1" x14ac:dyDescent="0.2">
      <c r="A1539">
        <f>+予定価格!A1527</f>
        <v>0</v>
      </c>
      <c r="B1539" s="268">
        <f>ROUND(予定価格!B1527*査定表!$B$1949,-D1539)+E1539</f>
        <v>0</v>
      </c>
      <c r="C1539" s="268"/>
      <c r="D1539" s="32">
        <f t="shared" si="417"/>
        <v>3</v>
      </c>
      <c r="E1539" s="33">
        <f t="shared" si="423"/>
        <v>0</v>
      </c>
      <c r="F1539" s="268">
        <f>IF($F$12=0,0,IF(予定価格!$G$1939=0,ROUND(予定価格!H1527*(入力表!$F$12/予定価格!$H$1943),-H1539),ROUND((予定価格!G1527*(入力表!$F$12-予定価格!$H$1943)/予定価格!$G$1943)+予定価格!H1527,-H1539)))+I1539</f>
        <v>0</v>
      </c>
      <c r="G1539" s="268"/>
      <c r="H1539" s="34">
        <f t="shared" si="418"/>
        <v>3</v>
      </c>
      <c r="I1539" s="35">
        <f t="shared" si="424"/>
        <v>0</v>
      </c>
      <c r="J1539" s="252">
        <f t="shared" si="425"/>
        <v>0</v>
      </c>
      <c r="K1539" s="12">
        <f t="shared" si="426"/>
        <v>0</v>
      </c>
      <c r="L1539" s="37"/>
      <c r="M1539" s="6">
        <f>ROUND(予定価格!B1527*査定表!$B$1949,-$F$14)</f>
        <v>0</v>
      </c>
      <c r="N1539">
        <f>IF(M1539=0,1,M1539/予定価格!B1527)</f>
        <v>1</v>
      </c>
      <c r="O1539">
        <f t="shared" si="419"/>
        <v>11</v>
      </c>
      <c r="P1539">
        <f t="shared" si="427"/>
        <v>0</v>
      </c>
      <c r="Q1539">
        <f>IF(M1539=0,0,M1539/予定価格!B1527)</f>
        <v>0</v>
      </c>
      <c r="R1539">
        <f t="shared" si="420"/>
        <v>11</v>
      </c>
      <c r="S1539">
        <f t="shared" si="428"/>
        <v>0</v>
      </c>
      <c r="T1539" s="6">
        <f t="shared" si="429"/>
        <v>0</v>
      </c>
      <c r="U1539" s="6" t="e">
        <f>IF(予定価格!$G$1939=0,ROUND(予定価格!H1527*(入力表!$F$12/予定価格!$H$1943),-$F$14),ROUND((予定価格!G1527*(入力表!$F$12-予定価格!$H$1943)/予定価格!$G$1943)+予定価格!H1527,-$F$14))</f>
        <v>#DIV/0!</v>
      </c>
      <c r="V1539" t="e">
        <f>IF(U1539=0,1,IF(予定価格!O1527=0,1,(U1539-予定価格!P1527)/予定価格!O1527))</f>
        <v>#DIV/0!</v>
      </c>
      <c r="W1539" t="e">
        <f t="shared" si="421"/>
        <v>#DIV/0!</v>
      </c>
      <c r="X1539" t="e">
        <f t="shared" si="430"/>
        <v>#DIV/0!</v>
      </c>
      <c r="Y1539" t="e">
        <f>IF(U1539=0,0,IF(予定価格!G1527=0,0,(U1539-予定価格!H1527)/予定価格!G1527))</f>
        <v>#DIV/0!</v>
      </c>
      <c r="Z1539" t="e">
        <f t="shared" si="422"/>
        <v>#DIV/0!</v>
      </c>
      <c r="AA1539" t="e">
        <f t="shared" si="431"/>
        <v>#DIV/0!</v>
      </c>
      <c r="AB1539" s="6" t="e">
        <f t="shared" si="432"/>
        <v>#DIV/0!</v>
      </c>
    </row>
    <row r="1540" spans="1:28" hidden="1" x14ac:dyDescent="0.2">
      <c r="A1540">
        <f>+予定価格!A1528</f>
        <v>0</v>
      </c>
      <c r="B1540" s="268">
        <f>ROUND(予定価格!B1528*査定表!$B$1949,-D1540)+E1540</f>
        <v>0</v>
      </c>
      <c r="C1540" s="268"/>
      <c r="D1540" s="32">
        <f t="shared" si="417"/>
        <v>3</v>
      </c>
      <c r="E1540" s="33">
        <f t="shared" si="423"/>
        <v>0</v>
      </c>
      <c r="F1540" s="268">
        <f>IF($F$12=0,0,IF(予定価格!$G$1939=0,ROUND(予定価格!H1528*(入力表!$F$12/予定価格!$H$1943),-H1540),ROUND((予定価格!G1528*(入力表!$F$12-予定価格!$H$1943)/予定価格!$G$1943)+予定価格!H1528,-H1540)))+I1540</f>
        <v>0</v>
      </c>
      <c r="G1540" s="268"/>
      <c r="H1540" s="34">
        <f t="shared" si="418"/>
        <v>3</v>
      </c>
      <c r="I1540" s="35">
        <f t="shared" si="424"/>
        <v>0</v>
      </c>
      <c r="J1540" s="252">
        <f t="shared" si="425"/>
        <v>0</v>
      </c>
      <c r="K1540" s="12">
        <f t="shared" si="426"/>
        <v>0</v>
      </c>
      <c r="L1540" s="37"/>
      <c r="M1540" s="6">
        <f>ROUND(予定価格!B1528*査定表!$B$1949,-$F$14)</f>
        <v>0</v>
      </c>
      <c r="N1540">
        <f>IF(M1540=0,1,M1540/予定価格!B1528)</f>
        <v>1</v>
      </c>
      <c r="O1540">
        <f t="shared" si="419"/>
        <v>11</v>
      </c>
      <c r="P1540">
        <f t="shared" si="427"/>
        <v>0</v>
      </c>
      <c r="Q1540">
        <f>IF(M1540=0,0,M1540/予定価格!B1528)</f>
        <v>0</v>
      </c>
      <c r="R1540">
        <f t="shared" si="420"/>
        <v>11</v>
      </c>
      <c r="S1540">
        <f t="shared" si="428"/>
        <v>0</v>
      </c>
      <c r="T1540" s="6">
        <f t="shared" si="429"/>
        <v>0</v>
      </c>
      <c r="U1540" s="6" t="e">
        <f>IF(予定価格!$G$1939=0,ROUND(予定価格!H1528*(入力表!$F$12/予定価格!$H$1943),-$F$14),ROUND((予定価格!G1528*(入力表!$F$12-予定価格!$H$1943)/予定価格!$G$1943)+予定価格!H1528,-$F$14))</f>
        <v>#DIV/0!</v>
      </c>
      <c r="V1540" t="e">
        <f>IF(U1540=0,1,IF(予定価格!O1528=0,1,(U1540-予定価格!P1528)/予定価格!O1528))</f>
        <v>#DIV/0!</v>
      </c>
      <c r="W1540" t="e">
        <f t="shared" si="421"/>
        <v>#DIV/0!</v>
      </c>
      <c r="X1540" t="e">
        <f t="shared" si="430"/>
        <v>#DIV/0!</v>
      </c>
      <c r="Y1540" t="e">
        <f>IF(U1540=0,0,IF(予定価格!G1528=0,0,(U1540-予定価格!H1528)/予定価格!G1528))</f>
        <v>#DIV/0!</v>
      </c>
      <c r="Z1540" t="e">
        <f t="shared" si="422"/>
        <v>#DIV/0!</v>
      </c>
      <c r="AA1540" t="e">
        <f t="shared" si="431"/>
        <v>#DIV/0!</v>
      </c>
      <c r="AB1540" s="6" t="e">
        <f t="shared" si="432"/>
        <v>#DIV/0!</v>
      </c>
    </row>
    <row r="1541" spans="1:28" hidden="1" x14ac:dyDescent="0.2">
      <c r="A1541">
        <f>+予定価格!A1529</f>
        <v>0</v>
      </c>
      <c r="B1541" s="268">
        <f>ROUND(予定価格!B1529*査定表!$B$1949,-D1541)+E1541</f>
        <v>0</v>
      </c>
      <c r="C1541" s="268"/>
      <c r="D1541" s="32">
        <f t="shared" si="417"/>
        <v>3</v>
      </c>
      <c r="E1541" s="33">
        <f t="shared" si="423"/>
        <v>0</v>
      </c>
      <c r="F1541" s="268">
        <f>IF($F$12=0,0,IF(予定価格!$G$1939=0,ROUND(予定価格!H1529*(入力表!$F$12/予定価格!$H$1943),-H1541),ROUND((予定価格!G1529*(入力表!$F$12-予定価格!$H$1943)/予定価格!$G$1943)+予定価格!H1529,-H1541)))+I1541</f>
        <v>0</v>
      </c>
      <c r="G1541" s="268"/>
      <c r="H1541" s="34">
        <f t="shared" si="418"/>
        <v>3</v>
      </c>
      <c r="I1541" s="35">
        <f t="shared" si="424"/>
        <v>0</v>
      </c>
      <c r="J1541" s="252">
        <f t="shared" si="425"/>
        <v>0</v>
      </c>
      <c r="K1541" s="12">
        <f t="shared" si="426"/>
        <v>0</v>
      </c>
      <c r="L1541" s="37"/>
      <c r="M1541" s="6">
        <f>ROUND(予定価格!B1529*査定表!$B$1949,-$F$14)</f>
        <v>0</v>
      </c>
      <c r="N1541">
        <f>IF(M1541=0,1,M1541/予定価格!B1529)</f>
        <v>1</v>
      </c>
      <c r="O1541">
        <f t="shared" si="419"/>
        <v>11</v>
      </c>
      <c r="P1541">
        <f t="shared" si="427"/>
        <v>0</v>
      </c>
      <c r="Q1541">
        <f>IF(M1541=0,0,M1541/予定価格!B1529)</f>
        <v>0</v>
      </c>
      <c r="R1541">
        <f t="shared" si="420"/>
        <v>11</v>
      </c>
      <c r="S1541">
        <f t="shared" si="428"/>
        <v>0</v>
      </c>
      <c r="T1541" s="6">
        <f t="shared" si="429"/>
        <v>0</v>
      </c>
      <c r="U1541" s="6" t="e">
        <f>IF(予定価格!$G$1939=0,ROUND(予定価格!H1529*(入力表!$F$12/予定価格!$H$1943),-$F$14),ROUND((予定価格!G1529*(入力表!$F$12-予定価格!$H$1943)/予定価格!$G$1943)+予定価格!H1529,-$F$14))</f>
        <v>#DIV/0!</v>
      </c>
      <c r="V1541" t="e">
        <f>IF(U1541=0,1,IF(予定価格!O1529=0,1,(U1541-予定価格!P1529)/予定価格!O1529))</f>
        <v>#DIV/0!</v>
      </c>
      <c r="W1541" t="e">
        <f t="shared" si="421"/>
        <v>#DIV/0!</v>
      </c>
      <c r="X1541" t="e">
        <f t="shared" si="430"/>
        <v>#DIV/0!</v>
      </c>
      <c r="Y1541" t="e">
        <f>IF(U1541=0,0,IF(予定価格!G1529=0,0,(U1541-予定価格!H1529)/予定価格!G1529))</f>
        <v>#DIV/0!</v>
      </c>
      <c r="Z1541" t="e">
        <f t="shared" si="422"/>
        <v>#DIV/0!</v>
      </c>
      <c r="AA1541" t="e">
        <f t="shared" si="431"/>
        <v>#DIV/0!</v>
      </c>
      <c r="AB1541" s="6" t="e">
        <f t="shared" si="432"/>
        <v>#DIV/0!</v>
      </c>
    </row>
    <row r="1542" spans="1:28" hidden="1" x14ac:dyDescent="0.2">
      <c r="A1542">
        <f>+予定価格!A1530</f>
        <v>0</v>
      </c>
      <c r="B1542" s="268">
        <f>ROUND(予定価格!B1530*査定表!$B$1949,-D1542)+E1542</f>
        <v>0</v>
      </c>
      <c r="C1542" s="268"/>
      <c r="D1542" s="32">
        <f t="shared" si="417"/>
        <v>3</v>
      </c>
      <c r="E1542" s="33">
        <f t="shared" si="423"/>
        <v>0</v>
      </c>
      <c r="F1542" s="268">
        <f>IF($F$12=0,0,IF(予定価格!$G$1939=0,ROUND(予定価格!H1530*(入力表!$F$12/予定価格!$H$1943),-H1542),ROUND((予定価格!G1530*(入力表!$F$12-予定価格!$H$1943)/予定価格!$G$1943)+予定価格!H1530,-H1542)))+I1542</f>
        <v>0</v>
      </c>
      <c r="G1542" s="268"/>
      <c r="H1542" s="34">
        <f t="shared" si="418"/>
        <v>3</v>
      </c>
      <c r="I1542" s="35">
        <f t="shared" si="424"/>
        <v>0</v>
      </c>
      <c r="J1542" s="252">
        <f t="shared" si="425"/>
        <v>0</v>
      </c>
      <c r="K1542" s="12">
        <f t="shared" si="426"/>
        <v>0</v>
      </c>
      <c r="L1542" s="37"/>
      <c r="M1542" s="6">
        <f>ROUND(予定価格!B1530*査定表!$B$1949,-$F$14)</f>
        <v>0</v>
      </c>
      <c r="N1542">
        <f>IF(M1542=0,1,M1542/予定価格!B1530)</f>
        <v>1</v>
      </c>
      <c r="O1542">
        <f t="shared" si="419"/>
        <v>11</v>
      </c>
      <c r="P1542">
        <f t="shared" si="427"/>
        <v>0</v>
      </c>
      <c r="Q1542">
        <f>IF(M1542=0,0,M1542/予定価格!B1530)</f>
        <v>0</v>
      </c>
      <c r="R1542">
        <f t="shared" si="420"/>
        <v>11</v>
      </c>
      <c r="S1542">
        <f t="shared" si="428"/>
        <v>0</v>
      </c>
      <c r="T1542" s="6">
        <f t="shared" si="429"/>
        <v>0</v>
      </c>
      <c r="U1542" s="6" t="e">
        <f>IF(予定価格!$G$1939=0,ROUND(予定価格!H1530*(入力表!$F$12/予定価格!$H$1943),-$F$14),ROUND((予定価格!G1530*(入力表!$F$12-予定価格!$H$1943)/予定価格!$G$1943)+予定価格!H1530,-$F$14))</f>
        <v>#DIV/0!</v>
      </c>
      <c r="V1542" t="e">
        <f>IF(U1542=0,1,IF(予定価格!O1530=0,1,(U1542-予定価格!P1530)/予定価格!O1530))</f>
        <v>#DIV/0!</v>
      </c>
      <c r="W1542" t="e">
        <f t="shared" si="421"/>
        <v>#DIV/0!</v>
      </c>
      <c r="X1542" t="e">
        <f t="shared" si="430"/>
        <v>#DIV/0!</v>
      </c>
      <c r="Y1542" t="e">
        <f>IF(U1542=0,0,IF(予定価格!G1530=0,0,(U1542-予定価格!H1530)/予定価格!G1530))</f>
        <v>#DIV/0!</v>
      </c>
      <c r="Z1542" t="e">
        <f t="shared" si="422"/>
        <v>#DIV/0!</v>
      </c>
      <c r="AA1542" t="e">
        <f t="shared" si="431"/>
        <v>#DIV/0!</v>
      </c>
      <c r="AB1542" s="6" t="e">
        <f t="shared" si="432"/>
        <v>#DIV/0!</v>
      </c>
    </row>
    <row r="1543" spans="1:28" hidden="1" x14ac:dyDescent="0.2">
      <c r="A1543">
        <f>+予定価格!A1531</f>
        <v>0</v>
      </c>
      <c r="B1543" s="268">
        <f>ROUND(予定価格!B1531*査定表!$B$1949,-D1543)+E1543</f>
        <v>0</v>
      </c>
      <c r="C1543" s="268"/>
      <c r="D1543" s="32">
        <f t="shared" si="417"/>
        <v>3</v>
      </c>
      <c r="E1543" s="33">
        <f t="shared" si="423"/>
        <v>0</v>
      </c>
      <c r="F1543" s="268">
        <f>IF($F$12=0,0,IF(予定価格!$G$1939=0,ROUND(予定価格!H1531*(入力表!$F$12/予定価格!$H$1943),-H1543),ROUND((予定価格!G1531*(入力表!$F$12-予定価格!$H$1943)/予定価格!$G$1943)+予定価格!H1531,-H1543)))+I1543</f>
        <v>0</v>
      </c>
      <c r="G1543" s="268"/>
      <c r="H1543" s="34">
        <f t="shared" si="418"/>
        <v>3</v>
      </c>
      <c r="I1543" s="35">
        <f t="shared" si="424"/>
        <v>0</v>
      </c>
      <c r="J1543" s="252">
        <f t="shared" si="425"/>
        <v>0</v>
      </c>
      <c r="K1543" s="12">
        <f t="shared" si="426"/>
        <v>0</v>
      </c>
      <c r="L1543" s="37"/>
      <c r="M1543" s="6">
        <f>ROUND(予定価格!B1531*査定表!$B$1949,-$F$14)</f>
        <v>0</v>
      </c>
      <c r="N1543">
        <f>IF(M1543=0,1,M1543/予定価格!B1531)</f>
        <v>1</v>
      </c>
      <c r="O1543">
        <f t="shared" si="419"/>
        <v>11</v>
      </c>
      <c r="P1543">
        <f t="shared" si="427"/>
        <v>0</v>
      </c>
      <c r="Q1543">
        <f>IF(M1543=0,0,M1543/予定価格!B1531)</f>
        <v>0</v>
      </c>
      <c r="R1543">
        <f t="shared" si="420"/>
        <v>11</v>
      </c>
      <c r="S1543">
        <f t="shared" si="428"/>
        <v>0</v>
      </c>
      <c r="T1543" s="6">
        <f t="shared" si="429"/>
        <v>0</v>
      </c>
      <c r="U1543" s="6" t="e">
        <f>IF(予定価格!$G$1939=0,ROUND(予定価格!H1531*(入力表!$F$12/予定価格!$H$1943),-$F$14),ROUND((予定価格!G1531*(入力表!$F$12-予定価格!$H$1943)/予定価格!$G$1943)+予定価格!H1531,-$F$14))</f>
        <v>#DIV/0!</v>
      </c>
      <c r="V1543" t="e">
        <f>IF(U1543=0,1,IF(予定価格!O1531=0,1,(U1543-予定価格!P1531)/予定価格!O1531))</f>
        <v>#DIV/0!</v>
      </c>
      <c r="W1543" t="e">
        <f t="shared" si="421"/>
        <v>#DIV/0!</v>
      </c>
      <c r="X1543" t="e">
        <f t="shared" si="430"/>
        <v>#DIV/0!</v>
      </c>
      <c r="Y1543" t="e">
        <f>IF(U1543=0,0,IF(予定価格!G1531=0,0,(U1543-予定価格!H1531)/予定価格!G1531))</f>
        <v>#DIV/0!</v>
      </c>
      <c r="Z1543" t="e">
        <f t="shared" si="422"/>
        <v>#DIV/0!</v>
      </c>
      <c r="AA1543" t="e">
        <f t="shared" si="431"/>
        <v>#DIV/0!</v>
      </c>
      <c r="AB1543" s="6" t="e">
        <f t="shared" si="432"/>
        <v>#DIV/0!</v>
      </c>
    </row>
    <row r="1544" spans="1:28" hidden="1" x14ac:dyDescent="0.2">
      <c r="A1544">
        <f>+予定価格!A1532</f>
        <v>0</v>
      </c>
      <c r="B1544" s="268">
        <f>ROUND(予定価格!B1532*査定表!$B$1949,-D1544)+E1544</f>
        <v>0</v>
      </c>
      <c r="C1544" s="268"/>
      <c r="D1544" s="32">
        <f t="shared" si="417"/>
        <v>3</v>
      </c>
      <c r="E1544" s="33">
        <f t="shared" si="423"/>
        <v>0</v>
      </c>
      <c r="F1544" s="268">
        <f>IF($F$12=0,0,IF(予定価格!$G$1939=0,ROUND(予定価格!H1532*(入力表!$F$12/予定価格!$H$1943),-H1544),ROUND((予定価格!G1532*(入力表!$F$12-予定価格!$H$1943)/予定価格!$G$1943)+予定価格!H1532,-H1544)))+I1544</f>
        <v>0</v>
      </c>
      <c r="G1544" s="268"/>
      <c r="H1544" s="34">
        <f t="shared" si="418"/>
        <v>3</v>
      </c>
      <c r="I1544" s="35">
        <f t="shared" si="424"/>
        <v>0</v>
      </c>
      <c r="J1544" s="252">
        <f t="shared" si="425"/>
        <v>0</v>
      </c>
      <c r="K1544" s="12">
        <f t="shared" si="426"/>
        <v>0</v>
      </c>
      <c r="L1544" s="37"/>
      <c r="M1544" s="6">
        <f>ROUND(予定価格!B1532*査定表!$B$1949,-$F$14)</f>
        <v>0</v>
      </c>
      <c r="N1544">
        <f>IF(M1544=0,1,M1544/予定価格!B1532)</f>
        <v>1</v>
      </c>
      <c r="O1544">
        <f t="shared" si="419"/>
        <v>11</v>
      </c>
      <c r="P1544">
        <f t="shared" si="427"/>
        <v>0</v>
      </c>
      <c r="Q1544">
        <f>IF(M1544=0,0,M1544/予定価格!B1532)</f>
        <v>0</v>
      </c>
      <c r="R1544">
        <f t="shared" si="420"/>
        <v>11</v>
      </c>
      <c r="S1544">
        <f t="shared" si="428"/>
        <v>0</v>
      </c>
      <c r="T1544" s="6">
        <f t="shared" si="429"/>
        <v>0</v>
      </c>
      <c r="U1544" s="6" t="e">
        <f>IF(予定価格!$G$1939=0,ROUND(予定価格!H1532*(入力表!$F$12/予定価格!$H$1943),-$F$14),ROUND((予定価格!G1532*(入力表!$F$12-予定価格!$H$1943)/予定価格!$G$1943)+予定価格!H1532,-$F$14))</f>
        <v>#DIV/0!</v>
      </c>
      <c r="V1544" t="e">
        <f>IF(U1544=0,1,IF(予定価格!O1532=0,1,(U1544-予定価格!P1532)/予定価格!O1532))</f>
        <v>#DIV/0!</v>
      </c>
      <c r="W1544" t="e">
        <f t="shared" si="421"/>
        <v>#DIV/0!</v>
      </c>
      <c r="X1544" t="e">
        <f t="shared" si="430"/>
        <v>#DIV/0!</v>
      </c>
      <c r="Y1544" t="e">
        <f>IF(U1544=0,0,IF(予定価格!G1532=0,0,(U1544-予定価格!H1532)/予定価格!G1532))</f>
        <v>#DIV/0!</v>
      </c>
      <c r="Z1544" t="e">
        <f t="shared" si="422"/>
        <v>#DIV/0!</v>
      </c>
      <c r="AA1544" t="e">
        <f t="shared" si="431"/>
        <v>#DIV/0!</v>
      </c>
      <c r="AB1544" s="6" t="e">
        <f t="shared" si="432"/>
        <v>#DIV/0!</v>
      </c>
    </row>
    <row r="1545" spans="1:28" hidden="1" x14ac:dyDescent="0.2">
      <c r="A1545">
        <f>+予定価格!A1533</f>
        <v>0</v>
      </c>
      <c r="B1545" s="268">
        <f>ROUND(予定価格!B1533*査定表!$B$1949,-D1545)+E1545</f>
        <v>0</v>
      </c>
      <c r="C1545" s="268"/>
      <c r="D1545" s="32">
        <f t="shared" si="417"/>
        <v>3</v>
      </c>
      <c r="E1545" s="33">
        <f t="shared" si="423"/>
        <v>0</v>
      </c>
      <c r="F1545" s="268">
        <f>IF($F$12=0,0,IF(予定価格!$G$1939=0,ROUND(予定価格!H1533*(入力表!$F$12/予定価格!$H$1943),-H1545),ROUND((予定価格!G1533*(入力表!$F$12-予定価格!$H$1943)/予定価格!$G$1943)+予定価格!H1533,-H1545)))+I1545</f>
        <v>0</v>
      </c>
      <c r="G1545" s="268"/>
      <c r="H1545" s="34">
        <f t="shared" si="418"/>
        <v>3</v>
      </c>
      <c r="I1545" s="35">
        <f t="shared" si="424"/>
        <v>0</v>
      </c>
      <c r="J1545" s="252">
        <f t="shared" si="425"/>
        <v>0</v>
      </c>
      <c r="K1545" s="12">
        <f t="shared" si="426"/>
        <v>0</v>
      </c>
      <c r="L1545" s="37"/>
      <c r="M1545" s="6">
        <f>ROUND(予定価格!B1533*査定表!$B$1949,-$F$14)</f>
        <v>0</v>
      </c>
      <c r="N1545">
        <f>IF(M1545=0,1,M1545/予定価格!B1533)</f>
        <v>1</v>
      </c>
      <c r="O1545">
        <f t="shared" si="419"/>
        <v>11</v>
      </c>
      <c r="P1545">
        <f t="shared" si="427"/>
        <v>0</v>
      </c>
      <c r="Q1545">
        <f>IF(M1545=0,0,M1545/予定価格!B1533)</f>
        <v>0</v>
      </c>
      <c r="R1545">
        <f t="shared" si="420"/>
        <v>11</v>
      </c>
      <c r="S1545">
        <f t="shared" si="428"/>
        <v>0</v>
      </c>
      <c r="T1545" s="6">
        <f t="shared" si="429"/>
        <v>0</v>
      </c>
      <c r="U1545" s="6" t="e">
        <f>IF(予定価格!$G$1939=0,ROUND(予定価格!H1533*(入力表!$F$12/予定価格!$H$1943),-$F$14),ROUND((予定価格!G1533*(入力表!$F$12-予定価格!$H$1943)/予定価格!$G$1943)+予定価格!H1533,-$F$14))</f>
        <v>#DIV/0!</v>
      </c>
      <c r="V1545" t="e">
        <f>IF(U1545=0,1,IF(予定価格!O1533=0,1,(U1545-予定価格!P1533)/予定価格!O1533))</f>
        <v>#DIV/0!</v>
      </c>
      <c r="W1545" t="e">
        <f t="shared" si="421"/>
        <v>#DIV/0!</v>
      </c>
      <c r="X1545" t="e">
        <f t="shared" si="430"/>
        <v>#DIV/0!</v>
      </c>
      <c r="Y1545" t="e">
        <f>IF(U1545=0,0,IF(予定価格!G1533=0,0,(U1545-予定価格!H1533)/予定価格!G1533))</f>
        <v>#DIV/0!</v>
      </c>
      <c r="Z1545" t="e">
        <f t="shared" si="422"/>
        <v>#DIV/0!</v>
      </c>
      <c r="AA1545" t="e">
        <f t="shared" si="431"/>
        <v>#DIV/0!</v>
      </c>
      <c r="AB1545" s="6" t="e">
        <f t="shared" si="432"/>
        <v>#DIV/0!</v>
      </c>
    </row>
    <row r="1546" spans="1:28" hidden="1" x14ac:dyDescent="0.2">
      <c r="A1546">
        <f>+予定価格!A1534</f>
        <v>0</v>
      </c>
      <c r="B1546" s="268">
        <f>ROUND(予定価格!B1534*査定表!$B$1949,-D1546)+E1546</f>
        <v>0</v>
      </c>
      <c r="C1546" s="268"/>
      <c r="D1546" s="32">
        <f t="shared" si="417"/>
        <v>3</v>
      </c>
      <c r="E1546" s="33">
        <f t="shared" si="423"/>
        <v>0</v>
      </c>
      <c r="F1546" s="268">
        <f>IF($F$12=0,0,IF(予定価格!$G$1939=0,ROUND(予定価格!H1534*(入力表!$F$12/予定価格!$H$1943),-H1546),ROUND((予定価格!G1534*(入力表!$F$12-予定価格!$H$1943)/予定価格!$G$1943)+予定価格!H1534,-H1546)))+I1546</f>
        <v>0</v>
      </c>
      <c r="G1546" s="268"/>
      <c r="H1546" s="34">
        <f t="shared" si="418"/>
        <v>3</v>
      </c>
      <c r="I1546" s="35">
        <f t="shared" si="424"/>
        <v>0</v>
      </c>
      <c r="J1546" s="252">
        <f t="shared" si="425"/>
        <v>0</v>
      </c>
      <c r="K1546" s="12">
        <f t="shared" si="426"/>
        <v>0</v>
      </c>
      <c r="L1546" s="37"/>
      <c r="M1546" s="6">
        <f>ROUND(予定価格!B1534*査定表!$B$1949,-$F$14)</f>
        <v>0</v>
      </c>
      <c r="N1546">
        <f>IF(M1546=0,1,M1546/予定価格!B1534)</f>
        <v>1</v>
      </c>
      <c r="O1546">
        <f t="shared" si="419"/>
        <v>11</v>
      </c>
      <c r="P1546">
        <f t="shared" si="427"/>
        <v>0</v>
      </c>
      <c r="Q1546">
        <f>IF(M1546=0,0,M1546/予定価格!B1534)</f>
        <v>0</v>
      </c>
      <c r="R1546">
        <f t="shared" si="420"/>
        <v>11</v>
      </c>
      <c r="S1546">
        <f t="shared" si="428"/>
        <v>0</v>
      </c>
      <c r="T1546" s="6">
        <f t="shared" si="429"/>
        <v>0</v>
      </c>
      <c r="U1546" s="6" t="e">
        <f>IF(予定価格!$G$1939=0,ROUND(予定価格!H1534*(入力表!$F$12/予定価格!$H$1943),-$F$14),ROUND((予定価格!G1534*(入力表!$F$12-予定価格!$H$1943)/予定価格!$G$1943)+予定価格!H1534,-$F$14))</f>
        <v>#DIV/0!</v>
      </c>
      <c r="V1546" t="e">
        <f>IF(U1546=0,1,IF(予定価格!O1534=0,1,(U1546-予定価格!P1534)/予定価格!O1534))</f>
        <v>#DIV/0!</v>
      </c>
      <c r="W1546" t="e">
        <f t="shared" si="421"/>
        <v>#DIV/0!</v>
      </c>
      <c r="X1546" t="e">
        <f t="shared" si="430"/>
        <v>#DIV/0!</v>
      </c>
      <c r="Y1546" t="e">
        <f>IF(U1546=0,0,IF(予定価格!G1534=0,0,(U1546-予定価格!H1534)/予定価格!G1534))</f>
        <v>#DIV/0!</v>
      </c>
      <c r="Z1546" t="e">
        <f t="shared" si="422"/>
        <v>#DIV/0!</v>
      </c>
      <c r="AA1546" t="e">
        <f t="shared" si="431"/>
        <v>#DIV/0!</v>
      </c>
      <c r="AB1546" s="6" t="e">
        <f t="shared" si="432"/>
        <v>#DIV/0!</v>
      </c>
    </row>
    <row r="1547" spans="1:28" hidden="1" x14ac:dyDescent="0.2">
      <c r="A1547">
        <f>+予定価格!A1535</f>
        <v>0</v>
      </c>
      <c r="B1547" s="268">
        <f>ROUND(予定価格!B1535*査定表!$B$1949,-D1547)+E1547</f>
        <v>0</v>
      </c>
      <c r="C1547" s="268"/>
      <c r="D1547" s="32">
        <f t="shared" si="417"/>
        <v>3</v>
      </c>
      <c r="E1547" s="33">
        <f t="shared" si="423"/>
        <v>0</v>
      </c>
      <c r="F1547" s="268">
        <f>IF($F$12=0,0,IF(予定価格!$G$1939=0,ROUND(予定価格!H1535*(入力表!$F$12/予定価格!$H$1943),-H1547),ROUND((予定価格!G1535*(入力表!$F$12-予定価格!$H$1943)/予定価格!$G$1943)+予定価格!H1535,-H1547)))+I1547</f>
        <v>0</v>
      </c>
      <c r="G1547" s="268"/>
      <c r="H1547" s="34">
        <f t="shared" si="418"/>
        <v>3</v>
      </c>
      <c r="I1547" s="35">
        <f t="shared" si="424"/>
        <v>0</v>
      </c>
      <c r="J1547" s="252">
        <f t="shared" si="425"/>
        <v>0</v>
      </c>
      <c r="K1547" s="12">
        <f t="shared" si="426"/>
        <v>0</v>
      </c>
      <c r="L1547" s="37"/>
      <c r="M1547" s="6">
        <f>ROUND(予定価格!B1535*査定表!$B$1949,-$F$14)</f>
        <v>0</v>
      </c>
      <c r="N1547">
        <f>IF(M1547=0,1,M1547/予定価格!B1535)</f>
        <v>1</v>
      </c>
      <c r="O1547">
        <f t="shared" si="419"/>
        <v>11</v>
      </c>
      <c r="P1547">
        <f t="shared" si="427"/>
        <v>0</v>
      </c>
      <c r="Q1547">
        <f>IF(M1547=0,0,M1547/予定価格!B1535)</f>
        <v>0</v>
      </c>
      <c r="R1547">
        <f t="shared" si="420"/>
        <v>11</v>
      </c>
      <c r="S1547">
        <f t="shared" si="428"/>
        <v>0</v>
      </c>
      <c r="T1547" s="6">
        <f t="shared" si="429"/>
        <v>0</v>
      </c>
      <c r="U1547" s="6" t="e">
        <f>IF(予定価格!$G$1939=0,ROUND(予定価格!H1535*(入力表!$F$12/予定価格!$H$1943),-$F$14),ROUND((予定価格!G1535*(入力表!$F$12-予定価格!$H$1943)/予定価格!$G$1943)+予定価格!H1535,-$F$14))</f>
        <v>#DIV/0!</v>
      </c>
      <c r="V1547" t="e">
        <f>IF(U1547=0,1,IF(予定価格!O1535=0,1,(U1547-予定価格!P1535)/予定価格!O1535))</f>
        <v>#DIV/0!</v>
      </c>
      <c r="W1547" t="e">
        <f t="shared" si="421"/>
        <v>#DIV/0!</v>
      </c>
      <c r="X1547" t="e">
        <f t="shared" si="430"/>
        <v>#DIV/0!</v>
      </c>
      <c r="Y1547" t="e">
        <f>IF(U1547=0,0,IF(予定価格!G1535=0,0,(U1547-予定価格!H1535)/予定価格!G1535))</f>
        <v>#DIV/0!</v>
      </c>
      <c r="Z1547" t="e">
        <f t="shared" si="422"/>
        <v>#DIV/0!</v>
      </c>
      <c r="AA1547" t="e">
        <f t="shared" si="431"/>
        <v>#DIV/0!</v>
      </c>
      <c r="AB1547" s="6" t="e">
        <f t="shared" si="432"/>
        <v>#DIV/0!</v>
      </c>
    </row>
    <row r="1548" spans="1:28" hidden="1" x14ac:dyDescent="0.2">
      <c r="A1548">
        <f>+予定価格!A1536</f>
        <v>0</v>
      </c>
      <c r="B1548" s="268">
        <f>ROUND(予定価格!B1536*査定表!$B$1949,-D1548)+E1548</f>
        <v>0</v>
      </c>
      <c r="C1548" s="268"/>
      <c r="D1548" s="32">
        <f t="shared" si="417"/>
        <v>3</v>
      </c>
      <c r="E1548" s="33">
        <f t="shared" si="423"/>
        <v>0</v>
      </c>
      <c r="F1548" s="268">
        <f>IF($F$12=0,0,IF(予定価格!$G$1939=0,ROUND(予定価格!H1536*(入力表!$F$12/予定価格!$H$1943),-H1548),ROUND((予定価格!G1536*(入力表!$F$12-予定価格!$H$1943)/予定価格!$G$1943)+予定価格!H1536,-H1548)))+I1548</f>
        <v>0</v>
      </c>
      <c r="G1548" s="268"/>
      <c r="H1548" s="34">
        <f t="shared" si="418"/>
        <v>3</v>
      </c>
      <c r="I1548" s="35">
        <f t="shared" si="424"/>
        <v>0</v>
      </c>
      <c r="J1548" s="252">
        <f t="shared" si="425"/>
        <v>0</v>
      </c>
      <c r="K1548" s="12">
        <f t="shared" si="426"/>
        <v>0</v>
      </c>
      <c r="L1548" s="37"/>
      <c r="M1548" s="6">
        <f>ROUND(予定価格!B1536*査定表!$B$1949,-$F$14)</f>
        <v>0</v>
      </c>
      <c r="N1548">
        <f>IF(M1548=0,1,M1548/予定価格!B1536)</f>
        <v>1</v>
      </c>
      <c r="O1548">
        <f t="shared" si="419"/>
        <v>11</v>
      </c>
      <c r="P1548">
        <f t="shared" si="427"/>
        <v>0</v>
      </c>
      <c r="Q1548">
        <f>IF(M1548=0,0,M1548/予定価格!B1536)</f>
        <v>0</v>
      </c>
      <c r="R1548">
        <f t="shared" si="420"/>
        <v>11</v>
      </c>
      <c r="S1548">
        <f t="shared" si="428"/>
        <v>0</v>
      </c>
      <c r="T1548" s="6">
        <f t="shared" si="429"/>
        <v>0</v>
      </c>
      <c r="U1548" s="6" t="e">
        <f>IF(予定価格!$G$1939=0,ROUND(予定価格!H1536*(入力表!$F$12/予定価格!$H$1943),-$F$14),ROUND((予定価格!G1536*(入力表!$F$12-予定価格!$H$1943)/予定価格!$G$1943)+予定価格!H1536,-$F$14))</f>
        <v>#DIV/0!</v>
      </c>
      <c r="V1548" t="e">
        <f>IF(U1548=0,1,IF(予定価格!O1536=0,1,(U1548-予定価格!P1536)/予定価格!O1536))</f>
        <v>#DIV/0!</v>
      </c>
      <c r="W1548" t="e">
        <f t="shared" si="421"/>
        <v>#DIV/0!</v>
      </c>
      <c r="X1548" t="e">
        <f t="shared" si="430"/>
        <v>#DIV/0!</v>
      </c>
      <c r="Y1548" t="e">
        <f>IF(U1548=0,0,IF(予定価格!G1536=0,0,(U1548-予定価格!H1536)/予定価格!G1536))</f>
        <v>#DIV/0!</v>
      </c>
      <c r="Z1548" t="e">
        <f t="shared" si="422"/>
        <v>#DIV/0!</v>
      </c>
      <c r="AA1548" t="e">
        <f t="shared" si="431"/>
        <v>#DIV/0!</v>
      </c>
      <c r="AB1548" s="6" t="e">
        <f t="shared" si="432"/>
        <v>#DIV/0!</v>
      </c>
    </row>
    <row r="1549" spans="1:28" hidden="1" x14ac:dyDescent="0.2">
      <c r="A1549">
        <f>+予定価格!A1537</f>
        <v>0</v>
      </c>
      <c r="B1549" s="268">
        <f>ROUND(予定価格!B1537*査定表!$B$1949,-D1549)+E1549</f>
        <v>0</v>
      </c>
      <c r="C1549" s="268"/>
      <c r="D1549" s="32">
        <f t="shared" si="417"/>
        <v>3</v>
      </c>
      <c r="E1549" s="33">
        <f t="shared" si="423"/>
        <v>0</v>
      </c>
      <c r="F1549" s="268">
        <f>IF($F$12=0,0,IF(予定価格!$G$1939=0,ROUND(予定価格!H1537*(入力表!$F$12/予定価格!$H$1943),-H1549),ROUND((予定価格!G1537*(入力表!$F$12-予定価格!$H$1943)/予定価格!$G$1943)+予定価格!H1537,-H1549)))+I1549</f>
        <v>0</v>
      </c>
      <c r="G1549" s="268"/>
      <c r="H1549" s="34">
        <f t="shared" si="418"/>
        <v>3</v>
      </c>
      <c r="I1549" s="35">
        <f t="shared" si="424"/>
        <v>0</v>
      </c>
      <c r="J1549" s="252">
        <f t="shared" si="425"/>
        <v>0</v>
      </c>
      <c r="K1549" s="12">
        <f t="shared" si="426"/>
        <v>0</v>
      </c>
      <c r="L1549" s="37"/>
      <c r="M1549" s="6">
        <f>ROUND(予定価格!B1537*査定表!$B$1949,-$F$14)</f>
        <v>0</v>
      </c>
      <c r="N1549">
        <f>IF(M1549=0,1,M1549/予定価格!B1537)</f>
        <v>1</v>
      </c>
      <c r="O1549">
        <f t="shared" si="419"/>
        <v>11</v>
      </c>
      <c r="P1549">
        <f t="shared" si="427"/>
        <v>0</v>
      </c>
      <c r="Q1549">
        <f>IF(M1549=0,0,M1549/予定価格!B1537)</f>
        <v>0</v>
      </c>
      <c r="R1549">
        <f t="shared" si="420"/>
        <v>11</v>
      </c>
      <c r="S1549">
        <f t="shared" si="428"/>
        <v>0</v>
      </c>
      <c r="T1549" s="6">
        <f t="shared" si="429"/>
        <v>0</v>
      </c>
      <c r="U1549" s="6" t="e">
        <f>IF(予定価格!$G$1939=0,ROUND(予定価格!H1537*(入力表!$F$12/予定価格!$H$1943),-$F$14),ROUND((予定価格!G1537*(入力表!$F$12-予定価格!$H$1943)/予定価格!$G$1943)+予定価格!H1537,-$F$14))</f>
        <v>#DIV/0!</v>
      </c>
      <c r="V1549" t="e">
        <f>IF(U1549=0,1,IF(予定価格!O1537=0,1,(U1549-予定価格!P1537)/予定価格!O1537))</f>
        <v>#DIV/0!</v>
      </c>
      <c r="W1549" t="e">
        <f t="shared" si="421"/>
        <v>#DIV/0!</v>
      </c>
      <c r="X1549" t="e">
        <f t="shared" si="430"/>
        <v>#DIV/0!</v>
      </c>
      <c r="Y1549" t="e">
        <f>IF(U1549=0,0,IF(予定価格!G1537=0,0,(U1549-予定価格!H1537)/予定価格!G1537))</f>
        <v>#DIV/0!</v>
      </c>
      <c r="Z1549" t="e">
        <f t="shared" si="422"/>
        <v>#DIV/0!</v>
      </c>
      <c r="AA1549" t="e">
        <f t="shared" si="431"/>
        <v>#DIV/0!</v>
      </c>
      <c r="AB1549" s="6" t="e">
        <f t="shared" si="432"/>
        <v>#DIV/0!</v>
      </c>
    </row>
    <row r="1550" spans="1:28" hidden="1" x14ac:dyDescent="0.2">
      <c r="A1550">
        <f>+予定価格!A1538</f>
        <v>0</v>
      </c>
      <c r="B1550" s="268">
        <f>ROUND(予定価格!B1538*査定表!$B$1949,-D1550)+E1550</f>
        <v>0</v>
      </c>
      <c r="C1550" s="268"/>
      <c r="D1550" s="32">
        <f t="shared" si="417"/>
        <v>3</v>
      </c>
      <c r="E1550" s="33">
        <f t="shared" si="423"/>
        <v>0</v>
      </c>
      <c r="F1550" s="268">
        <f>IF($F$12=0,0,IF(予定価格!$G$1939=0,ROUND(予定価格!H1538*(入力表!$F$12/予定価格!$H$1943),-H1550),ROUND((予定価格!G1538*(入力表!$F$12-予定価格!$H$1943)/予定価格!$G$1943)+予定価格!H1538,-H1550)))+I1550</f>
        <v>0</v>
      </c>
      <c r="G1550" s="268"/>
      <c r="H1550" s="34">
        <f t="shared" si="418"/>
        <v>3</v>
      </c>
      <c r="I1550" s="35">
        <f t="shared" si="424"/>
        <v>0</v>
      </c>
      <c r="J1550" s="252">
        <f t="shared" si="425"/>
        <v>0</v>
      </c>
      <c r="K1550" s="12">
        <f t="shared" si="426"/>
        <v>0</v>
      </c>
      <c r="L1550" s="37"/>
      <c r="M1550" s="6">
        <f>ROUND(予定価格!B1538*査定表!$B$1949,-$F$14)</f>
        <v>0</v>
      </c>
      <c r="N1550">
        <f>IF(M1550=0,1,M1550/予定価格!B1538)</f>
        <v>1</v>
      </c>
      <c r="O1550">
        <f t="shared" si="419"/>
        <v>11</v>
      </c>
      <c r="P1550">
        <f t="shared" si="427"/>
        <v>0</v>
      </c>
      <c r="Q1550">
        <f>IF(M1550=0,0,M1550/予定価格!B1538)</f>
        <v>0</v>
      </c>
      <c r="R1550">
        <f t="shared" si="420"/>
        <v>11</v>
      </c>
      <c r="S1550">
        <f t="shared" si="428"/>
        <v>0</v>
      </c>
      <c r="T1550" s="6">
        <f t="shared" si="429"/>
        <v>0</v>
      </c>
      <c r="U1550" s="6" t="e">
        <f>IF(予定価格!$G$1939=0,ROUND(予定価格!H1538*(入力表!$F$12/予定価格!$H$1943),-$F$14),ROUND((予定価格!G1538*(入力表!$F$12-予定価格!$H$1943)/予定価格!$G$1943)+予定価格!H1538,-$F$14))</f>
        <v>#DIV/0!</v>
      </c>
      <c r="V1550" t="e">
        <f>IF(U1550=0,1,IF(予定価格!O1538=0,1,(U1550-予定価格!P1538)/予定価格!O1538))</f>
        <v>#DIV/0!</v>
      </c>
      <c r="W1550" t="e">
        <f t="shared" si="421"/>
        <v>#DIV/0!</v>
      </c>
      <c r="X1550" t="e">
        <f t="shared" si="430"/>
        <v>#DIV/0!</v>
      </c>
      <c r="Y1550" t="e">
        <f>IF(U1550=0,0,IF(予定価格!G1538=0,0,(U1550-予定価格!H1538)/予定価格!G1538))</f>
        <v>#DIV/0!</v>
      </c>
      <c r="Z1550" t="e">
        <f t="shared" si="422"/>
        <v>#DIV/0!</v>
      </c>
      <c r="AA1550" t="e">
        <f t="shared" si="431"/>
        <v>#DIV/0!</v>
      </c>
      <c r="AB1550" s="6" t="e">
        <f t="shared" si="432"/>
        <v>#DIV/0!</v>
      </c>
    </row>
    <row r="1551" spans="1:28" hidden="1" x14ac:dyDescent="0.2">
      <c r="A1551">
        <f>+予定価格!A1539</f>
        <v>0</v>
      </c>
      <c r="B1551" s="268">
        <f>ROUND(予定価格!B1539*査定表!$B$1949,-D1551)+E1551</f>
        <v>0</v>
      </c>
      <c r="C1551" s="268"/>
      <c r="D1551" s="32">
        <f t="shared" si="417"/>
        <v>3</v>
      </c>
      <c r="E1551" s="33">
        <f t="shared" si="423"/>
        <v>0</v>
      </c>
      <c r="F1551" s="268">
        <f>IF($F$12=0,0,IF(予定価格!$G$1939=0,ROUND(予定価格!H1539*(入力表!$F$12/予定価格!$H$1943),-H1551),ROUND((予定価格!G1539*(入力表!$F$12-予定価格!$H$1943)/予定価格!$G$1943)+予定価格!H1539,-H1551)))+I1551</f>
        <v>0</v>
      </c>
      <c r="G1551" s="268"/>
      <c r="H1551" s="34">
        <f t="shared" si="418"/>
        <v>3</v>
      </c>
      <c r="I1551" s="35">
        <f t="shared" si="424"/>
        <v>0</v>
      </c>
      <c r="J1551" s="252">
        <f t="shared" si="425"/>
        <v>0</v>
      </c>
      <c r="K1551" s="12">
        <f t="shared" si="426"/>
        <v>0</v>
      </c>
      <c r="L1551" s="37"/>
      <c r="M1551" s="6">
        <f>ROUND(予定価格!B1539*査定表!$B$1949,-$F$14)</f>
        <v>0</v>
      </c>
      <c r="N1551">
        <f>IF(M1551=0,1,M1551/予定価格!B1539)</f>
        <v>1</v>
      </c>
      <c r="O1551">
        <f t="shared" si="419"/>
        <v>11</v>
      </c>
      <c r="P1551">
        <f t="shared" si="427"/>
        <v>0</v>
      </c>
      <c r="Q1551">
        <f>IF(M1551=0,0,M1551/予定価格!B1539)</f>
        <v>0</v>
      </c>
      <c r="R1551">
        <f t="shared" si="420"/>
        <v>11</v>
      </c>
      <c r="S1551">
        <f t="shared" si="428"/>
        <v>0</v>
      </c>
      <c r="T1551" s="6">
        <f t="shared" si="429"/>
        <v>0</v>
      </c>
      <c r="U1551" s="6" t="e">
        <f>IF(予定価格!$G$1939=0,ROUND(予定価格!H1539*(入力表!$F$12/予定価格!$H$1943),-$F$14),ROUND((予定価格!G1539*(入力表!$F$12-予定価格!$H$1943)/予定価格!$G$1943)+予定価格!H1539,-$F$14))</f>
        <v>#DIV/0!</v>
      </c>
      <c r="V1551" t="e">
        <f>IF(U1551=0,1,IF(予定価格!O1539=0,1,(U1551-予定価格!P1539)/予定価格!O1539))</f>
        <v>#DIV/0!</v>
      </c>
      <c r="W1551" t="e">
        <f t="shared" si="421"/>
        <v>#DIV/0!</v>
      </c>
      <c r="X1551" t="e">
        <f t="shared" si="430"/>
        <v>#DIV/0!</v>
      </c>
      <c r="Y1551" t="e">
        <f>IF(U1551=0,0,IF(予定価格!G1539=0,0,(U1551-予定価格!H1539)/予定価格!G1539))</f>
        <v>#DIV/0!</v>
      </c>
      <c r="Z1551" t="e">
        <f t="shared" si="422"/>
        <v>#DIV/0!</v>
      </c>
      <c r="AA1551" t="e">
        <f t="shared" si="431"/>
        <v>#DIV/0!</v>
      </c>
      <c r="AB1551" s="6" t="e">
        <f t="shared" si="432"/>
        <v>#DIV/0!</v>
      </c>
    </row>
    <row r="1552" spans="1:28" hidden="1" x14ac:dyDescent="0.2">
      <c r="A1552">
        <f>+予定価格!A1540</f>
        <v>0</v>
      </c>
      <c r="B1552" s="268">
        <f>ROUND(予定価格!B1540*査定表!$B$1949,-D1552)+E1552</f>
        <v>0</v>
      </c>
      <c r="C1552" s="268"/>
      <c r="D1552" s="32">
        <f t="shared" si="417"/>
        <v>3</v>
      </c>
      <c r="E1552" s="33">
        <f t="shared" si="423"/>
        <v>0</v>
      </c>
      <c r="F1552" s="268">
        <f>IF($F$12=0,0,IF(予定価格!$G$1939=0,ROUND(予定価格!H1540*(入力表!$F$12/予定価格!$H$1943),-H1552),ROUND((予定価格!G1540*(入力表!$F$12-予定価格!$H$1943)/予定価格!$G$1943)+予定価格!H1540,-H1552)))+I1552</f>
        <v>0</v>
      </c>
      <c r="G1552" s="268"/>
      <c r="H1552" s="34">
        <f t="shared" si="418"/>
        <v>3</v>
      </c>
      <c r="I1552" s="35">
        <f t="shared" si="424"/>
        <v>0</v>
      </c>
      <c r="J1552" s="252">
        <f t="shared" si="425"/>
        <v>0</v>
      </c>
      <c r="K1552" s="12">
        <f t="shared" si="426"/>
        <v>0</v>
      </c>
      <c r="L1552" s="37"/>
      <c r="M1552" s="6">
        <f>ROUND(予定価格!B1540*査定表!$B$1949,-$F$14)</f>
        <v>0</v>
      </c>
      <c r="N1552">
        <f>IF(M1552=0,1,M1552/予定価格!B1540)</f>
        <v>1</v>
      </c>
      <c r="O1552">
        <f t="shared" si="419"/>
        <v>11</v>
      </c>
      <c r="P1552">
        <f t="shared" si="427"/>
        <v>0</v>
      </c>
      <c r="Q1552">
        <f>IF(M1552=0,0,M1552/予定価格!B1540)</f>
        <v>0</v>
      </c>
      <c r="R1552">
        <f t="shared" si="420"/>
        <v>11</v>
      </c>
      <c r="S1552">
        <f t="shared" si="428"/>
        <v>0</v>
      </c>
      <c r="T1552" s="6">
        <f t="shared" si="429"/>
        <v>0</v>
      </c>
      <c r="U1552" s="6" t="e">
        <f>IF(予定価格!$G$1939=0,ROUND(予定価格!H1540*(入力表!$F$12/予定価格!$H$1943),-$F$14),ROUND((予定価格!G1540*(入力表!$F$12-予定価格!$H$1943)/予定価格!$G$1943)+予定価格!H1540,-$F$14))</f>
        <v>#DIV/0!</v>
      </c>
      <c r="V1552" t="e">
        <f>IF(U1552=0,1,IF(予定価格!O1540=0,1,(U1552-予定価格!P1540)/予定価格!O1540))</f>
        <v>#DIV/0!</v>
      </c>
      <c r="W1552" t="e">
        <f t="shared" si="421"/>
        <v>#DIV/0!</v>
      </c>
      <c r="X1552" t="e">
        <f t="shared" si="430"/>
        <v>#DIV/0!</v>
      </c>
      <c r="Y1552" t="e">
        <f>IF(U1552=0,0,IF(予定価格!G1540=0,0,(U1552-予定価格!H1540)/予定価格!G1540))</f>
        <v>#DIV/0!</v>
      </c>
      <c r="Z1552" t="e">
        <f t="shared" si="422"/>
        <v>#DIV/0!</v>
      </c>
      <c r="AA1552" t="e">
        <f t="shared" si="431"/>
        <v>#DIV/0!</v>
      </c>
      <c r="AB1552" s="6" t="e">
        <f t="shared" si="432"/>
        <v>#DIV/0!</v>
      </c>
    </row>
    <row r="1553" spans="1:28" hidden="1" x14ac:dyDescent="0.2">
      <c r="A1553">
        <f>+予定価格!A1541</f>
        <v>0</v>
      </c>
      <c r="B1553" s="268">
        <f>ROUND(予定価格!B1541*査定表!$B$1949,-D1553)+E1553</f>
        <v>0</v>
      </c>
      <c r="C1553" s="268"/>
      <c r="D1553" s="32">
        <f t="shared" si="417"/>
        <v>3</v>
      </c>
      <c r="E1553" s="33">
        <f t="shared" si="423"/>
        <v>0</v>
      </c>
      <c r="F1553" s="268">
        <f>IF($F$12=0,0,IF(予定価格!$G$1939=0,ROUND(予定価格!H1541*(入力表!$F$12/予定価格!$H$1943),-H1553),ROUND((予定価格!G1541*(入力表!$F$12-予定価格!$H$1943)/予定価格!$G$1943)+予定価格!H1541,-H1553)))+I1553</f>
        <v>0</v>
      </c>
      <c r="G1553" s="268"/>
      <c r="H1553" s="34">
        <f t="shared" si="418"/>
        <v>3</v>
      </c>
      <c r="I1553" s="35">
        <f t="shared" si="424"/>
        <v>0</v>
      </c>
      <c r="J1553" s="252">
        <f t="shared" si="425"/>
        <v>0</v>
      </c>
      <c r="K1553" s="12">
        <f t="shared" si="426"/>
        <v>0</v>
      </c>
      <c r="L1553" s="37"/>
      <c r="M1553" s="6">
        <f>ROUND(予定価格!B1541*査定表!$B$1949,-$F$14)</f>
        <v>0</v>
      </c>
      <c r="N1553">
        <f>IF(M1553=0,1,M1553/予定価格!B1541)</f>
        <v>1</v>
      </c>
      <c r="O1553">
        <f t="shared" si="419"/>
        <v>11</v>
      </c>
      <c r="P1553">
        <f t="shared" si="427"/>
        <v>0</v>
      </c>
      <c r="Q1553">
        <f>IF(M1553=0,0,M1553/予定価格!B1541)</f>
        <v>0</v>
      </c>
      <c r="R1553">
        <f t="shared" si="420"/>
        <v>11</v>
      </c>
      <c r="S1553">
        <f t="shared" si="428"/>
        <v>0</v>
      </c>
      <c r="T1553" s="6">
        <f t="shared" si="429"/>
        <v>0</v>
      </c>
      <c r="U1553" s="6" t="e">
        <f>IF(予定価格!$G$1939=0,ROUND(予定価格!H1541*(入力表!$F$12/予定価格!$H$1943),-$F$14),ROUND((予定価格!G1541*(入力表!$F$12-予定価格!$H$1943)/予定価格!$G$1943)+予定価格!H1541,-$F$14))</f>
        <v>#DIV/0!</v>
      </c>
      <c r="V1553" t="e">
        <f>IF(U1553=0,1,IF(予定価格!O1541=0,1,(U1553-予定価格!P1541)/予定価格!O1541))</f>
        <v>#DIV/0!</v>
      </c>
      <c r="W1553" t="e">
        <f t="shared" si="421"/>
        <v>#DIV/0!</v>
      </c>
      <c r="X1553" t="e">
        <f t="shared" si="430"/>
        <v>#DIV/0!</v>
      </c>
      <c r="Y1553" t="e">
        <f>IF(U1553=0,0,IF(予定価格!G1541=0,0,(U1553-予定価格!H1541)/予定価格!G1541))</f>
        <v>#DIV/0!</v>
      </c>
      <c r="Z1553" t="e">
        <f t="shared" si="422"/>
        <v>#DIV/0!</v>
      </c>
      <c r="AA1553" t="e">
        <f t="shared" si="431"/>
        <v>#DIV/0!</v>
      </c>
      <c r="AB1553" s="6" t="e">
        <f t="shared" si="432"/>
        <v>#DIV/0!</v>
      </c>
    </row>
    <row r="1554" spans="1:28" hidden="1" x14ac:dyDescent="0.2">
      <c r="A1554">
        <f>+予定価格!A1542</f>
        <v>0</v>
      </c>
      <c r="B1554" s="268">
        <f>ROUND(予定価格!B1542*査定表!$B$1949,-D1554)+E1554</f>
        <v>0</v>
      </c>
      <c r="C1554" s="268"/>
      <c r="D1554" s="32">
        <f t="shared" ref="D1554:D1617" si="433">+$F$14</f>
        <v>3</v>
      </c>
      <c r="E1554" s="33">
        <f t="shared" si="423"/>
        <v>0</v>
      </c>
      <c r="F1554" s="268">
        <f>IF($F$12=0,0,IF(予定価格!$G$1939=0,ROUND(予定価格!H1542*(入力表!$F$12/予定価格!$H$1943),-H1554),ROUND((予定価格!G1542*(入力表!$F$12-予定価格!$H$1943)/予定価格!$G$1943)+予定価格!H1542,-H1554)))+I1554</f>
        <v>0</v>
      </c>
      <c r="G1554" s="268"/>
      <c r="H1554" s="34">
        <f t="shared" ref="H1554:H1617" si="434">+$F$14</f>
        <v>3</v>
      </c>
      <c r="I1554" s="35">
        <f t="shared" si="424"/>
        <v>0</v>
      </c>
      <c r="J1554" s="252">
        <f t="shared" si="425"/>
        <v>0</v>
      </c>
      <c r="K1554" s="12">
        <f t="shared" si="426"/>
        <v>0</v>
      </c>
      <c r="L1554" s="37"/>
      <c r="M1554" s="6">
        <f>ROUND(予定価格!B1542*査定表!$B$1949,-$F$14)</f>
        <v>0</v>
      </c>
      <c r="N1554">
        <f>IF(M1554=0,1,M1554/予定価格!B1542)</f>
        <v>1</v>
      </c>
      <c r="O1554">
        <f t="shared" si="419"/>
        <v>11</v>
      </c>
      <c r="P1554">
        <f t="shared" si="427"/>
        <v>0</v>
      </c>
      <c r="Q1554">
        <f>IF(M1554=0,0,M1554/予定価格!B1542)</f>
        <v>0</v>
      </c>
      <c r="R1554">
        <f t="shared" si="420"/>
        <v>11</v>
      </c>
      <c r="S1554">
        <f t="shared" si="428"/>
        <v>0</v>
      </c>
      <c r="T1554" s="6">
        <f t="shared" si="429"/>
        <v>0</v>
      </c>
      <c r="U1554" s="6" t="e">
        <f>IF(予定価格!$G$1939=0,ROUND(予定価格!H1542*(入力表!$F$12/予定価格!$H$1943),-$F$14),ROUND((予定価格!G1542*(入力表!$F$12-予定価格!$H$1943)/予定価格!$G$1943)+予定価格!H1542,-$F$14))</f>
        <v>#DIV/0!</v>
      </c>
      <c r="V1554" t="e">
        <f>IF(U1554=0,1,IF(予定価格!O1542=0,1,(U1554-予定価格!P1542)/予定価格!O1542))</f>
        <v>#DIV/0!</v>
      </c>
      <c r="W1554" t="e">
        <f t="shared" si="421"/>
        <v>#DIV/0!</v>
      </c>
      <c r="X1554" t="e">
        <f t="shared" si="430"/>
        <v>#DIV/0!</v>
      </c>
      <c r="Y1554" t="e">
        <f>IF(U1554=0,0,IF(予定価格!G1542=0,0,(U1554-予定価格!H1542)/予定価格!G1542))</f>
        <v>#DIV/0!</v>
      </c>
      <c r="Z1554" t="e">
        <f t="shared" si="422"/>
        <v>#DIV/0!</v>
      </c>
      <c r="AA1554" t="e">
        <f t="shared" si="431"/>
        <v>#DIV/0!</v>
      </c>
      <c r="AB1554" s="6" t="e">
        <f t="shared" si="432"/>
        <v>#DIV/0!</v>
      </c>
    </row>
    <row r="1555" spans="1:28" hidden="1" x14ac:dyDescent="0.2">
      <c r="A1555">
        <f>+予定価格!A1543</f>
        <v>0</v>
      </c>
      <c r="B1555" s="268">
        <f>ROUND(予定価格!B1543*査定表!$B$1949,-D1555)+E1555</f>
        <v>0</v>
      </c>
      <c r="C1555" s="268"/>
      <c r="D1555" s="32">
        <f t="shared" si="433"/>
        <v>3</v>
      </c>
      <c r="E1555" s="33">
        <f t="shared" si="423"/>
        <v>0</v>
      </c>
      <c r="F1555" s="268">
        <f>IF($F$12=0,0,IF(予定価格!$G$1939=0,ROUND(予定価格!H1543*(入力表!$F$12/予定価格!$H$1943),-H1555),ROUND((予定価格!G1543*(入力表!$F$12-予定価格!$H$1943)/予定価格!$G$1943)+予定価格!H1543,-H1555)))+I1555</f>
        <v>0</v>
      </c>
      <c r="G1555" s="268"/>
      <c r="H1555" s="34">
        <f t="shared" si="434"/>
        <v>3</v>
      </c>
      <c r="I1555" s="35">
        <f t="shared" si="424"/>
        <v>0</v>
      </c>
      <c r="J1555" s="252">
        <f t="shared" si="425"/>
        <v>0</v>
      </c>
      <c r="K1555" s="12">
        <f t="shared" si="426"/>
        <v>0</v>
      </c>
      <c r="L1555" s="37"/>
      <c r="M1555" s="6">
        <f>ROUND(予定価格!B1543*査定表!$B$1949,-$F$14)</f>
        <v>0</v>
      </c>
      <c r="N1555">
        <f>IF(M1555=0,1,M1555/予定価格!B1543)</f>
        <v>1</v>
      </c>
      <c r="O1555">
        <f t="shared" si="419"/>
        <v>11</v>
      </c>
      <c r="P1555">
        <f t="shared" si="427"/>
        <v>0</v>
      </c>
      <c r="Q1555">
        <f>IF(M1555=0,0,M1555/予定価格!B1543)</f>
        <v>0</v>
      </c>
      <c r="R1555">
        <f t="shared" si="420"/>
        <v>11</v>
      </c>
      <c r="S1555">
        <f t="shared" si="428"/>
        <v>0</v>
      </c>
      <c r="T1555" s="6">
        <f t="shared" si="429"/>
        <v>0</v>
      </c>
      <c r="U1555" s="6" t="e">
        <f>IF(予定価格!$G$1939=0,ROUND(予定価格!H1543*(入力表!$F$12/予定価格!$H$1943),-$F$14),ROUND((予定価格!G1543*(入力表!$F$12-予定価格!$H$1943)/予定価格!$G$1943)+予定価格!H1543,-$F$14))</f>
        <v>#DIV/0!</v>
      </c>
      <c r="V1555" t="e">
        <f>IF(U1555=0,1,IF(予定価格!O1543=0,1,(U1555-予定価格!P1543)/予定価格!O1543))</f>
        <v>#DIV/0!</v>
      </c>
      <c r="W1555" t="e">
        <f t="shared" si="421"/>
        <v>#DIV/0!</v>
      </c>
      <c r="X1555" t="e">
        <f t="shared" si="430"/>
        <v>#DIV/0!</v>
      </c>
      <c r="Y1555" t="e">
        <f>IF(U1555=0,0,IF(予定価格!G1543=0,0,(U1555-予定価格!H1543)/予定価格!G1543))</f>
        <v>#DIV/0!</v>
      </c>
      <c r="Z1555" t="e">
        <f t="shared" si="422"/>
        <v>#DIV/0!</v>
      </c>
      <c r="AA1555" t="e">
        <f t="shared" si="431"/>
        <v>#DIV/0!</v>
      </c>
      <c r="AB1555" s="6" t="e">
        <f t="shared" si="432"/>
        <v>#DIV/0!</v>
      </c>
    </row>
    <row r="1556" spans="1:28" hidden="1" x14ac:dyDescent="0.2">
      <c r="A1556">
        <f>+予定価格!A1544</f>
        <v>0</v>
      </c>
      <c r="B1556" s="268">
        <f>ROUND(予定価格!B1544*査定表!$B$1949,-D1556)+E1556</f>
        <v>0</v>
      </c>
      <c r="C1556" s="268"/>
      <c r="D1556" s="32">
        <f t="shared" si="433"/>
        <v>3</v>
      </c>
      <c r="E1556" s="33">
        <f t="shared" si="423"/>
        <v>0</v>
      </c>
      <c r="F1556" s="268">
        <f>IF($F$12=0,0,IF(予定価格!$G$1939=0,ROUND(予定価格!H1544*(入力表!$F$12/予定価格!$H$1943),-H1556),ROUND((予定価格!G1544*(入力表!$F$12-予定価格!$H$1943)/予定価格!$G$1943)+予定価格!H1544,-H1556)))+I1556</f>
        <v>0</v>
      </c>
      <c r="G1556" s="268"/>
      <c r="H1556" s="34">
        <f t="shared" si="434"/>
        <v>3</v>
      </c>
      <c r="I1556" s="35">
        <f t="shared" si="424"/>
        <v>0</v>
      </c>
      <c r="J1556" s="252">
        <f t="shared" si="425"/>
        <v>0</v>
      </c>
      <c r="K1556" s="12">
        <f t="shared" si="426"/>
        <v>0</v>
      </c>
      <c r="L1556" s="37"/>
      <c r="M1556" s="6">
        <f>ROUND(予定価格!B1544*査定表!$B$1949,-$F$14)</f>
        <v>0</v>
      </c>
      <c r="N1556">
        <f>IF(M1556=0,1,M1556/予定価格!B1544)</f>
        <v>1</v>
      </c>
      <c r="O1556">
        <f t="shared" si="419"/>
        <v>11</v>
      </c>
      <c r="P1556">
        <f t="shared" si="427"/>
        <v>0</v>
      </c>
      <c r="Q1556">
        <f>IF(M1556=0,0,M1556/予定価格!B1544)</f>
        <v>0</v>
      </c>
      <c r="R1556">
        <f t="shared" si="420"/>
        <v>11</v>
      </c>
      <c r="S1556">
        <f t="shared" si="428"/>
        <v>0</v>
      </c>
      <c r="T1556" s="6">
        <f t="shared" si="429"/>
        <v>0</v>
      </c>
      <c r="U1556" s="6" t="e">
        <f>IF(予定価格!$G$1939=0,ROUND(予定価格!H1544*(入力表!$F$12/予定価格!$H$1943),-$F$14),ROUND((予定価格!G1544*(入力表!$F$12-予定価格!$H$1943)/予定価格!$G$1943)+予定価格!H1544,-$F$14))</f>
        <v>#DIV/0!</v>
      </c>
      <c r="V1556" t="e">
        <f>IF(U1556=0,1,IF(予定価格!O1544=0,1,(U1556-予定価格!P1544)/予定価格!O1544))</f>
        <v>#DIV/0!</v>
      </c>
      <c r="W1556" t="e">
        <f t="shared" si="421"/>
        <v>#DIV/0!</v>
      </c>
      <c r="X1556" t="e">
        <f t="shared" si="430"/>
        <v>#DIV/0!</v>
      </c>
      <c r="Y1556" t="e">
        <f>IF(U1556=0,0,IF(予定価格!G1544=0,0,(U1556-予定価格!H1544)/予定価格!G1544))</f>
        <v>#DIV/0!</v>
      </c>
      <c r="Z1556" t="e">
        <f t="shared" si="422"/>
        <v>#DIV/0!</v>
      </c>
      <c r="AA1556" t="e">
        <f t="shared" si="431"/>
        <v>#DIV/0!</v>
      </c>
      <c r="AB1556" s="6" t="e">
        <f t="shared" si="432"/>
        <v>#DIV/0!</v>
      </c>
    </row>
    <row r="1557" spans="1:28" hidden="1" x14ac:dyDescent="0.2">
      <c r="A1557">
        <f>+予定価格!A1545</f>
        <v>0</v>
      </c>
      <c r="B1557" s="268">
        <f>ROUND(予定価格!B1545*査定表!$B$1949,-D1557)+E1557</f>
        <v>0</v>
      </c>
      <c r="C1557" s="268"/>
      <c r="D1557" s="32">
        <f t="shared" si="433"/>
        <v>3</v>
      </c>
      <c r="E1557" s="33">
        <f t="shared" si="423"/>
        <v>0</v>
      </c>
      <c r="F1557" s="268">
        <f>IF($F$12=0,0,IF(予定価格!$G$1939=0,ROUND(予定価格!H1545*(入力表!$F$12/予定価格!$H$1943),-H1557),ROUND((予定価格!G1545*(入力表!$F$12-予定価格!$H$1943)/予定価格!$G$1943)+予定価格!H1545,-H1557)))+I1557</f>
        <v>0</v>
      </c>
      <c r="G1557" s="268"/>
      <c r="H1557" s="34">
        <f t="shared" si="434"/>
        <v>3</v>
      </c>
      <c r="I1557" s="35">
        <f t="shared" si="424"/>
        <v>0</v>
      </c>
      <c r="J1557" s="252">
        <f t="shared" si="425"/>
        <v>0</v>
      </c>
      <c r="K1557" s="12">
        <f t="shared" si="426"/>
        <v>0</v>
      </c>
      <c r="L1557" s="37"/>
      <c r="M1557" s="6">
        <f>ROUND(予定価格!B1545*査定表!$B$1949,-$F$14)</f>
        <v>0</v>
      </c>
      <c r="N1557">
        <f>IF(M1557=0,1,M1557/予定価格!B1545)</f>
        <v>1</v>
      </c>
      <c r="O1557">
        <f t="shared" si="419"/>
        <v>11</v>
      </c>
      <c r="P1557">
        <f t="shared" si="427"/>
        <v>0</v>
      </c>
      <c r="Q1557">
        <f>IF(M1557=0,0,M1557/予定価格!B1545)</f>
        <v>0</v>
      </c>
      <c r="R1557">
        <f t="shared" si="420"/>
        <v>11</v>
      </c>
      <c r="S1557">
        <f t="shared" si="428"/>
        <v>0</v>
      </c>
      <c r="T1557" s="6">
        <f t="shared" si="429"/>
        <v>0</v>
      </c>
      <c r="U1557" s="6" t="e">
        <f>IF(予定価格!$G$1939=0,ROUND(予定価格!H1545*(入力表!$F$12/予定価格!$H$1943),-$F$14),ROUND((予定価格!G1545*(入力表!$F$12-予定価格!$H$1943)/予定価格!$G$1943)+予定価格!H1545,-$F$14))</f>
        <v>#DIV/0!</v>
      </c>
      <c r="V1557" t="e">
        <f>IF(U1557=0,1,IF(予定価格!O1545=0,1,(U1557-予定価格!P1545)/予定価格!O1545))</f>
        <v>#DIV/0!</v>
      </c>
      <c r="W1557" t="e">
        <f t="shared" si="421"/>
        <v>#DIV/0!</v>
      </c>
      <c r="X1557" t="e">
        <f t="shared" si="430"/>
        <v>#DIV/0!</v>
      </c>
      <c r="Y1557" t="e">
        <f>IF(U1557=0,0,IF(予定価格!G1545=0,0,(U1557-予定価格!H1545)/予定価格!G1545))</f>
        <v>#DIV/0!</v>
      </c>
      <c r="Z1557" t="e">
        <f t="shared" si="422"/>
        <v>#DIV/0!</v>
      </c>
      <c r="AA1557" t="e">
        <f t="shared" si="431"/>
        <v>#DIV/0!</v>
      </c>
      <c r="AB1557" s="6" t="e">
        <f t="shared" si="432"/>
        <v>#DIV/0!</v>
      </c>
    </row>
    <row r="1558" spans="1:28" hidden="1" x14ac:dyDescent="0.2">
      <c r="A1558">
        <f>+予定価格!A1546</f>
        <v>0</v>
      </c>
      <c r="B1558" s="268">
        <f>ROUND(予定価格!B1546*査定表!$B$1949,-D1558)+E1558</f>
        <v>0</v>
      </c>
      <c r="C1558" s="268"/>
      <c r="D1558" s="32">
        <f t="shared" si="433"/>
        <v>3</v>
      </c>
      <c r="E1558" s="33">
        <f t="shared" si="423"/>
        <v>0</v>
      </c>
      <c r="F1558" s="268">
        <f>IF($F$12=0,0,IF(予定価格!$G$1939=0,ROUND(予定価格!H1546*(入力表!$F$12/予定価格!$H$1943),-H1558),ROUND((予定価格!G1546*(入力表!$F$12-予定価格!$H$1943)/予定価格!$G$1943)+予定価格!H1546,-H1558)))+I1558</f>
        <v>0</v>
      </c>
      <c r="G1558" s="268"/>
      <c r="H1558" s="34">
        <f t="shared" si="434"/>
        <v>3</v>
      </c>
      <c r="I1558" s="35">
        <f t="shared" si="424"/>
        <v>0</v>
      </c>
      <c r="J1558" s="252">
        <f t="shared" si="425"/>
        <v>0</v>
      </c>
      <c r="K1558" s="12">
        <f t="shared" si="426"/>
        <v>0</v>
      </c>
      <c r="L1558" s="37"/>
      <c r="M1558" s="6">
        <f>ROUND(予定価格!B1546*査定表!$B$1949,-$F$14)</f>
        <v>0</v>
      </c>
      <c r="N1558">
        <f>IF(M1558=0,1,M1558/予定価格!B1546)</f>
        <v>1</v>
      </c>
      <c r="O1558">
        <f t="shared" si="419"/>
        <v>11</v>
      </c>
      <c r="P1558">
        <f t="shared" si="427"/>
        <v>0</v>
      </c>
      <c r="Q1558">
        <f>IF(M1558=0,0,M1558/予定価格!B1546)</f>
        <v>0</v>
      </c>
      <c r="R1558">
        <f t="shared" si="420"/>
        <v>11</v>
      </c>
      <c r="S1558">
        <f t="shared" si="428"/>
        <v>0</v>
      </c>
      <c r="T1558" s="6">
        <f t="shared" si="429"/>
        <v>0</v>
      </c>
      <c r="U1558" s="6" t="e">
        <f>IF(予定価格!$G$1939=0,ROUND(予定価格!H1546*(入力表!$F$12/予定価格!$H$1943),-$F$14),ROUND((予定価格!G1546*(入力表!$F$12-予定価格!$H$1943)/予定価格!$G$1943)+予定価格!H1546,-$F$14))</f>
        <v>#DIV/0!</v>
      </c>
      <c r="V1558" t="e">
        <f>IF(U1558=0,1,IF(予定価格!O1546=0,1,(U1558-予定価格!P1546)/予定価格!O1546))</f>
        <v>#DIV/0!</v>
      </c>
      <c r="W1558" t="e">
        <f t="shared" si="421"/>
        <v>#DIV/0!</v>
      </c>
      <c r="X1558" t="e">
        <f t="shared" si="430"/>
        <v>#DIV/0!</v>
      </c>
      <c r="Y1558" t="e">
        <f>IF(U1558=0,0,IF(予定価格!G1546=0,0,(U1558-予定価格!H1546)/予定価格!G1546))</f>
        <v>#DIV/0!</v>
      </c>
      <c r="Z1558" t="e">
        <f t="shared" si="422"/>
        <v>#DIV/0!</v>
      </c>
      <c r="AA1558" t="e">
        <f t="shared" si="431"/>
        <v>#DIV/0!</v>
      </c>
      <c r="AB1558" s="6" t="e">
        <f t="shared" si="432"/>
        <v>#DIV/0!</v>
      </c>
    </row>
    <row r="1559" spans="1:28" hidden="1" x14ac:dyDescent="0.2">
      <c r="A1559">
        <f>+予定価格!A1547</f>
        <v>0</v>
      </c>
      <c r="B1559" s="268">
        <f>ROUND(予定価格!B1547*査定表!$B$1949,-D1559)+E1559</f>
        <v>0</v>
      </c>
      <c r="C1559" s="268"/>
      <c r="D1559" s="32">
        <f t="shared" si="433"/>
        <v>3</v>
      </c>
      <c r="E1559" s="33">
        <f t="shared" si="423"/>
        <v>0</v>
      </c>
      <c r="F1559" s="268">
        <f>IF($F$12=0,0,IF(予定価格!$G$1939=0,ROUND(予定価格!H1547*(入力表!$F$12/予定価格!$H$1943),-H1559),ROUND((予定価格!G1547*(入力表!$F$12-予定価格!$H$1943)/予定価格!$G$1943)+予定価格!H1547,-H1559)))+I1559</f>
        <v>0</v>
      </c>
      <c r="G1559" s="268"/>
      <c r="H1559" s="34">
        <f t="shared" si="434"/>
        <v>3</v>
      </c>
      <c r="I1559" s="35">
        <f t="shared" si="424"/>
        <v>0</v>
      </c>
      <c r="J1559" s="252">
        <f t="shared" si="425"/>
        <v>0</v>
      </c>
      <c r="K1559" s="12">
        <f t="shared" si="426"/>
        <v>0</v>
      </c>
      <c r="L1559" s="37"/>
      <c r="M1559" s="6">
        <f>ROUND(予定価格!B1547*査定表!$B$1949,-$F$14)</f>
        <v>0</v>
      </c>
      <c r="N1559">
        <f>IF(M1559=0,1,M1559/予定価格!B1547)</f>
        <v>1</v>
      </c>
      <c r="O1559">
        <f t="shared" si="419"/>
        <v>11</v>
      </c>
      <c r="P1559">
        <f t="shared" si="427"/>
        <v>0</v>
      </c>
      <c r="Q1559">
        <f>IF(M1559=0,0,M1559/予定価格!B1547)</f>
        <v>0</v>
      </c>
      <c r="R1559">
        <f t="shared" si="420"/>
        <v>11</v>
      </c>
      <c r="S1559">
        <f t="shared" si="428"/>
        <v>0</v>
      </c>
      <c r="T1559" s="6">
        <f t="shared" si="429"/>
        <v>0</v>
      </c>
      <c r="U1559" s="6" t="e">
        <f>IF(予定価格!$G$1939=0,ROUND(予定価格!H1547*(入力表!$F$12/予定価格!$H$1943),-$F$14),ROUND((予定価格!G1547*(入力表!$F$12-予定価格!$H$1943)/予定価格!$G$1943)+予定価格!H1547,-$F$14))</f>
        <v>#DIV/0!</v>
      </c>
      <c r="V1559" t="e">
        <f>IF(U1559=0,1,IF(予定価格!O1547=0,1,(U1559-予定価格!P1547)/予定価格!O1547))</f>
        <v>#DIV/0!</v>
      </c>
      <c r="W1559" t="e">
        <f t="shared" si="421"/>
        <v>#DIV/0!</v>
      </c>
      <c r="X1559" t="e">
        <f t="shared" si="430"/>
        <v>#DIV/0!</v>
      </c>
      <c r="Y1559" t="e">
        <f>IF(U1559=0,0,IF(予定価格!G1547=0,0,(U1559-予定価格!H1547)/予定価格!G1547))</f>
        <v>#DIV/0!</v>
      </c>
      <c r="Z1559" t="e">
        <f t="shared" si="422"/>
        <v>#DIV/0!</v>
      </c>
      <c r="AA1559" t="e">
        <f t="shared" si="431"/>
        <v>#DIV/0!</v>
      </c>
      <c r="AB1559" s="6" t="e">
        <f t="shared" si="432"/>
        <v>#DIV/0!</v>
      </c>
    </row>
    <row r="1560" spans="1:28" hidden="1" x14ac:dyDescent="0.2">
      <c r="A1560">
        <f>+予定価格!A1548</f>
        <v>0</v>
      </c>
      <c r="B1560" s="268">
        <f>ROUND(予定価格!B1548*査定表!$B$1949,-D1560)+E1560</f>
        <v>0</v>
      </c>
      <c r="C1560" s="268"/>
      <c r="D1560" s="32">
        <f t="shared" si="433"/>
        <v>3</v>
      </c>
      <c r="E1560" s="33">
        <f t="shared" si="423"/>
        <v>0</v>
      </c>
      <c r="F1560" s="268">
        <f>IF($F$12=0,0,IF(予定価格!$G$1939=0,ROUND(予定価格!H1548*(入力表!$F$12/予定価格!$H$1943),-H1560),ROUND((予定価格!G1548*(入力表!$F$12-予定価格!$H$1943)/予定価格!$G$1943)+予定価格!H1548,-H1560)))+I1560</f>
        <v>0</v>
      </c>
      <c r="G1560" s="268"/>
      <c r="H1560" s="34">
        <f t="shared" si="434"/>
        <v>3</v>
      </c>
      <c r="I1560" s="35">
        <f t="shared" si="424"/>
        <v>0</v>
      </c>
      <c r="J1560" s="252">
        <f t="shared" si="425"/>
        <v>0</v>
      </c>
      <c r="K1560" s="12">
        <f t="shared" si="426"/>
        <v>0</v>
      </c>
      <c r="L1560" s="37"/>
      <c r="M1560" s="6">
        <f>ROUND(予定価格!B1548*査定表!$B$1949,-$F$14)</f>
        <v>0</v>
      </c>
      <c r="N1560">
        <f>IF(M1560=0,1,M1560/予定価格!B1548)</f>
        <v>1</v>
      </c>
      <c r="O1560">
        <f t="shared" si="419"/>
        <v>11</v>
      </c>
      <c r="P1560">
        <f t="shared" si="427"/>
        <v>0</v>
      </c>
      <c r="Q1560">
        <f>IF(M1560=0,0,M1560/予定価格!B1548)</f>
        <v>0</v>
      </c>
      <c r="R1560">
        <f t="shared" si="420"/>
        <v>11</v>
      </c>
      <c r="S1560">
        <f t="shared" si="428"/>
        <v>0</v>
      </c>
      <c r="T1560" s="6">
        <f t="shared" si="429"/>
        <v>0</v>
      </c>
      <c r="U1560" s="6" t="e">
        <f>IF(予定価格!$G$1939=0,ROUND(予定価格!H1548*(入力表!$F$12/予定価格!$H$1943),-$F$14),ROUND((予定価格!G1548*(入力表!$F$12-予定価格!$H$1943)/予定価格!$G$1943)+予定価格!H1548,-$F$14))</f>
        <v>#DIV/0!</v>
      </c>
      <c r="V1560" t="e">
        <f>IF(U1560=0,1,IF(予定価格!O1548=0,1,(U1560-予定価格!P1548)/予定価格!O1548))</f>
        <v>#DIV/0!</v>
      </c>
      <c r="W1560" t="e">
        <f t="shared" si="421"/>
        <v>#DIV/0!</v>
      </c>
      <c r="X1560" t="e">
        <f t="shared" si="430"/>
        <v>#DIV/0!</v>
      </c>
      <c r="Y1560" t="e">
        <f>IF(U1560=0,0,IF(予定価格!G1548=0,0,(U1560-予定価格!H1548)/予定価格!G1548))</f>
        <v>#DIV/0!</v>
      </c>
      <c r="Z1560" t="e">
        <f t="shared" si="422"/>
        <v>#DIV/0!</v>
      </c>
      <c r="AA1560" t="e">
        <f t="shared" si="431"/>
        <v>#DIV/0!</v>
      </c>
      <c r="AB1560" s="6" t="e">
        <f t="shared" si="432"/>
        <v>#DIV/0!</v>
      </c>
    </row>
    <row r="1561" spans="1:28" hidden="1" x14ac:dyDescent="0.2">
      <c r="A1561">
        <f>+予定価格!A1549</f>
        <v>0</v>
      </c>
      <c r="B1561" s="268">
        <f>ROUND(予定価格!B1549*査定表!$B$1949,-D1561)+E1561</f>
        <v>0</v>
      </c>
      <c r="C1561" s="268"/>
      <c r="D1561" s="32">
        <f t="shared" si="433"/>
        <v>3</v>
      </c>
      <c r="E1561" s="33">
        <f t="shared" si="423"/>
        <v>0</v>
      </c>
      <c r="F1561" s="268">
        <f>IF($F$12=0,0,IF(予定価格!$G$1939=0,ROUND(予定価格!H1549*(入力表!$F$12/予定価格!$H$1943),-H1561),ROUND((予定価格!G1549*(入力表!$F$12-予定価格!$H$1943)/予定価格!$G$1943)+予定価格!H1549,-H1561)))+I1561</f>
        <v>0</v>
      </c>
      <c r="G1561" s="268"/>
      <c r="H1561" s="34">
        <f t="shared" si="434"/>
        <v>3</v>
      </c>
      <c r="I1561" s="35">
        <f t="shared" si="424"/>
        <v>0</v>
      </c>
      <c r="J1561" s="252">
        <f t="shared" si="425"/>
        <v>0</v>
      </c>
      <c r="K1561" s="12">
        <f t="shared" si="426"/>
        <v>0</v>
      </c>
      <c r="L1561" s="37"/>
      <c r="M1561" s="6">
        <f>ROUND(予定価格!B1549*査定表!$B$1949,-$F$14)</f>
        <v>0</v>
      </c>
      <c r="N1561">
        <f>IF(M1561=0,1,M1561/予定価格!B1549)</f>
        <v>1</v>
      </c>
      <c r="O1561">
        <f t="shared" si="419"/>
        <v>11</v>
      </c>
      <c r="P1561">
        <f t="shared" si="427"/>
        <v>0</v>
      </c>
      <c r="Q1561">
        <f>IF(M1561=0,0,M1561/予定価格!B1549)</f>
        <v>0</v>
      </c>
      <c r="R1561">
        <f t="shared" si="420"/>
        <v>11</v>
      </c>
      <c r="S1561">
        <f t="shared" si="428"/>
        <v>0</v>
      </c>
      <c r="T1561" s="6">
        <f t="shared" si="429"/>
        <v>0</v>
      </c>
      <c r="U1561" s="6" t="e">
        <f>IF(予定価格!$G$1939=0,ROUND(予定価格!H1549*(入力表!$F$12/予定価格!$H$1943),-$F$14),ROUND((予定価格!G1549*(入力表!$F$12-予定価格!$H$1943)/予定価格!$G$1943)+予定価格!H1549,-$F$14))</f>
        <v>#DIV/0!</v>
      </c>
      <c r="V1561" t="e">
        <f>IF(U1561=0,1,IF(予定価格!O1549=0,1,(U1561-予定価格!P1549)/予定価格!O1549))</f>
        <v>#DIV/0!</v>
      </c>
      <c r="W1561" t="e">
        <f t="shared" si="421"/>
        <v>#DIV/0!</v>
      </c>
      <c r="X1561" t="e">
        <f t="shared" si="430"/>
        <v>#DIV/0!</v>
      </c>
      <c r="Y1561" t="e">
        <f>IF(U1561=0,0,IF(予定価格!G1549=0,0,(U1561-予定価格!H1549)/予定価格!G1549))</f>
        <v>#DIV/0!</v>
      </c>
      <c r="Z1561" t="e">
        <f t="shared" si="422"/>
        <v>#DIV/0!</v>
      </c>
      <c r="AA1561" t="e">
        <f t="shared" si="431"/>
        <v>#DIV/0!</v>
      </c>
      <c r="AB1561" s="6" t="e">
        <f t="shared" si="432"/>
        <v>#DIV/0!</v>
      </c>
    </row>
    <row r="1562" spans="1:28" hidden="1" x14ac:dyDescent="0.2">
      <c r="A1562">
        <f>+予定価格!A1550</f>
        <v>0</v>
      </c>
      <c r="B1562" s="268">
        <f>ROUND(予定価格!B1550*査定表!$B$1949,-D1562)+E1562</f>
        <v>0</v>
      </c>
      <c r="C1562" s="268"/>
      <c r="D1562" s="32">
        <f t="shared" si="433"/>
        <v>3</v>
      </c>
      <c r="E1562" s="33">
        <f t="shared" si="423"/>
        <v>0</v>
      </c>
      <c r="F1562" s="268">
        <f>IF($F$12=0,0,IF(予定価格!$G$1939=0,ROUND(予定価格!H1550*(入力表!$F$12/予定価格!$H$1943),-H1562),ROUND((予定価格!G1550*(入力表!$F$12-予定価格!$H$1943)/予定価格!$G$1943)+予定価格!H1550,-H1562)))+I1562</f>
        <v>0</v>
      </c>
      <c r="G1562" s="268"/>
      <c r="H1562" s="34">
        <f t="shared" si="434"/>
        <v>3</v>
      </c>
      <c r="I1562" s="35">
        <f t="shared" si="424"/>
        <v>0</v>
      </c>
      <c r="J1562" s="252">
        <f t="shared" si="425"/>
        <v>0</v>
      </c>
      <c r="K1562" s="12">
        <f t="shared" si="426"/>
        <v>0</v>
      </c>
      <c r="L1562" s="37"/>
      <c r="M1562" s="6">
        <f>ROUND(予定価格!B1550*査定表!$B$1949,-$F$14)</f>
        <v>0</v>
      </c>
      <c r="N1562">
        <f>IF(M1562=0,1,M1562/予定価格!B1550)</f>
        <v>1</v>
      </c>
      <c r="O1562">
        <f t="shared" ref="O1562:O1625" si="435">RANK(N1562,N$17:N$1984,1)</f>
        <v>11</v>
      </c>
      <c r="P1562">
        <f t="shared" si="427"/>
        <v>0</v>
      </c>
      <c r="Q1562">
        <f>IF(M1562=0,0,M1562/予定価格!B1550)</f>
        <v>0</v>
      </c>
      <c r="R1562">
        <f t="shared" ref="R1562:R1625" si="436">RANK(Q1562,Q$17:Q$1984,0)</f>
        <v>11</v>
      </c>
      <c r="S1562">
        <f t="shared" si="428"/>
        <v>0</v>
      </c>
      <c r="T1562" s="6">
        <f t="shared" si="429"/>
        <v>0</v>
      </c>
      <c r="U1562" s="6" t="e">
        <f>IF(予定価格!$G$1939=0,ROUND(予定価格!H1550*(入力表!$F$12/予定価格!$H$1943),-$F$14),ROUND((予定価格!G1550*(入力表!$F$12-予定価格!$H$1943)/予定価格!$G$1943)+予定価格!H1550,-$F$14))</f>
        <v>#DIV/0!</v>
      </c>
      <c r="V1562" t="e">
        <f>IF(U1562=0,1,IF(予定価格!O1550=0,1,(U1562-予定価格!P1550)/予定価格!O1550))</f>
        <v>#DIV/0!</v>
      </c>
      <c r="W1562" t="e">
        <f t="shared" ref="W1562:W1625" si="437">RANK(V1562,V$17:V$1984,1)</f>
        <v>#DIV/0!</v>
      </c>
      <c r="X1562" t="e">
        <f t="shared" si="430"/>
        <v>#DIV/0!</v>
      </c>
      <c r="Y1562" t="e">
        <f>IF(U1562=0,0,IF(予定価格!G1550=0,0,(U1562-予定価格!H1550)/予定価格!G1550))</f>
        <v>#DIV/0!</v>
      </c>
      <c r="Z1562" t="e">
        <f t="shared" ref="Z1562:Z1625" si="438">RANK(Y1562,Y$17:Y$1984,0)</f>
        <v>#DIV/0!</v>
      </c>
      <c r="AA1562" t="e">
        <f t="shared" si="431"/>
        <v>#DIV/0!</v>
      </c>
      <c r="AB1562" s="6" t="e">
        <f t="shared" si="432"/>
        <v>#DIV/0!</v>
      </c>
    </row>
    <row r="1563" spans="1:28" hidden="1" x14ac:dyDescent="0.2">
      <c r="A1563">
        <f>+予定価格!A1551</f>
        <v>0</v>
      </c>
      <c r="B1563" s="268">
        <f>ROUND(予定価格!B1551*査定表!$B$1949,-D1563)+E1563</f>
        <v>0</v>
      </c>
      <c r="C1563" s="268"/>
      <c r="D1563" s="32">
        <f t="shared" si="433"/>
        <v>3</v>
      </c>
      <c r="E1563" s="33">
        <f t="shared" si="423"/>
        <v>0</v>
      </c>
      <c r="F1563" s="268">
        <f>IF($F$12=0,0,IF(予定価格!$G$1939=0,ROUND(予定価格!H1551*(入力表!$F$12/予定価格!$H$1943),-H1563),ROUND((予定価格!G1551*(入力表!$F$12-予定価格!$H$1943)/予定価格!$G$1943)+予定価格!H1551,-H1563)))+I1563</f>
        <v>0</v>
      </c>
      <c r="G1563" s="268"/>
      <c r="H1563" s="34">
        <f t="shared" si="434"/>
        <v>3</v>
      </c>
      <c r="I1563" s="35">
        <f t="shared" si="424"/>
        <v>0</v>
      </c>
      <c r="J1563" s="252">
        <f t="shared" si="425"/>
        <v>0</v>
      </c>
      <c r="K1563" s="12">
        <f t="shared" si="426"/>
        <v>0</v>
      </c>
      <c r="L1563" s="37"/>
      <c r="M1563" s="6">
        <f>ROUND(予定価格!B1551*査定表!$B$1949,-$F$14)</f>
        <v>0</v>
      </c>
      <c r="N1563">
        <f>IF(M1563=0,1,M1563/予定価格!B1551)</f>
        <v>1</v>
      </c>
      <c r="O1563">
        <f t="shared" si="435"/>
        <v>11</v>
      </c>
      <c r="P1563">
        <f t="shared" si="427"/>
        <v>0</v>
      </c>
      <c r="Q1563">
        <f>IF(M1563=0,0,M1563/予定価格!B1551)</f>
        <v>0</v>
      </c>
      <c r="R1563">
        <f t="shared" si="436"/>
        <v>11</v>
      </c>
      <c r="S1563">
        <f t="shared" si="428"/>
        <v>0</v>
      </c>
      <c r="T1563" s="6">
        <f t="shared" si="429"/>
        <v>0</v>
      </c>
      <c r="U1563" s="6" t="e">
        <f>IF(予定価格!$G$1939=0,ROUND(予定価格!H1551*(入力表!$F$12/予定価格!$H$1943),-$F$14),ROUND((予定価格!G1551*(入力表!$F$12-予定価格!$H$1943)/予定価格!$G$1943)+予定価格!H1551,-$F$14))</f>
        <v>#DIV/0!</v>
      </c>
      <c r="V1563" t="e">
        <f>IF(U1563=0,1,IF(予定価格!O1551=0,1,(U1563-予定価格!P1551)/予定価格!O1551))</f>
        <v>#DIV/0!</v>
      </c>
      <c r="W1563" t="e">
        <f t="shared" si="437"/>
        <v>#DIV/0!</v>
      </c>
      <c r="X1563" t="e">
        <f t="shared" si="430"/>
        <v>#DIV/0!</v>
      </c>
      <c r="Y1563" t="e">
        <f>IF(U1563=0,0,IF(予定価格!G1551=0,0,(U1563-予定価格!H1551)/予定価格!G1551))</f>
        <v>#DIV/0!</v>
      </c>
      <c r="Z1563" t="e">
        <f t="shared" si="438"/>
        <v>#DIV/0!</v>
      </c>
      <c r="AA1563" t="e">
        <f t="shared" si="431"/>
        <v>#DIV/0!</v>
      </c>
      <c r="AB1563" s="6" t="e">
        <f t="shared" si="432"/>
        <v>#DIV/0!</v>
      </c>
    </row>
    <row r="1564" spans="1:28" hidden="1" x14ac:dyDescent="0.2">
      <c r="A1564">
        <f>+予定価格!A1552</f>
        <v>0</v>
      </c>
      <c r="B1564" s="268">
        <f>ROUND(予定価格!B1552*査定表!$B$1949,-D1564)+E1564</f>
        <v>0</v>
      </c>
      <c r="C1564" s="268"/>
      <c r="D1564" s="32">
        <f t="shared" si="433"/>
        <v>3</v>
      </c>
      <c r="E1564" s="33">
        <f t="shared" si="423"/>
        <v>0</v>
      </c>
      <c r="F1564" s="268">
        <f>IF($F$12=0,0,IF(予定価格!$G$1939=0,ROUND(予定価格!H1552*(入力表!$F$12/予定価格!$H$1943),-H1564),ROUND((予定価格!G1552*(入力表!$F$12-予定価格!$H$1943)/予定価格!$G$1943)+予定価格!H1552,-H1564)))+I1564</f>
        <v>0</v>
      </c>
      <c r="G1564" s="268"/>
      <c r="H1564" s="34">
        <f t="shared" si="434"/>
        <v>3</v>
      </c>
      <c r="I1564" s="35">
        <f t="shared" si="424"/>
        <v>0</v>
      </c>
      <c r="J1564" s="252">
        <f t="shared" si="425"/>
        <v>0</v>
      </c>
      <c r="K1564" s="12">
        <f t="shared" si="426"/>
        <v>0</v>
      </c>
      <c r="L1564" s="37"/>
      <c r="M1564" s="6">
        <f>ROUND(予定価格!B1552*査定表!$B$1949,-$F$14)</f>
        <v>0</v>
      </c>
      <c r="N1564">
        <f>IF(M1564=0,1,M1564/予定価格!B1552)</f>
        <v>1</v>
      </c>
      <c r="O1564">
        <f t="shared" si="435"/>
        <v>11</v>
      </c>
      <c r="P1564">
        <f t="shared" si="427"/>
        <v>0</v>
      </c>
      <c r="Q1564">
        <f>IF(M1564=0,0,M1564/予定価格!B1552)</f>
        <v>0</v>
      </c>
      <c r="R1564">
        <f t="shared" si="436"/>
        <v>11</v>
      </c>
      <c r="S1564">
        <f t="shared" si="428"/>
        <v>0</v>
      </c>
      <c r="T1564" s="6">
        <f t="shared" si="429"/>
        <v>0</v>
      </c>
      <c r="U1564" s="6" t="e">
        <f>IF(予定価格!$G$1939=0,ROUND(予定価格!H1552*(入力表!$F$12/予定価格!$H$1943),-$F$14),ROUND((予定価格!G1552*(入力表!$F$12-予定価格!$H$1943)/予定価格!$G$1943)+予定価格!H1552,-$F$14))</f>
        <v>#DIV/0!</v>
      </c>
      <c r="V1564" t="e">
        <f>IF(U1564=0,1,IF(予定価格!O1552=0,1,(U1564-予定価格!P1552)/予定価格!O1552))</f>
        <v>#DIV/0!</v>
      </c>
      <c r="W1564" t="e">
        <f t="shared" si="437"/>
        <v>#DIV/0!</v>
      </c>
      <c r="X1564" t="e">
        <f t="shared" si="430"/>
        <v>#DIV/0!</v>
      </c>
      <c r="Y1564" t="e">
        <f>IF(U1564=0,0,IF(予定価格!G1552=0,0,(U1564-予定価格!H1552)/予定価格!G1552))</f>
        <v>#DIV/0!</v>
      </c>
      <c r="Z1564" t="e">
        <f t="shared" si="438"/>
        <v>#DIV/0!</v>
      </c>
      <c r="AA1564" t="e">
        <f t="shared" si="431"/>
        <v>#DIV/0!</v>
      </c>
      <c r="AB1564" s="6" t="e">
        <f t="shared" si="432"/>
        <v>#DIV/0!</v>
      </c>
    </row>
    <row r="1565" spans="1:28" hidden="1" x14ac:dyDescent="0.2">
      <c r="A1565">
        <f>+予定価格!A1553</f>
        <v>0</v>
      </c>
      <c r="B1565" s="268">
        <f>ROUND(予定価格!B1553*査定表!$B$1949,-D1565)+E1565</f>
        <v>0</v>
      </c>
      <c r="C1565" s="268"/>
      <c r="D1565" s="32">
        <f t="shared" si="433"/>
        <v>3</v>
      </c>
      <c r="E1565" s="33">
        <f t="shared" si="423"/>
        <v>0</v>
      </c>
      <c r="F1565" s="268">
        <f>IF($F$12=0,0,IF(予定価格!$G$1939=0,ROUND(予定価格!H1553*(入力表!$F$12/予定価格!$H$1943),-H1565),ROUND((予定価格!G1553*(入力表!$F$12-予定価格!$H$1943)/予定価格!$G$1943)+予定価格!H1553,-H1565)))+I1565</f>
        <v>0</v>
      </c>
      <c r="G1565" s="268"/>
      <c r="H1565" s="34">
        <f t="shared" si="434"/>
        <v>3</v>
      </c>
      <c r="I1565" s="35">
        <f t="shared" si="424"/>
        <v>0</v>
      </c>
      <c r="J1565" s="252">
        <f t="shared" si="425"/>
        <v>0</v>
      </c>
      <c r="K1565" s="12">
        <f t="shared" si="426"/>
        <v>0</v>
      </c>
      <c r="L1565" s="37"/>
      <c r="M1565" s="6">
        <f>ROUND(予定価格!B1553*査定表!$B$1949,-$F$14)</f>
        <v>0</v>
      </c>
      <c r="N1565">
        <f>IF(M1565=0,1,M1565/予定価格!B1553)</f>
        <v>1</v>
      </c>
      <c r="O1565">
        <f t="shared" si="435"/>
        <v>11</v>
      </c>
      <c r="P1565">
        <f t="shared" si="427"/>
        <v>0</v>
      </c>
      <c r="Q1565">
        <f>IF(M1565=0,0,M1565/予定価格!B1553)</f>
        <v>0</v>
      </c>
      <c r="R1565">
        <f t="shared" si="436"/>
        <v>11</v>
      </c>
      <c r="S1565">
        <f t="shared" si="428"/>
        <v>0</v>
      </c>
      <c r="T1565" s="6">
        <f t="shared" si="429"/>
        <v>0</v>
      </c>
      <c r="U1565" s="6" t="e">
        <f>IF(予定価格!$G$1939=0,ROUND(予定価格!H1553*(入力表!$F$12/予定価格!$H$1943),-$F$14),ROUND((予定価格!G1553*(入力表!$F$12-予定価格!$H$1943)/予定価格!$G$1943)+予定価格!H1553,-$F$14))</f>
        <v>#DIV/0!</v>
      </c>
      <c r="V1565" t="e">
        <f>IF(U1565=0,1,IF(予定価格!O1553=0,1,(U1565-予定価格!P1553)/予定価格!O1553))</f>
        <v>#DIV/0!</v>
      </c>
      <c r="W1565" t="e">
        <f t="shared" si="437"/>
        <v>#DIV/0!</v>
      </c>
      <c r="X1565" t="e">
        <f t="shared" si="430"/>
        <v>#DIV/0!</v>
      </c>
      <c r="Y1565" t="e">
        <f>IF(U1565=0,0,IF(予定価格!G1553=0,0,(U1565-予定価格!H1553)/予定価格!G1553))</f>
        <v>#DIV/0!</v>
      </c>
      <c r="Z1565" t="e">
        <f t="shared" si="438"/>
        <v>#DIV/0!</v>
      </c>
      <c r="AA1565" t="e">
        <f t="shared" si="431"/>
        <v>#DIV/0!</v>
      </c>
      <c r="AB1565" s="6" t="e">
        <f t="shared" si="432"/>
        <v>#DIV/0!</v>
      </c>
    </row>
    <row r="1566" spans="1:28" hidden="1" x14ac:dyDescent="0.2">
      <c r="A1566">
        <f>+予定価格!A1554</f>
        <v>0</v>
      </c>
      <c r="B1566" s="268">
        <f>ROUND(予定価格!B1554*査定表!$B$1949,-D1566)+E1566</f>
        <v>0</v>
      </c>
      <c r="C1566" s="268"/>
      <c r="D1566" s="32">
        <f t="shared" si="433"/>
        <v>3</v>
      </c>
      <c r="E1566" s="33">
        <f t="shared" si="423"/>
        <v>0</v>
      </c>
      <c r="F1566" s="268">
        <f>IF($F$12=0,0,IF(予定価格!$G$1939=0,ROUND(予定価格!H1554*(入力表!$F$12/予定価格!$H$1943),-H1566),ROUND((予定価格!G1554*(入力表!$F$12-予定価格!$H$1943)/予定価格!$G$1943)+予定価格!H1554,-H1566)))+I1566</f>
        <v>0</v>
      </c>
      <c r="G1566" s="268"/>
      <c r="H1566" s="34">
        <f t="shared" si="434"/>
        <v>3</v>
      </c>
      <c r="I1566" s="35">
        <f t="shared" si="424"/>
        <v>0</v>
      </c>
      <c r="J1566" s="252">
        <f t="shared" si="425"/>
        <v>0</v>
      </c>
      <c r="K1566" s="12">
        <f t="shared" si="426"/>
        <v>0</v>
      </c>
      <c r="L1566" s="37"/>
      <c r="M1566" s="6">
        <f>ROUND(予定価格!B1554*査定表!$B$1949,-$F$14)</f>
        <v>0</v>
      </c>
      <c r="N1566">
        <f>IF(M1566=0,1,M1566/予定価格!B1554)</f>
        <v>1</v>
      </c>
      <c r="O1566">
        <f t="shared" si="435"/>
        <v>11</v>
      </c>
      <c r="P1566">
        <f t="shared" si="427"/>
        <v>0</v>
      </c>
      <c r="Q1566">
        <f>IF(M1566=0,0,M1566/予定価格!B1554)</f>
        <v>0</v>
      </c>
      <c r="R1566">
        <f t="shared" si="436"/>
        <v>11</v>
      </c>
      <c r="S1566">
        <f t="shared" si="428"/>
        <v>0</v>
      </c>
      <c r="T1566" s="6">
        <f t="shared" si="429"/>
        <v>0</v>
      </c>
      <c r="U1566" s="6" t="e">
        <f>IF(予定価格!$G$1939=0,ROUND(予定価格!H1554*(入力表!$F$12/予定価格!$H$1943),-$F$14),ROUND((予定価格!G1554*(入力表!$F$12-予定価格!$H$1943)/予定価格!$G$1943)+予定価格!H1554,-$F$14))</f>
        <v>#DIV/0!</v>
      </c>
      <c r="V1566" t="e">
        <f>IF(U1566=0,1,IF(予定価格!O1554=0,1,(U1566-予定価格!P1554)/予定価格!O1554))</f>
        <v>#DIV/0!</v>
      </c>
      <c r="W1566" t="e">
        <f t="shared" si="437"/>
        <v>#DIV/0!</v>
      </c>
      <c r="X1566" t="e">
        <f t="shared" si="430"/>
        <v>#DIV/0!</v>
      </c>
      <c r="Y1566" t="e">
        <f>IF(U1566=0,0,IF(予定価格!G1554=0,0,(U1566-予定価格!H1554)/予定価格!G1554))</f>
        <v>#DIV/0!</v>
      </c>
      <c r="Z1566" t="e">
        <f t="shared" si="438"/>
        <v>#DIV/0!</v>
      </c>
      <c r="AA1566" t="e">
        <f t="shared" si="431"/>
        <v>#DIV/0!</v>
      </c>
      <c r="AB1566" s="6" t="e">
        <f t="shared" si="432"/>
        <v>#DIV/0!</v>
      </c>
    </row>
    <row r="1567" spans="1:28" hidden="1" x14ac:dyDescent="0.2">
      <c r="A1567">
        <f>+予定価格!A1555</f>
        <v>0</v>
      </c>
      <c r="B1567" s="268">
        <f>ROUND(予定価格!B1555*査定表!$B$1949,-D1567)+E1567</f>
        <v>0</v>
      </c>
      <c r="C1567" s="268"/>
      <c r="D1567" s="32">
        <f t="shared" si="433"/>
        <v>3</v>
      </c>
      <c r="E1567" s="33">
        <f t="shared" si="423"/>
        <v>0</v>
      </c>
      <c r="F1567" s="268">
        <f>IF($F$12=0,0,IF(予定価格!$G$1939=0,ROUND(予定価格!H1555*(入力表!$F$12/予定価格!$H$1943),-H1567),ROUND((予定価格!G1555*(入力表!$F$12-予定価格!$H$1943)/予定価格!$G$1943)+予定価格!H1555,-H1567)))+I1567</f>
        <v>0</v>
      </c>
      <c r="G1567" s="268"/>
      <c r="H1567" s="34">
        <f t="shared" si="434"/>
        <v>3</v>
      </c>
      <c r="I1567" s="35">
        <f t="shared" si="424"/>
        <v>0</v>
      </c>
      <c r="J1567" s="252">
        <f t="shared" si="425"/>
        <v>0</v>
      </c>
      <c r="K1567" s="12">
        <f t="shared" si="426"/>
        <v>0</v>
      </c>
      <c r="L1567" s="37"/>
      <c r="M1567" s="6">
        <f>ROUND(予定価格!B1555*査定表!$B$1949,-$F$14)</f>
        <v>0</v>
      </c>
      <c r="N1567">
        <f>IF(M1567=0,1,M1567/予定価格!B1555)</f>
        <v>1</v>
      </c>
      <c r="O1567">
        <f t="shared" si="435"/>
        <v>11</v>
      </c>
      <c r="P1567">
        <f t="shared" si="427"/>
        <v>0</v>
      </c>
      <c r="Q1567">
        <f>IF(M1567=0,0,M1567/予定価格!B1555)</f>
        <v>0</v>
      </c>
      <c r="R1567">
        <f t="shared" si="436"/>
        <v>11</v>
      </c>
      <c r="S1567">
        <f t="shared" si="428"/>
        <v>0</v>
      </c>
      <c r="T1567" s="6">
        <f t="shared" si="429"/>
        <v>0</v>
      </c>
      <c r="U1567" s="6" t="e">
        <f>IF(予定価格!$G$1939=0,ROUND(予定価格!H1555*(入力表!$F$12/予定価格!$H$1943),-$F$14),ROUND((予定価格!G1555*(入力表!$F$12-予定価格!$H$1943)/予定価格!$G$1943)+予定価格!H1555,-$F$14))</f>
        <v>#DIV/0!</v>
      </c>
      <c r="V1567" t="e">
        <f>IF(U1567=0,1,IF(予定価格!O1555=0,1,(U1567-予定価格!P1555)/予定価格!O1555))</f>
        <v>#DIV/0!</v>
      </c>
      <c r="W1567" t="e">
        <f t="shared" si="437"/>
        <v>#DIV/0!</v>
      </c>
      <c r="X1567" t="e">
        <f t="shared" si="430"/>
        <v>#DIV/0!</v>
      </c>
      <c r="Y1567" t="e">
        <f>IF(U1567=0,0,IF(予定価格!G1555=0,0,(U1567-予定価格!H1555)/予定価格!G1555))</f>
        <v>#DIV/0!</v>
      </c>
      <c r="Z1567" t="e">
        <f t="shared" si="438"/>
        <v>#DIV/0!</v>
      </c>
      <c r="AA1567" t="e">
        <f t="shared" si="431"/>
        <v>#DIV/0!</v>
      </c>
      <c r="AB1567" s="6" t="e">
        <f t="shared" si="432"/>
        <v>#DIV/0!</v>
      </c>
    </row>
    <row r="1568" spans="1:28" hidden="1" x14ac:dyDescent="0.2">
      <c r="A1568">
        <f>+予定価格!A1556</f>
        <v>0</v>
      </c>
      <c r="B1568" s="268">
        <f>ROUND(予定価格!B1556*査定表!$B$1949,-D1568)+E1568</f>
        <v>0</v>
      </c>
      <c r="C1568" s="268"/>
      <c r="D1568" s="32">
        <f t="shared" si="433"/>
        <v>3</v>
      </c>
      <c r="E1568" s="33">
        <f t="shared" si="423"/>
        <v>0</v>
      </c>
      <c r="F1568" s="268">
        <f>IF($F$12=0,0,IF(予定価格!$G$1939=0,ROUND(予定価格!H1556*(入力表!$F$12/予定価格!$H$1943),-H1568),ROUND((予定価格!G1556*(入力表!$F$12-予定価格!$H$1943)/予定価格!$G$1943)+予定価格!H1556,-H1568)))+I1568</f>
        <v>0</v>
      </c>
      <c r="G1568" s="268"/>
      <c r="H1568" s="34">
        <f t="shared" si="434"/>
        <v>3</v>
      </c>
      <c r="I1568" s="35">
        <f t="shared" si="424"/>
        <v>0</v>
      </c>
      <c r="J1568" s="252">
        <f t="shared" si="425"/>
        <v>0</v>
      </c>
      <c r="K1568" s="12">
        <f t="shared" si="426"/>
        <v>0</v>
      </c>
      <c r="L1568" s="37"/>
      <c r="M1568" s="6">
        <f>ROUND(予定価格!B1556*査定表!$B$1949,-$F$14)</f>
        <v>0</v>
      </c>
      <c r="N1568">
        <f>IF(M1568=0,1,M1568/予定価格!B1556)</f>
        <v>1</v>
      </c>
      <c r="O1568">
        <f t="shared" si="435"/>
        <v>11</v>
      </c>
      <c r="P1568">
        <f t="shared" si="427"/>
        <v>0</v>
      </c>
      <c r="Q1568">
        <f>IF(M1568=0,0,M1568/予定価格!B1556)</f>
        <v>0</v>
      </c>
      <c r="R1568">
        <f t="shared" si="436"/>
        <v>11</v>
      </c>
      <c r="S1568">
        <f t="shared" si="428"/>
        <v>0</v>
      </c>
      <c r="T1568" s="6">
        <f t="shared" si="429"/>
        <v>0</v>
      </c>
      <c r="U1568" s="6" t="e">
        <f>IF(予定価格!$G$1939=0,ROUND(予定価格!H1556*(入力表!$F$12/予定価格!$H$1943),-$F$14),ROUND((予定価格!G1556*(入力表!$F$12-予定価格!$H$1943)/予定価格!$G$1943)+予定価格!H1556,-$F$14))</f>
        <v>#DIV/0!</v>
      </c>
      <c r="V1568" t="e">
        <f>IF(U1568=0,1,IF(予定価格!O1556=0,1,(U1568-予定価格!P1556)/予定価格!O1556))</f>
        <v>#DIV/0!</v>
      </c>
      <c r="W1568" t="e">
        <f t="shared" si="437"/>
        <v>#DIV/0!</v>
      </c>
      <c r="X1568" t="e">
        <f t="shared" si="430"/>
        <v>#DIV/0!</v>
      </c>
      <c r="Y1568" t="e">
        <f>IF(U1568=0,0,IF(予定価格!G1556=0,0,(U1568-予定価格!H1556)/予定価格!G1556))</f>
        <v>#DIV/0!</v>
      </c>
      <c r="Z1568" t="e">
        <f t="shared" si="438"/>
        <v>#DIV/0!</v>
      </c>
      <c r="AA1568" t="e">
        <f t="shared" si="431"/>
        <v>#DIV/0!</v>
      </c>
      <c r="AB1568" s="6" t="e">
        <f t="shared" si="432"/>
        <v>#DIV/0!</v>
      </c>
    </row>
    <row r="1569" spans="1:28" hidden="1" x14ac:dyDescent="0.2">
      <c r="A1569">
        <f>+予定価格!A1557</f>
        <v>0</v>
      </c>
      <c r="B1569" s="268">
        <f>ROUND(予定価格!B1557*査定表!$B$1949,-D1569)+E1569</f>
        <v>0</v>
      </c>
      <c r="C1569" s="268"/>
      <c r="D1569" s="32">
        <f t="shared" si="433"/>
        <v>3</v>
      </c>
      <c r="E1569" s="33">
        <f t="shared" si="423"/>
        <v>0</v>
      </c>
      <c r="F1569" s="268">
        <f>IF($F$12=0,0,IF(予定価格!$G$1939=0,ROUND(予定価格!H1557*(入力表!$F$12/予定価格!$H$1943),-H1569),ROUND((予定価格!G1557*(入力表!$F$12-予定価格!$H$1943)/予定価格!$G$1943)+予定価格!H1557,-H1569)))+I1569</f>
        <v>0</v>
      </c>
      <c r="G1569" s="268"/>
      <c r="H1569" s="34">
        <f t="shared" si="434"/>
        <v>3</v>
      </c>
      <c r="I1569" s="35">
        <f t="shared" si="424"/>
        <v>0</v>
      </c>
      <c r="J1569" s="252">
        <f t="shared" si="425"/>
        <v>0</v>
      </c>
      <c r="K1569" s="12">
        <f t="shared" si="426"/>
        <v>0</v>
      </c>
      <c r="L1569" s="37"/>
      <c r="M1569" s="6">
        <f>ROUND(予定価格!B1557*査定表!$B$1949,-$F$14)</f>
        <v>0</v>
      </c>
      <c r="N1569">
        <f>IF(M1569=0,1,M1569/予定価格!B1557)</f>
        <v>1</v>
      </c>
      <c r="O1569">
        <f t="shared" si="435"/>
        <v>11</v>
      </c>
      <c r="P1569">
        <f t="shared" si="427"/>
        <v>0</v>
      </c>
      <c r="Q1569">
        <f>IF(M1569=0,0,M1569/予定価格!B1557)</f>
        <v>0</v>
      </c>
      <c r="R1569">
        <f t="shared" si="436"/>
        <v>11</v>
      </c>
      <c r="S1569">
        <f t="shared" si="428"/>
        <v>0</v>
      </c>
      <c r="T1569" s="6">
        <f t="shared" si="429"/>
        <v>0</v>
      </c>
      <c r="U1569" s="6" t="e">
        <f>IF(予定価格!$G$1939=0,ROUND(予定価格!H1557*(入力表!$F$12/予定価格!$H$1943),-$F$14),ROUND((予定価格!G1557*(入力表!$F$12-予定価格!$H$1943)/予定価格!$G$1943)+予定価格!H1557,-$F$14))</f>
        <v>#DIV/0!</v>
      </c>
      <c r="V1569" t="e">
        <f>IF(U1569=0,1,IF(予定価格!O1557=0,1,(U1569-予定価格!P1557)/予定価格!O1557))</f>
        <v>#DIV/0!</v>
      </c>
      <c r="W1569" t="e">
        <f t="shared" si="437"/>
        <v>#DIV/0!</v>
      </c>
      <c r="X1569" t="e">
        <f t="shared" si="430"/>
        <v>#DIV/0!</v>
      </c>
      <c r="Y1569" t="e">
        <f>IF(U1569=0,0,IF(予定価格!G1557=0,0,(U1569-予定価格!H1557)/予定価格!G1557))</f>
        <v>#DIV/0!</v>
      </c>
      <c r="Z1569" t="e">
        <f t="shared" si="438"/>
        <v>#DIV/0!</v>
      </c>
      <c r="AA1569" t="e">
        <f t="shared" si="431"/>
        <v>#DIV/0!</v>
      </c>
      <c r="AB1569" s="6" t="e">
        <f t="shared" si="432"/>
        <v>#DIV/0!</v>
      </c>
    </row>
    <row r="1570" spans="1:28" hidden="1" x14ac:dyDescent="0.2">
      <c r="A1570">
        <f>+予定価格!A1558</f>
        <v>0</v>
      </c>
      <c r="B1570" s="268">
        <f>ROUND(予定価格!B1558*査定表!$B$1949,-D1570)+E1570</f>
        <v>0</v>
      </c>
      <c r="C1570" s="268"/>
      <c r="D1570" s="32">
        <f t="shared" si="433"/>
        <v>3</v>
      </c>
      <c r="E1570" s="33">
        <f t="shared" si="423"/>
        <v>0</v>
      </c>
      <c r="F1570" s="268">
        <f>IF($F$12=0,0,IF(予定価格!$G$1939=0,ROUND(予定価格!H1558*(入力表!$F$12/予定価格!$H$1943),-H1570),ROUND((予定価格!G1558*(入力表!$F$12-予定価格!$H$1943)/予定価格!$G$1943)+予定価格!H1558,-H1570)))+I1570</f>
        <v>0</v>
      </c>
      <c r="G1570" s="268"/>
      <c r="H1570" s="34">
        <f t="shared" si="434"/>
        <v>3</v>
      </c>
      <c r="I1570" s="35">
        <f t="shared" si="424"/>
        <v>0</v>
      </c>
      <c r="J1570" s="252">
        <f t="shared" si="425"/>
        <v>0</v>
      </c>
      <c r="K1570" s="12">
        <f t="shared" si="426"/>
        <v>0</v>
      </c>
      <c r="L1570" s="37"/>
      <c r="M1570" s="6">
        <f>ROUND(予定価格!B1558*査定表!$B$1949,-$F$14)</f>
        <v>0</v>
      </c>
      <c r="N1570">
        <f>IF(M1570=0,1,M1570/予定価格!B1558)</f>
        <v>1</v>
      </c>
      <c r="O1570">
        <f t="shared" si="435"/>
        <v>11</v>
      </c>
      <c r="P1570">
        <f t="shared" si="427"/>
        <v>0</v>
      </c>
      <c r="Q1570">
        <f>IF(M1570=0,0,M1570/予定価格!B1558)</f>
        <v>0</v>
      </c>
      <c r="R1570">
        <f t="shared" si="436"/>
        <v>11</v>
      </c>
      <c r="S1570">
        <f t="shared" si="428"/>
        <v>0</v>
      </c>
      <c r="T1570" s="6">
        <f t="shared" si="429"/>
        <v>0</v>
      </c>
      <c r="U1570" s="6" t="e">
        <f>IF(予定価格!$G$1939=0,ROUND(予定価格!H1558*(入力表!$F$12/予定価格!$H$1943),-$F$14),ROUND((予定価格!G1558*(入力表!$F$12-予定価格!$H$1943)/予定価格!$G$1943)+予定価格!H1558,-$F$14))</f>
        <v>#DIV/0!</v>
      </c>
      <c r="V1570" t="e">
        <f>IF(U1570=0,1,IF(予定価格!O1558=0,1,(U1570-予定価格!P1558)/予定価格!O1558))</f>
        <v>#DIV/0!</v>
      </c>
      <c r="W1570" t="e">
        <f t="shared" si="437"/>
        <v>#DIV/0!</v>
      </c>
      <c r="X1570" t="e">
        <f t="shared" si="430"/>
        <v>#DIV/0!</v>
      </c>
      <c r="Y1570" t="e">
        <f>IF(U1570=0,0,IF(予定価格!G1558=0,0,(U1570-予定価格!H1558)/予定価格!G1558))</f>
        <v>#DIV/0!</v>
      </c>
      <c r="Z1570" t="e">
        <f t="shared" si="438"/>
        <v>#DIV/0!</v>
      </c>
      <c r="AA1570" t="e">
        <f t="shared" si="431"/>
        <v>#DIV/0!</v>
      </c>
      <c r="AB1570" s="6" t="e">
        <f t="shared" si="432"/>
        <v>#DIV/0!</v>
      </c>
    </row>
    <row r="1571" spans="1:28" hidden="1" x14ac:dyDescent="0.2">
      <c r="A1571">
        <f>+予定価格!A1559</f>
        <v>0</v>
      </c>
      <c r="B1571" s="268">
        <f>ROUND(予定価格!B1559*査定表!$B$1949,-D1571)+E1571</f>
        <v>0</v>
      </c>
      <c r="C1571" s="268"/>
      <c r="D1571" s="32">
        <f t="shared" si="433"/>
        <v>3</v>
      </c>
      <c r="E1571" s="33">
        <f t="shared" ref="E1571:E1634" si="439">IF(F$12=0,+P1571+S1571,0)</f>
        <v>0</v>
      </c>
      <c r="F1571" s="268">
        <f>IF($F$12=0,0,IF(予定価格!$G$1939=0,ROUND(予定価格!H1559*(入力表!$F$12/予定価格!$H$1943),-H1571),ROUND((予定価格!G1559*(入力表!$F$12-予定価格!$H$1943)/予定価格!$G$1943)+予定価格!H1559,-H1571)))+I1571</f>
        <v>0</v>
      </c>
      <c r="G1571" s="268"/>
      <c r="H1571" s="34">
        <f t="shared" si="434"/>
        <v>3</v>
      </c>
      <c r="I1571" s="35">
        <f t="shared" ref="I1571:I1634" si="440">IF(F$12=0,0,+X1571+AA1571)</f>
        <v>0</v>
      </c>
      <c r="J1571" s="252">
        <f t="shared" ref="J1571:J1634" si="441">+F1571+K1571</f>
        <v>0</v>
      </c>
      <c r="K1571" s="12">
        <f t="shared" ref="K1571:K1634" si="442">+B1571</f>
        <v>0</v>
      </c>
      <c r="L1571" s="37"/>
      <c r="M1571" s="6">
        <f>ROUND(予定価格!B1559*査定表!$B$1949,-$F$14)</f>
        <v>0</v>
      </c>
      <c r="N1571">
        <f>IF(M1571=0,1,M1571/予定価格!B1559)</f>
        <v>1</v>
      </c>
      <c r="O1571">
        <f t="shared" si="435"/>
        <v>11</v>
      </c>
      <c r="P1571">
        <f t="shared" ref="P1571:P1634" si="443">IF(M$15&gt;0,IF(O1571*10^$F$14&lt;=M$15,10^$F$14,0),0)</f>
        <v>0</v>
      </c>
      <c r="Q1571">
        <f>IF(M1571=0,0,M1571/予定価格!B1559)</f>
        <v>0</v>
      </c>
      <c r="R1571">
        <f t="shared" si="436"/>
        <v>11</v>
      </c>
      <c r="S1571">
        <f t="shared" ref="S1571:S1634" si="444">IF(M$15&lt;0,IF(R1571*10^$F$14&lt;=-M$15,-(10^$F$14),0),0)</f>
        <v>0</v>
      </c>
      <c r="T1571" s="6">
        <f t="shared" ref="T1571:T1634" si="445">+M1571+P1571+S1571</f>
        <v>0</v>
      </c>
      <c r="U1571" s="6" t="e">
        <f>IF(予定価格!$G$1939=0,ROUND(予定価格!H1559*(入力表!$F$12/予定価格!$H$1943),-$F$14),ROUND((予定価格!G1559*(入力表!$F$12-予定価格!$H$1943)/予定価格!$G$1943)+予定価格!H1559,-$F$14))</f>
        <v>#DIV/0!</v>
      </c>
      <c r="V1571" t="e">
        <f>IF(U1571=0,1,IF(予定価格!O1559=0,1,(U1571-予定価格!P1559)/予定価格!O1559))</f>
        <v>#DIV/0!</v>
      </c>
      <c r="W1571" t="e">
        <f t="shared" si="437"/>
        <v>#DIV/0!</v>
      </c>
      <c r="X1571" t="e">
        <f t="shared" ref="X1571:X1634" si="446">IF(U$15&gt;0,IF(W1571*10^$F$14&lt;=U$15,10^$F$14,0),0)</f>
        <v>#DIV/0!</v>
      </c>
      <c r="Y1571" t="e">
        <f>IF(U1571=0,0,IF(予定価格!G1559=0,0,(U1571-予定価格!H1559)/予定価格!G1559))</f>
        <v>#DIV/0!</v>
      </c>
      <c r="Z1571" t="e">
        <f t="shared" si="438"/>
        <v>#DIV/0!</v>
      </c>
      <c r="AA1571" t="e">
        <f t="shared" ref="AA1571:AA1634" si="447">IF(U$15&lt;0,IF(Z1571*10^$F$14&lt;=-U$15,-(10^$F$14),0),0)</f>
        <v>#DIV/0!</v>
      </c>
      <c r="AB1571" s="6" t="e">
        <f t="shared" ref="AB1571:AB1634" si="448">+U1571+X1571+AA1571</f>
        <v>#DIV/0!</v>
      </c>
    </row>
    <row r="1572" spans="1:28" hidden="1" x14ac:dyDescent="0.2">
      <c r="A1572">
        <f>+予定価格!A1560</f>
        <v>0</v>
      </c>
      <c r="B1572" s="268">
        <f>ROUND(予定価格!B1560*査定表!$B$1949,-D1572)+E1572</f>
        <v>0</v>
      </c>
      <c r="C1572" s="268"/>
      <c r="D1572" s="32">
        <f t="shared" si="433"/>
        <v>3</v>
      </c>
      <c r="E1572" s="33">
        <f t="shared" si="439"/>
        <v>0</v>
      </c>
      <c r="F1572" s="268">
        <f>IF($F$12=0,0,IF(予定価格!$G$1939=0,ROUND(予定価格!H1560*(入力表!$F$12/予定価格!$H$1943),-H1572),ROUND((予定価格!G1560*(入力表!$F$12-予定価格!$H$1943)/予定価格!$G$1943)+予定価格!H1560,-H1572)))+I1572</f>
        <v>0</v>
      </c>
      <c r="G1572" s="268"/>
      <c r="H1572" s="34">
        <f t="shared" si="434"/>
        <v>3</v>
      </c>
      <c r="I1572" s="35">
        <f t="shared" si="440"/>
        <v>0</v>
      </c>
      <c r="J1572" s="252">
        <f t="shared" si="441"/>
        <v>0</v>
      </c>
      <c r="K1572" s="12">
        <f t="shared" si="442"/>
        <v>0</v>
      </c>
      <c r="L1572" s="37"/>
      <c r="M1572" s="6">
        <f>ROUND(予定価格!B1560*査定表!$B$1949,-$F$14)</f>
        <v>0</v>
      </c>
      <c r="N1572">
        <f>IF(M1572=0,1,M1572/予定価格!B1560)</f>
        <v>1</v>
      </c>
      <c r="O1572">
        <f t="shared" si="435"/>
        <v>11</v>
      </c>
      <c r="P1572">
        <f t="shared" si="443"/>
        <v>0</v>
      </c>
      <c r="Q1572">
        <f>IF(M1572=0,0,M1572/予定価格!B1560)</f>
        <v>0</v>
      </c>
      <c r="R1572">
        <f t="shared" si="436"/>
        <v>11</v>
      </c>
      <c r="S1572">
        <f t="shared" si="444"/>
        <v>0</v>
      </c>
      <c r="T1572" s="6">
        <f t="shared" si="445"/>
        <v>0</v>
      </c>
      <c r="U1572" s="6" t="e">
        <f>IF(予定価格!$G$1939=0,ROUND(予定価格!H1560*(入力表!$F$12/予定価格!$H$1943),-$F$14),ROUND((予定価格!G1560*(入力表!$F$12-予定価格!$H$1943)/予定価格!$G$1943)+予定価格!H1560,-$F$14))</f>
        <v>#DIV/0!</v>
      </c>
      <c r="V1572" t="e">
        <f>IF(U1572=0,1,IF(予定価格!O1560=0,1,(U1572-予定価格!P1560)/予定価格!O1560))</f>
        <v>#DIV/0!</v>
      </c>
      <c r="W1572" t="e">
        <f t="shared" si="437"/>
        <v>#DIV/0!</v>
      </c>
      <c r="X1572" t="e">
        <f t="shared" si="446"/>
        <v>#DIV/0!</v>
      </c>
      <c r="Y1572" t="e">
        <f>IF(U1572=0,0,IF(予定価格!G1560=0,0,(U1572-予定価格!H1560)/予定価格!G1560))</f>
        <v>#DIV/0!</v>
      </c>
      <c r="Z1572" t="e">
        <f t="shared" si="438"/>
        <v>#DIV/0!</v>
      </c>
      <c r="AA1572" t="e">
        <f t="shared" si="447"/>
        <v>#DIV/0!</v>
      </c>
      <c r="AB1572" s="6" t="e">
        <f t="shared" si="448"/>
        <v>#DIV/0!</v>
      </c>
    </row>
    <row r="1573" spans="1:28" hidden="1" x14ac:dyDescent="0.2">
      <c r="A1573">
        <f>+予定価格!A1561</f>
        <v>0</v>
      </c>
      <c r="B1573" s="268">
        <f>ROUND(予定価格!B1561*査定表!$B$1949,-D1573)+E1573</f>
        <v>0</v>
      </c>
      <c r="C1573" s="268"/>
      <c r="D1573" s="32">
        <f t="shared" si="433"/>
        <v>3</v>
      </c>
      <c r="E1573" s="33">
        <f t="shared" si="439"/>
        <v>0</v>
      </c>
      <c r="F1573" s="268">
        <f>IF($F$12=0,0,IF(予定価格!$G$1939=0,ROUND(予定価格!H1561*(入力表!$F$12/予定価格!$H$1943),-H1573),ROUND((予定価格!G1561*(入力表!$F$12-予定価格!$H$1943)/予定価格!$G$1943)+予定価格!H1561,-H1573)))+I1573</f>
        <v>0</v>
      </c>
      <c r="G1573" s="268"/>
      <c r="H1573" s="34">
        <f t="shared" si="434"/>
        <v>3</v>
      </c>
      <c r="I1573" s="35">
        <f t="shared" si="440"/>
        <v>0</v>
      </c>
      <c r="J1573" s="252">
        <f t="shared" si="441"/>
        <v>0</v>
      </c>
      <c r="K1573" s="12">
        <f t="shared" si="442"/>
        <v>0</v>
      </c>
      <c r="L1573" s="37"/>
      <c r="M1573" s="6">
        <f>ROUND(予定価格!B1561*査定表!$B$1949,-$F$14)</f>
        <v>0</v>
      </c>
      <c r="N1573">
        <f>IF(M1573=0,1,M1573/予定価格!B1561)</f>
        <v>1</v>
      </c>
      <c r="O1573">
        <f t="shared" si="435"/>
        <v>11</v>
      </c>
      <c r="P1573">
        <f t="shared" si="443"/>
        <v>0</v>
      </c>
      <c r="Q1573">
        <f>IF(M1573=0,0,M1573/予定価格!B1561)</f>
        <v>0</v>
      </c>
      <c r="R1573">
        <f t="shared" si="436"/>
        <v>11</v>
      </c>
      <c r="S1573">
        <f t="shared" si="444"/>
        <v>0</v>
      </c>
      <c r="T1573" s="6">
        <f t="shared" si="445"/>
        <v>0</v>
      </c>
      <c r="U1573" s="6" t="e">
        <f>IF(予定価格!$G$1939=0,ROUND(予定価格!H1561*(入力表!$F$12/予定価格!$H$1943),-$F$14),ROUND((予定価格!G1561*(入力表!$F$12-予定価格!$H$1943)/予定価格!$G$1943)+予定価格!H1561,-$F$14))</f>
        <v>#DIV/0!</v>
      </c>
      <c r="V1573" t="e">
        <f>IF(U1573=0,1,IF(予定価格!O1561=0,1,(U1573-予定価格!P1561)/予定価格!O1561))</f>
        <v>#DIV/0!</v>
      </c>
      <c r="W1573" t="e">
        <f t="shared" si="437"/>
        <v>#DIV/0!</v>
      </c>
      <c r="X1573" t="e">
        <f t="shared" si="446"/>
        <v>#DIV/0!</v>
      </c>
      <c r="Y1573" t="e">
        <f>IF(U1573=0,0,IF(予定価格!G1561=0,0,(U1573-予定価格!H1561)/予定価格!G1561))</f>
        <v>#DIV/0!</v>
      </c>
      <c r="Z1573" t="e">
        <f t="shared" si="438"/>
        <v>#DIV/0!</v>
      </c>
      <c r="AA1573" t="e">
        <f t="shared" si="447"/>
        <v>#DIV/0!</v>
      </c>
      <c r="AB1573" s="6" t="e">
        <f t="shared" si="448"/>
        <v>#DIV/0!</v>
      </c>
    </row>
    <row r="1574" spans="1:28" hidden="1" x14ac:dyDescent="0.2">
      <c r="A1574">
        <f>+予定価格!A1562</f>
        <v>0</v>
      </c>
      <c r="B1574" s="268">
        <f>ROUND(予定価格!B1562*査定表!$B$1949,-D1574)+E1574</f>
        <v>0</v>
      </c>
      <c r="C1574" s="268"/>
      <c r="D1574" s="32">
        <f t="shared" si="433"/>
        <v>3</v>
      </c>
      <c r="E1574" s="33">
        <f t="shared" si="439"/>
        <v>0</v>
      </c>
      <c r="F1574" s="268">
        <f>IF($F$12=0,0,IF(予定価格!$G$1939=0,ROUND(予定価格!H1562*(入力表!$F$12/予定価格!$H$1943),-H1574),ROUND((予定価格!G1562*(入力表!$F$12-予定価格!$H$1943)/予定価格!$G$1943)+予定価格!H1562,-H1574)))+I1574</f>
        <v>0</v>
      </c>
      <c r="G1574" s="268"/>
      <c r="H1574" s="34">
        <f t="shared" si="434"/>
        <v>3</v>
      </c>
      <c r="I1574" s="35">
        <f t="shared" si="440"/>
        <v>0</v>
      </c>
      <c r="J1574" s="252">
        <f t="shared" si="441"/>
        <v>0</v>
      </c>
      <c r="K1574" s="12">
        <f t="shared" si="442"/>
        <v>0</v>
      </c>
      <c r="L1574" s="37"/>
      <c r="M1574" s="6">
        <f>ROUND(予定価格!B1562*査定表!$B$1949,-$F$14)</f>
        <v>0</v>
      </c>
      <c r="N1574">
        <f>IF(M1574=0,1,M1574/予定価格!B1562)</f>
        <v>1</v>
      </c>
      <c r="O1574">
        <f t="shared" si="435"/>
        <v>11</v>
      </c>
      <c r="P1574">
        <f t="shared" si="443"/>
        <v>0</v>
      </c>
      <c r="Q1574">
        <f>IF(M1574=0,0,M1574/予定価格!B1562)</f>
        <v>0</v>
      </c>
      <c r="R1574">
        <f t="shared" si="436"/>
        <v>11</v>
      </c>
      <c r="S1574">
        <f t="shared" si="444"/>
        <v>0</v>
      </c>
      <c r="T1574" s="6">
        <f t="shared" si="445"/>
        <v>0</v>
      </c>
      <c r="U1574" s="6" t="e">
        <f>IF(予定価格!$G$1939=0,ROUND(予定価格!H1562*(入力表!$F$12/予定価格!$H$1943),-$F$14),ROUND((予定価格!G1562*(入力表!$F$12-予定価格!$H$1943)/予定価格!$G$1943)+予定価格!H1562,-$F$14))</f>
        <v>#DIV/0!</v>
      </c>
      <c r="V1574" t="e">
        <f>IF(U1574=0,1,IF(予定価格!O1562=0,1,(U1574-予定価格!P1562)/予定価格!O1562))</f>
        <v>#DIV/0!</v>
      </c>
      <c r="W1574" t="e">
        <f t="shared" si="437"/>
        <v>#DIV/0!</v>
      </c>
      <c r="X1574" t="e">
        <f t="shared" si="446"/>
        <v>#DIV/0!</v>
      </c>
      <c r="Y1574" t="e">
        <f>IF(U1574=0,0,IF(予定価格!G1562=0,0,(U1574-予定価格!H1562)/予定価格!G1562))</f>
        <v>#DIV/0!</v>
      </c>
      <c r="Z1574" t="e">
        <f t="shared" si="438"/>
        <v>#DIV/0!</v>
      </c>
      <c r="AA1574" t="e">
        <f t="shared" si="447"/>
        <v>#DIV/0!</v>
      </c>
      <c r="AB1574" s="6" t="e">
        <f t="shared" si="448"/>
        <v>#DIV/0!</v>
      </c>
    </row>
    <row r="1575" spans="1:28" hidden="1" x14ac:dyDescent="0.2">
      <c r="A1575">
        <f>+予定価格!A1563</f>
        <v>0</v>
      </c>
      <c r="B1575" s="268">
        <f>ROUND(予定価格!B1563*査定表!$B$1949,-D1575)+E1575</f>
        <v>0</v>
      </c>
      <c r="C1575" s="268"/>
      <c r="D1575" s="32">
        <f t="shared" si="433"/>
        <v>3</v>
      </c>
      <c r="E1575" s="33">
        <f t="shared" si="439"/>
        <v>0</v>
      </c>
      <c r="F1575" s="268">
        <f>IF($F$12=0,0,IF(予定価格!$G$1939=0,ROUND(予定価格!H1563*(入力表!$F$12/予定価格!$H$1943),-H1575),ROUND((予定価格!G1563*(入力表!$F$12-予定価格!$H$1943)/予定価格!$G$1943)+予定価格!H1563,-H1575)))+I1575</f>
        <v>0</v>
      </c>
      <c r="G1575" s="268"/>
      <c r="H1575" s="34">
        <f t="shared" si="434"/>
        <v>3</v>
      </c>
      <c r="I1575" s="35">
        <f t="shared" si="440"/>
        <v>0</v>
      </c>
      <c r="J1575" s="252">
        <f t="shared" si="441"/>
        <v>0</v>
      </c>
      <c r="K1575" s="12">
        <f t="shared" si="442"/>
        <v>0</v>
      </c>
      <c r="L1575" s="37"/>
      <c r="M1575" s="6">
        <f>ROUND(予定価格!B1563*査定表!$B$1949,-$F$14)</f>
        <v>0</v>
      </c>
      <c r="N1575">
        <f>IF(M1575=0,1,M1575/予定価格!B1563)</f>
        <v>1</v>
      </c>
      <c r="O1575">
        <f t="shared" si="435"/>
        <v>11</v>
      </c>
      <c r="P1575">
        <f t="shared" si="443"/>
        <v>0</v>
      </c>
      <c r="Q1575">
        <f>IF(M1575=0,0,M1575/予定価格!B1563)</f>
        <v>0</v>
      </c>
      <c r="R1575">
        <f t="shared" si="436"/>
        <v>11</v>
      </c>
      <c r="S1575">
        <f t="shared" si="444"/>
        <v>0</v>
      </c>
      <c r="T1575" s="6">
        <f t="shared" si="445"/>
        <v>0</v>
      </c>
      <c r="U1575" s="6" t="e">
        <f>IF(予定価格!$G$1939=0,ROUND(予定価格!H1563*(入力表!$F$12/予定価格!$H$1943),-$F$14),ROUND((予定価格!G1563*(入力表!$F$12-予定価格!$H$1943)/予定価格!$G$1943)+予定価格!H1563,-$F$14))</f>
        <v>#DIV/0!</v>
      </c>
      <c r="V1575" t="e">
        <f>IF(U1575=0,1,IF(予定価格!O1563=0,1,(U1575-予定価格!P1563)/予定価格!O1563))</f>
        <v>#DIV/0!</v>
      </c>
      <c r="W1575" t="e">
        <f t="shared" si="437"/>
        <v>#DIV/0!</v>
      </c>
      <c r="X1575" t="e">
        <f t="shared" si="446"/>
        <v>#DIV/0!</v>
      </c>
      <c r="Y1575" t="e">
        <f>IF(U1575=0,0,IF(予定価格!G1563=0,0,(U1575-予定価格!H1563)/予定価格!G1563))</f>
        <v>#DIV/0!</v>
      </c>
      <c r="Z1575" t="e">
        <f t="shared" si="438"/>
        <v>#DIV/0!</v>
      </c>
      <c r="AA1575" t="e">
        <f t="shared" si="447"/>
        <v>#DIV/0!</v>
      </c>
      <c r="AB1575" s="6" t="e">
        <f t="shared" si="448"/>
        <v>#DIV/0!</v>
      </c>
    </row>
    <row r="1576" spans="1:28" hidden="1" x14ac:dyDescent="0.2">
      <c r="A1576">
        <f>+予定価格!A1564</f>
        <v>0</v>
      </c>
      <c r="B1576" s="268">
        <f>ROUND(予定価格!B1564*査定表!$B$1949,-D1576)+E1576</f>
        <v>0</v>
      </c>
      <c r="C1576" s="268"/>
      <c r="D1576" s="32">
        <f t="shared" si="433"/>
        <v>3</v>
      </c>
      <c r="E1576" s="33">
        <f t="shared" si="439"/>
        <v>0</v>
      </c>
      <c r="F1576" s="268">
        <f>IF($F$12=0,0,IF(予定価格!$G$1939=0,ROUND(予定価格!H1564*(入力表!$F$12/予定価格!$H$1943),-H1576),ROUND((予定価格!G1564*(入力表!$F$12-予定価格!$H$1943)/予定価格!$G$1943)+予定価格!H1564,-H1576)))+I1576</f>
        <v>0</v>
      </c>
      <c r="G1576" s="268"/>
      <c r="H1576" s="34">
        <f t="shared" si="434"/>
        <v>3</v>
      </c>
      <c r="I1576" s="35">
        <f t="shared" si="440"/>
        <v>0</v>
      </c>
      <c r="J1576" s="252">
        <f t="shared" si="441"/>
        <v>0</v>
      </c>
      <c r="K1576" s="12">
        <f t="shared" si="442"/>
        <v>0</v>
      </c>
      <c r="L1576" s="37"/>
      <c r="M1576" s="6">
        <f>ROUND(予定価格!B1564*査定表!$B$1949,-$F$14)</f>
        <v>0</v>
      </c>
      <c r="N1576">
        <f>IF(M1576=0,1,M1576/予定価格!B1564)</f>
        <v>1</v>
      </c>
      <c r="O1576">
        <f t="shared" si="435"/>
        <v>11</v>
      </c>
      <c r="P1576">
        <f t="shared" si="443"/>
        <v>0</v>
      </c>
      <c r="Q1576">
        <f>IF(M1576=0,0,M1576/予定価格!B1564)</f>
        <v>0</v>
      </c>
      <c r="R1576">
        <f t="shared" si="436"/>
        <v>11</v>
      </c>
      <c r="S1576">
        <f t="shared" si="444"/>
        <v>0</v>
      </c>
      <c r="T1576" s="6">
        <f t="shared" si="445"/>
        <v>0</v>
      </c>
      <c r="U1576" s="6" t="e">
        <f>IF(予定価格!$G$1939=0,ROUND(予定価格!H1564*(入力表!$F$12/予定価格!$H$1943),-$F$14),ROUND((予定価格!G1564*(入力表!$F$12-予定価格!$H$1943)/予定価格!$G$1943)+予定価格!H1564,-$F$14))</f>
        <v>#DIV/0!</v>
      </c>
      <c r="V1576" t="e">
        <f>IF(U1576=0,1,IF(予定価格!O1564=0,1,(U1576-予定価格!P1564)/予定価格!O1564))</f>
        <v>#DIV/0!</v>
      </c>
      <c r="W1576" t="e">
        <f t="shared" si="437"/>
        <v>#DIV/0!</v>
      </c>
      <c r="X1576" t="e">
        <f t="shared" si="446"/>
        <v>#DIV/0!</v>
      </c>
      <c r="Y1576" t="e">
        <f>IF(U1576=0,0,IF(予定価格!G1564=0,0,(U1576-予定価格!H1564)/予定価格!G1564))</f>
        <v>#DIV/0!</v>
      </c>
      <c r="Z1576" t="e">
        <f t="shared" si="438"/>
        <v>#DIV/0!</v>
      </c>
      <c r="AA1576" t="e">
        <f t="shared" si="447"/>
        <v>#DIV/0!</v>
      </c>
      <c r="AB1576" s="6" t="e">
        <f t="shared" si="448"/>
        <v>#DIV/0!</v>
      </c>
    </row>
    <row r="1577" spans="1:28" hidden="1" x14ac:dyDescent="0.2">
      <c r="A1577">
        <f>+予定価格!A1565</f>
        <v>0</v>
      </c>
      <c r="B1577" s="268">
        <f>ROUND(予定価格!B1565*査定表!$B$1949,-D1577)+E1577</f>
        <v>0</v>
      </c>
      <c r="C1577" s="268"/>
      <c r="D1577" s="32">
        <f t="shared" si="433"/>
        <v>3</v>
      </c>
      <c r="E1577" s="33">
        <f t="shared" si="439"/>
        <v>0</v>
      </c>
      <c r="F1577" s="268">
        <f>IF($F$12=0,0,IF(予定価格!$G$1939=0,ROUND(予定価格!H1565*(入力表!$F$12/予定価格!$H$1943),-H1577),ROUND((予定価格!G1565*(入力表!$F$12-予定価格!$H$1943)/予定価格!$G$1943)+予定価格!H1565,-H1577)))+I1577</f>
        <v>0</v>
      </c>
      <c r="G1577" s="268"/>
      <c r="H1577" s="34">
        <f t="shared" si="434"/>
        <v>3</v>
      </c>
      <c r="I1577" s="35">
        <f t="shared" si="440"/>
        <v>0</v>
      </c>
      <c r="J1577" s="252">
        <f t="shared" si="441"/>
        <v>0</v>
      </c>
      <c r="K1577" s="12">
        <f t="shared" si="442"/>
        <v>0</v>
      </c>
      <c r="L1577" s="37"/>
      <c r="M1577" s="6">
        <f>ROUND(予定価格!B1565*査定表!$B$1949,-$F$14)</f>
        <v>0</v>
      </c>
      <c r="N1577">
        <f>IF(M1577=0,1,M1577/予定価格!B1565)</f>
        <v>1</v>
      </c>
      <c r="O1577">
        <f t="shared" si="435"/>
        <v>11</v>
      </c>
      <c r="P1577">
        <f t="shared" si="443"/>
        <v>0</v>
      </c>
      <c r="Q1577">
        <f>IF(M1577=0,0,M1577/予定価格!B1565)</f>
        <v>0</v>
      </c>
      <c r="R1577">
        <f t="shared" si="436"/>
        <v>11</v>
      </c>
      <c r="S1577">
        <f t="shared" si="444"/>
        <v>0</v>
      </c>
      <c r="T1577" s="6">
        <f t="shared" si="445"/>
        <v>0</v>
      </c>
      <c r="U1577" s="6" t="e">
        <f>IF(予定価格!$G$1939=0,ROUND(予定価格!H1565*(入力表!$F$12/予定価格!$H$1943),-$F$14),ROUND((予定価格!G1565*(入力表!$F$12-予定価格!$H$1943)/予定価格!$G$1943)+予定価格!H1565,-$F$14))</f>
        <v>#DIV/0!</v>
      </c>
      <c r="V1577" t="e">
        <f>IF(U1577=0,1,IF(予定価格!O1565=0,1,(U1577-予定価格!P1565)/予定価格!O1565))</f>
        <v>#DIV/0!</v>
      </c>
      <c r="W1577" t="e">
        <f t="shared" si="437"/>
        <v>#DIV/0!</v>
      </c>
      <c r="X1577" t="e">
        <f t="shared" si="446"/>
        <v>#DIV/0!</v>
      </c>
      <c r="Y1577" t="e">
        <f>IF(U1577=0,0,IF(予定価格!G1565=0,0,(U1577-予定価格!H1565)/予定価格!G1565))</f>
        <v>#DIV/0!</v>
      </c>
      <c r="Z1577" t="e">
        <f t="shared" si="438"/>
        <v>#DIV/0!</v>
      </c>
      <c r="AA1577" t="e">
        <f t="shared" si="447"/>
        <v>#DIV/0!</v>
      </c>
      <c r="AB1577" s="6" t="e">
        <f t="shared" si="448"/>
        <v>#DIV/0!</v>
      </c>
    </row>
    <row r="1578" spans="1:28" hidden="1" x14ac:dyDescent="0.2">
      <c r="A1578">
        <f>+予定価格!A1566</f>
        <v>0</v>
      </c>
      <c r="B1578" s="268">
        <f>ROUND(予定価格!B1566*査定表!$B$1949,-D1578)+E1578</f>
        <v>0</v>
      </c>
      <c r="C1578" s="268"/>
      <c r="D1578" s="32">
        <f t="shared" si="433"/>
        <v>3</v>
      </c>
      <c r="E1578" s="33">
        <f t="shared" si="439"/>
        <v>0</v>
      </c>
      <c r="F1578" s="268">
        <f>IF($F$12=0,0,IF(予定価格!$G$1939=0,ROUND(予定価格!H1566*(入力表!$F$12/予定価格!$H$1943),-H1578),ROUND((予定価格!G1566*(入力表!$F$12-予定価格!$H$1943)/予定価格!$G$1943)+予定価格!H1566,-H1578)))+I1578</f>
        <v>0</v>
      </c>
      <c r="G1578" s="268"/>
      <c r="H1578" s="34">
        <f t="shared" si="434"/>
        <v>3</v>
      </c>
      <c r="I1578" s="35">
        <f t="shared" si="440"/>
        <v>0</v>
      </c>
      <c r="J1578" s="252">
        <f t="shared" si="441"/>
        <v>0</v>
      </c>
      <c r="K1578" s="12">
        <f t="shared" si="442"/>
        <v>0</v>
      </c>
      <c r="L1578" s="37"/>
      <c r="M1578" s="6">
        <f>ROUND(予定価格!B1566*査定表!$B$1949,-$F$14)</f>
        <v>0</v>
      </c>
      <c r="N1578">
        <f>IF(M1578=0,1,M1578/予定価格!B1566)</f>
        <v>1</v>
      </c>
      <c r="O1578">
        <f t="shared" si="435"/>
        <v>11</v>
      </c>
      <c r="P1578">
        <f t="shared" si="443"/>
        <v>0</v>
      </c>
      <c r="Q1578">
        <f>IF(M1578=0,0,M1578/予定価格!B1566)</f>
        <v>0</v>
      </c>
      <c r="R1578">
        <f t="shared" si="436"/>
        <v>11</v>
      </c>
      <c r="S1578">
        <f t="shared" si="444"/>
        <v>0</v>
      </c>
      <c r="T1578" s="6">
        <f t="shared" si="445"/>
        <v>0</v>
      </c>
      <c r="U1578" s="6" t="e">
        <f>IF(予定価格!$G$1939=0,ROUND(予定価格!H1566*(入力表!$F$12/予定価格!$H$1943),-$F$14),ROUND((予定価格!G1566*(入力表!$F$12-予定価格!$H$1943)/予定価格!$G$1943)+予定価格!H1566,-$F$14))</f>
        <v>#DIV/0!</v>
      </c>
      <c r="V1578" t="e">
        <f>IF(U1578=0,1,IF(予定価格!O1566=0,1,(U1578-予定価格!P1566)/予定価格!O1566))</f>
        <v>#DIV/0!</v>
      </c>
      <c r="W1578" t="e">
        <f t="shared" si="437"/>
        <v>#DIV/0!</v>
      </c>
      <c r="X1578" t="e">
        <f t="shared" si="446"/>
        <v>#DIV/0!</v>
      </c>
      <c r="Y1578" t="e">
        <f>IF(U1578=0,0,IF(予定価格!G1566=0,0,(U1578-予定価格!H1566)/予定価格!G1566))</f>
        <v>#DIV/0!</v>
      </c>
      <c r="Z1578" t="e">
        <f t="shared" si="438"/>
        <v>#DIV/0!</v>
      </c>
      <c r="AA1578" t="e">
        <f t="shared" si="447"/>
        <v>#DIV/0!</v>
      </c>
      <c r="AB1578" s="6" t="e">
        <f t="shared" si="448"/>
        <v>#DIV/0!</v>
      </c>
    </row>
    <row r="1579" spans="1:28" hidden="1" x14ac:dyDescent="0.2">
      <c r="A1579">
        <f>+予定価格!A1567</f>
        <v>0</v>
      </c>
      <c r="B1579" s="268">
        <f>ROUND(予定価格!B1567*査定表!$B$1949,-D1579)+E1579</f>
        <v>0</v>
      </c>
      <c r="C1579" s="268"/>
      <c r="D1579" s="32">
        <f t="shared" si="433"/>
        <v>3</v>
      </c>
      <c r="E1579" s="33">
        <f t="shared" si="439"/>
        <v>0</v>
      </c>
      <c r="F1579" s="268">
        <f>IF($F$12=0,0,IF(予定価格!$G$1939=0,ROUND(予定価格!H1567*(入力表!$F$12/予定価格!$H$1943),-H1579),ROUND((予定価格!G1567*(入力表!$F$12-予定価格!$H$1943)/予定価格!$G$1943)+予定価格!H1567,-H1579)))+I1579</f>
        <v>0</v>
      </c>
      <c r="G1579" s="268"/>
      <c r="H1579" s="34">
        <f t="shared" si="434"/>
        <v>3</v>
      </c>
      <c r="I1579" s="35">
        <f t="shared" si="440"/>
        <v>0</v>
      </c>
      <c r="J1579" s="252">
        <f t="shared" si="441"/>
        <v>0</v>
      </c>
      <c r="K1579" s="12">
        <f t="shared" si="442"/>
        <v>0</v>
      </c>
      <c r="L1579" s="37"/>
      <c r="M1579" s="6">
        <f>ROUND(予定価格!B1567*査定表!$B$1949,-$F$14)</f>
        <v>0</v>
      </c>
      <c r="N1579">
        <f>IF(M1579=0,1,M1579/予定価格!B1567)</f>
        <v>1</v>
      </c>
      <c r="O1579">
        <f t="shared" si="435"/>
        <v>11</v>
      </c>
      <c r="P1579">
        <f t="shared" si="443"/>
        <v>0</v>
      </c>
      <c r="Q1579">
        <f>IF(M1579=0,0,M1579/予定価格!B1567)</f>
        <v>0</v>
      </c>
      <c r="R1579">
        <f t="shared" si="436"/>
        <v>11</v>
      </c>
      <c r="S1579">
        <f t="shared" si="444"/>
        <v>0</v>
      </c>
      <c r="T1579" s="6">
        <f t="shared" si="445"/>
        <v>0</v>
      </c>
      <c r="U1579" s="6" t="e">
        <f>IF(予定価格!$G$1939=0,ROUND(予定価格!H1567*(入力表!$F$12/予定価格!$H$1943),-$F$14),ROUND((予定価格!G1567*(入力表!$F$12-予定価格!$H$1943)/予定価格!$G$1943)+予定価格!H1567,-$F$14))</f>
        <v>#DIV/0!</v>
      </c>
      <c r="V1579" t="e">
        <f>IF(U1579=0,1,IF(予定価格!O1567=0,1,(U1579-予定価格!P1567)/予定価格!O1567))</f>
        <v>#DIV/0!</v>
      </c>
      <c r="W1579" t="e">
        <f t="shared" si="437"/>
        <v>#DIV/0!</v>
      </c>
      <c r="X1579" t="e">
        <f t="shared" si="446"/>
        <v>#DIV/0!</v>
      </c>
      <c r="Y1579" t="e">
        <f>IF(U1579=0,0,IF(予定価格!G1567=0,0,(U1579-予定価格!H1567)/予定価格!G1567))</f>
        <v>#DIV/0!</v>
      </c>
      <c r="Z1579" t="e">
        <f t="shared" si="438"/>
        <v>#DIV/0!</v>
      </c>
      <c r="AA1579" t="e">
        <f t="shared" si="447"/>
        <v>#DIV/0!</v>
      </c>
      <c r="AB1579" s="6" t="e">
        <f t="shared" si="448"/>
        <v>#DIV/0!</v>
      </c>
    </row>
    <row r="1580" spans="1:28" hidden="1" x14ac:dyDescent="0.2">
      <c r="A1580">
        <f>+予定価格!A1568</f>
        <v>0</v>
      </c>
      <c r="B1580" s="268">
        <f>ROUND(予定価格!B1568*査定表!$B$1949,-D1580)+E1580</f>
        <v>0</v>
      </c>
      <c r="C1580" s="268"/>
      <c r="D1580" s="32">
        <f t="shared" si="433"/>
        <v>3</v>
      </c>
      <c r="E1580" s="33">
        <f t="shared" si="439"/>
        <v>0</v>
      </c>
      <c r="F1580" s="268">
        <f>IF($F$12=0,0,IF(予定価格!$G$1939=0,ROUND(予定価格!H1568*(入力表!$F$12/予定価格!$H$1943),-H1580),ROUND((予定価格!G1568*(入力表!$F$12-予定価格!$H$1943)/予定価格!$G$1943)+予定価格!H1568,-H1580)))+I1580</f>
        <v>0</v>
      </c>
      <c r="G1580" s="268"/>
      <c r="H1580" s="34">
        <f t="shared" si="434"/>
        <v>3</v>
      </c>
      <c r="I1580" s="35">
        <f t="shared" si="440"/>
        <v>0</v>
      </c>
      <c r="J1580" s="252">
        <f t="shared" si="441"/>
        <v>0</v>
      </c>
      <c r="K1580" s="12">
        <f t="shared" si="442"/>
        <v>0</v>
      </c>
      <c r="L1580" s="37"/>
      <c r="M1580" s="6">
        <f>ROUND(予定価格!B1568*査定表!$B$1949,-$F$14)</f>
        <v>0</v>
      </c>
      <c r="N1580">
        <f>IF(M1580=0,1,M1580/予定価格!B1568)</f>
        <v>1</v>
      </c>
      <c r="O1580">
        <f t="shared" si="435"/>
        <v>11</v>
      </c>
      <c r="P1580">
        <f t="shared" si="443"/>
        <v>0</v>
      </c>
      <c r="Q1580">
        <f>IF(M1580=0,0,M1580/予定価格!B1568)</f>
        <v>0</v>
      </c>
      <c r="R1580">
        <f t="shared" si="436"/>
        <v>11</v>
      </c>
      <c r="S1580">
        <f t="shared" si="444"/>
        <v>0</v>
      </c>
      <c r="T1580" s="6">
        <f t="shared" si="445"/>
        <v>0</v>
      </c>
      <c r="U1580" s="6" t="e">
        <f>IF(予定価格!$G$1939=0,ROUND(予定価格!H1568*(入力表!$F$12/予定価格!$H$1943),-$F$14),ROUND((予定価格!G1568*(入力表!$F$12-予定価格!$H$1943)/予定価格!$G$1943)+予定価格!H1568,-$F$14))</f>
        <v>#DIV/0!</v>
      </c>
      <c r="V1580" t="e">
        <f>IF(U1580=0,1,IF(予定価格!O1568=0,1,(U1580-予定価格!P1568)/予定価格!O1568))</f>
        <v>#DIV/0!</v>
      </c>
      <c r="W1580" t="e">
        <f t="shared" si="437"/>
        <v>#DIV/0!</v>
      </c>
      <c r="X1580" t="e">
        <f t="shared" si="446"/>
        <v>#DIV/0!</v>
      </c>
      <c r="Y1580" t="e">
        <f>IF(U1580=0,0,IF(予定価格!G1568=0,0,(U1580-予定価格!H1568)/予定価格!G1568))</f>
        <v>#DIV/0!</v>
      </c>
      <c r="Z1580" t="e">
        <f t="shared" si="438"/>
        <v>#DIV/0!</v>
      </c>
      <c r="AA1580" t="e">
        <f t="shared" si="447"/>
        <v>#DIV/0!</v>
      </c>
      <c r="AB1580" s="6" t="e">
        <f t="shared" si="448"/>
        <v>#DIV/0!</v>
      </c>
    </row>
    <row r="1581" spans="1:28" hidden="1" x14ac:dyDescent="0.2">
      <c r="A1581">
        <f>+予定価格!A1569</f>
        <v>0</v>
      </c>
      <c r="B1581" s="268">
        <f>ROUND(予定価格!B1569*査定表!$B$1949,-D1581)+E1581</f>
        <v>0</v>
      </c>
      <c r="C1581" s="268"/>
      <c r="D1581" s="32">
        <f t="shared" si="433"/>
        <v>3</v>
      </c>
      <c r="E1581" s="33">
        <f t="shared" si="439"/>
        <v>0</v>
      </c>
      <c r="F1581" s="268">
        <f>IF($F$12=0,0,IF(予定価格!$G$1939=0,ROUND(予定価格!H1569*(入力表!$F$12/予定価格!$H$1943),-H1581),ROUND((予定価格!G1569*(入力表!$F$12-予定価格!$H$1943)/予定価格!$G$1943)+予定価格!H1569,-H1581)))+I1581</f>
        <v>0</v>
      </c>
      <c r="G1581" s="268"/>
      <c r="H1581" s="34">
        <f t="shared" si="434"/>
        <v>3</v>
      </c>
      <c r="I1581" s="35">
        <f t="shared" si="440"/>
        <v>0</v>
      </c>
      <c r="J1581" s="252">
        <f t="shared" si="441"/>
        <v>0</v>
      </c>
      <c r="K1581" s="12">
        <f t="shared" si="442"/>
        <v>0</v>
      </c>
      <c r="L1581" s="37"/>
      <c r="M1581" s="6">
        <f>ROUND(予定価格!B1569*査定表!$B$1949,-$F$14)</f>
        <v>0</v>
      </c>
      <c r="N1581">
        <f>IF(M1581=0,1,M1581/予定価格!B1569)</f>
        <v>1</v>
      </c>
      <c r="O1581">
        <f t="shared" si="435"/>
        <v>11</v>
      </c>
      <c r="P1581">
        <f t="shared" si="443"/>
        <v>0</v>
      </c>
      <c r="Q1581">
        <f>IF(M1581=0,0,M1581/予定価格!B1569)</f>
        <v>0</v>
      </c>
      <c r="R1581">
        <f t="shared" si="436"/>
        <v>11</v>
      </c>
      <c r="S1581">
        <f t="shared" si="444"/>
        <v>0</v>
      </c>
      <c r="T1581" s="6">
        <f t="shared" si="445"/>
        <v>0</v>
      </c>
      <c r="U1581" s="6" t="e">
        <f>IF(予定価格!$G$1939=0,ROUND(予定価格!H1569*(入力表!$F$12/予定価格!$H$1943),-$F$14),ROUND((予定価格!G1569*(入力表!$F$12-予定価格!$H$1943)/予定価格!$G$1943)+予定価格!H1569,-$F$14))</f>
        <v>#DIV/0!</v>
      </c>
      <c r="V1581" t="e">
        <f>IF(U1581=0,1,IF(予定価格!O1569=0,1,(U1581-予定価格!P1569)/予定価格!O1569))</f>
        <v>#DIV/0!</v>
      </c>
      <c r="W1581" t="e">
        <f t="shared" si="437"/>
        <v>#DIV/0!</v>
      </c>
      <c r="X1581" t="e">
        <f t="shared" si="446"/>
        <v>#DIV/0!</v>
      </c>
      <c r="Y1581" t="e">
        <f>IF(U1581=0,0,IF(予定価格!G1569=0,0,(U1581-予定価格!H1569)/予定価格!G1569))</f>
        <v>#DIV/0!</v>
      </c>
      <c r="Z1581" t="e">
        <f t="shared" si="438"/>
        <v>#DIV/0!</v>
      </c>
      <c r="AA1581" t="e">
        <f t="shared" si="447"/>
        <v>#DIV/0!</v>
      </c>
      <c r="AB1581" s="6" t="e">
        <f t="shared" si="448"/>
        <v>#DIV/0!</v>
      </c>
    </row>
    <row r="1582" spans="1:28" hidden="1" x14ac:dyDescent="0.2">
      <c r="A1582">
        <f>+予定価格!A1570</f>
        <v>0</v>
      </c>
      <c r="B1582" s="268">
        <f>ROUND(予定価格!B1570*査定表!$B$1949,-D1582)+E1582</f>
        <v>0</v>
      </c>
      <c r="C1582" s="268"/>
      <c r="D1582" s="32">
        <f t="shared" si="433"/>
        <v>3</v>
      </c>
      <c r="E1582" s="33">
        <f t="shared" si="439"/>
        <v>0</v>
      </c>
      <c r="F1582" s="268">
        <f>IF($F$12=0,0,IF(予定価格!$G$1939=0,ROUND(予定価格!H1570*(入力表!$F$12/予定価格!$H$1943),-H1582),ROUND((予定価格!G1570*(入力表!$F$12-予定価格!$H$1943)/予定価格!$G$1943)+予定価格!H1570,-H1582)))+I1582</f>
        <v>0</v>
      </c>
      <c r="G1582" s="268"/>
      <c r="H1582" s="34">
        <f t="shared" si="434"/>
        <v>3</v>
      </c>
      <c r="I1582" s="35">
        <f t="shared" si="440"/>
        <v>0</v>
      </c>
      <c r="J1582" s="252">
        <f t="shared" si="441"/>
        <v>0</v>
      </c>
      <c r="K1582" s="12">
        <f t="shared" si="442"/>
        <v>0</v>
      </c>
      <c r="L1582" s="37"/>
      <c r="M1582" s="6">
        <f>ROUND(予定価格!B1570*査定表!$B$1949,-$F$14)</f>
        <v>0</v>
      </c>
      <c r="N1582">
        <f>IF(M1582=0,1,M1582/予定価格!B1570)</f>
        <v>1</v>
      </c>
      <c r="O1582">
        <f t="shared" si="435"/>
        <v>11</v>
      </c>
      <c r="P1582">
        <f t="shared" si="443"/>
        <v>0</v>
      </c>
      <c r="Q1582">
        <f>IF(M1582=0,0,M1582/予定価格!B1570)</f>
        <v>0</v>
      </c>
      <c r="R1582">
        <f t="shared" si="436"/>
        <v>11</v>
      </c>
      <c r="S1582">
        <f t="shared" si="444"/>
        <v>0</v>
      </c>
      <c r="T1582" s="6">
        <f t="shared" si="445"/>
        <v>0</v>
      </c>
      <c r="U1582" s="6" t="e">
        <f>IF(予定価格!$G$1939=0,ROUND(予定価格!H1570*(入力表!$F$12/予定価格!$H$1943),-$F$14),ROUND((予定価格!G1570*(入力表!$F$12-予定価格!$H$1943)/予定価格!$G$1943)+予定価格!H1570,-$F$14))</f>
        <v>#DIV/0!</v>
      </c>
      <c r="V1582" t="e">
        <f>IF(U1582=0,1,IF(予定価格!O1570=0,1,(U1582-予定価格!P1570)/予定価格!O1570))</f>
        <v>#DIV/0!</v>
      </c>
      <c r="W1582" t="e">
        <f t="shared" si="437"/>
        <v>#DIV/0!</v>
      </c>
      <c r="X1582" t="e">
        <f t="shared" si="446"/>
        <v>#DIV/0!</v>
      </c>
      <c r="Y1582" t="e">
        <f>IF(U1582=0,0,IF(予定価格!G1570=0,0,(U1582-予定価格!H1570)/予定価格!G1570))</f>
        <v>#DIV/0!</v>
      </c>
      <c r="Z1582" t="e">
        <f t="shared" si="438"/>
        <v>#DIV/0!</v>
      </c>
      <c r="AA1582" t="e">
        <f t="shared" si="447"/>
        <v>#DIV/0!</v>
      </c>
      <c r="AB1582" s="6" t="e">
        <f t="shared" si="448"/>
        <v>#DIV/0!</v>
      </c>
    </row>
    <row r="1583" spans="1:28" hidden="1" x14ac:dyDescent="0.2">
      <c r="A1583">
        <f>+予定価格!A1571</f>
        <v>0</v>
      </c>
      <c r="B1583" s="268">
        <f>ROUND(予定価格!B1571*査定表!$B$1949,-D1583)+E1583</f>
        <v>0</v>
      </c>
      <c r="C1583" s="268"/>
      <c r="D1583" s="32">
        <f t="shared" si="433"/>
        <v>3</v>
      </c>
      <c r="E1583" s="33">
        <f t="shared" si="439"/>
        <v>0</v>
      </c>
      <c r="F1583" s="268">
        <f>IF($F$12=0,0,IF(予定価格!$G$1939=0,ROUND(予定価格!H1571*(入力表!$F$12/予定価格!$H$1943),-H1583),ROUND((予定価格!G1571*(入力表!$F$12-予定価格!$H$1943)/予定価格!$G$1943)+予定価格!H1571,-H1583)))+I1583</f>
        <v>0</v>
      </c>
      <c r="G1583" s="268"/>
      <c r="H1583" s="34">
        <f t="shared" si="434"/>
        <v>3</v>
      </c>
      <c r="I1583" s="35">
        <f t="shared" si="440"/>
        <v>0</v>
      </c>
      <c r="J1583" s="252">
        <f t="shared" si="441"/>
        <v>0</v>
      </c>
      <c r="K1583" s="12">
        <f t="shared" si="442"/>
        <v>0</v>
      </c>
      <c r="L1583" s="37"/>
      <c r="M1583" s="6">
        <f>ROUND(予定価格!B1571*査定表!$B$1949,-$F$14)</f>
        <v>0</v>
      </c>
      <c r="N1583">
        <f>IF(M1583=0,1,M1583/予定価格!B1571)</f>
        <v>1</v>
      </c>
      <c r="O1583">
        <f t="shared" si="435"/>
        <v>11</v>
      </c>
      <c r="P1583">
        <f t="shared" si="443"/>
        <v>0</v>
      </c>
      <c r="Q1583">
        <f>IF(M1583=0,0,M1583/予定価格!B1571)</f>
        <v>0</v>
      </c>
      <c r="R1583">
        <f t="shared" si="436"/>
        <v>11</v>
      </c>
      <c r="S1583">
        <f t="shared" si="444"/>
        <v>0</v>
      </c>
      <c r="T1583" s="6">
        <f t="shared" si="445"/>
        <v>0</v>
      </c>
      <c r="U1583" s="6" t="e">
        <f>IF(予定価格!$G$1939=0,ROUND(予定価格!H1571*(入力表!$F$12/予定価格!$H$1943),-$F$14),ROUND((予定価格!G1571*(入力表!$F$12-予定価格!$H$1943)/予定価格!$G$1943)+予定価格!H1571,-$F$14))</f>
        <v>#DIV/0!</v>
      </c>
      <c r="V1583" t="e">
        <f>IF(U1583=0,1,IF(予定価格!O1571=0,1,(U1583-予定価格!P1571)/予定価格!O1571))</f>
        <v>#DIV/0!</v>
      </c>
      <c r="W1583" t="e">
        <f t="shared" si="437"/>
        <v>#DIV/0!</v>
      </c>
      <c r="X1583" t="e">
        <f t="shared" si="446"/>
        <v>#DIV/0!</v>
      </c>
      <c r="Y1583" t="e">
        <f>IF(U1583=0,0,IF(予定価格!G1571=0,0,(U1583-予定価格!H1571)/予定価格!G1571))</f>
        <v>#DIV/0!</v>
      </c>
      <c r="Z1583" t="e">
        <f t="shared" si="438"/>
        <v>#DIV/0!</v>
      </c>
      <c r="AA1583" t="e">
        <f t="shared" si="447"/>
        <v>#DIV/0!</v>
      </c>
      <c r="AB1583" s="6" t="e">
        <f t="shared" si="448"/>
        <v>#DIV/0!</v>
      </c>
    </row>
    <row r="1584" spans="1:28" hidden="1" x14ac:dyDescent="0.2">
      <c r="A1584">
        <f>+予定価格!A1572</f>
        <v>0</v>
      </c>
      <c r="B1584" s="268">
        <f>ROUND(予定価格!B1572*査定表!$B$1949,-D1584)+E1584</f>
        <v>0</v>
      </c>
      <c r="C1584" s="268"/>
      <c r="D1584" s="32">
        <f t="shared" si="433"/>
        <v>3</v>
      </c>
      <c r="E1584" s="33">
        <f t="shared" si="439"/>
        <v>0</v>
      </c>
      <c r="F1584" s="268">
        <f>IF($F$12=0,0,IF(予定価格!$G$1939=0,ROUND(予定価格!H1572*(入力表!$F$12/予定価格!$H$1943),-H1584),ROUND((予定価格!G1572*(入力表!$F$12-予定価格!$H$1943)/予定価格!$G$1943)+予定価格!H1572,-H1584)))+I1584</f>
        <v>0</v>
      </c>
      <c r="G1584" s="268"/>
      <c r="H1584" s="34">
        <f t="shared" si="434"/>
        <v>3</v>
      </c>
      <c r="I1584" s="35">
        <f t="shared" si="440"/>
        <v>0</v>
      </c>
      <c r="J1584" s="252">
        <f t="shared" si="441"/>
        <v>0</v>
      </c>
      <c r="K1584" s="12">
        <f t="shared" si="442"/>
        <v>0</v>
      </c>
      <c r="L1584" s="37"/>
      <c r="M1584" s="6">
        <f>ROUND(予定価格!B1572*査定表!$B$1949,-$F$14)</f>
        <v>0</v>
      </c>
      <c r="N1584">
        <f>IF(M1584=0,1,M1584/予定価格!B1572)</f>
        <v>1</v>
      </c>
      <c r="O1584">
        <f t="shared" si="435"/>
        <v>11</v>
      </c>
      <c r="P1584">
        <f t="shared" si="443"/>
        <v>0</v>
      </c>
      <c r="Q1584">
        <f>IF(M1584=0,0,M1584/予定価格!B1572)</f>
        <v>0</v>
      </c>
      <c r="R1584">
        <f t="shared" si="436"/>
        <v>11</v>
      </c>
      <c r="S1584">
        <f t="shared" si="444"/>
        <v>0</v>
      </c>
      <c r="T1584" s="6">
        <f t="shared" si="445"/>
        <v>0</v>
      </c>
      <c r="U1584" s="6" t="e">
        <f>IF(予定価格!$G$1939=0,ROUND(予定価格!H1572*(入力表!$F$12/予定価格!$H$1943),-$F$14),ROUND((予定価格!G1572*(入力表!$F$12-予定価格!$H$1943)/予定価格!$G$1943)+予定価格!H1572,-$F$14))</f>
        <v>#DIV/0!</v>
      </c>
      <c r="V1584" t="e">
        <f>IF(U1584=0,1,IF(予定価格!O1572=0,1,(U1584-予定価格!P1572)/予定価格!O1572))</f>
        <v>#DIV/0!</v>
      </c>
      <c r="W1584" t="e">
        <f t="shared" si="437"/>
        <v>#DIV/0!</v>
      </c>
      <c r="X1584" t="e">
        <f t="shared" si="446"/>
        <v>#DIV/0!</v>
      </c>
      <c r="Y1584" t="e">
        <f>IF(U1584=0,0,IF(予定価格!G1572=0,0,(U1584-予定価格!H1572)/予定価格!G1572))</f>
        <v>#DIV/0!</v>
      </c>
      <c r="Z1584" t="e">
        <f t="shared" si="438"/>
        <v>#DIV/0!</v>
      </c>
      <c r="AA1584" t="e">
        <f t="shared" si="447"/>
        <v>#DIV/0!</v>
      </c>
      <c r="AB1584" s="6" t="e">
        <f t="shared" si="448"/>
        <v>#DIV/0!</v>
      </c>
    </row>
    <row r="1585" spans="1:28" hidden="1" x14ac:dyDescent="0.2">
      <c r="A1585">
        <f>+予定価格!A1573</f>
        <v>0</v>
      </c>
      <c r="B1585" s="268">
        <f>ROUND(予定価格!B1573*査定表!$B$1949,-D1585)+E1585</f>
        <v>0</v>
      </c>
      <c r="C1585" s="268"/>
      <c r="D1585" s="32">
        <f t="shared" si="433"/>
        <v>3</v>
      </c>
      <c r="E1585" s="33">
        <f t="shared" si="439"/>
        <v>0</v>
      </c>
      <c r="F1585" s="268">
        <f>IF($F$12=0,0,IF(予定価格!$G$1939=0,ROUND(予定価格!H1573*(入力表!$F$12/予定価格!$H$1943),-H1585),ROUND((予定価格!G1573*(入力表!$F$12-予定価格!$H$1943)/予定価格!$G$1943)+予定価格!H1573,-H1585)))+I1585</f>
        <v>0</v>
      </c>
      <c r="G1585" s="268"/>
      <c r="H1585" s="34">
        <f t="shared" si="434"/>
        <v>3</v>
      </c>
      <c r="I1585" s="35">
        <f t="shared" si="440"/>
        <v>0</v>
      </c>
      <c r="J1585" s="252">
        <f t="shared" si="441"/>
        <v>0</v>
      </c>
      <c r="K1585" s="12">
        <f t="shared" si="442"/>
        <v>0</v>
      </c>
      <c r="L1585" s="37"/>
      <c r="M1585" s="6">
        <f>ROUND(予定価格!B1573*査定表!$B$1949,-$F$14)</f>
        <v>0</v>
      </c>
      <c r="N1585">
        <f>IF(M1585=0,1,M1585/予定価格!B1573)</f>
        <v>1</v>
      </c>
      <c r="O1585">
        <f t="shared" si="435"/>
        <v>11</v>
      </c>
      <c r="P1585">
        <f t="shared" si="443"/>
        <v>0</v>
      </c>
      <c r="Q1585">
        <f>IF(M1585=0,0,M1585/予定価格!B1573)</f>
        <v>0</v>
      </c>
      <c r="R1585">
        <f t="shared" si="436"/>
        <v>11</v>
      </c>
      <c r="S1585">
        <f t="shared" si="444"/>
        <v>0</v>
      </c>
      <c r="T1585" s="6">
        <f t="shared" si="445"/>
        <v>0</v>
      </c>
      <c r="U1585" s="6" t="e">
        <f>IF(予定価格!$G$1939=0,ROUND(予定価格!H1573*(入力表!$F$12/予定価格!$H$1943),-$F$14),ROUND((予定価格!G1573*(入力表!$F$12-予定価格!$H$1943)/予定価格!$G$1943)+予定価格!H1573,-$F$14))</f>
        <v>#DIV/0!</v>
      </c>
      <c r="V1585" t="e">
        <f>IF(U1585=0,1,IF(予定価格!O1573=0,1,(U1585-予定価格!P1573)/予定価格!O1573))</f>
        <v>#DIV/0!</v>
      </c>
      <c r="W1585" t="e">
        <f t="shared" si="437"/>
        <v>#DIV/0!</v>
      </c>
      <c r="X1585" t="e">
        <f t="shared" si="446"/>
        <v>#DIV/0!</v>
      </c>
      <c r="Y1585" t="e">
        <f>IF(U1585=0,0,IF(予定価格!G1573=0,0,(U1585-予定価格!H1573)/予定価格!G1573))</f>
        <v>#DIV/0!</v>
      </c>
      <c r="Z1585" t="e">
        <f t="shared" si="438"/>
        <v>#DIV/0!</v>
      </c>
      <c r="AA1585" t="e">
        <f t="shared" si="447"/>
        <v>#DIV/0!</v>
      </c>
      <c r="AB1585" s="6" t="e">
        <f t="shared" si="448"/>
        <v>#DIV/0!</v>
      </c>
    </row>
    <row r="1586" spans="1:28" hidden="1" x14ac:dyDescent="0.2">
      <c r="A1586">
        <f>+予定価格!A1574</f>
        <v>0</v>
      </c>
      <c r="B1586" s="268">
        <f>ROUND(予定価格!B1574*査定表!$B$1949,-D1586)+E1586</f>
        <v>0</v>
      </c>
      <c r="C1586" s="268"/>
      <c r="D1586" s="32">
        <f t="shared" si="433"/>
        <v>3</v>
      </c>
      <c r="E1586" s="33">
        <f t="shared" si="439"/>
        <v>0</v>
      </c>
      <c r="F1586" s="268">
        <f>IF($F$12=0,0,IF(予定価格!$G$1939=0,ROUND(予定価格!H1574*(入力表!$F$12/予定価格!$H$1943),-H1586),ROUND((予定価格!G1574*(入力表!$F$12-予定価格!$H$1943)/予定価格!$G$1943)+予定価格!H1574,-H1586)))+I1586</f>
        <v>0</v>
      </c>
      <c r="G1586" s="268"/>
      <c r="H1586" s="34">
        <f t="shared" si="434"/>
        <v>3</v>
      </c>
      <c r="I1586" s="35">
        <f t="shared" si="440"/>
        <v>0</v>
      </c>
      <c r="J1586" s="252">
        <f t="shared" si="441"/>
        <v>0</v>
      </c>
      <c r="K1586" s="12">
        <f t="shared" si="442"/>
        <v>0</v>
      </c>
      <c r="L1586" s="37"/>
      <c r="M1586" s="6">
        <f>ROUND(予定価格!B1574*査定表!$B$1949,-$F$14)</f>
        <v>0</v>
      </c>
      <c r="N1586">
        <f>IF(M1586=0,1,M1586/予定価格!B1574)</f>
        <v>1</v>
      </c>
      <c r="O1586">
        <f t="shared" si="435"/>
        <v>11</v>
      </c>
      <c r="P1586">
        <f t="shared" si="443"/>
        <v>0</v>
      </c>
      <c r="Q1586">
        <f>IF(M1586=0,0,M1586/予定価格!B1574)</f>
        <v>0</v>
      </c>
      <c r="R1586">
        <f t="shared" si="436"/>
        <v>11</v>
      </c>
      <c r="S1586">
        <f t="shared" si="444"/>
        <v>0</v>
      </c>
      <c r="T1586" s="6">
        <f t="shared" si="445"/>
        <v>0</v>
      </c>
      <c r="U1586" s="6" t="e">
        <f>IF(予定価格!$G$1939=0,ROUND(予定価格!H1574*(入力表!$F$12/予定価格!$H$1943),-$F$14),ROUND((予定価格!G1574*(入力表!$F$12-予定価格!$H$1943)/予定価格!$G$1943)+予定価格!H1574,-$F$14))</f>
        <v>#DIV/0!</v>
      </c>
      <c r="V1586" t="e">
        <f>IF(U1586=0,1,IF(予定価格!O1574=0,1,(U1586-予定価格!P1574)/予定価格!O1574))</f>
        <v>#DIV/0!</v>
      </c>
      <c r="W1586" t="e">
        <f t="shared" si="437"/>
        <v>#DIV/0!</v>
      </c>
      <c r="X1586" t="e">
        <f t="shared" si="446"/>
        <v>#DIV/0!</v>
      </c>
      <c r="Y1586" t="e">
        <f>IF(U1586=0,0,IF(予定価格!G1574=0,0,(U1586-予定価格!H1574)/予定価格!G1574))</f>
        <v>#DIV/0!</v>
      </c>
      <c r="Z1586" t="e">
        <f t="shared" si="438"/>
        <v>#DIV/0!</v>
      </c>
      <c r="AA1586" t="e">
        <f t="shared" si="447"/>
        <v>#DIV/0!</v>
      </c>
      <c r="AB1586" s="6" t="e">
        <f t="shared" si="448"/>
        <v>#DIV/0!</v>
      </c>
    </row>
    <row r="1587" spans="1:28" hidden="1" x14ac:dyDescent="0.2">
      <c r="A1587">
        <f>+予定価格!A1575</f>
        <v>0</v>
      </c>
      <c r="B1587" s="268">
        <f>ROUND(予定価格!B1575*査定表!$B$1949,-D1587)+E1587</f>
        <v>0</v>
      </c>
      <c r="C1587" s="268"/>
      <c r="D1587" s="32">
        <f t="shared" si="433"/>
        <v>3</v>
      </c>
      <c r="E1587" s="33">
        <f t="shared" si="439"/>
        <v>0</v>
      </c>
      <c r="F1587" s="268">
        <f>IF($F$12=0,0,IF(予定価格!$G$1939=0,ROUND(予定価格!H1575*(入力表!$F$12/予定価格!$H$1943),-H1587),ROUND((予定価格!G1575*(入力表!$F$12-予定価格!$H$1943)/予定価格!$G$1943)+予定価格!H1575,-H1587)))+I1587</f>
        <v>0</v>
      </c>
      <c r="G1587" s="268"/>
      <c r="H1587" s="34">
        <f t="shared" si="434"/>
        <v>3</v>
      </c>
      <c r="I1587" s="35">
        <f t="shared" si="440"/>
        <v>0</v>
      </c>
      <c r="J1587" s="252">
        <f t="shared" si="441"/>
        <v>0</v>
      </c>
      <c r="K1587" s="12">
        <f t="shared" si="442"/>
        <v>0</v>
      </c>
      <c r="L1587" s="37"/>
      <c r="M1587" s="6">
        <f>ROUND(予定価格!B1575*査定表!$B$1949,-$F$14)</f>
        <v>0</v>
      </c>
      <c r="N1587">
        <f>IF(M1587=0,1,M1587/予定価格!B1575)</f>
        <v>1</v>
      </c>
      <c r="O1587">
        <f t="shared" si="435"/>
        <v>11</v>
      </c>
      <c r="P1587">
        <f t="shared" si="443"/>
        <v>0</v>
      </c>
      <c r="Q1587">
        <f>IF(M1587=0,0,M1587/予定価格!B1575)</f>
        <v>0</v>
      </c>
      <c r="R1587">
        <f t="shared" si="436"/>
        <v>11</v>
      </c>
      <c r="S1587">
        <f t="shared" si="444"/>
        <v>0</v>
      </c>
      <c r="T1587" s="6">
        <f t="shared" si="445"/>
        <v>0</v>
      </c>
      <c r="U1587" s="6" t="e">
        <f>IF(予定価格!$G$1939=0,ROUND(予定価格!H1575*(入力表!$F$12/予定価格!$H$1943),-$F$14),ROUND((予定価格!G1575*(入力表!$F$12-予定価格!$H$1943)/予定価格!$G$1943)+予定価格!H1575,-$F$14))</f>
        <v>#DIV/0!</v>
      </c>
      <c r="V1587" t="e">
        <f>IF(U1587=0,1,IF(予定価格!O1575=0,1,(U1587-予定価格!P1575)/予定価格!O1575))</f>
        <v>#DIV/0!</v>
      </c>
      <c r="W1587" t="e">
        <f t="shared" si="437"/>
        <v>#DIV/0!</v>
      </c>
      <c r="X1587" t="e">
        <f t="shared" si="446"/>
        <v>#DIV/0!</v>
      </c>
      <c r="Y1587" t="e">
        <f>IF(U1587=0,0,IF(予定価格!G1575=0,0,(U1587-予定価格!H1575)/予定価格!G1575))</f>
        <v>#DIV/0!</v>
      </c>
      <c r="Z1587" t="e">
        <f t="shared" si="438"/>
        <v>#DIV/0!</v>
      </c>
      <c r="AA1587" t="e">
        <f t="shared" si="447"/>
        <v>#DIV/0!</v>
      </c>
      <c r="AB1587" s="6" t="e">
        <f t="shared" si="448"/>
        <v>#DIV/0!</v>
      </c>
    </row>
    <row r="1588" spans="1:28" hidden="1" x14ac:dyDescent="0.2">
      <c r="A1588">
        <f>+予定価格!A1576</f>
        <v>0</v>
      </c>
      <c r="B1588" s="268">
        <f>ROUND(予定価格!B1576*査定表!$B$1949,-D1588)+E1588</f>
        <v>0</v>
      </c>
      <c r="C1588" s="268"/>
      <c r="D1588" s="32">
        <f t="shared" si="433"/>
        <v>3</v>
      </c>
      <c r="E1588" s="33">
        <f t="shared" si="439"/>
        <v>0</v>
      </c>
      <c r="F1588" s="268">
        <f>IF($F$12=0,0,IF(予定価格!$G$1939=0,ROUND(予定価格!H1576*(入力表!$F$12/予定価格!$H$1943),-H1588),ROUND((予定価格!G1576*(入力表!$F$12-予定価格!$H$1943)/予定価格!$G$1943)+予定価格!H1576,-H1588)))+I1588</f>
        <v>0</v>
      </c>
      <c r="G1588" s="268"/>
      <c r="H1588" s="34">
        <f t="shared" si="434"/>
        <v>3</v>
      </c>
      <c r="I1588" s="35">
        <f t="shared" si="440"/>
        <v>0</v>
      </c>
      <c r="J1588" s="252">
        <f t="shared" si="441"/>
        <v>0</v>
      </c>
      <c r="K1588" s="12">
        <f t="shared" si="442"/>
        <v>0</v>
      </c>
      <c r="L1588" s="37"/>
      <c r="M1588" s="6">
        <f>ROUND(予定価格!B1576*査定表!$B$1949,-$F$14)</f>
        <v>0</v>
      </c>
      <c r="N1588">
        <f>IF(M1588=0,1,M1588/予定価格!B1576)</f>
        <v>1</v>
      </c>
      <c r="O1588">
        <f t="shared" si="435"/>
        <v>11</v>
      </c>
      <c r="P1588">
        <f t="shared" si="443"/>
        <v>0</v>
      </c>
      <c r="Q1588">
        <f>IF(M1588=0,0,M1588/予定価格!B1576)</f>
        <v>0</v>
      </c>
      <c r="R1588">
        <f t="shared" si="436"/>
        <v>11</v>
      </c>
      <c r="S1588">
        <f t="shared" si="444"/>
        <v>0</v>
      </c>
      <c r="T1588" s="6">
        <f t="shared" si="445"/>
        <v>0</v>
      </c>
      <c r="U1588" s="6" t="e">
        <f>IF(予定価格!$G$1939=0,ROUND(予定価格!H1576*(入力表!$F$12/予定価格!$H$1943),-$F$14),ROUND((予定価格!G1576*(入力表!$F$12-予定価格!$H$1943)/予定価格!$G$1943)+予定価格!H1576,-$F$14))</f>
        <v>#DIV/0!</v>
      </c>
      <c r="V1588" t="e">
        <f>IF(U1588=0,1,IF(予定価格!O1576=0,1,(U1588-予定価格!P1576)/予定価格!O1576))</f>
        <v>#DIV/0!</v>
      </c>
      <c r="W1588" t="e">
        <f t="shared" si="437"/>
        <v>#DIV/0!</v>
      </c>
      <c r="X1588" t="e">
        <f t="shared" si="446"/>
        <v>#DIV/0!</v>
      </c>
      <c r="Y1588" t="e">
        <f>IF(U1588=0,0,IF(予定価格!G1576=0,0,(U1588-予定価格!H1576)/予定価格!G1576))</f>
        <v>#DIV/0!</v>
      </c>
      <c r="Z1588" t="e">
        <f t="shared" si="438"/>
        <v>#DIV/0!</v>
      </c>
      <c r="AA1588" t="e">
        <f t="shared" si="447"/>
        <v>#DIV/0!</v>
      </c>
      <c r="AB1588" s="6" t="e">
        <f t="shared" si="448"/>
        <v>#DIV/0!</v>
      </c>
    </row>
    <row r="1589" spans="1:28" hidden="1" x14ac:dyDescent="0.2">
      <c r="A1589">
        <f>+予定価格!A1577</f>
        <v>0</v>
      </c>
      <c r="B1589" s="268">
        <f>ROUND(予定価格!B1577*査定表!$B$1949,-D1589)+E1589</f>
        <v>0</v>
      </c>
      <c r="C1589" s="268"/>
      <c r="D1589" s="32">
        <f t="shared" si="433"/>
        <v>3</v>
      </c>
      <c r="E1589" s="33">
        <f t="shared" si="439"/>
        <v>0</v>
      </c>
      <c r="F1589" s="268">
        <f>IF($F$12=0,0,IF(予定価格!$G$1939=0,ROUND(予定価格!H1577*(入力表!$F$12/予定価格!$H$1943),-H1589),ROUND((予定価格!G1577*(入力表!$F$12-予定価格!$H$1943)/予定価格!$G$1943)+予定価格!H1577,-H1589)))+I1589</f>
        <v>0</v>
      </c>
      <c r="G1589" s="268"/>
      <c r="H1589" s="34">
        <f t="shared" si="434"/>
        <v>3</v>
      </c>
      <c r="I1589" s="35">
        <f t="shared" si="440"/>
        <v>0</v>
      </c>
      <c r="J1589" s="252">
        <f t="shared" si="441"/>
        <v>0</v>
      </c>
      <c r="K1589" s="12">
        <f t="shared" si="442"/>
        <v>0</v>
      </c>
      <c r="L1589" s="37"/>
      <c r="M1589" s="6">
        <f>ROUND(予定価格!B1577*査定表!$B$1949,-$F$14)</f>
        <v>0</v>
      </c>
      <c r="N1589">
        <f>IF(M1589=0,1,M1589/予定価格!B1577)</f>
        <v>1</v>
      </c>
      <c r="O1589">
        <f t="shared" si="435"/>
        <v>11</v>
      </c>
      <c r="P1589">
        <f t="shared" si="443"/>
        <v>0</v>
      </c>
      <c r="Q1589">
        <f>IF(M1589=0,0,M1589/予定価格!B1577)</f>
        <v>0</v>
      </c>
      <c r="R1589">
        <f t="shared" si="436"/>
        <v>11</v>
      </c>
      <c r="S1589">
        <f t="shared" si="444"/>
        <v>0</v>
      </c>
      <c r="T1589" s="6">
        <f t="shared" si="445"/>
        <v>0</v>
      </c>
      <c r="U1589" s="6" t="e">
        <f>IF(予定価格!$G$1939=0,ROUND(予定価格!H1577*(入力表!$F$12/予定価格!$H$1943),-$F$14),ROUND((予定価格!G1577*(入力表!$F$12-予定価格!$H$1943)/予定価格!$G$1943)+予定価格!H1577,-$F$14))</f>
        <v>#DIV/0!</v>
      </c>
      <c r="V1589" t="e">
        <f>IF(U1589=0,1,IF(予定価格!O1577=0,1,(U1589-予定価格!P1577)/予定価格!O1577))</f>
        <v>#DIV/0!</v>
      </c>
      <c r="W1589" t="e">
        <f t="shared" si="437"/>
        <v>#DIV/0!</v>
      </c>
      <c r="X1589" t="e">
        <f t="shared" si="446"/>
        <v>#DIV/0!</v>
      </c>
      <c r="Y1589" t="e">
        <f>IF(U1589=0,0,IF(予定価格!G1577=0,0,(U1589-予定価格!H1577)/予定価格!G1577))</f>
        <v>#DIV/0!</v>
      </c>
      <c r="Z1589" t="e">
        <f t="shared" si="438"/>
        <v>#DIV/0!</v>
      </c>
      <c r="AA1589" t="e">
        <f t="shared" si="447"/>
        <v>#DIV/0!</v>
      </c>
      <c r="AB1589" s="6" t="e">
        <f t="shared" si="448"/>
        <v>#DIV/0!</v>
      </c>
    </row>
    <row r="1590" spans="1:28" hidden="1" x14ac:dyDescent="0.2">
      <c r="A1590">
        <f>+予定価格!A1578</f>
        <v>0</v>
      </c>
      <c r="B1590" s="268">
        <f>ROUND(予定価格!B1578*査定表!$B$1949,-D1590)+E1590</f>
        <v>0</v>
      </c>
      <c r="C1590" s="268"/>
      <c r="D1590" s="32">
        <f t="shared" si="433"/>
        <v>3</v>
      </c>
      <c r="E1590" s="33">
        <f t="shared" si="439"/>
        <v>0</v>
      </c>
      <c r="F1590" s="268">
        <f>IF($F$12=0,0,IF(予定価格!$G$1939=0,ROUND(予定価格!H1578*(入力表!$F$12/予定価格!$H$1943),-H1590),ROUND((予定価格!G1578*(入力表!$F$12-予定価格!$H$1943)/予定価格!$G$1943)+予定価格!H1578,-H1590)))+I1590</f>
        <v>0</v>
      </c>
      <c r="G1590" s="268"/>
      <c r="H1590" s="34">
        <f t="shared" si="434"/>
        <v>3</v>
      </c>
      <c r="I1590" s="35">
        <f t="shared" si="440"/>
        <v>0</v>
      </c>
      <c r="J1590" s="252">
        <f t="shared" si="441"/>
        <v>0</v>
      </c>
      <c r="K1590" s="12">
        <f t="shared" si="442"/>
        <v>0</v>
      </c>
      <c r="L1590" s="37"/>
      <c r="M1590" s="6">
        <f>ROUND(予定価格!B1578*査定表!$B$1949,-$F$14)</f>
        <v>0</v>
      </c>
      <c r="N1590">
        <f>IF(M1590=0,1,M1590/予定価格!B1578)</f>
        <v>1</v>
      </c>
      <c r="O1590">
        <f t="shared" si="435"/>
        <v>11</v>
      </c>
      <c r="P1590">
        <f t="shared" si="443"/>
        <v>0</v>
      </c>
      <c r="Q1590">
        <f>IF(M1590=0,0,M1590/予定価格!B1578)</f>
        <v>0</v>
      </c>
      <c r="R1590">
        <f t="shared" si="436"/>
        <v>11</v>
      </c>
      <c r="S1590">
        <f t="shared" si="444"/>
        <v>0</v>
      </c>
      <c r="T1590" s="6">
        <f t="shared" si="445"/>
        <v>0</v>
      </c>
      <c r="U1590" s="6" t="e">
        <f>IF(予定価格!$G$1939=0,ROUND(予定価格!H1578*(入力表!$F$12/予定価格!$H$1943),-$F$14),ROUND((予定価格!G1578*(入力表!$F$12-予定価格!$H$1943)/予定価格!$G$1943)+予定価格!H1578,-$F$14))</f>
        <v>#DIV/0!</v>
      </c>
      <c r="V1590" t="e">
        <f>IF(U1590=0,1,IF(予定価格!O1578=0,1,(U1590-予定価格!P1578)/予定価格!O1578))</f>
        <v>#DIV/0!</v>
      </c>
      <c r="W1590" t="e">
        <f t="shared" si="437"/>
        <v>#DIV/0!</v>
      </c>
      <c r="X1590" t="e">
        <f t="shared" si="446"/>
        <v>#DIV/0!</v>
      </c>
      <c r="Y1590" t="e">
        <f>IF(U1590=0,0,IF(予定価格!G1578=0,0,(U1590-予定価格!H1578)/予定価格!G1578))</f>
        <v>#DIV/0!</v>
      </c>
      <c r="Z1590" t="e">
        <f t="shared" si="438"/>
        <v>#DIV/0!</v>
      </c>
      <c r="AA1590" t="e">
        <f t="shared" si="447"/>
        <v>#DIV/0!</v>
      </c>
      <c r="AB1590" s="6" t="e">
        <f t="shared" si="448"/>
        <v>#DIV/0!</v>
      </c>
    </row>
    <row r="1591" spans="1:28" hidden="1" x14ac:dyDescent="0.2">
      <c r="A1591">
        <f>+予定価格!A1579</f>
        <v>0</v>
      </c>
      <c r="B1591" s="268">
        <f>ROUND(予定価格!B1579*査定表!$B$1949,-D1591)+E1591</f>
        <v>0</v>
      </c>
      <c r="C1591" s="268"/>
      <c r="D1591" s="32">
        <f t="shared" si="433"/>
        <v>3</v>
      </c>
      <c r="E1591" s="33">
        <f t="shared" si="439"/>
        <v>0</v>
      </c>
      <c r="F1591" s="268">
        <f>IF($F$12=0,0,IF(予定価格!$G$1939=0,ROUND(予定価格!H1579*(入力表!$F$12/予定価格!$H$1943),-H1591),ROUND((予定価格!G1579*(入力表!$F$12-予定価格!$H$1943)/予定価格!$G$1943)+予定価格!H1579,-H1591)))+I1591</f>
        <v>0</v>
      </c>
      <c r="G1591" s="268"/>
      <c r="H1591" s="34">
        <f t="shared" si="434"/>
        <v>3</v>
      </c>
      <c r="I1591" s="35">
        <f t="shared" si="440"/>
        <v>0</v>
      </c>
      <c r="J1591" s="252">
        <f t="shared" si="441"/>
        <v>0</v>
      </c>
      <c r="K1591" s="12">
        <f t="shared" si="442"/>
        <v>0</v>
      </c>
      <c r="L1591" s="37"/>
      <c r="M1591" s="6">
        <f>ROUND(予定価格!B1579*査定表!$B$1949,-$F$14)</f>
        <v>0</v>
      </c>
      <c r="N1591">
        <f>IF(M1591=0,1,M1591/予定価格!B1579)</f>
        <v>1</v>
      </c>
      <c r="O1591">
        <f t="shared" si="435"/>
        <v>11</v>
      </c>
      <c r="P1591">
        <f t="shared" si="443"/>
        <v>0</v>
      </c>
      <c r="Q1591">
        <f>IF(M1591=0,0,M1591/予定価格!B1579)</f>
        <v>0</v>
      </c>
      <c r="R1591">
        <f t="shared" si="436"/>
        <v>11</v>
      </c>
      <c r="S1591">
        <f t="shared" si="444"/>
        <v>0</v>
      </c>
      <c r="T1591" s="6">
        <f t="shared" si="445"/>
        <v>0</v>
      </c>
      <c r="U1591" s="6" t="e">
        <f>IF(予定価格!$G$1939=0,ROUND(予定価格!H1579*(入力表!$F$12/予定価格!$H$1943),-$F$14),ROUND((予定価格!G1579*(入力表!$F$12-予定価格!$H$1943)/予定価格!$G$1943)+予定価格!H1579,-$F$14))</f>
        <v>#DIV/0!</v>
      </c>
      <c r="V1591" t="e">
        <f>IF(U1591=0,1,IF(予定価格!O1579=0,1,(U1591-予定価格!P1579)/予定価格!O1579))</f>
        <v>#DIV/0!</v>
      </c>
      <c r="W1591" t="e">
        <f t="shared" si="437"/>
        <v>#DIV/0!</v>
      </c>
      <c r="X1591" t="e">
        <f t="shared" si="446"/>
        <v>#DIV/0!</v>
      </c>
      <c r="Y1591" t="e">
        <f>IF(U1591=0,0,IF(予定価格!G1579=0,0,(U1591-予定価格!H1579)/予定価格!G1579))</f>
        <v>#DIV/0!</v>
      </c>
      <c r="Z1591" t="e">
        <f t="shared" si="438"/>
        <v>#DIV/0!</v>
      </c>
      <c r="AA1591" t="e">
        <f t="shared" si="447"/>
        <v>#DIV/0!</v>
      </c>
      <c r="AB1591" s="6" t="e">
        <f t="shared" si="448"/>
        <v>#DIV/0!</v>
      </c>
    </row>
    <row r="1592" spans="1:28" hidden="1" x14ac:dyDescent="0.2">
      <c r="A1592">
        <f>+予定価格!A1580</f>
        <v>0</v>
      </c>
      <c r="B1592" s="268">
        <f>ROUND(予定価格!B1580*査定表!$B$1949,-D1592)+E1592</f>
        <v>0</v>
      </c>
      <c r="C1592" s="268"/>
      <c r="D1592" s="32">
        <f t="shared" si="433"/>
        <v>3</v>
      </c>
      <c r="E1592" s="33">
        <f t="shared" si="439"/>
        <v>0</v>
      </c>
      <c r="F1592" s="268">
        <f>IF($F$12=0,0,IF(予定価格!$G$1939=0,ROUND(予定価格!H1580*(入力表!$F$12/予定価格!$H$1943),-H1592),ROUND((予定価格!G1580*(入力表!$F$12-予定価格!$H$1943)/予定価格!$G$1943)+予定価格!H1580,-H1592)))+I1592</f>
        <v>0</v>
      </c>
      <c r="G1592" s="268"/>
      <c r="H1592" s="34">
        <f t="shared" si="434"/>
        <v>3</v>
      </c>
      <c r="I1592" s="35">
        <f t="shared" si="440"/>
        <v>0</v>
      </c>
      <c r="J1592" s="252">
        <f t="shared" si="441"/>
        <v>0</v>
      </c>
      <c r="K1592" s="12">
        <f t="shared" si="442"/>
        <v>0</v>
      </c>
      <c r="L1592" s="37"/>
      <c r="M1592" s="6">
        <f>ROUND(予定価格!B1580*査定表!$B$1949,-$F$14)</f>
        <v>0</v>
      </c>
      <c r="N1592">
        <f>IF(M1592=0,1,M1592/予定価格!B1580)</f>
        <v>1</v>
      </c>
      <c r="O1592">
        <f t="shared" si="435"/>
        <v>11</v>
      </c>
      <c r="P1592">
        <f t="shared" si="443"/>
        <v>0</v>
      </c>
      <c r="Q1592">
        <f>IF(M1592=0,0,M1592/予定価格!B1580)</f>
        <v>0</v>
      </c>
      <c r="R1592">
        <f t="shared" si="436"/>
        <v>11</v>
      </c>
      <c r="S1592">
        <f t="shared" si="444"/>
        <v>0</v>
      </c>
      <c r="T1592" s="6">
        <f t="shared" si="445"/>
        <v>0</v>
      </c>
      <c r="U1592" s="6" t="e">
        <f>IF(予定価格!$G$1939=0,ROUND(予定価格!H1580*(入力表!$F$12/予定価格!$H$1943),-$F$14),ROUND((予定価格!G1580*(入力表!$F$12-予定価格!$H$1943)/予定価格!$G$1943)+予定価格!H1580,-$F$14))</f>
        <v>#DIV/0!</v>
      </c>
      <c r="V1592" t="e">
        <f>IF(U1592=0,1,IF(予定価格!O1580=0,1,(U1592-予定価格!P1580)/予定価格!O1580))</f>
        <v>#DIV/0!</v>
      </c>
      <c r="W1592" t="e">
        <f t="shared" si="437"/>
        <v>#DIV/0!</v>
      </c>
      <c r="X1592" t="e">
        <f t="shared" si="446"/>
        <v>#DIV/0!</v>
      </c>
      <c r="Y1592" t="e">
        <f>IF(U1592=0,0,IF(予定価格!G1580=0,0,(U1592-予定価格!H1580)/予定価格!G1580))</f>
        <v>#DIV/0!</v>
      </c>
      <c r="Z1592" t="e">
        <f t="shared" si="438"/>
        <v>#DIV/0!</v>
      </c>
      <c r="AA1592" t="e">
        <f t="shared" si="447"/>
        <v>#DIV/0!</v>
      </c>
      <c r="AB1592" s="6" t="e">
        <f t="shared" si="448"/>
        <v>#DIV/0!</v>
      </c>
    </row>
    <row r="1593" spans="1:28" hidden="1" x14ac:dyDescent="0.2">
      <c r="A1593">
        <f>+予定価格!A1581</f>
        <v>0</v>
      </c>
      <c r="B1593" s="268">
        <f>ROUND(予定価格!B1581*査定表!$B$1949,-D1593)+E1593</f>
        <v>0</v>
      </c>
      <c r="C1593" s="268"/>
      <c r="D1593" s="32">
        <f t="shared" si="433"/>
        <v>3</v>
      </c>
      <c r="E1593" s="33">
        <f t="shared" si="439"/>
        <v>0</v>
      </c>
      <c r="F1593" s="268">
        <f>IF($F$12=0,0,IF(予定価格!$G$1939=0,ROUND(予定価格!H1581*(入力表!$F$12/予定価格!$H$1943),-H1593),ROUND((予定価格!G1581*(入力表!$F$12-予定価格!$H$1943)/予定価格!$G$1943)+予定価格!H1581,-H1593)))+I1593</f>
        <v>0</v>
      </c>
      <c r="G1593" s="268"/>
      <c r="H1593" s="34">
        <f t="shared" si="434"/>
        <v>3</v>
      </c>
      <c r="I1593" s="35">
        <f t="shared" si="440"/>
        <v>0</v>
      </c>
      <c r="J1593" s="252">
        <f t="shared" si="441"/>
        <v>0</v>
      </c>
      <c r="K1593" s="12">
        <f t="shared" si="442"/>
        <v>0</v>
      </c>
      <c r="L1593" s="37"/>
      <c r="M1593" s="6">
        <f>ROUND(予定価格!B1581*査定表!$B$1949,-$F$14)</f>
        <v>0</v>
      </c>
      <c r="N1593">
        <f>IF(M1593=0,1,M1593/予定価格!B1581)</f>
        <v>1</v>
      </c>
      <c r="O1593">
        <f t="shared" si="435"/>
        <v>11</v>
      </c>
      <c r="P1593">
        <f t="shared" si="443"/>
        <v>0</v>
      </c>
      <c r="Q1593">
        <f>IF(M1593=0,0,M1593/予定価格!B1581)</f>
        <v>0</v>
      </c>
      <c r="R1593">
        <f t="shared" si="436"/>
        <v>11</v>
      </c>
      <c r="S1593">
        <f t="shared" si="444"/>
        <v>0</v>
      </c>
      <c r="T1593" s="6">
        <f t="shared" si="445"/>
        <v>0</v>
      </c>
      <c r="U1593" s="6" t="e">
        <f>IF(予定価格!$G$1939=0,ROUND(予定価格!H1581*(入力表!$F$12/予定価格!$H$1943),-$F$14),ROUND((予定価格!G1581*(入力表!$F$12-予定価格!$H$1943)/予定価格!$G$1943)+予定価格!H1581,-$F$14))</f>
        <v>#DIV/0!</v>
      </c>
      <c r="V1593" t="e">
        <f>IF(U1593=0,1,IF(予定価格!O1581=0,1,(U1593-予定価格!P1581)/予定価格!O1581))</f>
        <v>#DIV/0!</v>
      </c>
      <c r="W1593" t="e">
        <f t="shared" si="437"/>
        <v>#DIV/0!</v>
      </c>
      <c r="X1593" t="e">
        <f t="shared" si="446"/>
        <v>#DIV/0!</v>
      </c>
      <c r="Y1593" t="e">
        <f>IF(U1593=0,0,IF(予定価格!G1581=0,0,(U1593-予定価格!H1581)/予定価格!G1581))</f>
        <v>#DIV/0!</v>
      </c>
      <c r="Z1593" t="e">
        <f t="shared" si="438"/>
        <v>#DIV/0!</v>
      </c>
      <c r="AA1593" t="e">
        <f t="shared" si="447"/>
        <v>#DIV/0!</v>
      </c>
      <c r="AB1593" s="6" t="e">
        <f t="shared" si="448"/>
        <v>#DIV/0!</v>
      </c>
    </row>
    <row r="1594" spans="1:28" hidden="1" x14ac:dyDescent="0.2">
      <c r="A1594">
        <f>+予定価格!A1582</f>
        <v>0</v>
      </c>
      <c r="B1594" s="268">
        <f>ROUND(予定価格!B1582*査定表!$B$1949,-D1594)+E1594</f>
        <v>0</v>
      </c>
      <c r="C1594" s="268"/>
      <c r="D1594" s="32">
        <f t="shared" si="433"/>
        <v>3</v>
      </c>
      <c r="E1594" s="33">
        <f t="shared" si="439"/>
        <v>0</v>
      </c>
      <c r="F1594" s="268">
        <f>IF($F$12=0,0,IF(予定価格!$G$1939=0,ROUND(予定価格!H1582*(入力表!$F$12/予定価格!$H$1943),-H1594),ROUND((予定価格!G1582*(入力表!$F$12-予定価格!$H$1943)/予定価格!$G$1943)+予定価格!H1582,-H1594)))+I1594</f>
        <v>0</v>
      </c>
      <c r="G1594" s="268"/>
      <c r="H1594" s="34">
        <f t="shared" si="434"/>
        <v>3</v>
      </c>
      <c r="I1594" s="35">
        <f t="shared" si="440"/>
        <v>0</v>
      </c>
      <c r="J1594" s="252">
        <f t="shared" si="441"/>
        <v>0</v>
      </c>
      <c r="K1594" s="12">
        <f t="shared" si="442"/>
        <v>0</v>
      </c>
      <c r="L1594" s="37"/>
      <c r="M1594" s="6">
        <f>ROUND(予定価格!B1582*査定表!$B$1949,-$F$14)</f>
        <v>0</v>
      </c>
      <c r="N1594">
        <f>IF(M1594=0,1,M1594/予定価格!B1582)</f>
        <v>1</v>
      </c>
      <c r="O1594">
        <f t="shared" si="435"/>
        <v>11</v>
      </c>
      <c r="P1594">
        <f t="shared" si="443"/>
        <v>0</v>
      </c>
      <c r="Q1594">
        <f>IF(M1594=0,0,M1594/予定価格!B1582)</f>
        <v>0</v>
      </c>
      <c r="R1594">
        <f t="shared" si="436"/>
        <v>11</v>
      </c>
      <c r="S1594">
        <f t="shared" si="444"/>
        <v>0</v>
      </c>
      <c r="T1594" s="6">
        <f t="shared" si="445"/>
        <v>0</v>
      </c>
      <c r="U1594" s="6" t="e">
        <f>IF(予定価格!$G$1939=0,ROUND(予定価格!H1582*(入力表!$F$12/予定価格!$H$1943),-$F$14),ROUND((予定価格!G1582*(入力表!$F$12-予定価格!$H$1943)/予定価格!$G$1943)+予定価格!H1582,-$F$14))</f>
        <v>#DIV/0!</v>
      </c>
      <c r="V1594" t="e">
        <f>IF(U1594=0,1,IF(予定価格!O1582=0,1,(U1594-予定価格!P1582)/予定価格!O1582))</f>
        <v>#DIV/0!</v>
      </c>
      <c r="W1594" t="e">
        <f t="shared" si="437"/>
        <v>#DIV/0!</v>
      </c>
      <c r="X1594" t="e">
        <f t="shared" si="446"/>
        <v>#DIV/0!</v>
      </c>
      <c r="Y1594" t="e">
        <f>IF(U1594=0,0,IF(予定価格!G1582=0,0,(U1594-予定価格!H1582)/予定価格!G1582))</f>
        <v>#DIV/0!</v>
      </c>
      <c r="Z1594" t="e">
        <f t="shared" si="438"/>
        <v>#DIV/0!</v>
      </c>
      <c r="AA1594" t="e">
        <f t="shared" si="447"/>
        <v>#DIV/0!</v>
      </c>
      <c r="AB1594" s="6" t="e">
        <f t="shared" si="448"/>
        <v>#DIV/0!</v>
      </c>
    </row>
    <row r="1595" spans="1:28" hidden="1" x14ac:dyDescent="0.2">
      <c r="A1595">
        <f>+予定価格!A1583</f>
        <v>0</v>
      </c>
      <c r="B1595" s="268">
        <f>ROUND(予定価格!B1583*査定表!$B$1949,-D1595)+E1595</f>
        <v>0</v>
      </c>
      <c r="C1595" s="268"/>
      <c r="D1595" s="32">
        <f t="shared" si="433"/>
        <v>3</v>
      </c>
      <c r="E1595" s="33">
        <f t="shared" si="439"/>
        <v>0</v>
      </c>
      <c r="F1595" s="268">
        <f>IF($F$12=0,0,IF(予定価格!$G$1939=0,ROUND(予定価格!H1583*(入力表!$F$12/予定価格!$H$1943),-H1595),ROUND((予定価格!G1583*(入力表!$F$12-予定価格!$H$1943)/予定価格!$G$1943)+予定価格!H1583,-H1595)))+I1595</f>
        <v>0</v>
      </c>
      <c r="G1595" s="268"/>
      <c r="H1595" s="34">
        <f t="shared" si="434"/>
        <v>3</v>
      </c>
      <c r="I1595" s="35">
        <f t="shared" si="440"/>
        <v>0</v>
      </c>
      <c r="J1595" s="252">
        <f t="shared" si="441"/>
        <v>0</v>
      </c>
      <c r="K1595" s="12">
        <f t="shared" si="442"/>
        <v>0</v>
      </c>
      <c r="L1595" s="37"/>
      <c r="M1595" s="6">
        <f>ROUND(予定価格!B1583*査定表!$B$1949,-$F$14)</f>
        <v>0</v>
      </c>
      <c r="N1595">
        <f>IF(M1595=0,1,M1595/予定価格!B1583)</f>
        <v>1</v>
      </c>
      <c r="O1595">
        <f t="shared" si="435"/>
        <v>11</v>
      </c>
      <c r="P1595">
        <f t="shared" si="443"/>
        <v>0</v>
      </c>
      <c r="Q1595">
        <f>IF(M1595=0,0,M1595/予定価格!B1583)</f>
        <v>0</v>
      </c>
      <c r="R1595">
        <f t="shared" si="436"/>
        <v>11</v>
      </c>
      <c r="S1595">
        <f t="shared" si="444"/>
        <v>0</v>
      </c>
      <c r="T1595" s="6">
        <f t="shared" si="445"/>
        <v>0</v>
      </c>
      <c r="U1595" s="6" t="e">
        <f>IF(予定価格!$G$1939=0,ROUND(予定価格!H1583*(入力表!$F$12/予定価格!$H$1943),-$F$14),ROUND((予定価格!G1583*(入力表!$F$12-予定価格!$H$1943)/予定価格!$G$1943)+予定価格!H1583,-$F$14))</f>
        <v>#DIV/0!</v>
      </c>
      <c r="V1595" t="e">
        <f>IF(U1595=0,1,IF(予定価格!O1583=0,1,(U1595-予定価格!P1583)/予定価格!O1583))</f>
        <v>#DIV/0!</v>
      </c>
      <c r="W1595" t="e">
        <f t="shared" si="437"/>
        <v>#DIV/0!</v>
      </c>
      <c r="X1595" t="e">
        <f t="shared" si="446"/>
        <v>#DIV/0!</v>
      </c>
      <c r="Y1595" t="e">
        <f>IF(U1595=0,0,IF(予定価格!G1583=0,0,(U1595-予定価格!H1583)/予定価格!G1583))</f>
        <v>#DIV/0!</v>
      </c>
      <c r="Z1595" t="e">
        <f t="shared" si="438"/>
        <v>#DIV/0!</v>
      </c>
      <c r="AA1595" t="e">
        <f t="shared" si="447"/>
        <v>#DIV/0!</v>
      </c>
      <c r="AB1595" s="6" t="e">
        <f t="shared" si="448"/>
        <v>#DIV/0!</v>
      </c>
    </row>
    <row r="1596" spans="1:28" hidden="1" x14ac:dyDescent="0.2">
      <c r="A1596">
        <f>+予定価格!A1584</f>
        <v>0</v>
      </c>
      <c r="B1596" s="268">
        <f>ROUND(予定価格!B1584*査定表!$B$1949,-D1596)+E1596</f>
        <v>0</v>
      </c>
      <c r="C1596" s="268"/>
      <c r="D1596" s="32">
        <f t="shared" si="433"/>
        <v>3</v>
      </c>
      <c r="E1596" s="33">
        <f t="shared" si="439"/>
        <v>0</v>
      </c>
      <c r="F1596" s="268">
        <f>IF($F$12=0,0,IF(予定価格!$G$1939=0,ROUND(予定価格!H1584*(入力表!$F$12/予定価格!$H$1943),-H1596),ROUND((予定価格!G1584*(入力表!$F$12-予定価格!$H$1943)/予定価格!$G$1943)+予定価格!H1584,-H1596)))+I1596</f>
        <v>0</v>
      </c>
      <c r="G1596" s="268"/>
      <c r="H1596" s="34">
        <f t="shared" si="434"/>
        <v>3</v>
      </c>
      <c r="I1596" s="35">
        <f t="shared" si="440"/>
        <v>0</v>
      </c>
      <c r="J1596" s="252">
        <f t="shared" si="441"/>
        <v>0</v>
      </c>
      <c r="K1596" s="12">
        <f t="shared" si="442"/>
        <v>0</v>
      </c>
      <c r="L1596" s="37"/>
      <c r="M1596" s="6">
        <f>ROUND(予定価格!B1584*査定表!$B$1949,-$F$14)</f>
        <v>0</v>
      </c>
      <c r="N1596">
        <f>IF(M1596=0,1,M1596/予定価格!B1584)</f>
        <v>1</v>
      </c>
      <c r="O1596">
        <f t="shared" si="435"/>
        <v>11</v>
      </c>
      <c r="P1596">
        <f t="shared" si="443"/>
        <v>0</v>
      </c>
      <c r="Q1596">
        <f>IF(M1596=0,0,M1596/予定価格!B1584)</f>
        <v>0</v>
      </c>
      <c r="R1596">
        <f t="shared" si="436"/>
        <v>11</v>
      </c>
      <c r="S1596">
        <f t="shared" si="444"/>
        <v>0</v>
      </c>
      <c r="T1596" s="6">
        <f t="shared" si="445"/>
        <v>0</v>
      </c>
      <c r="U1596" s="6" t="e">
        <f>IF(予定価格!$G$1939=0,ROUND(予定価格!H1584*(入力表!$F$12/予定価格!$H$1943),-$F$14),ROUND((予定価格!G1584*(入力表!$F$12-予定価格!$H$1943)/予定価格!$G$1943)+予定価格!H1584,-$F$14))</f>
        <v>#DIV/0!</v>
      </c>
      <c r="V1596" t="e">
        <f>IF(U1596=0,1,IF(予定価格!O1584=0,1,(U1596-予定価格!P1584)/予定価格!O1584))</f>
        <v>#DIV/0!</v>
      </c>
      <c r="W1596" t="e">
        <f t="shared" si="437"/>
        <v>#DIV/0!</v>
      </c>
      <c r="X1596" t="e">
        <f t="shared" si="446"/>
        <v>#DIV/0!</v>
      </c>
      <c r="Y1596" t="e">
        <f>IF(U1596=0,0,IF(予定価格!G1584=0,0,(U1596-予定価格!H1584)/予定価格!G1584))</f>
        <v>#DIV/0!</v>
      </c>
      <c r="Z1596" t="e">
        <f t="shared" si="438"/>
        <v>#DIV/0!</v>
      </c>
      <c r="AA1596" t="e">
        <f t="shared" si="447"/>
        <v>#DIV/0!</v>
      </c>
      <c r="AB1596" s="6" t="e">
        <f t="shared" si="448"/>
        <v>#DIV/0!</v>
      </c>
    </row>
    <row r="1597" spans="1:28" hidden="1" x14ac:dyDescent="0.2">
      <c r="A1597">
        <f>+予定価格!A1585</f>
        <v>0</v>
      </c>
      <c r="B1597" s="268">
        <f>ROUND(予定価格!B1585*査定表!$B$1949,-D1597)+E1597</f>
        <v>0</v>
      </c>
      <c r="C1597" s="268"/>
      <c r="D1597" s="32">
        <f t="shared" si="433"/>
        <v>3</v>
      </c>
      <c r="E1597" s="33">
        <f t="shared" si="439"/>
        <v>0</v>
      </c>
      <c r="F1597" s="268">
        <f>IF($F$12=0,0,IF(予定価格!$G$1939=0,ROUND(予定価格!H1585*(入力表!$F$12/予定価格!$H$1943),-H1597),ROUND((予定価格!G1585*(入力表!$F$12-予定価格!$H$1943)/予定価格!$G$1943)+予定価格!H1585,-H1597)))+I1597</f>
        <v>0</v>
      </c>
      <c r="G1597" s="268"/>
      <c r="H1597" s="34">
        <f t="shared" si="434"/>
        <v>3</v>
      </c>
      <c r="I1597" s="35">
        <f t="shared" si="440"/>
        <v>0</v>
      </c>
      <c r="J1597" s="252">
        <f t="shared" si="441"/>
        <v>0</v>
      </c>
      <c r="K1597" s="12">
        <f t="shared" si="442"/>
        <v>0</v>
      </c>
      <c r="L1597" s="37"/>
      <c r="M1597" s="6">
        <f>ROUND(予定価格!B1585*査定表!$B$1949,-$F$14)</f>
        <v>0</v>
      </c>
      <c r="N1597">
        <f>IF(M1597=0,1,M1597/予定価格!B1585)</f>
        <v>1</v>
      </c>
      <c r="O1597">
        <f t="shared" si="435"/>
        <v>11</v>
      </c>
      <c r="P1597">
        <f t="shared" si="443"/>
        <v>0</v>
      </c>
      <c r="Q1597">
        <f>IF(M1597=0,0,M1597/予定価格!B1585)</f>
        <v>0</v>
      </c>
      <c r="R1597">
        <f t="shared" si="436"/>
        <v>11</v>
      </c>
      <c r="S1597">
        <f t="shared" si="444"/>
        <v>0</v>
      </c>
      <c r="T1597" s="6">
        <f t="shared" si="445"/>
        <v>0</v>
      </c>
      <c r="U1597" s="6" t="e">
        <f>IF(予定価格!$G$1939=0,ROUND(予定価格!H1585*(入力表!$F$12/予定価格!$H$1943),-$F$14),ROUND((予定価格!G1585*(入力表!$F$12-予定価格!$H$1943)/予定価格!$G$1943)+予定価格!H1585,-$F$14))</f>
        <v>#DIV/0!</v>
      </c>
      <c r="V1597" t="e">
        <f>IF(U1597=0,1,IF(予定価格!O1585=0,1,(U1597-予定価格!P1585)/予定価格!O1585))</f>
        <v>#DIV/0!</v>
      </c>
      <c r="W1597" t="e">
        <f t="shared" si="437"/>
        <v>#DIV/0!</v>
      </c>
      <c r="X1597" t="e">
        <f t="shared" si="446"/>
        <v>#DIV/0!</v>
      </c>
      <c r="Y1597" t="e">
        <f>IF(U1597=0,0,IF(予定価格!G1585=0,0,(U1597-予定価格!H1585)/予定価格!G1585))</f>
        <v>#DIV/0!</v>
      </c>
      <c r="Z1597" t="e">
        <f t="shared" si="438"/>
        <v>#DIV/0!</v>
      </c>
      <c r="AA1597" t="e">
        <f t="shared" si="447"/>
        <v>#DIV/0!</v>
      </c>
      <c r="AB1597" s="6" t="e">
        <f t="shared" si="448"/>
        <v>#DIV/0!</v>
      </c>
    </row>
    <row r="1598" spans="1:28" hidden="1" x14ac:dyDescent="0.2">
      <c r="A1598">
        <f>+予定価格!A1586</f>
        <v>0</v>
      </c>
      <c r="B1598" s="268">
        <f>ROUND(予定価格!B1586*査定表!$B$1949,-D1598)+E1598</f>
        <v>0</v>
      </c>
      <c r="C1598" s="268"/>
      <c r="D1598" s="32">
        <f t="shared" si="433"/>
        <v>3</v>
      </c>
      <c r="E1598" s="33">
        <f t="shared" si="439"/>
        <v>0</v>
      </c>
      <c r="F1598" s="268">
        <f>IF($F$12=0,0,IF(予定価格!$G$1939=0,ROUND(予定価格!H1586*(入力表!$F$12/予定価格!$H$1943),-H1598),ROUND((予定価格!G1586*(入力表!$F$12-予定価格!$H$1943)/予定価格!$G$1943)+予定価格!H1586,-H1598)))+I1598</f>
        <v>0</v>
      </c>
      <c r="G1598" s="268"/>
      <c r="H1598" s="34">
        <f t="shared" si="434"/>
        <v>3</v>
      </c>
      <c r="I1598" s="35">
        <f t="shared" si="440"/>
        <v>0</v>
      </c>
      <c r="J1598" s="252">
        <f t="shared" si="441"/>
        <v>0</v>
      </c>
      <c r="K1598" s="12">
        <f t="shared" si="442"/>
        <v>0</v>
      </c>
      <c r="L1598" s="37"/>
      <c r="M1598" s="6">
        <f>ROUND(予定価格!B1586*査定表!$B$1949,-$F$14)</f>
        <v>0</v>
      </c>
      <c r="N1598">
        <f>IF(M1598=0,1,M1598/予定価格!B1586)</f>
        <v>1</v>
      </c>
      <c r="O1598">
        <f t="shared" si="435"/>
        <v>11</v>
      </c>
      <c r="P1598">
        <f t="shared" si="443"/>
        <v>0</v>
      </c>
      <c r="Q1598">
        <f>IF(M1598=0,0,M1598/予定価格!B1586)</f>
        <v>0</v>
      </c>
      <c r="R1598">
        <f t="shared" si="436"/>
        <v>11</v>
      </c>
      <c r="S1598">
        <f t="shared" si="444"/>
        <v>0</v>
      </c>
      <c r="T1598" s="6">
        <f t="shared" si="445"/>
        <v>0</v>
      </c>
      <c r="U1598" s="6" t="e">
        <f>IF(予定価格!$G$1939=0,ROUND(予定価格!H1586*(入力表!$F$12/予定価格!$H$1943),-$F$14),ROUND((予定価格!G1586*(入力表!$F$12-予定価格!$H$1943)/予定価格!$G$1943)+予定価格!H1586,-$F$14))</f>
        <v>#DIV/0!</v>
      </c>
      <c r="V1598" t="e">
        <f>IF(U1598=0,1,IF(予定価格!O1586=0,1,(U1598-予定価格!P1586)/予定価格!O1586))</f>
        <v>#DIV/0!</v>
      </c>
      <c r="W1598" t="e">
        <f t="shared" si="437"/>
        <v>#DIV/0!</v>
      </c>
      <c r="X1598" t="e">
        <f t="shared" si="446"/>
        <v>#DIV/0!</v>
      </c>
      <c r="Y1598" t="e">
        <f>IF(U1598=0,0,IF(予定価格!G1586=0,0,(U1598-予定価格!H1586)/予定価格!G1586))</f>
        <v>#DIV/0!</v>
      </c>
      <c r="Z1598" t="e">
        <f t="shared" si="438"/>
        <v>#DIV/0!</v>
      </c>
      <c r="AA1598" t="e">
        <f t="shared" si="447"/>
        <v>#DIV/0!</v>
      </c>
      <c r="AB1598" s="6" t="e">
        <f t="shared" si="448"/>
        <v>#DIV/0!</v>
      </c>
    </row>
    <row r="1599" spans="1:28" hidden="1" x14ac:dyDescent="0.2">
      <c r="A1599">
        <f>+予定価格!A1587</f>
        <v>0</v>
      </c>
      <c r="B1599" s="268">
        <f>ROUND(予定価格!B1587*査定表!$B$1949,-D1599)+E1599</f>
        <v>0</v>
      </c>
      <c r="C1599" s="268"/>
      <c r="D1599" s="32">
        <f t="shared" si="433"/>
        <v>3</v>
      </c>
      <c r="E1599" s="33">
        <f t="shared" si="439"/>
        <v>0</v>
      </c>
      <c r="F1599" s="268">
        <f>IF($F$12=0,0,IF(予定価格!$G$1939=0,ROUND(予定価格!H1587*(入力表!$F$12/予定価格!$H$1943),-H1599),ROUND((予定価格!G1587*(入力表!$F$12-予定価格!$H$1943)/予定価格!$G$1943)+予定価格!H1587,-H1599)))+I1599</f>
        <v>0</v>
      </c>
      <c r="G1599" s="268"/>
      <c r="H1599" s="34">
        <f t="shared" si="434"/>
        <v>3</v>
      </c>
      <c r="I1599" s="35">
        <f t="shared" si="440"/>
        <v>0</v>
      </c>
      <c r="J1599" s="252">
        <f t="shared" si="441"/>
        <v>0</v>
      </c>
      <c r="K1599" s="12">
        <f t="shared" si="442"/>
        <v>0</v>
      </c>
      <c r="L1599" s="37"/>
      <c r="M1599" s="6">
        <f>ROUND(予定価格!B1587*査定表!$B$1949,-$F$14)</f>
        <v>0</v>
      </c>
      <c r="N1599">
        <f>IF(M1599=0,1,M1599/予定価格!B1587)</f>
        <v>1</v>
      </c>
      <c r="O1599">
        <f t="shared" si="435"/>
        <v>11</v>
      </c>
      <c r="P1599">
        <f t="shared" si="443"/>
        <v>0</v>
      </c>
      <c r="Q1599">
        <f>IF(M1599=0,0,M1599/予定価格!B1587)</f>
        <v>0</v>
      </c>
      <c r="R1599">
        <f t="shared" si="436"/>
        <v>11</v>
      </c>
      <c r="S1599">
        <f t="shared" si="444"/>
        <v>0</v>
      </c>
      <c r="T1599" s="6">
        <f t="shared" si="445"/>
        <v>0</v>
      </c>
      <c r="U1599" s="6" t="e">
        <f>IF(予定価格!$G$1939=0,ROUND(予定価格!H1587*(入力表!$F$12/予定価格!$H$1943),-$F$14),ROUND((予定価格!G1587*(入力表!$F$12-予定価格!$H$1943)/予定価格!$G$1943)+予定価格!H1587,-$F$14))</f>
        <v>#DIV/0!</v>
      </c>
      <c r="V1599" t="e">
        <f>IF(U1599=0,1,IF(予定価格!O1587=0,1,(U1599-予定価格!P1587)/予定価格!O1587))</f>
        <v>#DIV/0!</v>
      </c>
      <c r="W1599" t="e">
        <f t="shared" si="437"/>
        <v>#DIV/0!</v>
      </c>
      <c r="X1599" t="e">
        <f t="shared" si="446"/>
        <v>#DIV/0!</v>
      </c>
      <c r="Y1599" t="e">
        <f>IF(U1599=0,0,IF(予定価格!G1587=0,0,(U1599-予定価格!H1587)/予定価格!G1587))</f>
        <v>#DIV/0!</v>
      </c>
      <c r="Z1599" t="e">
        <f t="shared" si="438"/>
        <v>#DIV/0!</v>
      </c>
      <c r="AA1599" t="e">
        <f t="shared" si="447"/>
        <v>#DIV/0!</v>
      </c>
      <c r="AB1599" s="6" t="e">
        <f t="shared" si="448"/>
        <v>#DIV/0!</v>
      </c>
    </row>
    <row r="1600" spans="1:28" hidden="1" x14ac:dyDescent="0.2">
      <c r="A1600">
        <f>+予定価格!A1588</f>
        <v>0</v>
      </c>
      <c r="B1600" s="268">
        <f>ROUND(予定価格!B1588*査定表!$B$1949,-D1600)+E1600</f>
        <v>0</v>
      </c>
      <c r="C1600" s="268"/>
      <c r="D1600" s="32">
        <f t="shared" si="433"/>
        <v>3</v>
      </c>
      <c r="E1600" s="33">
        <f t="shared" si="439"/>
        <v>0</v>
      </c>
      <c r="F1600" s="268">
        <f>IF($F$12=0,0,IF(予定価格!$G$1939=0,ROUND(予定価格!H1588*(入力表!$F$12/予定価格!$H$1943),-H1600),ROUND((予定価格!G1588*(入力表!$F$12-予定価格!$H$1943)/予定価格!$G$1943)+予定価格!H1588,-H1600)))+I1600</f>
        <v>0</v>
      </c>
      <c r="G1600" s="268"/>
      <c r="H1600" s="34">
        <f t="shared" si="434"/>
        <v>3</v>
      </c>
      <c r="I1600" s="35">
        <f t="shared" si="440"/>
        <v>0</v>
      </c>
      <c r="J1600" s="252">
        <f t="shared" si="441"/>
        <v>0</v>
      </c>
      <c r="K1600" s="12">
        <f t="shared" si="442"/>
        <v>0</v>
      </c>
      <c r="L1600" s="37"/>
      <c r="M1600" s="6">
        <f>ROUND(予定価格!B1588*査定表!$B$1949,-$F$14)</f>
        <v>0</v>
      </c>
      <c r="N1600">
        <f>IF(M1600=0,1,M1600/予定価格!B1588)</f>
        <v>1</v>
      </c>
      <c r="O1600">
        <f t="shared" si="435"/>
        <v>11</v>
      </c>
      <c r="P1600">
        <f t="shared" si="443"/>
        <v>0</v>
      </c>
      <c r="Q1600">
        <f>IF(M1600=0,0,M1600/予定価格!B1588)</f>
        <v>0</v>
      </c>
      <c r="R1600">
        <f t="shared" si="436"/>
        <v>11</v>
      </c>
      <c r="S1600">
        <f t="shared" si="444"/>
        <v>0</v>
      </c>
      <c r="T1600" s="6">
        <f t="shared" si="445"/>
        <v>0</v>
      </c>
      <c r="U1600" s="6" t="e">
        <f>IF(予定価格!$G$1939=0,ROUND(予定価格!H1588*(入力表!$F$12/予定価格!$H$1943),-$F$14),ROUND((予定価格!G1588*(入力表!$F$12-予定価格!$H$1943)/予定価格!$G$1943)+予定価格!H1588,-$F$14))</f>
        <v>#DIV/0!</v>
      </c>
      <c r="V1600" t="e">
        <f>IF(U1600=0,1,IF(予定価格!O1588=0,1,(U1600-予定価格!P1588)/予定価格!O1588))</f>
        <v>#DIV/0!</v>
      </c>
      <c r="W1600" t="e">
        <f t="shared" si="437"/>
        <v>#DIV/0!</v>
      </c>
      <c r="X1600" t="e">
        <f t="shared" si="446"/>
        <v>#DIV/0!</v>
      </c>
      <c r="Y1600" t="e">
        <f>IF(U1600=0,0,IF(予定価格!G1588=0,0,(U1600-予定価格!H1588)/予定価格!G1588))</f>
        <v>#DIV/0!</v>
      </c>
      <c r="Z1600" t="e">
        <f t="shared" si="438"/>
        <v>#DIV/0!</v>
      </c>
      <c r="AA1600" t="e">
        <f t="shared" si="447"/>
        <v>#DIV/0!</v>
      </c>
      <c r="AB1600" s="6" t="e">
        <f t="shared" si="448"/>
        <v>#DIV/0!</v>
      </c>
    </row>
    <row r="1601" spans="1:28" hidden="1" x14ac:dyDescent="0.2">
      <c r="A1601">
        <f>+予定価格!A1589</f>
        <v>0</v>
      </c>
      <c r="B1601" s="268">
        <f>ROUND(予定価格!B1589*査定表!$B$1949,-D1601)+E1601</f>
        <v>0</v>
      </c>
      <c r="C1601" s="268"/>
      <c r="D1601" s="32">
        <f t="shared" si="433"/>
        <v>3</v>
      </c>
      <c r="E1601" s="33">
        <f t="shared" si="439"/>
        <v>0</v>
      </c>
      <c r="F1601" s="268">
        <f>IF($F$12=0,0,IF(予定価格!$G$1939=0,ROUND(予定価格!H1589*(入力表!$F$12/予定価格!$H$1943),-H1601),ROUND((予定価格!G1589*(入力表!$F$12-予定価格!$H$1943)/予定価格!$G$1943)+予定価格!H1589,-H1601)))+I1601</f>
        <v>0</v>
      </c>
      <c r="G1601" s="268"/>
      <c r="H1601" s="34">
        <f t="shared" si="434"/>
        <v>3</v>
      </c>
      <c r="I1601" s="35">
        <f t="shared" si="440"/>
        <v>0</v>
      </c>
      <c r="J1601" s="252">
        <f t="shared" si="441"/>
        <v>0</v>
      </c>
      <c r="K1601" s="12">
        <f t="shared" si="442"/>
        <v>0</v>
      </c>
      <c r="L1601" s="37"/>
      <c r="M1601" s="6">
        <f>ROUND(予定価格!B1589*査定表!$B$1949,-$F$14)</f>
        <v>0</v>
      </c>
      <c r="N1601">
        <f>IF(M1601=0,1,M1601/予定価格!B1589)</f>
        <v>1</v>
      </c>
      <c r="O1601">
        <f t="shared" si="435"/>
        <v>11</v>
      </c>
      <c r="P1601">
        <f t="shared" si="443"/>
        <v>0</v>
      </c>
      <c r="Q1601">
        <f>IF(M1601=0,0,M1601/予定価格!B1589)</f>
        <v>0</v>
      </c>
      <c r="R1601">
        <f t="shared" si="436"/>
        <v>11</v>
      </c>
      <c r="S1601">
        <f t="shared" si="444"/>
        <v>0</v>
      </c>
      <c r="T1601" s="6">
        <f t="shared" si="445"/>
        <v>0</v>
      </c>
      <c r="U1601" s="6" t="e">
        <f>IF(予定価格!$G$1939=0,ROUND(予定価格!H1589*(入力表!$F$12/予定価格!$H$1943),-$F$14),ROUND((予定価格!G1589*(入力表!$F$12-予定価格!$H$1943)/予定価格!$G$1943)+予定価格!H1589,-$F$14))</f>
        <v>#DIV/0!</v>
      </c>
      <c r="V1601" t="e">
        <f>IF(U1601=0,1,IF(予定価格!O1589=0,1,(U1601-予定価格!P1589)/予定価格!O1589))</f>
        <v>#DIV/0!</v>
      </c>
      <c r="W1601" t="e">
        <f t="shared" si="437"/>
        <v>#DIV/0!</v>
      </c>
      <c r="X1601" t="e">
        <f t="shared" si="446"/>
        <v>#DIV/0!</v>
      </c>
      <c r="Y1601" t="e">
        <f>IF(U1601=0,0,IF(予定価格!G1589=0,0,(U1601-予定価格!H1589)/予定価格!G1589))</f>
        <v>#DIV/0!</v>
      </c>
      <c r="Z1601" t="e">
        <f t="shared" si="438"/>
        <v>#DIV/0!</v>
      </c>
      <c r="AA1601" t="e">
        <f t="shared" si="447"/>
        <v>#DIV/0!</v>
      </c>
      <c r="AB1601" s="6" t="e">
        <f t="shared" si="448"/>
        <v>#DIV/0!</v>
      </c>
    </row>
    <row r="1602" spans="1:28" hidden="1" x14ac:dyDescent="0.2">
      <c r="A1602">
        <f>+予定価格!A1590</f>
        <v>0</v>
      </c>
      <c r="B1602" s="268">
        <f>ROUND(予定価格!B1590*査定表!$B$1949,-D1602)+E1602</f>
        <v>0</v>
      </c>
      <c r="C1602" s="268"/>
      <c r="D1602" s="32">
        <f t="shared" si="433"/>
        <v>3</v>
      </c>
      <c r="E1602" s="33">
        <f t="shared" si="439"/>
        <v>0</v>
      </c>
      <c r="F1602" s="268">
        <f>IF($F$12=0,0,IF(予定価格!$G$1939=0,ROUND(予定価格!H1590*(入力表!$F$12/予定価格!$H$1943),-H1602),ROUND((予定価格!G1590*(入力表!$F$12-予定価格!$H$1943)/予定価格!$G$1943)+予定価格!H1590,-H1602)))+I1602</f>
        <v>0</v>
      </c>
      <c r="G1602" s="268"/>
      <c r="H1602" s="34">
        <f t="shared" si="434"/>
        <v>3</v>
      </c>
      <c r="I1602" s="35">
        <f t="shared" si="440"/>
        <v>0</v>
      </c>
      <c r="J1602" s="252">
        <f t="shared" si="441"/>
        <v>0</v>
      </c>
      <c r="K1602" s="12">
        <f t="shared" si="442"/>
        <v>0</v>
      </c>
      <c r="L1602" s="37"/>
      <c r="M1602" s="6">
        <f>ROUND(予定価格!B1590*査定表!$B$1949,-$F$14)</f>
        <v>0</v>
      </c>
      <c r="N1602">
        <f>IF(M1602=0,1,M1602/予定価格!B1590)</f>
        <v>1</v>
      </c>
      <c r="O1602">
        <f t="shared" si="435"/>
        <v>11</v>
      </c>
      <c r="P1602">
        <f t="shared" si="443"/>
        <v>0</v>
      </c>
      <c r="Q1602">
        <f>IF(M1602=0,0,M1602/予定価格!B1590)</f>
        <v>0</v>
      </c>
      <c r="R1602">
        <f t="shared" si="436"/>
        <v>11</v>
      </c>
      <c r="S1602">
        <f t="shared" si="444"/>
        <v>0</v>
      </c>
      <c r="T1602" s="6">
        <f t="shared" si="445"/>
        <v>0</v>
      </c>
      <c r="U1602" s="6" t="e">
        <f>IF(予定価格!$G$1939=0,ROUND(予定価格!H1590*(入力表!$F$12/予定価格!$H$1943),-$F$14),ROUND((予定価格!G1590*(入力表!$F$12-予定価格!$H$1943)/予定価格!$G$1943)+予定価格!H1590,-$F$14))</f>
        <v>#DIV/0!</v>
      </c>
      <c r="V1602" t="e">
        <f>IF(U1602=0,1,IF(予定価格!O1590=0,1,(U1602-予定価格!P1590)/予定価格!O1590))</f>
        <v>#DIV/0!</v>
      </c>
      <c r="W1602" t="e">
        <f t="shared" si="437"/>
        <v>#DIV/0!</v>
      </c>
      <c r="X1602" t="e">
        <f t="shared" si="446"/>
        <v>#DIV/0!</v>
      </c>
      <c r="Y1602" t="e">
        <f>IF(U1602=0,0,IF(予定価格!G1590=0,0,(U1602-予定価格!H1590)/予定価格!G1590))</f>
        <v>#DIV/0!</v>
      </c>
      <c r="Z1602" t="e">
        <f t="shared" si="438"/>
        <v>#DIV/0!</v>
      </c>
      <c r="AA1602" t="e">
        <f t="shared" si="447"/>
        <v>#DIV/0!</v>
      </c>
      <c r="AB1602" s="6" t="e">
        <f t="shared" si="448"/>
        <v>#DIV/0!</v>
      </c>
    </row>
    <row r="1603" spans="1:28" hidden="1" x14ac:dyDescent="0.2">
      <c r="A1603">
        <f>+予定価格!A1591</f>
        <v>0</v>
      </c>
      <c r="B1603" s="268">
        <f>ROUND(予定価格!B1591*査定表!$B$1949,-D1603)+E1603</f>
        <v>0</v>
      </c>
      <c r="C1603" s="268"/>
      <c r="D1603" s="32">
        <f t="shared" si="433"/>
        <v>3</v>
      </c>
      <c r="E1603" s="33">
        <f t="shared" si="439"/>
        <v>0</v>
      </c>
      <c r="F1603" s="268">
        <f>IF($F$12=0,0,IF(予定価格!$G$1939=0,ROUND(予定価格!H1591*(入力表!$F$12/予定価格!$H$1943),-H1603),ROUND((予定価格!G1591*(入力表!$F$12-予定価格!$H$1943)/予定価格!$G$1943)+予定価格!H1591,-H1603)))+I1603</f>
        <v>0</v>
      </c>
      <c r="G1603" s="268"/>
      <c r="H1603" s="34">
        <f t="shared" si="434"/>
        <v>3</v>
      </c>
      <c r="I1603" s="35">
        <f t="shared" si="440"/>
        <v>0</v>
      </c>
      <c r="J1603" s="252">
        <f t="shared" si="441"/>
        <v>0</v>
      </c>
      <c r="K1603" s="12">
        <f t="shared" si="442"/>
        <v>0</v>
      </c>
      <c r="L1603" s="37"/>
      <c r="M1603" s="6">
        <f>ROUND(予定価格!B1591*査定表!$B$1949,-$F$14)</f>
        <v>0</v>
      </c>
      <c r="N1603">
        <f>IF(M1603=0,1,M1603/予定価格!B1591)</f>
        <v>1</v>
      </c>
      <c r="O1603">
        <f t="shared" si="435"/>
        <v>11</v>
      </c>
      <c r="P1603">
        <f t="shared" si="443"/>
        <v>0</v>
      </c>
      <c r="Q1603">
        <f>IF(M1603=0,0,M1603/予定価格!B1591)</f>
        <v>0</v>
      </c>
      <c r="R1603">
        <f t="shared" si="436"/>
        <v>11</v>
      </c>
      <c r="S1603">
        <f t="shared" si="444"/>
        <v>0</v>
      </c>
      <c r="T1603" s="6">
        <f t="shared" si="445"/>
        <v>0</v>
      </c>
      <c r="U1603" s="6" t="e">
        <f>IF(予定価格!$G$1939=0,ROUND(予定価格!H1591*(入力表!$F$12/予定価格!$H$1943),-$F$14),ROUND((予定価格!G1591*(入力表!$F$12-予定価格!$H$1943)/予定価格!$G$1943)+予定価格!H1591,-$F$14))</f>
        <v>#DIV/0!</v>
      </c>
      <c r="V1603" t="e">
        <f>IF(U1603=0,1,IF(予定価格!O1591=0,1,(U1603-予定価格!P1591)/予定価格!O1591))</f>
        <v>#DIV/0!</v>
      </c>
      <c r="W1603" t="e">
        <f t="shared" si="437"/>
        <v>#DIV/0!</v>
      </c>
      <c r="X1603" t="e">
        <f t="shared" si="446"/>
        <v>#DIV/0!</v>
      </c>
      <c r="Y1603" t="e">
        <f>IF(U1603=0,0,IF(予定価格!G1591=0,0,(U1603-予定価格!H1591)/予定価格!G1591))</f>
        <v>#DIV/0!</v>
      </c>
      <c r="Z1603" t="e">
        <f t="shared" si="438"/>
        <v>#DIV/0!</v>
      </c>
      <c r="AA1603" t="e">
        <f t="shared" si="447"/>
        <v>#DIV/0!</v>
      </c>
      <c r="AB1603" s="6" t="e">
        <f t="shared" si="448"/>
        <v>#DIV/0!</v>
      </c>
    </row>
    <row r="1604" spans="1:28" hidden="1" x14ac:dyDescent="0.2">
      <c r="A1604">
        <f>+予定価格!A1592</f>
        <v>0</v>
      </c>
      <c r="B1604" s="268">
        <f>ROUND(予定価格!B1592*査定表!$B$1949,-D1604)+E1604</f>
        <v>0</v>
      </c>
      <c r="C1604" s="268"/>
      <c r="D1604" s="32">
        <f t="shared" si="433"/>
        <v>3</v>
      </c>
      <c r="E1604" s="33">
        <f t="shared" si="439"/>
        <v>0</v>
      </c>
      <c r="F1604" s="268">
        <f>IF($F$12=0,0,IF(予定価格!$G$1939=0,ROUND(予定価格!H1592*(入力表!$F$12/予定価格!$H$1943),-H1604),ROUND((予定価格!G1592*(入力表!$F$12-予定価格!$H$1943)/予定価格!$G$1943)+予定価格!H1592,-H1604)))+I1604</f>
        <v>0</v>
      </c>
      <c r="G1604" s="268"/>
      <c r="H1604" s="34">
        <f t="shared" si="434"/>
        <v>3</v>
      </c>
      <c r="I1604" s="35">
        <f t="shared" si="440"/>
        <v>0</v>
      </c>
      <c r="J1604" s="252">
        <f t="shared" si="441"/>
        <v>0</v>
      </c>
      <c r="K1604" s="12">
        <f t="shared" si="442"/>
        <v>0</v>
      </c>
      <c r="L1604" s="37"/>
      <c r="M1604" s="6">
        <f>ROUND(予定価格!B1592*査定表!$B$1949,-$F$14)</f>
        <v>0</v>
      </c>
      <c r="N1604">
        <f>IF(M1604=0,1,M1604/予定価格!B1592)</f>
        <v>1</v>
      </c>
      <c r="O1604">
        <f t="shared" si="435"/>
        <v>11</v>
      </c>
      <c r="P1604">
        <f t="shared" si="443"/>
        <v>0</v>
      </c>
      <c r="Q1604">
        <f>IF(M1604=0,0,M1604/予定価格!B1592)</f>
        <v>0</v>
      </c>
      <c r="R1604">
        <f t="shared" si="436"/>
        <v>11</v>
      </c>
      <c r="S1604">
        <f t="shared" si="444"/>
        <v>0</v>
      </c>
      <c r="T1604" s="6">
        <f t="shared" si="445"/>
        <v>0</v>
      </c>
      <c r="U1604" s="6" t="e">
        <f>IF(予定価格!$G$1939=0,ROUND(予定価格!H1592*(入力表!$F$12/予定価格!$H$1943),-$F$14),ROUND((予定価格!G1592*(入力表!$F$12-予定価格!$H$1943)/予定価格!$G$1943)+予定価格!H1592,-$F$14))</f>
        <v>#DIV/0!</v>
      </c>
      <c r="V1604" t="e">
        <f>IF(U1604=0,1,IF(予定価格!O1592=0,1,(U1604-予定価格!P1592)/予定価格!O1592))</f>
        <v>#DIV/0!</v>
      </c>
      <c r="W1604" t="e">
        <f t="shared" si="437"/>
        <v>#DIV/0!</v>
      </c>
      <c r="X1604" t="e">
        <f t="shared" si="446"/>
        <v>#DIV/0!</v>
      </c>
      <c r="Y1604" t="e">
        <f>IF(U1604=0,0,IF(予定価格!G1592=0,0,(U1604-予定価格!H1592)/予定価格!G1592))</f>
        <v>#DIV/0!</v>
      </c>
      <c r="Z1604" t="e">
        <f t="shared" si="438"/>
        <v>#DIV/0!</v>
      </c>
      <c r="AA1604" t="e">
        <f t="shared" si="447"/>
        <v>#DIV/0!</v>
      </c>
      <c r="AB1604" s="6" t="e">
        <f t="shared" si="448"/>
        <v>#DIV/0!</v>
      </c>
    </row>
    <row r="1605" spans="1:28" hidden="1" x14ac:dyDescent="0.2">
      <c r="A1605">
        <f>+予定価格!A1593</f>
        <v>0</v>
      </c>
      <c r="B1605" s="268">
        <f>ROUND(予定価格!B1593*査定表!$B$1949,-D1605)+E1605</f>
        <v>0</v>
      </c>
      <c r="C1605" s="268"/>
      <c r="D1605" s="32">
        <f t="shared" si="433"/>
        <v>3</v>
      </c>
      <c r="E1605" s="33">
        <f t="shared" si="439"/>
        <v>0</v>
      </c>
      <c r="F1605" s="268">
        <f>IF($F$12=0,0,IF(予定価格!$G$1939=0,ROUND(予定価格!H1593*(入力表!$F$12/予定価格!$H$1943),-H1605),ROUND((予定価格!G1593*(入力表!$F$12-予定価格!$H$1943)/予定価格!$G$1943)+予定価格!H1593,-H1605)))+I1605</f>
        <v>0</v>
      </c>
      <c r="G1605" s="268"/>
      <c r="H1605" s="34">
        <f t="shared" si="434"/>
        <v>3</v>
      </c>
      <c r="I1605" s="35">
        <f t="shared" si="440"/>
        <v>0</v>
      </c>
      <c r="J1605" s="252">
        <f t="shared" si="441"/>
        <v>0</v>
      </c>
      <c r="K1605" s="12">
        <f t="shared" si="442"/>
        <v>0</v>
      </c>
      <c r="L1605" s="37"/>
      <c r="M1605" s="6">
        <f>ROUND(予定価格!B1593*査定表!$B$1949,-$F$14)</f>
        <v>0</v>
      </c>
      <c r="N1605">
        <f>IF(M1605=0,1,M1605/予定価格!B1593)</f>
        <v>1</v>
      </c>
      <c r="O1605">
        <f t="shared" si="435"/>
        <v>11</v>
      </c>
      <c r="P1605">
        <f t="shared" si="443"/>
        <v>0</v>
      </c>
      <c r="Q1605">
        <f>IF(M1605=0,0,M1605/予定価格!B1593)</f>
        <v>0</v>
      </c>
      <c r="R1605">
        <f t="shared" si="436"/>
        <v>11</v>
      </c>
      <c r="S1605">
        <f t="shared" si="444"/>
        <v>0</v>
      </c>
      <c r="T1605" s="6">
        <f t="shared" si="445"/>
        <v>0</v>
      </c>
      <c r="U1605" s="6" t="e">
        <f>IF(予定価格!$G$1939=0,ROUND(予定価格!H1593*(入力表!$F$12/予定価格!$H$1943),-$F$14),ROUND((予定価格!G1593*(入力表!$F$12-予定価格!$H$1943)/予定価格!$G$1943)+予定価格!H1593,-$F$14))</f>
        <v>#DIV/0!</v>
      </c>
      <c r="V1605" t="e">
        <f>IF(U1605=0,1,IF(予定価格!O1593=0,1,(U1605-予定価格!P1593)/予定価格!O1593))</f>
        <v>#DIV/0!</v>
      </c>
      <c r="W1605" t="e">
        <f t="shared" si="437"/>
        <v>#DIV/0!</v>
      </c>
      <c r="X1605" t="e">
        <f t="shared" si="446"/>
        <v>#DIV/0!</v>
      </c>
      <c r="Y1605" t="e">
        <f>IF(U1605=0,0,IF(予定価格!G1593=0,0,(U1605-予定価格!H1593)/予定価格!G1593))</f>
        <v>#DIV/0!</v>
      </c>
      <c r="Z1605" t="e">
        <f t="shared" si="438"/>
        <v>#DIV/0!</v>
      </c>
      <c r="AA1605" t="e">
        <f t="shared" si="447"/>
        <v>#DIV/0!</v>
      </c>
      <c r="AB1605" s="6" t="e">
        <f t="shared" si="448"/>
        <v>#DIV/0!</v>
      </c>
    </row>
    <row r="1606" spans="1:28" hidden="1" x14ac:dyDescent="0.2">
      <c r="A1606">
        <f>+予定価格!A1594</f>
        <v>0</v>
      </c>
      <c r="B1606" s="268">
        <f>ROUND(予定価格!B1594*査定表!$B$1949,-D1606)+E1606</f>
        <v>0</v>
      </c>
      <c r="C1606" s="268"/>
      <c r="D1606" s="32">
        <f t="shared" si="433"/>
        <v>3</v>
      </c>
      <c r="E1606" s="33">
        <f t="shared" si="439"/>
        <v>0</v>
      </c>
      <c r="F1606" s="268">
        <f>IF($F$12=0,0,IF(予定価格!$G$1939=0,ROUND(予定価格!H1594*(入力表!$F$12/予定価格!$H$1943),-H1606),ROUND((予定価格!G1594*(入力表!$F$12-予定価格!$H$1943)/予定価格!$G$1943)+予定価格!H1594,-H1606)))+I1606</f>
        <v>0</v>
      </c>
      <c r="G1606" s="268"/>
      <c r="H1606" s="34">
        <f t="shared" si="434"/>
        <v>3</v>
      </c>
      <c r="I1606" s="35">
        <f t="shared" si="440"/>
        <v>0</v>
      </c>
      <c r="J1606" s="252">
        <f t="shared" si="441"/>
        <v>0</v>
      </c>
      <c r="K1606" s="12">
        <f t="shared" si="442"/>
        <v>0</v>
      </c>
      <c r="L1606" s="37"/>
      <c r="M1606" s="6">
        <f>ROUND(予定価格!B1594*査定表!$B$1949,-$F$14)</f>
        <v>0</v>
      </c>
      <c r="N1606">
        <f>IF(M1606=0,1,M1606/予定価格!B1594)</f>
        <v>1</v>
      </c>
      <c r="O1606">
        <f t="shared" si="435"/>
        <v>11</v>
      </c>
      <c r="P1606">
        <f t="shared" si="443"/>
        <v>0</v>
      </c>
      <c r="Q1606">
        <f>IF(M1606=0,0,M1606/予定価格!B1594)</f>
        <v>0</v>
      </c>
      <c r="R1606">
        <f t="shared" si="436"/>
        <v>11</v>
      </c>
      <c r="S1606">
        <f t="shared" si="444"/>
        <v>0</v>
      </c>
      <c r="T1606" s="6">
        <f t="shared" si="445"/>
        <v>0</v>
      </c>
      <c r="U1606" s="6" t="e">
        <f>IF(予定価格!$G$1939=0,ROUND(予定価格!H1594*(入力表!$F$12/予定価格!$H$1943),-$F$14),ROUND((予定価格!G1594*(入力表!$F$12-予定価格!$H$1943)/予定価格!$G$1943)+予定価格!H1594,-$F$14))</f>
        <v>#DIV/0!</v>
      </c>
      <c r="V1606" t="e">
        <f>IF(U1606=0,1,IF(予定価格!O1594=0,1,(U1606-予定価格!P1594)/予定価格!O1594))</f>
        <v>#DIV/0!</v>
      </c>
      <c r="W1606" t="e">
        <f t="shared" si="437"/>
        <v>#DIV/0!</v>
      </c>
      <c r="X1606" t="e">
        <f t="shared" si="446"/>
        <v>#DIV/0!</v>
      </c>
      <c r="Y1606" t="e">
        <f>IF(U1606=0,0,IF(予定価格!G1594=0,0,(U1606-予定価格!H1594)/予定価格!G1594))</f>
        <v>#DIV/0!</v>
      </c>
      <c r="Z1606" t="e">
        <f t="shared" si="438"/>
        <v>#DIV/0!</v>
      </c>
      <c r="AA1606" t="e">
        <f t="shared" si="447"/>
        <v>#DIV/0!</v>
      </c>
      <c r="AB1606" s="6" t="e">
        <f t="shared" si="448"/>
        <v>#DIV/0!</v>
      </c>
    </row>
    <row r="1607" spans="1:28" hidden="1" x14ac:dyDescent="0.2">
      <c r="A1607">
        <f>+予定価格!A1595</f>
        <v>0</v>
      </c>
      <c r="B1607" s="268">
        <f>ROUND(予定価格!B1595*査定表!$B$1949,-D1607)+E1607</f>
        <v>0</v>
      </c>
      <c r="C1607" s="268"/>
      <c r="D1607" s="32">
        <f t="shared" si="433"/>
        <v>3</v>
      </c>
      <c r="E1607" s="33">
        <f t="shared" si="439"/>
        <v>0</v>
      </c>
      <c r="F1607" s="268">
        <f>IF($F$12=0,0,IF(予定価格!$G$1939=0,ROUND(予定価格!H1595*(入力表!$F$12/予定価格!$H$1943),-H1607),ROUND((予定価格!G1595*(入力表!$F$12-予定価格!$H$1943)/予定価格!$G$1943)+予定価格!H1595,-H1607)))+I1607</f>
        <v>0</v>
      </c>
      <c r="G1607" s="268"/>
      <c r="H1607" s="34">
        <f t="shared" si="434"/>
        <v>3</v>
      </c>
      <c r="I1607" s="35">
        <f t="shared" si="440"/>
        <v>0</v>
      </c>
      <c r="J1607" s="252">
        <f t="shared" si="441"/>
        <v>0</v>
      </c>
      <c r="K1607" s="12">
        <f t="shared" si="442"/>
        <v>0</v>
      </c>
      <c r="L1607" s="37"/>
      <c r="M1607" s="6">
        <f>ROUND(予定価格!B1595*査定表!$B$1949,-$F$14)</f>
        <v>0</v>
      </c>
      <c r="N1607">
        <f>IF(M1607=0,1,M1607/予定価格!B1595)</f>
        <v>1</v>
      </c>
      <c r="O1607">
        <f t="shared" si="435"/>
        <v>11</v>
      </c>
      <c r="P1607">
        <f t="shared" si="443"/>
        <v>0</v>
      </c>
      <c r="Q1607">
        <f>IF(M1607=0,0,M1607/予定価格!B1595)</f>
        <v>0</v>
      </c>
      <c r="R1607">
        <f t="shared" si="436"/>
        <v>11</v>
      </c>
      <c r="S1607">
        <f t="shared" si="444"/>
        <v>0</v>
      </c>
      <c r="T1607" s="6">
        <f t="shared" si="445"/>
        <v>0</v>
      </c>
      <c r="U1607" s="6" t="e">
        <f>IF(予定価格!$G$1939=0,ROUND(予定価格!H1595*(入力表!$F$12/予定価格!$H$1943),-$F$14),ROUND((予定価格!G1595*(入力表!$F$12-予定価格!$H$1943)/予定価格!$G$1943)+予定価格!H1595,-$F$14))</f>
        <v>#DIV/0!</v>
      </c>
      <c r="V1607" t="e">
        <f>IF(U1607=0,1,IF(予定価格!O1595=0,1,(U1607-予定価格!P1595)/予定価格!O1595))</f>
        <v>#DIV/0!</v>
      </c>
      <c r="W1607" t="e">
        <f t="shared" si="437"/>
        <v>#DIV/0!</v>
      </c>
      <c r="X1607" t="e">
        <f t="shared" si="446"/>
        <v>#DIV/0!</v>
      </c>
      <c r="Y1607" t="e">
        <f>IF(U1607=0,0,IF(予定価格!G1595=0,0,(U1607-予定価格!H1595)/予定価格!G1595))</f>
        <v>#DIV/0!</v>
      </c>
      <c r="Z1607" t="e">
        <f t="shared" si="438"/>
        <v>#DIV/0!</v>
      </c>
      <c r="AA1607" t="e">
        <f t="shared" si="447"/>
        <v>#DIV/0!</v>
      </c>
      <c r="AB1607" s="6" t="e">
        <f t="shared" si="448"/>
        <v>#DIV/0!</v>
      </c>
    </row>
    <row r="1608" spans="1:28" hidden="1" x14ac:dyDescent="0.2">
      <c r="A1608">
        <f>+予定価格!A1596</f>
        <v>0</v>
      </c>
      <c r="B1608" s="268">
        <f>ROUND(予定価格!B1596*査定表!$B$1949,-D1608)+E1608</f>
        <v>0</v>
      </c>
      <c r="C1608" s="268"/>
      <c r="D1608" s="32">
        <f t="shared" si="433"/>
        <v>3</v>
      </c>
      <c r="E1608" s="33">
        <f t="shared" si="439"/>
        <v>0</v>
      </c>
      <c r="F1608" s="268">
        <f>IF($F$12=0,0,IF(予定価格!$G$1939=0,ROUND(予定価格!H1596*(入力表!$F$12/予定価格!$H$1943),-H1608),ROUND((予定価格!G1596*(入力表!$F$12-予定価格!$H$1943)/予定価格!$G$1943)+予定価格!H1596,-H1608)))+I1608</f>
        <v>0</v>
      </c>
      <c r="G1608" s="268"/>
      <c r="H1608" s="34">
        <f t="shared" si="434"/>
        <v>3</v>
      </c>
      <c r="I1608" s="35">
        <f t="shared" si="440"/>
        <v>0</v>
      </c>
      <c r="J1608" s="252">
        <f t="shared" si="441"/>
        <v>0</v>
      </c>
      <c r="K1608" s="12">
        <f t="shared" si="442"/>
        <v>0</v>
      </c>
      <c r="L1608" s="37"/>
      <c r="M1608" s="6">
        <f>ROUND(予定価格!B1596*査定表!$B$1949,-$F$14)</f>
        <v>0</v>
      </c>
      <c r="N1608">
        <f>IF(M1608=0,1,M1608/予定価格!B1596)</f>
        <v>1</v>
      </c>
      <c r="O1608">
        <f t="shared" si="435"/>
        <v>11</v>
      </c>
      <c r="P1608">
        <f t="shared" si="443"/>
        <v>0</v>
      </c>
      <c r="Q1608">
        <f>IF(M1608=0,0,M1608/予定価格!B1596)</f>
        <v>0</v>
      </c>
      <c r="R1608">
        <f t="shared" si="436"/>
        <v>11</v>
      </c>
      <c r="S1608">
        <f t="shared" si="444"/>
        <v>0</v>
      </c>
      <c r="T1608" s="6">
        <f t="shared" si="445"/>
        <v>0</v>
      </c>
      <c r="U1608" s="6" t="e">
        <f>IF(予定価格!$G$1939=0,ROUND(予定価格!H1596*(入力表!$F$12/予定価格!$H$1943),-$F$14),ROUND((予定価格!G1596*(入力表!$F$12-予定価格!$H$1943)/予定価格!$G$1943)+予定価格!H1596,-$F$14))</f>
        <v>#DIV/0!</v>
      </c>
      <c r="V1608" t="e">
        <f>IF(U1608=0,1,IF(予定価格!O1596=0,1,(U1608-予定価格!P1596)/予定価格!O1596))</f>
        <v>#DIV/0!</v>
      </c>
      <c r="W1608" t="e">
        <f t="shared" si="437"/>
        <v>#DIV/0!</v>
      </c>
      <c r="X1608" t="e">
        <f t="shared" si="446"/>
        <v>#DIV/0!</v>
      </c>
      <c r="Y1608" t="e">
        <f>IF(U1608=0,0,IF(予定価格!G1596=0,0,(U1608-予定価格!H1596)/予定価格!G1596))</f>
        <v>#DIV/0!</v>
      </c>
      <c r="Z1608" t="e">
        <f t="shared" si="438"/>
        <v>#DIV/0!</v>
      </c>
      <c r="AA1608" t="e">
        <f t="shared" si="447"/>
        <v>#DIV/0!</v>
      </c>
      <c r="AB1608" s="6" t="e">
        <f t="shared" si="448"/>
        <v>#DIV/0!</v>
      </c>
    </row>
    <row r="1609" spans="1:28" hidden="1" x14ac:dyDescent="0.2">
      <c r="A1609">
        <f>+予定価格!A1597</f>
        <v>0</v>
      </c>
      <c r="B1609" s="268">
        <f>ROUND(予定価格!B1597*査定表!$B$1949,-D1609)+E1609</f>
        <v>0</v>
      </c>
      <c r="C1609" s="268"/>
      <c r="D1609" s="32">
        <f t="shared" si="433"/>
        <v>3</v>
      </c>
      <c r="E1609" s="33">
        <f t="shared" si="439"/>
        <v>0</v>
      </c>
      <c r="F1609" s="268">
        <f>IF($F$12=0,0,IF(予定価格!$G$1939=0,ROUND(予定価格!H1597*(入力表!$F$12/予定価格!$H$1943),-H1609),ROUND((予定価格!G1597*(入力表!$F$12-予定価格!$H$1943)/予定価格!$G$1943)+予定価格!H1597,-H1609)))+I1609</f>
        <v>0</v>
      </c>
      <c r="G1609" s="268"/>
      <c r="H1609" s="34">
        <f t="shared" si="434"/>
        <v>3</v>
      </c>
      <c r="I1609" s="35">
        <f t="shared" si="440"/>
        <v>0</v>
      </c>
      <c r="J1609" s="252">
        <f t="shared" si="441"/>
        <v>0</v>
      </c>
      <c r="K1609" s="12">
        <f t="shared" si="442"/>
        <v>0</v>
      </c>
      <c r="L1609" s="37"/>
      <c r="M1609" s="6">
        <f>ROUND(予定価格!B1597*査定表!$B$1949,-$F$14)</f>
        <v>0</v>
      </c>
      <c r="N1609">
        <f>IF(M1609=0,1,M1609/予定価格!B1597)</f>
        <v>1</v>
      </c>
      <c r="O1609">
        <f t="shared" si="435"/>
        <v>11</v>
      </c>
      <c r="P1609">
        <f t="shared" si="443"/>
        <v>0</v>
      </c>
      <c r="Q1609">
        <f>IF(M1609=0,0,M1609/予定価格!B1597)</f>
        <v>0</v>
      </c>
      <c r="R1609">
        <f t="shared" si="436"/>
        <v>11</v>
      </c>
      <c r="S1609">
        <f t="shared" si="444"/>
        <v>0</v>
      </c>
      <c r="T1609" s="6">
        <f t="shared" si="445"/>
        <v>0</v>
      </c>
      <c r="U1609" s="6" t="e">
        <f>IF(予定価格!$G$1939=0,ROUND(予定価格!H1597*(入力表!$F$12/予定価格!$H$1943),-$F$14),ROUND((予定価格!G1597*(入力表!$F$12-予定価格!$H$1943)/予定価格!$G$1943)+予定価格!H1597,-$F$14))</f>
        <v>#DIV/0!</v>
      </c>
      <c r="V1609" t="e">
        <f>IF(U1609=0,1,IF(予定価格!O1597=0,1,(U1609-予定価格!P1597)/予定価格!O1597))</f>
        <v>#DIV/0!</v>
      </c>
      <c r="W1609" t="e">
        <f t="shared" si="437"/>
        <v>#DIV/0!</v>
      </c>
      <c r="X1609" t="e">
        <f t="shared" si="446"/>
        <v>#DIV/0!</v>
      </c>
      <c r="Y1609" t="e">
        <f>IF(U1609=0,0,IF(予定価格!G1597=0,0,(U1609-予定価格!H1597)/予定価格!G1597))</f>
        <v>#DIV/0!</v>
      </c>
      <c r="Z1609" t="e">
        <f t="shared" si="438"/>
        <v>#DIV/0!</v>
      </c>
      <c r="AA1609" t="e">
        <f t="shared" si="447"/>
        <v>#DIV/0!</v>
      </c>
      <c r="AB1609" s="6" t="e">
        <f t="shared" si="448"/>
        <v>#DIV/0!</v>
      </c>
    </row>
    <row r="1610" spans="1:28" hidden="1" x14ac:dyDescent="0.2">
      <c r="A1610">
        <f>+予定価格!A1598</f>
        <v>0</v>
      </c>
      <c r="B1610" s="268">
        <f>ROUND(予定価格!B1598*査定表!$B$1949,-D1610)+E1610</f>
        <v>0</v>
      </c>
      <c r="C1610" s="268"/>
      <c r="D1610" s="32">
        <f t="shared" si="433"/>
        <v>3</v>
      </c>
      <c r="E1610" s="33">
        <f t="shared" si="439"/>
        <v>0</v>
      </c>
      <c r="F1610" s="268">
        <f>IF($F$12=0,0,IF(予定価格!$G$1939=0,ROUND(予定価格!H1598*(入力表!$F$12/予定価格!$H$1943),-H1610),ROUND((予定価格!G1598*(入力表!$F$12-予定価格!$H$1943)/予定価格!$G$1943)+予定価格!H1598,-H1610)))+I1610</f>
        <v>0</v>
      </c>
      <c r="G1610" s="268"/>
      <c r="H1610" s="34">
        <f t="shared" si="434"/>
        <v>3</v>
      </c>
      <c r="I1610" s="35">
        <f t="shared" si="440"/>
        <v>0</v>
      </c>
      <c r="J1610" s="252">
        <f t="shared" si="441"/>
        <v>0</v>
      </c>
      <c r="K1610" s="12">
        <f t="shared" si="442"/>
        <v>0</v>
      </c>
      <c r="L1610" s="37"/>
      <c r="M1610" s="6">
        <f>ROUND(予定価格!B1598*査定表!$B$1949,-$F$14)</f>
        <v>0</v>
      </c>
      <c r="N1610">
        <f>IF(M1610=0,1,M1610/予定価格!B1598)</f>
        <v>1</v>
      </c>
      <c r="O1610">
        <f t="shared" si="435"/>
        <v>11</v>
      </c>
      <c r="P1610">
        <f t="shared" si="443"/>
        <v>0</v>
      </c>
      <c r="Q1610">
        <f>IF(M1610=0,0,M1610/予定価格!B1598)</f>
        <v>0</v>
      </c>
      <c r="R1610">
        <f t="shared" si="436"/>
        <v>11</v>
      </c>
      <c r="S1610">
        <f t="shared" si="444"/>
        <v>0</v>
      </c>
      <c r="T1610" s="6">
        <f t="shared" si="445"/>
        <v>0</v>
      </c>
      <c r="U1610" s="6" t="e">
        <f>IF(予定価格!$G$1939=0,ROUND(予定価格!H1598*(入力表!$F$12/予定価格!$H$1943),-$F$14),ROUND((予定価格!G1598*(入力表!$F$12-予定価格!$H$1943)/予定価格!$G$1943)+予定価格!H1598,-$F$14))</f>
        <v>#DIV/0!</v>
      </c>
      <c r="V1610" t="e">
        <f>IF(U1610=0,1,IF(予定価格!O1598=0,1,(U1610-予定価格!P1598)/予定価格!O1598))</f>
        <v>#DIV/0!</v>
      </c>
      <c r="W1610" t="e">
        <f t="shared" si="437"/>
        <v>#DIV/0!</v>
      </c>
      <c r="X1610" t="e">
        <f t="shared" si="446"/>
        <v>#DIV/0!</v>
      </c>
      <c r="Y1610" t="e">
        <f>IF(U1610=0,0,IF(予定価格!G1598=0,0,(U1610-予定価格!H1598)/予定価格!G1598))</f>
        <v>#DIV/0!</v>
      </c>
      <c r="Z1610" t="e">
        <f t="shared" si="438"/>
        <v>#DIV/0!</v>
      </c>
      <c r="AA1610" t="e">
        <f t="shared" si="447"/>
        <v>#DIV/0!</v>
      </c>
      <c r="AB1610" s="6" t="e">
        <f t="shared" si="448"/>
        <v>#DIV/0!</v>
      </c>
    </row>
    <row r="1611" spans="1:28" hidden="1" x14ac:dyDescent="0.2">
      <c r="A1611">
        <f>+予定価格!A1599</f>
        <v>0</v>
      </c>
      <c r="B1611" s="268">
        <f>ROUND(予定価格!B1599*査定表!$B$1949,-D1611)+E1611</f>
        <v>0</v>
      </c>
      <c r="C1611" s="268"/>
      <c r="D1611" s="32">
        <f t="shared" si="433"/>
        <v>3</v>
      </c>
      <c r="E1611" s="33">
        <f t="shared" si="439"/>
        <v>0</v>
      </c>
      <c r="F1611" s="268">
        <f>IF($F$12=0,0,IF(予定価格!$G$1939=0,ROUND(予定価格!H1599*(入力表!$F$12/予定価格!$H$1943),-H1611),ROUND((予定価格!G1599*(入力表!$F$12-予定価格!$H$1943)/予定価格!$G$1943)+予定価格!H1599,-H1611)))+I1611</f>
        <v>0</v>
      </c>
      <c r="G1611" s="268"/>
      <c r="H1611" s="34">
        <f t="shared" si="434"/>
        <v>3</v>
      </c>
      <c r="I1611" s="35">
        <f t="shared" si="440"/>
        <v>0</v>
      </c>
      <c r="J1611" s="252">
        <f t="shared" si="441"/>
        <v>0</v>
      </c>
      <c r="K1611" s="12">
        <f t="shared" si="442"/>
        <v>0</v>
      </c>
      <c r="L1611" s="37"/>
      <c r="M1611" s="6">
        <f>ROUND(予定価格!B1599*査定表!$B$1949,-$F$14)</f>
        <v>0</v>
      </c>
      <c r="N1611">
        <f>IF(M1611=0,1,M1611/予定価格!B1599)</f>
        <v>1</v>
      </c>
      <c r="O1611">
        <f t="shared" si="435"/>
        <v>11</v>
      </c>
      <c r="P1611">
        <f t="shared" si="443"/>
        <v>0</v>
      </c>
      <c r="Q1611">
        <f>IF(M1611=0,0,M1611/予定価格!B1599)</f>
        <v>0</v>
      </c>
      <c r="R1611">
        <f t="shared" si="436"/>
        <v>11</v>
      </c>
      <c r="S1611">
        <f t="shared" si="444"/>
        <v>0</v>
      </c>
      <c r="T1611" s="6">
        <f t="shared" si="445"/>
        <v>0</v>
      </c>
      <c r="U1611" s="6" t="e">
        <f>IF(予定価格!$G$1939=0,ROUND(予定価格!H1599*(入力表!$F$12/予定価格!$H$1943),-$F$14),ROUND((予定価格!G1599*(入力表!$F$12-予定価格!$H$1943)/予定価格!$G$1943)+予定価格!H1599,-$F$14))</f>
        <v>#DIV/0!</v>
      </c>
      <c r="V1611" t="e">
        <f>IF(U1611=0,1,IF(予定価格!O1599=0,1,(U1611-予定価格!P1599)/予定価格!O1599))</f>
        <v>#DIV/0!</v>
      </c>
      <c r="W1611" t="e">
        <f t="shared" si="437"/>
        <v>#DIV/0!</v>
      </c>
      <c r="X1611" t="e">
        <f t="shared" si="446"/>
        <v>#DIV/0!</v>
      </c>
      <c r="Y1611" t="e">
        <f>IF(U1611=0,0,IF(予定価格!G1599=0,0,(U1611-予定価格!H1599)/予定価格!G1599))</f>
        <v>#DIV/0!</v>
      </c>
      <c r="Z1611" t="e">
        <f t="shared" si="438"/>
        <v>#DIV/0!</v>
      </c>
      <c r="AA1611" t="e">
        <f t="shared" si="447"/>
        <v>#DIV/0!</v>
      </c>
      <c r="AB1611" s="6" t="e">
        <f t="shared" si="448"/>
        <v>#DIV/0!</v>
      </c>
    </row>
    <row r="1612" spans="1:28" hidden="1" x14ac:dyDescent="0.2">
      <c r="A1612">
        <f>+予定価格!A1600</f>
        <v>0</v>
      </c>
      <c r="B1612" s="268">
        <f>ROUND(予定価格!B1600*査定表!$B$1949,-D1612)+E1612</f>
        <v>0</v>
      </c>
      <c r="C1612" s="268"/>
      <c r="D1612" s="32">
        <f t="shared" si="433"/>
        <v>3</v>
      </c>
      <c r="E1612" s="33">
        <f t="shared" si="439"/>
        <v>0</v>
      </c>
      <c r="F1612" s="268">
        <f>IF($F$12=0,0,IF(予定価格!$G$1939=0,ROUND(予定価格!H1600*(入力表!$F$12/予定価格!$H$1943),-H1612),ROUND((予定価格!G1600*(入力表!$F$12-予定価格!$H$1943)/予定価格!$G$1943)+予定価格!H1600,-H1612)))+I1612</f>
        <v>0</v>
      </c>
      <c r="G1612" s="268"/>
      <c r="H1612" s="34">
        <f t="shared" si="434"/>
        <v>3</v>
      </c>
      <c r="I1612" s="35">
        <f t="shared" si="440"/>
        <v>0</v>
      </c>
      <c r="J1612" s="252">
        <f t="shared" si="441"/>
        <v>0</v>
      </c>
      <c r="K1612" s="12">
        <f t="shared" si="442"/>
        <v>0</v>
      </c>
      <c r="L1612" s="37"/>
      <c r="M1612" s="6">
        <f>ROUND(予定価格!B1600*査定表!$B$1949,-$F$14)</f>
        <v>0</v>
      </c>
      <c r="N1612">
        <f>IF(M1612=0,1,M1612/予定価格!B1600)</f>
        <v>1</v>
      </c>
      <c r="O1612">
        <f t="shared" si="435"/>
        <v>11</v>
      </c>
      <c r="P1612">
        <f t="shared" si="443"/>
        <v>0</v>
      </c>
      <c r="Q1612">
        <f>IF(M1612=0,0,M1612/予定価格!B1600)</f>
        <v>0</v>
      </c>
      <c r="R1612">
        <f t="shared" si="436"/>
        <v>11</v>
      </c>
      <c r="S1612">
        <f t="shared" si="444"/>
        <v>0</v>
      </c>
      <c r="T1612" s="6">
        <f t="shared" si="445"/>
        <v>0</v>
      </c>
      <c r="U1612" s="6" t="e">
        <f>IF(予定価格!$G$1939=0,ROUND(予定価格!H1600*(入力表!$F$12/予定価格!$H$1943),-$F$14),ROUND((予定価格!G1600*(入力表!$F$12-予定価格!$H$1943)/予定価格!$G$1943)+予定価格!H1600,-$F$14))</f>
        <v>#DIV/0!</v>
      </c>
      <c r="V1612" t="e">
        <f>IF(U1612=0,1,IF(予定価格!O1600=0,1,(U1612-予定価格!P1600)/予定価格!O1600))</f>
        <v>#DIV/0!</v>
      </c>
      <c r="W1612" t="e">
        <f t="shared" si="437"/>
        <v>#DIV/0!</v>
      </c>
      <c r="X1612" t="e">
        <f t="shared" si="446"/>
        <v>#DIV/0!</v>
      </c>
      <c r="Y1612" t="e">
        <f>IF(U1612=0,0,IF(予定価格!G1600=0,0,(U1612-予定価格!H1600)/予定価格!G1600))</f>
        <v>#DIV/0!</v>
      </c>
      <c r="Z1612" t="e">
        <f t="shared" si="438"/>
        <v>#DIV/0!</v>
      </c>
      <c r="AA1612" t="e">
        <f t="shared" si="447"/>
        <v>#DIV/0!</v>
      </c>
      <c r="AB1612" s="6" t="e">
        <f t="shared" si="448"/>
        <v>#DIV/0!</v>
      </c>
    </row>
    <row r="1613" spans="1:28" hidden="1" x14ac:dyDescent="0.2">
      <c r="A1613">
        <f>+予定価格!A1601</f>
        <v>0</v>
      </c>
      <c r="B1613" s="268">
        <f>ROUND(予定価格!B1601*査定表!$B$1949,-D1613)+E1613</f>
        <v>0</v>
      </c>
      <c r="C1613" s="268"/>
      <c r="D1613" s="32">
        <f t="shared" si="433"/>
        <v>3</v>
      </c>
      <c r="E1613" s="33">
        <f t="shared" si="439"/>
        <v>0</v>
      </c>
      <c r="F1613" s="268">
        <f>IF($F$12=0,0,IF(予定価格!$G$1939=0,ROUND(予定価格!H1601*(入力表!$F$12/予定価格!$H$1943),-H1613),ROUND((予定価格!G1601*(入力表!$F$12-予定価格!$H$1943)/予定価格!$G$1943)+予定価格!H1601,-H1613)))+I1613</f>
        <v>0</v>
      </c>
      <c r="G1613" s="268"/>
      <c r="H1613" s="34">
        <f t="shared" si="434"/>
        <v>3</v>
      </c>
      <c r="I1613" s="35">
        <f t="shared" si="440"/>
        <v>0</v>
      </c>
      <c r="J1613" s="252">
        <f t="shared" si="441"/>
        <v>0</v>
      </c>
      <c r="K1613" s="12">
        <f t="shared" si="442"/>
        <v>0</v>
      </c>
      <c r="L1613" s="37"/>
      <c r="M1613" s="6">
        <f>ROUND(予定価格!B1601*査定表!$B$1949,-$F$14)</f>
        <v>0</v>
      </c>
      <c r="N1613">
        <f>IF(M1613=0,1,M1613/予定価格!B1601)</f>
        <v>1</v>
      </c>
      <c r="O1613">
        <f t="shared" si="435"/>
        <v>11</v>
      </c>
      <c r="P1613">
        <f t="shared" si="443"/>
        <v>0</v>
      </c>
      <c r="Q1613">
        <f>IF(M1613=0,0,M1613/予定価格!B1601)</f>
        <v>0</v>
      </c>
      <c r="R1613">
        <f t="shared" si="436"/>
        <v>11</v>
      </c>
      <c r="S1613">
        <f t="shared" si="444"/>
        <v>0</v>
      </c>
      <c r="T1613" s="6">
        <f t="shared" si="445"/>
        <v>0</v>
      </c>
      <c r="U1613" s="6" t="e">
        <f>IF(予定価格!$G$1939=0,ROUND(予定価格!H1601*(入力表!$F$12/予定価格!$H$1943),-$F$14),ROUND((予定価格!G1601*(入力表!$F$12-予定価格!$H$1943)/予定価格!$G$1943)+予定価格!H1601,-$F$14))</f>
        <v>#DIV/0!</v>
      </c>
      <c r="V1613" t="e">
        <f>IF(U1613=0,1,IF(予定価格!O1601=0,1,(U1613-予定価格!P1601)/予定価格!O1601))</f>
        <v>#DIV/0!</v>
      </c>
      <c r="W1613" t="e">
        <f t="shared" si="437"/>
        <v>#DIV/0!</v>
      </c>
      <c r="X1613" t="e">
        <f t="shared" si="446"/>
        <v>#DIV/0!</v>
      </c>
      <c r="Y1613" t="e">
        <f>IF(U1613=0,0,IF(予定価格!G1601=0,0,(U1613-予定価格!H1601)/予定価格!G1601))</f>
        <v>#DIV/0!</v>
      </c>
      <c r="Z1613" t="e">
        <f t="shared" si="438"/>
        <v>#DIV/0!</v>
      </c>
      <c r="AA1613" t="e">
        <f t="shared" si="447"/>
        <v>#DIV/0!</v>
      </c>
      <c r="AB1613" s="6" t="e">
        <f t="shared" si="448"/>
        <v>#DIV/0!</v>
      </c>
    </row>
    <row r="1614" spans="1:28" hidden="1" x14ac:dyDescent="0.2">
      <c r="A1614">
        <f>+予定価格!A1602</f>
        <v>0</v>
      </c>
      <c r="B1614" s="268">
        <f>ROUND(予定価格!B1602*査定表!$B$1949,-D1614)+E1614</f>
        <v>0</v>
      </c>
      <c r="C1614" s="268"/>
      <c r="D1614" s="32">
        <f t="shared" si="433"/>
        <v>3</v>
      </c>
      <c r="E1614" s="33">
        <f t="shared" si="439"/>
        <v>0</v>
      </c>
      <c r="F1614" s="268">
        <f>IF($F$12=0,0,IF(予定価格!$G$1939=0,ROUND(予定価格!H1602*(入力表!$F$12/予定価格!$H$1943),-H1614),ROUND((予定価格!G1602*(入力表!$F$12-予定価格!$H$1943)/予定価格!$G$1943)+予定価格!H1602,-H1614)))+I1614</f>
        <v>0</v>
      </c>
      <c r="G1614" s="268"/>
      <c r="H1614" s="34">
        <f t="shared" si="434"/>
        <v>3</v>
      </c>
      <c r="I1614" s="35">
        <f t="shared" si="440"/>
        <v>0</v>
      </c>
      <c r="J1614" s="252">
        <f t="shared" si="441"/>
        <v>0</v>
      </c>
      <c r="K1614" s="12">
        <f t="shared" si="442"/>
        <v>0</v>
      </c>
      <c r="L1614" s="37"/>
      <c r="M1614" s="6">
        <f>ROUND(予定価格!B1602*査定表!$B$1949,-$F$14)</f>
        <v>0</v>
      </c>
      <c r="N1614">
        <f>IF(M1614=0,1,M1614/予定価格!B1602)</f>
        <v>1</v>
      </c>
      <c r="O1614">
        <f t="shared" si="435"/>
        <v>11</v>
      </c>
      <c r="P1614">
        <f t="shared" si="443"/>
        <v>0</v>
      </c>
      <c r="Q1614">
        <f>IF(M1614=0,0,M1614/予定価格!B1602)</f>
        <v>0</v>
      </c>
      <c r="R1614">
        <f t="shared" si="436"/>
        <v>11</v>
      </c>
      <c r="S1614">
        <f t="shared" si="444"/>
        <v>0</v>
      </c>
      <c r="T1614" s="6">
        <f t="shared" si="445"/>
        <v>0</v>
      </c>
      <c r="U1614" s="6" t="e">
        <f>IF(予定価格!$G$1939=0,ROUND(予定価格!H1602*(入力表!$F$12/予定価格!$H$1943),-$F$14),ROUND((予定価格!G1602*(入力表!$F$12-予定価格!$H$1943)/予定価格!$G$1943)+予定価格!H1602,-$F$14))</f>
        <v>#DIV/0!</v>
      </c>
      <c r="V1614" t="e">
        <f>IF(U1614=0,1,IF(予定価格!O1602=0,1,(U1614-予定価格!P1602)/予定価格!O1602))</f>
        <v>#DIV/0!</v>
      </c>
      <c r="W1614" t="e">
        <f t="shared" si="437"/>
        <v>#DIV/0!</v>
      </c>
      <c r="X1614" t="e">
        <f t="shared" si="446"/>
        <v>#DIV/0!</v>
      </c>
      <c r="Y1614" t="e">
        <f>IF(U1614=0,0,IF(予定価格!G1602=0,0,(U1614-予定価格!H1602)/予定価格!G1602))</f>
        <v>#DIV/0!</v>
      </c>
      <c r="Z1614" t="e">
        <f t="shared" si="438"/>
        <v>#DIV/0!</v>
      </c>
      <c r="AA1614" t="e">
        <f t="shared" si="447"/>
        <v>#DIV/0!</v>
      </c>
      <c r="AB1614" s="6" t="e">
        <f t="shared" si="448"/>
        <v>#DIV/0!</v>
      </c>
    </row>
    <row r="1615" spans="1:28" hidden="1" x14ac:dyDescent="0.2">
      <c r="A1615">
        <f>+予定価格!A1603</f>
        <v>0</v>
      </c>
      <c r="B1615" s="268">
        <f>ROUND(予定価格!B1603*査定表!$B$1949,-D1615)+E1615</f>
        <v>0</v>
      </c>
      <c r="C1615" s="268"/>
      <c r="D1615" s="32">
        <f t="shared" si="433"/>
        <v>3</v>
      </c>
      <c r="E1615" s="33">
        <f t="shared" si="439"/>
        <v>0</v>
      </c>
      <c r="F1615" s="268">
        <f>IF($F$12=0,0,IF(予定価格!$G$1939=0,ROUND(予定価格!H1603*(入力表!$F$12/予定価格!$H$1943),-H1615),ROUND((予定価格!G1603*(入力表!$F$12-予定価格!$H$1943)/予定価格!$G$1943)+予定価格!H1603,-H1615)))+I1615</f>
        <v>0</v>
      </c>
      <c r="G1615" s="268"/>
      <c r="H1615" s="34">
        <f t="shared" si="434"/>
        <v>3</v>
      </c>
      <c r="I1615" s="35">
        <f t="shared" si="440"/>
        <v>0</v>
      </c>
      <c r="J1615" s="252">
        <f t="shared" si="441"/>
        <v>0</v>
      </c>
      <c r="K1615" s="12">
        <f t="shared" si="442"/>
        <v>0</v>
      </c>
      <c r="L1615" s="37"/>
      <c r="M1615" s="6">
        <f>ROUND(予定価格!B1603*査定表!$B$1949,-$F$14)</f>
        <v>0</v>
      </c>
      <c r="N1615">
        <f>IF(M1615=0,1,M1615/予定価格!B1603)</f>
        <v>1</v>
      </c>
      <c r="O1615">
        <f t="shared" si="435"/>
        <v>11</v>
      </c>
      <c r="P1615">
        <f t="shared" si="443"/>
        <v>0</v>
      </c>
      <c r="Q1615">
        <f>IF(M1615=0,0,M1615/予定価格!B1603)</f>
        <v>0</v>
      </c>
      <c r="R1615">
        <f t="shared" si="436"/>
        <v>11</v>
      </c>
      <c r="S1615">
        <f t="shared" si="444"/>
        <v>0</v>
      </c>
      <c r="T1615" s="6">
        <f t="shared" si="445"/>
        <v>0</v>
      </c>
      <c r="U1615" s="6" t="e">
        <f>IF(予定価格!$G$1939=0,ROUND(予定価格!H1603*(入力表!$F$12/予定価格!$H$1943),-$F$14),ROUND((予定価格!G1603*(入力表!$F$12-予定価格!$H$1943)/予定価格!$G$1943)+予定価格!H1603,-$F$14))</f>
        <v>#DIV/0!</v>
      </c>
      <c r="V1615" t="e">
        <f>IF(U1615=0,1,IF(予定価格!O1603=0,1,(U1615-予定価格!P1603)/予定価格!O1603))</f>
        <v>#DIV/0!</v>
      </c>
      <c r="W1615" t="e">
        <f t="shared" si="437"/>
        <v>#DIV/0!</v>
      </c>
      <c r="X1615" t="e">
        <f t="shared" si="446"/>
        <v>#DIV/0!</v>
      </c>
      <c r="Y1615" t="e">
        <f>IF(U1615=0,0,IF(予定価格!G1603=0,0,(U1615-予定価格!H1603)/予定価格!G1603))</f>
        <v>#DIV/0!</v>
      </c>
      <c r="Z1615" t="e">
        <f t="shared" si="438"/>
        <v>#DIV/0!</v>
      </c>
      <c r="AA1615" t="e">
        <f t="shared" si="447"/>
        <v>#DIV/0!</v>
      </c>
      <c r="AB1615" s="6" t="e">
        <f t="shared" si="448"/>
        <v>#DIV/0!</v>
      </c>
    </row>
    <row r="1616" spans="1:28" hidden="1" x14ac:dyDescent="0.2">
      <c r="A1616">
        <f>+予定価格!A1604</f>
        <v>0</v>
      </c>
      <c r="B1616" s="268">
        <f>ROUND(予定価格!B1604*査定表!$B$1949,-D1616)+E1616</f>
        <v>0</v>
      </c>
      <c r="C1616" s="268"/>
      <c r="D1616" s="32">
        <f t="shared" si="433"/>
        <v>3</v>
      </c>
      <c r="E1616" s="33">
        <f t="shared" si="439"/>
        <v>0</v>
      </c>
      <c r="F1616" s="268">
        <f>IF($F$12=0,0,IF(予定価格!$G$1939=0,ROUND(予定価格!H1604*(入力表!$F$12/予定価格!$H$1943),-H1616),ROUND((予定価格!G1604*(入力表!$F$12-予定価格!$H$1943)/予定価格!$G$1943)+予定価格!H1604,-H1616)))+I1616</f>
        <v>0</v>
      </c>
      <c r="G1616" s="268"/>
      <c r="H1616" s="34">
        <f t="shared" si="434"/>
        <v>3</v>
      </c>
      <c r="I1616" s="35">
        <f t="shared" si="440"/>
        <v>0</v>
      </c>
      <c r="J1616" s="252">
        <f t="shared" si="441"/>
        <v>0</v>
      </c>
      <c r="K1616" s="12">
        <f t="shared" si="442"/>
        <v>0</v>
      </c>
      <c r="L1616" s="37"/>
      <c r="M1616" s="6">
        <f>ROUND(予定価格!B1604*査定表!$B$1949,-$F$14)</f>
        <v>0</v>
      </c>
      <c r="N1616">
        <f>IF(M1616=0,1,M1616/予定価格!B1604)</f>
        <v>1</v>
      </c>
      <c r="O1616">
        <f t="shared" si="435"/>
        <v>11</v>
      </c>
      <c r="P1616">
        <f t="shared" si="443"/>
        <v>0</v>
      </c>
      <c r="Q1616">
        <f>IF(M1616=0,0,M1616/予定価格!B1604)</f>
        <v>0</v>
      </c>
      <c r="R1616">
        <f t="shared" si="436"/>
        <v>11</v>
      </c>
      <c r="S1616">
        <f t="shared" si="444"/>
        <v>0</v>
      </c>
      <c r="T1616" s="6">
        <f t="shared" si="445"/>
        <v>0</v>
      </c>
      <c r="U1616" s="6" t="e">
        <f>IF(予定価格!$G$1939=0,ROUND(予定価格!H1604*(入力表!$F$12/予定価格!$H$1943),-$F$14),ROUND((予定価格!G1604*(入力表!$F$12-予定価格!$H$1943)/予定価格!$G$1943)+予定価格!H1604,-$F$14))</f>
        <v>#DIV/0!</v>
      </c>
      <c r="V1616" t="e">
        <f>IF(U1616=0,1,IF(予定価格!O1604=0,1,(U1616-予定価格!P1604)/予定価格!O1604))</f>
        <v>#DIV/0!</v>
      </c>
      <c r="W1616" t="e">
        <f t="shared" si="437"/>
        <v>#DIV/0!</v>
      </c>
      <c r="X1616" t="e">
        <f t="shared" si="446"/>
        <v>#DIV/0!</v>
      </c>
      <c r="Y1616" t="e">
        <f>IF(U1616=0,0,IF(予定価格!G1604=0,0,(U1616-予定価格!H1604)/予定価格!G1604))</f>
        <v>#DIV/0!</v>
      </c>
      <c r="Z1616" t="e">
        <f t="shared" si="438"/>
        <v>#DIV/0!</v>
      </c>
      <c r="AA1616" t="e">
        <f t="shared" si="447"/>
        <v>#DIV/0!</v>
      </c>
      <c r="AB1616" s="6" t="e">
        <f t="shared" si="448"/>
        <v>#DIV/0!</v>
      </c>
    </row>
    <row r="1617" spans="1:28" hidden="1" x14ac:dyDescent="0.2">
      <c r="A1617">
        <f>+予定価格!A1605</f>
        <v>0</v>
      </c>
      <c r="B1617" s="268">
        <f>ROUND(予定価格!B1605*査定表!$B$1949,-D1617)+E1617</f>
        <v>0</v>
      </c>
      <c r="C1617" s="268"/>
      <c r="D1617" s="32">
        <f t="shared" si="433"/>
        <v>3</v>
      </c>
      <c r="E1617" s="33">
        <f t="shared" si="439"/>
        <v>0</v>
      </c>
      <c r="F1617" s="268">
        <f>IF($F$12=0,0,IF(予定価格!$G$1939=0,ROUND(予定価格!H1605*(入力表!$F$12/予定価格!$H$1943),-H1617),ROUND((予定価格!G1605*(入力表!$F$12-予定価格!$H$1943)/予定価格!$G$1943)+予定価格!H1605,-H1617)))+I1617</f>
        <v>0</v>
      </c>
      <c r="G1617" s="268"/>
      <c r="H1617" s="34">
        <f t="shared" si="434"/>
        <v>3</v>
      </c>
      <c r="I1617" s="35">
        <f t="shared" si="440"/>
        <v>0</v>
      </c>
      <c r="J1617" s="252">
        <f t="shared" si="441"/>
        <v>0</v>
      </c>
      <c r="K1617" s="12">
        <f t="shared" si="442"/>
        <v>0</v>
      </c>
      <c r="L1617" s="37"/>
      <c r="M1617" s="6">
        <f>ROUND(予定価格!B1605*査定表!$B$1949,-$F$14)</f>
        <v>0</v>
      </c>
      <c r="N1617">
        <f>IF(M1617=0,1,M1617/予定価格!B1605)</f>
        <v>1</v>
      </c>
      <c r="O1617">
        <f t="shared" si="435"/>
        <v>11</v>
      </c>
      <c r="P1617">
        <f t="shared" si="443"/>
        <v>0</v>
      </c>
      <c r="Q1617">
        <f>IF(M1617=0,0,M1617/予定価格!B1605)</f>
        <v>0</v>
      </c>
      <c r="R1617">
        <f t="shared" si="436"/>
        <v>11</v>
      </c>
      <c r="S1617">
        <f t="shared" si="444"/>
        <v>0</v>
      </c>
      <c r="T1617" s="6">
        <f t="shared" si="445"/>
        <v>0</v>
      </c>
      <c r="U1617" s="6" t="e">
        <f>IF(予定価格!$G$1939=0,ROUND(予定価格!H1605*(入力表!$F$12/予定価格!$H$1943),-$F$14),ROUND((予定価格!G1605*(入力表!$F$12-予定価格!$H$1943)/予定価格!$G$1943)+予定価格!H1605,-$F$14))</f>
        <v>#DIV/0!</v>
      </c>
      <c r="V1617" t="e">
        <f>IF(U1617=0,1,IF(予定価格!O1605=0,1,(U1617-予定価格!P1605)/予定価格!O1605))</f>
        <v>#DIV/0!</v>
      </c>
      <c r="W1617" t="e">
        <f t="shared" si="437"/>
        <v>#DIV/0!</v>
      </c>
      <c r="X1617" t="e">
        <f t="shared" si="446"/>
        <v>#DIV/0!</v>
      </c>
      <c r="Y1617" t="e">
        <f>IF(U1617=0,0,IF(予定価格!G1605=0,0,(U1617-予定価格!H1605)/予定価格!G1605))</f>
        <v>#DIV/0!</v>
      </c>
      <c r="Z1617" t="e">
        <f t="shared" si="438"/>
        <v>#DIV/0!</v>
      </c>
      <c r="AA1617" t="e">
        <f t="shared" si="447"/>
        <v>#DIV/0!</v>
      </c>
      <c r="AB1617" s="6" t="e">
        <f t="shared" si="448"/>
        <v>#DIV/0!</v>
      </c>
    </row>
    <row r="1618" spans="1:28" hidden="1" x14ac:dyDescent="0.2">
      <c r="A1618">
        <f>+予定価格!A1606</f>
        <v>0</v>
      </c>
      <c r="B1618" s="268">
        <f>ROUND(予定価格!B1606*査定表!$B$1949,-D1618)+E1618</f>
        <v>0</v>
      </c>
      <c r="C1618" s="268"/>
      <c r="D1618" s="32">
        <f t="shared" ref="D1618:D1681" si="449">+$F$14</f>
        <v>3</v>
      </c>
      <c r="E1618" s="33">
        <f t="shared" si="439"/>
        <v>0</v>
      </c>
      <c r="F1618" s="268">
        <f>IF($F$12=0,0,IF(予定価格!$G$1939=0,ROUND(予定価格!H1606*(入力表!$F$12/予定価格!$H$1943),-H1618),ROUND((予定価格!G1606*(入力表!$F$12-予定価格!$H$1943)/予定価格!$G$1943)+予定価格!H1606,-H1618)))+I1618</f>
        <v>0</v>
      </c>
      <c r="G1618" s="268"/>
      <c r="H1618" s="34">
        <f t="shared" ref="H1618:H1681" si="450">+$F$14</f>
        <v>3</v>
      </c>
      <c r="I1618" s="35">
        <f t="shared" si="440"/>
        <v>0</v>
      </c>
      <c r="J1618" s="252">
        <f t="shared" si="441"/>
        <v>0</v>
      </c>
      <c r="K1618" s="12">
        <f t="shared" si="442"/>
        <v>0</v>
      </c>
      <c r="L1618" s="37"/>
      <c r="M1618" s="6">
        <f>ROUND(予定価格!B1606*査定表!$B$1949,-$F$14)</f>
        <v>0</v>
      </c>
      <c r="N1618">
        <f>IF(M1618=0,1,M1618/予定価格!B1606)</f>
        <v>1</v>
      </c>
      <c r="O1618">
        <f t="shared" si="435"/>
        <v>11</v>
      </c>
      <c r="P1618">
        <f t="shared" si="443"/>
        <v>0</v>
      </c>
      <c r="Q1618">
        <f>IF(M1618=0,0,M1618/予定価格!B1606)</f>
        <v>0</v>
      </c>
      <c r="R1618">
        <f t="shared" si="436"/>
        <v>11</v>
      </c>
      <c r="S1618">
        <f t="shared" si="444"/>
        <v>0</v>
      </c>
      <c r="T1618" s="6">
        <f t="shared" si="445"/>
        <v>0</v>
      </c>
      <c r="U1618" s="6" t="e">
        <f>IF(予定価格!$G$1939=0,ROUND(予定価格!H1606*(入力表!$F$12/予定価格!$H$1943),-$F$14),ROUND((予定価格!G1606*(入力表!$F$12-予定価格!$H$1943)/予定価格!$G$1943)+予定価格!H1606,-$F$14))</f>
        <v>#DIV/0!</v>
      </c>
      <c r="V1618" t="e">
        <f>IF(U1618=0,1,IF(予定価格!O1606=0,1,(U1618-予定価格!P1606)/予定価格!O1606))</f>
        <v>#DIV/0!</v>
      </c>
      <c r="W1618" t="e">
        <f t="shared" si="437"/>
        <v>#DIV/0!</v>
      </c>
      <c r="X1618" t="e">
        <f t="shared" si="446"/>
        <v>#DIV/0!</v>
      </c>
      <c r="Y1618" t="e">
        <f>IF(U1618=0,0,IF(予定価格!G1606=0,0,(U1618-予定価格!H1606)/予定価格!G1606))</f>
        <v>#DIV/0!</v>
      </c>
      <c r="Z1618" t="e">
        <f t="shared" si="438"/>
        <v>#DIV/0!</v>
      </c>
      <c r="AA1618" t="e">
        <f t="shared" si="447"/>
        <v>#DIV/0!</v>
      </c>
      <c r="AB1618" s="6" t="e">
        <f t="shared" si="448"/>
        <v>#DIV/0!</v>
      </c>
    </row>
    <row r="1619" spans="1:28" hidden="1" x14ac:dyDescent="0.2">
      <c r="A1619">
        <f>+予定価格!A1607</f>
        <v>0</v>
      </c>
      <c r="B1619" s="268">
        <f>ROUND(予定価格!B1607*査定表!$B$1949,-D1619)+E1619</f>
        <v>0</v>
      </c>
      <c r="C1619" s="268"/>
      <c r="D1619" s="32">
        <f t="shared" si="449"/>
        <v>3</v>
      </c>
      <c r="E1619" s="33">
        <f t="shared" si="439"/>
        <v>0</v>
      </c>
      <c r="F1619" s="268">
        <f>IF($F$12=0,0,IF(予定価格!$G$1939=0,ROUND(予定価格!H1607*(入力表!$F$12/予定価格!$H$1943),-H1619),ROUND((予定価格!G1607*(入力表!$F$12-予定価格!$H$1943)/予定価格!$G$1943)+予定価格!H1607,-H1619)))+I1619</f>
        <v>0</v>
      </c>
      <c r="G1619" s="268"/>
      <c r="H1619" s="34">
        <f t="shared" si="450"/>
        <v>3</v>
      </c>
      <c r="I1619" s="35">
        <f t="shared" si="440"/>
        <v>0</v>
      </c>
      <c r="J1619" s="252">
        <f t="shared" si="441"/>
        <v>0</v>
      </c>
      <c r="K1619" s="12">
        <f t="shared" si="442"/>
        <v>0</v>
      </c>
      <c r="L1619" s="37"/>
      <c r="M1619" s="6">
        <f>ROUND(予定価格!B1607*査定表!$B$1949,-$F$14)</f>
        <v>0</v>
      </c>
      <c r="N1619">
        <f>IF(M1619=0,1,M1619/予定価格!B1607)</f>
        <v>1</v>
      </c>
      <c r="O1619">
        <f t="shared" si="435"/>
        <v>11</v>
      </c>
      <c r="P1619">
        <f t="shared" si="443"/>
        <v>0</v>
      </c>
      <c r="Q1619">
        <f>IF(M1619=0,0,M1619/予定価格!B1607)</f>
        <v>0</v>
      </c>
      <c r="R1619">
        <f t="shared" si="436"/>
        <v>11</v>
      </c>
      <c r="S1619">
        <f t="shared" si="444"/>
        <v>0</v>
      </c>
      <c r="T1619" s="6">
        <f t="shared" si="445"/>
        <v>0</v>
      </c>
      <c r="U1619" s="6" t="e">
        <f>IF(予定価格!$G$1939=0,ROUND(予定価格!H1607*(入力表!$F$12/予定価格!$H$1943),-$F$14),ROUND((予定価格!G1607*(入力表!$F$12-予定価格!$H$1943)/予定価格!$G$1943)+予定価格!H1607,-$F$14))</f>
        <v>#DIV/0!</v>
      </c>
      <c r="V1619" t="e">
        <f>IF(U1619=0,1,IF(予定価格!O1607=0,1,(U1619-予定価格!P1607)/予定価格!O1607))</f>
        <v>#DIV/0!</v>
      </c>
      <c r="W1619" t="e">
        <f t="shared" si="437"/>
        <v>#DIV/0!</v>
      </c>
      <c r="X1619" t="e">
        <f t="shared" si="446"/>
        <v>#DIV/0!</v>
      </c>
      <c r="Y1619" t="e">
        <f>IF(U1619=0,0,IF(予定価格!G1607=0,0,(U1619-予定価格!H1607)/予定価格!G1607))</f>
        <v>#DIV/0!</v>
      </c>
      <c r="Z1619" t="e">
        <f t="shared" si="438"/>
        <v>#DIV/0!</v>
      </c>
      <c r="AA1619" t="e">
        <f t="shared" si="447"/>
        <v>#DIV/0!</v>
      </c>
      <c r="AB1619" s="6" t="e">
        <f t="shared" si="448"/>
        <v>#DIV/0!</v>
      </c>
    </row>
    <row r="1620" spans="1:28" hidden="1" x14ac:dyDescent="0.2">
      <c r="A1620">
        <f>+予定価格!A1608</f>
        <v>0</v>
      </c>
      <c r="B1620" s="268">
        <f>ROUND(予定価格!B1608*査定表!$B$1949,-D1620)+E1620</f>
        <v>0</v>
      </c>
      <c r="C1620" s="268"/>
      <c r="D1620" s="32">
        <f t="shared" si="449"/>
        <v>3</v>
      </c>
      <c r="E1620" s="33">
        <f t="shared" si="439"/>
        <v>0</v>
      </c>
      <c r="F1620" s="268">
        <f>IF($F$12=0,0,IF(予定価格!$G$1939=0,ROUND(予定価格!H1608*(入力表!$F$12/予定価格!$H$1943),-H1620),ROUND((予定価格!G1608*(入力表!$F$12-予定価格!$H$1943)/予定価格!$G$1943)+予定価格!H1608,-H1620)))+I1620</f>
        <v>0</v>
      </c>
      <c r="G1620" s="268"/>
      <c r="H1620" s="34">
        <f t="shared" si="450"/>
        <v>3</v>
      </c>
      <c r="I1620" s="35">
        <f t="shared" si="440"/>
        <v>0</v>
      </c>
      <c r="J1620" s="252">
        <f t="shared" si="441"/>
        <v>0</v>
      </c>
      <c r="K1620" s="12">
        <f t="shared" si="442"/>
        <v>0</v>
      </c>
      <c r="L1620" s="37"/>
      <c r="M1620" s="6">
        <f>ROUND(予定価格!B1608*査定表!$B$1949,-$F$14)</f>
        <v>0</v>
      </c>
      <c r="N1620">
        <f>IF(M1620=0,1,M1620/予定価格!B1608)</f>
        <v>1</v>
      </c>
      <c r="O1620">
        <f t="shared" si="435"/>
        <v>11</v>
      </c>
      <c r="P1620">
        <f t="shared" si="443"/>
        <v>0</v>
      </c>
      <c r="Q1620">
        <f>IF(M1620=0,0,M1620/予定価格!B1608)</f>
        <v>0</v>
      </c>
      <c r="R1620">
        <f t="shared" si="436"/>
        <v>11</v>
      </c>
      <c r="S1620">
        <f t="shared" si="444"/>
        <v>0</v>
      </c>
      <c r="T1620" s="6">
        <f t="shared" si="445"/>
        <v>0</v>
      </c>
      <c r="U1620" s="6" t="e">
        <f>IF(予定価格!$G$1939=0,ROUND(予定価格!H1608*(入力表!$F$12/予定価格!$H$1943),-$F$14),ROUND((予定価格!G1608*(入力表!$F$12-予定価格!$H$1943)/予定価格!$G$1943)+予定価格!H1608,-$F$14))</f>
        <v>#DIV/0!</v>
      </c>
      <c r="V1620" t="e">
        <f>IF(U1620=0,1,IF(予定価格!O1608=0,1,(U1620-予定価格!P1608)/予定価格!O1608))</f>
        <v>#DIV/0!</v>
      </c>
      <c r="W1620" t="e">
        <f t="shared" si="437"/>
        <v>#DIV/0!</v>
      </c>
      <c r="X1620" t="e">
        <f t="shared" si="446"/>
        <v>#DIV/0!</v>
      </c>
      <c r="Y1620" t="e">
        <f>IF(U1620=0,0,IF(予定価格!G1608=0,0,(U1620-予定価格!H1608)/予定価格!G1608))</f>
        <v>#DIV/0!</v>
      </c>
      <c r="Z1620" t="e">
        <f t="shared" si="438"/>
        <v>#DIV/0!</v>
      </c>
      <c r="AA1620" t="e">
        <f t="shared" si="447"/>
        <v>#DIV/0!</v>
      </c>
      <c r="AB1620" s="6" t="e">
        <f t="shared" si="448"/>
        <v>#DIV/0!</v>
      </c>
    </row>
    <row r="1621" spans="1:28" hidden="1" x14ac:dyDescent="0.2">
      <c r="A1621">
        <f>+予定価格!A1609</f>
        <v>0</v>
      </c>
      <c r="B1621" s="268">
        <f>ROUND(予定価格!B1609*査定表!$B$1949,-D1621)+E1621</f>
        <v>0</v>
      </c>
      <c r="C1621" s="268"/>
      <c r="D1621" s="32">
        <f t="shared" si="449"/>
        <v>3</v>
      </c>
      <c r="E1621" s="33">
        <f t="shared" si="439"/>
        <v>0</v>
      </c>
      <c r="F1621" s="268">
        <f>IF($F$12=0,0,IF(予定価格!$G$1939=0,ROUND(予定価格!H1609*(入力表!$F$12/予定価格!$H$1943),-H1621),ROUND((予定価格!G1609*(入力表!$F$12-予定価格!$H$1943)/予定価格!$G$1943)+予定価格!H1609,-H1621)))+I1621</f>
        <v>0</v>
      </c>
      <c r="G1621" s="268"/>
      <c r="H1621" s="34">
        <f t="shared" si="450"/>
        <v>3</v>
      </c>
      <c r="I1621" s="35">
        <f t="shared" si="440"/>
        <v>0</v>
      </c>
      <c r="J1621" s="252">
        <f t="shared" si="441"/>
        <v>0</v>
      </c>
      <c r="K1621" s="12">
        <f t="shared" si="442"/>
        <v>0</v>
      </c>
      <c r="L1621" s="37"/>
      <c r="M1621" s="6">
        <f>ROUND(予定価格!B1609*査定表!$B$1949,-$F$14)</f>
        <v>0</v>
      </c>
      <c r="N1621">
        <f>IF(M1621=0,1,M1621/予定価格!B1609)</f>
        <v>1</v>
      </c>
      <c r="O1621">
        <f t="shared" si="435"/>
        <v>11</v>
      </c>
      <c r="P1621">
        <f t="shared" si="443"/>
        <v>0</v>
      </c>
      <c r="Q1621">
        <f>IF(M1621=0,0,M1621/予定価格!B1609)</f>
        <v>0</v>
      </c>
      <c r="R1621">
        <f t="shared" si="436"/>
        <v>11</v>
      </c>
      <c r="S1621">
        <f t="shared" si="444"/>
        <v>0</v>
      </c>
      <c r="T1621" s="6">
        <f t="shared" si="445"/>
        <v>0</v>
      </c>
      <c r="U1621" s="6" t="e">
        <f>IF(予定価格!$G$1939=0,ROUND(予定価格!H1609*(入力表!$F$12/予定価格!$H$1943),-$F$14),ROUND((予定価格!G1609*(入力表!$F$12-予定価格!$H$1943)/予定価格!$G$1943)+予定価格!H1609,-$F$14))</f>
        <v>#DIV/0!</v>
      </c>
      <c r="V1621" t="e">
        <f>IF(U1621=0,1,IF(予定価格!O1609=0,1,(U1621-予定価格!P1609)/予定価格!O1609))</f>
        <v>#DIV/0!</v>
      </c>
      <c r="W1621" t="e">
        <f t="shared" si="437"/>
        <v>#DIV/0!</v>
      </c>
      <c r="X1621" t="e">
        <f t="shared" si="446"/>
        <v>#DIV/0!</v>
      </c>
      <c r="Y1621" t="e">
        <f>IF(U1621=0,0,IF(予定価格!G1609=0,0,(U1621-予定価格!H1609)/予定価格!G1609))</f>
        <v>#DIV/0!</v>
      </c>
      <c r="Z1621" t="e">
        <f t="shared" si="438"/>
        <v>#DIV/0!</v>
      </c>
      <c r="AA1621" t="e">
        <f t="shared" si="447"/>
        <v>#DIV/0!</v>
      </c>
      <c r="AB1621" s="6" t="e">
        <f t="shared" si="448"/>
        <v>#DIV/0!</v>
      </c>
    </row>
    <row r="1622" spans="1:28" hidden="1" x14ac:dyDescent="0.2">
      <c r="A1622">
        <f>+予定価格!A1610</f>
        <v>0</v>
      </c>
      <c r="B1622" s="268">
        <f>ROUND(予定価格!B1610*査定表!$B$1949,-D1622)+E1622</f>
        <v>0</v>
      </c>
      <c r="C1622" s="268"/>
      <c r="D1622" s="32">
        <f t="shared" si="449"/>
        <v>3</v>
      </c>
      <c r="E1622" s="33">
        <f t="shared" si="439"/>
        <v>0</v>
      </c>
      <c r="F1622" s="268">
        <f>IF($F$12=0,0,IF(予定価格!$G$1939=0,ROUND(予定価格!H1610*(入力表!$F$12/予定価格!$H$1943),-H1622),ROUND((予定価格!G1610*(入力表!$F$12-予定価格!$H$1943)/予定価格!$G$1943)+予定価格!H1610,-H1622)))+I1622</f>
        <v>0</v>
      </c>
      <c r="G1622" s="268"/>
      <c r="H1622" s="34">
        <f t="shared" si="450"/>
        <v>3</v>
      </c>
      <c r="I1622" s="35">
        <f t="shared" si="440"/>
        <v>0</v>
      </c>
      <c r="J1622" s="252">
        <f t="shared" si="441"/>
        <v>0</v>
      </c>
      <c r="K1622" s="12">
        <f t="shared" si="442"/>
        <v>0</v>
      </c>
      <c r="L1622" s="37"/>
      <c r="M1622" s="6">
        <f>ROUND(予定価格!B1610*査定表!$B$1949,-$F$14)</f>
        <v>0</v>
      </c>
      <c r="N1622">
        <f>IF(M1622=0,1,M1622/予定価格!B1610)</f>
        <v>1</v>
      </c>
      <c r="O1622">
        <f t="shared" si="435"/>
        <v>11</v>
      </c>
      <c r="P1622">
        <f t="shared" si="443"/>
        <v>0</v>
      </c>
      <c r="Q1622">
        <f>IF(M1622=0,0,M1622/予定価格!B1610)</f>
        <v>0</v>
      </c>
      <c r="R1622">
        <f t="shared" si="436"/>
        <v>11</v>
      </c>
      <c r="S1622">
        <f t="shared" si="444"/>
        <v>0</v>
      </c>
      <c r="T1622" s="6">
        <f t="shared" si="445"/>
        <v>0</v>
      </c>
      <c r="U1622" s="6" t="e">
        <f>IF(予定価格!$G$1939=0,ROUND(予定価格!H1610*(入力表!$F$12/予定価格!$H$1943),-$F$14),ROUND((予定価格!G1610*(入力表!$F$12-予定価格!$H$1943)/予定価格!$G$1943)+予定価格!H1610,-$F$14))</f>
        <v>#DIV/0!</v>
      </c>
      <c r="V1622" t="e">
        <f>IF(U1622=0,1,IF(予定価格!O1610=0,1,(U1622-予定価格!P1610)/予定価格!O1610))</f>
        <v>#DIV/0!</v>
      </c>
      <c r="W1622" t="e">
        <f t="shared" si="437"/>
        <v>#DIV/0!</v>
      </c>
      <c r="X1622" t="e">
        <f t="shared" si="446"/>
        <v>#DIV/0!</v>
      </c>
      <c r="Y1622" t="e">
        <f>IF(U1622=0,0,IF(予定価格!G1610=0,0,(U1622-予定価格!H1610)/予定価格!G1610))</f>
        <v>#DIV/0!</v>
      </c>
      <c r="Z1622" t="e">
        <f t="shared" si="438"/>
        <v>#DIV/0!</v>
      </c>
      <c r="AA1622" t="e">
        <f t="shared" si="447"/>
        <v>#DIV/0!</v>
      </c>
      <c r="AB1622" s="6" t="e">
        <f t="shared" si="448"/>
        <v>#DIV/0!</v>
      </c>
    </row>
    <row r="1623" spans="1:28" hidden="1" x14ac:dyDescent="0.2">
      <c r="A1623">
        <f>+予定価格!A1611</f>
        <v>0</v>
      </c>
      <c r="B1623" s="268">
        <f>ROUND(予定価格!B1611*査定表!$B$1949,-D1623)+E1623</f>
        <v>0</v>
      </c>
      <c r="C1623" s="268"/>
      <c r="D1623" s="32">
        <f t="shared" si="449"/>
        <v>3</v>
      </c>
      <c r="E1623" s="33">
        <f t="shared" si="439"/>
        <v>0</v>
      </c>
      <c r="F1623" s="268">
        <f>IF($F$12=0,0,IF(予定価格!$G$1939=0,ROUND(予定価格!H1611*(入力表!$F$12/予定価格!$H$1943),-H1623),ROUND((予定価格!G1611*(入力表!$F$12-予定価格!$H$1943)/予定価格!$G$1943)+予定価格!H1611,-H1623)))+I1623</f>
        <v>0</v>
      </c>
      <c r="G1623" s="268"/>
      <c r="H1623" s="34">
        <f t="shared" si="450"/>
        <v>3</v>
      </c>
      <c r="I1623" s="35">
        <f t="shared" si="440"/>
        <v>0</v>
      </c>
      <c r="J1623" s="252">
        <f t="shared" si="441"/>
        <v>0</v>
      </c>
      <c r="K1623" s="12">
        <f t="shared" si="442"/>
        <v>0</v>
      </c>
      <c r="L1623" s="37"/>
      <c r="M1623" s="6">
        <f>ROUND(予定価格!B1611*査定表!$B$1949,-$F$14)</f>
        <v>0</v>
      </c>
      <c r="N1623">
        <f>IF(M1623=0,1,M1623/予定価格!B1611)</f>
        <v>1</v>
      </c>
      <c r="O1623">
        <f t="shared" si="435"/>
        <v>11</v>
      </c>
      <c r="P1623">
        <f t="shared" si="443"/>
        <v>0</v>
      </c>
      <c r="Q1623">
        <f>IF(M1623=0,0,M1623/予定価格!B1611)</f>
        <v>0</v>
      </c>
      <c r="R1623">
        <f t="shared" si="436"/>
        <v>11</v>
      </c>
      <c r="S1623">
        <f t="shared" si="444"/>
        <v>0</v>
      </c>
      <c r="T1623" s="6">
        <f t="shared" si="445"/>
        <v>0</v>
      </c>
      <c r="U1623" s="6" t="e">
        <f>IF(予定価格!$G$1939=0,ROUND(予定価格!H1611*(入力表!$F$12/予定価格!$H$1943),-$F$14),ROUND((予定価格!G1611*(入力表!$F$12-予定価格!$H$1943)/予定価格!$G$1943)+予定価格!H1611,-$F$14))</f>
        <v>#DIV/0!</v>
      </c>
      <c r="V1623" t="e">
        <f>IF(U1623=0,1,IF(予定価格!O1611=0,1,(U1623-予定価格!P1611)/予定価格!O1611))</f>
        <v>#DIV/0!</v>
      </c>
      <c r="W1623" t="e">
        <f t="shared" si="437"/>
        <v>#DIV/0!</v>
      </c>
      <c r="X1623" t="e">
        <f t="shared" si="446"/>
        <v>#DIV/0!</v>
      </c>
      <c r="Y1623" t="e">
        <f>IF(U1623=0,0,IF(予定価格!G1611=0,0,(U1623-予定価格!H1611)/予定価格!G1611))</f>
        <v>#DIV/0!</v>
      </c>
      <c r="Z1623" t="e">
        <f t="shared" si="438"/>
        <v>#DIV/0!</v>
      </c>
      <c r="AA1623" t="e">
        <f t="shared" si="447"/>
        <v>#DIV/0!</v>
      </c>
      <c r="AB1623" s="6" t="e">
        <f t="shared" si="448"/>
        <v>#DIV/0!</v>
      </c>
    </row>
    <row r="1624" spans="1:28" hidden="1" x14ac:dyDescent="0.2">
      <c r="A1624">
        <f>+予定価格!A1612</f>
        <v>0</v>
      </c>
      <c r="B1624" s="268">
        <f>ROUND(予定価格!B1612*査定表!$B$1949,-D1624)+E1624</f>
        <v>0</v>
      </c>
      <c r="C1624" s="268"/>
      <c r="D1624" s="32">
        <f t="shared" si="449"/>
        <v>3</v>
      </c>
      <c r="E1624" s="33">
        <f t="shared" si="439"/>
        <v>0</v>
      </c>
      <c r="F1624" s="268">
        <f>IF($F$12=0,0,IF(予定価格!$G$1939=0,ROUND(予定価格!H1612*(入力表!$F$12/予定価格!$H$1943),-H1624),ROUND((予定価格!G1612*(入力表!$F$12-予定価格!$H$1943)/予定価格!$G$1943)+予定価格!H1612,-H1624)))+I1624</f>
        <v>0</v>
      </c>
      <c r="G1624" s="268"/>
      <c r="H1624" s="34">
        <f t="shared" si="450"/>
        <v>3</v>
      </c>
      <c r="I1624" s="35">
        <f t="shared" si="440"/>
        <v>0</v>
      </c>
      <c r="J1624" s="252">
        <f t="shared" si="441"/>
        <v>0</v>
      </c>
      <c r="K1624" s="12">
        <f t="shared" si="442"/>
        <v>0</v>
      </c>
      <c r="L1624" s="37"/>
      <c r="M1624" s="6">
        <f>ROUND(予定価格!B1612*査定表!$B$1949,-$F$14)</f>
        <v>0</v>
      </c>
      <c r="N1624">
        <f>IF(M1624=0,1,M1624/予定価格!B1612)</f>
        <v>1</v>
      </c>
      <c r="O1624">
        <f t="shared" si="435"/>
        <v>11</v>
      </c>
      <c r="P1624">
        <f t="shared" si="443"/>
        <v>0</v>
      </c>
      <c r="Q1624">
        <f>IF(M1624=0,0,M1624/予定価格!B1612)</f>
        <v>0</v>
      </c>
      <c r="R1624">
        <f t="shared" si="436"/>
        <v>11</v>
      </c>
      <c r="S1624">
        <f t="shared" si="444"/>
        <v>0</v>
      </c>
      <c r="T1624" s="6">
        <f t="shared" si="445"/>
        <v>0</v>
      </c>
      <c r="U1624" s="6" t="e">
        <f>IF(予定価格!$G$1939=0,ROUND(予定価格!H1612*(入力表!$F$12/予定価格!$H$1943),-$F$14),ROUND((予定価格!G1612*(入力表!$F$12-予定価格!$H$1943)/予定価格!$G$1943)+予定価格!H1612,-$F$14))</f>
        <v>#DIV/0!</v>
      </c>
      <c r="V1624" t="e">
        <f>IF(U1624=0,1,IF(予定価格!O1612=0,1,(U1624-予定価格!P1612)/予定価格!O1612))</f>
        <v>#DIV/0!</v>
      </c>
      <c r="W1624" t="e">
        <f t="shared" si="437"/>
        <v>#DIV/0!</v>
      </c>
      <c r="X1624" t="e">
        <f t="shared" si="446"/>
        <v>#DIV/0!</v>
      </c>
      <c r="Y1624" t="e">
        <f>IF(U1624=0,0,IF(予定価格!G1612=0,0,(U1624-予定価格!H1612)/予定価格!G1612))</f>
        <v>#DIV/0!</v>
      </c>
      <c r="Z1624" t="e">
        <f t="shared" si="438"/>
        <v>#DIV/0!</v>
      </c>
      <c r="AA1624" t="e">
        <f t="shared" si="447"/>
        <v>#DIV/0!</v>
      </c>
      <c r="AB1624" s="6" t="e">
        <f t="shared" si="448"/>
        <v>#DIV/0!</v>
      </c>
    </row>
    <row r="1625" spans="1:28" hidden="1" x14ac:dyDescent="0.2">
      <c r="A1625">
        <f>+予定価格!A1613</f>
        <v>0</v>
      </c>
      <c r="B1625" s="268">
        <f>ROUND(予定価格!B1613*査定表!$B$1949,-D1625)+E1625</f>
        <v>0</v>
      </c>
      <c r="C1625" s="268"/>
      <c r="D1625" s="32">
        <f t="shared" si="449"/>
        <v>3</v>
      </c>
      <c r="E1625" s="33">
        <f t="shared" si="439"/>
        <v>0</v>
      </c>
      <c r="F1625" s="268">
        <f>IF($F$12=0,0,IF(予定価格!$G$1939=0,ROUND(予定価格!H1613*(入力表!$F$12/予定価格!$H$1943),-H1625),ROUND((予定価格!G1613*(入力表!$F$12-予定価格!$H$1943)/予定価格!$G$1943)+予定価格!H1613,-H1625)))+I1625</f>
        <v>0</v>
      </c>
      <c r="G1625" s="268"/>
      <c r="H1625" s="34">
        <f t="shared" si="450"/>
        <v>3</v>
      </c>
      <c r="I1625" s="35">
        <f t="shared" si="440"/>
        <v>0</v>
      </c>
      <c r="J1625" s="252">
        <f t="shared" si="441"/>
        <v>0</v>
      </c>
      <c r="K1625" s="12">
        <f t="shared" si="442"/>
        <v>0</v>
      </c>
      <c r="L1625" s="37"/>
      <c r="M1625" s="6">
        <f>ROUND(予定価格!B1613*査定表!$B$1949,-$F$14)</f>
        <v>0</v>
      </c>
      <c r="N1625">
        <f>IF(M1625=0,1,M1625/予定価格!B1613)</f>
        <v>1</v>
      </c>
      <c r="O1625">
        <f t="shared" si="435"/>
        <v>11</v>
      </c>
      <c r="P1625">
        <f t="shared" si="443"/>
        <v>0</v>
      </c>
      <c r="Q1625">
        <f>IF(M1625=0,0,M1625/予定価格!B1613)</f>
        <v>0</v>
      </c>
      <c r="R1625">
        <f t="shared" si="436"/>
        <v>11</v>
      </c>
      <c r="S1625">
        <f t="shared" si="444"/>
        <v>0</v>
      </c>
      <c r="T1625" s="6">
        <f t="shared" si="445"/>
        <v>0</v>
      </c>
      <c r="U1625" s="6" t="e">
        <f>IF(予定価格!$G$1939=0,ROUND(予定価格!H1613*(入力表!$F$12/予定価格!$H$1943),-$F$14),ROUND((予定価格!G1613*(入力表!$F$12-予定価格!$H$1943)/予定価格!$G$1943)+予定価格!H1613,-$F$14))</f>
        <v>#DIV/0!</v>
      </c>
      <c r="V1625" t="e">
        <f>IF(U1625=0,1,IF(予定価格!O1613=0,1,(U1625-予定価格!P1613)/予定価格!O1613))</f>
        <v>#DIV/0!</v>
      </c>
      <c r="W1625" t="e">
        <f t="shared" si="437"/>
        <v>#DIV/0!</v>
      </c>
      <c r="X1625" t="e">
        <f t="shared" si="446"/>
        <v>#DIV/0!</v>
      </c>
      <c r="Y1625" t="e">
        <f>IF(U1625=0,0,IF(予定価格!G1613=0,0,(U1625-予定価格!H1613)/予定価格!G1613))</f>
        <v>#DIV/0!</v>
      </c>
      <c r="Z1625" t="e">
        <f t="shared" si="438"/>
        <v>#DIV/0!</v>
      </c>
      <c r="AA1625" t="e">
        <f t="shared" si="447"/>
        <v>#DIV/0!</v>
      </c>
      <c r="AB1625" s="6" t="e">
        <f t="shared" si="448"/>
        <v>#DIV/0!</v>
      </c>
    </row>
    <row r="1626" spans="1:28" hidden="1" x14ac:dyDescent="0.2">
      <c r="A1626">
        <f>+予定価格!A1614</f>
        <v>0</v>
      </c>
      <c r="B1626" s="268">
        <f>ROUND(予定価格!B1614*査定表!$B$1949,-D1626)+E1626</f>
        <v>0</v>
      </c>
      <c r="C1626" s="268"/>
      <c r="D1626" s="32">
        <f t="shared" si="449"/>
        <v>3</v>
      </c>
      <c r="E1626" s="33">
        <f t="shared" si="439"/>
        <v>0</v>
      </c>
      <c r="F1626" s="268">
        <f>IF($F$12=0,0,IF(予定価格!$G$1939=0,ROUND(予定価格!H1614*(入力表!$F$12/予定価格!$H$1943),-H1626),ROUND((予定価格!G1614*(入力表!$F$12-予定価格!$H$1943)/予定価格!$G$1943)+予定価格!H1614,-H1626)))+I1626</f>
        <v>0</v>
      </c>
      <c r="G1626" s="268"/>
      <c r="H1626" s="34">
        <f t="shared" si="450"/>
        <v>3</v>
      </c>
      <c r="I1626" s="35">
        <f t="shared" si="440"/>
        <v>0</v>
      </c>
      <c r="J1626" s="252">
        <f t="shared" si="441"/>
        <v>0</v>
      </c>
      <c r="K1626" s="12">
        <f t="shared" si="442"/>
        <v>0</v>
      </c>
      <c r="L1626" s="37"/>
      <c r="M1626" s="6">
        <f>ROUND(予定価格!B1614*査定表!$B$1949,-$F$14)</f>
        <v>0</v>
      </c>
      <c r="N1626">
        <f>IF(M1626=0,1,M1626/予定価格!B1614)</f>
        <v>1</v>
      </c>
      <c r="O1626">
        <f t="shared" ref="O1626:O1689" si="451">RANK(N1626,N$17:N$1984,1)</f>
        <v>11</v>
      </c>
      <c r="P1626">
        <f t="shared" si="443"/>
        <v>0</v>
      </c>
      <c r="Q1626">
        <f>IF(M1626=0,0,M1626/予定価格!B1614)</f>
        <v>0</v>
      </c>
      <c r="R1626">
        <f t="shared" ref="R1626:R1689" si="452">RANK(Q1626,Q$17:Q$1984,0)</f>
        <v>11</v>
      </c>
      <c r="S1626">
        <f t="shared" si="444"/>
        <v>0</v>
      </c>
      <c r="T1626" s="6">
        <f t="shared" si="445"/>
        <v>0</v>
      </c>
      <c r="U1626" s="6" t="e">
        <f>IF(予定価格!$G$1939=0,ROUND(予定価格!H1614*(入力表!$F$12/予定価格!$H$1943),-$F$14),ROUND((予定価格!G1614*(入力表!$F$12-予定価格!$H$1943)/予定価格!$G$1943)+予定価格!H1614,-$F$14))</f>
        <v>#DIV/0!</v>
      </c>
      <c r="V1626" t="e">
        <f>IF(U1626=0,1,IF(予定価格!O1614=0,1,(U1626-予定価格!P1614)/予定価格!O1614))</f>
        <v>#DIV/0!</v>
      </c>
      <c r="W1626" t="e">
        <f t="shared" ref="W1626:W1689" si="453">RANK(V1626,V$17:V$1984,1)</f>
        <v>#DIV/0!</v>
      </c>
      <c r="X1626" t="e">
        <f t="shared" si="446"/>
        <v>#DIV/0!</v>
      </c>
      <c r="Y1626" t="e">
        <f>IF(U1626=0,0,IF(予定価格!G1614=0,0,(U1626-予定価格!H1614)/予定価格!G1614))</f>
        <v>#DIV/0!</v>
      </c>
      <c r="Z1626" t="e">
        <f t="shared" ref="Z1626:Z1689" si="454">RANK(Y1626,Y$17:Y$1984,0)</f>
        <v>#DIV/0!</v>
      </c>
      <c r="AA1626" t="e">
        <f t="shared" si="447"/>
        <v>#DIV/0!</v>
      </c>
      <c r="AB1626" s="6" t="e">
        <f t="shared" si="448"/>
        <v>#DIV/0!</v>
      </c>
    </row>
    <row r="1627" spans="1:28" hidden="1" x14ac:dyDescent="0.2">
      <c r="A1627">
        <f>+予定価格!A1615</f>
        <v>0</v>
      </c>
      <c r="B1627" s="268">
        <f>ROUND(予定価格!B1615*査定表!$B$1949,-D1627)+E1627</f>
        <v>0</v>
      </c>
      <c r="C1627" s="268"/>
      <c r="D1627" s="32">
        <f t="shared" si="449"/>
        <v>3</v>
      </c>
      <c r="E1627" s="33">
        <f t="shared" si="439"/>
        <v>0</v>
      </c>
      <c r="F1627" s="268">
        <f>IF($F$12=0,0,IF(予定価格!$G$1939=0,ROUND(予定価格!H1615*(入力表!$F$12/予定価格!$H$1943),-H1627),ROUND((予定価格!G1615*(入力表!$F$12-予定価格!$H$1943)/予定価格!$G$1943)+予定価格!H1615,-H1627)))+I1627</f>
        <v>0</v>
      </c>
      <c r="G1627" s="268"/>
      <c r="H1627" s="34">
        <f t="shared" si="450"/>
        <v>3</v>
      </c>
      <c r="I1627" s="35">
        <f t="shared" si="440"/>
        <v>0</v>
      </c>
      <c r="J1627" s="252">
        <f t="shared" si="441"/>
        <v>0</v>
      </c>
      <c r="K1627" s="12">
        <f t="shared" si="442"/>
        <v>0</v>
      </c>
      <c r="L1627" s="37"/>
      <c r="M1627" s="6">
        <f>ROUND(予定価格!B1615*査定表!$B$1949,-$F$14)</f>
        <v>0</v>
      </c>
      <c r="N1627">
        <f>IF(M1627=0,1,M1627/予定価格!B1615)</f>
        <v>1</v>
      </c>
      <c r="O1627">
        <f t="shared" si="451"/>
        <v>11</v>
      </c>
      <c r="P1627">
        <f t="shared" si="443"/>
        <v>0</v>
      </c>
      <c r="Q1627">
        <f>IF(M1627=0,0,M1627/予定価格!B1615)</f>
        <v>0</v>
      </c>
      <c r="R1627">
        <f t="shared" si="452"/>
        <v>11</v>
      </c>
      <c r="S1627">
        <f t="shared" si="444"/>
        <v>0</v>
      </c>
      <c r="T1627" s="6">
        <f t="shared" si="445"/>
        <v>0</v>
      </c>
      <c r="U1627" s="6" t="e">
        <f>IF(予定価格!$G$1939=0,ROUND(予定価格!H1615*(入力表!$F$12/予定価格!$H$1943),-$F$14),ROUND((予定価格!G1615*(入力表!$F$12-予定価格!$H$1943)/予定価格!$G$1943)+予定価格!H1615,-$F$14))</f>
        <v>#DIV/0!</v>
      </c>
      <c r="V1627" t="e">
        <f>IF(U1627=0,1,IF(予定価格!O1615=0,1,(U1627-予定価格!P1615)/予定価格!O1615))</f>
        <v>#DIV/0!</v>
      </c>
      <c r="W1627" t="e">
        <f t="shared" si="453"/>
        <v>#DIV/0!</v>
      </c>
      <c r="X1627" t="e">
        <f t="shared" si="446"/>
        <v>#DIV/0!</v>
      </c>
      <c r="Y1627" t="e">
        <f>IF(U1627=0,0,IF(予定価格!G1615=0,0,(U1627-予定価格!H1615)/予定価格!G1615))</f>
        <v>#DIV/0!</v>
      </c>
      <c r="Z1627" t="e">
        <f t="shared" si="454"/>
        <v>#DIV/0!</v>
      </c>
      <c r="AA1627" t="e">
        <f t="shared" si="447"/>
        <v>#DIV/0!</v>
      </c>
      <c r="AB1627" s="6" t="e">
        <f t="shared" si="448"/>
        <v>#DIV/0!</v>
      </c>
    </row>
    <row r="1628" spans="1:28" hidden="1" x14ac:dyDescent="0.2">
      <c r="A1628">
        <f>+予定価格!A1616</f>
        <v>0</v>
      </c>
      <c r="B1628" s="268">
        <f>ROUND(予定価格!B1616*査定表!$B$1949,-D1628)+E1628</f>
        <v>0</v>
      </c>
      <c r="C1628" s="268"/>
      <c r="D1628" s="32">
        <f t="shared" si="449"/>
        <v>3</v>
      </c>
      <c r="E1628" s="33">
        <f t="shared" si="439"/>
        <v>0</v>
      </c>
      <c r="F1628" s="268">
        <f>IF($F$12=0,0,IF(予定価格!$G$1939=0,ROUND(予定価格!H1616*(入力表!$F$12/予定価格!$H$1943),-H1628),ROUND((予定価格!G1616*(入力表!$F$12-予定価格!$H$1943)/予定価格!$G$1943)+予定価格!H1616,-H1628)))+I1628</f>
        <v>0</v>
      </c>
      <c r="G1628" s="268"/>
      <c r="H1628" s="34">
        <f t="shared" si="450"/>
        <v>3</v>
      </c>
      <c r="I1628" s="35">
        <f t="shared" si="440"/>
        <v>0</v>
      </c>
      <c r="J1628" s="252">
        <f t="shared" si="441"/>
        <v>0</v>
      </c>
      <c r="K1628" s="12">
        <f t="shared" si="442"/>
        <v>0</v>
      </c>
      <c r="L1628" s="37"/>
      <c r="M1628" s="6">
        <f>ROUND(予定価格!B1616*査定表!$B$1949,-$F$14)</f>
        <v>0</v>
      </c>
      <c r="N1628">
        <f>IF(M1628=0,1,M1628/予定価格!B1616)</f>
        <v>1</v>
      </c>
      <c r="O1628">
        <f t="shared" si="451"/>
        <v>11</v>
      </c>
      <c r="P1628">
        <f t="shared" si="443"/>
        <v>0</v>
      </c>
      <c r="Q1628">
        <f>IF(M1628=0,0,M1628/予定価格!B1616)</f>
        <v>0</v>
      </c>
      <c r="R1628">
        <f t="shared" si="452"/>
        <v>11</v>
      </c>
      <c r="S1628">
        <f t="shared" si="444"/>
        <v>0</v>
      </c>
      <c r="T1628" s="6">
        <f t="shared" si="445"/>
        <v>0</v>
      </c>
      <c r="U1628" s="6" t="e">
        <f>IF(予定価格!$G$1939=0,ROUND(予定価格!H1616*(入力表!$F$12/予定価格!$H$1943),-$F$14),ROUND((予定価格!G1616*(入力表!$F$12-予定価格!$H$1943)/予定価格!$G$1943)+予定価格!H1616,-$F$14))</f>
        <v>#DIV/0!</v>
      </c>
      <c r="V1628" t="e">
        <f>IF(U1628=0,1,IF(予定価格!O1616=0,1,(U1628-予定価格!P1616)/予定価格!O1616))</f>
        <v>#DIV/0!</v>
      </c>
      <c r="W1628" t="e">
        <f t="shared" si="453"/>
        <v>#DIV/0!</v>
      </c>
      <c r="X1628" t="e">
        <f t="shared" si="446"/>
        <v>#DIV/0!</v>
      </c>
      <c r="Y1628" t="e">
        <f>IF(U1628=0,0,IF(予定価格!G1616=0,0,(U1628-予定価格!H1616)/予定価格!G1616))</f>
        <v>#DIV/0!</v>
      </c>
      <c r="Z1628" t="e">
        <f t="shared" si="454"/>
        <v>#DIV/0!</v>
      </c>
      <c r="AA1628" t="e">
        <f t="shared" si="447"/>
        <v>#DIV/0!</v>
      </c>
      <c r="AB1628" s="6" t="e">
        <f t="shared" si="448"/>
        <v>#DIV/0!</v>
      </c>
    </row>
    <row r="1629" spans="1:28" hidden="1" x14ac:dyDescent="0.2">
      <c r="A1629">
        <f>+予定価格!A1617</f>
        <v>0</v>
      </c>
      <c r="B1629" s="268">
        <f>ROUND(予定価格!B1617*査定表!$B$1949,-D1629)+E1629</f>
        <v>0</v>
      </c>
      <c r="C1629" s="268"/>
      <c r="D1629" s="32">
        <f t="shared" si="449"/>
        <v>3</v>
      </c>
      <c r="E1629" s="33">
        <f t="shared" si="439"/>
        <v>0</v>
      </c>
      <c r="F1629" s="268">
        <f>IF($F$12=0,0,IF(予定価格!$G$1939=0,ROUND(予定価格!H1617*(入力表!$F$12/予定価格!$H$1943),-H1629),ROUND((予定価格!G1617*(入力表!$F$12-予定価格!$H$1943)/予定価格!$G$1943)+予定価格!H1617,-H1629)))+I1629</f>
        <v>0</v>
      </c>
      <c r="G1629" s="268"/>
      <c r="H1629" s="34">
        <f t="shared" si="450"/>
        <v>3</v>
      </c>
      <c r="I1629" s="35">
        <f t="shared" si="440"/>
        <v>0</v>
      </c>
      <c r="J1629" s="252">
        <f t="shared" si="441"/>
        <v>0</v>
      </c>
      <c r="K1629" s="12">
        <f t="shared" si="442"/>
        <v>0</v>
      </c>
      <c r="L1629" s="37"/>
      <c r="M1629" s="6">
        <f>ROUND(予定価格!B1617*査定表!$B$1949,-$F$14)</f>
        <v>0</v>
      </c>
      <c r="N1629">
        <f>IF(M1629=0,1,M1629/予定価格!B1617)</f>
        <v>1</v>
      </c>
      <c r="O1629">
        <f t="shared" si="451"/>
        <v>11</v>
      </c>
      <c r="P1629">
        <f t="shared" si="443"/>
        <v>0</v>
      </c>
      <c r="Q1629">
        <f>IF(M1629=0,0,M1629/予定価格!B1617)</f>
        <v>0</v>
      </c>
      <c r="R1629">
        <f t="shared" si="452"/>
        <v>11</v>
      </c>
      <c r="S1629">
        <f t="shared" si="444"/>
        <v>0</v>
      </c>
      <c r="T1629" s="6">
        <f t="shared" si="445"/>
        <v>0</v>
      </c>
      <c r="U1629" s="6" t="e">
        <f>IF(予定価格!$G$1939=0,ROUND(予定価格!H1617*(入力表!$F$12/予定価格!$H$1943),-$F$14),ROUND((予定価格!G1617*(入力表!$F$12-予定価格!$H$1943)/予定価格!$G$1943)+予定価格!H1617,-$F$14))</f>
        <v>#DIV/0!</v>
      </c>
      <c r="V1629" t="e">
        <f>IF(U1629=0,1,IF(予定価格!O1617=0,1,(U1629-予定価格!P1617)/予定価格!O1617))</f>
        <v>#DIV/0!</v>
      </c>
      <c r="W1629" t="e">
        <f t="shared" si="453"/>
        <v>#DIV/0!</v>
      </c>
      <c r="X1629" t="e">
        <f t="shared" si="446"/>
        <v>#DIV/0!</v>
      </c>
      <c r="Y1629" t="e">
        <f>IF(U1629=0,0,IF(予定価格!G1617=0,0,(U1629-予定価格!H1617)/予定価格!G1617))</f>
        <v>#DIV/0!</v>
      </c>
      <c r="Z1629" t="e">
        <f t="shared" si="454"/>
        <v>#DIV/0!</v>
      </c>
      <c r="AA1629" t="e">
        <f t="shared" si="447"/>
        <v>#DIV/0!</v>
      </c>
      <c r="AB1629" s="6" t="e">
        <f t="shared" si="448"/>
        <v>#DIV/0!</v>
      </c>
    </row>
    <row r="1630" spans="1:28" hidden="1" x14ac:dyDescent="0.2">
      <c r="A1630">
        <f>+予定価格!A1618</f>
        <v>0</v>
      </c>
      <c r="B1630" s="268">
        <f>ROUND(予定価格!B1618*査定表!$B$1949,-D1630)+E1630</f>
        <v>0</v>
      </c>
      <c r="C1630" s="268"/>
      <c r="D1630" s="32">
        <f t="shared" si="449"/>
        <v>3</v>
      </c>
      <c r="E1630" s="33">
        <f t="shared" si="439"/>
        <v>0</v>
      </c>
      <c r="F1630" s="268">
        <f>IF($F$12=0,0,IF(予定価格!$G$1939=0,ROUND(予定価格!H1618*(入力表!$F$12/予定価格!$H$1943),-H1630),ROUND((予定価格!G1618*(入力表!$F$12-予定価格!$H$1943)/予定価格!$G$1943)+予定価格!H1618,-H1630)))+I1630</f>
        <v>0</v>
      </c>
      <c r="G1630" s="268"/>
      <c r="H1630" s="34">
        <f t="shared" si="450"/>
        <v>3</v>
      </c>
      <c r="I1630" s="35">
        <f t="shared" si="440"/>
        <v>0</v>
      </c>
      <c r="J1630" s="252">
        <f t="shared" si="441"/>
        <v>0</v>
      </c>
      <c r="K1630" s="12">
        <f t="shared" si="442"/>
        <v>0</v>
      </c>
      <c r="L1630" s="37"/>
      <c r="M1630" s="6">
        <f>ROUND(予定価格!B1618*査定表!$B$1949,-$F$14)</f>
        <v>0</v>
      </c>
      <c r="N1630">
        <f>IF(M1630=0,1,M1630/予定価格!B1618)</f>
        <v>1</v>
      </c>
      <c r="O1630">
        <f t="shared" si="451"/>
        <v>11</v>
      </c>
      <c r="P1630">
        <f t="shared" si="443"/>
        <v>0</v>
      </c>
      <c r="Q1630">
        <f>IF(M1630=0,0,M1630/予定価格!B1618)</f>
        <v>0</v>
      </c>
      <c r="R1630">
        <f t="shared" si="452"/>
        <v>11</v>
      </c>
      <c r="S1630">
        <f t="shared" si="444"/>
        <v>0</v>
      </c>
      <c r="T1630" s="6">
        <f t="shared" si="445"/>
        <v>0</v>
      </c>
      <c r="U1630" s="6" t="e">
        <f>IF(予定価格!$G$1939=0,ROUND(予定価格!H1618*(入力表!$F$12/予定価格!$H$1943),-$F$14),ROUND((予定価格!G1618*(入力表!$F$12-予定価格!$H$1943)/予定価格!$G$1943)+予定価格!H1618,-$F$14))</f>
        <v>#DIV/0!</v>
      </c>
      <c r="V1630" t="e">
        <f>IF(U1630=0,1,IF(予定価格!O1618=0,1,(U1630-予定価格!P1618)/予定価格!O1618))</f>
        <v>#DIV/0!</v>
      </c>
      <c r="W1630" t="e">
        <f t="shared" si="453"/>
        <v>#DIV/0!</v>
      </c>
      <c r="X1630" t="e">
        <f t="shared" si="446"/>
        <v>#DIV/0!</v>
      </c>
      <c r="Y1630" t="e">
        <f>IF(U1630=0,0,IF(予定価格!G1618=0,0,(U1630-予定価格!H1618)/予定価格!G1618))</f>
        <v>#DIV/0!</v>
      </c>
      <c r="Z1630" t="e">
        <f t="shared" si="454"/>
        <v>#DIV/0!</v>
      </c>
      <c r="AA1630" t="e">
        <f t="shared" si="447"/>
        <v>#DIV/0!</v>
      </c>
      <c r="AB1630" s="6" t="e">
        <f t="shared" si="448"/>
        <v>#DIV/0!</v>
      </c>
    </row>
    <row r="1631" spans="1:28" hidden="1" x14ac:dyDescent="0.2">
      <c r="A1631">
        <f>+予定価格!A1619</f>
        <v>0</v>
      </c>
      <c r="B1631" s="268">
        <f>ROUND(予定価格!B1619*査定表!$B$1949,-D1631)+E1631</f>
        <v>0</v>
      </c>
      <c r="C1631" s="268"/>
      <c r="D1631" s="32">
        <f t="shared" si="449"/>
        <v>3</v>
      </c>
      <c r="E1631" s="33">
        <f t="shared" si="439"/>
        <v>0</v>
      </c>
      <c r="F1631" s="268">
        <f>IF($F$12=0,0,IF(予定価格!$G$1939=0,ROUND(予定価格!H1619*(入力表!$F$12/予定価格!$H$1943),-H1631),ROUND((予定価格!G1619*(入力表!$F$12-予定価格!$H$1943)/予定価格!$G$1943)+予定価格!H1619,-H1631)))+I1631</f>
        <v>0</v>
      </c>
      <c r="G1631" s="268"/>
      <c r="H1631" s="34">
        <f t="shared" si="450"/>
        <v>3</v>
      </c>
      <c r="I1631" s="35">
        <f t="shared" si="440"/>
        <v>0</v>
      </c>
      <c r="J1631" s="252">
        <f t="shared" si="441"/>
        <v>0</v>
      </c>
      <c r="K1631" s="12">
        <f t="shared" si="442"/>
        <v>0</v>
      </c>
      <c r="L1631" s="37"/>
      <c r="M1631" s="6">
        <f>ROUND(予定価格!B1619*査定表!$B$1949,-$F$14)</f>
        <v>0</v>
      </c>
      <c r="N1631">
        <f>IF(M1631=0,1,M1631/予定価格!B1619)</f>
        <v>1</v>
      </c>
      <c r="O1631">
        <f t="shared" si="451"/>
        <v>11</v>
      </c>
      <c r="P1631">
        <f t="shared" si="443"/>
        <v>0</v>
      </c>
      <c r="Q1631">
        <f>IF(M1631=0,0,M1631/予定価格!B1619)</f>
        <v>0</v>
      </c>
      <c r="R1631">
        <f t="shared" si="452"/>
        <v>11</v>
      </c>
      <c r="S1631">
        <f t="shared" si="444"/>
        <v>0</v>
      </c>
      <c r="T1631" s="6">
        <f t="shared" si="445"/>
        <v>0</v>
      </c>
      <c r="U1631" s="6" t="e">
        <f>IF(予定価格!$G$1939=0,ROUND(予定価格!H1619*(入力表!$F$12/予定価格!$H$1943),-$F$14),ROUND((予定価格!G1619*(入力表!$F$12-予定価格!$H$1943)/予定価格!$G$1943)+予定価格!H1619,-$F$14))</f>
        <v>#DIV/0!</v>
      </c>
      <c r="V1631" t="e">
        <f>IF(U1631=0,1,IF(予定価格!O1619=0,1,(U1631-予定価格!P1619)/予定価格!O1619))</f>
        <v>#DIV/0!</v>
      </c>
      <c r="W1631" t="e">
        <f t="shared" si="453"/>
        <v>#DIV/0!</v>
      </c>
      <c r="X1631" t="e">
        <f t="shared" si="446"/>
        <v>#DIV/0!</v>
      </c>
      <c r="Y1631" t="e">
        <f>IF(U1631=0,0,IF(予定価格!G1619=0,0,(U1631-予定価格!H1619)/予定価格!G1619))</f>
        <v>#DIV/0!</v>
      </c>
      <c r="Z1631" t="e">
        <f t="shared" si="454"/>
        <v>#DIV/0!</v>
      </c>
      <c r="AA1631" t="e">
        <f t="shared" si="447"/>
        <v>#DIV/0!</v>
      </c>
      <c r="AB1631" s="6" t="e">
        <f t="shared" si="448"/>
        <v>#DIV/0!</v>
      </c>
    </row>
    <row r="1632" spans="1:28" hidden="1" x14ac:dyDescent="0.2">
      <c r="A1632">
        <f>+予定価格!A1620</f>
        <v>0</v>
      </c>
      <c r="B1632" s="268">
        <f>ROUND(予定価格!B1620*査定表!$B$1949,-D1632)+E1632</f>
        <v>0</v>
      </c>
      <c r="C1632" s="268"/>
      <c r="D1632" s="32">
        <f t="shared" si="449"/>
        <v>3</v>
      </c>
      <c r="E1632" s="33">
        <f t="shared" si="439"/>
        <v>0</v>
      </c>
      <c r="F1632" s="268">
        <f>IF($F$12=0,0,IF(予定価格!$G$1939=0,ROUND(予定価格!H1620*(入力表!$F$12/予定価格!$H$1943),-H1632),ROUND((予定価格!G1620*(入力表!$F$12-予定価格!$H$1943)/予定価格!$G$1943)+予定価格!H1620,-H1632)))+I1632</f>
        <v>0</v>
      </c>
      <c r="G1632" s="268"/>
      <c r="H1632" s="34">
        <f t="shared" si="450"/>
        <v>3</v>
      </c>
      <c r="I1632" s="35">
        <f t="shared" si="440"/>
        <v>0</v>
      </c>
      <c r="J1632" s="252">
        <f t="shared" si="441"/>
        <v>0</v>
      </c>
      <c r="K1632" s="12">
        <f t="shared" si="442"/>
        <v>0</v>
      </c>
      <c r="L1632" s="37"/>
      <c r="M1632" s="6">
        <f>ROUND(予定価格!B1620*査定表!$B$1949,-$F$14)</f>
        <v>0</v>
      </c>
      <c r="N1632">
        <f>IF(M1632=0,1,M1632/予定価格!B1620)</f>
        <v>1</v>
      </c>
      <c r="O1632">
        <f t="shared" si="451"/>
        <v>11</v>
      </c>
      <c r="P1632">
        <f t="shared" si="443"/>
        <v>0</v>
      </c>
      <c r="Q1632">
        <f>IF(M1632=0,0,M1632/予定価格!B1620)</f>
        <v>0</v>
      </c>
      <c r="R1632">
        <f t="shared" si="452"/>
        <v>11</v>
      </c>
      <c r="S1632">
        <f t="shared" si="444"/>
        <v>0</v>
      </c>
      <c r="T1632" s="6">
        <f t="shared" si="445"/>
        <v>0</v>
      </c>
      <c r="U1632" s="6" t="e">
        <f>IF(予定価格!$G$1939=0,ROUND(予定価格!H1620*(入力表!$F$12/予定価格!$H$1943),-$F$14),ROUND((予定価格!G1620*(入力表!$F$12-予定価格!$H$1943)/予定価格!$G$1943)+予定価格!H1620,-$F$14))</f>
        <v>#DIV/0!</v>
      </c>
      <c r="V1632" t="e">
        <f>IF(U1632=0,1,IF(予定価格!O1620=0,1,(U1632-予定価格!P1620)/予定価格!O1620))</f>
        <v>#DIV/0!</v>
      </c>
      <c r="W1632" t="e">
        <f t="shared" si="453"/>
        <v>#DIV/0!</v>
      </c>
      <c r="X1632" t="e">
        <f t="shared" si="446"/>
        <v>#DIV/0!</v>
      </c>
      <c r="Y1632" t="e">
        <f>IF(U1632=0,0,IF(予定価格!G1620=0,0,(U1632-予定価格!H1620)/予定価格!G1620))</f>
        <v>#DIV/0!</v>
      </c>
      <c r="Z1632" t="e">
        <f t="shared" si="454"/>
        <v>#DIV/0!</v>
      </c>
      <c r="AA1632" t="e">
        <f t="shared" si="447"/>
        <v>#DIV/0!</v>
      </c>
      <c r="AB1632" s="6" t="e">
        <f t="shared" si="448"/>
        <v>#DIV/0!</v>
      </c>
    </row>
    <row r="1633" spans="1:28" hidden="1" x14ac:dyDescent="0.2">
      <c r="A1633">
        <f>+予定価格!A1621</f>
        <v>0</v>
      </c>
      <c r="B1633" s="268">
        <f>ROUND(予定価格!B1621*査定表!$B$1949,-D1633)+E1633</f>
        <v>0</v>
      </c>
      <c r="C1633" s="268"/>
      <c r="D1633" s="32">
        <f t="shared" si="449"/>
        <v>3</v>
      </c>
      <c r="E1633" s="33">
        <f t="shared" si="439"/>
        <v>0</v>
      </c>
      <c r="F1633" s="268">
        <f>IF($F$12=0,0,IF(予定価格!$G$1939=0,ROUND(予定価格!H1621*(入力表!$F$12/予定価格!$H$1943),-H1633),ROUND((予定価格!G1621*(入力表!$F$12-予定価格!$H$1943)/予定価格!$G$1943)+予定価格!H1621,-H1633)))+I1633</f>
        <v>0</v>
      </c>
      <c r="G1633" s="268"/>
      <c r="H1633" s="34">
        <f t="shared" si="450"/>
        <v>3</v>
      </c>
      <c r="I1633" s="35">
        <f t="shared" si="440"/>
        <v>0</v>
      </c>
      <c r="J1633" s="252">
        <f t="shared" si="441"/>
        <v>0</v>
      </c>
      <c r="K1633" s="12">
        <f t="shared" si="442"/>
        <v>0</v>
      </c>
      <c r="L1633" s="37"/>
      <c r="M1633" s="6">
        <f>ROUND(予定価格!B1621*査定表!$B$1949,-$F$14)</f>
        <v>0</v>
      </c>
      <c r="N1633">
        <f>IF(M1633=0,1,M1633/予定価格!B1621)</f>
        <v>1</v>
      </c>
      <c r="O1633">
        <f t="shared" si="451"/>
        <v>11</v>
      </c>
      <c r="P1633">
        <f t="shared" si="443"/>
        <v>0</v>
      </c>
      <c r="Q1633">
        <f>IF(M1633=0,0,M1633/予定価格!B1621)</f>
        <v>0</v>
      </c>
      <c r="R1633">
        <f t="shared" si="452"/>
        <v>11</v>
      </c>
      <c r="S1633">
        <f t="shared" si="444"/>
        <v>0</v>
      </c>
      <c r="T1633" s="6">
        <f t="shared" si="445"/>
        <v>0</v>
      </c>
      <c r="U1633" s="6" t="e">
        <f>IF(予定価格!$G$1939=0,ROUND(予定価格!H1621*(入力表!$F$12/予定価格!$H$1943),-$F$14),ROUND((予定価格!G1621*(入力表!$F$12-予定価格!$H$1943)/予定価格!$G$1943)+予定価格!H1621,-$F$14))</f>
        <v>#DIV/0!</v>
      </c>
      <c r="V1633" t="e">
        <f>IF(U1633=0,1,IF(予定価格!O1621=0,1,(U1633-予定価格!P1621)/予定価格!O1621))</f>
        <v>#DIV/0!</v>
      </c>
      <c r="W1633" t="e">
        <f t="shared" si="453"/>
        <v>#DIV/0!</v>
      </c>
      <c r="X1633" t="e">
        <f t="shared" si="446"/>
        <v>#DIV/0!</v>
      </c>
      <c r="Y1633" t="e">
        <f>IF(U1633=0,0,IF(予定価格!G1621=0,0,(U1633-予定価格!H1621)/予定価格!G1621))</f>
        <v>#DIV/0!</v>
      </c>
      <c r="Z1633" t="e">
        <f t="shared" si="454"/>
        <v>#DIV/0!</v>
      </c>
      <c r="AA1633" t="e">
        <f t="shared" si="447"/>
        <v>#DIV/0!</v>
      </c>
      <c r="AB1633" s="6" t="e">
        <f t="shared" si="448"/>
        <v>#DIV/0!</v>
      </c>
    </row>
    <row r="1634" spans="1:28" hidden="1" x14ac:dyDescent="0.2">
      <c r="A1634">
        <f>+予定価格!A1622</f>
        <v>0</v>
      </c>
      <c r="B1634" s="268">
        <f>ROUND(予定価格!B1622*査定表!$B$1949,-D1634)+E1634</f>
        <v>0</v>
      </c>
      <c r="C1634" s="268"/>
      <c r="D1634" s="32">
        <f t="shared" si="449"/>
        <v>3</v>
      </c>
      <c r="E1634" s="33">
        <f t="shared" si="439"/>
        <v>0</v>
      </c>
      <c r="F1634" s="268">
        <f>IF($F$12=0,0,IF(予定価格!$G$1939=0,ROUND(予定価格!H1622*(入力表!$F$12/予定価格!$H$1943),-H1634),ROUND((予定価格!G1622*(入力表!$F$12-予定価格!$H$1943)/予定価格!$G$1943)+予定価格!H1622,-H1634)))+I1634</f>
        <v>0</v>
      </c>
      <c r="G1634" s="268"/>
      <c r="H1634" s="34">
        <f t="shared" si="450"/>
        <v>3</v>
      </c>
      <c r="I1634" s="35">
        <f t="shared" si="440"/>
        <v>0</v>
      </c>
      <c r="J1634" s="252">
        <f t="shared" si="441"/>
        <v>0</v>
      </c>
      <c r="K1634" s="12">
        <f t="shared" si="442"/>
        <v>0</v>
      </c>
      <c r="L1634" s="37"/>
      <c r="M1634" s="6">
        <f>ROUND(予定価格!B1622*査定表!$B$1949,-$F$14)</f>
        <v>0</v>
      </c>
      <c r="N1634">
        <f>IF(M1634=0,1,M1634/予定価格!B1622)</f>
        <v>1</v>
      </c>
      <c r="O1634">
        <f t="shared" si="451"/>
        <v>11</v>
      </c>
      <c r="P1634">
        <f t="shared" si="443"/>
        <v>0</v>
      </c>
      <c r="Q1634">
        <f>IF(M1634=0,0,M1634/予定価格!B1622)</f>
        <v>0</v>
      </c>
      <c r="R1634">
        <f t="shared" si="452"/>
        <v>11</v>
      </c>
      <c r="S1634">
        <f t="shared" si="444"/>
        <v>0</v>
      </c>
      <c r="T1634" s="6">
        <f t="shared" si="445"/>
        <v>0</v>
      </c>
      <c r="U1634" s="6" t="e">
        <f>IF(予定価格!$G$1939=0,ROUND(予定価格!H1622*(入力表!$F$12/予定価格!$H$1943),-$F$14),ROUND((予定価格!G1622*(入力表!$F$12-予定価格!$H$1943)/予定価格!$G$1943)+予定価格!H1622,-$F$14))</f>
        <v>#DIV/0!</v>
      </c>
      <c r="V1634" t="e">
        <f>IF(U1634=0,1,IF(予定価格!O1622=0,1,(U1634-予定価格!P1622)/予定価格!O1622))</f>
        <v>#DIV/0!</v>
      </c>
      <c r="W1634" t="e">
        <f t="shared" si="453"/>
        <v>#DIV/0!</v>
      </c>
      <c r="X1634" t="e">
        <f t="shared" si="446"/>
        <v>#DIV/0!</v>
      </c>
      <c r="Y1634" t="e">
        <f>IF(U1634=0,0,IF(予定価格!G1622=0,0,(U1634-予定価格!H1622)/予定価格!G1622))</f>
        <v>#DIV/0!</v>
      </c>
      <c r="Z1634" t="e">
        <f t="shared" si="454"/>
        <v>#DIV/0!</v>
      </c>
      <c r="AA1634" t="e">
        <f t="shared" si="447"/>
        <v>#DIV/0!</v>
      </c>
      <c r="AB1634" s="6" t="e">
        <f t="shared" si="448"/>
        <v>#DIV/0!</v>
      </c>
    </row>
    <row r="1635" spans="1:28" hidden="1" x14ac:dyDescent="0.2">
      <c r="A1635">
        <f>+予定価格!A1623</f>
        <v>0</v>
      </c>
      <c r="B1635" s="268">
        <f>ROUND(予定価格!B1623*査定表!$B$1949,-D1635)+E1635</f>
        <v>0</v>
      </c>
      <c r="C1635" s="268"/>
      <c r="D1635" s="32">
        <f t="shared" si="449"/>
        <v>3</v>
      </c>
      <c r="E1635" s="33">
        <f t="shared" ref="E1635:E1698" si="455">IF(F$12=0,+P1635+S1635,0)</f>
        <v>0</v>
      </c>
      <c r="F1635" s="268">
        <f>IF($F$12=0,0,IF(予定価格!$G$1939=0,ROUND(予定価格!H1623*(入力表!$F$12/予定価格!$H$1943),-H1635),ROUND((予定価格!G1623*(入力表!$F$12-予定価格!$H$1943)/予定価格!$G$1943)+予定価格!H1623,-H1635)))+I1635</f>
        <v>0</v>
      </c>
      <c r="G1635" s="268"/>
      <c r="H1635" s="34">
        <f t="shared" si="450"/>
        <v>3</v>
      </c>
      <c r="I1635" s="35">
        <f t="shared" ref="I1635:I1698" si="456">IF(F$12=0,0,+X1635+AA1635)</f>
        <v>0</v>
      </c>
      <c r="J1635" s="252">
        <f t="shared" ref="J1635:J1698" si="457">+F1635+K1635</f>
        <v>0</v>
      </c>
      <c r="K1635" s="12">
        <f t="shared" ref="K1635:K1698" si="458">+B1635</f>
        <v>0</v>
      </c>
      <c r="L1635" s="37"/>
      <c r="M1635" s="6">
        <f>ROUND(予定価格!B1623*査定表!$B$1949,-$F$14)</f>
        <v>0</v>
      </c>
      <c r="N1635">
        <f>IF(M1635=0,1,M1635/予定価格!B1623)</f>
        <v>1</v>
      </c>
      <c r="O1635">
        <f t="shared" si="451"/>
        <v>11</v>
      </c>
      <c r="P1635">
        <f t="shared" ref="P1635:P1698" si="459">IF(M$15&gt;0,IF(O1635*10^$F$14&lt;=M$15,10^$F$14,0),0)</f>
        <v>0</v>
      </c>
      <c r="Q1635">
        <f>IF(M1635=0,0,M1635/予定価格!B1623)</f>
        <v>0</v>
      </c>
      <c r="R1635">
        <f t="shared" si="452"/>
        <v>11</v>
      </c>
      <c r="S1635">
        <f t="shared" ref="S1635:S1698" si="460">IF(M$15&lt;0,IF(R1635*10^$F$14&lt;=-M$15,-(10^$F$14),0),0)</f>
        <v>0</v>
      </c>
      <c r="T1635" s="6">
        <f t="shared" ref="T1635:T1698" si="461">+M1635+P1635+S1635</f>
        <v>0</v>
      </c>
      <c r="U1635" s="6" t="e">
        <f>IF(予定価格!$G$1939=0,ROUND(予定価格!H1623*(入力表!$F$12/予定価格!$H$1943),-$F$14),ROUND((予定価格!G1623*(入力表!$F$12-予定価格!$H$1943)/予定価格!$G$1943)+予定価格!H1623,-$F$14))</f>
        <v>#DIV/0!</v>
      </c>
      <c r="V1635" t="e">
        <f>IF(U1635=0,1,IF(予定価格!O1623=0,1,(U1635-予定価格!P1623)/予定価格!O1623))</f>
        <v>#DIV/0!</v>
      </c>
      <c r="W1635" t="e">
        <f t="shared" si="453"/>
        <v>#DIV/0!</v>
      </c>
      <c r="X1635" t="e">
        <f t="shared" ref="X1635:X1698" si="462">IF(U$15&gt;0,IF(W1635*10^$F$14&lt;=U$15,10^$F$14,0),0)</f>
        <v>#DIV/0!</v>
      </c>
      <c r="Y1635" t="e">
        <f>IF(U1635=0,0,IF(予定価格!G1623=0,0,(U1635-予定価格!H1623)/予定価格!G1623))</f>
        <v>#DIV/0!</v>
      </c>
      <c r="Z1635" t="e">
        <f t="shared" si="454"/>
        <v>#DIV/0!</v>
      </c>
      <c r="AA1635" t="e">
        <f t="shared" ref="AA1635:AA1698" si="463">IF(U$15&lt;0,IF(Z1635*10^$F$14&lt;=-U$15,-(10^$F$14),0),0)</f>
        <v>#DIV/0!</v>
      </c>
      <c r="AB1635" s="6" t="e">
        <f t="shared" ref="AB1635:AB1698" si="464">+U1635+X1635+AA1635</f>
        <v>#DIV/0!</v>
      </c>
    </row>
    <row r="1636" spans="1:28" hidden="1" x14ac:dyDescent="0.2">
      <c r="A1636">
        <f>+予定価格!A1624</f>
        <v>0</v>
      </c>
      <c r="B1636" s="268">
        <f>ROUND(予定価格!B1624*査定表!$B$1949,-D1636)+E1636</f>
        <v>0</v>
      </c>
      <c r="C1636" s="268"/>
      <c r="D1636" s="32">
        <f t="shared" si="449"/>
        <v>3</v>
      </c>
      <c r="E1636" s="33">
        <f t="shared" si="455"/>
        <v>0</v>
      </c>
      <c r="F1636" s="268">
        <f>IF($F$12=0,0,IF(予定価格!$G$1939=0,ROUND(予定価格!H1624*(入力表!$F$12/予定価格!$H$1943),-H1636),ROUND((予定価格!G1624*(入力表!$F$12-予定価格!$H$1943)/予定価格!$G$1943)+予定価格!H1624,-H1636)))+I1636</f>
        <v>0</v>
      </c>
      <c r="G1636" s="268"/>
      <c r="H1636" s="34">
        <f t="shared" si="450"/>
        <v>3</v>
      </c>
      <c r="I1636" s="35">
        <f t="shared" si="456"/>
        <v>0</v>
      </c>
      <c r="J1636" s="252">
        <f t="shared" si="457"/>
        <v>0</v>
      </c>
      <c r="K1636" s="12">
        <f t="shared" si="458"/>
        <v>0</v>
      </c>
      <c r="L1636" s="37"/>
      <c r="M1636" s="6">
        <f>ROUND(予定価格!B1624*査定表!$B$1949,-$F$14)</f>
        <v>0</v>
      </c>
      <c r="N1636">
        <f>IF(M1636=0,1,M1636/予定価格!B1624)</f>
        <v>1</v>
      </c>
      <c r="O1636">
        <f t="shared" si="451"/>
        <v>11</v>
      </c>
      <c r="P1636">
        <f t="shared" si="459"/>
        <v>0</v>
      </c>
      <c r="Q1636">
        <f>IF(M1636=0,0,M1636/予定価格!B1624)</f>
        <v>0</v>
      </c>
      <c r="R1636">
        <f t="shared" si="452"/>
        <v>11</v>
      </c>
      <c r="S1636">
        <f t="shared" si="460"/>
        <v>0</v>
      </c>
      <c r="T1636" s="6">
        <f t="shared" si="461"/>
        <v>0</v>
      </c>
      <c r="U1636" s="6" t="e">
        <f>IF(予定価格!$G$1939=0,ROUND(予定価格!H1624*(入力表!$F$12/予定価格!$H$1943),-$F$14),ROUND((予定価格!G1624*(入力表!$F$12-予定価格!$H$1943)/予定価格!$G$1943)+予定価格!H1624,-$F$14))</f>
        <v>#DIV/0!</v>
      </c>
      <c r="V1636" t="e">
        <f>IF(U1636=0,1,IF(予定価格!O1624=0,1,(U1636-予定価格!P1624)/予定価格!O1624))</f>
        <v>#DIV/0!</v>
      </c>
      <c r="W1636" t="e">
        <f t="shared" si="453"/>
        <v>#DIV/0!</v>
      </c>
      <c r="X1636" t="e">
        <f t="shared" si="462"/>
        <v>#DIV/0!</v>
      </c>
      <c r="Y1636" t="e">
        <f>IF(U1636=0,0,IF(予定価格!G1624=0,0,(U1636-予定価格!H1624)/予定価格!G1624))</f>
        <v>#DIV/0!</v>
      </c>
      <c r="Z1636" t="e">
        <f t="shared" si="454"/>
        <v>#DIV/0!</v>
      </c>
      <c r="AA1636" t="e">
        <f t="shared" si="463"/>
        <v>#DIV/0!</v>
      </c>
      <c r="AB1636" s="6" t="e">
        <f t="shared" si="464"/>
        <v>#DIV/0!</v>
      </c>
    </row>
    <row r="1637" spans="1:28" hidden="1" x14ac:dyDescent="0.2">
      <c r="A1637">
        <f>+予定価格!A1625</f>
        <v>0</v>
      </c>
      <c r="B1637" s="268">
        <f>ROUND(予定価格!B1625*査定表!$B$1949,-D1637)+E1637</f>
        <v>0</v>
      </c>
      <c r="C1637" s="268"/>
      <c r="D1637" s="32">
        <f t="shared" si="449"/>
        <v>3</v>
      </c>
      <c r="E1637" s="33">
        <f t="shared" si="455"/>
        <v>0</v>
      </c>
      <c r="F1637" s="268">
        <f>IF($F$12=0,0,IF(予定価格!$G$1939=0,ROUND(予定価格!H1625*(入力表!$F$12/予定価格!$H$1943),-H1637),ROUND((予定価格!G1625*(入力表!$F$12-予定価格!$H$1943)/予定価格!$G$1943)+予定価格!H1625,-H1637)))+I1637</f>
        <v>0</v>
      </c>
      <c r="G1637" s="268"/>
      <c r="H1637" s="34">
        <f t="shared" si="450"/>
        <v>3</v>
      </c>
      <c r="I1637" s="35">
        <f t="shared" si="456"/>
        <v>0</v>
      </c>
      <c r="J1637" s="252">
        <f t="shared" si="457"/>
        <v>0</v>
      </c>
      <c r="K1637" s="12">
        <f t="shared" si="458"/>
        <v>0</v>
      </c>
      <c r="L1637" s="37"/>
      <c r="M1637" s="6">
        <f>ROUND(予定価格!B1625*査定表!$B$1949,-$F$14)</f>
        <v>0</v>
      </c>
      <c r="N1637">
        <f>IF(M1637=0,1,M1637/予定価格!B1625)</f>
        <v>1</v>
      </c>
      <c r="O1637">
        <f t="shared" si="451"/>
        <v>11</v>
      </c>
      <c r="P1637">
        <f t="shared" si="459"/>
        <v>0</v>
      </c>
      <c r="Q1637">
        <f>IF(M1637=0,0,M1637/予定価格!B1625)</f>
        <v>0</v>
      </c>
      <c r="R1637">
        <f t="shared" si="452"/>
        <v>11</v>
      </c>
      <c r="S1637">
        <f t="shared" si="460"/>
        <v>0</v>
      </c>
      <c r="T1637" s="6">
        <f t="shared" si="461"/>
        <v>0</v>
      </c>
      <c r="U1637" s="6" t="e">
        <f>IF(予定価格!$G$1939=0,ROUND(予定価格!H1625*(入力表!$F$12/予定価格!$H$1943),-$F$14),ROUND((予定価格!G1625*(入力表!$F$12-予定価格!$H$1943)/予定価格!$G$1943)+予定価格!H1625,-$F$14))</f>
        <v>#DIV/0!</v>
      </c>
      <c r="V1637" t="e">
        <f>IF(U1637=0,1,IF(予定価格!O1625=0,1,(U1637-予定価格!P1625)/予定価格!O1625))</f>
        <v>#DIV/0!</v>
      </c>
      <c r="W1637" t="e">
        <f t="shared" si="453"/>
        <v>#DIV/0!</v>
      </c>
      <c r="X1637" t="e">
        <f t="shared" si="462"/>
        <v>#DIV/0!</v>
      </c>
      <c r="Y1637" t="e">
        <f>IF(U1637=0,0,IF(予定価格!G1625=0,0,(U1637-予定価格!H1625)/予定価格!G1625))</f>
        <v>#DIV/0!</v>
      </c>
      <c r="Z1637" t="e">
        <f t="shared" si="454"/>
        <v>#DIV/0!</v>
      </c>
      <c r="AA1637" t="e">
        <f t="shared" si="463"/>
        <v>#DIV/0!</v>
      </c>
      <c r="AB1637" s="6" t="e">
        <f t="shared" si="464"/>
        <v>#DIV/0!</v>
      </c>
    </row>
    <row r="1638" spans="1:28" hidden="1" x14ac:dyDescent="0.2">
      <c r="A1638">
        <f>+予定価格!A1626</f>
        <v>0</v>
      </c>
      <c r="B1638" s="268">
        <f>ROUND(予定価格!B1626*査定表!$B$1949,-D1638)+E1638</f>
        <v>0</v>
      </c>
      <c r="C1638" s="268"/>
      <c r="D1638" s="32">
        <f t="shared" si="449"/>
        <v>3</v>
      </c>
      <c r="E1638" s="33">
        <f t="shared" si="455"/>
        <v>0</v>
      </c>
      <c r="F1638" s="268">
        <f>IF($F$12=0,0,IF(予定価格!$G$1939=0,ROUND(予定価格!H1626*(入力表!$F$12/予定価格!$H$1943),-H1638),ROUND((予定価格!G1626*(入力表!$F$12-予定価格!$H$1943)/予定価格!$G$1943)+予定価格!H1626,-H1638)))+I1638</f>
        <v>0</v>
      </c>
      <c r="G1638" s="268"/>
      <c r="H1638" s="34">
        <f t="shared" si="450"/>
        <v>3</v>
      </c>
      <c r="I1638" s="35">
        <f t="shared" si="456"/>
        <v>0</v>
      </c>
      <c r="J1638" s="252">
        <f t="shared" si="457"/>
        <v>0</v>
      </c>
      <c r="K1638" s="12">
        <f t="shared" si="458"/>
        <v>0</v>
      </c>
      <c r="L1638" s="37"/>
      <c r="M1638" s="6">
        <f>ROUND(予定価格!B1626*査定表!$B$1949,-$F$14)</f>
        <v>0</v>
      </c>
      <c r="N1638">
        <f>IF(M1638=0,1,M1638/予定価格!B1626)</f>
        <v>1</v>
      </c>
      <c r="O1638">
        <f t="shared" si="451"/>
        <v>11</v>
      </c>
      <c r="P1638">
        <f t="shared" si="459"/>
        <v>0</v>
      </c>
      <c r="Q1638">
        <f>IF(M1638=0,0,M1638/予定価格!B1626)</f>
        <v>0</v>
      </c>
      <c r="R1638">
        <f t="shared" si="452"/>
        <v>11</v>
      </c>
      <c r="S1638">
        <f t="shared" si="460"/>
        <v>0</v>
      </c>
      <c r="T1638" s="6">
        <f t="shared" si="461"/>
        <v>0</v>
      </c>
      <c r="U1638" s="6" t="e">
        <f>IF(予定価格!$G$1939=0,ROUND(予定価格!H1626*(入力表!$F$12/予定価格!$H$1943),-$F$14),ROUND((予定価格!G1626*(入力表!$F$12-予定価格!$H$1943)/予定価格!$G$1943)+予定価格!H1626,-$F$14))</f>
        <v>#DIV/0!</v>
      </c>
      <c r="V1638" t="e">
        <f>IF(U1638=0,1,IF(予定価格!O1626=0,1,(U1638-予定価格!P1626)/予定価格!O1626))</f>
        <v>#DIV/0!</v>
      </c>
      <c r="W1638" t="e">
        <f t="shared" si="453"/>
        <v>#DIV/0!</v>
      </c>
      <c r="X1638" t="e">
        <f t="shared" si="462"/>
        <v>#DIV/0!</v>
      </c>
      <c r="Y1638" t="e">
        <f>IF(U1638=0,0,IF(予定価格!G1626=0,0,(U1638-予定価格!H1626)/予定価格!G1626))</f>
        <v>#DIV/0!</v>
      </c>
      <c r="Z1638" t="e">
        <f t="shared" si="454"/>
        <v>#DIV/0!</v>
      </c>
      <c r="AA1638" t="e">
        <f t="shared" si="463"/>
        <v>#DIV/0!</v>
      </c>
      <c r="AB1638" s="6" t="e">
        <f t="shared" si="464"/>
        <v>#DIV/0!</v>
      </c>
    </row>
    <row r="1639" spans="1:28" hidden="1" x14ac:dyDescent="0.2">
      <c r="A1639">
        <f>+予定価格!A1627</f>
        <v>0</v>
      </c>
      <c r="B1639" s="268">
        <f>ROUND(予定価格!B1627*査定表!$B$1949,-D1639)+E1639</f>
        <v>0</v>
      </c>
      <c r="C1639" s="268"/>
      <c r="D1639" s="32">
        <f t="shared" si="449"/>
        <v>3</v>
      </c>
      <c r="E1639" s="33">
        <f t="shared" si="455"/>
        <v>0</v>
      </c>
      <c r="F1639" s="268">
        <f>IF($F$12=0,0,IF(予定価格!$G$1939=0,ROUND(予定価格!H1627*(入力表!$F$12/予定価格!$H$1943),-H1639),ROUND((予定価格!G1627*(入力表!$F$12-予定価格!$H$1943)/予定価格!$G$1943)+予定価格!H1627,-H1639)))+I1639</f>
        <v>0</v>
      </c>
      <c r="G1639" s="268"/>
      <c r="H1639" s="34">
        <f t="shared" si="450"/>
        <v>3</v>
      </c>
      <c r="I1639" s="35">
        <f t="shared" si="456"/>
        <v>0</v>
      </c>
      <c r="J1639" s="252">
        <f t="shared" si="457"/>
        <v>0</v>
      </c>
      <c r="K1639" s="12">
        <f t="shared" si="458"/>
        <v>0</v>
      </c>
      <c r="L1639" s="37"/>
      <c r="M1639" s="6">
        <f>ROUND(予定価格!B1627*査定表!$B$1949,-$F$14)</f>
        <v>0</v>
      </c>
      <c r="N1639">
        <f>IF(M1639=0,1,M1639/予定価格!B1627)</f>
        <v>1</v>
      </c>
      <c r="O1639">
        <f t="shared" si="451"/>
        <v>11</v>
      </c>
      <c r="P1639">
        <f t="shared" si="459"/>
        <v>0</v>
      </c>
      <c r="Q1639">
        <f>IF(M1639=0,0,M1639/予定価格!B1627)</f>
        <v>0</v>
      </c>
      <c r="R1639">
        <f t="shared" si="452"/>
        <v>11</v>
      </c>
      <c r="S1639">
        <f t="shared" si="460"/>
        <v>0</v>
      </c>
      <c r="T1639" s="6">
        <f t="shared" si="461"/>
        <v>0</v>
      </c>
      <c r="U1639" s="6" t="e">
        <f>IF(予定価格!$G$1939=0,ROUND(予定価格!H1627*(入力表!$F$12/予定価格!$H$1943),-$F$14),ROUND((予定価格!G1627*(入力表!$F$12-予定価格!$H$1943)/予定価格!$G$1943)+予定価格!H1627,-$F$14))</f>
        <v>#DIV/0!</v>
      </c>
      <c r="V1639" t="e">
        <f>IF(U1639=0,1,IF(予定価格!O1627=0,1,(U1639-予定価格!P1627)/予定価格!O1627))</f>
        <v>#DIV/0!</v>
      </c>
      <c r="W1639" t="e">
        <f t="shared" si="453"/>
        <v>#DIV/0!</v>
      </c>
      <c r="X1639" t="e">
        <f t="shared" si="462"/>
        <v>#DIV/0!</v>
      </c>
      <c r="Y1639" t="e">
        <f>IF(U1639=0,0,IF(予定価格!G1627=0,0,(U1639-予定価格!H1627)/予定価格!G1627))</f>
        <v>#DIV/0!</v>
      </c>
      <c r="Z1639" t="e">
        <f t="shared" si="454"/>
        <v>#DIV/0!</v>
      </c>
      <c r="AA1639" t="e">
        <f t="shared" si="463"/>
        <v>#DIV/0!</v>
      </c>
      <c r="AB1639" s="6" t="e">
        <f t="shared" si="464"/>
        <v>#DIV/0!</v>
      </c>
    </row>
    <row r="1640" spans="1:28" hidden="1" x14ac:dyDescent="0.2">
      <c r="A1640">
        <f>+予定価格!A1628</f>
        <v>0</v>
      </c>
      <c r="B1640" s="268">
        <f>ROUND(予定価格!B1628*査定表!$B$1949,-D1640)+E1640</f>
        <v>0</v>
      </c>
      <c r="C1640" s="268"/>
      <c r="D1640" s="32">
        <f t="shared" si="449"/>
        <v>3</v>
      </c>
      <c r="E1640" s="33">
        <f t="shared" si="455"/>
        <v>0</v>
      </c>
      <c r="F1640" s="268">
        <f>IF($F$12=0,0,IF(予定価格!$G$1939=0,ROUND(予定価格!H1628*(入力表!$F$12/予定価格!$H$1943),-H1640),ROUND((予定価格!G1628*(入力表!$F$12-予定価格!$H$1943)/予定価格!$G$1943)+予定価格!H1628,-H1640)))+I1640</f>
        <v>0</v>
      </c>
      <c r="G1640" s="268"/>
      <c r="H1640" s="34">
        <f t="shared" si="450"/>
        <v>3</v>
      </c>
      <c r="I1640" s="35">
        <f t="shared" si="456"/>
        <v>0</v>
      </c>
      <c r="J1640" s="252">
        <f t="shared" si="457"/>
        <v>0</v>
      </c>
      <c r="K1640" s="12">
        <f t="shared" si="458"/>
        <v>0</v>
      </c>
      <c r="L1640" s="37"/>
      <c r="M1640" s="6">
        <f>ROUND(予定価格!B1628*査定表!$B$1949,-$F$14)</f>
        <v>0</v>
      </c>
      <c r="N1640">
        <f>IF(M1640=0,1,M1640/予定価格!B1628)</f>
        <v>1</v>
      </c>
      <c r="O1640">
        <f t="shared" si="451"/>
        <v>11</v>
      </c>
      <c r="P1640">
        <f t="shared" si="459"/>
        <v>0</v>
      </c>
      <c r="Q1640">
        <f>IF(M1640=0,0,M1640/予定価格!B1628)</f>
        <v>0</v>
      </c>
      <c r="R1640">
        <f t="shared" si="452"/>
        <v>11</v>
      </c>
      <c r="S1640">
        <f t="shared" si="460"/>
        <v>0</v>
      </c>
      <c r="T1640" s="6">
        <f t="shared" si="461"/>
        <v>0</v>
      </c>
      <c r="U1640" s="6" t="e">
        <f>IF(予定価格!$G$1939=0,ROUND(予定価格!H1628*(入力表!$F$12/予定価格!$H$1943),-$F$14),ROUND((予定価格!G1628*(入力表!$F$12-予定価格!$H$1943)/予定価格!$G$1943)+予定価格!H1628,-$F$14))</f>
        <v>#DIV/0!</v>
      </c>
      <c r="V1640" t="e">
        <f>IF(U1640=0,1,IF(予定価格!O1628=0,1,(U1640-予定価格!P1628)/予定価格!O1628))</f>
        <v>#DIV/0!</v>
      </c>
      <c r="W1640" t="e">
        <f t="shared" si="453"/>
        <v>#DIV/0!</v>
      </c>
      <c r="X1640" t="e">
        <f t="shared" si="462"/>
        <v>#DIV/0!</v>
      </c>
      <c r="Y1640" t="e">
        <f>IF(U1640=0,0,IF(予定価格!G1628=0,0,(U1640-予定価格!H1628)/予定価格!G1628))</f>
        <v>#DIV/0!</v>
      </c>
      <c r="Z1640" t="e">
        <f t="shared" si="454"/>
        <v>#DIV/0!</v>
      </c>
      <c r="AA1640" t="e">
        <f t="shared" si="463"/>
        <v>#DIV/0!</v>
      </c>
      <c r="AB1640" s="6" t="e">
        <f t="shared" si="464"/>
        <v>#DIV/0!</v>
      </c>
    </row>
    <row r="1641" spans="1:28" hidden="1" x14ac:dyDescent="0.2">
      <c r="A1641">
        <f>+予定価格!A1629</f>
        <v>0</v>
      </c>
      <c r="B1641" s="268">
        <f>ROUND(予定価格!B1629*査定表!$B$1949,-D1641)+E1641</f>
        <v>0</v>
      </c>
      <c r="C1641" s="268"/>
      <c r="D1641" s="32">
        <f t="shared" si="449"/>
        <v>3</v>
      </c>
      <c r="E1641" s="33">
        <f t="shared" si="455"/>
        <v>0</v>
      </c>
      <c r="F1641" s="268">
        <f>IF($F$12=0,0,IF(予定価格!$G$1939=0,ROUND(予定価格!H1629*(入力表!$F$12/予定価格!$H$1943),-H1641),ROUND((予定価格!G1629*(入力表!$F$12-予定価格!$H$1943)/予定価格!$G$1943)+予定価格!H1629,-H1641)))+I1641</f>
        <v>0</v>
      </c>
      <c r="G1641" s="268"/>
      <c r="H1641" s="34">
        <f t="shared" si="450"/>
        <v>3</v>
      </c>
      <c r="I1641" s="35">
        <f t="shared" si="456"/>
        <v>0</v>
      </c>
      <c r="J1641" s="252">
        <f t="shared" si="457"/>
        <v>0</v>
      </c>
      <c r="K1641" s="12">
        <f t="shared" si="458"/>
        <v>0</v>
      </c>
      <c r="L1641" s="37"/>
      <c r="M1641" s="6">
        <f>ROUND(予定価格!B1629*査定表!$B$1949,-$F$14)</f>
        <v>0</v>
      </c>
      <c r="N1641">
        <f>IF(M1641=0,1,M1641/予定価格!B1629)</f>
        <v>1</v>
      </c>
      <c r="O1641">
        <f t="shared" si="451"/>
        <v>11</v>
      </c>
      <c r="P1641">
        <f t="shared" si="459"/>
        <v>0</v>
      </c>
      <c r="Q1641">
        <f>IF(M1641=0,0,M1641/予定価格!B1629)</f>
        <v>0</v>
      </c>
      <c r="R1641">
        <f t="shared" si="452"/>
        <v>11</v>
      </c>
      <c r="S1641">
        <f t="shared" si="460"/>
        <v>0</v>
      </c>
      <c r="T1641" s="6">
        <f t="shared" si="461"/>
        <v>0</v>
      </c>
      <c r="U1641" s="6" t="e">
        <f>IF(予定価格!$G$1939=0,ROUND(予定価格!H1629*(入力表!$F$12/予定価格!$H$1943),-$F$14),ROUND((予定価格!G1629*(入力表!$F$12-予定価格!$H$1943)/予定価格!$G$1943)+予定価格!H1629,-$F$14))</f>
        <v>#DIV/0!</v>
      </c>
      <c r="V1641" t="e">
        <f>IF(U1641=0,1,IF(予定価格!O1629=0,1,(U1641-予定価格!P1629)/予定価格!O1629))</f>
        <v>#DIV/0!</v>
      </c>
      <c r="W1641" t="e">
        <f t="shared" si="453"/>
        <v>#DIV/0!</v>
      </c>
      <c r="X1641" t="e">
        <f t="shared" si="462"/>
        <v>#DIV/0!</v>
      </c>
      <c r="Y1641" t="e">
        <f>IF(U1641=0,0,IF(予定価格!G1629=0,0,(U1641-予定価格!H1629)/予定価格!G1629))</f>
        <v>#DIV/0!</v>
      </c>
      <c r="Z1641" t="e">
        <f t="shared" si="454"/>
        <v>#DIV/0!</v>
      </c>
      <c r="AA1641" t="e">
        <f t="shared" si="463"/>
        <v>#DIV/0!</v>
      </c>
      <c r="AB1641" s="6" t="e">
        <f t="shared" si="464"/>
        <v>#DIV/0!</v>
      </c>
    </row>
    <row r="1642" spans="1:28" hidden="1" x14ac:dyDescent="0.2">
      <c r="A1642">
        <f>+予定価格!A1630</f>
        <v>0</v>
      </c>
      <c r="B1642" s="268">
        <f>ROUND(予定価格!B1630*査定表!$B$1949,-D1642)+E1642</f>
        <v>0</v>
      </c>
      <c r="C1642" s="268"/>
      <c r="D1642" s="32">
        <f t="shared" si="449"/>
        <v>3</v>
      </c>
      <c r="E1642" s="33">
        <f t="shared" si="455"/>
        <v>0</v>
      </c>
      <c r="F1642" s="268">
        <f>IF($F$12=0,0,IF(予定価格!$G$1939=0,ROUND(予定価格!H1630*(入力表!$F$12/予定価格!$H$1943),-H1642),ROUND((予定価格!G1630*(入力表!$F$12-予定価格!$H$1943)/予定価格!$G$1943)+予定価格!H1630,-H1642)))+I1642</f>
        <v>0</v>
      </c>
      <c r="G1642" s="268"/>
      <c r="H1642" s="34">
        <f t="shared" si="450"/>
        <v>3</v>
      </c>
      <c r="I1642" s="35">
        <f t="shared" si="456"/>
        <v>0</v>
      </c>
      <c r="J1642" s="252">
        <f t="shared" si="457"/>
        <v>0</v>
      </c>
      <c r="K1642" s="12">
        <f t="shared" si="458"/>
        <v>0</v>
      </c>
      <c r="L1642" s="37"/>
      <c r="M1642" s="6">
        <f>ROUND(予定価格!B1630*査定表!$B$1949,-$F$14)</f>
        <v>0</v>
      </c>
      <c r="N1642">
        <f>IF(M1642=0,1,M1642/予定価格!B1630)</f>
        <v>1</v>
      </c>
      <c r="O1642">
        <f t="shared" si="451"/>
        <v>11</v>
      </c>
      <c r="P1642">
        <f t="shared" si="459"/>
        <v>0</v>
      </c>
      <c r="Q1642">
        <f>IF(M1642=0,0,M1642/予定価格!B1630)</f>
        <v>0</v>
      </c>
      <c r="R1642">
        <f t="shared" si="452"/>
        <v>11</v>
      </c>
      <c r="S1642">
        <f t="shared" si="460"/>
        <v>0</v>
      </c>
      <c r="T1642" s="6">
        <f t="shared" si="461"/>
        <v>0</v>
      </c>
      <c r="U1642" s="6" t="e">
        <f>IF(予定価格!$G$1939=0,ROUND(予定価格!H1630*(入力表!$F$12/予定価格!$H$1943),-$F$14),ROUND((予定価格!G1630*(入力表!$F$12-予定価格!$H$1943)/予定価格!$G$1943)+予定価格!H1630,-$F$14))</f>
        <v>#DIV/0!</v>
      </c>
      <c r="V1642" t="e">
        <f>IF(U1642=0,1,IF(予定価格!O1630=0,1,(U1642-予定価格!P1630)/予定価格!O1630))</f>
        <v>#DIV/0!</v>
      </c>
      <c r="W1642" t="e">
        <f t="shared" si="453"/>
        <v>#DIV/0!</v>
      </c>
      <c r="X1642" t="e">
        <f t="shared" si="462"/>
        <v>#DIV/0!</v>
      </c>
      <c r="Y1642" t="e">
        <f>IF(U1642=0,0,IF(予定価格!G1630=0,0,(U1642-予定価格!H1630)/予定価格!G1630))</f>
        <v>#DIV/0!</v>
      </c>
      <c r="Z1642" t="e">
        <f t="shared" si="454"/>
        <v>#DIV/0!</v>
      </c>
      <c r="AA1642" t="e">
        <f t="shared" si="463"/>
        <v>#DIV/0!</v>
      </c>
      <c r="AB1642" s="6" t="e">
        <f t="shared" si="464"/>
        <v>#DIV/0!</v>
      </c>
    </row>
    <row r="1643" spans="1:28" hidden="1" x14ac:dyDescent="0.2">
      <c r="A1643">
        <f>+予定価格!A1631</f>
        <v>0</v>
      </c>
      <c r="B1643" s="268">
        <f>ROUND(予定価格!B1631*査定表!$B$1949,-D1643)+E1643</f>
        <v>0</v>
      </c>
      <c r="C1643" s="268"/>
      <c r="D1643" s="32">
        <f t="shared" si="449"/>
        <v>3</v>
      </c>
      <c r="E1643" s="33">
        <f t="shared" si="455"/>
        <v>0</v>
      </c>
      <c r="F1643" s="268">
        <f>IF($F$12=0,0,IF(予定価格!$G$1939=0,ROUND(予定価格!H1631*(入力表!$F$12/予定価格!$H$1943),-H1643),ROUND((予定価格!G1631*(入力表!$F$12-予定価格!$H$1943)/予定価格!$G$1943)+予定価格!H1631,-H1643)))+I1643</f>
        <v>0</v>
      </c>
      <c r="G1643" s="268"/>
      <c r="H1643" s="34">
        <f t="shared" si="450"/>
        <v>3</v>
      </c>
      <c r="I1643" s="35">
        <f t="shared" si="456"/>
        <v>0</v>
      </c>
      <c r="J1643" s="252">
        <f t="shared" si="457"/>
        <v>0</v>
      </c>
      <c r="K1643" s="12">
        <f t="shared" si="458"/>
        <v>0</v>
      </c>
      <c r="L1643" s="37"/>
      <c r="M1643" s="6">
        <f>ROUND(予定価格!B1631*査定表!$B$1949,-$F$14)</f>
        <v>0</v>
      </c>
      <c r="N1643">
        <f>IF(M1643=0,1,M1643/予定価格!B1631)</f>
        <v>1</v>
      </c>
      <c r="O1643">
        <f t="shared" si="451"/>
        <v>11</v>
      </c>
      <c r="P1643">
        <f t="shared" si="459"/>
        <v>0</v>
      </c>
      <c r="Q1643">
        <f>IF(M1643=0,0,M1643/予定価格!B1631)</f>
        <v>0</v>
      </c>
      <c r="R1643">
        <f t="shared" si="452"/>
        <v>11</v>
      </c>
      <c r="S1643">
        <f t="shared" si="460"/>
        <v>0</v>
      </c>
      <c r="T1643" s="6">
        <f t="shared" si="461"/>
        <v>0</v>
      </c>
      <c r="U1643" s="6" t="e">
        <f>IF(予定価格!$G$1939=0,ROUND(予定価格!H1631*(入力表!$F$12/予定価格!$H$1943),-$F$14),ROUND((予定価格!G1631*(入力表!$F$12-予定価格!$H$1943)/予定価格!$G$1943)+予定価格!H1631,-$F$14))</f>
        <v>#DIV/0!</v>
      </c>
      <c r="V1643" t="e">
        <f>IF(U1643=0,1,IF(予定価格!O1631=0,1,(U1643-予定価格!P1631)/予定価格!O1631))</f>
        <v>#DIV/0!</v>
      </c>
      <c r="W1643" t="e">
        <f t="shared" si="453"/>
        <v>#DIV/0!</v>
      </c>
      <c r="X1643" t="e">
        <f t="shared" si="462"/>
        <v>#DIV/0!</v>
      </c>
      <c r="Y1643" t="e">
        <f>IF(U1643=0,0,IF(予定価格!G1631=0,0,(U1643-予定価格!H1631)/予定価格!G1631))</f>
        <v>#DIV/0!</v>
      </c>
      <c r="Z1643" t="e">
        <f t="shared" si="454"/>
        <v>#DIV/0!</v>
      </c>
      <c r="AA1643" t="e">
        <f t="shared" si="463"/>
        <v>#DIV/0!</v>
      </c>
      <c r="AB1643" s="6" t="e">
        <f t="shared" si="464"/>
        <v>#DIV/0!</v>
      </c>
    </row>
    <row r="1644" spans="1:28" hidden="1" x14ac:dyDescent="0.2">
      <c r="A1644">
        <f>+予定価格!A1632</f>
        <v>0</v>
      </c>
      <c r="B1644" s="268">
        <f>ROUND(予定価格!B1632*査定表!$B$1949,-D1644)+E1644</f>
        <v>0</v>
      </c>
      <c r="C1644" s="268"/>
      <c r="D1644" s="32">
        <f t="shared" si="449"/>
        <v>3</v>
      </c>
      <c r="E1644" s="33">
        <f t="shared" si="455"/>
        <v>0</v>
      </c>
      <c r="F1644" s="268">
        <f>IF($F$12=0,0,IF(予定価格!$G$1939=0,ROUND(予定価格!H1632*(入力表!$F$12/予定価格!$H$1943),-H1644),ROUND((予定価格!G1632*(入力表!$F$12-予定価格!$H$1943)/予定価格!$G$1943)+予定価格!H1632,-H1644)))+I1644</f>
        <v>0</v>
      </c>
      <c r="G1644" s="268"/>
      <c r="H1644" s="34">
        <f t="shared" si="450"/>
        <v>3</v>
      </c>
      <c r="I1644" s="35">
        <f t="shared" si="456"/>
        <v>0</v>
      </c>
      <c r="J1644" s="252">
        <f t="shared" si="457"/>
        <v>0</v>
      </c>
      <c r="K1644" s="12">
        <f t="shared" si="458"/>
        <v>0</v>
      </c>
      <c r="L1644" s="37"/>
      <c r="M1644" s="6">
        <f>ROUND(予定価格!B1632*査定表!$B$1949,-$F$14)</f>
        <v>0</v>
      </c>
      <c r="N1644">
        <f>IF(M1644=0,1,M1644/予定価格!B1632)</f>
        <v>1</v>
      </c>
      <c r="O1644">
        <f t="shared" si="451"/>
        <v>11</v>
      </c>
      <c r="P1644">
        <f t="shared" si="459"/>
        <v>0</v>
      </c>
      <c r="Q1644">
        <f>IF(M1644=0,0,M1644/予定価格!B1632)</f>
        <v>0</v>
      </c>
      <c r="R1644">
        <f t="shared" si="452"/>
        <v>11</v>
      </c>
      <c r="S1644">
        <f t="shared" si="460"/>
        <v>0</v>
      </c>
      <c r="T1644" s="6">
        <f t="shared" si="461"/>
        <v>0</v>
      </c>
      <c r="U1644" s="6" t="e">
        <f>IF(予定価格!$G$1939=0,ROUND(予定価格!H1632*(入力表!$F$12/予定価格!$H$1943),-$F$14),ROUND((予定価格!G1632*(入力表!$F$12-予定価格!$H$1943)/予定価格!$G$1943)+予定価格!H1632,-$F$14))</f>
        <v>#DIV/0!</v>
      </c>
      <c r="V1644" t="e">
        <f>IF(U1644=0,1,IF(予定価格!O1632=0,1,(U1644-予定価格!P1632)/予定価格!O1632))</f>
        <v>#DIV/0!</v>
      </c>
      <c r="W1644" t="e">
        <f t="shared" si="453"/>
        <v>#DIV/0!</v>
      </c>
      <c r="X1644" t="e">
        <f t="shared" si="462"/>
        <v>#DIV/0!</v>
      </c>
      <c r="Y1644" t="e">
        <f>IF(U1644=0,0,IF(予定価格!G1632=0,0,(U1644-予定価格!H1632)/予定価格!G1632))</f>
        <v>#DIV/0!</v>
      </c>
      <c r="Z1644" t="e">
        <f t="shared" si="454"/>
        <v>#DIV/0!</v>
      </c>
      <c r="AA1644" t="e">
        <f t="shared" si="463"/>
        <v>#DIV/0!</v>
      </c>
      <c r="AB1644" s="6" t="e">
        <f t="shared" si="464"/>
        <v>#DIV/0!</v>
      </c>
    </row>
    <row r="1645" spans="1:28" hidden="1" x14ac:dyDescent="0.2">
      <c r="A1645">
        <f>+予定価格!A1633</f>
        <v>0</v>
      </c>
      <c r="B1645" s="268">
        <f>ROUND(予定価格!B1633*査定表!$B$1949,-D1645)+E1645</f>
        <v>0</v>
      </c>
      <c r="C1645" s="268"/>
      <c r="D1645" s="32">
        <f t="shared" si="449"/>
        <v>3</v>
      </c>
      <c r="E1645" s="33">
        <f t="shared" si="455"/>
        <v>0</v>
      </c>
      <c r="F1645" s="268">
        <f>IF($F$12=0,0,IF(予定価格!$G$1939=0,ROUND(予定価格!H1633*(入力表!$F$12/予定価格!$H$1943),-H1645),ROUND((予定価格!G1633*(入力表!$F$12-予定価格!$H$1943)/予定価格!$G$1943)+予定価格!H1633,-H1645)))+I1645</f>
        <v>0</v>
      </c>
      <c r="G1645" s="268"/>
      <c r="H1645" s="34">
        <f t="shared" si="450"/>
        <v>3</v>
      </c>
      <c r="I1645" s="35">
        <f t="shared" si="456"/>
        <v>0</v>
      </c>
      <c r="J1645" s="252">
        <f t="shared" si="457"/>
        <v>0</v>
      </c>
      <c r="K1645" s="12">
        <f t="shared" si="458"/>
        <v>0</v>
      </c>
      <c r="L1645" s="37"/>
      <c r="M1645" s="6">
        <f>ROUND(予定価格!B1633*査定表!$B$1949,-$F$14)</f>
        <v>0</v>
      </c>
      <c r="N1645">
        <f>IF(M1645=0,1,M1645/予定価格!B1633)</f>
        <v>1</v>
      </c>
      <c r="O1645">
        <f t="shared" si="451"/>
        <v>11</v>
      </c>
      <c r="P1645">
        <f t="shared" si="459"/>
        <v>0</v>
      </c>
      <c r="Q1645">
        <f>IF(M1645=0,0,M1645/予定価格!B1633)</f>
        <v>0</v>
      </c>
      <c r="R1645">
        <f t="shared" si="452"/>
        <v>11</v>
      </c>
      <c r="S1645">
        <f t="shared" si="460"/>
        <v>0</v>
      </c>
      <c r="T1645" s="6">
        <f t="shared" si="461"/>
        <v>0</v>
      </c>
      <c r="U1645" s="6" t="e">
        <f>IF(予定価格!$G$1939=0,ROUND(予定価格!H1633*(入力表!$F$12/予定価格!$H$1943),-$F$14),ROUND((予定価格!G1633*(入力表!$F$12-予定価格!$H$1943)/予定価格!$G$1943)+予定価格!H1633,-$F$14))</f>
        <v>#DIV/0!</v>
      </c>
      <c r="V1645" t="e">
        <f>IF(U1645=0,1,IF(予定価格!O1633=0,1,(U1645-予定価格!P1633)/予定価格!O1633))</f>
        <v>#DIV/0!</v>
      </c>
      <c r="W1645" t="e">
        <f t="shared" si="453"/>
        <v>#DIV/0!</v>
      </c>
      <c r="X1645" t="e">
        <f t="shared" si="462"/>
        <v>#DIV/0!</v>
      </c>
      <c r="Y1645" t="e">
        <f>IF(U1645=0,0,IF(予定価格!G1633=0,0,(U1645-予定価格!H1633)/予定価格!G1633))</f>
        <v>#DIV/0!</v>
      </c>
      <c r="Z1645" t="e">
        <f t="shared" si="454"/>
        <v>#DIV/0!</v>
      </c>
      <c r="AA1645" t="e">
        <f t="shared" si="463"/>
        <v>#DIV/0!</v>
      </c>
      <c r="AB1645" s="6" t="e">
        <f t="shared" si="464"/>
        <v>#DIV/0!</v>
      </c>
    </row>
    <row r="1646" spans="1:28" hidden="1" x14ac:dyDescent="0.2">
      <c r="A1646">
        <f>+予定価格!A1634</f>
        <v>0</v>
      </c>
      <c r="B1646" s="268">
        <f>ROUND(予定価格!B1634*査定表!$B$1949,-D1646)+E1646</f>
        <v>0</v>
      </c>
      <c r="C1646" s="268"/>
      <c r="D1646" s="32">
        <f t="shared" si="449"/>
        <v>3</v>
      </c>
      <c r="E1646" s="33">
        <f t="shared" si="455"/>
        <v>0</v>
      </c>
      <c r="F1646" s="268">
        <f>IF($F$12=0,0,IF(予定価格!$G$1939=0,ROUND(予定価格!H1634*(入力表!$F$12/予定価格!$H$1943),-H1646),ROUND((予定価格!G1634*(入力表!$F$12-予定価格!$H$1943)/予定価格!$G$1943)+予定価格!H1634,-H1646)))+I1646</f>
        <v>0</v>
      </c>
      <c r="G1646" s="268"/>
      <c r="H1646" s="34">
        <f t="shared" si="450"/>
        <v>3</v>
      </c>
      <c r="I1646" s="35">
        <f t="shared" si="456"/>
        <v>0</v>
      </c>
      <c r="J1646" s="252">
        <f t="shared" si="457"/>
        <v>0</v>
      </c>
      <c r="K1646" s="12">
        <f t="shared" si="458"/>
        <v>0</v>
      </c>
      <c r="L1646" s="37"/>
      <c r="M1646" s="6">
        <f>ROUND(予定価格!B1634*査定表!$B$1949,-$F$14)</f>
        <v>0</v>
      </c>
      <c r="N1646">
        <f>IF(M1646=0,1,M1646/予定価格!B1634)</f>
        <v>1</v>
      </c>
      <c r="O1646">
        <f t="shared" si="451"/>
        <v>11</v>
      </c>
      <c r="P1646">
        <f t="shared" si="459"/>
        <v>0</v>
      </c>
      <c r="Q1646">
        <f>IF(M1646=0,0,M1646/予定価格!B1634)</f>
        <v>0</v>
      </c>
      <c r="R1646">
        <f t="shared" si="452"/>
        <v>11</v>
      </c>
      <c r="S1646">
        <f t="shared" si="460"/>
        <v>0</v>
      </c>
      <c r="T1646" s="6">
        <f t="shared" si="461"/>
        <v>0</v>
      </c>
      <c r="U1646" s="6" t="e">
        <f>IF(予定価格!$G$1939=0,ROUND(予定価格!H1634*(入力表!$F$12/予定価格!$H$1943),-$F$14),ROUND((予定価格!G1634*(入力表!$F$12-予定価格!$H$1943)/予定価格!$G$1943)+予定価格!H1634,-$F$14))</f>
        <v>#DIV/0!</v>
      </c>
      <c r="V1646" t="e">
        <f>IF(U1646=0,1,IF(予定価格!O1634=0,1,(U1646-予定価格!P1634)/予定価格!O1634))</f>
        <v>#DIV/0!</v>
      </c>
      <c r="W1646" t="e">
        <f t="shared" si="453"/>
        <v>#DIV/0!</v>
      </c>
      <c r="X1646" t="e">
        <f t="shared" si="462"/>
        <v>#DIV/0!</v>
      </c>
      <c r="Y1646" t="e">
        <f>IF(U1646=0,0,IF(予定価格!G1634=0,0,(U1646-予定価格!H1634)/予定価格!G1634))</f>
        <v>#DIV/0!</v>
      </c>
      <c r="Z1646" t="e">
        <f t="shared" si="454"/>
        <v>#DIV/0!</v>
      </c>
      <c r="AA1646" t="e">
        <f t="shared" si="463"/>
        <v>#DIV/0!</v>
      </c>
      <c r="AB1646" s="6" t="e">
        <f t="shared" si="464"/>
        <v>#DIV/0!</v>
      </c>
    </row>
    <row r="1647" spans="1:28" hidden="1" x14ac:dyDescent="0.2">
      <c r="A1647">
        <f>+予定価格!A1635</f>
        <v>0</v>
      </c>
      <c r="B1647" s="268">
        <f>ROUND(予定価格!B1635*査定表!$B$1949,-D1647)+E1647</f>
        <v>0</v>
      </c>
      <c r="C1647" s="268"/>
      <c r="D1647" s="32">
        <f t="shared" si="449"/>
        <v>3</v>
      </c>
      <c r="E1647" s="33">
        <f t="shared" si="455"/>
        <v>0</v>
      </c>
      <c r="F1647" s="268">
        <f>IF($F$12=0,0,IF(予定価格!$G$1939=0,ROUND(予定価格!H1635*(入力表!$F$12/予定価格!$H$1943),-H1647),ROUND((予定価格!G1635*(入力表!$F$12-予定価格!$H$1943)/予定価格!$G$1943)+予定価格!H1635,-H1647)))+I1647</f>
        <v>0</v>
      </c>
      <c r="G1647" s="268"/>
      <c r="H1647" s="34">
        <f t="shared" si="450"/>
        <v>3</v>
      </c>
      <c r="I1647" s="35">
        <f t="shared" si="456"/>
        <v>0</v>
      </c>
      <c r="J1647" s="252">
        <f t="shared" si="457"/>
        <v>0</v>
      </c>
      <c r="K1647" s="12">
        <f t="shared" si="458"/>
        <v>0</v>
      </c>
      <c r="L1647" s="37"/>
      <c r="M1647" s="6">
        <f>ROUND(予定価格!B1635*査定表!$B$1949,-$F$14)</f>
        <v>0</v>
      </c>
      <c r="N1647">
        <f>IF(M1647=0,1,M1647/予定価格!B1635)</f>
        <v>1</v>
      </c>
      <c r="O1647">
        <f t="shared" si="451"/>
        <v>11</v>
      </c>
      <c r="P1647">
        <f t="shared" si="459"/>
        <v>0</v>
      </c>
      <c r="Q1647">
        <f>IF(M1647=0,0,M1647/予定価格!B1635)</f>
        <v>0</v>
      </c>
      <c r="R1647">
        <f t="shared" si="452"/>
        <v>11</v>
      </c>
      <c r="S1647">
        <f t="shared" si="460"/>
        <v>0</v>
      </c>
      <c r="T1647" s="6">
        <f t="shared" si="461"/>
        <v>0</v>
      </c>
      <c r="U1647" s="6" t="e">
        <f>IF(予定価格!$G$1939=0,ROUND(予定価格!H1635*(入力表!$F$12/予定価格!$H$1943),-$F$14),ROUND((予定価格!G1635*(入力表!$F$12-予定価格!$H$1943)/予定価格!$G$1943)+予定価格!H1635,-$F$14))</f>
        <v>#DIV/0!</v>
      </c>
      <c r="V1647" t="e">
        <f>IF(U1647=0,1,IF(予定価格!O1635=0,1,(U1647-予定価格!P1635)/予定価格!O1635))</f>
        <v>#DIV/0!</v>
      </c>
      <c r="W1647" t="e">
        <f t="shared" si="453"/>
        <v>#DIV/0!</v>
      </c>
      <c r="X1647" t="e">
        <f t="shared" si="462"/>
        <v>#DIV/0!</v>
      </c>
      <c r="Y1647" t="e">
        <f>IF(U1647=0,0,IF(予定価格!G1635=0,0,(U1647-予定価格!H1635)/予定価格!G1635))</f>
        <v>#DIV/0!</v>
      </c>
      <c r="Z1647" t="e">
        <f t="shared" si="454"/>
        <v>#DIV/0!</v>
      </c>
      <c r="AA1647" t="e">
        <f t="shared" si="463"/>
        <v>#DIV/0!</v>
      </c>
      <c r="AB1647" s="6" t="e">
        <f t="shared" si="464"/>
        <v>#DIV/0!</v>
      </c>
    </row>
    <row r="1648" spans="1:28" hidden="1" x14ac:dyDescent="0.2">
      <c r="A1648">
        <f>+予定価格!A1636</f>
        <v>0</v>
      </c>
      <c r="B1648" s="268">
        <f>ROUND(予定価格!B1636*査定表!$B$1949,-D1648)+E1648</f>
        <v>0</v>
      </c>
      <c r="C1648" s="268"/>
      <c r="D1648" s="32">
        <f t="shared" si="449"/>
        <v>3</v>
      </c>
      <c r="E1648" s="33">
        <f t="shared" si="455"/>
        <v>0</v>
      </c>
      <c r="F1648" s="268">
        <f>IF($F$12=0,0,IF(予定価格!$G$1939=0,ROUND(予定価格!H1636*(入力表!$F$12/予定価格!$H$1943),-H1648),ROUND((予定価格!G1636*(入力表!$F$12-予定価格!$H$1943)/予定価格!$G$1943)+予定価格!H1636,-H1648)))+I1648</f>
        <v>0</v>
      </c>
      <c r="G1648" s="268"/>
      <c r="H1648" s="34">
        <f t="shared" si="450"/>
        <v>3</v>
      </c>
      <c r="I1648" s="35">
        <f t="shared" si="456"/>
        <v>0</v>
      </c>
      <c r="J1648" s="252">
        <f t="shared" si="457"/>
        <v>0</v>
      </c>
      <c r="K1648" s="12">
        <f t="shared" si="458"/>
        <v>0</v>
      </c>
      <c r="L1648" s="37"/>
      <c r="M1648" s="6">
        <f>ROUND(予定価格!B1636*査定表!$B$1949,-$F$14)</f>
        <v>0</v>
      </c>
      <c r="N1648">
        <f>IF(M1648=0,1,M1648/予定価格!B1636)</f>
        <v>1</v>
      </c>
      <c r="O1648">
        <f t="shared" si="451"/>
        <v>11</v>
      </c>
      <c r="P1648">
        <f t="shared" si="459"/>
        <v>0</v>
      </c>
      <c r="Q1648">
        <f>IF(M1648=0,0,M1648/予定価格!B1636)</f>
        <v>0</v>
      </c>
      <c r="R1648">
        <f t="shared" si="452"/>
        <v>11</v>
      </c>
      <c r="S1648">
        <f t="shared" si="460"/>
        <v>0</v>
      </c>
      <c r="T1648" s="6">
        <f t="shared" si="461"/>
        <v>0</v>
      </c>
      <c r="U1648" s="6" t="e">
        <f>IF(予定価格!$G$1939=0,ROUND(予定価格!H1636*(入力表!$F$12/予定価格!$H$1943),-$F$14),ROUND((予定価格!G1636*(入力表!$F$12-予定価格!$H$1943)/予定価格!$G$1943)+予定価格!H1636,-$F$14))</f>
        <v>#DIV/0!</v>
      </c>
      <c r="V1648" t="e">
        <f>IF(U1648=0,1,IF(予定価格!O1636=0,1,(U1648-予定価格!P1636)/予定価格!O1636))</f>
        <v>#DIV/0!</v>
      </c>
      <c r="W1648" t="e">
        <f t="shared" si="453"/>
        <v>#DIV/0!</v>
      </c>
      <c r="X1648" t="e">
        <f t="shared" si="462"/>
        <v>#DIV/0!</v>
      </c>
      <c r="Y1648" t="e">
        <f>IF(U1648=0,0,IF(予定価格!G1636=0,0,(U1648-予定価格!H1636)/予定価格!G1636))</f>
        <v>#DIV/0!</v>
      </c>
      <c r="Z1648" t="e">
        <f t="shared" si="454"/>
        <v>#DIV/0!</v>
      </c>
      <c r="AA1648" t="e">
        <f t="shared" si="463"/>
        <v>#DIV/0!</v>
      </c>
      <c r="AB1648" s="6" t="e">
        <f t="shared" si="464"/>
        <v>#DIV/0!</v>
      </c>
    </row>
    <row r="1649" spans="1:28" hidden="1" x14ac:dyDescent="0.2">
      <c r="A1649">
        <f>+予定価格!A1637</f>
        <v>0</v>
      </c>
      <c r="B1649" s="268">
        <f>ROUND(予定価格!B1637*査定表!$B$1949,-D1649)+E1649</f>
        <v>0</v>
      </c>
      <c r="C1649" s="268"/>
      <c r="D1649" s="32">
        <f t="shared" si="449"/>
        <v>3</v>
      </c>
      <c r="E1649" s="33">
        <f t="shared" si="455"/>
        <v>0</v>
      </c>
      <c r="F1649" s="268">
        <f>IF($F$12=0,0,IF(予定価格!$G$1939=0,ROUND(予定価格!H1637*(入力表!$F$12/予定価格!$H$1943),-H1649),ROUND((予定価格!G1637*(入力表!$F$12-予定価格!$H$1943)/予定価格!$G$1943)+予定価格!H1637,-H1649)))+I1649</f>
        <v>0</v>
      </c>
      <c r="G1649" s="268"/>
      <c r="H1649" s="34">
        <f t="shared" si="450"/>
        <v>3</v>
      </c>
      <c r="I1649" s="35">
        <f t="shared" si="456"/>
        <v>0</v>
      </c>
      <c r="J1649" s="252">
        <f t="shared" si="457"/>
        <v>0</v>
      </c>
      <c r="K1649" s="12">
        <f t="shared" si="458"/>
        <v>0</v>
      </c>
      <c r="L1649" s="37"/>
      <c r="M1649" s="6">
        <f>ROUND(予定価格!B1637*査定表!$B$1949,-$F$14)</f>
        <v>0</v>
      </c>
      <c r="N1649">
        <f>IF(M1649=0,1,M1649/予定価格!B1637)</f>
        <v>1</v>
      </c>
      <c r="O1649">
        <f t="shared" si="451"/>
        <v>11</v>
      </c>
      <c r="P1649">
        <f t="shared" si="459"/>
        <v>0</v>
      </c>
      <c r="Q1649">
        <f>IF(M1649=0,0,M1649/予定価格!B1637)</f>
        <v>0</v>
      </c>
      <c r="R1649">
        <f t="shared" si="452"/>
        <v>11</v>
      </c>
      <c r="S1649">
        <f t="shared" si="460"/>
        <v>0</v>
      </c>
      <c r="T1649" s="6">
        <f t="shared" si="461"/>
        <v>0</v>
      </c>
      <c r="U1649" s="6" t="e">
        <f>IF(予定価格!$G$1939=0,ROUND(予定価格!H1637*(入力表!$F$12/予定価格!$H$1943),-$F$14),ROUND((予定価格!G1637*(入力表!$F$12-予定価格!$H$1943)/予定価格!$G$1943)+予定価格!H1637,-$F$14))</f>
        <v>#DIV/0!</v>
      </c>
      <c r="V1649" t="e">
        <f>IF(U1649=0,1,IF(予定価格!O1637=0,1,(U1649-予定価格!P1637)/予定価格!O1637))</f>
        <v>#DIV/0!</v>
      </c>
      <c r="W1649" t="e">
        <f t="shared" si="453"/>
        <v>#DIV/0!</v>
      </c>
      <c r="X1649" t="e">
        <f t="shared" si="462"/>
        <v>#DIV/0!</v>
      </c>
      <c r="Y1649" t="e">
        <f>IF(U1649=0,0,IF(予定価格!G1637=0,0,(U1649-予定価格!H1637)/予定価格!G1637))</f>
        <v>#DIV/0!</v>
      </c>
      <c r="Z1649" t="e">
        <f t="shared" si="454"/>
        <v>#DIV/0!</v>
      </c>
      <c r="AA1649" t="e">
        <f t="shared" si="463"/>
        <v>#DIV/0!</v>
      </c>
      <c r="AB1649" s="6" t="e">
        <f t="shared" si="464"/>
        <v>#DIV/0!</v>
      </c>
    </row>
    <row r="1650" spans="1:28" hidden="1" x14ac:dyDescent="0.2">
      <c r="A1650">
        <f>+予定価格!A1638</f>
        <v>0</v>
      </c>
      <c r="B1650" s="268">
        <f>ROUND(予定価格!B1638*査定表!$B$1949,-D1650)+E1650</f>
        <v>0</v>
      </c>
      <c r="C1650" s="268"/>
      <c r="D1650" s="32">
        <f t="shared" si="449"/>
        <v>3</v>
      </c>
      <c r="E1650" s="33">
        <f t="shared" si="455"/>
        <v>0</v>
      </c>
      <c r="F1650" s="268">
        <f>IF($F$12=0,0,IF(予定価格!$G$1939=0,ROUND(予定価格!H1638*(入力表!$F$12/予定価格!$H$1943),-H1650),ROUND((予定価格!G1638*(入力表!$F$12-予定価格!$H$1943)/予定価格!$G$1943)+予定価格!H1638,-H1650)))+I1650</f>
        <v>0</v>
      </c>
      <c r="G1650" s="268"/>
      <c r="H1650" s="34">
        <f t="shared" si="450"/>
        <v>3</v>
      </c>
      <c r="I1650" s="35">
        <f t="shared" si="456"/>
        <v>0</v>
      </c>
      <c r="J1650" s="252">
        <f t="shared" si="457"/>
        <v>0</v>
      </c>
      <c r="K1650" s="12">
        <f t="shared" si="458"/>
        <v>0</v>
      </c>
      <c r="L1650" s="37"/>
      <c r="M1650" s="6">
        <f>ROUND(予定価格!B1638*査定表!$B$1949,-$F$14)</f>
        <v>0</v>
      </c>
      <c r="N1650">
        <f>IF(M1650=0,1,M1650/予定価格!B1638)</f>
        <v>1</v>
      </c>
      <c r="O1650">
        <f t="shared" si="451"/>
        <v>11</v>
      </c>
      <c r="P1650">
        <f t="shared" si="459"/>
        <v>0</v>
      </c>
      <c r="Q1650">
        <f>IF(M1650=0,0,M1650/予定価格!B1638)</f>
        <v>0</v>
      </c>
      <c r="R1650">
        <f t="shared" si="452"/>
        <v>11</v>
      </c>
      <c r="S1650">
        <f t="shared" si="460"/>
        <v>0</v>
      </c>
      <c r="T1650" s="6">
        <f t="shared" si="461"/>
        <v>0</v>
      </c>
      <c r="U1650" s="6" t="e">
        <f>IF(予定価格!$G$1939=0,ROUND(予定価格!H1638*(入力表!$F$12/予定価格!$H$1943),-$F$14),ROUND((予定価格!G1638*(入力表!$F$12-予定価格!$H$1943)/予定価格!$G$1943)+予定価格!H1638,-$F$14))</f>
        <v>#DIV/0!</v>
      </c>
      <c r="V1650" t="e">
        <f>IF(U1650=0,1,IF(予定価格!O1638=0,1,(U1650-予定価格!P1638)/予定価格!O1638))</f>
        <v>#DIV/0!</v>
      </c>
      <c r="W1650" t="e">
        <f t="shared" si="453"/>
        <v>#DIV/0!</v>
      </c>
      <c r="X1650" t="e">
        <f t="shared" si="462"/>
        <v>#DIV/0!</v>
      </c>
      <c r="Y1650" t="e">
        <f>IF(U1650=0,0,IF(予定価格!G1638=0,0,(U1650-予定価格!H1638)/予定価格!G1638))</f>
        <v>#DIV/0!</v>
      </c>
      <c r="Z1650" t="e">
        <f t="shared" si="454"/>
        <v>#DIV/0!</v>
      </c>
      <c r="AA1650" t="e">
        <f t="shared" si="463"/>
        <v>#DIV/0!</v>
      </c>
      <c r="AB1650" s="6" t="e">
        <f t="shared" si="464"/>
        <v>#DIV/0!</v>
      </c>
    </row>
    <row r="1651" spans="1:28" hidden="1" x14ac:dyDescent="0.2">
      <c r="A1651">
        <f>+予定価格!A1639</f>
        <v>0</v>
      </c>
      <c r="B1651" s="268">
        <f>ROUND(予定価格!B1639*査定表!$B$1949,-D1651)+E1651</f>
        <v>0</v>
      </c>
      <c r="C1651" s="268"/>
      <c r="D1651" s="32">
        <f t="shared" si="449"/>
        <v>3</v>
      </c>
      <c r="E1651" s="33">
        <f t="shared" si="455"/>
        <v>0</v>
      </c>
      <c r="F1651" s="268">
        <f>IF($F$12=0,0,IF(予定価格!$G$1939=0,ROUND(予定価格!H1639*(入力表!$F$12/予定価格!$H$1943),-H1651),ROUND((予定価格!G1639*(入力表!$F$12-予定価格!$H$1943)/予定価格!$G$1943)+予定価格!H1639,-H1651)))+I1651</f>
        <v>0</v>
      </c>
      <c r="G1651" s="268"/>
      <c r="H1651" s="34">
        <f t="shared" si="450"/>
        <v>3</v>
      </c>
      <c r="I1651" s="35">
        <f t="shared" si="456"/>
        <v>0</v>
      </c>
      <c r="J1651" s="252">
        <f t="shared" si="457"/>
        <v>0</v>
      </c>
      <c r="K1651" s="12">
        <f t="shared" si="458"/>
        <v>0</v>
      </c>
      <c r="L1651" s="37"/>
      <c r="M1651" s="6">
        <f>ROUND(予定価格!B1639*査定表!$B$1949,-$F$14)</f>
        <v>0</v>
      </c>
      <c r="N1651">
        <f>IF(M1651=0,1,M1651/予定価格!B1639)</f>
        <v>1</v>
      </c>
      <c r="O1651">
        <f t="shared" si="451"/>
        <v>11</v>
      </c>
      <c r="P1651">
        <f t="shared" si="459"/>
        <v>0</v>
      </c>
      <c r="Q1651">
        <f>IF(M1651=0,0,M1651/予定価格!B1639)</f>
        <v>0</v>
      </c>
      <c r="R1651">
        <f t="shared" si="452"/>
        <v>11</v>
      </c>
      <c r="S1651">
        <f t="shared" si="460"/>
        <v>0</v>
      </c>
      <c r="T1651" s="6">
        <f t="shared" si="461"/>
        <v>0</v>
      </c>
      <c r="U1651" s="6" t="e">
        <f>IF(予定価格!$G$1939=0,ROUND(予定価格!H1639*(入力表!$F$12/予定価格!$H$1943),-$F$14),ROUND((予定価格!G1639*(入力表!$F$12-予定価格!$H$1943)/予定価格!$G$1943)+予定価格!H1639,-$F$14))</f>
        <v>#DIV/0!</v>
      </c>
      <c r="V1651" t="e">
        <f>IF(U1651=0,1,IF(予定価格!O1639=0,1,(U1651-予定価格!P1639)/予定価格!O1639))</f>
        <v>#DIV/0!</v>
      </c>
      <c r="W1651" t="e">
        <f t="shared" si="453"/>
        <v>#DIV/0!</v>
      </c>
      <c r="X1651" t="e">
        <f t="shared" si="462"/>
        <v>#DIV/0!</v>
      </c>
      <c r="Y1651" t="e">
        <f>IF(U1651=0,0,IF(予定価格!G1639=0,0,(U1651-予定価格!H1639)/予定価格!G1639))</f>
        <v>#DIV/0!</v>
      </c>
      <c r="Z1651" t="e">
        <f t="shared" si="454"/>
        <v>#DIV/0!</v>
      </c>
      <c r="AA1651" t="e">
        <f t="shared" si="463"/>
        <v>#DIV/0!</v>
      </c>
      <c r="AB1651" s="6" t="e">
        <f t="shared" si="464"/>
        <v>#DIV/0!</v>
      </c>
    </row>
    <row r="1652" spans="1:28" hidden="1" x14ac:dyDescent="0.2">
      <c r="A1652">
        <f>+予定価格!A1640</f>
        <v>0</v>
      </c>
      <c r="B1652" s="268">
        <f>ROUND(予定価格!B1640*査定表!$B$1949,-D1652)+E1652</f>
        <v>0</v>
      </c>
      <c r="C1652" s="268"/>
      <c r="D1652" s="32">
        <f t="shared" si="449"/>
        <v>3</v>
      </c>
      <c r="E1652" s="33">
        <f t="shared" si="455"/>
        <v>0</v>
      </c>
      <c r="F1652" s="268">
        <f>IF($F$12=0,0,IF(予定価格!$G$1939=0,ROUND(予定価格!H1640*(入力表!$F$12/予定価格!$H$1943),-H1652),ROUND((予定価格!G1640*(入力表!$F$12-予定価格!$H$1943)/予定価格!$G$1943)+予定価格!H1640,-H1652)))+I1652</f>
        <v>0</v>
      </c>
      <c r="G1652" s="268"/>
      <c r="H1652" s="34">
        <f t="shared" si="450"/>
        <v>3</v>
      </c>
      <c r="I1652" s="35">
        <f t="shared" si="456"/>
        <v>0</v>
      </c>
      <c r="J1652" s="252">
        <f t="shared" si="457"/>
        <v>0</v>
      </c>
      <c r="K1652" s="12">
        <f t="shared" si="458"/>
        <v>0</v>
      </c>
      <c r="L1652" s="37"/>
      <c r="M1652" s="6">
        <f>ROUND(予定価格!B1640*査定表!$B$1949,-$F$14)</f>
        <v>0</v>
      </c>
      <c r="N1652">
        <f>IF(M1652=0,1,M1652/予定価格!B1640)</f>
        <v>1</v>
      </c>
      <c r="O1652">
        <f t="shared" si="451"/>
        <v>11</v>
      </c>
      <c r="P1652">
        <f t="shared" si="459"/>
        <v>0</v>
      </c>
      <c r="Q1652">
        <f>IF(M1652=0,0,M1652/予定価格!B1640)</f>
        <v>0</v>
      </c>
      <c r="R1652">
        <f t="shared" si="452"/>
        <v>11</v>
      </c>
      <c r="S1652">
        <f t="shared" si="460"/>
        <v>0</v>
      </c>
      <c r="T1652" s="6">
        <f t="shared" si="461"/>
        <v>0</v>
      </c>
      <c r="U1652" s="6" t="e">
        <f>IF(予定価格!$G$1939=0,ROUND(予定価格!H1640*(入力表!$F$12/予定価格!$H$1943),-$F$14),ROUND((予定価格!G1640*(入力表!$F$12-予定価格!$H$1943)/予定価格!$G$1943)+予定価格!H1640,-$F$14))</f>
        <v>#DIV/0!</v>
      </c>
      <c r="V1652" t="e">
        <f>IF(U1652=0,1,IF(予定価格!O1640=0,1,(U1652-予定価格!P1640)/予定価格!O1640))</f>
        <v>#DIV/0!</v>
      </c>
      <c r="W1652" t="e">
        <f t="shared" si="453"/>
        <v>#DIV/0!</v>
      </c>
      <c r="X1652" t="e">
        <f t="shared" si="462"/>
        <v>#DIV/0!</v>
      </c>
      <c r="Y1652" t="e">
        <f>IF(U1652=0,0,IF(予定価格!G1640=0,0,(U1652-予定価格!H1640)/予定価格!G1640))</f>
        <v>#DIV/0!</v>
      </c>
      <c r="Z1652" t="e">
        <f t="shared" si="454"/>
        <v>#DIV/0!</v>
      </c>
      <c r="AA1652" t="e">
        <f t="shared" si="463"/>
        <v>#DIV/0!</v>
      </c>
      <c r="AB1652" s="6" t="e">
        <f t="shared" si="464"/>
        <v>#DIV/0!</v>
      </c>
    </row>
    <row r="1653" spans="1:28" hidden="1" x14ac:dyDescent="0.2">
      <c r="A1653">
        <f>+予定価格!A1641</f>
        <v>0</v>
      </c>
      <c r="B1653" s="268">
        <f>ROUND(予定価格!B1641*査定表!$B$1949,-D1653)+E1653</f>
        <v>0</v>
      </c>
      <c r="C1653" s="268"/>
      <c r="D1653" s="32">
        <f t="shared" si="449"/>
        <v>3</v>
      </c>
      <c r="E1653" s="33">
        <f t="shared" si="455"/>
        <v>0</v>
      </c>
      <c r="F1653" s="268">
        <f>IF($F$12=0,0,IF(予定価格!$G$1939=0,ROUND(予定価格!H1641*(入力表!$F$12/予定価格!$H$1943),-H1653),ROUND((予定価格!G1641*(入力表!$F$12-予定価格!$H$1943)/予定価格!$G$1943)+予定価格!H1641,-H1653)))+I1653</f>
        <v>0</v>
      </c>
      <c r="G1653" s="268"/>
      <c r="H1653" s="34">
        <f t="shared" si="450"/>
        <v>3</v>
      </c>
      <c r="I1653" s="35">
        <f t="shared" si="456"/>
        <v>0</v>
      </c>
      <c r="J1653" s="252">
        <f t="shared" si="457"/>
        <v>0</v>
      </c>
      <c r="K1653" s="12">
        <f t="shared" si="458"/>
        <v>0</v>
      </c>
      <c r="L1653" s="37"/>
      <c r="M1653" s="6">
        <f>ROUND(予定価格!B1641*査定表!$B$1949,-$F$14)</f>
        <v>0</v>
      </c>
      <c r="N1653">
        <f>IF(M1653=0,1,M1653/予定価格!B1641)</f>
        <v>1</v>
      </c>
      <c r="O1653">
        <f t="shared" si="451"/>
        <v>11</v>
      </c>
      <c r="P1653">
        <f t="shared" si="459"/>
        <v>0</v>
      </c>
      <c r="Q1653">
        <f>IF(M1653=0,0,M1653/予定価格!B1641)</f>
        <v>0</v>
      </c>
      <c r="R1653">
        <f t="shared" si="452"/>
        <v>11</v>
      </c>
      <c r="S1653">
        <f t="shared" si="460"/>
        <v>0</v>
      </c>
      <c r="T1653" s="6">
        <f t="shared" si="461"/>
        <v>0</v>
      </c>
      <c r="U1653" s="6" t="e">
        <f>IF(予定価格!$G$1939=0,ROUND(予定価格!H1641*(入力表!$F$12/予定価格!$H$1943),-$F$14),ROUND((予定価格!G1641*(入力表!$F$12-予定価格!$H$1943)/予定価格!$G$1943)+予定価格!H1641,-$F$14))</f>
        <v>#DIV/0!</v>
      </c>
      <c r="V1653" t="e">
        <f>IF(U1653=0,1,IF(予定価格!O1641=0,1,(U1653-予定価格!P1641)/予定価格!O1641))</f>
        <v>#DIV/0!</v>
      </c>
      <c r="W1653" t="e">
        <f t="shared" si="453"/>
        <v>#DIV/0!</v>
      </c>
      <c r="X1653" t="e">
        <f t="shared" si="462"/>
        <v>#DIV/0!</v>
      </c>
      <c r="Y1653" t="e">
        <f>IF(U1653=0,0,IF(予定価格!G1641=0,0,(U1653-予定価格!H1641)/予定価格!G1641))</f>
        <v>#DIV/0!</v>
      </c>
      <c r="Z1653" t="e">
        <f t="shared" si="454"/>
        <v>#DIV/0!</v>
      </c>
      <c r="AA1653" t="e">
        <f t="shared" si="463"/>
        <v>#DIV/0!</v>
      </c>
      <c r="AB1653" s="6" t="e">
        <f t="shared" si="464"/>
        <v>#DIV/0!</v>
      </c>
    </row>
    <row r="1654" spans="1:28" hidden="1" x14ac:dyDescent="0.2">
      <c r="A1654">
        <f>+予定価格!A1642</f>
        <v>0</v>
      </c>
      <c r="B1654" s="268">
        <f>ROUND(予定価格!B1642*査定表!$B$1949,-D1654)+E1654</f>
        <v>0</v>
      </c>
      <c r="C1654" s="268"/>
      <c r="D1654" s="32">
        <f t="shared" si="449"/>
        <v>3</v>
      </c>
      <c r="E1654" s="33">
        <f t="shared" si="455"/>
        <v>0</v>
      </c>
      <c r="F1654" s="268">
        <f>IF($F$12=0,0,IF(予定価格!$G$1939=0,ROUND(予定価格!H1642*(入力表!$F$12/予定価格!$H$1943),-H1654),ROUND((予定価格!G1642*(入力表!$F$12-予定価格!$H$1943)/予定価格!$G$1943)+予定価格!H1642,-H1654)))+I1654</f>
        <v>0</v>
      </c>
      <c r="G1654" s="268"/>
      <c r="H1654" s="34">
        <f t="shared" si="450"/>
        <v>3</v>
      </c>
      <c r="I1654" s="35">
        <f t="shared" si="456"/>
        <v>0</v>
      </c>
      <c r="J1654" s="252">
        <f t="shared" si="457"/>
        <v>0</v>
      </c>
      <c r="K1654" s="12">
        <f t="shared" si="458"/>
        <v>0</v>
      </c>
      <c r="L1654" s="37"/>
      <c r="M1654" s="6">
        <f>ROUND(予定価格!B1642*査定表!$B$1949,-$F$14)</f>
        <v>0</v>
      </c>
      <c r="N1654">
        <f>IF(M1654=0,1,M1654/予定価格!B1642)</f>
        <v>1</v>
      </c>
      <c r="O1654">
        <f t="shared" si="451"/>
        <v>11</v>
      </c>
      <c r="P1654">
        <f t="shared" si="459"/>
        <v>0</v>
      </c>
      <c r="Q1654">
        <f>IF(M1654=0,0,M1654/予定価格!B1642)</f>
        <v>0</v>
      </c>
      <c r="R1654">
        <f t="shared" si="452"/>
        <v>11</v>
      </c>
      <c r="S1654">
        <f t="shared" si="460"/>
        <v>0</v>
      </c>
      <c r="T1654" s="6">
        <f t="shared" si="461"/>
        <v>0</v>
      </c>
      <c r="U1654" s="6" t="e">
        <f>IF(予定価格!$G$1939=0,ROUND(予定価格!H1642*(入力表!$F$12/予定価格!$H$1943),-$F$14),ROUND((予定価格!G1642*(入力表!$F$12-予定価格!$H$1943)/予定価格!$G$1943)+予定価格!H1642,-$F$14))</f>
        <v>#DIV/0!</v>
      </c>
      <c r="V1654" t="e">
        <f>IF(U1654=0,1,IF(予定価格!O1642=0,1,(U1654-予定価格!P1642)/予定価格!O1642))</f>
        <v>#DIV/0!</v>
      </c>
      <c r="W1654" t="e">
        <f t="shared" si="453"/>
        <v>#DIV/0!</v>
      </c>
      <c r="X1654" t="e">
        <f t="shared" si="462"/>
        <v>#DIV/0!</v>
      </c>
      <c r="Y1654" t="e">
        <f>IF(U1654=0,0,IF(予定価格!G1642=0,0,(U1654-予定価格!H1642)/予定価格!G1642))</f>
        <v>#DIV/0!</v>
      </c>
      <c r="Z1654" t="e">
        <f t="shared" si="454"/>
        <v>#DIV/0!</v>
      </c>
      <c r="AA1654" t="e">
        <f t="shared" si="463"/>
        <v>#DIV/0!</v>
      </c>
      <c r="AB1654" s="6" t="e">
        <f t="shared" si="464"/>
        <v>#DIV/0!</v>
      </c>
    </row>
    <row r="1655" spans="1:28" hidden="1" x14ac:dyDescent="0.2">
      <c r="A1655">
        <f>+予定価格!A1643</f>
        <v>0</v>
      </c>
      <c r="B1655" s="268">
        <f>ROUND(予定価格!B1643*査定表!$B$1949,-D1655)+E1655</f>
        <v>0</v>
      </c>
      <c r="C1655" s="268"/>
      <c r="D1655" s="32">
        <f t="shared" si="449"/>
        <v>3</v>
      </c>
      <c r="E1655" s="33">
        <f t="shared" si="455"/>
        <v>0</v>
      </c>
      <c r="F1655" s="268">
        <f>IF($F$12=0,0,IF(予定価格!$G$1939=0,ROUND(予定価格!H1643*(入力表!$F$12/予定価格!$H$1943),-H1655),ROUND((予定価格!G1643*(入力表!$F$12-予定価格!$H$1943)/予定価格!$G$1943)+予定価格!H1643,-H1655)))+I1655</f>
        <v>0</v>
      </c>
      <c r="G1655" s="268"/>
      <c r="H1655" s="34">
        <f t="shared" si="450"/>
        <v>3</v>
      </c>
      <c r="I1655" s="35">
        <f t="shared" si="456"/>
        <v>0</v>
      </c>
      <c r="J1655" s="252">
        <f t="shared" si="457"/>
        <v>0</v>
      </c>
      <c r="K1655" s="12">
        <f t="shared" si="458"/>
        <v>0</v>
      </c>
      <c r="L1655" s="37"/>
      <c r="M1655" s="6">
        <f>ROUND(予定価格!B1643*査定表!$B$1949,-$F$14)</f>
        <v>0</v>
      </c>
      <c r="N1655">
        <f>IF(M1655=0,1,M1655/予定価格!B1643)</f>
        <v>1</v>
      </c>
      <c r="O1655">
        <f t="shared" si="451"/>
        <v>11</v>
      </c>
      <c r="P1655">
        <f t="shared" si="459"/>
        <v>0</v>
      </c>
      <c r="Q1655">
        <f>IF(M1655=0,0,M1655/予定価格!B1643)</f>
        <v>0</v>
      </c>
      <c r="R1655">
        <f t="shared" si="452"/>
        <v>11</v>
      </c>
      <c r="S1655">
        <f t="shared" si="460"/>
        <v>0</v>
      </c>
      <c r="T1655" s="6">
        <f t="shared" si="461"/>
        <v>0</v>
      </c>
      <c r="U1655" s="6" t="e">
        <f>IF(予定価格!$G$1939=0,ROUND(予定価格!H1643*(入力表!$F$12/予定価格!$H$1943),-$F$14),ROUND((予定価格!G1643*(入力表!$F$12-予定価格!$H$1943)/予定価格!$G$1943)+予定価格!H1643,-$F$14))</f>
        <v>#DIV/0!</v>
      </c>
      <c r="V1655" t="e">
        <f>IF(U1655=0,1,IF(予定価格!O1643=0,1,(U1655-予定価格!P1643)/予定価格!O1643))</f>
        <v>#DIV/0!</v>
      </c>
      <c r="W1655" t="e">
        <f t="shared" si="453"/>
        <v>#DIV/0!</v>
      </c>
      <c r="X1655" t="e">
        <f t="shared" si="462"/>
        <v>#DIV/0!</v>
      </c>
      <c r="Y1655" t="e">
        <f>IF(U1655=0,0,IF(予定価格!G1643=0,0,(U1655-予定価格!H1643)/予定価格!G1643))</f>
        <v>#DIV/0!</v>
      </c>
      <c r="Z1655" t="e">
        <f t="shared" si="454"/>
        <v>#DIV/0!</v>
      </c>
      <c r="AA1655" t="e">
        <f t="shared" si="463"/>
        <v>#DIV/0!</v>
      </c>
      <c r="AB1655" s="6" t="e">
        <f t="shared" si="464"/>
        <v>#DIV/0!</v>
      </c>
    </row>
    <row r="1656" spans="1:28" hidden="1" x14ac:dyDescent="0.2">
      <c r="A1656">
        <f>+予定価格!A1644</f>
        <v>0</v>
      </c>
      <c r="B1656" s="268">
        <f>ROUND(予定価格!B1644*査定表!$B$1949,-D1656)+E1656</f>
        <v>0</v>
      </c>
      <c r="C1656" s="268"/>
      <c r="D1656" s="32">
        <f t="shared" si="449"/>
        <v>3</v>
      </c>
      <c r="E1656" s="33">
        <f t="shared" si="455"/>
        <v>0</v>
      </c>
      <c r="F1656" s="268">
        <f>IF($F$12=0,0,IF(予定価格!$G$1939=0,ROUND(予定価格!H1644*(入力表!$F$12/予定価格!$H$1943),-H1656),ROUND((予定価格!G1644*(入力表!$F$12-予定価格!$H$1943)/予定価格!$G$1943)+予定価格!H1644,-H1656)))+I1656</f>
        <v>0</v>
      </c>
      <c r="G1656" s="268"/>
      <c r="H1656" s="34">
        <f t="shared" si="450"/>
        <v>3</v>
      </c>
      <c r="I1656" s="35">
        <f t="shared" si="456"/>
        <v>0</v>
      </c>
      <c r="J1656" s="252">
        <f t="shared" si="457"/>
        <v>0</v>
      </c>
      <c r="K1656" s="12">
        <f t="shared" si="458"/>
        <v>0</v>
      </c>
      <c r="L1656" s="37"/>
      <c r="M1656" s="6">
        <f>ROUND(予定価格!B1644*査定表!$B$1949,-$F$14)</f>
        <v>0</v>
      </c>
      <c r="N1656">
        <f>IF(M1656=0,1,M1656/予定価格!B1644)</f>
        <v>1</v>
      </c>
      <c r="O1656">
        <f t="shared" si="451"/>
        <v>11</v>
      </c>
      <c r="P1656">
        <f t="shared" si="459"/>
        <v>0</v>
      </c>
      <c r="Q1656">
        <f>IF(M1656=0,0,M1656/予定価格!B1644)</f>
        <v>0</v>
      </c>
      <c r="R1656">
        <f t="shared" si="452"/>
        <v>11</v>
      </c>
      <c r="S1656">
        <f t="shared" si="460"/>
        <v>0</v>
      </c>
      <c r="T1656" s="6">
        <f t="shared" si="461"/>
        <v>0</v>
      </c>
      <c r="U1656" s="6" t="e">
        <f>IF(予定価格!$G$1939=0,ROUND(予定価格!H1644*(入力表!$F$12/予定価格!$H$1943),-$F$14),ROUND((予定価格!G1644*(入力表!$F$12-予定価格!$H$1943)/予定価格!$G$1943)+予定価格!H1644,-$F$14))</f>
        <v>#DIV/0!</v>
      </c>
      <c r="V1656" t="e">
        <f>IF(U1656=0,1,IF(予定価格!O1644=0,1,(U1656-予定価格!P1644)/予定価格!O1644))</f>
        <v>#DIV/0!</v>
      </c>
      <c r="W1656" t="e">
        <f t="shared" si="453"/>
        <v>#DIV/0!</v>
      </c>
      <c r="X1656" t="e">
        <f t="shared" si="462"/>
        <v>#DIV/0!</v>
      </c>
      <c r="Y1656" t="e">
        <f>IF(U1656=0,0,IF(予定価格!G1644=0,0,(U1656-予定価格!H1644)/予定価格!G1644))</f>
        <v>#DIV/0!</v>
      </c>
      <c r="Z1656" t="e">
        <f t="shared" si="454"/>
        <v>#DIV/0!</v>
      </c>
      <c r="AA1656" t="e">
        <f t="shared" si="463"/>
        <v>#DIV/0!</v>
      </c>
      <c r="AB1656" s="6" t="e">
        <f t="shared" si="464"/>
        <v>#DIV/0!</v>
      </c>
    </row>
    <row r="1657" spans="1:28" hidden="1" x14ac:dyDescent="0.2">
      <c r="A1657">
        <f>+予定価格!A1645</f>
        <v>0</v>
      </c>
      <c r="B1657" s="268">
        <f>ROUND(予定価格!B1645*査定表!$B$1949,-D1657)+E1657</f>
        <v>0</v>
      </c>
      <c r="C1657" s="268"/>
      <c r="D1657" s="32">
        <f t="shared" si="449"/>
        <v>3</v>
      </c>
      <c r="E1657" s="33">
        <f t="shared" si="455"/>
        <v>0</v>
      </c>
      <c r="F1657" s="268">
        <f>IF($F$12=0,0,IF(予定価格!$G$1939=0,ROUND(予定価格!H1645*(入力表!$F$12/予定価格!$H$1943),-H1657),ROUND((予定価格!G1645*(入力表!$F$12-予定価格!$H$1943)/予定価格!$G$1943)+予定価格!H1645,-H1657)))+I1657</f>
        <v>0</v>
      </c>
      <c r="G1657" s="268"/>
      <c r="H1657" s="34">
        <f t="shared" si="450"/>
        <v>3</v>
      </c>
      <c r="I1657" s="35">
        <f t="shared" si="456"/>
        <v>0</v>
      </c>
      <c r="J1657" s="252">
        <f t="shared" si="457"/>
        <v>0</v>
      </c>
      <c r="K1657" s="12">
        <f t="shared" si="458"/>
        <v>0</v>
      </c>
      <c r="L1657" s="37"/>
      <c r="M1657" s="6">
        <f>ROUND(予定価格!B1645*査定表!$B$1949,-$F$14)</f>
        <v>0</v>
      </c>
      <c r="N1657">
        <f>IF(M1657=0,1,M1657/予定価格!B1645)</f>
        <v>1</v>
      </c>
      <c r="O1657">
        <f t="shared" si="451"/>
        <v>11</v>
      </c>
      <c r="P1657">
        <f t="shared" si="459"/>
        <v>0</v>
      </c>
      <c r="Q1657">
        <f>IF(M1657=0,0,M1657/予定価格!B1645)</f>
        <v>0</v>
      </c>
      <c r="R1657">
        <f t="shared" si="452"/>
        <v>11</v>
      </c>
      <c r="S1657">
        <f t="shared" si="460"/>
        <v>0</v>
      </c>
      <c r="T1657" s="6">
        <f t="shared" si="461"/>
        <v>0</v>
      </c>
      <c r="U1657" s="6" t="e">
        <f>IF(予定価格!$G$1939=0,ROUND(予定価格!H1645*(入力表!$F$12/予定価格!$H$1943),-$F$14),ROUND((予定価格!G1645*(入力表!$F$12-予定価格!$H$1943)/予定価格!$G$1943)+予定価格!H1645,-$F$14))</f>
        <v>#DIV/0!</v>
      </c>
      <c r="V1657" t="e">
        <f>IF(U1657=0,1,IF(予定価格!O1645=0,1,(U1657-予定価格!P1645)/予定価格!O1645))</f>
        <v>#DIV/0!</v>
      </c>
      <c r="W1657" t="e">
        <f t="shared" si="453"/>
        <v>#DIV/0!</v>
      </c>
      <c r="X1657" t="e">
        <f t="shared" si="462"/>
        <v>#DIV/0!</v>
      </c>
      <c r="Y1657" t="e">
        <f>IF(U1657=0,0,IF(予定価格!G1645=0,0,(U1657-予定価格!H1645)/予定価格!G1645))</f>
        <v>#DIV/0!</v>
      </c>
      <c r="Z1657" t="e">
        <f t="shared" si="454"/>
        <v>#DIV/0!</v>
      </c>
      <c r="AA1657" t="e">
        <f t="shared" si="463"/>
        <v>#DIV/0!</v>
      </c>
      <c r="AB1657" s="6" t="e">
        <f t="shared" si="464"/>
        <v>#DIV/0!</v>
      </c>
    </row>
    <row r="1658" spans="1:28" hidden="1" x14ac:dyDescent="0.2">
      <c r="A1658">
        <f>+予定価格!A1646</f>
        <v>0</v>
      </c>
      <c r="B1658" s="268">
        <f>ROUND(予定価格!B1646*査定表!$B$1949,-D1658)+E1658</f>
        <v>0</v>
      </c>
      <c r="C1658" s="268"/>
      <c r="D1658" s="32">
        <f t="shared" si="449"/>
        <v>3</v>
      </c>
      <c r="E1658" s="33">
        <f t="shared" si="455"/>
        <v>0</v>
      </c>
      <c r="F1658" s="268">
        <f>IF($F$12=0,0,IF(予定価格!$G$1939=0,ROUND(予定価格!H1646*(入力表!$F$12/予定価格!$H$1943),-H1658),ROUND((予定価格!G1646*(入力表!$F$12-予定価格!$H$1943)/予定価格!$G$1943)+予定価格!H1646,-H1658)))+I1658</f>
        <v>0</v>
      </c>
      <c r="G1658" s="268"/>
      <c r="H1658" s="34">
        <f t="shared" si="450"/>
        <v>3</v>
      </c>
      <c r="I1658" s="35">
        <f t="shared" si="456"/>
        <v>0</v>
      </c>
      <c r="J1658" s="252">
        <f t="shared" si="457"/>
        <v>0</v>
      </c>
      <c r="K1658" s="12">
        <f t="shared" si="458"/>
        <v>0</v>
      </c>
      <c r="L1658" s="37"/>
      <c r="M1658" s="6">
        <f>ROUND(予定価格!B1646*査定表!$B$1949,-$F$14)</f>
        <v>0</v>
      </c>
      <c r="N1658">
        <f>IF(M1658=0,1,M1658/予定価格!B1646)</f>
        <v>1</v>
      </c>
      <c r="O1658">
        <f t="shared" si="451"/>
        <v>11</v>
      </c>
      <c r="P1658">
        <f t="shared" si="459"/>
        <v>0</v>
      </c>
      <c r="Q1658">
        <f>IF(M1658=0,0,M1658/予定価格!B1646)</f>
        <v>0</v>
      </c>
      <c r="R1658">
        <f t="shared" si="452"/>
        <v>11</v>
      </c>
      <c r="S1658">
        <f t="shared" si="460"/>
        <v>0</v>
      </c>
      <c r="T1658" s="6">
        <f t="shared" si="461"/>
        <v>0</v>
      </c>
      <c r="U1658" s="6" t="e">
        <f>IF(予定価格!$G$1939=0,ROUND(予定価格!H1646*(入力表!$F$12/予定価格!$H$1943),-$F$14),ROUND((予定価格!G1646*(入力表!$F$12-予定価格!$H$1943)/予定価格!$G$1943)+予定価格!H1646,-$F$14))</f>
        <v>#DIV/0!</v>
      </c>
      <c r="V1658" t="e">
        <f>IF(U1658=0,1,IF(予定価格!O1646=0,1,(U1658-予定価格!P1646)/予定価格!O1646))</f>
        <v>#DIV/0!</v>
      </c>
      <c r="W1658" t="e">
        <f t="shared" si="453"/>
        <v>#DIV/0!</v>
      </c>
      <c r="X1658" t="e">
        <f t="shared" si="462"/>
        <v>#DIV/0!</v>
      </c>
      <c r="Y1658" t="e">
        <f>IF(U1658=0,0,IF(予定価格!G1646=0,0,(U1658-予定価格!H1646)/予定価格!G1646))</f>
        <v>#DIV/0!</v>
      </c>
      <c r="Z1658" t="e">
        <f t="shared" si="454"/>
        <v>#DIV/0!</v>
      </c>
      <c r="AA1658" t="e">
        <f t="shared" si="463"/>
        <v>#DIV/0!</v>
      </c>
      <c r="AB1658" s="6" t="e">
        <f t="shared" si="464"/>
        <v>#DIV/0!</v>
      </c>
    </row>
    <row r="1659" spans="1:28" hidden="1" x14ac:dyDescent="0.2">
      <c r="A1659">
        <f>+予定価格!A1647</f>
        <v>0</v>
      </c>
      <c r="B1659" s="268">
        <f>ROUND(予定価格!B1647*査定表!$B$1949,-D1659)+E1659</f>
        <v>0</v>
      </c>
      <c r="C1659" s="268"/>
      <c r="D1659" s="32">
        <f t="shared" si="449"/>
        <v>3</v>
      </c>
      <c r="E1659" s="33">
        <f t="shared" si="455"/>
        <v>0</v>
      </c>
      <c r="F1659" s="268">
        <f>IF($F$12=0,0,IF(予定価格!$G$1939=0,ROUND(予定価格!H1647*(入力表!$F$12/予定価格!$H$1943),-H1659),ROUND((予定価格!G1647*(入力表!$F$12-予定価格!$H$1943)/予定価格!$G$1943)+予定価格!H1647,-H1659)))+I1659</f>
        <v>0</v>
      </c>
      <c r="G1659" s="268"/>
      <c r="H1659" s="34">
        <f t="shared" si="450"/>
        <v>3</v>
      </c>
      <c r="I1659" s="35">
        <f t="shared" si="456"/>
        <v>0</v>
      </c>
      <c r="J1659" s="252">
        <f t="shared" si="457"/>
        <v>0</v>
      </c>
      <c r="K1659" s="12">
        <f t="shared" si="458"/>
        <v>0</v>
      </c>
      <c r="L1659" s="37"/>
      <c r="M1659" s="6">
        <f>ROUND(予定価格!B1647*査定表!$B$1949,-$F$14)</f>
        <v>0</v>
      </c>
      <c r="N1659">
        <f>IF(M1659=0,1,M1659/予定価格!B1647)</f>
        <v>1</v>
      </c>
      <c r="O1659">
        <f t="shared" si="451"/>
        <v>11</v>
      </c>
      <c r="P1659">
        <f t="shared" si="459"/>
        <v>0</v>
      </c>
      <c r="Q1659">
        <f>IF(M1659=0,0,M1659/予定価格!B1647)</f>
        <v>0</v>
      </c>
      <c r="R1659">
        <f t="shared" si="452"/>
        <v>11</v>
      </c>
      <c r="S1659">
        <f t="shared" si="460"/>
        <v>0</v>
      </c>
      <c r="T1659" s="6">
        <f t="shared" si="461"/>
        <v>0</v>
      </c>
      <c r="U1659" s="6" t="e">
        <f>IF(予定価格!$G$1939=0,ROUND(予定価格!H1647*(入力表!$F$12/予定価格!$H$1943),-$F$14),ROUND((予定価格!G1647*(入力表!$F$12-予定価格!$H$1943)/予定価格!$G$1943)+予定価格!H1647,-$F$14))</f>
        <v>#DIV/0!</v>
      </c>
      <c r="V1659" t="e">
        <f>IF(U1659=0,1,IF(予定価格!O1647=0,1,(U1659-予定価格!P1647)/予定価格!O1647))</f>
        <v>#DIV/0!</v>
      </c>
      <c r="W1659" t="e">
        <f t="shared" si="453"/>
        <v>#DIV/0!</v>
      </c>
      <c r="X1659" t="e">
        <f t="shared" si="462"/>
        <v>#DIV/0!</v>
      </c>
      <c r="Y1659" t="e">
        <f>IF(U1659=0,0,IF(予定価格!G1647=0,0,(U1659-予定価格!H1647)/予定価格!G1647))</f>
        <v>#DIV/0!</v>
      </c>
      <c r="Z1659" t="e">
        <f t="shared" si="454"/>
        <v>#DIV/0!</v>
      </c>
      <c r="AA1659" t="e">
        <f t="shared" si="463"/>
        <v>#DIV/0!</v>
      </c>
      <c r="AB1659" s="6" t="e">
        <f t="shared" si="464"/>
        <v>#DIV/0!</v>
      </c>
    </row>
    <row r="1660" spans="1:28" hidden="1" x14ac:dyDescent="0.2">
      <c r="A1660">
        <f>+予定価格!A1648</f>
        <v>0</v>
      </c>
      <c r="B1660" s="268">
        <f>ROUND(予定価格!B1648*査定表!$B$1949,-D1660)+E1660</f>
        <v>0</v>
      </c>
      <c r="C1660" s="268"/>
      <c r="D1660" s="32">
        <f t="shared" si="449"/>
        <v>3</v>
      </c>
      <c r="E1660" s="33">
        <f t="shared" si="455"/>
        <v>0</v>
      </c>
      <c r="F1660" s="268">
        <f>IF($F$12=0,0,IF(予定価格!$G$1939=0,ROUND(予定価格!H1648*(入力表!$F$12/予定価格!$H$1943),-H1660),ROUND((予定価格!G1648*(入力表!$F$12-予定価格!$H$1943)/予定価格!$G$1943)+予定価格!H1648,-H1660)))+I1660</f>
        <v>0</v>
      </c>
      <c r="G1660" s="268"/>
      <c r="H1660" s="34">
        <f t="shared" si="450"/>
        <v>3</v>
      </c>
      <c r="I1660" s="35">
        <f t="shared" si="456"/>
        <v>0</v>
      </c>
      <c r="J1660" s="252">
        <f t="shared" si="457"/>
        <v>0</v>
      </c>
      <c r="K1660" s="12">
        <f t="shared" si="458"/>
        <v>0</v>
      </c>
      <c r="L1660" s="37"/>
      <c r="M1660" s="6">
        <f>ROUND(予定価格!B1648*査定表!$B$1949,-$F$14)</f>
        <v>0</v>
      </c>
      <c r="N1660">
        <f>IF(M1660=0,1,M1660/予定価格!B1648)</f>
        <v>1</v>
      </c>
      <c r="O1660">
        <f t="shared" si="451"/>
        <v>11</v>
      </c>
      <c r="P1660">
        <f t="shared" si="459"/>
        <v>0</v>
      </c>
      <c r="Q1660">
        <f>IF(M1660=0,0,M1660/予定価格!B1648)</f>
        <v>0</v>
      </c>
      <c r="R1660">
        <f t="shared" si="452"/>
        <v>11</v>
      </c>
      <c r="S1660">
        <f t="shared" si="460"/>
        <v>0</v>
      </c>
      <c r="T1660" s="6">
        <f t="shared" si="461"/>
        <v>0</v>
      </c>
      <c r="U1660" s="6" t="e">
        <f>IF(予定価格!$G$1939=0,ROUND(予定価格!H1648*(入力表!$F$12/予定価格!$H$1943),-$F$14),ROUND((予定価格!G1648*(入力表!$F$12-予定価格!$H$1943)/予定価格!$G$1943)+予定価格!H1648,-$F$14))</f>
        <v>#DIV/0!</v>
      </c>
      <c r="V1660" t="e">
        <f>IF(U1660=0,1,IF(予定価格!O1648=0,1,(U1660-予定価格!P1648)/予定価格!O1648))</f>
        <v>#DIV/0!</v>
      </c>
      <c r="W1660" t="e">
        <f t="shared" si="453"/>
        <v>#DIV/0!</v>
      </c>
      <c r="X1660" t="e">
        <f t="shared" si="462"/>
        <v>#DIV/0!</v>
      </c>
      <c r="Y1660" t="e">
        <f>IF(U1660=0,0,IF(予定価格!G1648=0,0,(U1660-予定価格!H1648)/予定価格!G1648))</f>
        <v>#DIV/0!</v>
      </c>
      <c r="Z1660" t="e">
        <f t="shared" si="454"/>
        <v>#DIV/0!</v>
      </c>
      <c r="AA1660" t="e">
        <f t="shared" si="463"/>
        <v>#DIV/0!</v>
      </c>
      <c r="AB1660" s="6" t="e">
        <f t="shared" si="464"/>
        <v>#DIV/0!</v>
      </c>
    </row>
    <row r="1661" spans="1:28" hidden="1" x14ac:dyDescent="0.2">
      <c r="A1661">
        <f>+予定価格!A1649</f>
        <v>0</v>
      </c>
      <c r="B1661" s="268">
        <f>ROUND(予定価格!B1649*査定表!$B$1949,-D1661)+E1661</f>
        <v>0</v>
      </c>
      <c r="C1661" s="268"/>
      <c r="D1661" s="32">
        <f t="shared" si="449"/>
        <v>3</v>
      </c>
      <c r="E1661" s="33">
        <f t="shared" si="455"/>
        <v>0</v>
      </c>
      <c r="F1661" s="268">
        <f>IF($F$12=0,0,IF(予定価格!$G$1939=0,ROUND(予定価格!H1649*(入力表!$F$12/予定価格!$H$1943),-H1661),ROUND((予定価格!G1649*(入力表!$F$12-予定価格!$H$1943)/予定価格!$G$1943)+予定価格!H1649,-H1661)))+I1661</f>
        <v>0</v>
      </c>
      <c r="G1661" s="268"/>
      <c r="H1661" s="34">
        <f t="shared" si="450"/>
        <v>3</v>
      </c>
      <c r="I1661" s="35">
        <f t="shared" si="456"/>
        <v>0</v>
      </c>
      <c r="J1661" s="252">
        <f t="shared" si="457"/>
        <v>0</v>
      </c>
      <c r="K1661" s="12">
        <f t="shared" si="458"/>
        <v>0</v>
      </c>
      <c r="L1661" s="37"/>
      <c r="M1661" s="6">
        <f>ROUND(予定価格!B1649*査定表!$B$1949,-$F$14)</f>
        <v>0</v>
      </c>
      <c r="N1661">
        <f>IF(M1661=0,1,M1661/予定価格!B1649)</f>
        <v>1</v>
      </c>
      <c r="O1661">
        <f t="shared" si="451"/>
        <v>11</v>
      </c>
      <c r="P1661">
        <f t="shared" si="459"/>
        <v>0</v>
      </c>
      <c r="Q1661">
        <f>IF(M1661=0,0,M1661/予定価格!B1649)</f>
        <v>0</v>
      </c>
      <c r="R1661">
        <f t="shared" si="452"/>
        <v>11</v>
      </c>
      <c r="S1661">
        <f t="shared" si="460"/>
        <v>0</v>
      </c>
      <c r="T1661" s="6">
        <f t="shared" si="461"/>
        <v>0</v>
      </c>
      <c r="U1661" s="6" t="e">
        <f>IF(予定価格!$G$1939=0,ROUND(予定価格!H1649*(入力表!$F$12/予定価格!$H$1943),-$F$14),ROUND((予定価格!G1649*(入力表!$F$12-予定価格!$H$1943)/予定価格!$G$1943)+予定価格!H1649,-$F$14))</f>
        <v>#DIV/0!</v>
      </c>
      <c r="V1661" t="e">
        <f>IF(U1661=0,1,IF(予定価格!O1649=0,1,(U1661-予定価格!P1649)/予定価格!O1649))</f>
        <v>#DIV/0!</v>
      </c>
      <c r="W1661" t="e">
        <f t="shared" si="453"/>
        <v>#DIV/0!</v>
      </c>
      <c r="X1661" t="e">
        <f t="shared" si="462"/>
        <v>#DIV/0!</v>
      </c>
      <c r="Y1661" t="e">
        <f>IF(U1661=0,0,IF(予定価格!G1649=0,0,(U1661-予定価格!H1649)/予定価格!G1649))</f>
        <v>#DIV/0!</v>
      </c>
      <c r="Z1661" t="e">
        <f t="shared" si="454"/>
        <v>#DIV/0!</v>
      </c>
      <c r="AA1661" t="e">
        <f t="shared" si="463"/>
        <v>#DIV/0!</v>
      </c>
      <c r="AB1661" s="6" t="e">
        <f t="shared" si="464"/>
        <v>#DIV/0!</v>
      </c>
    </row>
    <row r="1662" spans="1:28" hidden="1" x14ac:dyDescent="0.2">
      <c r="A1662">
        <f>+予定価格!A1650</f>
        <v>0</v>
      </c>
      <c r="B1662" s="268">
        <f>ROUND(予定価格!B1650*査定表!$B$1949,-D1662)+E1662</f>
        <v>0</v>
      </c>
      <c r="C1662" s="268"/>
      <c r="D1662" s="32">
        <f t="shared" si="449"/>
        <v>3</v>
      </c>
      <c r="E1662" s="33">
        <f t="shared" si="455"/>
        <v>0</v>
      </c>
      <c r="F1662" s="268">
        <f>IF($F$12=0,0,IF(予定価格!$G$1939=0,ROUND(予定価格!H1650*(入力表!$F$12/予定価格!$H$1943),-H1662),ROUND((予定価格!G1650*(入力表!$F$12-予定価格!$H$1943)/予定価格!$G$1943)+予定価格!H1650,-H1662)))+I1662</f>
        <v>0</v>
      </c>
      <c r="G1662" s="268"/>
      <c r="H1662" s="34">
        <f t="shared" si="450"/>
        <v>3</v>
      </c>
      <c r="I1662" s="35">
        <f t="shared" si="456"/>
        <v>0</v>
      </c>
      <c r="J1662" s="252">
        <f t="shared" si="457"/>
        <v>0</v>
      </c>
      <c r="K1662" s="12">
        <f t="shared" si="458"/>
        <v>0</v>
      </c>
      <c r="L1662" s="37"/>
      <c r="M1662" s="6">
        <f>ROUND(予定価格!B1650*査定表!$B$1949,-$F$14)</f>
        <v>0</v>
      </c>
      <c r="N1662">
        <f>IF(M1662=0,1,M1662/予定価格!B1650)</f>
        <v>1</v>
      </c>
      <c r="O1662">
        <f t="shared" si="451"/>
        <v>11</v>
      </c>
      <c r="P1662">
        <f t="shared" si="459"/>
        <v>0</v>
      </c>
      <c r="Q1662">
        <f>IF(M1662=0,0,M1662/予定価格!B1650)</f>
        <v>0</v>
      </c>
      <c r="R1662">
        <f t="shared" si="452"/>
        <v>11</v>
      </c>
      <c r="S1662">
        <f t="shared" si="460"/>
        <v>0</v>
      </c>
      <c r="T1662" s="6">
        <f t="shared" si="461"/>
        <v>0</v>
      </c>
      <c r="U1662" s="6" t="e">
        <f>IF(予定価格!$G$1939=0,ROUND(予定価格!H1650*(入力表!$F$12/予定価格!$H$1943),-$F$14),ROUND((予定価格!G1650*(入力表!$F$12-予定価格!$H$1943)/予定価格!$G$1943)+予定価格!H1650,-$F$14))</f>
        <v>#DIV/0!</v>
      </c>
      <c r="V1662" t="e">
        <f>IF(U1662=0,1,IF(予定価格!O1650=0,1,(U1662-予定価格!P1650)/予定価格!O1650))</f>
        <v>#DIV/0!</v>
      </c>
      <c r="W1662" t="e">
        <f t="shared" si="453"/>
        <v>#DIV/0!</v>
      </c>
      <c r="X1662" t="e">
        <f t="shared" si="462"/>
        <v>#DIV/0!</v>
      </c>
      <c r="Y1662" t="e">
        <f>IF(U1662=0,0,IF(予定価格!G1650=0,0,(U1662-予定価格!H1650)/予定価格!G1650))</f>
        <v>#DIV/0!</v>
      </c>
      <c r="Z1662" t="e">
        <f t="shared" si="454"/>
        <v>#DIV/0!</v>
      </c>
      <c r="AA1662" t="e">
        <f t="shared" si="463"/>
        <v>#DIV/0!</v>
      </c>
      <c r="AB1662" s="6" t="e">
        <f t="shared" si="464"/>
        <v>#DIV/0!</v>
      </c>
    </row>
    <row r="1663" spans="1:28" hidden="1" x14ac:dyDescent="0.2">
      <c r="A1663">
        <f>+予定価格!A1651</f>
        <v>0</v>
      </c>
      <c r="B1663" s="268">
        <f>ROUND(予定価格!B1651*査定表!$B$1949,-D1663)+E1663</f>
        <v>0</v>
      </c>
      <c r="C1663" s="268"/>
      <c r="D1663" s="32">
        <f t="shared" si="449"/>
        <v>3</v>
      </c>
      <c r="E1663" s="33">
        <f t="shared" si="455"/>
        <v>0</v>
      </c>
      <c r="F1663" s="268">
        <f>IF($F$12=0,0,IF(予定価格!$G$1939=0,ROUND(予定価格!H1651*(入力表!$F$12/予定価格!$H$1943),-H1663),ROUND((予定価格!G1651*(入力表!$F$12-予定価格!$H$1943)/予定価格!$G$1943)+予定価格!H1651,-H1663)))+I1663</f>
        <v>0</v>
      </c>
      <c r="G1663" s="268"/>
      <c r="H1663" s="34">
        <f t="shared" si="450"/>
        <v>3</v>
      </c>
      <c r="I1663" s="35">
        <f t="shared" si="456"/>
        <v>0</v>
      </c>
      <c r="J1663" s="252">
        <f t="shared" si="457"/>
        <v>0</v>
      </c>
      <c r="K1663" s="12">
        <f t="shared" si="458"/>
        <v>0</v>
      </c>
      <c r="L1663" s="37"/>
      <c r="M1663" s="6">
        <f>ROUND(予定価格!B1651*査定表!$B$1949,-$F$14)</f>
        <v>0</v>
      </c>
      <c r="N1663">
        <f>IF(M1663=0,1,M1663/予定価格!B1651)</f>
        <v>1</v>
      </c>
      <c r="O1663">
        <f t="shared" si="451"/>
        <v>11</v>
      </c>
      <c r="P1663">
        <f t="shared" si="459"/>
        <v>0</v>
      </c>
      <c r="Q1663">
        <f>IF(M1663=0,0,M1663/予定価格!B1651)</f>
        <v>0</v>
      </c>
      <c r="R1663">
        <f t="shared" si="452"/>
        <v>11</v>
      </c>
      <c r="S1663">
        <f t="shared" si="460"/>
        <v>0</v>
      </c>
      <c r="T1663" s="6">
        <f t="shared" si="461"/>
        <v>0</v>
      </c>
      <c r="U1663" s="6" t="e">
        <f>IF(予定価格!$G$1939=0,ROUND(予定価格!H1651*(入力表!$F$12/予定価格!$H$1943),-$F$14),ROUND((予定価格!G1651*(入力表!$F$12-予定価格!$H$1943)/予定価格!$G$1943)+予定価格!H1651,-$F$14))</f>
        <v>#DIV/0!</v>
      </c>
      <c r="V1663" t="e">
        <f>IF(U1663=0,1,IF(予定価格!O1651=0,1,(U1663-予定価格!P1651)/予定価格!O1651))</f>
        <v>#DIV/0!</v>
      </c>
      <c r="W1663" t="e">
        <f t="shared" si="453"/>
        <v>#DIV/0!</v>
      </c>
      <c r="X1663" t="e">
        <f t="shared" si="462"/>
        <v>#DIV/0!</v>
      </c>
      <c r="Y1663" t="e">
        <f>IF(U1663=0,0,IF(予定価格!G1651=0,0,(U1663-予定価格!H1651)/予定価格!G1651))</f>
        <v>#DIV/0!</v>
      </c>
      <c r="Z1663" t="e">
        <f t="shared" si="454"/>
        <v>#DIV/0!</v>
      </c>
      <c r="AA1663" t="e">
        <f t="shared" si="463"/>
        <v>#DIV/0!</v>
      </c>
      <c r="AB1663" s="6" t="e">
        <f t="shared" si="464"/>
        <v>#DIV/0!</v>
      </c>
    </row>
    <row r="1664" spans="1:28" hidden="1" x14ac:dyDescent="0.2">
      <c r="A1664">
        <f>+予定価格!A1652</f>
        <v>0</v>
      </c>
      <c r="B1664" s="268">
        <f>ROUND(予定価格!B1652*査定表!$B$1949,-D1664)+E1664</f>
        <v>0</v>
      </c>
      <c r="C1664" s="268"/>
      <c r="D1664" s="32">
        <f t="shared" si="449"/>
        <v>3</v>
      </c>
      <c r="E1664" s="33">
        <f t="shared" si="455"/>
        <v>0</v>
      </c>
      <c r="F1664" s="268">
        <f>IF($F$12=0,0,IF(予定価格!$G$1939=0,ROUND(予定価格!H1652*(入力表!$F$12/予定価格!$H$1943),-H1664),ROUND((予定価格!G1652*(入力表!$F$12-予定価格!$H$1943)/予定価格!$G$1943)+予定価格!H1652,-H1664)))+I1664</f>
        <v>0</v>
      </c>
      <c r="G1664" s="268"/>
      <c r="H1664" s="34">
        <f t="shared" si="450"/>
        <v>3</v>
      </c>
      <c r="I1664" s="35">
        <f t="shared" si="456"/>
        <v>0</v>
      </c>
      <c r="J1664" s="252">
        <f t="shared" si="457"/>
        <v>0</v>
      </c>
      <c r="K1664" s="12">
        <f t="shared" si="458"/>
        <v>0</v>
      </c>
      <c r="L1664" s="37"/>
      <c r="M1664" s="6">
        <f>ROUND(予定価格!B1652*査定表!$B$1949,-$F$14)</f>
        <v>0</v>
      </c>
      <c r="N1664">
        <f>IF(M1664=0,1,M1664/予定価格!B1652)</f>
        <v>1</v>
      </c>
      <c r="O1664">
        <f t="shared" si="451"/>
        <v>11</v>
      </c>
      <c r="P1664">
        <f t="shared" si="459"/>
        <v>0</v>
      </c>
      <c r="Q1664">
        <f>IF(M1664=0,0,M1664/予定価格!B1652)</f>
        <v>0</v>
      </c>
      <c r="R1664">
        <f t="shared" si="452"/>
        <v>11</v>
      </c>
      <c r="S1664">
        <f t="shared" si="460"/>
        <v>0</v>
      </c>
      <c r="T1664" s="6">
        <f t="shared" si="461"/>
        <v>0</v>
      </c>
      <c r="U1664" s="6" t="e">
        <f>IF(予定価格!$G$1939=0,ROUND(予定価格!H1652*(入力表!$F$12/予定価格!$H$1943),-$F$14),ROUND((予定価格!G1652*(入力表!$F$12-予定価格!$H$1943)/予定価格!$G$1943)+予定価格!H1652,-$F$14))</f>
        <v>#DIV/0!</v>
      </c>
      <c r="V1664" t="e">
        <f>IF(U1664=0,1,IF(予定価格!O1652=0,1,(U1664-予定価格!P1652)/予定価格!O1652))</f>
        <v>#DIV/0!</v>
      </c>
      <c r="W1664" t="e">
        <f t="shared" si="453"/>
        <v>#DIV/0!</v>
      </c>
      <c r="X1664" t="e">
        <f t="shared" si="462"/>
        <v>#DIV/0!</v>
      </c>
      <c r="Y1664" t="e">
        <f>IF(U1664=0,0,IF(予定価格!G1652=0,0,(U1664-予定価格!H1652)/予定価格!G1652))</f>
        <v>#DIV/0!</v>
      </c>
      <c r="Z1664" t="e">
        <f t="shared" si="454"/>
        <v>#DIV/0!</v>
      </c>
      <c r="AA1664" t="e">
        <f t="shared" si="463"/>
        <v>#DIV/0!</v>
      </c>
      <c r="AB1664" s="6" t="e">
        <f t="shared" si="464"/>
        <v>#DIV/0!</v>
      </c>
    </row>
    <row r="1665" spans="1:28" hidden="1" x14ac:dyDescent="0.2">
      <c r="A1665">
        <f>+予定価格!A1653</f>
        <v>0</v>
      </c>
      <c r="B1665" s="268">
        <f>ROUND(予定価格!B1653*査定表!$B$1949,-D1665)+E1665</f>
        <v>0</v>
      </c>
      <c r="C1665" s="268"/>
      <c r="D1665" s="32">
        <f t="shared" si="449"/>
        <v>3</v>
      </c>
      <c r="E1665" s="33">
        <f t="shared" si="455"/>
        <v>0</v>
      </c>
      <c r="F1665" s="268">
        <f>IF($F$12=0,0,IF(予定価格!$G$1939=0,ROUND(予定価格!H1653*(入力表!$F$12/予定価格!$H$1943),-H1665),ROUND((予定価格!G1653*(入力表!$F$12-予定価格!$H$1943)/予定価格!$G$1943)+予定価格!H1653,-H1665)))+I1665</f>
        <v>0</v>
      </c>
      <c r="G1665" s="268"/>
      <c r="H1665" s="34">
        <f t="shared" si="450"/>
        <v>3</v>
      </c>
      <c r="I1665" s="35">
        <f t="shared" si="456"/>
        <v>0</v>
      </c>
      <c r="J1665" s="252">
        <f t="shared" si="457"/>
        <v>0</v>
      </c>
      <c r="K1665" s="12">
        <f t="shared" si="458"/>
        <v>0</v>
      </c>
      <c r="L1665" s="37"/>
      <c r="M1665" s="6">
        <f>ROUND(予定価格!B1653*査定表!$B$1949,-$F$14)</f>
        <v>0</v>
      </c>
      <c r="N1665">
        <f>IF(M1665=0,1,M1665/予定価格!B1653)</f>
        <v>1</v>
      </c>
      <c r="O1665">
        <f t="shared" si="451"/>
        <v>11</v>
      </c>
      <c r="P1665">
        <f t="shared" si="459"/>
        <v>0</v>
      </c>
      <c r="Q1665">
        <f>IF(M1665=0,0,M1665/予定価格!B1653)</f>
        <v>0</v>
      </c>
      <c r="R1665">
        <f t="shared" si="452"/>
        <v>11</v>
      </c>
      <c r="S1665">
        <f t="shared" si="460"/>
        <v>0</v>
      </c>
      <c r="T1665" s="6">
        <f t="shared" si="461"/>
        <v>0</v>
      </c>
      <c r="U1665" s="6" t="e">
        <f>IF(予定価格!$G$1939=0,ROUND(予定価格!H1653*(入力表!$F$12/予定価格!$H$1943),-$F$14),ROUND((予定価格!G1653*(入力表!$F$12-予定価格!$H$1943)/予定価格!$G$1943)+予定価格!H1653,-$F$14))</f>
        <v>#DIV/0!</v>
      </c>
      <c r="V1665" t="e">
        <f>IF(U1665=0,1,IF(予定価格!O1653=0,1,(U1665-予定価格!P1653)/予定価格!O1653))</f>
        <v>#DIV/0!</v>
      </c>
      <c r="W1665" t="e">
        <f t="shared" si="453"/>
        <v>#DIV/0!</v>
      </c>
      <c r="X1665" t="e">
        <f t="shared" si="462"/>
        <v>#DIV/0!</v>
      </c>
      <c r="Y1665" t="e">
        <f>IF(U1665=0,0,IF(予定価格!G1653=0,0,(U1665-予定価格!H1653)/予定価格!G1653))</f>
        <v>#DIV/0!</v>
      </c>
      <c r="Z1665" t="e">
        <f t="shared" si="454"/>
        <v>#DIV/0!</v>
      </c>
      <c r="AA1665" t="e">
        <f t="shared" si="463"/>
        <v>#DIV/0!</v>
      </c>
      <c r="AB1665" s="6" t="e">
        <f t="shared" si="464"/>
        <v>#DIV/0!</v>
      </c>
    </row>
    <row r="1666" spans="1:28" hidden="1" x14ac:dyDescent="0.2">
      <c r="A1666">
        <f>+予定価格!A1654</f>
        <v>0</v>
      </c>
      <c r="B1666" s="268">
        <f>ROUND(予定価格!B1654*査定表!$B$1949,-D1666)+E1666</f>
        <v>0</v>
      </c>
      <c r="C1666" s="268"/>
      <c r="D1666" s="32">
        <f t="shared" si="449"/>
        <v>3</v>
      </c>
      <c r="E1666" s="33">
        <f t="shared" si="455"/>
        <v>0</v>
      </c>
      <c r="F1666" s="268">
        <f>IF($F$12=0,0,IF(予定価格!$G$1939=0,ROUND(予定価格!H1654*(入力表!$F$12/予定価格!$H$1943),-H1666),ROUND((予定価格!G1654*(入力表!$F$12-予定価格!$H$1943)/予定価格!$G$1943)+予定価格!H1654,-H1666)))+I1666</f>
        <v>0</v>
      </c>
      <c r="G1666" s="268"/>
      <c r="H1666" s="34">
        <f t="shared" si="450"/>
        <v>3</v>
      </c>
      <c r="I1666" s="35">
        <f t="shared" si="456"/>
        <v>0</v>
      </c>
      <c r="J1666" s="252">
        <f t="shared" si="457"/>
        <v>0</v>
      </c>
      <c r="K1666" s="12">
        <f t="shared" si="458"/>
        <v>0</v>
      </c>
      <c r="L1666" s="37"/>
      <c r="M1666" s="6">
        <f>ROUND(予定価格!B1654*査定表!$B$1949,-$F$14)</f>
        <v>0</v>
      </c>
      <c r="N1666">
        <f>IF(M1666=0,1,M1666/予定価格!B1654)</f>
        <v>1</v>
      </c>
      <c r="O1666">
        <f t="shared" si="451"/>
        <v>11</v>
      </c>
      <c r="P1666">
        <f t="shared" si="459"/>
        <v>0</v>
      </c>
      <c r="Q1666">
        <f>IF(M1666=0,0,M1666/予定価格!B1654)</f>
        <v>0</v>
      </c>
      <c r="R1666">
        <f t="shared" si="452"/>
        <v>11</v>
      </c>
      <c r="S1666">
        <f t="shared" si="460"/>
        <v>0</v>
      </c>
      <c r="T1666" s="6">
        <f t="shared" si="461"/>
        <v>0</v>
      </c>
      <c r="U1666" s="6" t="e">
        <f>IF(予定価格!$G$1939=0,ROUND(予定価格!H1654*(入力表!$F$12/予定価格!$H$1943),-$F$14),ROUND((予定価格!G1654*(入力表!$F$12-予定価格!$H$1943)/予定価格!$G$1943)+予定価格!H1654,-$F$14))</f>
        <v>#DIV/0!</v>
      </c>
      <c r="V1666" t="e">
        <f>IF(U1666=0,1,IF(予定価格!O1654=0,1,(U1666-予定価格!P1654)/予定価格!O1654))</f>
        <v>#DIV/0!</v>
      </c>
      <c r="W1666" t="e">
        <f t="shared" si="453"/>
        <v>#DIV/0!</v>
      </c>
      <c r="X1666" t="e">
        <f t="shared" si="462"/>
        <v>#DIV/0!</v>
      </c>
      <c r="Y1666" t="e">
        <f>IF(U1666=0,0,IF(予定価格!G1654=0,0,(U1666-予定価格!H1654)/予定価格!G1654))</f>
        <v>#DIV/0!</v>
      </c>
      <c r="Z1666" t="e">
        <f t="shared" si="454"/>
        <v>#DIV/0!</v>
      </c>
      <c r="AA1666" t="e">
        <f t="shared" si="463"/>
        <v>#DIV/0!</v>
      </c>
      <c r="AB1666" s="6" t="e">
        <f t="shared" si="464"/>
        <v>#DIV/0!</v>
      </c>
    </row>
    <row r="1667" spans="1:28" hidden="1" x14ac:dyDescent="0.2">
      <c r="A1667">
        <f>+予定価格!A1655</f>
        <v>0</v>
      </c>
      <c r="B1667" s="268">
        <f>ROUND(予定価格!B1655*査定表!$B$1949,-D1667)+E1667</f>
        <v>0</v>
      </c>
      <c r="C1667" s="268"/>
      <c r="D1667" s="32">
        <f t="shared" si="449"/>
        <v>3</v>
      </c>
      <c r="E1667" s="33">
        <f t="shared" si="455"/>
        <v>0</v>
      </c>
      <c r="F1667" s="268">
        <f>IF($F$12=0,0,IF(予定価格!$G$1939=0,ROUND(予定価格!H1655*(入力表!$F$12/予定価格!$H$1943),-H1667),ROUND((予定価格!G1655*(入力表!$F$12-予定価格!$H$1943)/予定価格!$G$1943)+予定価格!H1655,-H1667)))+I1667</f>
        <v>0</v>
      </c>
      <c r="G1667" s="268"/>
      <c r="H1667" s="34">
        <f t="shared" si="450"/>
        <v>3</v>
      </c>
      <c r="I1667" s="35">
        <f t="shared" si="456"/>
        <v>0</v>
      </c>
      <c r="J1667" s="252">
        <f t="shared" si="457"/>
        <v>0</v>
      </c>
      <c r="K1667" s="12">
        <f t="shared" si="458"/>
        <v>0</v>
      </c>
      <c r="L1667" s="37"/>
      <c r="M1667" s="6">
        <f>ROUND(予定価格!B1655*査定表!$B$1949,-$F$14)</f>
        <v>0</v>
      </c>
      <c r="N1667">
        <f>IF(M1667=0,1,M1667/予定価格!B1655)</f>
        <v>1</v>
      </c>
      <c r="O1667">
        <f t="shared" si="451"/>
        <v>11</v>
      </c>
      <c r="P1667">
        <f t="shared" si="459"/>
        <v>0</v>
      </c>
      <c r="Q1667">
        <f>IF(M1667=0,0,M1667/予定価格!B1655)</f>
        <v>0</v>
      </c>
      <c r="R1667">
        <f t="shared" si="452"/>
        <v>11</v>
      </c>
      <c r="S1667">
        <f t="shared" si="460"/>
        <v>0</v>
      </c>
      <c r="T1667" s="6">
        <f t="shared" si="461"/>
        <v>0</v>
      </c>
      <c r="U1667" s="6" t="e">
        <f>IF(予定価格!$G$1939=0,ROUND(予定価格!H1655*(入力表!$F$12/予定価格!$H$1943),-$F$14),ROUND((予定価格!G1655*(入力表!$F$12-予定価格!$H$1943)/予定価格!$G$1943)+予定価格!H1655,-$F$14))</f>
        <v>#DIV/0!</v>
      </c>
      <c r="V1667" t="e">
        <f>IF(U1667=0,1,IF(予定価格!O1655=0,1,(U1667-予定価格!P1655)/予定価格!O1655))</f>
        <v>#DIV/0!</v>
      </c>
      <c r="W1667" t="e">
        <f t="shared" si="453"/>
        <v>#DIV/0!</v>
      </c>
      <c r="X1667" t="e">
        <f t="shared" si="462"/>
        <v>#DIV/0!</v>
      </c>
      <c r="Y1667" t="e">
        <f>IF(U1667=0,0,IF(予定価格!G1655=0,0,(U1667-予定価格!H1655)/予定価格!G1655))</f>
        <v>#DIV/0!</v>
      </c>
      <c r="Z1667" t="e">
        <f t="shared" si="454"/>
        <v>#DIV/0!</v>
      </c>
      <c r="AA1667" t="e">
        <f t="shared" si="463"/>
        <v>#DIV/0!</v>
      </c>
      <c r="AB1667" s="6" t="e">
        <f t="shared" si="464"/>
        <v>#DIV/0!</v>
      </c>
    </row>
    <row r="1668" spans="1:28" hidden="1" x14ac:dyDescent="0.2">
      <c r="A1668">
        <f>+予定価格!A1656</f>
        <v>0</v>
      </c>
      <c r="B1668" s="268">
        <f>ROUND(予定価格!B1656*査定表!$B$1949,-D1668)+E1668</f>
        <v>0</v>
      </c>
      <c r="C1668" s="268"/>
      <c r="D1668" s="32">
        <f t="shared" si="449"/>
        <v>3</v>
      </c>
      <c r="E1668" s="33">
        <f t="shared" si="455"/>
        <v>0</v>
      </c>
      <c r="F1668" s="268">
        <f>IF($F$12=0,0,IF(予定価格!$G$1939=0,ROUND(予定価格!H1656*(入力表!$F$12/予定価格!$H$1943),-H1668),ROUND((予定価格!G1656*(入力表!$F$12-予定価格!$H$1943)/予定価格!$G$1943)+予定価格!H1656,-H1668)))+I1668</f>
        <v>0</v>
      </c>
      <c r="G1668" s="268"/>
      <c r="H1668" s="34">
        <f t="shared" si="450"/>
        <v>3</v>
      </c>
      <c r="I1668" s="35">
        <f t="shared" si="456"/>
        <v>0</v>
      </c>
      <c r="J1668" s="252">
        <f t="shared" si="457"/>
        <v>0</v>
      </c>
      <c r="K1668" s="12">
        <f t="shared" si="458"/>
        <v>0</v>
      </c>
      <c r="L1668" s="37"/>
      <c r="M1668" s="6">
        <f>ROUND(予定価格!B1656*査定表!$B$1949,-$F$14)</f>
        <v>0</v>
      </c>
      <c r="N1668">
        <f>IF(M1668=0,1,M1668/予定価格!B1656)</f>
        <v>1</v>
      </c>
      <c r="O1668">
        <f t="shared" si="451"/>
        <v>11</v>
      </c>
      <c r="P1668">
        <f t="shared" si="459"/>
        <v>0</v>
      </c>
      <c r="Q1668">
        <f>IF(M1668=0,0,M1668/予定価格!B1656)</f>
        <v>0</v>
      </c>
      <c r="R1668">
        <f t="shared" si="452"/>
        <v>11</v>
      </c>
      <c r="S1668">
        <f t="shared" si="460"/>
        <v>0</v>
      </c>
      <c r="T1668" s="6">
        <f t="shared" si="461"/>
        <v>0</v>
      </c>
      <c r="U1668" s="6" t="e">
        <f>IF(予定価格!$G$1939=0,ROUND(予定価格!H1656*(入力表!$F$12/予定価格!$H$1943),-$F$14),ROUND((予定価格!G1656*(入力表!$F$12-予定価格!$H$1943)/予定価格!$G$1943)+予定価格!H1656,-$F$14))</f>
        <v>#DIV/0!</v>
      </c>
      <c r="V1668" t="e">
        <f>IF(U1668=0,1,IF(予定価格!O1656=0,1,(U1668-予定価格!P1656)/予定価格!O1656))</f>
        <v>#DIV/0!</v>
      </c>
      <c r="W1668" t="e">
        <f t="shared" si="453"/>
        <v>#DIV/0!</v>
      </c>
      <c r="X1668" t="e">
        <f t="shared" si="462"/>
        <v>#DIV/0!</v>
      </c>
      <c r="Y1668" t="e">
        <f>IF(U1668=0,0,IF(予定価格!G1656=0,0,(U1668-予定価格!H1656)/予定価格!G1656))</f>
        <v>#DIV/0!</v>
      </c>
      <c r="Z1668" t="e">
        <f t="shared" si="454"/>
        <v>#DIV/0!</v>
      </c>
      <c r="AA1668" t="e">
        <f t="shared" si="463"/>
        <v>#DIV/0!</v>
      </c>
      <c r="AB1668" s="6" t="e">
        <f t="shared" si="464"/>
        <v>#DIV/0!</v>
      </c>
    </row>
    <row r="1669" spans="1:28" hidden="1" x14ac:dyDescent="0.2">
      <c r="A1669">
        <f>+予定価格!A1657</f>
        <v>0</v>
      </c>
      <c r="B1669" s="268">
        <f>ROUND(予定価格!B1657*査定表!$B$1949,-D1669)+E1669</f>
        <v>0</v>
      </c>
      <c r="C1669" s="268"/>
      <c r="D1669" s="32">
        <f t="shared" si="449"/>
        <v>3</v>
      </c>
      <c r="E1669" s="33">
        <f t="shared" si="455"/>
        <v>0</v>
      </c>
      <c r="F1669" s="268">
        <f>IF($F$12=0,0,IF(予定価格!$G$1939=0,ROUND(予定価格!H1657*(入力表!$F$12/予定価格!$H$1943),-H1669),ROUND((予定価格!G1657*(入力表!$F$12-予定価格!$H$1943)/予定価格!$G$1943)+予定価格!H1657,-H1669)))+I1669</f>
        <v>0</v>
      </c>
      <c r="G1669" s="268"/>
      <c r="H1669" s="34">
        <f t="shared" si="450"/>
        <v>3</v>
      </c>
      <c r="I1669" s="35">
        <f t="shared" si="456"/>
        <v>0</v>
      </c>
      <c r="J1669" s="252">
        <f t="shared" si="457"/>
        <v>0</v>
      </c>
      <c r="K1669" s="12">
        <f t="shared" si="458"/>
        <v>0</v>
      </c>
      <c r="L1669" s="37"/>
      <c r="M1669" s="6">
        <f>ROUND(予定価格!B1657*査定表!$B$1949,-$F$14)</f>
        <v>0</v>
      </c>
      <c r="N1669">
        <f>IF(M1669=0,1,M1669/予定価格!B1657)</f>
        <v>1</v>
      </c>
      <c r="O1669">
        <f t="shared" si="451"/>
        <v>11</v>
      </c>
      <c r="P1669">
        <f t="shared" si="459"/>
        <v>0</v>
      </c>
      <c r="Q1669">
        <f>IF(M1669=0,0,M1669/予定価格!B1657)</f>
        <v>0</v>
      </c>
      <c r="R1669">
        <f t="shared" si="452"/>
        <v>11</v>
      </c>
      <c r="S1669">
        <f t="shared" si="460"/>
        <v>0</v>
      </c>
      <c r="T1669" s="6">
        <f t="shared" si="461"/>
        <v>0</v>
      </c>
      <c r="U1669" s="6" t="e">
        <f>IF(予定価格!$G$1939=0,ROUND(予定価格!H1657*(入力表!$F$12/予定価格!$H$1943),-$F$14),ROUND((予定価格!G1657*(入力表!$F$12-予定価格!$H$1943)/予定価格!$G$1943)+予定価格!H1657,-$F$14))</f>
        <v>#DIV/0!</v>
      </c>
      <c r="V1669" t="e">
        <f>IF(U1669=0,1,IF(予定価格!O1657=0,1,(U1669-予定価格!P1657)/予定価格!O1657))</f>
        <v>#DIV/0!</v>
      </c>
      <c r="W1669" t="e">
        <f t="shared" si="453"/>
        <v>#DIV/0!</v>
      </c>
      <c r="X1669" t="e">
        <f t="shared" si="462"/>
        <v>#DIV/0!</v>
      </c>
      <c r="Y1669" t="e">
        <f>IF(U1669=0,0,IF(予定価格!G1657=0,0,(U1669-予定価格!H1657)/予定価格!G1657))</f>
        <v>#DIV/0!</v>
      </c>
      <c r="Z1669" t="e">
        <f t="shared" si="454"/>
        <v>#DIV/0!</v>
      </c>
      <c r="AA1669" t="e">
        <f t="shared" si="463"/>
        <v>#DIV/0!</v>
      </c>
      <c r="AB1669" s="6" t="e">
        <f t="shared" si="464"/>
        <v>#DIV/0!</v>
      </c>
    </row>
    <row r="1670" spans="1:28" hidden="1" x14ac:dyDescent="0.2">
      <c r="A1670">
        <f>+予定価格!A1658</f>
        <v>0</v>
      </c>
      <c r="B1670" s="268">
        <f>ROUND(予定価格!B1658*査定表!$B$1949,-D1670)+E1670</f>
        <v>0</v>
      </c>
      <c r="C1670" s="268"/>
      <c r="D1670" s="32">
        <f t="shared" si="449"/>
        <v>3</v>
      </c>
      <c r="E1670" s="33">
        <f t="shared" si="455"/>
        <v>0</v>
      </c>
      <c r="F1670" s="268">
        <f>IF($F$12=0,0,IF(予定価格!$G$1939=0,ROUND(予定価格!H1658*(入力表!$F$12/予定価格!$H$1943),-H1670),ROUND((予定価格!G1658*(入力表!$F$12-予定価格!$H$1943)/予定価格!$G$1943)+予定価格!H1658,-H1670)))+I1670</f>
        <v>0</v>
      </c>
      <c r="G1670" s="268"/>
      <c r="H1670" s="34">
        <f t="shared" si="450"/>
        <v>3</v>
      </c>
      <c r="I1670" s="35">
        <f t="shared" si="456"/>
        <v>0</v>
      </c>
      <c r="J1670" s="252">
        <f t="shared" si="457"/>
        <v>0</v>
      </c>
      <c r="K1670" s="12">
        <f t="shared" si="458"/>
        <v>0</v>
      </c>
      <c r="L1670" s="37"/>
      <c r="M1670" s="6">
        <f>ROUND(予定価格!B1658*査定表!$B$1949,-$F$14)</f>
        <v>0</v>
      </c>
      <c r="N1670">
        <f>IF(M1670=0,1,M1670/予定価格!B1658)</f>
        <v>1</v>
      </c>
      <c r="O1670">
        <f t="shared" si="451"/>
        <v>11</v>
      </c>
      <c r="P1670">
        <f t="shared" si="459"/>
        <v>0</v>
      </c>
      <c r="Q1670">
        <f>IF(M1670=0,0,M1670/予定価格!B1658)</f>
        <v>0</v>
      </c>
      <c r="R1670">
        <f t="shared" si="452"/>
        <v>11</v>
      </c>
      <c r="S1670">
        <f t="shared" si="460"/>
        <v>0</v>
      </c>
      <c r="T1670" s="6">
        <f t="shared" si="461"/>
        <v>0</v>
      </c>
      <c r="U1670" s="6" t="e">
        <f>IF(予定価格!$G$1939=0,ROUND(予定価格!H1658*(入力表!$F$12/予定価格!$H$1943),-$F$14),ROUND((予定価格!G1658*(入力表!$F$12-予定価格!$H$1943)/予定価格!$G$1943)+予定価格!H1658,-$F$14))</f>
        <v>#DIV/0!</v>
      </c>
      <c r="V1670" t="e">
        <f>IF(U1670=0,1,IF(予定価格!O1658=0,1,(U1670-予定価格!P1658)/予定価格!O1658))</f>
        <v>#DIV/0!</v>
      </c>
      <c r="W1670" t="e">
        <f t="shared" si="453"/>
        <v>#DIV/0!</v>
      </c>
      <c r="X1670" t="e">
        <f t="shared" si="462"/>
        <v>#DIV/0!</v>
      </c>
      <c r="Y1670" t="e">
        <f>IF(U1670=0,0,IF(予定価格!G1658=0,0,(U1670-予定価格!H1658)/予定価格!G1658))</f>
        <v>#DIV/0!</v>
      </c>
      <c r="Z1670" t="e">
        <f t="shared" si="454"/>
        <v>#DIV/0!</v>
      </c>
      <c r="AA1670" t="e">
        <f t="shared" si="463"/>
        <v>#DIV/0!</v>
      </c>
      <c r="AB1670" s="6" t="e">
        <f t="shared" si="464"/>
        <v>#DIV/0!</v>
      </c>
    </row>
    <row r="1671" spans="1:28" hidden="1" x14ac:dyDescent="0.2">
      <c r="A1671">
        <f>+予定価格!A1659</f>
        <v>0</v>
      </c>
      <c r="B1671" s="268">
        <f>ROUND(予定価格!B1659*査定表!$B$1949,-D1671)+E1671</f>
        <v>0</v>
      </c>
      <c r="C1671" s="268"/>
      <c r="D1671" s="32">
        <f t="shared" si="449"/>
        <v>3</v>
      </c>
      <c r="E1671" s="33">
        <f t="shared" si="455"/>
        <v>0</v>
      </c>
      <c r="F1671" s="268">
        <f>IF($F$12=0,0,IF(予定価格!$G$1939=0,ROUND(予定価格!H1659*(入力表!$F$12/予定価格!$H$1943),-H1671),ROUND((予定価格!G1659*(入力表!$F$12-予定価格!$H$1943)/予定価格!$G$1943)+予定価格!H1659,-H1671)))+I1671</f>
        <v>0</v>
      </c>
      <c r="G1671" s="268"/>
      <c r="H1671" s="34">
        <f t="shared" si="450"/>
        <v>3</v>
      </c>
      <c r="I1671" s="35">
        <f t="shared" si="456"/>
        <v>0</v>
      </c>
      <c r="J1671" s="252">
        <f t="shared" si="457"/>
        <v>0</v>
      </c>
      <c r="K1671" s="12">
        <f t="shared" si="458"/>
        <v>0</v>
      </c>
      <c r="L1671" s="37"/>
      <c r="M1671" s="6">
        <f>ROUND(予定価格!B1659*査定表!$B$1949,-$F$14)</f>
        <v>0</v>
      </c>
      <c r="N1671">
        <f>IF(M1671=0,1,M1671/予定価格!B1659)</f>
        <v>1</v>
      </c>
      <c r="O1671">
        <f t="shared" si="451"/>
        <v>11</v>
      </c>
      <c r="P1671">
        <f t="shared" si="459"/>
        <v>0</v>
      </c>
      <c r="Q1671">
        <f>IF(M1671=0,0,M1671/予定価格!B1659)</f>
        <v>0</v>
      </c>
      <c r="R1671">
        <f t="shared" si="452"/>
        <v>11</v>
      </c>
      <c r="S1671">
        <f t="shared" si="460"/>
        <v>0</v>
      </c>
      <c r="T1671" s="6">
        <f t="shared" si="461"/>
        <v>0</v>
      </c>
      <c r="U1671" s="6" t="e">
        <f>IF(予定価格!$G$1939=0,ROUND(予定価格!H1659*(入力表!$F$12/予定価格!$H$1943),-$F$14),ROUND((予定価格!G1659*(入力表!$F$12-予定価格!$H$1943)/予定価格!$G$1943)+予定価格!H1659,-$F$14))</f>
        <v>#DIV/0!</v>
      </c>
      <c r="V1671" t="e">
        <f>IF(U1671=0,1,IF(予定価格!O1659=0,1,(U1671-予定価格!P1659)/予定価格!O1659))</f>
        <v>#DIV/0!</v>
      </c>
      <c r="W1671" t="e">
        <f t="shared" si="453"/>
        <v>#DIV/0!</v>
      </c>
      <c r="X1671" t="e">
        <f t="shared" si="462"/>
        <v>#DIV/0!</v>
      </c>
      <c r="Y1671" t="e">
        <f>IF(U1671=0,0,IF(予定価格!G1659=0,0,(U1671-予定価格!H1659)/予定価格!G1659))</f>
        <v>#DIV/0!</v>
      </c>
      <c r="Z1671" t="e">
        <f t="shared" si="454"/>
        <v>#DIV/0!</v>
      </c>
      <c r="AA1671" t="e">
        <f t="shared" si="463"/>
        <v>#DIV/0!</v>
      </c>
      <c r="AB1671" s="6" t="e">
        <f t="shared" si="464"/>
        <v>#DIV/0!</v>
      </c>
    </row>
    <row r="1672" spans="1:28" hidden="1" x14ac:dyDescent="0.2">
      <c r="A1672">
        <f>+予定価格!A1660</f>
        <v>0</v>
      </c>
      <c r="B1672" s="268">
        <f>ROUND(予定価格!B1660*査定表!$B$1949,-D1672)+E1672</f>
        <v>0</v>
      </c>
      <c r="C1672" s="268"/>
      <c r="D1672" s="32">
        <f t="shared" si="449"/>
        <v>3</v>
      </c>
      <c r="E1672" s="33">
        <f t="shared" si="455"/>
        <v>0</v>
      </c>
      <c r="F1672" s="268">
        <f>IF($F$12=0,0,IF(予定価格!$G$1939=0,ROUND(予定価格!H1660*(入力表!$F$12/予定価格!$H$1943),-H1672),ROUND((予定価格!G1660*(入力表!$F$12-予定価格!$H$1943)/予定価格!$G$1943)+予定価格!H1660,-H1672)))+I1672</f>
        <v>0</v>
      </c>
      <c r="G1672" s="268"/>
      <c r="H1672" s="34">
        <f t="shared" si="450"/>
        <v>3</v>
      </c>
      <c r="I1672" s="35">
        <f t="shared" si="456"/>
        <v>0</v>
      </c>
      <c r="J1672" s="252">
        <f t="shared" si="457"/>
        <v>0</v>
      </c>
      <c r="K1672" s="12">
        <f t="shared" si="458"/>
        <v>0</v>
      </c>
      <c r="L1672" s="37"/>
      <c r="M1672" s="6">
        <f>ROUND(予定価格!B1660*査定表!$B$1949,-$F$14)</f>
        <v>0</v>
      </c>
      <c r="N1672">
        <f>IF(M1672=0,1,M1672/予定価格!B1660)</f>
        <v>1</v>
      </c>
      <c r="O1672">
        <f t="shared" si="451"/>
        <v>11</v>
      </c>
      <c r="P1672">
        <f t="shared" si="459"/>
        <v>0</v>
      </c>
      <c r="Q1672">
        <f>IF(M1672=0,0,M1672/予定価格!B1660)</f>
        <v>0</v>
      </c>
      <c r="R1672">
        <f t="shared" si="452"/>
        <v>11</v>
      </c>
      <c r="S1672">
        <f t="shared" si="460"/>
        <v>0</v>
      </c>
      <c r="T1672" s="6">
        <f t="shared" si="461"/>
        <v>0</v>
      </c>
      <c r="U1672" s="6" t="e">
        <f>IF(予定価格!$G$1939=0,ROUND(予定価格!H1660*(入力表!$F$12/予定価格!$H$1943),-$F$14),ROUND((予定価格!G1660*(入力表!$F$12-予定価格!$H$1943)/予定価格!$G$1943)+予定価格!H1660,-$F$14))</f>
        <v>#DIV/0!</v>
      </c>
      <c r="V1672" t="e">
        <f>IF(U1672=0,1,IF(予定価格!O1660=0,1,(U1672-予定価格!P1660)/予定価格!O1660))</f>
        <v>#DIV/0!</v>
      </c>
      <c r="W1672" t="e">
        <f t="shared" si="453"/>
        <v>#DIV/0!</v>
      </c>
      <c r="X1672" t="e">
        <f t="shared" si="462"/>
        <v>#DIV/0!</v>
      </c>
      <c r="Y1672" t="e">
        <f>IF(U1672=0,0,IF(予定価格!G1660=0,0,(U1672-予定価格!H1660)/予定価格!G1660))</f>
        <v>#DIV/0!</v>
      </c>
      <c r="Z1672" t="e">
        <f t="shared" si="454"/>
        <v>#DIV/0!</v>
      </c>
      <c r="AA1672" t="e">
        <f t="shared" si="463"/>
        <v>#DIV/0!</v>
      </c>
      <c r="AB1672" s="6" t="e">
        <f t="shared" si="464"/>
        <v>#DIV/0!</v>
      </c>
    </row>
    <row r="1673" spans="1:28" hidden="1" x14ac:dyDescent="0.2">
      <c r="A1673">
        <f>+予定価格!A1661</f>
        <v>0</v>
      </c>
      <c r="B1673" s="268">
        <f>ROUND(予定価格!B1661*査定表!$B$1949,-D1673)+E1673</f>
        <v>0</v>
      </c>
      <c r="C1673" s="268"/>
      <c r="D1673" s="32">
        <f t="shared" si="449"/>
        <v>3</v>
      </c>
      <c r="E1673" s="33">
        <f t="shared" si="455"/>
        <v>0</v>
      </c>
      <c r="F1673" s="268">
        <f>IF($F$12=0,0,IF(予定価格!$G$1939=0,ROUND(予定価格!H1661*(入力表!$F$12/予定価格!$H$1943),-H1673),ROUND((予定価格!G1661*(入力表!$F$12-予定価格!$H$1943)/予定価格!$G$1943)+予定価格!H1661,-H1673)))+I1673</f>
        <v>0</v>
      </c>
      <c r="G1673" s="268"/>
      <c r="H1673" s="34">
        <f t="shared" si="450"/>
        <v>3</v>
      </c>
      <c r="I1673" s="35">
        <f t="shared" si="456"/>
        <v>0</v>
      </c>
      <c r="J1673" s="252">
        <f t="shared" si="457"/>
        <v>0</v>
      </c>
      <c r="K1673" s="12">
        <f t="shared" si="458"/>
        <v>0</v>
      </c>
      <c r="L1673" s="37"/>
      <c r="M1673" s="6">
        <f>ROUND(予定価格!B1661*査定表!$B$1949,-$F$14)</f>
        <v>0</v>
      </c>
      <c r="N1673">
        <f>IF(M1673=0,1,M1673/予定価格!B1661)</f>
        <v>1</v>
      </c>
      <c r="O1673">
        <f t="shared" si="451"/>
        <v>11</v>
      </c>
      <c r="P1673">
        <f t="shared" si="459"/>
        <v>0</v>
      </c>
      <c r="Q1673">
        <f>IF(M1673=0,0,M1673/予定価格!B1661)</f>
        <v>0</v>
      </c>
      <c r="R1673">
        <f t="shared" si="452"/>
        <v>11</v>
      </c>
      <c r="S1673">
        <f t="shared" si="460"/>
        <v>0</v>
      </c>
      <c r="T1673" s="6">
        <f t="shared" si="461"/>
        <v>0</v>
      </c>
      <c r="U1673" s="6" t="e">
        <f>IF(予定価格!$G$1939=0,ROUND(予定価格!H1661*(入力表!$F$12/予定価格!$H$1943),-$F$14),ROUND((予定価格!G1661*(入力表!$F$12-予定価格!$H$1943)/予定価格!$G$1943)+予定価格!H1661,-$F$14))</f>
        <v>#DIV/0!</v>
      </c>
      <c r="V1673" t="e">
        <f>IF(U1673=0,1,IF(予定価格!O1661=0,1,(U1673-予定価格!P1661)/予定価格!O1661))</f>
        <v>#DIV/0!</v>
      </c>
      <c r="W1673" t="e">
        <f t="shared" si="453"/>
        <v>#DIV/0!</v>
      </c>
      <c r="X1673" t="e">
        <f t="shared" si="462"/>
        <v>#DIV/0!</v>
      </c>
      <c r="Y1673" t="e">
        <f>IF(U1673=0,0,IF(予定価格!G1661=0,0,(U1673-予定価格!H1661)/予定価格!G1661))</f>
        <v>#DIV/0!</v>
      </c>
      <c r="Z1673" t="e">
        <f t="shared" si="454"/>
        <v>#DIV/0!</v>
      </c>
      <c r="AA1673" t="e">
        <f t="shared" si="463"/>
        <v>#DIV/0!</v>
      </c>
      <c r="AB1673" s="6" t="e">
        <f t="shared" si="464"/>
        <v>#DIV/0!</v>
      </c>
    </row>
    <row r="1674" spans="1:28" hidden="1" x14ac:dyDescent="0.2">
      <c r="A1674">
        <f>+予定価格!A1662</f>
        <v>0</v>
      </c>
      <c r="B1674" s="268">
        <f>ROUND(予定価格!B1662*査定表!$B$1949,-D1674)+E1674</f>
        <v>0</v>
      </c>
      <c r="C1674" s="268"/>
      <c r="D1674" s="32">
        <f t="shared" si="449"/>
        <v>3</v>
      </c>
      <c r="E1674" s="33">
        <f t="shared" si="455"/>
        <v>0</v>
      </c>
      <c r="F1674" s="268">
        <f>IF($F$12=0,0,IF(予定価格!$G$1939=0,ROUND(予定価格!H1662*(入力表!$F$12/予定価格!$H$1943),-H1674),ROUND((予定価格!G1662*(入力表!$F$12-予定価格!$H$1943)/予定価格!$G$1943)+予定価格!H1662,-H1674)))+I1674</f>
        <v>0</v>
      </c>
      <c r="G1674" s="268"/>
      <c r="H1674" s="34">
        <f t="shared" si="450"/>
        <v>3</v>
      </c>
      <c r="I1674" s="35">
        <f t="shared" si="456"/>
        <v>0</v>
      </c>
      <c r="J1674" s="252">
        <f t="shared" si="457"/>
        <v>0</v>
      </c>
      <c r="K1674" s="12">
        <f t="shared" si="458"/>
        <v>0</v>
      </c>
      <c r="L1674" s="37"/>
      <c r="M1674" s="6">
        <f>ROUND(予定価格!B1662*査定表!$B$1949,-$F$14)</f>
        <v>0</v>
      </c>
      <c r="N1674">
        <f>IF(M1674=0,1,M1674/予定価格!B1662)</f>
        <v>1</v>
      </c>
      <c r="O1674">
        <f t="shared" si="451"/>
        <v>11</v>
      </c>
      <c r="P1674">
        <f t="shared" si="459"/>
        <v>0</v>
      </c>
      <c r="Q1674">
        <f>IF(M1674=0,0,M1674/予定価格!B1662)</f>
        <v>0</v>
      </c>
      <c r="R1674">
        <f t="shared" si="452"/>
        <v>11</v>
      </c>
      <c r="S1674">
        <f t="shared" si="460"/>
        <v>0</v>
      </c>
      <c r="T1674" s="6">
        <f t="shared" si="461"/>
        <v>0</v>
      </c>
      <c r="U1674" s="6" t="e">
        <f>IF(予定価格!$G$1939=0,ROUND(予定価格!H1662*(入力表!$F$12/予定価格!$H$1943),-$F$14),ROUND((予定価格!G1662*(入力表!$F$12-予定価格!$H$1943)/予定価格!$G$1943)+予定価格!H1662,-$F$14))</f>
        <v>#DIV/0!</v>
      </c>
      <c r="V1674" t="e">
        <f>IF(U1674=0,1,IF(予定価格!O1662=0,1,(U1674-予定価格!P1662)/予定価格!O1662))</f>
        <v>#DIV/0!</v>
      </c>
      <c r="W1674" t="e">
        <f t="shared" si="453"/>
        <v>#DIV/0!</v>
      </c>
      <c r="X1674" t="e">
        <f t="shared" si="462"/>
        <v>#DIV/0!</v>
      </c>
      <c r="Y1674" t="e">
        <f>IF(U1674=0,0,IF(予定価格!G1662=0,0,(U1674-予定価格!H1662)/予定価格!G1662))</f>
        <v>#DIV/0!</v>
      </c>
      <c r="Z1674" t="e">
        <f t="shared" si="454"/>
        <v>#DIV/0!</v>
      </c>
      <c r="AA1674" t="e">
        <f t="shared" si="463"/>
        <v>#DIV/0!</v>
      </c>
      <c r="AB1674" s="6" t="e">
        <f t="shared" si="464"/>
        <v>#DIV/0!</v>
      </c>
    </row>
    <row r="1675" spans="1:28" hidden="1" x14ac:dyDescent="0.2">
      <c r="A1675">
        <f>+予定価格!A1663</f>
        <v>0</v>
      </c>
      <c r="B1675" s="268">
        <f>ROUND(予定価格!B1663*査定表!$B$1949,-D1675)+E1675</f>
        <v>0</v>
      </c>
      <c r="C1675" s="268"/>
      <c r="D1675" s="32">
        <f t="shared" si="449"/>
        <v>3</v>
      </c>
      <c r="E1675" s="33">
        <f t="shared" si="455"/>
        <v>0</v>
      </c>
      <c r="F1675" s="268">
        <f>IF($F$12=0,0,IF(予定価格!$G$1939=0,ROUND(予定価格!H1663*(入力表!$F$12/予定価格!$H$1943),-H1675),ROUND((予定価格!G1663*(入力表!$F$12-予定価格!$H$1943)/予定価格!$G$1943)+予定価格!H1663,-H1675)))+I1675</f>
        <v>0</v>
      </c>
      <c r="G1675" s="268"/>
      <c r="H1675" s="34">
        <f t="shared" si="450"/>
        <v>3</v>
      </c>
      <c r="I1675" s="35">
        <f t="shared" si="456"/>
        <v>0</v>
      </c>
      <c r="J1675" s="252">
        <f t="shared" si="457"/>
        <v>0</v>
      </c>
      <c r="K1675" s="12">
        <f t="shared" si="458"/>
        <v>0</v>
      </c>
      <c r="L1675" s="37"/>
      <c r="M1675" s="6">
        <f>ROUND(予定価格!B1663*査定表!$B$1949,-$F$14)</f>
        <v>0</v>
      </c>
      <c r="N1675">
        <f>IF(M1675=0,1,M1675/予定価格!B1663)</f>
        <v>1</v>
      </c>
      <c r="O1675">
        <f t="shared" si="451"/>
        <v>11</v>
      </c>
      <c r="P1675">
        <f t="shared" si="459"/>
        <v>0</v>
      </c>
      <c r="Q1675">
        <f>IF(M1675=0,0,M1675/予定価格!B1663)</f>
        <v>0</v>
      </c>
      <c r="R1675">
        <f t="shared" si="452"/>
        <v>11</v>
      </c>
      <c r="S1675">
        <f t="shared" si="460"/>
        <v>0</v>
      </c>
      <c r="T1675" s="6">
        <f t="shared" si="461"/>
        <v>0</v>
      </c>
      <c r="U1675" s="6" t="e">
        <f>IF(予定価格!$G$1939=0,ROUND(予定価格!H1663*(入力表!$F$12/予定価格!$H$1943),-$F$14),ROUND((予定価格!G1663*(入力表!$F$12-予定価格!$H$1943)/予定価格!$G$1943)+予定価格!H1663,-$F$14))</f>
        <v>#DIV/0!</v>
      </c>
      <c r="V1675" t="e">
        <f>IF(U1675=0,1,IF(予定価格!O1663=0,1,(U1675-予定価格!P1663)/予定価格!O1663))</f>
        <v>#DIV/0!</v>
      </c>
      <c r="W1675" t="e">
        <f t="shared" si="453"/>
        <v>#DIV/0!</v>
      </c>
      <c r="X1675" t="e">
        <f t="shared" si="462"/>
        <v>#DIV/0!</v>
      </c>
      <c r="Y1675" t="e">
        <f>IF(U1675=0,0,IF(予定価格!G1663=0,0,(U1675-予定価格!H1663)/予定価格!G1663))</f>
        <v>#DIV/0!</v>
      </c>
      <c r="Z1675" t="e">
        <f t="shared" si="454"/>
        <v>#DIV/0!</v>
      </c>
      <c r="AA1675" t="e">
        <f t="shared" si="463"/>
        <v>#DIV/0!</v>
      </c>
      <c r="AB1675" s="6" t="e">
        <f t="shared" si="464"/>
        <v>#DIV/0!</v>
      </c>
    </row>
    <row r="1676" spans="1:28" hidden="1" x14ac:dyDescent="0.2">
      <c r="A1676">
        <f>+予定価格!A1664</f>
        <v>0</v>
      </c>
      <c r="B1676" s="268">
        <f>ROUND(予定価格!B1664*査定表!$B$1949,-D1676)+E1676</f>
        <v>0</v>
      </c>
      <c r="C1676" s="268"/>
      <c r="D1676" s="32">
        <f t="shared" si="449"/>
        <v>3</v>
      </c>
      <c r="E1676" s="33">
        <f t="shared" si="455"/>
        <v>0</v>
      </c>
      <c r="F1676" s="268">
        <f>IF($F$12=0,0,IF(予定価格!$G$1939=0,ROUND(予定価格!H1664*(入力表!$F$12/予定価格!$H$1943),-H1676),ROUND((予定価格!G1664*(入力表!$F$12-予定価格!$H$1943)/予定価格!$G$1943)+予定価格!H1664,-H1676)))+I1676</f>
        <v>0</v>
      </c>
      <c r="G1676" s="268"/>
      <c r="H1676" s="34">
        <f t="shared" si="450"/>
        <v>3</v>
      </c>
      <c r="I1676" s="35">
        <f t="shared" si="456"/>
        <v>0</v>
      </c>
      <c r="J1676" s="252">
        <f t="shared" si="457"/>
        <v>0</v>
      </c>
      <c r="K1676" s="12">
        <f t="shared" si="458"/>
        <v>0</v>
      </c>
      <c r="L1676" s="37"/>
      <c r="M1676" s="6">
        <f>ROUND(予定価格!B1664*査定表!$B$1949,-$F$14)</f>
        <v>0</v>
      </c>
      <c r="N1676">
        <f>IF(M1676=0,1,M1676/予定価格!B1664)</f>
        <v>1</v>
      </c>
      <c r="O1676">
        <f t="shared" si="451"/>
        <v>11</v>
      </c>
      <c r="P1676">
        <f t="shared" si="459"/>
        <v>0</v>
      </c>
      <c r="Q1676">
        <f>IF(M1676=0,0,M1676/予定価格!B1664)</f>
        <v>0</v>
      </c>
      <c r="R1676">
        <f t="shared" si="452"/>
        <v>11</v>
      </c>
      <c r="S1676">
        <f t="shared" si="460"/>
        <v>0</v>
      </c>
      <c r="T1676" s="6">
        <f t="shared" si="461"/>
        <v>0</v>
      </c>
      <c r="U1676" s="6" t="e">
        <f>IF(予定価格!$G$1939=0,ROUND(予定価格!H1664*(入力表!$F$12/予定価格!$H$1943),-$F$14),ROUND((予定価格!G1664*(入力表!$F$12-予定価格!$H$1943)/予定価格!$G$1943)+予定価格!H1664,-$F$14))</f>
        <v>#DIV/0!</v>
      </c>
      <c r="V1676" t="e">
        <f>IF(U1676=0,1,IF(予定価格!O1664=0,1,(U1676-予定価格!P1664)/予定価格!O1664))</f>
        <v>#DIV/0!</v>
      </c>
      <c r="W1676" t="e">
        <f t="shared" si="453"/>
        <v>#DIV/0!</v>
      </c>
      <c r="X1676" t="e">
        <f t="shared" si="462"/>
        <v>#DIV/0!</v>
      </c>
      <c r="Y1676" t="e">
        <f>IF(U1676=0,0,IF(予定価格!G1664=0,0,(U1676-予定価格!H1664)/予定価格!G1664))</f>
        <v>#DIV/0!</v>
      </c>
      <c r="Z1676" t="e">
        <f t="shared" si="454"/>
        <v>#DIV/0!</v>
      </c>
      <c r="AA1676" t="e">
        <f t="shared" si="463"/>
        <v>#DIV/0!</v>
      </c>
      <c r="AB1676" s="6" t="e">
        <f t="shared" si="464"/>
        <v>#DIV/0!</v>
      </c>
    </row>
    <row r="1677" spans="1:28" hidden="1" x14ac:dyDescent="0.2">
      <c r="A1677">
        <f>+予定価格!A1665</f>
        <v>0</v>
      </c>
      <c r="B1677" s="268">
        <f>ROUND(予定価格!B1665*査定表!$B$1949,-D1677)+E1677</f>
        <v>0</v>
      </c>
      <c r="C1677" s="268"/>
      <c r="D1677" s="32">
        <f t="shared" si="449"/>
        <v>3</v>
      </c>
      <c r="E1677" s="33">
        <f t="shared" si="455"/>
        <v>0</v>
      </c>
      <c r="F1677" s="268">
        <f>IF($F$12=0,0,IF(予定価格!$G$1939=0,ROUND(予定価格!H1665*(入力表!$F$12/予定価格!$H$1943),-H1677),ROUND((予定価格!G1665*(入力表!$F$12-予定価格!$H$1943)/予定価格!$G$1943)+予定価格!H1665,-H1677)))+I1677</f>
        <v>0</v>
      </c>
      <c r="G1677" s="268"/>
      <c r="H1677" s="34">
        <f t="shared" si="450"/>
        <v>3</v>
      </c>
      <c r="I1677" s="35">
        <f t="shared" si="456"/>
        <v>0</v>
      </c>
      <c r="J1677" s="252">
        <f t="shared" si="457"/>
        <v>0</v>
      </c>
      <c r="K1677" s="12">
        <f t="shared" si="458"/>
        <v>0</v>
      </c>
      <c r="L1677" s="37"/>
      <c r="M1677" s="6">
        <f>ROUND(予定価格!B1665*査定表!$B$1949,-$F$14)</f>
        <v>0</v>
      </c>
      <c r="N1677">
        <f>IF(M1677=0,1,M1677/予定価格!B1665)</f>
        <v>1</v>
      </c>
      <c r="O1677">
        <f t="shared" si="451"/>
        <v>11</v>
      </c>
      <c r="P1677">
        <f t="shared" si="459"/>
        <v>0</v>
      </c>
      <c r="Q1677">
        <f>IF(M1677=0,0,M1677/予定価格!B1665)</f>
        <v>0</v>
      </c>
      <c r="R1677">
        <f t="shared" si="452"/>
        <v>11</v>
      </c>
      <c r="S1677">
        <f t="shared" si="460"/>
        <v>0</v>
      </c>
      <c r="T1677" s="6">
        <f t="shared" si="461"/>
        <v>0</v>
      </c>
      <c r="U1677" s="6" t="e">
        <f>IF(予定価格!$G$1939=0,ROUND(予定価格!H1665*(入力表!$F$12/予定価格!$H$1943),-$F$14),ROUND((予定価格!G1665*(入力表!$F$12-予定価格!$H$1943)/予定価格!$G$1943)+予定価格!H1665,-$F$14))</f>
        <v>#DIV/0!</v>
      </c>
      <c r="V1677" t="e">
        <f>IF(U1677=0,1,IF(予定価格!O1665=0,1,(U1677-予定価格!P1665)/予定価格!O1665))</f>
        <v>#DIV/0!</v>
      </c>
      <c r="W1677" t="e">
        <f t="shared" si="453"/>
        <v>#DIV/0!</v>
      </c>
      <c r="X1677" t="e">
        <f t="shared" si="462"/>
        <v>#DIV/0!</v>
      </c>
      <c r="Y1677" t="e">
        <f>IF(U1677=0,0,IF(予定価格!G1665=0,0,(U1677-予定価格!H1665)/予定価格!G1665))</f>
        <v>#DIV/0!</v>
      </c>
      <c r="Z1677" t="e">
        <f t="shared" si="454"/>
        <v>#DIV/0!</v>
      </c>
      <c r="AA1677" t="e">
        <f t="shared" si="463"/>
        <v>#DIV/0!</v>
      </c>
      <c r="AB1677" s="6" t="e">
        <f t="shared" si="464"/>
        <v>#DIV/0!</v>
      </c>
    </row>
    <row r="1678" spans="1:28" hidden="1" x14ac:dyDescent="0.2">
      <c r="A1678">
        <f>+予定価格!A1666</f>
        <v>0</v>
      </c>
      <c r="B1678" s="268">
        <f>ROUND(予定価格!B1666*査定表!$B$1949,-D1678)+E1678</f>
        <v>0</v>
      </c>
      <c r="C1678" s="268"/>
      <c r="D1678" s="32">
        <f t="shared" si="449"/>
        <v>3</v>
      </c>
      <c r="E1678" s="33">
        <f t="shared" si="455"/>
        <v>0</v>
      </c>
      <c r="F1678" s="268">
        <f>IF($F$12=0,0,IF(予定価格!$G$1939=0,ROUND(予定価格!H1666*(入力表!$F$12/予定価格!$H$1943),-H1678),ROUND((予定価格!G1666*(入力表!$F$12-予定価格!$H$1943)/予定価格!$G$1943)+予定価格!H1666,-H1678)))+I1678</f>
        <v>0</v>
      </c>
      <c r="G1678" s="268"/>
      <c r="H1678" s="34">
        <f t="shared" si="450"/>
        <v>3</v>
      </c>
      <c r="I1678" s="35">
        <f t="shared" si="456"/>
        <v>0</v>
      </c>
      <c r="J1678" s="252">
        <f t="shared" si="457"/>
        <v>0</v>
      </c>
      <c r="K1678" s="12">
        <f t="shared" si="458"/>
        <v>0</v>
      </c>
      <c r="L1678" s="37"/>
      <c r="M1678" s="6">
        <f>ROUND(予定価格!B1666*査定表!$B$1949,-$F$14)</f>
        <v>0</v>
      </c>
      <c r="N1678">
        <f>IF(M1678=0,1,M1678/予定価格!B1666)</f>
        <v>1</v>
      </c>
      <c r="O1678">
        <f t="shared" si="451"/>
        <v>11</v>
      </c>
      <c r="P1678">
        <f t="shared" si="459"/>
        <v>0</v>
      </c>
      <c r="Q1678">
        <f>IF(M1678=0,0,M1678/予定価格!B1666)</f>
        <v>0</v>
      </c>
      <c r="R1678">
        <f t="shared" si="452"/>
        <v>11</v>
      </c>
      <c r="S1678">
        <f t="shared" si="460"/>
        <v>0</v>
      </c>
      <c r="T1678" s="6">
        <f t="shared" si="461"/>
        <v>0</v>
      </c>
      <c r="U1678" s="6" t="e">
        <f>IF(予定価格!$G$1939=0,ROUND(予定価格!H1666*(入力表!$F$12/予定価格!$H$1943),-$F$14),ROUND((予定価格!G1666*(入力表!$F$12-予定価格!$H$1943)/予定価格!$G$1943)+予定価格!H1666,-$F$14))</f>
        <v>#DIV/0!</v>
      </c>
      <c r="V1678" t="e">
        <f>IF(U1678=0,1,IF(予定価格!O1666=0,1,(U1678-予定価格!P1666)/予定価格!O1666))</f>
        <v>#DIV/0!</v>
      </c>
      <c r="W1678" t="e">
        <f t="shared" si="453"/>
        <v>#DIV/0!</v>
      </c>
      <c r="X1678" t="e">
        <f t="shared" si="462"/>
        <v>#DIV/0!</v>
      </c>
      <c r="Y1678" t="e">
        <f>IF(U1678=0,0,IF(予定価格!G1666=0,0,(U1678-予定価格!H1666)/予定価格!G1666))</f>
        <v>#DIV/0!</v>
      </c>
      <c r="Z1678" t="e">
        <f t="shared" si="454"/>
        <v>#DIV/0!</v>
      </c>
      <c r="AA1678" t="e">
        <f t="shared" si="463"/>
        <v>#DIV/0!</v>
      </c>
      <c r="AB1678" s="6" t="e">
        <f t="shared" si="464"/>
        <v>#DIV/0!</v>
      </c>
    </row>
    <row r="1679" spans="1:28" hidden="1" x14ac:dyDescent="0.2">
      <c r="A1679">
        <f>+予定価格!A1667</f>
        <v>0</v>
      </c>
      <c r="B1679" s="268">
        <f>ROUND(予定価格!B1667*査定表!$B$1949,-D1679)+E1679</f>
        <v>0</v>
      </c>
      <c r="C1679" s="268"/>
      <c r="D1679" s="32">
        <f t="shared" si="449"/>
        <v>3</v>
      </c>
      <c r="E1679" s="33">
        <f t="shared" si="455"/>
        <v>0</v>
      </c>
      <c r="F1679" s="268">
        <f>IF($F$12=0,0,IF(予定価格!$G$1939=0,ROUND(予定価格!H1667*(入力表!$F$12/予定価格!$H$1943),-H1679),ROUND((予定価格!G1667*(入力表!$F$12-予定価格!$H$1943)/予定価格!$G$1943)+予定価格!H1667,-H1679)))+I1679</f>
        <v>0</v>
      </c>
      <c r="G1679" s="268"/>
      <c r="H1679" s="34">
        <f t="shared" si="450"/>
        <v>3</v>
      </c>
      <c r="I1679" s="35">
        <f t="shared" si="456"/>
        <v>0</v>
      </c>
      <c r="J1679" s="252">
        <f t="shared" si="457"/>
        <v>0</v>
      </c>
      <c r="K1679" s="12">
        <f t="shared" si="458"/>
        <v>0</v>
      </c>
      <c r="L1679" s="37"/>
      <c r="M1679" s="6">
        <f>ROUND(予定価格!B1667*査定表!$B$1949,-$F$14)</f>
        <v>0</v>
      </c>
      <c r="N1679">
        <f>IF(M1679=0,1,M1679/予定価格!B1667)</f>
        <v>1</v>
      </c>
      <c r="O1679">
        <f t="shared" si="451"/>
        <v>11</v>
      </c>
      <c r="P1679">
        <f t="shared" si="459"/>
        <v>0</v>
      </c>
      <c r="Q1679">
        <f>IF(M1679=0,0,M1679/予定価格!B1667)</f>
        <v>0</v>
      </c>
      <c r="R1679">
        <f t="shared" si="452"/>
        <v>11</v>
      </c>
      <c r="S1679">
        <f t="shared" si="460"/>
        <v>0</v>
      </c>
      <c r="T1679" s="6">
        <f t="shared" si="461"/>
        <v>0</v>
      </c>
      <c r="U1679" s="6" t="e">
        <f>IF(予定価格!$G$1939=0,ROUND(予定価格!H1667*(入力表!$F$12/予定価格!$H$1943),-$F$14),ROUND((予定価格!G1667*(入力表!$F$12-予定価格!$H$1943)/予定価格!$G$1943)+予定価格!H1667,-$F$14))</f>
        <v>#DIV/0!</v>
      </c>
      <c r="V1679" t="e">
        <f>IF(U1679=0,1,IF(予定価格!O1667=0,1,(U1679-予定価格!P1667)/予定価格!O1667))</f>
        <v>#DIV/0!</v>
      </c>
      <c r="W1679" t="e">
        <f t="shared" si="453"/>
        <v>#DIV/0!</v>
      </c>
      <c r="X1679" t="e">
        <f t="shared" si="462"/>
        <v>#DIV/0!</v>
      </c>
      <c r="Y1679" t="e">
        <f>IF(U1679=0,0,IF(予定価格!G1667=0,0,(U1679-予定価格!H1667)/予定価格!G1667))</f>
        <v>#DIV/0!</v>
      </c>
      <c r="Z1679" t="e">
        <f t="shared" si="454"/>
        <v>#DIV/0!</v>
      </c>
      <c r="AA1679" t="e">
        <f t="shared" si="463"/>
        <v>#DIV/0!</v>
      </c>
      <c r="AB1679" s="6" t="e">
        <f t="shared" si="464"/>
        <v>#DIV/0!</v>
      </c>
    </row>
    <row r="1680" spans="1:28" hidden="1" x14ac:dyDescent="0.2">
      <c r="A1680">
        <f>+予定価格!A1668</f>
        <v>0</v>
      </c>
      <c r="B1680" s="268">
        <f>ROUND(予定価格!B1668*査定表!$B$1949,-D1680)+E1680</f>
        <v>0</v>
      </c>
      <c r="C1680" s="268"/>
      <c r="D1680" s="32">
        <f t="shared" si="449"/>
        <v>3</v>
      </c>
      <c r="E1680" s="33">
        <f t="shared" si="455"/>
        <v>0</v>
      </c>
      <c r="F1680" s="268">
        <f>IF($F$12=0,0,IF(予定価格!$G$1939=0,ROUND(予定価格!H1668*(入力表!$F$12/予定価格!$H$1943),-H1680),ROUND((予定価格!G1668*(入力表!$F$12-予定価格!$H$1943)/予定価格!$G$1943)+予定価格!H1668,-H1680)))+I1680</f>
        <v>0</v>
      </c>
      <c r="G1680" s="268"/>
      <c r="H1680" s="34">
        <f t="shared" si="450"/>
        <v>3</v>
      </c>
      <c r="I1680" s="35">
        <f t="shared" si="456"/>
        <v>0</v>
      </c>
      <c r="J1680" s="252">
        <f t="shared" si="457"/>
        <v>0</v>
      </c>
      <c r="K1680" s="12">
        <f t="shared" si="458"/>
        <v>0</v>
      </c>
      <c r="L1680" s="37"/>
      <c r="M1680" s="6">
        <f>ROUND(予定価格!B1668*査定表!$B$1949,-$F$14)</f>
        <v>0</v>
      </c>
      <c r="N1680">
        <f>IF(M1680=0,1,M1680/予定価格!B1668)</f>
        <v>1</v>
      </c>
      <c r="O1680">
        <f t="shared" si="451"/>
        <v>11</v>
      </c>
      <c r="P1680">
        <f t="shared" si="459"/>
        <v>0</v>
      </c>
      <c r="Q1680">
        <f>IF(M1680=0,0,M1680/予定価格!B1668)</f>
        <v>0</v>
      </c>
      <c r="R1680">
        <f t="shared" si="452"/>
        <v>11</v>
      </c>
      <c r="S1680">
        <f t="shared" si="460"/>
        <v>0</v>
      </c>
      <c r="T1680" s="6">
        <f t="shared" si="461"/>
        <v>0</v>
      </c>
      <c r="U1680" s="6" t="e">
        <f>IF(予定価格!$G$1939=0,ROUND(予定価格!H1668*(入力表!$F$12/予定価格!$H$1943),-$F$14),ROUND((予定価格!G1668*(入力表!$F$12-予定価格!$H$1943)/予定価格!$G$1943)+予定価格!H1668,-$F$14))</f>
        <v>#DIV/0!</v>
      </c>
      <c r="V1680" t="e">
        <f>IF(U1680=0,1,IF(予定価格!O1668=0,1,(U1680-予定価格!P1668)/予定価格!O1668))</f>
        <v>#DIV/0!</v>
      </c>
      <c r="W1680" t="e">
        <f t="shared" si="453"/>
        <v>#DIV/0!</v>
      </c>
      <c r="X1680" t="e">
        <f t="shared" si="462"/>
        <v>#DIV/0!</v>
      </c>
      <c r="Y1680" t="e">
        <f>IF(U1680=0,0,IF(予定価格!G1668=0,0,(U1680-予定価格!H1668)/予定価格!G1668))</f>
        <v>#DIV/0!</v>
      </c>
      <c r="Z1680" t="e">
        <f t="shared" si="454"/>
        <v>#DIV/0!</v>
      </c>
      <c r="AA1680" t="e">
        <f t="shared" si="463"/>
        <v>#DIV/0!</v>
      </c>
      <c r="AB1680" s="6" t="e">
        <f t="shared" si="464"/>
        <v>#DIV/0!</v>
      </c>
    </row>
    <row r="1681" spans="1:28" hidden="1" x14ac:dyDescent="0.2">
      <c r="A1681">
        <f>+予定価格!A1669</f>
        <v>0</v>
      </c>
      <c r="B1681" s="268">
        <f>ROUND(予定価格!B1669*査定表!$B$1949,-D1681)+E1681</f>
        <v>0</v>
      </c>
      <c r="C1681" s="268"/>
      <c r="D1681" s="32">
        <f t="shared" si="449"/>
        <v>3</v>
      </c>
      <c r="E1681" s="33">
        <f t="shared" si="455"/>
        <v>0</v>
      </c>
      <c r="F1681" s="268">
        <f>IF($F$12=0,0,IF(予定価格!$G$1939=0,ROUND(予定価格!H1669*(入力表!$F$12/予定価格!$H$1943),-H1681),ROUND((予定価格!G1669*(入力表!$F$12-予定価格!$H$1943)/予定価格!$G$1943)+予定価格!H1669,-H1681)))+I1681</f>
        <v>0</v>
      </c>
      <c r="G1681" s="268"/>
      <c r="H1681" s="34">
        <f t="shared" si="450"/>
        <v>3</v>
      </c>
      <c r="I1681" s="35">
        <f t="shared" si="456"/>
        <v>0</v>
      </c>
      <c r="J1681" s="252">
        <f t="shared" si="457"/>
        <v>0</v>
      </c>
      <c r="K1681" s="12">
        <f t="shared" si="458"/>
        <v>0</v>
      </c>
      <c r="L1681" s="37"/>
      <c r="M1681" s="6">
        <f>ROUND(予定価格!B1669*査定表!$B$1949,-$F$14)</f>
        <v>0</v>
      </c>
      <c r="N1681">
        <f>IF(M1681=0,1,M1681/予定価格!B1669)</f>
        <v>1</v>
      </c>
      <c r="O1681">
        <f t="shared" si="451"/>
        <v>11</v>
      </c>
      <c r="P1681">
        <f t="shared" si="459"/>
        <v>0</v>
      </c>
      <c r="Q1681">
        <f>IF(M1681=0,0,M1681/予定価格!B1669)</f>
        <v>0</v>
      </c>
      <c r="R1681">
        <f t="shared" si="452"/>
        <v>11</v>
      </c>
      <c r="S1681">
        <f t="shared" si="460"/>
        <v>0</v>
      </c>
      <c r="T1681" s="6">
        <f t="shared" si="461"/>
        <v>0</v>
      </c>
      <c r="U1681" s="6" t="e">
        <f>IF(予定価格!$G$1939=0,ROUND(予定価格!H1669*(入力表!$F$12/予定価格!$H$1943),-$F$14),ROUND((予定価格!G1669*(入力表!$F$12-予定価格!$H$1943)/予定価格!$G$1943)+予定価格!H1669,-$F$14))</f>
        <v>#DIV/0!</v>
      </c>
      <c r="V1681" t="e">
        <f>IF(U1681=0,1,IF(予定価格!O1669=0,1,(U1681-予定価格!P1669)/予定価格!O1669))</f>
        <v>#DIV/0!</v>
      </c>
      <c r="W1681" t="e">
        <f t="shared" si="453"/>
        <v>#DIV/0!</v>
      </c>
      <c r="X1681" t="e">
        <f t="shared" si="462"/>
        <v>#DIV/0!</v>
      </c>
      <c r="Y1681" t="e">
        <f>IF(U1681=0,0,IF(予定価格!G1669=0,0,(U1681-予定価格!H1669)/予定価格!G1669))</f>
        <v>#DIV/0!</v>
      </c>
      <c r="Z1681" t="e">
        <f t="shared" si="454"/>
        <v>#DIV/0!</v>
      </c>
      <c r="AA1681" t="e">
        <f t="shared" si="463"/>
        <v>#DIV/0!</v>
      </c>
      <c r="AB1681" s="6" t="e">
        <f t="shared" si="464"/>
        <v>#DIV/0!</v>
      </c>
    </row>
    <row r="1682" spans="1:28" hidden="1" x14ac:dyDescent="0.2">
      <c r="A1682">
        <f>+予定価格!A1670</f>
        <v>0</v>
      </c>
      <c r="B1682" s="268">
        <f>ROUND(予定価格!B1670*査定表!$B$1949,-D1682)+E1682</f>
        <v>0</v>
      </c>
      <c r="C1682" s="268"/>
      <c r="D1682" s="32">
        <f t="shared" ref="D1682:D1745" si="465">+$F$14</f>
        <v>3</v>
      </c>
      <c r="E1682" s="33">
        <f t="shared" si="455"/>
        <v>0</v>
      </c>
      <c r="F1682" s="268">
        <f>IF($F$12=0,0,IF(予定価格!$G$1939=0,ROUND(予定価格!H1670*(入力表!$F$12/予定価格!$H$1943),-H1682),ROUND((予定価格!G1670*(入力表!$F$12-予定価格!$H$1943)/予定価格!$G$1943)+予定価格!H1670,-H1682)))+I1682</f>
        <v>0</v>
      </c>
      <c r="G1682" s="268"/>
      <c r="H1682" s="34">
        <f t="shared" ref="H1682:H1745" si="466">+$F$14</f>
        <v>3</v>
      </c>
      <c r="I1682" s="35">
        <f t="shared" si="456"/>
        <v>0</v>
      </c>
      <c r="J1682" s="252">
        <f t="shared" si="457"/>
        <v>0</v>
      </c>
      <c r="K1682" s="12">
        <f t="shared" si="458"/>
        <v>0</v>
      </c>
      <c r="L1682" s="37"/>
      <c r="M1682" s="6">
        <f>ROUND(予定価格!B1670*査定表!$B$1949,-$F$14)</f>
        <v>0</v>
      </c>
      <c r="N1682">
        <f>IF(M1682=0,1,M1682/予定価格!B1670)</f>
        <v>1</v>
      </c>
      <c r="O1682">
        <f t="shared" si="451"/>
        <v>11</v>
      </c>
      <c r="P1682">
        <f t="shared" si="459"/>
        <v>0</v>
      </c>
      <c r="Q1682">
        <f>IF(M1682=0,0,M1682/予定価格!B1670)</f>
        <v>0</v>
      </c>
      <c r="R1682">
        <f t="shared" si="452"/>
        <v>11</v>
      </c>
      <c r="S1682">
        <f t="shared" si="460"/>
        <v>0</v>
      </c>
      <c r="T1682" s="6">
        <f t="shared" si="461"/>
        <v>0</v>
      </c>
      <c r="U1682" s="6" t="e">
        <f>IF(予定価格!$G$1939=0,ROUND(予定価格!H1670*(入力表!$F$12/予定価格!$H$1943),-$F$14),ROUND((予定価格!G1670*(入力表!$F$12-予定価格!$H$1943)/予定価格!$G$1943)+予定価格!H1670,-$F$14))</f>
        <v>#DIV/0!</v>
      </c>
      <c r="V1682" t="e">
        <f>IF(U1682=0,1,IF(予定価格!O1670=0,1,(U1682-予定価格!P1670)/予定価格!O1670))</f>
        <v>#DIV/0!</v>
      </c>
      <c r="W1682" t="e">
        <f t="shared" si="453"/>
        <v>#DIV/0!</v>
      </c>
      <c r="X1682" t="e">
        <f t="shared" si="462"/>
        <v>#DIV/0!</v>
      </c>
      <c r="Y1682" t="e">
        <f>IF(U1682=0,0,IF(予定価格!G1670=0,0,(U1682-予定価格!H1670)/予定価格!G1670))</f>
        <v>#DIV/0!</v>
      </c>
      <c r="Z1682" t="e">
        <f t="shared" si="454"/>
        <v>#DIV/0!</v>
      </c>
      <c r="AA1682" t="e">
        <f t="shared" si="463"/>
        <v>#DIV/0!</v>
      </c>
      <c r="AB1682" s="6" t="e">
        <f t="shared" si="464"/>
        <v>#DIV/0!</v>
      </c>
    </row>
    <row r="1683" spans="1:28" hidden="1" x14ac:dyDescent="0.2">
      <c r="A1683">
        <f>+予定価格!A1671</f>
        <v>0</v>
      </c>
      <c r="B1683" s="268">
        <f>ROUND(予定価格!B1671*査定表!$B$1949,-D1683)+E1683</f>
        <v>0</v>
      </c>
      <c r="C1683" s="268"/>
      <c r="D1683" s="32">
        <f t="shared" si="465"/>
        <v>3</v>
      </c>
      <c r="E1683" s="33">
        <f t="shared" si="455"/>
        <v>0</v>
      </c>
      <c r="F1683" s="268">
        <f>IF($F$12=0,0,IF(予定価格!$G$1939=0,ROUND(予定価格!H1671*(入力表!$F$12/予定価格!$H$1943),-H1683),ROUND((予定価格!G1671*(入力表!$F$12-予定価格!$H$1943)/予定価格!$G$1943)+予定価格!H1671,-H1683)))+I1683</f>
        <v>0</v>
      </c>
      <c r="G1683" s="268"/>
      <c r="H1683" s="34">
        <f t="shared" si="466"/>
        <v>3</v>
      </c>
      <c r="I1683" s="35">
        <f t="shared" si="456"/>
        <v>0</v>
      </c>
      <c r="J1683" s="252">
        <f t="shared" si="457"/>
        <v>0</v>
      </c>
      <c r="K1683" s="12">
        <f t="shared" si="458"/>
        <v>0</v>
      </c>
      <c r="L1683" s="37"/>
      <c r="M1683" s="6">
        <f>ROUND(予定価格!B1671*査定表!$B$1949,-$F$14)</f>
        <v>0</v>
      </c>
      <c r="N1683">
        <f>IF(M1683=0,1,M1683/予定価格!B1671)</f>
        <v>1</v>
      </c>
      <c r="O1683">
        <f t="shared" si="451"/>
        <v>11</v>
      </c>
      <c r="P1683">
        <f t="shared" si="459"/>
        <v>0</v>
      </c>
      <c r="Q1683">
        <f>IF(M1683=0,0,M1683/予定価格!B1671)</f>
        <v>0</v>
      </c>
      <c r="R1683">
        <f t="shared" si="452"/>
        <v>11</v>
      </c>
      <c r="S1683">
        <f t="shared" si="460"/>
        <v>0</v>
      </c>
      <c r="T1683" s="6">
        <f t="shared" si="461"/>
        <v>0</v>
      </c>
      <c r="U1683" s="6" t="e">
        <f>IF(予定価格!$G$1939=0,ROUND(予定価格!H1671*(入力表!$F$12/予定価格!$H$1943),-$F$14),ROUND((予定価格!G1671*(入力表!$F$12-予定価格!$H$1943)/予定価格!$G$1943)+予定価格!H1671,-$F$14))</f>
        <v>#DIV/0!</v>
      </c>
      <c r="V1683" t="e">
        <f>IF(U1683=0,1,IF(予定価格!O1671=0,1,(U1683-予定価格!P1671)/予定価格!O1671))</f>
        <v>#DIV/0!</v>
      </c>
      <c r="W1683" t="e">
        <f t="shared" si="453"/>
        <v>#DIV/0!</v>
      </c>
      <c r="X1683" t="e">
        <f t="shared" si="462"/>
        <v>#DIV/0!</v>
      </c>
      <c r="Y1683" t="e">
        <f>IF(U1683=0,0,IF(予定価格!G1671=0,0,(U1683-予定価格!H1671)/予定価格!G1671))</f>
        <v>#DIV/0!</v>
      </c>
      <c r="Z1683" t="e">
        <f t="shared" si="454"/>
        <v>#DIV/0!</v>
      </c>
      <c r="AA1683" t="e">
        <f t="shared" si="463"/>
        <v>#DIV/0!</v>
      </c>
      <c r="AB1683" s="6" t="e">
        <f t="shared" si="464"/>
        <v>#DIV/0!</v>
      </c>
    </row>
    <row r="1684" spans="1:28" hidden="1" x14ac:dyDescent="0.2">
      <c r="A1684">
        <f>+予定価格!A1672</f>
        <v>0</v>
      </c>
      <c r="B1684" s="268">
        <f>ROUND(予定価格!B1672*査定表!$B$1949,-D1684)+E1684</f>
        <v>0</v>
      </c>
      <c r="C1684" s="268"/>
      <c r="D1684" s="32">
        <f t="shared" si="465"/>
        <v>3</v>
      </c>
      <c r="E1684" s="33">
        <f t="shared" si="455"/>
        <v>0</v>
      </c>
      <c r="F1684" s="268">
        <f>IF($F$12=0,0,IF(予定価格!$G$1939=0,ROUND(予定価格!H1672*(入力表!$F$12/予定価格!$H$1943),-H1684),ROUND((予定価格!G1672*(入力表!$F$12-予定価格!$H$1943)/予定価格!$G$1943)+予定価格!H1672,-H1684)))+I1684</f>
        <v>0</v>
      </c>
      <c r="G1684" s="268"/>
      <c r="H1684" s="34">
        <f t="shared" si="466"/>
        <v>3</v>
      </c>
      <c r="I1684" s="35">
        <f t="shared" si="456"/>
        <v>0</v>
      </c>
      <c r="J1684" s="252">
        <f t="shared" si="457"/>
        <v>0</v>
      </c>
      <c r="K1684" s="12">
        <f t="shared" si="458"/>
        <v>0</v>
      </c>
      <c r="L1684" s="37"/>
      <c r="M1684" s="6">
        <f>ROUND(予定価格!B1672*査定表!$B$1949,-$F$14)</f>
        <v>0</v>
      </c>
      <c r="N1684">
        <f>IF(M1684=0,1,M1684/予定価格!B1672)</f>
        <v>1</v>
      </c>
      <c r="O1684">
        <f t="shared" si="451"/>
        <v>11</v>
      </c>
      <c r="P1684">
        <f t="shared" si="459"/>
        <v>0</v>
      </c>
      <c r="Q1684">
        <f>IF(M1684=0,0,M1684/予定価格!B1672)</f>
        <v>0</v>
      </c>
      <c r="R1684">
        <f t="shared" si="452"/>
        <v>11</v>
      </c>
      <c r="S1684">
        <f t="shared" si="460"/>
        <v>0</v>
      </c>
      <c r="T1684" s="6">
        <f t="shared" si="461"/>
        <v>0</v>
      </c>
      <c r="U1684" s="6" t="e">
        <f>IF(予定価格!$G$1939=0,ROUND(予定価格!H1672*(入力表!$F$12/予定価格!$H$1943),-$F$14),ROUND((予定価格!G1672*(入力表!$F$12-予定価格!$H$1943)/予定価格!$G$1943)+予定価格!H1672,-$F$14))</f>
        <v>#DIV/0!</v>
      </c>
      <c r="V1684" t="e">
        <f>IF(U1684=0,1,IF(予定価格!O1672=0,1,(U1684-予定価格!P1672)/予定価格!O1672))</f>
        <v>#DIV/0!</v>
      </c>
      <c r="W1684" t="e">
        <f t="shared" si="453"/>
        <v>#DIV/0!</v>
      </c>
      <c r="X1684" t="e">
        <f t="shared" si="462"/>
        <v>#DIV/0!</v>
      </c>
      <c r="Y1684" t="e">
        <f>IF(U1684=0,0,IF(予定価格!G1672=0,0,(U1684-予定価格!H1672)/予定価格!G1672))</f>
        <v>#DIV/0!</v>
      </c>
      <c r="Z1684" t="e">
        <f t="shared" si="454"/>
        <v>#DIV/0!</v>
      </c>
      <c r="AA1684" t="e">
        <f t="shared" si="463"/>
        <v>#DIV/0!</v>
      </c>
      <c r="AB1684" s="6" t="e">
        <f t="shared" si="464"/>
        <v>#DIV/0!</v>
      </c>
    </row>
    <row r="1685" spans="1:28" hidden="1" x14ac:dyDescent="0.2">
      <c r="A1685">
        <f>+予定価格!A1673</f>
        <v>0</v>
      </c>
      <c r="B1685" s="268">
        <f>ROUND(予定価格!B1673*査定表!$B$1949,-D1685)+E1685</f>
        <v>0</v>
      </c>
      <c r="C1685" s="268"/>
      <c r="D1685" s="32">
        <f t="shared" si="465"/>
        <v>3</v>
      </c>
      <c r="E1685" s="33">
        <f t="shared" si="455"/>
        <v>0</v>
      </c>
      <c r="F1685" s="268">
        <f>IF($F$12=0,0,IF(予定価格!$G$1939=0,ROUND(予定価格!H1673*(入力表!$F$12/予定価格!$H$1943),-H1685),ROUND((予定価格!G1673*(入力表!$F$12-予定価格!$H$1943)/予定価格!$G$1943)+予定価格!H1673,-H1685)))+I1685</f>
        <v>0</v>
      </c>
      <c r="G1685" s="268"/>
      <c r="H1685" s="34">
        <f t="shared" si="466"/>
        <v>3</v>
      </c>
      <c r="I1685" s="35">
        <f t="shared" si="456"/>
        <v>0</v>
      </c>
      <c r="J1685" s="252">
        <f t="shared" si="457"/>
        <v>0</v>
      </c>
      <c r="K1685" s="12">
        <f t="shared" si="458"/>
        <v>0</v>
      </c>
      <c r="L1685" s="37"/>
      <c r="M1685" s="6">
        <f>ROUND(予定価格!B1673*査定表!$B$1949,-$F$14)</f>
        <v>0</v>
      </c>
      <c r="N1685">
        <f>IF(M1685=0,1,M1685/予定価格!B1673)</f>
        <v>1</v>
      </c>
      <c r="O1685">
        <f t="shared" si="451"/>
        <v>11</v>
      </c>
      <c r="P1685">
        <f t="shared" si="459"/>
        <v>0</v>
      </c>
      <c r="Q1685">
        <f>IF(M1685=0,0,M1685/予定価格!B1673)</f>
        <v>0</v>
      </c>
      <c r="R1685">
        <f t="shared" si="452"/>
        <v>11</v>
      </c>
      <c r="S1685">
        <f t="shared" si="460"/>
        <v>0</v>
      </c>
      <c r="T1685" s="6">
        <f t="shared" si="461"/>
        <v>0</v>
      </c>
      <c r="U1685" s="6" t="e">
        <f>IF(予定価格!$G$1939=0,ROUND(予定価格!H1673*(入力表!$F$12/予定価格!$H$1943),-$F$14),ROUND((予定価格!G1673*(入力表!$F$12-予定価格!$H$1943)/予定価格!$G$1943)+予定価格!H1673,-$F$14))</f>
        <v>#DIV/0!</v>
      </c>
      <c r="V1685" t="e">
        <f>IF(U1685=0,1,IF(予定価格!O1673=0,1,(U1685-予定価格!P1673)/予定価格!O1673))</f>
        <v>#DIV/0!</v>
      </c>
      <c r="W1685" t="e">
        <f t="shared" si="453"/>
        <v>#DIV/0!</v>
      </c>
      <c r="X1685" t="e">
        <f t="shared" si="462"/>
        <v>#DIV/0!</v>
      </c>
      <c r="Y1685" t="e">
        <f>IF(U1685=0,0,IF(予定価格!G1673=0,0,(U1685-予定価格!H1673)/予定価格!G1673))</f>
        <v>#DIV/0!</v>
      </c>
      <c r="Z1685" t="e">
        <f t="shared" si="454"/>
        <v>#DIV/0!</v>
      </c>
      <c r="AA1685" t="e">
        <f t="shared" si="463"/>
        <v>#DIV/0!</v>
      </c>
      <c r="AB1685" s="6" t="e">
        <f t="shared" si="464"/>
        <v>#DIV/0!</v>
      </c>
    </row>
    <row r="1686" spans="1:28" hidden="1" x14ac:dyDescent="0.2">
      <c r="A1686">
        <f>+予定価格!A1674</f>
        <v>0</v>
      </c>
      <c r="B1686" s="268">
        <f>ROUND(予定価格!B1674*査定表!$B$1949,-D1686)+E1686</f>
        <v>0</v>
      </c>
      <c r="C1686" s="268"/>
      <c r="D1686" s="32">
        <f t="shared" si="465"/>
        <v>3</v>
      </c>
      <c r="E1686" s="33">
        <f t="shared" si="455"/>
        <v>0</v>
      </c>
      <c r="F1686" s="268">
        <f>IF($F$12=0,0,IF(予定価格!$G$1939=0,ROUND(予定価格!H1674*(入力表!$F$12/予定価格!$H$1943),-H1686),ROUND((予定価格!G1674*(入力表!$F$12-予定価格!$H$1943)/予定価格!$G$1943)+予定価格!H1674,-H1686)))+I1686</f>
        <v>0</v>
      </c>
      <c r="G1686" s="268"/>
      <c r="H1686" s="34">
        <f t="shared" si="466"/>
        <v>3</v>
      </c>
      <c r="I1686" s="35">
        <f t="shared" si="456"/>
        <v>0</v>
      </c>
      <c r="J1686" s="252">
        <f t="shared" si="457"/>
        <v>0</v>
      </c>
      <c r="K1686" s="12">
        <f t="shared" si="458"/>
        <v>0</v>
      </c>
      <c r="L1686" s="37"/>
      <c r="M1686" s="6">
        <f>ROUND(予定価格!B1674*査定表!$B$1949,-$F$14)</f>
        <v>0</v>
      </c>
      <c r="N1686">
        <f>IF(M1686=0,1,M1686/予定価格!B1674)</f>
        <v>1</v>
      </c>
      <c r="O1686">
        <f t="shared" si="451"/>
        <v>11</v>
      </c>
      <c r="P1686">
        <f t="shared" si="459"/>
        <v>0</v>
      </c>
      <c r="Q1686">
        <f>IF(M1686=0,0,M1686/予定価格!B1674)</f>
        <v>0</v>
      </c>
      <c r="R1686">
        <f t="shared" si="452"/>
        <v>11</v>
      </c>
      <c r="S1686">
        <f t="shared" si="460"/>
        <v>0</v>
      </c>
      <c r="T1686" s="6">
        <f t="shared" si="461"/>
        <v>0</v>
      </c>
      <c r="U1686" s="6" t="e">
        <f>IF(予定価格!$G$1939=0,ROUND(予定価格!H1674*(入力表!$F$12/予定価格!$H$1943),-$F$14),ROUND((予定価格!G1674*(入力表!$F$12-予定価格!$H$1943)/予定価格!$G$1943)+予定価格!H1674,-$F$14))</f>
        <v>#DIV/0!</v>
      </c>
      <c r="V1686" t="e">
        <f>IF(U1686=0,1,IF(予定価格!O1674=0,1,(U1686-予定価格!P1674)/予定価格!O1674))</f>
        <v>#DIV/0!</v>
      </c>
      <c r="W1686" t="e">
        <f t="shared" si="453"/>
        <v>#DIV/0!</v>
      </c>
      <c r="X1686" t="e">
        <f t="shared" si="462"/>
        <v>#DIV/0!</v>
      </c>
      <c r="Y1686" t="e">
        <f>IF(U1686=0,0,IF(予定価格!G1674=0,0,(U1686-予定価格!H1674)/予定価格!G1674))</f>
        <v>#DIV/0!</v>
      </c>
      <c r="Z1686" t="e">
        <f t="shared" si="454"/>
        <v>#DIV/0!</v>
      </c>
      <c r="AA1686" t="e">
        <f t="shared" si="463"/>
        <v>#DIV/0!</v>
      </c>
      <c r="AB1686" s="6" t="e">
        <f t="shared" si="464"/>
        <v>#DIV/0!</v>
      </c>
    </row>
    <row r="1687" spans="1:28" hidden="1" x14ac:dyDescent="0.2">
      <c r="A1687">
        <f>+予定価格!A1675</f>
        <v>0</v>
      </c>
      <c r="B1687" s="268">
        <f>ROUND(予定価格!B1675*査定表!$B$1949,-D1687)+E1687</f>
        <v>0</v>
      </c>
      <c r="C1687" s="268"/>
      <c r="D1687" s="32">
        <f t="shared" si="465"/>
        <v>3</v>
      </c>
      <c r="E1687" s="33">
        <f t="shared" si="455"/>
        <v>0</v>
      </c>
      <c r="F1687" s="268">
        <f>IF($F$12=0,0,IF(予定価格!$G$1939=0,ROUND(予定価格!H1675*(入力表!$F$12/予定価格!$H$1943),-H1687),ROUND((予定価格!G1675*(入力表!$F$12-予定価格!$H$1943)/予定価格!$G$1943)+予定価格!H1675,-H1687)))+I1687</f>
        <v>0</v>
      </c>
      <c r="G1687" s="268"/>
      <c r="H1687" s="34">
        <f t="shared" si="466"/>
        <v>3</v>
      </c>
      <c r="I1687" s="35">
        <f t="shared" si="456"/>
        <v>0</v>
      </c>
      <c r="J1687" s="252">
        <f t="shared" si="457"/>
        <v>0</v>
      </c>
      <c r="K1687" s="12">
        <f t="shared" si="458"/>
        <v>0</v>
      </c>
      <c r="L1687" s="37"/>
      <c r="M1687" s="6">
        <f>ROUND(予定価格!B1675*査定表!$B$1949,-$F$14)</f>
        <v>0</v>
      </c>
      <c r="N1687">
        <f>IF(M1687=0,1,M1687/予定価格!B1675)</f>
        <v>1</v>
      </c>
      <c r="O1687">
        <f t="shared" si="451"/>
        <v>11</v>
      </c>
      <c r="P1687">
        <f t="shared" si="459"/>
        <v>0</v>
      </c>
      <c r="Q1687">
        <f>IF(M1687=0,0,M1687/予定価格!B1675)</f>
        <v>0</v>
      </c>
      <c r="R1687">
        <f t="shared" si="452"/>
        <v>11</v>
      </c>
      <c r="S1687">
        <f t="shared" si="460"/>
        <v>0</v>
      </c>
      <c r="T1687" s="6">
        <f t="shared" si="461"/>
        <v>0</v>
      </c>
      <c r="U1687" s="6" t="e">
        <f>IF(予定価格!$G$1939=0,ROUND(予定価格!H1675*(入力表!$F$12/予定価格!$H$1943),-$F$14),ROUND((予定価格!G1675*(入力表!$F$12-予定価格!$H$1943)/予定価格!$G$1943)+予定価格!H1675,-$F$14))</f>
        <v>#DIV/0!</v>
      </c>
      <c r="V1687" t="e">
        <f>IF(U1687=0,1,IF(予定価格!O1675=0,1,(U1687-予定価格!P1675)/予定価格!O1675))</f>
        <v>#DIV/0!</v>
      </c>
      <c r="W1687" t="e">
        <f t="shared" si="453"/>
        <v>#DIV/0!</v>
      </c>
      <c r="X1687" t="e">
        <f t="shared" si="462"/>
        <v>#DIV/0!</v>
      </c>
      <c r="Y1687" t="e">
        <f>IF(U1687=0,0,IF(予定価格!G1675=0,0,(U1687-予定価格!H1675)/予定価格!G1675))</f>
        <v>#DIV/0!</v>
      </c>
      <c r="Z1687" t="e">
        <f t="shared" si="454"/>
        <v>#DIV/0!</v>
      </c>
      <c r="AA1687" t="e">
        <f t="shared" si="463"/>
        <v>#DIV/0!</v>
      </c>
      <c r="AB1687" s="6" t="e">
        <f t="shared" si="464"/>
        <v>#DIV/0!</v>
      </c>
    </row>
    <row r="1688" spans="1:28" hidden="1" x14ac:dyDescent="0.2">
      <c r="A1688">
        <f>+予定価格!A1676</f>
        <v>0</v>
      </c>
      <c r="B1688" s="268">
        <f>ROUND(予定価格!B1676*査定表!$B$1949,-D1688)+E1688</f>
        <v>0</v>
      </c>
      <c r="C1688" s="268"/>
      <c r="D1688" s="32">
        <f t="shared" si="465"/>
        <v>3</v>
      </c>
      <c r="E1688" s="33">
        <f t="shared" si="455"/>
        <v>0</v>
      </c>
      <c r="F1688" s="268">
        <f>IF($F$12=0,0,IF(予定価格!$G$1939=0,ROUND(予定価格!H1676*(入力表!$F$12/予定価格!$H$1943),-H1688),ROUND((予定価格!G1676*(入力表!$F$12-予定価格!$H$1943)/予定価格!$G$1943)+予定価格!H1676,-H1688)))+I1688</f>
        <v>0</v>
      </c>
      <c r="G1688" s="268"/>
      <c r="H1688" s="34">
        <f t="shared" si="466"/>
        <v>3</v>
      </c>
      <c r="I1688" s="35">
        <f t="shared" si="456"/>
        <v>0</v>
      </c>
      <c r="J1688" s="252">
        <f t="shared" si="457"/>
        <v>0</v>
      </c>
      <c r="K1688" s="12">
        <f t="shared" si="458"/>
        <v>0</v>
      </c>
      <c r="L1688" s="37"/>
      <c r="M1688" s="6">
        <f>ROUND(予定価格!B1676*査定表!$B$1949,-$F$14)</f>
        <v>0</v>
      </c>
      <c r="N1688">
        <f>IF(M1688=0,1,M1688/予定価格!B1676)</f>
        <v>1</v>
      </c>
      <c r="O1688">
        <f t="shared" si="451"/>
        <v>11</v>
      </c>
      <c r="P1688">
        <f t="shared" si="459"/>
        <v>0</v>
      </c>
      <c r="Q1688">
        <f>IF(M1688=0,0,M1688/予定価格!B1676)</f>
        <v>0</v>
      </c>
      <c r="R1688">
        <f t="shared" si="452"/>
        <v>11</v>
      </c>
      <c r="S1688">
        <f t="shared" si="460"/>
        <v>0</v>
      </c>
      <c r="T1688" s="6">
        <f t="shared" si="461"/>
        <v>0</v>
      </c>
      <c r="U1688" s="6" t="e">
        <f>IF(予定価格!$G$1939=0,ROUND(予定価格!H1676*(入力表!$F$12/予定価格!$H$1943),-$F$14),ROUND((予定価格!G1676*(入力表!$F$12-予定価格!$H$1943)/予定価格!$G$1943)+予定価格!H1676,-$F$14))</f>
        <v>#DIV/0!</v>
      </c>
      <c r="V1688" t="e">
        <f>IF(U1688=0,1,IF(予定価格!O1676=0,1,(U1688-予定価格!P1676)/予定価格!O1676))</f>
        <v>#DIV/0!</v>
      </c>
      <c r="W1688" t="e">
        <f t="shared" si="453"/>
        <v>#DIV/0!</v>
      </c>
      <c r="X1688" t="e">
        <f t="shared" si="462"/>
        <v>#DIV/0!</v>
      </c>
      <c r="Y1688" t="e">
        <f>IF(U1688=0,0,IF(予定価格!G1676=0,0,(U1688-予定価格!H1676)/予定価格!G1676))</f>
        <v>#DIV/0!</v>
      </c>
      <c r="Z1688" t="e">
        <f t="shared" si="454"/>
        <v>#DIV/0!</v>
      </c>
      <c r="AA1688" t="e">
        <f t="shared" si="463"/>
        <v>#DIV/0!</v>
      </c>
      <c r="AB1688" s="6" t="e">
        <f t="shared" si="464"/>
        <v>#DIV/0!</v>
      </c>
    </row>
    <row r="1689" spans="1:28" hidden="1" x14ac:dyDescent="0.2">
      <c r="A1689">
        <f>+予定価格!A1677</f>
        <v>0</v>
      </c>
      <c r="B1689" s="268">
        <f>ROUND(予定価格!B1677*査定表!$B$1949,-D1689)+E1689</f>
        <v>0</v>
      </c>
      <c r="C1689" s="268"/>
      <c r="D1689" s="32">
        <f t="shared" si="465"/>
        <v>3</v>
      </c>
      <c r="E1689" s="33">
        <f t="shared" si="455"/>
        <v>0</v>
      </c>
      <c r="F1689" s="268">
        <f>IF($F$12=0,0,IF(予定価格!$G$1939=0,ROUND(予定価格!H1677*(入力表!$F$12/予定価格!$H$1943),-H1689),ROUND((予定価格!G1677*(入力表!$F$12-予定価格!$H$1943)/予定価格!$G$1943)+予定価格!H1677,-H1689)))+I1689</f>
        <v>0</v>
      </c>
      <c r="G1689" s="268"/>
      <c r="H1689" s="34">
        <f t="shared" si="466"/>
        <v>3</v>
      </c>
      <c r="I1689" s="35">
        <f t="shared" si="456"/>
        <v>0</v>
      </c>
      <c r="J1689" s="252">
        <f t="shared" si="457"/>
        <v>0</v>
      </c>
      <c r="K1689" s="12">
        <f t="shared" si="458"/>
        <v>0</v>
      </c>
      <c r="L1689" s="37"/>
      <c r="M1689" s="6">
        <f>ROUND(予定価格!B1677*査定表!$B$1949,-$F$14)</f>
        <v>0</v>
      </c>
      <c r="N1689">
        <f>IF(M1689=0,1,M1689/予定価格!B1677)</f>
        <v>1</v>
      </c>
      <c r="O1689">
        <f t="shared" si="451"/>
        <v>11</v>
      </c>
      <c r="P1689">
        <f t="shared" si="459"/>
        <v>0</v>
      </c>
      <c r="Q1689">
        <f>IF(M1689=0,0,M1689/予定価格!B1677)</f>
        <v>0</v>
      </c>
      <c r="R1689">
        <f t="shared" si="452"/>
        <v>11</v>
      </c>
      <c r="S1689">
        <f t="shared" si="460"/>
        <v>0</v>
      </c>
      <c r="T1689" s="6">
        <f t="shared" si="461"/>
        <v>0</v>
      </c>
      <c r="U1689" s="6" t="e">
        <f>IF(予定価格!$G$1939=0,ROUND(予定価格!H1677*(入力表!$F$12/予定価格!$H$1943),-$F$14),ROUND((予定価格!G1677*(入力表!$F$12-予定価格!$H$1943)/予定価格!$G$1943)+予定価格!H1677,-$F$14))</f>
        <v>#DIV/0!</v>
      </c>
      <c r="V1689" t="e">
        <f>IF(U1689=0,1,IF(予定価格!O1677=0,1,(U1689-予定価格!P1677)/予定価格!O1677))</f>
        <v>#DIV/0!</v>
      </c>
      <c r="W1689" t="e">
        <f t="shared" si="453"/>
        <v>#DIV/0!</v>
      </c>
      <c r="X1689" t="e">
        <f t="shared" si="462"/>
        <v>#DIV/0!</v>
      </c>
      <c r="Y1689" t="e">
        <f>IF(U1689=0,0,IF(予定価格!G1677=0,0,(U1689-予定価格!H1677)/予定価格!G1677))</f>
        <v>#DIV/0!</v>
      </c>
      <c r="Z1689" t="e">
        <f t="shared" si="454"/>
        <v>#DIV/0!</v>
      </c>
      <c r="AA1689" t="e">
        <f t="shared" si="463"/>
        <v>#DIV/0!</v>
      </c>
      <c r="AB1689" s="6" t="e">
        <f t="shared" si="464"/>
        <v>#DIV/0!</v>
      </c>
    </row>
    <row r="1690" spans="1:28" hidden="1" x14ac:dyDescent="0.2">
      <c r="A1690">
        <f>+予定価格!A1678</f>
        <v>0</v>
      </c>
      <c r="B1690" s="268">
        <f>ROUND(予定価格!B1678*査定表!$B$1949,-D1690)+E1690</f>
        <v>0</v>
      </c>
      <c r="C1690" s="268"/>
      <c r="D1690" s="32">
        <f t="shared" si="465"/>
        <v>3</v>
      </c>
      <c r="E1690" s="33">
        <f t="shared" si="455"/>
        <v>0</v>
      </c>
      <c r="F1690" s="268">
        <f>IF($F$12=0,0,IF(予定価格!$G$1939=0,ROUND(予定価格!H1678*(入力表!$F$12/予定価格!$H$1943),-H1690),ROUND((予定価格!G1678*(入力表!$F$12-予定価格!$H$1943)/予定価格!$G$1943)+予定価格!H1678,-H1690)))+I1690</f>
        <v>0</v>
      </c>
      <c r="G1690" s="268"/>
      <c r="H1690" s="34">
        <f t="shared" si="466"/>
        <v>3</v>
      </c>
      <c r="I1690" s="35">
        <f t="shared" si="456"/>
        <v>0</v>
      </c>
      <c r="J1690" s="252">
        <f t="shared" si="457"/>
        <v>0</v>
      </c>
      <c r="K1690" s="12">
        <f t="shared" si="458"/>
        <v>0</v>
      </c>
      <c r="L1690" s="37"/>
      <c r="M1690" s="6">
        <f>ROUND(予定価格!B1678*査定表!$B$1949,-$F$14)</f>
        <v>0</v>
      </c>
      <c r="N1690">
        <f>IF(M1690=0,1,M1690/予定価格!B1678)</f>
        <v>1</v>
      </c>
      <c r="O1690">
        <f t="shared" ref="O1690:O1753" si="467">RANK(N1690,N$17:N$1984,1)</f>
        <v>11</v>
      </c>
      <c r="P1690">
        <f t="shared" si="459"/>
        <v>0</v>
      </c>
      <c r="Q1690">
        <f>IF(M1690=0,0,M1690/予定価格!B1678)</f>
        <v>0</v>
      </c>
      <c r="R1690">
        <f t="shared" ref="R1690:R1753" si="468">RANK(Q1690,Q$17:Q$1984,0)</f>
        <v>11</v>
      </c>
      <c r="S1690">
        <f t="shared" si="460"/>
        <v>0</v>
      </c>
      <c r="T1690" s="6">
        <f t="shared" si="461"/>
        <v>0</v>
      </c>
      <c r="U1690" s="6" t="e">
        <f>IF(予定価格!$G$1939=0,ROUND(予定価格!H1678*(入力表!$F$12/予定価格!$H$1943),-$F$14),ROUND((予定価格!G1678*(入力表!$F$12-予定価格!$H$1943)/予定価格!$G$1943)+予定価格!H1678,-$F$14))</f>
        <v>#DIV/0!</v>
      </c>
      <c r="V1690" t="e">
        <f>IF(U1690=0,1,IF(予定価格!O1678=0,1,(U1690-予定価格!P1678)/予定価格!O1678))</f>
        <v>#DIV/0!</v>
      </c>
      <c r="W1690" t="e">
        <f t="shared" ref="W1690:W1753" si="469">RANK(V1690,V$17:V$1984,1)</f>
        <v>#DIV/0!</v>
      </c>
      <c r="X1690" t="e">
        <f t="shared" si="462"/>
        <v>#DIV/0!</v>
      </c>
      <c r="Y1690" t="e">
        <f>IF(U1690=0,0,IF(予定価格!G1678=0,0,(U1690-予定価格!H1678)/予定価格!G1678))</f>
        <v>#DIV/0!</v>
      </c>
      <c r="Z1690" t="e">
        <f t="shared" ref="Z1690:Z1753" si="470">RANK(Y1690,Y$17:Y$1984,0)</f>
        <v>#DIV/0!</v>
      </c>
      <c r="AA1690" t="e">
        <f t="shared" si="463"/>
        <v>#DIV/0!</v>
      </c>
      <c r="AB1690" s="6" t="e">
        <f t="shared" si="464"/>
        <v>#DIV/0!</v>
      </c>
    </row>
    <row r="1691" spans="1:28" hidden="1" x14ac:dyDescent="0.2">
      <c r="A1691">
        <f>+予定価格!A1679</f>
        <v>0</v>
      </c>
      <c r="B1691" s="268">
        <f>ROUND(予定価格!B1679*査定表!$B$1949,-D1691)+E1691</f>
        <v>0</v>
      </c>
      <c r="C1691" s="268"/>
      <c r="D1691" s="32">
        <f t="shared" si="465"/>
        <v>3</v>
      </c>
      <c r="E1691" s="33">
        <f t="shared" si="455"/>
        <v>0</v>
      </c>
      <c r="F1691" s="268">
        <f>IF($F$12=0,0,IF(予定価格!$G$1939=0,ROUND(予定価格!H1679*(入力表!$F$12/予定価格!$H$1943),-H1691),ROUND((予定価格!G1679*(入力表!$F$12-予定価格!$H$1943)/予定価格!$G$1943)+予定価格!H1679,-H1691)))+I1691</f>
        <v>0</v>
      </c>
      <c r="G1691" s="268"/>
      <c r="H1691" s="34">
        <f t="shared" si="466"/>
        <v>3</v>
      </c>
      <c r="I1691" s="35">
        <f t="shared" si="456"/>
        <v>0</v>
      </c>
      <c r="J1691" s="252">
        <f t="shared" si="457"/>
        <v>0</v>
      </c>
      <c r="K1691" s="12">
        <f t="shared" si="458"/>
        <v>0</v>
      </c>
      <c r="L1691" s="37"/>
      <c r="M1691" s="6">
        <f>ROUND(予定価格!B1679*査定表!$B$1949,-$F$14)</f>
        <v>0</v>
      </c>
      <c r="N1691">
        <f>IF(M1691=0,1,M1691/予定価格!B1679)</f>
        <v>1</v>
      </c>
      <c r="O1691">
        <f t="shared" si="467"/>
        <v>11</v>
      </c>
      <c r="P1691">
        <f t="shared" si="459"/>
        <v>0</v>
      </c>
      <c r="Q1691">
        <f>IF(M1691=0,0,M1691/予定価格!B1679)</f>
        <v>0</v>
      </c>
      <c r="R1691">
        <f t="shared" si="468"/>
        <v>11</v>
      </c>
      <c r="S1691">
        <f t="shared" si="460"/>
        <v>0</v>
      </c>
      <c r="T1691" s="6">
        <f t="shared" si="461"/>
        <v>0</v>
      </c>
      <c r="U1691" s="6" t="e">
        <f>IF(予定価格!$G$1939=0,ROUND(予定価格!H1679*(入力表!$F$12/予定価格!$H$1943),-$F$14),ROUND((予定価格!G1679*(入力表!$F$12-予定価格!$H$1943)/予定価格!$G$1943)+予定価格!H1679,-$F$14))</f>
        <v>#DIV/0!</v>
      </c>
      <c r="V1691" t="e">
        <f>IF(U1691=0,1,IF(予定価格!O1679=0,1,(U1691-予定価格!P1679)/予定価格!O1679))</f>
        <v>#DIV/0!</v>
      </c>
      <c r="W1691" t="e">
        <f t="shared" si="469"/>
        <v>#DIV/0!</v>
      </c>
      <c r="X1691" t="e">
        <f t="shared" si="462"/>
        <v>#DIV/0!</v>
      </c>
      <c r="Y1691" t="e">
        <f>IF(U1691=0,0,IF(予定価格!G1679=0,0,(U1691-予定価格!H1679)/予定価格!G1679))</f>
        <v>#DIV/0!</v>
      </c>
      <c r="Z1691" t="e">
        <f t="shared" si="470"/>
        <v>#DIV/0!</v>
      </c>
      <c r="AA1691" t="e">
        <f t="shared" si="463"/>
        <v>#DIV/0!</v>
      </c>
      <c r="AB1691" s="6" t="e">
        <f t="shared" si="464"/>
        <v>#DIV/0!</v>
      </c>
    </row>
    <row r="1692" spans="1:28" hidden="1" x14ac:dyDescent="0.2">
      <c r="A1692">
        <f>+予定価格!A1680</f>
        <v>0</v>
      </c>
      <c r="B1692" s="268">
        <f>ROUND(予定価格!B1680*査定表!$B$1949,-D1692)+E1692</f>
        <v>0</v>
      </c>
      <c r="C1692" s="268"/>
      <c r="D1692" s="32">
        <f t="shared" si="465"/>
        <v>3</v>
      </c>
      <c r="E1692" s="33">
        <f t="shared" si="455"/>
        <v>0</v>
      </c>
      <c r="F1692" s="268">
        <f>IF($F$12=0,0,IF(予定価格!$G$1939=0,ROUND(予定価格!H1680*(入力表!$F$12/予定価格!$H$1943),-H1692),ROUND((予定価格!G1680*(入力表!$F$12-予定価格!$H$1943)/予定価格!$G$1943)+予定価格!H1680,-H1692)))+I1692</f>
        <v>0</v>
      </c>
      <c r="G1692" s="268"/>
      <c r="H1692" s="34">
        <f t="shared" si="466"/>
        <v>3</v>
      </c>
      <c r="I1692" s="35">
        <f t="shared" si="456"/>
        <v>0</v>
      </c>
      <c r="J1692" s="252">
        <f t="shared" si="457"/>
        <v>0</v>
      </c>
      <c r="K1692" s="12">
        <f t="shared" si="458"/>
        <v>0</v>
      </c>
      <c r="L1692" s="37"/>
      <c r="M1692" s="6">
        <f>ROUND(予定価格!B1680*査定表!$B$1949,-$F$14)</f>
        <v>0</v>
      </c>
      <c r="N1692">
        <f>IF(M1692=0,1,M1692/予定価格!B1680)</f>
        <v>1</v>
      </c>
      <c r="O1692">
        <f t="shared" si="467"/>
        <v>11</v>
      </c>
      <c r="P1692">
        <f t="shared" si="459"/>
        <v>0</v>
      </c>
      <c r="Q1692">
        <f>IF(M1692=0,0,M1692/予定価格!B1680)</f>
        <v>0</v>
      </c>
      <c r="R1692">
        <f t="shared" si="468"/>
        <v>11</v>
      </c>
      <c r="S1692">
        <f t="shared" si="460"/>
        <v>0</v>
      </c>
      <c r="T1692" s="6">
        <f t="shared" si="461"/>
        <v>0</v>
      </c>
      <c r="U1692" s="6" t="e">
        <f>IF(予定価格!$G$1939=0,ROUND(予定価格!H1680*(入力表!$F$12/予定価格!$H$1943),-$F$14),ROUND((予定価格!G1680*(入力表!$F$12-予定価格!$H$1943)/予定価格!$G$1943)+予定価格!H1680,-$F$14))</f>
        <v>#DIV/0!</v>
      </c>
      <c r="V1692" t="e">
        <f>IF(U1692=0,1,IF(予定価格!O1680=0,1,(U1692-予定価格!P1680)/予定価格!O1680))</f>
        <v>#DIV/0!</v>
      </c>
      <c r="W1692" t="e">
        <f t="shared" si="469"/>
        <v>#DIV/0!</v>
      </c>
      <c r="X1692" t="e">
        <f t="shared" si="462"/>
        <v>#DIV/0!</v>
      </c>
      <c r="Y1692" t="e">
        <f>IF(U1692=0,0,IF(予定価格!G1680=0,0,(U1692-予定価格!H1680)/予定価格!G1680))</f>
        <v>#DIV/0!</v>
      </c>
      <c r="Z1692" t="e">
        <f t="shared" si="470"/>
        <v>#DIV/0!</v>
      </c>
      <c r="AA1692" t="e">
        <f t="shared" si="463"/>
        <v>#DIV/0!</v>
      </c>
      <c r="AB1692" s="6" t="e">
        <f t="shared" si="464"/>
        <v>#DIV/0!</v>
      </c>
    </row>
    <row r="1693" spans="1:28" hidden="1" x14ac:dyDescent="0.2">
      <c r="A1693">
        <f>+予定価格!A1681</f>
        <v>0</v>
      </c>
      <c r="B1693" s="268">
        <f>ROUND(予定価格!B1681*査定表!$B$1949,-D1693)+E1693</f>
        <v>0</v>
      </c>
      <c r="C1693" s="268"/>
      <c r="D1693" s="32">
        <f t="shared" si="465"/>
        <v>3</v>
      </c>
      <c r="E1693" s="33">
        <f t="shared" si="455"/>
        <v>0</v>
      </c>
      <c r="F1693" s="268">
        <f>IF($F$12=0,0,IF(予定価格!$G$1939=0,ROUND(予定価格!H1681*(入力表!$F$12/予定価格!$H$1943),-H1693),ROUND((予定価格!G1681*(入力表!$F$12-予定価格!$H$1943)/予定価格!$G$1943)+予定価格!H1681,-H1693)))+I1693</f>
        <v>0</v>
      </c>
      <c r="G1693" s="268"/>
      <c r="H1693" s="34">
        <f t="shared" si="466"/>
        <v>3</v>
      </c>
      <c r="I1693" s="35">
        <f t="shared" si="456"/>
        <v>0</v>
      </c>
      <c r="J1693" s="252">
        <f t="shared" si="457"/>
        <v>0</v>
      </c>
      <c r="K1693" s="12">
        <f t="shared" si="458"/>
        <v>0</v>
      </c>
      <c r="L1693" s="37"/>
      <c r="M1693" s="6">
        <f>ROUND(予定価格!B1681*査定表!$B$1949,-$F$14)</f>
        <v>0</v>
      </c>
      <c r="N1693">
        <f>IF(M1693=0,1,M1693/予定価格!B1681)</f>
        <v>1</v>
      </c>
      <c r="O1693">
        <f t="shared" si="467"/>
        <v>11</v>
      </c>
      <c r="P1693">
        <f t="shared" si="459"/>
        <v>0</v>
      </c>
      <c r="Q1693">
        <f>IF(M1693=0,0,M1693/予定価格!B1681)</f>
        <v>0</v>
      </c>
      <c r="R1693">
        <f t="shared" si="468"/>
        <v>11</v>
      </c>
      <c r="S1693">
        <f t="shared" si="460"/>
        <v>0</v>
      </c>
      <c r="T1693" s="6">
        <f t="shared" si="461"/>
        <v>0</v>
      </c>
      <c r="U1693" s="6" t="e">
        <f>IF(予定価格!$G$1939=0,ROUND(予定価格!H1681*(入力表!$F$12/予定価格!$H$1943),-$F$14),ROUND((予定価格!G1681*(入力表!$F$12-予定価格!$H$1943)/予定価格!$G$1943)+予定価格!H1681,-$F$14))</f>
        <v>#DIV/0!</v>
      </c>
      <c r="V1693" t="e">
        <f>IF(U1693=0,1,IF(予定価格!O1681=0,1,(U1693-予定価格!P1681)/予定価格!O1681))</f>
        <v>#DIV/0!</v>
      </c>
      <c r="W1693" t="e">
        <f t="shared" si="469"/>
        <v>#DIV/0!</v>
      </c>
      <c r="X1693" t="e">
        <f t="shared" si="462"/>
        <v>#DIV/0!</v>
      </c>
      <c r="Y1693" t="e">
        <f>IF(U1693=0,0,IF(予定価格!G1681=0,0,(U1693-予定価格!H1681)/予定価格!G1681))</f>
        <v>#DIV/0!</v>
      </c>
      <c r="Z1693" t="e">
        <f t="shared" si="470"/>
        <v>#DIV/0!</v>
      </c>
      <c r="AA1693" t="e">
        <f t="shared" si="463"/>
        <v>#DIV/0!</v>
      </c>
      <c r="AB1693" s="6" t="e">
        <f t="shared" si="464"/>
        <v>#DIV/0!</v>
      </c>
    </row>
    <row r="1694" spans="1:28" hidden="1" x14ac:dyDescent="0.2">
      <c r="A1694">
        <f>+予定価格!A1682</f>
        <v>0</v>
      </c>
      <c r="B1694" s="268">
        <f>ROUND(予定価格!B1682*査定表!$B$1949,-D1694)+E1694</f>
        <v>0</v>
      </c>
      <c r="C1694" s="268"/>
      <c r="D1694" s="32">
        <f t="shared" si="465"/>
        <v>3</v>
      </c>
      <c r="E1694" s="33">
        <f t="shared" si="455"/>
        <v>0</v>
      </c>
      <c r="F1694" s="268">
        <f>IF($F$12=0,0,IF(予定価格!$G$1939=0,ROUND(予定価格!H1682*(入力表!$F$12/予定価格!$H$1943),-H1694),ROUND((予定価格!G1682*(入力表!$F$12-予定価格!$H$1943)/予定価格!$G$1943)+予定価格!H1682,-H1694)))+I1694</f>
        <v>0</v>
      </c>
      <c r="G1694" s="268"/>
      <c r="H1694" s="34">
        <f t="shared" si="466"/>
        <v>3</v>
      </c>
      <c r="I1694" s="35">
        <f t="shared" si="456"/>
        <v>0</v>
      </c>
      <c r="J1694" s="252">
        <f t="shared" si="457"/>
        <v>0</v>
      </c>
      <c r="K1694" s="12">
        <f t="shared" si="458"/>
        <v>0</v>
      </c>
      <c r="L1694" s="37"/>
      <c r="M1694" s="6">
        <f>ROUND(予定価格!B1682*査定表!$B$1949,-$F$14)</f>
        <v>0</v>
      </c>
      <c r="N1694">
        <f>IF(M1694=0,1,M1694/予定価格!B1682)</f>
        <v>1</v>
      </c>
      <c r="O1694">
        <f t="shared" si="467"/>
        <v>11</v>
      </c>
      <c r="P1694">
        <f t="shared" si="459"/>
        <v>0</v>
      </c>
      <c r="Q1694">
        <f>IF(M1694=0,0,M1694/予定価格!B1682)</f>
        <v>0</v>
      </c>
      <c r="R1694">
        <f t="shared" si="468"/>
        <v>11</v>
      </c>
      <c r="S1694">
        <f t="shared" si="460"/>
        <v>0</v>
      </c>
      <c r="T1694" s="6">
        <f t="shared" si="461"/>
        <v>0</v>
      </c>
      <c r="U1694" s="6" t="e">
        <f>IF(予定価格!$G$1939=0,ROUND(予定価格!H1682*(入力表!$F$12/予定価格!$H$1943),-$F$14),ROUND((予定価格!G1682*(入力表!$F$12-予定価格!$H$1943)/予定価格!$G$1943)+予定価格!H1682,-$F$14))</f>
        <v>#DIV/0!</v>
      </c>
      <c r="V1694" t="e">
        <f>IF(U1694=0,1,IF(予定価格!O1682=0,1,(U1694-予定価格!P1682)/予定価格!O1682))</f>
        <v>#DIV/0!</v>
      </c>
      <c r="W1694" t="e">
        <f t="shared" si="469"/>
        <v>#DIV/0!</v>
      </c>
      <c r="X1694" t="e">
        <f t="shared" si="462"/>
        <v>#DIV/0!</v>
      </c>
      <c r="Y1694" t="e">
        <f>IF(U1694=0,0,IF(予定価格!G1682=0,0,(U1694-予定価格!H1682)/予定価格!G1682))</f>
        <v>#DIV/0!</v>
      </c>
      <c r="Z1694" t="e">
        <f t="shared" si="470"/>
        <v>#DIV/0!</v>
      </c>
      <c r="AA1694" t="e">
        <f t="shared" si="463"/>
        <v>#DIV/0!</v>
      </c>
      <c r="AB1694" s="6" t="e">
        <f t="shared" si="464"/>
        <v>#DIV/0!</v>
      </c>
    </row>
    <row r="1695" spans="1:28" hidden="1" x14ac:dyDescent="0.2">
      <c r="A1695">
        <f>+予定価格!A1683</f>
        <v>0</v>
      </c>
      <c r="B1695" s="268">
        <f>ROUND(予定価格!B1683*査定表!$B$1949,-D1695)+E1695</f>
        <v>0</v>
      </c>
      <c r="C1695" s="268"/>
      <c r="D1695" s="32">
        <f t="shared" si="465"/>
        <v>3</v>
      </c>
      <c r="E1695" s="33">
        <f t="shared" si="455"/>
        <v>0</v>
      </c>
      <c r="F1695" s="268">
        <f>IF($F$12=0,0,IF(予定価格!$G$1939=0,ROUND(予定価格!H1683*(入力表!$F$12/予定価格!$H$1943),-H1695),ROUND((予定価格!G1683*(入力表!$F$12-予定価格!$H$1943)/予定価格!$G$1943)+予定価格!H1683,-H1695)))+I1695</f>
        <v>0</v>
      </c>
      <c r="G1695" s="268"/>
      <c r="H1695" s="34">
        <f t="shared" si="466"/>
        <v>3</v>
      </c>
      <c r="I1695" s="35">
        <f t="shared" si="456"/>
        <v>0</v>
      </c>
      <c r="J1695" s="252">
        <f t="shared" si="457"/>
        <v>0</v>
      </c>
      <c r="K1695" s="12">
        <f t="shared" si="458"/>
        <v>0</v>
      </c>
      <c r="L1695" s="37"/>
      <c r="M1695" s="6">
        <f>ROUND(予定価格!B1683*査定表!$B$1949,-$F$14)</f>
        <v>0</v>
      </c>
      <c r="N1695">
        <f>IF(M1695=0,1,M1695/予定価格!B1683)</f>
        <v>1</v>
      </c>
      <c r="O1695">
        <f t="shared" si="467"/>
        <v>11</v>
      </c>
      <c r="P1695">
        <f t="shared" si="459"/>
        <v>0</v>
      </c>
      <c r="Q1695">
        <f>IF(M1695=0,0,M1695/予定価格!B1683)</f>
        <v>0</v>
      </c>
      <c r="R1695">
        <f t="shared" si="468"/>
        <v>11</v>
      </c>
      <c r="S1695">
        <f t="shared" si="460"/>
        <v>0</v>
      </c>
      <c r="T1695" s="6">
        <f t="shared" si="461"/>
        <v>0</v>
      </c>
      <c r="U1695" s="6" t="e">
        <f>IF(予定価格!$G$1939=0,ROUND(予定価格!H1683*(入力表!$F$12/予定価格!$H$1943),-$F$14),ROUND((予定価格!G1683*(入力表!$F$12-予定価格!$H$1943)/予定価格!$G$1943)+予定価格!H1683,-$F$14))</f>
        <v>#DIV/0!</v>
      </c>
      <c r="V1695" t="e">
        <f>IF(U1695=0,1,IF(予定価格!O1683=0,1,(U1695-予定価格!P1683)/予定価格!O1683))</f>
        <v>#DIV/0!</v>
      </c>
      <c r="W1695" t="e">
        <f t="shared" si="469"/>
        <v>#DIV/0!</v>
      </c>
      <c r="X1695" t="e">
        <f t="shared" si="462"/>
        <v>#DIV/0!</v>
      </c>
      <c r="Y1695" t="e">
        <f>IF(U1695=0,0,IF(予定価格!G1683=0,0,(U1695-予定価格!H1683)/予定価格!G1683))</f>
        <v>#DIV/0!</v>
      </c>
      <c r="Z1695" t="e">
        <f t="shared" si="470"/>
        <v>#DIV/0!</v>
      </c>
      <c r="AA1695" t="e">
        <f t="shared" si="463"/>
        <v>#DIV/0!</v>
      </c>
      <c r="AB1695" s="6" t="e">
        <f t="shared" si="464"/>
        <v>#DIV/0!</v>
      </c>
    </row>
    <row r="1696" spans="1:28" hidden="1" x14ac:dyDescent="0.2">
      <c r="A1696">
        <f>+予定価格!A1684</f>
        <v>0</v>
      </c>
      <c r="B1696" s="268">
        <f>ROUND(予定価格!B1684*査定表!$B$1949,-D1696)+E1696</f>
        <v>0</v>
      </c>
      <c r="C1696" s="268"/>
      <c r="D1696" s="32">
        <f t="shared" si="465"/>
        <v>3</v>
      </c>
      <c r="E1696" s="33">
        <f t="shared" si="455"/>
        <v>0</v>
      </c>
      <c r="F1696" s="268">
        <f>IF($F$12=0,0,IF(予定価格!$G$1939=0,ROUND(予定価格!H1684*(入力表!$F$12/予定価格!$H$1943),-H1696),ROUND((予定価格!G1684*(入力表!$F$12-予定価格!$H$1943)/予定価格!$G$1943)+予定価格!H1684,-H1696)))+I1696</f>
        <v>0</v>
      </c>
      <c r="G1696" s="268"/>
      <c r="H1696" s="34">
        <f t="shared" si="466"/>
        <v>3</v>
      </c>
      <c r="I1696" s="35">
        <f t="shared" si="456"/>
        <v>0</v>
      </c>
      <c r="J1696" s="252">
        <f t="shared" si="457"/>
        <v>0</v>
      </c>
      <c r="K1696" s="12">
        <f t="shared" si="458"/>
        <v>0</v>
      </c>
      <c r="L1696" s="37"/>
      <c r="M1696" s="6">
        <f>ROUND(予定価格!B1684*査定表!$B$1949,-$F$14)</f>
        <v>0</v>
      </c>
      <c r="N1696">
        <f>IF(M1696=0,1,M1696/予定価格!B1684)</f>
        <v>1</v>
      </c>
      <c r="O1696">
        <f t="shared" si="467"/>
        <v>11</v>
      </c>
      <c r="P1696">
        <f t="shared" si="459"/>
        <v>0</v>
      </c>
      <c r="Q1696">
        <f>IF(M1696=0,0,M1696/予定価格!B1684)</f>
        <v>0</v>
      </c>
      <c r="R1696">
        <f t="shared" si="468"/>
        <v>11</v>
      </c>
      <c r="S1696">
        <f t="shared" si="460"/>
        <v>0</v>
      </c>
      <c r="T1696" s="6">
        <f t="shared" si="461"/>
        <v>0</v>
      </c>
      <c r="U1696" s="6" t="e">
        <f>IF(予定価格!$G$1939=0,ROUND(予定価格!H1684*(入力表!$F$12/予定価格!$H$1943),-$F$14),ROUND((予定価格!G1684*(入力表!$F$12-予定価格!$H$1943)/予定価格!$G$1943)+予定価格!H1684,-$F$14))</f>
        <v>#DIV/0!</v>
      </c>
      <c r="V1696" t="e">
        <f>IF(U1696=0,1,IF(予定価格!O1684=0,1,(U1696-予定価格!P1684)/予定価格!O1684))</f>
        <v>#DIV/0!</v>
      </c>
      <c r="W1696" t="e">
        <f t="shared" si="469"/>
        <v>#DIV/0!</v>
      </c>
      <c r="X1696" t="e">
        <f t="shared" si="462"/>
        <v>#DIV/0!</v>
      </c>
      <c r="Y1696" t="e">
        <f>IF(U1696=0,0,IF(予定価格!G1684=0,0,(U1696-予定価格!H1684)/予定価格!G1684))</f>
        <v>#DIV/0!</v>
      </c>
      <c r="Z1696" t="e">
        <f t="shared" si="470"/>
        <v>#DIV/0!</v>
      </c>
      <c r="AA1696" t="e">
        <f t="shared" si="463"/>
        <v>#DIV/0!</v>
      </c>
      <c r="AB1696" s="6" t="e">
        <f t="shared" si="464"/>
        <v>#DIV/0!</v>
      </c>
    </row>
    <row r="1697" spans="1:28" hidden="1" x14ac:dyDescent="0.2">
      <c r="A1697">
        <f>+予定価格!A1685</f>
        <v>0</v>
      </c>
      <c r="B1697" s="268">
        <f>ROUND(予定価格!B1685*査定表!$B$1949,-D1697)+E1697</f>
        <v>0</v>
      </c>
      <c r="C1697" s="268"/>
      <c r="D1697" s="32">
        <f t="shared" si="465"/>
        <v>3</v>
      </c>
      <c r="E1697" s="33">
        <f t="shared" si="455"/>
        <v>0</v>
      </c>
      <c r="F1697" s="268">
        <f>IF($F$12=0,0,IF(予定価格!$G$1939=0,ROUND(予定価格!H1685*(入力表!$F$12/予定価格!$H$1943),-H1697),ROUND((予定価格!G1685*(入力表!$F$12-予定価格!$H$1943)/予定価格!$G$1943)+予定価格!H1685,-H1697)))+I1697</f>
        <v>0</v>
      </c>
      <c r="G1697" s="268"/>
      <c r="H1697" s="34">
        <f t="shared" si="466"/>
        <v>3</v>
      </c>
      <c r="I1697" s="35">
        <f t="shared" si="456"/>
        <v>0</v>
      </c>
      <c r="J1697" s="252">
        <f t="shared" si="457"/>
        <v>0</v>
      </c>
      <c r="K1697" s="12">
        <f t="shared" si="458"/>
        <v>0</v>
      </c>
      <c r="L1697" s="37"/>
      <c r="M1697" s="6">
        <f>ROUND(予定価格!B1685*査定表!$B$1949,-$F$14)</f>
        <v>0</v>
      </c>
      <c r="N1697">
        <f>IF(M1697=0,1,M1697/予定価格!B1685)</f>
        <v>1</v>
      </c>
      <c r="O1697">
        <f t="shared" si="467"/>
        <v>11</v>
      </c>
      <c r="P1697">
        <f t="shared" si="459"/>
        <v>0</v>
      </c>
      <c r="Q1697">
        <f>IF(M1697=0,0,M1697/予定価格!B1685)</f>
        <v>0</v>
      </c>
      <c r="R1697">
        <f t="shared" si="468"/>
        <v>11</v>
      </c>
      <c r="S1697">
        <f t="shared" si="460"/>
        <v>0</v>
      </c>
      <c r="T1697" s="6">
        <f t="shared" si="461"/>
        <v>0</v>
      </c>
      <c r="U1697" s="6" t="e">
        <f>IF(予定価格!$G$1939=0,ROUND(予定価格!H1685*(入力表!$F$12/予定価格!$H$1943),-$F$14),ROUND((予定価格!G1685*(入力表!$F$12-予定価格!$H$1943)/予定価格!$G$1943)+予定価格!H1685,-$F$14))</f>
        <v>#DIV/0!</v>
      </c>
      <c r="V1697" t="e">
        <f>IF(U1697=0,1,IF(予定価格!O1685=0,1,(U1697-予定価格!P1685)/予定価格!O1685))</f>
        <v>#DIV/0!</v>
      </c>
      <c r="W1697" t="e">
        <f t="shared" si="469"/>
        <v>#DIV/0!</v>
      </c>
      <c r="X1697" t="e">
        <f t="shared" si="462"/>
        <v>#DIV/0!</v>
      </c>
      <c r="Y1697" t="e">
        <f>IF(U1697=0,0,IF(予定価格!G1685=0,0,(U1697-予定価格!H1685)/予定価格!G1685))</f>
        <v>#DIV/0!</v>
      </c>
      <c r="Z1697" t="e">
        <f t="shared" si="470"/>
        <v>#DIV/0!</v>
      </c>
      <c r="AA1697" t="e">
        <f t="shared" si="463"/>
        <v>#DIV/0!</v>
      </c>
      <c r="AB1697" s="6" t="e">
        <f t="shared" si="464"/>
        <v>#DIV/0!</v>
      </c>
    </row>
    <row r="1698" spans="1:28" hidden="1" x14ac:dyDescent="0.2">
      <c r="A1698">
        <f>+予定価格!A1686</f>
        <v>0</v>
      </c>
      <c r="B1698" s="268">
        <f>ROUND(予定価格!B1686*査定表!$B$1949,-D1698)+E1698</f>
        <v>0</v>
      </c>
      <c r="C1698" s="268"/>
      <c r="D1698" s="32">
        <f t="shared" si="465"/>
        <v>3</v>
      </c>
      <c r="E1698" s="33">
        <f t="shared" si="455"/>
        <v>0</v>
      </c>
      <c r="F1698" s="268">
        <f>IF($F$12=0,0,IF(予定価格!$G$1939=0,ROUND(予定価格!H1686*(入力表!$F$12/予定価格!$H$1943),-H1698),ROUND((予定価格!G1686*(入力表!$F$12-予定価格!$H$1943)/予定価格!$G$1943)+予定価格!H1686,-H1698)))+I1698</f>
        <v>0</v>
      </c>
      <c r="G1698" s="268"/>
      <c r="H1698" s="34">
        <f t="shared" si="466"/>
        <v>3</v>
      </c>
      <c r="I1698" s="35">
        <f t="shared" si="456"/>
        <v>0</v>
      </c>
      <c r="J1698" s="252">
        <f t="shared" si="457"/>
        <v>0</v>
      </c>
      <c r="K1698" s="12">
        <f t="shared" si="458"/>
        <v>0</v>
      </c>
      <c r="L1698" s="37"/>
      <c r="M1698" s="6">
        <f>ROUND(予定価格!B1686*査定表!$B$1949,-$F$14)</f>
        <v>0</v>
      </c>
      <c r="N1698">
        <f>IF(M1698=0,1,M1698/予定価格!B1686)</f>
        <v>1</v>
      </c>
      <c r="O1698">
        <f t="shared" si="467"/>
        <v>11</v>
      </c>
      <c r="P1698">
        <f t="shared" si="459"/>
        <v>0</v>
      </c>
      <c r="Q1698">
        <f>IF(M1698=0,0,M1698/予定価格!B1686)</f>
        <v>0</v>
      </c>
      <c r="R1698">
        <f t="shared" si="468"/>
        <v>11</v>
      </c>
      <c r="S1698">
        <f t="shared" si="460"/>
        <v>0</v>
      </c>
      <c r="T1698" s="6">
        <f t="shared" si="461"/>
        <v>0</v>
      </c>
      <c r="U1698" s="6" t="e">
        <f>IF(予定価格!$G$1939=0,ROUND(予定価格!H1686*(入力表!$F$12/予定価格!$H$1943),-$F$14),ROUND((予定価格!G1686*(入力表!$F$12-予定価格!$H$1943)/予定価格!$G$1943)+予定価格!H1686,-$F$14))</f>
        <v>#DIV/0!</v>
      </c>
      <c r="V1698" t="e">
        <f>IF(U1698=0,1,IF(予定価格!O1686=0,1,(U1698-予定価格!P1686)/予定価格!O1686))</f>
        <v>#DIV/0!</v>
      </c>
      <c r="W1698" t="e">
        <f t="shared" si="469"/>
        <v>#DIV/0!</v>
      </c>
      <c r="X1698" t="e">
        <f t="shared" si="462"/>
        <v>#DIV/0!</v>
      </c>
      <c r="Y1698" t="e">
        <f>IF(U1698=0,0,IF(予定価格!G1686=0,0,(U1698-予定価格!H1686)/予定価格!G1686))</f>
        <v>#DIV/0!</v>
      </c>
      <c r="Z1698" t="e">
        <f t="shared" si="470"/>
        <v>#DIV/0!</v>
      </c>
      <c r="AA1698" t="e">
        <f t="shared" si="463"/>
        <v>#DIV/0!</v>
      </c>
      <c r="AB1698" s="6" t="e">
        <f t="shared" si="464"/>
        <v>#DIV/0!</v>
      </c>
    </row>
    <row r="1699" spans="1:28" hidden="1" x14ac:dyDescent="0.2">
      <c r="A1699">
        <f>+予定価格!A1687</f>
        <v>0</v>
      </c>
      <c r="B1699" s="268">
        <f>ROUND(予定価格!B1687*査定表!$B$1949,-D1699)+E1699</f>
        <v>0</v>
      </c>
      <c r="C1699" s="268"/>
      <c r="D1699" s="32">
        <f t="shared" si="465"/>
        <v>3</v>
      </c>
      <c r="E1699" s="33">
        <f t="shared" ref="E1699:E1762" si="471">IF(F$12=0,+P1699+S1699,0)</f>
        <v>0</v>
      </c>
      <c r="F1699" s="268">
        <f>IF($F$12=0,0,IF(予定価格!$G$1939=0,ROUND(予定価格!H1687*(入力表!$F$12/予定価格!$H$1943),-H1699),ROUND((予定価格!G1687*(入力表!$F$12-予定価格!$H$1943)/予定価格!$G$1943)+予定価格!H1687,-H1699)))+I1699</f>
        <v>0</v>
      </c>
      <c r="G1699" s="268"/>
      <c r="H1699" s="34">
        <f t="shared" si="466"/>
        <v>3</v>
      </c>
      <c r="I1699" s="35">
        <f t="shared" ref="I1699:I1762" si="472">IF(F$12=0,0,+X1699+AA1699)</f>
        <v>0</v>
      </c>
      <c r="J1699" s="252">
        <f t="shared" ref="J1699:J1762" si="473">+F1699+K1699</f>
        <v>0</v>
      </c>
      <c r="K1699" s="12">
        <f t="shared" ref="K1699:K1762" si="474">+B1699</f>
        <v>0</v>
      </c>
      <c r="L1699" s="37"/>
      <c r="M1699" s="6">
        <f>ROUND(予定価格!B1687*査定表!$B$1949,-$F$14)</f>
        <v>0</v>
      </c>
      <c r="N1699">
        <f>IF(M1699=0,1,M1699/予定価格!B1687)</f>
        <v>1</v>
      </c>
      <c r="O1699">
        <f t="shared" si="467"/>
        <v>11</v>
      </c>
      <c r="P1699">
        <f t="shared" ref="P1699:P1762" si="475">IF(M$15&gt;0,IF(O1699*10^$F$14&lt;=M$15,10^$F$14,0),0)</f>
        <v>0</v>
      </c>
      <c r="Q1699">
        <f>IF(M1699=0,0,M1699/予定価格!B1687)</f>
        <v>0</v>
      </c>
      <c r="R1699">
        <f t="shared" si="468"/>
        <v>11</v>
      </c>
      <c r="S1699">
        <f t="shared" ref="S1699:S1762" si="476">IF(M$15&lt;0,IF(R1699*10^$F$14&lt;=-M$15,-(10^$F$14),0),0)</f>
        <v>0</v>
      </c>
      <c r="T1699" s="6">
        <f t="shared" ref="T1699:T1762" si="477">+M1699+P1699+S1699</f>
        <v>0</v>
      </c>
      <c r="U1699" s="6" t="e">
        <f>IF(予定価格!$G$1939=0,ROUND(予定価格!H1687*(入力表!$F$12/予定価格!$H$1943),-$F$14),ROUND((予定価格!G1687*(入力表!$F$12-予定価格!$H$1943)/予定価格!$G$1943)+予定価格!H1687,-$F$14))</f>
        <v>#DIV/0!</v>
      </c>
      <c r="V1699" t="e">
        <f>IF(U1699=0,1,IF(予定価格!O1687=0,1,(U1699-予定価格!P1687)/予定価格!O1687))</f>
        <v>#DIV/0!</v>
      </c>
      <c r="W1699" t="e">
        <f t="shared" si="469"/>
        <v>#DIV/0!</v>
      </c>
      <c r="X1699" t="e">
        <f t="shared" ref="X1699:X1762" si="478">IF(U$15&gt;0,IF(W1699*10^$F$14&lt;=U$15,10^$F$14,0),0)</f>
        <v>#DIV/0!</v>
      </c>
      <c r="Y1699" t="e">
        <f>IF(U1699=0,0,IF(予定価格!G1687=0,0,(U1699-予定価格!H1687)/予定価格!G1687))</f>
        <v>#DIV/0!</v>
      </c>
      <c r="Z1699" t="e">
        <f t="shared" si="470"/>
        <v>#DIV/0!</v>
      </c>
      <c r="AA1699" t="e">
        <f t="shared" ref="AA1699:AA1762" si="479">IF(U$15&lt;0,IF(Z1699*10^$F$14&lt;=-U$15,-(10^$F$14),0),0)</f>
        <v>#DIV/0!</v>
      </c>
      <c r="AB1699" s="6" t="e">
        <f t="shared" ref="AB1699:AB1762" si="480">+U1699+X1699+AA1699</f>
        <v>#DIV/0!</v>
      </c>
    </row>
    <row r="1700" spans="1:28" hidden="1" x14ac:dyDescent="0.2">
      <c r="A1700">
        <f>+予定価格!A1688</f>
        <v>0</v>
      </c>
      <c r="B1700" s="268">
        <f>ROUND(予定価格!B1688*査定表!$B$1949,-D1700)+E1700</f>
        <v>0</v>
      </c>
      <c r="C1700" s="268"/>
      <c r="D1700" s="32">
        <f t="shared" si="465"/>
        <v>3</v>
      </c>
      <c r="E1700" s="33">
        <f t="shared" si="471"/>
        <v>0</v>
      </c>
      <c r="F1700" s="268">
        <f>IF($F$12=0,0,IF(予定価格!$G$1939=0,ROUND(予定価格!H1688*(入力表!$F$12/予定価格!$H$1943),-H1700),ROUND((予定価格!G1688*(入力表!$F$12-予定価格!$H$1943)/予定価格!$G$1943)+予定価格!H1688,-H1700)))+I1700</f>
        <v>0</v>
      </c>
      <c r="G1700" s="268"/>
      <c r="H1700" s="34">
        <f t="shared" si="466"/>
        <v>3</v>
      </c>
      <c r="I1700" s="35">
        <f t="shared" si="472"/>
        <v>0</v>
      </c>
      <c r="J1700" s="252">
        <f t="shared" si="473"/>
        <v>0</v>
      </c>
      <c r="K1700" s="12">
        <f t="shared" si="474"/>
        <v>0</v>
      </c>
      <c r="L1700" s="37"/>
      <c r="M1700" s="6">
        <f>ROUND(予定価格!B1688*査定表!$B$1949,-$F$14)</f>
        <v>0</v>
      </c>
      <c r="N1700">
        <f>IF(M1700=0,1,M1700/予定価格!B1688)</f>
        <v>1</v>
      </c>
      <c r="O1700">
        <f t="shared" si="467"/>
        <v>11</v>
      </c>
      <c r="P1700">
        <f t="shared" si="475"/>
        <v>0</v>
      </c>
      <c r="Q1700">
        <f>IF(M1700=0,0,M1700/予定価格!B1688)</f>
        <v>0</v>
      </c>
      <c r="R1700">
        <f t="shared" si="468"/>
        <v>11</v>
      </c>
      <c r="S1700">
        <f t="shared" si="476"/>
        <v>0</v>
      </c>
      <c r="T1700" s="6">
        <f t="shared" si="477"/>
        <v>0</v>
      </c>
      <c r="U1700" s="6" t="e">
        <f>IF(予定価格!$G$1939=0,ROUND(予定価格!H1688*(入力表!$F$12/予定価格!$H$1943),-$F$14),ROUND((予定価格!G1688*(入力表!$F$12-予定価格!$H$1943)/予定価格!$G$1943)+予定価格!H1688,-$F$14))</f>
        <v>#DIV/0!</v>
      </c>
      <c r="V1700" t="e">
        <f>IF(U1700=0,1,IF(予定価格!O1688=0,1,(U1700-予定価格!P1688)/予定価格!O1688))</f>
        <v>#DIV/0!</v>
      </c>
      <c r="W1700" t="e">
        <f t="shared" si="469"/>
        <v>#DIV/0!</v>
      </c>
      <c r="X1700" t="e">
        <f t="shared" si="478"/>
        <v>#DIV/0!</v>
      </c>
      <c r="Y1700" t="e">
        <f>IF(U1700=0,0,IF(予定価格!G1688=0,0,(U1700-予定価格!H1688)/予定価格!G1688))</f>
        <v>#DIV/0!</v>
      </c>
      <c r="Z1700" t="e">
        <f t="shared" si="470"/>
        <v>#DIV/0!</v>
      </c>
      <c r="AA1700" t="e">
        <f t="shared" si="479"/>
        <v>#DIV/0!</v>
      </c>
      <c r="AB1700" s="6" t="e">
        <f t="shared" si="480"/>
        <v>#DIV/0!</v>
      </c>
    </row>
    <row r="1701" spans="1:28" hidden="1" x14ac:dyDescent="0.2">
      <c r="A1701">
        <f>+予定価格!A1689</f>
        <v>0</v>
      </c>
      <c r="B1701" s="268">
        <f>ROUND(予定価格!B1689*査定表!$B$1949,-D1701)+E1701</f>
        <v>0</v>
      </c>
      <c r="C1701" s="268"/>
      <c r="D1701" s="32">
        <f t="shared" si="465"/>
        <v>3</v>
      </c>
      <c r="E1701" s="33">
        <f t="shared" si="471"/>
        <v>0</v>
      </c>
      <c r="F1701" s="268">
        <f>IF($F$12=0,0,IF(予定価格!$G$1939=0,ROUND(予定価格!H1689*(入力表!$F$12/予定価格!$H$1943),-H1701),ROUND((予定価格!G1689*(入力表!$F$12-予定価格!$H$1943)/予定価格!$G$1943)+予定価格!H1689,-H1701)))+I1701</f>
        <v>0</v>
      </c>
      <c r="G1701" s="268"/>
      <c r="H1701" s="34">
        <f t="shared" si="466"/>
        <v>3</v>
      </c>
      <c r="I1701" s="35">
        <f t="shared" si="472"/>
        <v>0</v>
      </c>
      <c r="J1701" s="252">
        <f t="shared" si="473"/>
        <v>0</v>
      </c>
      <c r="K1701" s="12">
        <f t="shared" si="474"/>
        <v>0</v>
      </c>
      <c r="L1701" s="37"/>
      <c r="M1701" s="6">
        <f>ROUND(予定価格!B1689*査定表!$B$1949,-$F$14)</f>
        <v>0</v>
      </c>
      <c r="N1701">
        <f>IF(M1701=0,1,M1701/予定価格!B1689)</f>
        <v>1</v>
      </c>
      <c r="O1701">
        <f t="shared" si="467"/>
        <v>11</v>
      </c>
      <c r="P1701">
        <f t="shared" si="475"/>
        <v>0</v>
      </c>
      <c r="Q1701">
        <f>IF(M1701=0,0,M1701/予定価格!B1689)</f>
        <v>0</v>
      </c>
      <c r="R1701">
        <f t="shared" si="468"/>
        <v>11</v>
      </c>
      <c r="S1701">
        <f t="shared" si="476"/>
        <v>0</v>
      </c>
      <c r="T1701" s="6">
        <f t="shared" si="477"/>
        <v>0</v>
      </c>
      <c r="U1701" s="6" t="e">
        <f>IF(予定価格!$G$1939=0,ROUND(予定価格!H1689*(入力表!$F$12/予定価格!$H$1943),-$F$14),ROUND((予定価格!G1689*(入力表!$F$12-予定価格!$H$1943)/予定価格!$G$1943)+予定価格!H1689,-$F$14))</f>
        <v>#DIV/0!</v>
      </c>
      <c r="V1701" t="e">
        <f>IF(U1701=0,1,IF(予定価格!O1689=0,1,(U1701-予定価格!P1689)/予定価格!O1689))</f>
        <v>#DIV/0!</v>
      </c>
      <c r="W1701" t="e">
        <f t="shared" si="469"/>
        <v>#DIV/0!</v>
      </c>
      <c r="X1701" t="e">
        <f t="shared" si="478"/>
        <v>#DIV/0!</v>
      </c>
      <c r="Y1701" t="e">
        <f>IF(U1701=0,0,IF(予定価格!G1689=0,0,(U1701-予定価格!H1689)/予定価格!G1689))</f>
        <v>#DIV/0!</v>
      </c>
      <c r="Z1701" t="e">
        <f t="shared" si="470"/>
        <v>#DIV/0!</v>
      </c>
      <c r="AA1701" t="e">
        <f t="shared" si="479"/>
        <v>#DIV/0!</v>
      </c>
      <c r="AB1701" s="6" t="e">
        <f t="shared" si="480"/>
        <v>#DIV/0!</v>
      </c>
    </row>
    <row r="1702" spans="1:28" hidden="1" x14ac:dyDescent="0.2">
      <c r="A1702">
        <f>+予定価格!A1690</f>
        <v>0</v>
      </c>
      <c r="B1702" s="268">
        <f>ROUND(予定価格!B1690*査定表!$B$1949,-D1702)+E1702</f>
        <v>0</v>
      </c>
      <c r="C1702" s="268"/>
      <c r="D1702" s="32">
        <f t="shared" si="465"/>
        <v>3</v>
      </c>
      <c r="E1702" s="33">
        <f t="shared" si="471"/>
        <v>0</v>
      </c>
      <c r="F1702" s="268">
        <f>IF($F$12=0,0,IF(予定価格!$G$1939=0,ROUND(予定価格!H1690*(入力表!$F$12/予定価格!$H$1943),-H1702),ROUND((予定価格!G1690*(入力表!$F$12-予定価格!$H$1943)/予定価格!$G$1943)+予定価格!H1690,-H1702)))+I1702</f>
        <v>0</v>
      </c>
      <c r="G1702" s="268"/>
      <c r="H1702" s="34">
        <f t="shared" si="466"/>
        <v>3</v>
      </c>
      <c r="I1702" s="35">
        <f t="shared" si="472"/>
        <v>0</v>
      </c>
      <c r="J1702" s="252">
        <f t="shared" si="473"/>
        <v>0</v>
      </c>
      <c r="K1702" s="12">
        <f t="shared" si="474"/>
        <v>0</v>
      </c>
      <c r="L1702" s="37"/>
      <c r="M1702" s="6">
        <f>ROUND(予定価格!B1690*査定表!$B$1949,-$F$14)</f>
        <v>0</v>
      </c>
      <c r="N1702">
        <f>IF(M1702=0,1,M1702/予定価格!B1690)</f>
        <v>1</v>
      </c>
      <c r="O1702">
        <f t="shared" si="467"/>
        <v>11</v>
      </c>
      <c r="P1702">
        <f t="shared" si="475"/>
        <v>0</v>
      </c>
      <c r="Q1702">
        <f>IF(M1702=0,0,M1702/予定価格!B1690)</f>
        <v>0</v>
      </c>
      <c r="R1702">
        <f t="shared" si="468"/>
        <v>11</v>
      </c>
      <c r="S1702">
        <f t="shared" si="476"/>
        <v>0</v>
      </c>
      <c r="T1702" s="6">
        <f t="shared" si="477"/>
        <v>0</v>
      </c>
      <c r="U1702" s="6" t="e">
        <f>IF(予定価格!$G$1939=0,ROUND(予定価格!H1690*(入力表!$F$12/予定価格!$H$1943),-$F$14),ROUND((予定価格!G1690*(入力表!$F$12-予定価格!$H$1943)/予定価格!$G$1943)+予定価格!H1690,-$F$14))</f>
        <v>#DIV/0!</v>
      </c>
      <c r="V1702" t="e">
        <f>IF(U1702=0,1,IF(予定価格!O1690=0,1,(U1702-予定価格!P1690)/予定価格!O1690))</f>
        <v>#DIV/0!</v>
      </c>
      <c r="W1702" t="e">
        <f t="shared" si="469"/>
        <v>#DIV/0!</v>
      </c>
      <c r="X1702" t="e">
        <f t="shared" si="478"/>
        <v>#DIV/0!</v>
      </c>
      <c r="Y1702" t="e">
        <f>IF(U1702=0,0,IF(予定価格!G1690=0,0,(U1702-予定価格!H1690)/予定価格!G1690))</f>
        <v>#DIV/0!</v>
      </c>
      <c r="Z1702" t="e">
        <f t="shared" si="470"/>
        <v>#DIV/0!</v>
      </c>
      <c r="AA1702" t="e">
        <f t="shared" si="479"/>
        <v>#DIV/0!</v>
      </c>
      <c r="AB1702" s="6" t="e">
        <f t="shared" si="480"/>
        <v>#DIV/0!</v>
      </c>
    </row>
    <row r="1703" spans="1:28" hidden="1" x14ac:dyDescent="0.2">
      <c r="A1703">
        <f>+予定価格!A1691</f>
        <v>0</v>
      </c>
      <c r="B1703" s="268">
        <f>ROUND(予定価格!B1691*査定表!$B$1949,-D1703)+E1703</f>
        <v>0</v>
      </c>
      <c r="C1703" s="268"/>
      <c r="D1703" s="32">
        <f t="shared" si="465"/>
        <v>3</v>
      </c>
      <c r="E1703" s="33">
        <f t="shared" si="471"/>
        <v>0</v>
      </c>
      <c r="F1703" s="268">
        <f>IF($F$12=0,0,IF(予定価格!$G$1939=0,ROUND(予定価格!H1691*(入力表!$F$12/予定価格!$H$1943),-H1703),ROUND((予定価格!G1691*(入力表!$F$12-予定価格!$H$1943)/予定価格!$G$1943)+予定価格!H1691,-H1703)))+I1703</f>
        <v>0</v>
      </c>
      <c r="G1703" s="268"/>
      <c r="H1703" s="34">
        <f t="shared" si="466"/>
        <v>3</v>
      </c>
      <c r="I1703" s="35">
        <f t="shared" si="472"/>
        <v>0</v>
      </c>
      <c r="J1703" s="252">
        <f t="shared" si="473"/>
        <v>0</v>
      </c>
      <c r="K1703" s="12">
        <f t="shared" si="474"/>
        <v>0</v>
      </c>
      <c r="L1703" s="37"/>
      <c r="M1703" s="6">
        <f>ROUND(予定価格!B1691*査定表!$B$1949,-$F$14)</f>
        <v>0</v>
      </c>
      <c r="N1703">
        <f>IF(M1703=0,1,M1703/予定価格!B1691)</f>
        <v>1</v>
      </c>
      <c r="O1703">
        <f t="shared" si="467"/>
        <v>11</v>
      </c>
      <c r="P1703">
        <f t="shared" si="475"/>
        <v>0</v>
      </c>
      <c r="Q1703">
        <f>IF(M1703=0,0,M1703/予定価格!B1691)</f>
        <v>0</v>
      </c>
      <c r="R1703">
        <f t="shared" si="468"/>
        <v>11</v>
      </c>
      <c r="S1703">
        <f t="shared" si="476"/>
        <v>0</v>
      </c>
      <c r="T1703" s="6">
        <f t="shared" si="477"/>
        <v>0</v>
      </c>
      <c r="U1703" s="6" t="e">
        <f>IF(予定価格!$G$1939=0,ROUND(予定価格!H1691*(入力表!$F$12/予定価格!$H$1943),-$F$14),ROUND((予定価格!G1691*(入力表!$F$12-予定価格!$H$1943)/予定価格!$G$1943)+予定価格!H1691,-$F$14))</f>
        <v>#DIV/0!</v>
      </c>
      <c r="V1703" t="e">
        <f>IF(U1703=0,1,IF(予定価格!O1691=0,1,(U1703-予定価格!P1691)/予定価格!O1691))</f>
        <v>#DIV/0!</v>
      </c>
      <c r="W1703" t="e">
        <f t="shared" si="469"/>
        <v>#DIV/0!</v>
      </c>
      <c r="X1703" t="e">
        <f t="shared" si="478"/>
        <v>#DIV/0!</v>
      </c>
      <c r="Y1703" t="e">
        <f>IF(U1703=0,0,IF(予定価格!G1691=0,0,(U1703-予定価格!H1691)/予定価格!G1691))</f>
        <v>#DIV/0!</v>
      </c>
      <c r="Z1703" t="e">
        <f t="shared" si="470"/>
        <v>#DIV/0!</v>
      </c>
      <c r="AA1703" t="e">
        <f t="shared" si="479"/>
        <v>#DIV/0!</v>
      </c>
      <c r="AB1703" s="6" t="e">
        <f t="shared" si="480"/>
        <v>#DIV/0!</v>
      </c>
    </row>
    <row r="1704" spans="1:28" hidden="1" x14ac:dyDescent="0.2">
      <c r="A1704">
        <f>+予定価格!A1692</f>
        <v>0</v>
      </c>
      <c r="B1704" s="268">
        <f>ROUND(予定価格!B1692*査定表!$B$1949,-D1704)+E1704</f>
        <v>0</v>
      </c>
      <c r="C1704" s="268"/>
      <c r="D1704" s="32">
        <f t="shared" si="465"/>
        <v>3</v>
      </c>
      <c r="E1704" s="33">
        <f t="shared" si="471"/>
        <v>0</v>
      </c>
      <c r="F1704" s="268">
        <f>IF($F$12=0,0,IF(予定価格!$G$1939=0,ROUND(予定価格!H1692*(入力表!$F$12/予定価格!$H$1943),-H1704),ROUND((予定価格!G1692*(入力表!$F$12-予定価格!$H$1943)/予定価格!$G$1943)+予定価格!H1692,-H1704)))+I1704</f>
        <v>0</v>
      </c>
      <c r="G1704" s="268"/>
      <c r="H1704" s="34">
        <f t="shared" si="466"/>
        <v>3</v>
      </c>
      <c r="I1704" s="35">
        <f t="shared" si="472"/>
        <v>0</v>
      </c>
      <c r="J1704" s="252">
        <f t="shared" si="473"/>
        <v>0</v>
      </c>
      <c r="K1704" s="12">
        <f t="shared" si="474"/>
        <v>0</v>
      </c>
      <c r="L1704" s="37"/>
      <c r="M1704" s="6">
        <f>ROUND(予定価格!B1692*査定表!$B$1949,-$F$14)</f>
        <v>0</v>
      </c>
      <c r="N1704">
        <f>IF(M1704=0,1,M1704/予定価格!B1692)</f>
        <v>1</v>
      </c>
      <c r="O1704">
        <f t="shared" si="467"/>
        <v>11</v>
      </c>
      <c r="P1704">
        <f t="shared" si="475"/>
        <v>0</v>
      </c>
      <c r="Q1704">
        <f>IF(M1704=0,0,M1704/予定価格!B1692)</f>
        <v>0</v>
      </c>
      <c r="R1704">
        <f t="shared" si="468"/>
        <v>11</v>
      </c>
      <c r="S1704">
        <f t="shared" si="476"/>
        <v>0</v>
      </c>
      <c r="T1704" s="6">
        <f t="shared" si="477"/>
        <v>0</v>
      </c>
      <c r="U1704" s="6" t="e">
        <f>IF(予定価格!$G$1939=0,ROUND(予定価格!H1692*(入力表!$F$12/予定価格!$H$1943),-$F$14),ROUND((予定価格!G1692*(入力表!$F$12-予定価格!$H$1943)/予定価格!$G$1943)+予定価格!H1692,-$F$14))</f>
        <v>#DIV/0!</v>
      </c>
      <c r="V1704" t="e">
        <f>IF(U1704=0,1,IF(予定価格!O1692=0,1,(U1704-予定価格!P1692)/予定価格!O1692))</f>
        <v>#DIV/0!</v>
      </c>
      <c r="W1704" t="e">
        <f t="shared" si="469"/>
        <v>#DIV/0!</v>
      </c>
      <c r="X1704" t="e">
        <f t="shared" si="478"/>
        <v>#DIV/0!</v>
      </c>
      <c r="Y1704" t="e">
        <f>IF(U1704=0,0,IF(予定価格!G1692=0,0,(U1704-予定価格!H1692)/予定価格!G1692))</f>
        <v>#DIV/0!</v>
      </c>
      <c r="Z1704" t="e">
        <f t="shared" si="470"/>
        <v>#DIV/0!</v>
      </c>
      <c r="AA1704" t="e">
        <f t="shared" si="479"/>
        <v>#DIV/0!</v>
      </c>
      <c r="AB1704" s="6" t="e">
        <f t="shared" si="480"/>
        <v>#DIV/0!</v>
      </c>
    </row>
    <row r="1705" spans="1:28" hidden="1" x14ac:dyDescent="0.2">
      <c r="A1705">
        <f>+予定価格!A1693</f>
        <v>0</v>
      </c>
      <c r="B1705" s="268">
        <f>ROUND(予定価格!B1693*査定表!$B$1949,-D1705)+E1705</f>
        <v>0</v>
      </c>
      <c r="C1705" s="268"/>
      <c r="D1705" s="32">
        <f t="shared" si="465"/>
        <v>3</v>
      </c>
      <c r="E1705" s="33">
        <f t="shared" si="471"/>
        <v>0</v>
      </c>
      <c r="F1705" s="268">
        <f>IF($F$12=0,0,IF(予定価格!$G$1939=0,ROUND(予定価格!H1693*(入力表!$F$12/予定価格!$H$1943),-H1705),ROUND((予定価格!G1693*(入力表!$F$12-予定価格!$H$1943)/予定価格!$G$1943)+予定価格!H1693,-H1705)))+I1705</f>
        <v>0</v>
      </c>
      <c r="G1705" s="268"/>
      <c r="H1705" s="34">
        <f t="shared" si="466"/>
        <v>3</v>
      </c>
      <c r="I1705" s="35">
        <f t="shared" si="472"/>
        <v>0</v>
      </c>
      <c r="J1705" s="252">
        <f t="shared" si="473"/>
        <v>0</v>
      </c>
      <c r="K1705" s="12">
        <f t="shared" si="474"/>
        <v>0</v>
      </c>
      <c r="L1705" s="37"/>
      <c r="M1705" s="6">
        <f>ROUND(予定価格!B1693*査定表!$B$1949,-$F$14)</f>
        <v>0</v>
      </c>
      <c r="N1705">
        <f>IF(M1705=0,1,M1705/予定価格!B1693)</f>
        <v>1</v>
      </c>
      <c r="O1705">
        <f t="shared" si="467"/>
        <v>11</v>
      </c>
      <c r="P1705">
        <f t="shared" si="475"/>
        <v>0</v>
      </c>
      <c r="Q1705">
        <f>IF(M1705=0,0,M1705/予定価格!B1693)</f>
        <v>0</v>
      </c>
      <c r="R1705">
        <f t="shared" si="468"/>
        <v>11</v>
      </c>
      <c r="S1705">
        <f t="shared" si="476"/>
        <v>0</v>
      </c>
      <c r="T1705" s="6">
        <f t="shared" si="477"/>
        <v>0</v>
      </c>
      <c r="U1705" s="6" t="e">
        <f>IF(予定価格!$G$1939=0,ROUND(予定価格!H1693*(入力表!$F$12/予定価格!$H$1943),-$F$14),ROUND((予定価格!G1693*(入力表!$F$12-予定価格!$H$1943)/予定価格!$G$1943)+予定価格!H1693,-$F$14))</f>
        <v>#DIV/0!</v>
      </c>
      <c r="V1705" t="e">
        <f>IF(U1705=0,1,IF(予定価格!O1693=0,1,(U1705-予定価格!P1693)/予定価格!O1693))</f>
        <v>#DIV/0!</v>
      </c>
      <c r="W1705" t="e">
        <f t="shared" si="469"/>
        <v>#DIV/0!</v>
      </c>
      <c r="X1705" t="e">
        <f t="shared" si="478"/>
        <v>#DIV/0!</v>
      </c>
      <c r="Y1705" t="e">
        <f>IF(U1705=0,0,IF(予定価格!G1693=0,0,(U1705-予定価格!H1693)/予定価格!G1693))</f>
        <v>#DIV/0!</v>
      </c>
      <c r="Z1705" t="e">
        <f t="shared" si="470"/>
        <v>#DIV/0!</v>
      </c>
      <c r="AA1705" t="e">
        <f t="shared" si="479"/>
        <v>#DIV/0!</v>
      </c>
      <c r="AB1705" s="6" t="e">
        <f t="shared" si="480"/>
        <v>#DIV/0!</v>
      </c>
    </row>
    <row r="1706" spans="1:28" hidden="1" x14ac:dyDescent="0.2">
      <c r="A1706">
        <f>+予定価格!A1694</f>
        <v>0</v>
      </c>
      <c r="B1706" s="268">
        <f>ROUND(予定価格!B1694*査定表!$B$1949,-D1706)+E1706</f>
        <v>0</v>
      </c>
      <c r="C1706" s="268"/>
      <c r="D1706" s="32">
        <f t="shared" si="465"/>
        <v>3</v>
      </c>
      <c r="E1706" s="33">
        <f t="shared" si="471"/>
        <v>0</v>
      </c>
      <c r="F1706" s="268">
        <f>IF($F$12=0,0,IF(予定価格!$G$1939=0,ROUND(予定価格!H1694*(入力表!$F$12/予定価格!$H$1943),-H1706),ROUND((予定価格!G1694*(入力表!$F$12-予定価格!$H$1943)/予定価格!$G$1943)+予定価格!H1694,-H1706)))+I1706</f>
        <v>0</v>
      </c>
      <c r="G1706" s="268"/>
      <c r="H1706" s="34">
        <f t="shared" si="466"/>
        <v>3</v>
      </c>
      <c r="I1706" s="35">
        <f t="shared" si="472"/>
        <v>0</v>
      </c>
      <c r="J1706" s="252">
        <f t="shared" si="473"/>
        <v>0</v>
      </c>
      <c r="K1706" s="12">
        <f t="shared" si="474"/>
        <v>0</v>
      </c>
      <c r="L1706" s="37"/>
      <c r="M1706" s="6">
        <f>ROUND(予定価格!B1694*査定表!$B$1949,-$F$14)</f>
        <v>0</v>
      </c>
      <c r="N1706">
        <f>IF(M1706=0,1,M1706/予定価格!B1694)</f>
        <v>1</v>
      </c>
      <c r="O1706">
        <f t="shared" si="467"/>
        <v>11</v>
      </c>
      <c r="P1706">
        <f t="shared" si="475"/>
        <v>0</v>
      </c>
      <c r="Q1706">
        <f>IF(M1706=0,0,M1706/予定価格!B1694)</f>
        <v>0</v>
      </c>
      <c r="R1706">
        <f t="shared" si="468"/>
        <v>11</v>
      </c>
      <c r="S1706">
        <f t="shared" si="476"/>
        <v>0</v>
      </c>
      <c r="T1706" s="6">
        <f t="shared" si="477"/>
        <v>0</v>
      </c>
      <c r="U1706" s="6" t="e">
        <f>IF(予定価格!$G$1939=0,ROUND(予定価格!H1694*(入力表!$F$12/予定価格!$H$1943),-$F$14),ROUND((予定価格!G1694*(入力表!$F$12-予定価格!$H$1943)/予定価格!$G$1943)+予定価格!H1694,-$F$14))</f>
        <v>#DIV/0!</v>
      </c>
      <c r="V1706" t="e">
        <f>IF(U1706=0,1,IF(予定価格!O1694=0,1,(U1706-予定価格!P1694)/予定価格!O1694))</f>
        <v>#DIV/0!</v>
      </c>
      <c r="W1706" t="e">
        <f t="shared" si="469"/>
        <v>#DIV/0!</v>
      </c>
      <c r="X1706" t="e">
        <f t="shared" si="478"/>
        <v>#DIV/0!</v>
      </c>
      <c r="Y1706" t="e">
        <f>IF(U1706=0,0,IF(予定価格!G1694=0,0,(U1706-予定価格!H1694)/予定価格!G1694))</f>
        <v>#DIV/0!</v>
      </c>
      <c r="Z1706" t="e">
        <f t="shared" si="470"/>
        <v>#DIV/0!</v>
      </c>
      <c r="AA1706" t="e">
        <f t="shared" si="479"/>
        <v>#DIV/0!</v>
      </c>
      <c r="AB1706" s="6" t="e">
        <f t="shared" si="480"/>
        <v>#DIV/0!</v>
      </c>
    </row>
    <row r="1707" spans="1:28" hidden="1" x14ac:dyDescent="0.2">
      <c r="A1707">
        <f>+予定価格!A1695</f>
        <v>0</v>
      </c>
      <c r="B1707" s="268">
        <f>ROUND(予定価格!B1695*査定表!$B$1949,-D1707)+E1707</f>
        <v>0</v>
      </c>
      <c r="C1707" s="268"/>
      <c r="D1707" s="32">
        <f t="shared" si="465"/>
        <v>3</v>
      </c>
      <c r="E1707" s="33">
        <f t="shared" si="471"/>
        <v>0</v>
      </c>
      <c r="F1707" s="268">
        <f>IF($F$12=0,0,IF(予定価格!$G$1939=0,ROUND(予定価格!H1695*(入力表!$F$12/予定価格!$H$1943),-H1707),ROUND((予定価格!G1695*(入力表!$F$12-予定価格!$H$1943)/予定価格!$G$1943)+予定価格!H1695,-H1707)))+I1707</f>
        <v>0</v>
      </c>
      <c r="G1707" s="268"/>
      <c r="H1707" s="34">
        <f t="shared" si="466"/>
        <v>3</v>
      </c>
      <c r="I1707" s="35">
        <f t="shared" si="472"/>
        <v>0</v>
      </c>
      <c r="J1707" s="252">
        <f t="shared" si="473"/>
        <v>0</v>
      </c>
      <c r="K1707" s="12">
        <f t="shared" si="474"/>
        <v>0</v>
      </c>
      <c r="L1707" s="37"/>
      <c r="M1707" s="6">
        <f>ROUND(予定価格!B1695*査定表!$B$1949,-$F$14)</f>
        <v>0</v>
      </c>
      <c r="N1707">
        <f>IF(M1707=0,1,M1707/予定価格!B1695)</f>
        <v>1</v>
      </c>
      <c r="O1707">
        <f t="shared" si="467"/>
        <v>11</v>
      </c>
      <c r="P1707">
        <f t="shared" si="475"/>
        <v>0</v>
      </c>
      <c r="Q1707">
        <f>IF(M1707=0,0,M1707/予定価格!B1695)</f>
        <v>0</v>
      </c>
      <c r="R1707">
        <f t="shared" si="468"/>
        <v>11</v>
      </c>
      <c r="S1707">
        <f t="shared" si="476"/>
        <v>0</v>
      </c>
      <c r="T1707" s="6">
        <f t="shared" si="477"/>
        <v>0</v>
      </c>
      <c r="U1707" s="6" t="e">
        <f>IF(予定価格!$G$1939=0,ROUND(予定価格!H1695*(入力表!$F$12/予定価格!$H$1943),-$F$14),ROUND((予定価格!G1695*(入力表!$F$12-予定価格!$H$1943)/予定価格!$G$1943)+予定価格!H1695,-$F$14))</f>
        <v>#DIV/0!</v>
      </c>
      <c r="V1707" t="e">
        <f>IF(U1707=0,1,IF(予定価格!O1695=0,1,(U1707-予定価格!P1695)/予定価格!O1695))</f>
        <v>#DIV/0!</v>
      </c>
      <c r="W1707" t="e">
        <f t="shared" si="469"/>
        <v>#DIV/0!</v>
      </c>
      <c r="X1707" t="e">
        <f t="shared" si="478"/>
        <v>#DIV/0!</v>
      </c>
      <c r="Y1707" t="e">
        <f>IF(U1707=0,0,IF(予定価格!G1695=0,0,(U1707-予定価格!H1695)/予定価格!G1695))</f>
        <v>#DIV/0!</v>
      </c>
      <c r="Z1707" t="e">
        <f t="shared" si="470"/>
        <v>#DIV/0!</v>
      </c>
      <c r="AA1707" t="e">
        <f t="shared" si="479"/>
        <v>#DIV/0!</v>
      </c>
      <c r="AB1707" s="6" t="e">
        <f t="shared" si="480"/>
        <v>#DIV/0!</v>
      </c>
    </row>
    <row r="1708" spans="1:28" hidden="1" x14ac:dyDescent="0.2">
      <c r="A1708">
        <f>+予定価格!A1696</f>
        <v>0</v>
      </c>
      <c r="B1708" s="268">
        <f>ROUND(予定価格!B1696*査定表!$B$1949,-D1708)+E1708</f>
        <v>0</v>
      </c>
      <c r="C1708" s="268"/>
      <c r="D1708" s="32">
        <f t="shared" si="465"/>
        <v>3</v>
      </c>
      <c r="E1708" s="33">
        <f t="shared" si="471"/>
        <v>0</v>
      </c>
      <c r="F1708" s="268">
        <f>IF($F$12=0,0,IF(予定価格!$G$1939=0,ROUND(予定価格!H1696*(入力表!$F$12/予定価格!$H$1943),-H1708),ROUND((予定価格!G1696*(入力表!$F$12-予定価格!$H$1943)/予定価格!$G$1943)+予定価格!H1696,-H1708)))+I1708</f>
        <v>0</v>
      </c>
      <c r="G1708" s="268"/>
      <c r="H1708" s="34">
        <f t="shared" si="466"/>
        <v>3</v>
      </c>
      <c r="I1708" s="35">
        <f t="shared" si="472"/>
        <v>0</v>
      </c>
      <c r="J1708" s="252">
        <f t="shared" si="473"/>
        <v>0</v>
      </c>
      <c r="K1708" s="12">
        <f t="shared" si="474"/>
        <v>0</v>
      </c>
      <c r="L1708" s="37"/>
      <c r="M1708" s="6">
        <f>ROUND(予定価格!B1696*査定表!$B$1949,-$F$14)</f>
        <v>0</v>
      </c>
      <c r="N1708">
        <f>IF(M1708=0,1,M1708/予定価格!B1696)</f>
        <v>1</v>
      </c>
      <c r="O1708">
        <f t="shared" si="467"/>
        <v>11</v>
      </c>
      <c r="P1708">
        <f t="shared" si="475"/>
        <v>0</v>
      </c>
      <c r="Q1708">
        <f>IF(M1708=0,0,M1708/予定価格!B1696)</f>
        <v>0</v>
      </c>
      <c r="R1708">
        <f t="shared" si="468"/>
        <v>11</v>
      </c>
      <c r="S1708">
        <f t="shared" si="476"/>
        <v>0</v>
      </c>
      <c r="T1708" s="6">
        <f t="shared" si="477"/>
        <v>0</v>
      </c>
      <c r="U1708" s="6" t="e">
        <f>IF(予定価格!$G$1939=0,ROUND(予定価格!H1696*(入力表!$F$12/予定価格!$H$1943),-$F$14),ROUND((予定価格!G1696*(入力表!$F$12-予定価格!$H$1943)/予定価格!$G$1943)+予定価格!H1696,-$F$14))</f>
        <v>#DIV/0!</v>
      </c>
      <c r="V1708" t="e">
        <f>IF(U1708=0,1,IF(予定価格!O1696=0,1,(U1708-予定価格!P1696)/予定価格!O1696))</f>
        <v>#DIV/0!</v>
      </c>
      <c r="W1708" t="e">
        <f t="shared" si="469"/>
        <v>#DIV/0!</v>
      </c>
      <c r="X1708" t="e">
        <f t="shared" si="478"/>
        <v>#DIV/0!</v>
      </c>
      <c r="Y1708" t="e">
        <f>IF(U1708=0,0,IF(予定価格!G1696=0,0,(U1708-予定価格!H1696)/予定価格!G1696))</f>
        <v>#DIV/0!</v>
      </c>
      <c r="Z1708" t="e">
        <f t="shared" si="470"/>
        <v>#DIV/0!</v>
      </c>
      <c r="AA1708" t="e">
        <f t="shared" si="479"/>
        <v>#DIV/0!</v>
      </c>
      <c r="AB1708" s="6" t="e">
        <f t="shared" si="480"/>
        <v>#DIV/0!</v>
      </c>
    </row>
    <row r="1709" spans="1:28" hidden="1" x14ac:dyDescent="0.2">
      <c r="A1709">
        <f>+予定価格!A1697</f>
        <v>0</v>
      </c>
      <c r="B1709" s="268">
        <f>ROUND(予定価格!B1697*査定表!$B$1949,-D1709)+E1709</f>
        <v>0</v>
      </c>
      <c r="C1709" s="268"/>
      <c r="D1709" s="32">
        <f t="shared" si="465"/>
        <v>3</v>
      </c>
      <c r="E1709" s="33">
        <f t="shared" si="471"/>
        <v>0</v>
      </c>
      <c r="F1709" s="268">
        <f>IF($F$12=0,0,IF(予定価格!$G$1939=0,ROUND(予定価格!H1697*(入力表!$F$12/予定価格!$H$1943),-H1709),ROUND((予定価格!G1697*(入力表!$F$12-予定価格!$H$1943)/予定価格!$G$1943)+予定価格!H1697,-H1709)))+I1709</f>
        <v>0</v>
      </c>
      <c r="G1709" s="268"/>
      <c r="H1709" s="34">
        <f t="shared" si="466"/>
        <v>3</v>
      </c>
      <c r="I1709" s="35">
        <f t="shared" si="472"/>
        <v>0</v>
      </c>
      <c r="J1709" s="252">
        <f t="shared" si="473"/>
        <v>0</v>
      </c>
      <c r="K1709" s="12">
        <f t="shared" si="474"/>
        <v>0</v>
      </c>
      <c r="L1709" s="37"/>
      <c r="M1709" s="6">
        <f>ROUND(予定価格!B1697*査定表!$B$1949,-$F$14)</f>
        <v>0</v>
      </c>
      <c r="N1709">
        <f>IF(M1709=0,1,M1709/予定価格!B1697)</f>
        <v>1</v>
      </c>
      <c r="O1709">
        <f t="shared" si="467"/>
        <v>11</v>
      </c>
      <c r="P1709">
        <f t="shared" si="475"/>
        <v>0</v>
      </c>
      <c r="Q1709">
        <f>IF(M1709=0,0,M1709/予定価格!B1697)</f>
        <v>0</v>
      </c>
      <c r="R1709">
        <f t="shared" si="468"/>
        <v>11</v>
      </c>
      <c r="S1709">
        <f t="shared" si="476"/>
        <v>0</v>
      </c>
      <c r="T1709" s="6">
        <f t="shared" si="477"/>
        <v>0</v>
      </c>
      <c r="U1709" s="6" t="e">
        <f>IF(予定価格!$G$1939=0,ROUND(予定価格!H1697*(入力表!$F$12/予定価格!$H$1943),-$F$14),ROUND((予定価格!G1697*(入力表!$F$12-予定価格!$H$1943)/予定価格!$G$1943)+予定価格!H1697,-$F$14))</f>
        <v>#DIV/0!</v>
      </c>
      <c r="V1709" t="e">
        <f>IF(U1709=0,1,IF(予定価格!O1697=0,1,(U1709-予定価格!P1697)/予定価格!O1697))</f>
        <v>#DIV/0!</v>
      </c>
      <c r="W1709" t="e">
        <f t="shared" si="469"/>
        <v>#DIV/0!</v>
      </c>
      <c r="X1709" t="e">
        <f t="shared" si="478"/>
        <v>#DIV/0!</v>
      </c>
      <c r="Y1709" t="e">
        <f>IF(U1709=0,0,IF(予定価格!G1697=0,0,(U1709-予定価格!H1697)/予定価格!G1697))</f>
        <v>#DIV/0!</v>
      </c>
      <c r="Z1709" t="e">
        <f t="shared" si="470"/>
        <v>#DIV/0!</v>
      </c>
      <c r="AA1709" t="e">
        <f t="shared" si="479"/>
        <v>#DIV/0!</v>
      </c>
      <c r="AB1709" s="6" t="e">
        <f t="shared" si="480"/>
        <v>#DIV/0!</v>
      </c>
    </row>
    <row r="1710" spans="1:28" hidden="1" x14ac:dyDescent="0.2">
      <c r="A1710">
        <f>+予定価格!A1698</f>
        <v>0</v>
      </c>
      <c r="B1710" s="268">
        <f>ROUND(予定価格!B1698*査定表!$B$1949,-D1710)+E1710</f>
        <v>0</v>
      </c>
      <c r="C1710" s="268"/>
      <c r="D1710" s="32">
        <f t="shared" si="465"/>
        <v>3</v>
      </c>
      <c r="E1710" s="33">
        <f t="shared" si="471"/>
        <v>0</v>
      </c>
      <c r="F1710" s="268">
        <f>IF($F$12=0,0,IF(予定価格!$G$1939=0,ROUND(予定価格!H1698*(入力表!$F$12/予定価格!$H$1943),-H1710),ROUND((予定価格!G1698*(入力表!$F$12-予定価格!$H$1943)/予定価格!$G$1943)+予定価格!H1698,-H1710)))+I1710</f>
        <v>0</v>
      </c>
      <c r="G1710" s="268"/>
      <c r="H1710" s="34">
        <f t="shared" si="466"/>
        <v>3</v>
      </c>
      <c r="I1710" s="35">
        <f t="shared" si="472"/>
        <v>0</v>
      </c>
      <c r="J1710" s="252">
        <f t="shared" si="473"/>
        <v>0</v>
      </c>
      <c r="K1710" s="12">
        <f t="shared" si="474"/>
        <v>0</v>
      </c>
      <c r="L1710" s="37"/>
      <c r="M1710" s="6">
        <f>ROUND(予定価格!B1698*査定表!$B$1949,-$F$14)</f>
        <v>0</v>
      </c>
      <c r="N1710">
        <f>IF(M1710=0,1,M1710/予定価格!B1698)</f>
        <v>1</v>
      </c>
      <c r="O1710">
        <f t="shared" si="467"/>
        <v>11</v>
      </c>
      <c r="P1710">
        <f t="shared" si="475"/>
        <v>0</v>
      </c>
      <c r="Q1710">
        <f>IF(M1710=0,0,M1710/予定価格!B1698)</f>
        <v>0</v>
      </c>
      <c r="R1710">
        <f t="shared" si="468"/>
        <v>11</v>
      </c>
      <c r="S1710">
        <f t="shared" si="476"/>
        <v>0</v>
      </c>
      <c r="T1710" s="6">
        <f t="shared" si="477"/>
        <v>0</v>
      </c>
      <c r="U1710" s="6" t="e">
        <f>IF(予定価格!$G$1939=0,ROUND(予定価格!H1698*(入力表!$F$12/予定価格!$H$1943),-$F$14),ROUND((予定価格!G1698*(入力表!$F$12-予定価格!$H$1943)/予定価格!$G$1943)+予定価格!H1698,-$F$14))</f>
        <v>#DIV/0!</v>
      </c>
      <c r="V1710" t="e">
        <f>IF(U1710=0,1,IF(予定価格!O1698=0,1,(U1710-予定価格!P1698)/予定価格!O1698))</f>
        <v>#DIV/0!</v>
      </c>
      <c r="W1710" t="e">
        <f t="shared" si="469"/>
        <v>#DIV/0!</v>
      </c>
      <c r="X1710" t="e">
        <f t="shared" si="478"/>
        <v>#DIV/0!</v>
      </c>
      <c r="Y1710" t="e">
        <f>IF(U1710=0,0,IF(予定価格!G1698=0,0,(U1710-予定価格!H1698)/予定価格!G1698))</f>
        <v>#DIV/0!</v>
      </c>
      <c r="Z1710" t="e">
        <f t="shared" si="470"/>
        <v>#DIV/0!</v>
      </c>
      <c r="AA1710" t="e">
        <f t="shared" si="479"/>
        <v>#DIV/0!</v>
      </c>
      <c r="AB1710" s="6" t="e">
        <f t="shared" si="480"/>
        <v>#DIV/0!</v>
      </c>
    </row>
    <row r="1711" spans="1:28" hidden="1" x14ac:dyDescent="0.2">
      <c r="A1711">
        <f>+予定価格!A1699</f>
        <v>0</v>
      </c>
      <c r="B1711" s="268">
        <f>ROUND(予定価格!B1699*査定表!$B$1949,-D1711)+E1711</f>
        <v>0</v>
      </c>
      <c r="C1711" s="268"/>
      <c r="D1711" s="32">
        <f t="shared" si="465"/>
        <v>3</v>
      </c>
      <c r="E1711" s="33">
        <f t="shared" si="471"/>
        <v>0</v>
      </c>
      <c r="F1711" s="268">
        <f>IF($F$12=0,0,IF(予定価格!$G$1939=0,ROUND(予定価格!H1699*(入力表!$F$12/予定価格!$H$1943),-H1711),ROUND((予定価格!G1699*(入力表!$F$12-予定価格!$H$1943)/予定価格!$G$1943)+予定価格!H1699,-H1711)))+I1711</f>
        <v>0</v>
      </c>
      <c r="G1711" s="268"/>
      <c r="H1711" s="34">
        <f t="shared" si="466"/>
        <v>3</v>
      </c>
      <c r="I1711" s="35">
        <f t="shared" si="472"/>
        <v>0</v>
      </c>
      <c r="J1711" s="252">
        <f t="shared" si="473"/>
        <v>0</v>
      </c>
      <c r="K1711" s="12">
        <f t="shared" si="474"/>
        <v>0</v>
      </c>
      <c r="L1711" s="37"/>
      <c r="M1711" s="6">
        <f>ROUND(予定価格!B1699*査定表!$B$1949,-$F$14)</f>
        <v>0</v>
      </c>
      <c r="N1711">
        <f>IF(M1711=0,1,M1711/予定価格!B1699)</f>
        <v>1</v>
      </c>
      <c r="O1711">
        <f t="shared" si="467"/>
        <v>11</v>
      </c>
      <c r="P1711">
        <f t="shared" si="475"/>
        <v>0</v>
      </c>
      <c r="Q1711">
        <f>IF(M1711=0,0,M1711/予定価格!B1699)</f>
        <v>0</v>
      </c>
      <c r="R1711">
        <f t="shared" si="468"/>
        <v>11</v>
      </c>
      <c r="S1711">
        <f t="shared" si="476"/>
        <v>0</v>
      </c>
      <c r="T1711" s="6">
        <f t="shared" si="477"/>
        <v>0</v>
      </c>
      <c r="U1711" s="6" t="e">
        <f>IF(予定価格!$G$1939=0,ROUND(予定価格!H1699*(入力表!$F$12/予定価格!$H$1943),-$F$14),ROUND((予定価格!G1699*(入力表!$F$12-予定価格!$H$1943)/予定価格!$G$1943)+予定価格!H1699,-$F$14))</f>
        <v>#DIV/0!</v>
      </c>
      <c r="V1711" t="e">
        <f>IF(U1711=0,1,IF(予定価格!O1699=0,1,(U1711-予定価格!P1699)/予定価格!O1699))</f>
        <v>#DIV/0!</v>
      </c>
      <c r="W1711" t="e">
        <f t="shared" si="469"/>
        <v>#DIV/0!</v>
      </c>
      <c r="X1711" t="e">
        <f t="shared" si="478"/>
        <v>#DIV/0!</v>
      </c>
      <c r="Y1711" t="e">
        <f>IF(U1711=0,0,IF(予定価格!G1699=0,0,(U1711-予定価格!H1699)/予定価格!G1699))</f>
        <v>#DIV/0!</v>
      </c>
      <c r="Z1711" t="e">
        <f t="shared" si="470"/>
        <v>#DIV/0!</v>
      </c>
      <c r="AA1711" t="e">
        <f t="shared" si="479"/>
        <v>#DIV/0!</v>
      </c>
      <c r="AB1711" s="6" t="e">
        <f t="shared" si="480"/>
        <v>#DIV/0!</v>
      </c>
    </row>
    <row r="1712" spans="1:28" hidden="1" x14ac:dyDescent="0.2">
      <c r="A1712">
        <f>+予定価格!A1700</f>
        <v>0</v>
      </c>
      <c r="B1712" s="268">
        <f>ROUND(予定価格!B1700*査定表!$B$1949,-D1712)+E1712</f>
        <v>0</v>
      </c>
      <c r="C1712" s="268"/>
      <c r="D1712" s="32">
        <f t="shared" si="465"/>
        <v>3</v>
      </c>
      <c r="E1712" s="33">
        <f t="shared" si="471"/>
        <v>0</v>
      </c>
      <c r="F1712" s="268">
        <f>IF($F$12=0,0,IF(予定価格!$G$1939=0,ROUND(予定価格!H1700*(入力表!$F$12/予定価格!$H$1943),-H1712),ROUND((予定価格!G1700*(入力表!$F$12-予定価格!$H$1943)/予定価格!$G$1943)+予定価格!H1700,-H1712)))+I1712</f>
        <v>0</v>
      </c>
      <c r="G1712" s="268"/>
      <c r="H1712" s="34">
        <f t="shared" si="466"/>
        <v>3</v>
      </c>
      <c r="I1712" s="35">
        <f t="shared" si="472"/>
        <v>0</v>
      </c>
      <c r="J1712" s="252">
        <f t="shared" si="473"/>
        <v>0</v>
      </c>
      <c r="K1712" s="12">
        <f t="shared" si="474"/>
        <v>0</v>
      </c>
      <c r="L1712" s="37"/>
      <c r="M1712" s="6">
        <f>ROUND(予定価格!B1700*査定表!$B$1949,-$F$14)</f>
        <v>0</v>
      </c>
      <c r="N1712">
        <f>IF(M1712=0,1,M1712/予定価格!B1700)</f>
        <v>1</v>
      </c>
      <c r="O1712">
        <f t="shared" si="467"/>
        <v>11</v>
      </c>
      <c r="P1712">
        <f t="shared" si="475"/>
        <v>0</v>
      </c>
      <c r="Q1712">
        <f>IF(M1712=0,0,M1712/予定価格!B1700)</f>
        <v>0</v>
      </c>
      <c r="R1712">
        <f t="shared" si="468"/>
        <v>11</v>
      </c>
      <c r="S1712">
        <f t="shared" si="476"/>
        <v>0</v>
      </c>
      <c r="T1712" s="6">
        <f t="shared" si="477"/>
        <v>0</v>
      </c>
      <c r="U1712" s="6" t="e">
        <f>IF(予定価格!$G$1939=0,ROUND(予定価格!H1700*(入力表!$F$12/予定価格!$H$1943),-$F$14),ROUND((予定価格!G1700*(入力表!$F$12-予定価格!$H$1943)/予定価格!$G$1943)+予定価格!H1700,-$F$14))</f>
        <v>#DIV/0!</v>
      </c>
      <c r="V1712" t="e">
        <f>IF(U1712=0,1,IF(予定価格!O1700=0,1,(U1712-予定価格!P1700)/予定価格!O1700))</f>
        <v>#DIV/0!</v>
      </c>
      <c r="W1712" t="e">
        <f t="shared" si="469"/>
        <v>#DIV/0!</v>
      </c>
      <c r="X1712" t="e">
        <f t="shared" si="478"/>
        <v>#DIV/0!</v>
      </c>
      <c r="Y1712" t="e">
        <f>IF(U1712=0,0,IF(予定価格!G1700=0,0,(U1712-予定価格!H1700)/予定価格!G1700))</f>
        <v>#DIV/0!</v>
      </c>
      <c r="Z1712" t="e">
        <f t="shared" si="470"/>
        <v>#DIV/0!</v>
      </c>
      <c r="AA1712" t="e">
        <f t="shared" si="479"/>
        <v>#DIV/0!</v>
      </c>
      <c r="AB1712" s="6" t="e">
        <f t="shared" si="480"/>
        <v>#DIV/0!</v>
      </c>
    </row>
    <row r="1713" spans="1:28" hidden="1" x14ac:dyDescent="0.2">
      <c r="A1713">
        <f>+予定価格!A1701</f>
        <v>0</v>
      </c>
      <c r="B1713" s="268">
        <f>ROUND(予定価格!B1701*査定表!$B$1949,-D1713)+E1713</f>
        <v>0</v>
      </c>
      <c r="C1713" s="268"/>
      <c r="D1713" s="32">
        <f t="shared" si="465"/>
        <v>3</v>
      </c>
      <c r="E1713" s="33">
        <f t="shared" si="471"/>
        <v>0</v>
      </c>
      <c r="F1713" s="268">
        <f>IF($F$12=0,0,IF(予定価格!$G$1939=0,ROUND(予定価格!H1701*(入力表!$F$12/予定価格!$H$1943),-H1713),ROUND((予定価格!G1701*(入力表!$F$12-予定価格!$H$1943)/予定価格!$G$1943)+予定価格!H1701,-H1713)))+I1713</f>
        <v>0</v>
      </c>
      <c r="G1713" s="268"/>
      <c r="H1713" s="34">
        <f t="shared" si="466"/>
        <v>3</v>
      </c>
      <c r="I1713" s="35">
        <f t="shared" si="472"/>
        <v>0</v>
      </c>
      <c r="J1713" s="252">
        <f t="shared" si="473"/>
        <v>0</v>
      </c>
      <c r="K1713" s="12">
        <f t="shared" si="474"/>
        <v>0</v>
      </c>
      <c r="L1713" s="37"/>
      <c r="M1713" s="6">
        <f>ROUND(予定価格!B1701*査定表!$B$1949,-$F$14)</f>
        <v>0</v>
      </c>
      <c r="N1713">
        <f>IF(M1713=0,1,M1713/予定価格!B1701)</f>
        <v>1</v>
      </c>
      <c r="O1713">
        <f t="shared" si="467"/>
        <v>11</v>
      </c>
      <c r="P1713">
        <f t="shared" si="475"/>
        <v>0</v>
      </c>
      <c r="Q1713">
        <f>IF(M1713=0,0,M1713/予定価格!B1701)</f>
        <v>0</v>
      </c>
      <c r="R1713">
        <f t="shared" si="468"/>
        <v>11</v>
      </c>
      <c r="S1713">
        <f t="shared" si="476"/>
        <v>0</v>
      </c>
      <c r="T1713" s="6">
        <f t="shared" si="477"/>
        <v>0</v>
      </c>
      <c r="U1713" s="6" t="e">
        <f>IF(予定価格!$G$1939=0,ROUND(予定価格!H1701*(入力表!$F$12/予定価格!$H$1943),-$F$14),ROUND((予定価格!G1701*(入力表!$F$12-予定価格!$H$1943)/予定価格!$G$1943)+予定価格!H1701,-$F$14))</f>
        <v>#DIV/0!</v>
      </c>
      <c r="V1713" t="e">
        <f>IF(U1713=0,1,IF(予定価格!O1701=0,1,(U1713-予定価格!P1701)/予定価格!O1701))</f>
        <v>#DIV/0!</v>
      </c>
      <c r="W1713" t="e">
        <f t="shared" si="469"/>
        <v>#DIV/0!</v>
      </c>
      <c r="X1713" t="e">
        <f t="shared" si="478"/>
        <v>#DIV/0!</v>
      </c>
      <c r="Y1713" t="e">
        <f>IF(U1713=0,0,IF(予定価格!G1701=0,0,(U1713-予定価格!H1701)/予定価格!G1701))</f>
        <v>#DIV/0!</v>
      </c>
      <c r="Z1713" t="e">
        <f t="shared" si="470"/>
        <v>#DIV/0!</v>
      </c>
      <c r="AA1713" t="e">
        <f t="shared" si="479"/>
        <v>#DIV/0!</v>
      </c>
      <c r="AB1713" s="6" t="e">
        <f t="shared" si="480"/>
        <v>#DIV/0!</v>
      </c>
    </row>
    <row r="1714" spans="1:28" hidden="1" x14ac:dyDescent="0.2">
      <c r="A1714">
        <f>+予定価格!A1702</f>
        <v>0</v>
      </c>
      <c r="B1714" s="268">
        <f>ROUND(予定価格!B1702*査定表!$B$1949,-D1714)+E1714</f>
        <v>0</v>
      </c>
      <c r="C1714" s="268"/>
      <c r="D1714" s="32">
        <f t="shared" si="465"/>
        <v>3</v>
      </c>
      <c r="E1714" s="33">
        <f t="shared" si="471"/>
        <v>0</v>
      </c>
      <c r="F1714" s="268">
        <f>IF($F$12=0,0,IF(予定価格!$G$1939=0,ROUND(予定価格!H1702*(入力表!$F$12/予定価格!$H$1943),-H1714),ROUND((予定価格!G1702*(入力表!$F$12-予定価格!$H$1943)/予定価格!$G$1943)+予定価格!H1702,-H1714)))+I1714</f>
        <v>0</v>
      </c>
      <c r="G1714" s="268"/>
      <c r="H1714" s="34">
        <f t="shared" si="466"/>
        <v>3</v>
      </c>
      <c r="I1714" s="35">
        <f t="shared" si="472"/>
        <v>0</v>
      </c>
      <c r="J1714" s="252">
        <f t="shared" si="473"/>
        <v>0</v>
      </c>
      <c r="K1714" s="12">
        <f t="shared" si="474"/>
        <v>0</v>
      </c>
      <c r="L1714" s="37"/>
      <c r="M1714" s="6">
        <f>ROUND(予定価格!B1702*査定表!$B$1949,-$F$14)</f>
        <v>0</v>
      </c>
      <c r="N1714">
        <f>IF(M1714=0,1,M1714/予定価格!B1702)</f>
        <v>1</v>
      </c>
      <c r="O1714">
        <f t="shared" si="467"/>
        <v>11</v>
      </c>
      <c r="P1714">
        <f t="shared" si="475"/>
        <v>0</v>
      </c>
      <c r="Q1714">
        <f>IF(M1714=0,0,M1714/予定価格!B1702)</f>
        <v>0</v>
      </c>
      <c r="R1714">
        <f t="shared" si="468"/>
        <v>11</v>
      </c>
      <c r="S1714">
        <f t="shared" si="476"/>
        <v>0</v>
      </c>
      <c r="T1714" s="6">
        <f t="shared" si="477"/>
        <v>0</v>
      </c>
      <c r="U1714" s="6" t="e">
        <f>IF(予定価格!$G$1939=0,ROUND(予定価格!H1702*(入力表!$F$12/予定価格!$H$1943),-$F$14),ROUND((予定価格!G1702*(入力表!$F$12-予定価格!$H$1943)/予定価格!$G$1943)+予定価格!H1702,-$F$14))</f>
        <v>#DIV/0!</v>
      </c>
      <c r="V1714" t="e">
        <f>IF(U1714=0,1,IF(予定価格!O1702=0,1,(U1714-予定価格!P1702)/予定価格!O1702))</f>
        <v>#DIV/0!</v>
      </c>
      <c r="W1714" t="e">
        <f t="shared" si="469"/>
        <v>#DIV/0!</v>
      </c>
      <c r="X1714" t="e">
        <f t="shared" si="478"/>
        <v>#DIV/0!</v>
      </c>
      <c r="Y1714" t="e">
        <f>IF(U1714=0,0,IF(予定価格!G1702=0,0,(U1714-予定価格!H1702)/予定価格!G1702))</f>
        <v>#DIV/0!</v>
      </c>
      <c r="Z1714" t="e">
        <f t="shared" si="470"/>
        <v>#DIV/0!</v>
      </c>
      <c r="AA1714" t="e">
        <f t="shared" si="479"/>
        <v>#DIV/0!</v>
      </c>
      <c r="AB1714" s="6" t="e">
        <f t="shared" si="480"/>
        <v>#DIV/0!</v>
      </c>
    </row>
    <row r="1715" spans="1:28" hidden="1" x14ac:dyDescent="0.2">
      <c r="A1715">
        <f>+予定価格!A1703</f>
        <v>0</v>
      </c>
      <c r="B1715" s="268">
        <f>ROUND(予定価格!B1703*査定表!$B$1949,-D1715)+E1715</f>
        <v>0</v>
      </c>
      <c r="C1715" s="268"/>
      <c r="D1715" s="32">
        <f t="shared" si="465"/>
        <v>3</v>
      </c>
      <c r="E1715" s="33">
        <f t="shared" si="471"/>
        <v>0</v>
      </c>
      <c r="F1715" s="268">
        <f>IF($F$12=0,0,IF(予定価格!$G$1939=0,ROUND(予定価格!H1703*(入力表!$F$12/予定価格!$H$1943),-H1715),ROUND((予定価格!G1703*(入力表!$F$12-予定価格!$H$1943)/予定価格!$G$1943)+予定価格!H1703,-H1715)))+I1715</f>
        <v>0</v>
      </c>
      <c r="G1715" s="268"/>
      <c r="H1715" s="34">
        <f t="shared" si="466"/>
        <v>3</v>
      </c>
      <c r="I1715" s="35">
        <f t="shared" si="472"/>
        <v>0</v>
      </c>
      <c r="J1715" s="252">
        <f t="shared" si="473"/>
        <v>0</v>
      </c>
      <c r="K1715" s="12">
        <f t="shared" si="474"/>
        <v>0</v>
      </c>
      <c r="L1715" s="37"/>
      <c r="M1715" s="6">
        <f>ROUND(予定価格!B1703*査定表!$B$1949,-$F$14)</f>
        <v>0</v>
      </c>
      <c r="N1715">
        <f>IF(M1715=0,1,M1715/予定価格!B1703)</f>
        <v>1</v>
      </c>
      <c r="O1715">
        <f t="shared" si="467"/>
        <v>11</v>
      </c>
      <c r="P1715">
        <f t="shared" si="475"/>
        <v>0</v>
      </c>
      <c r="Q1715">
        <f>IF(M1715=0,0,M1715/予定価格!B1703)</f>
        <v>0</v>
      </c>
      <c r="R1715">
        <f t="shared" si="468"/>
        <v>11</v>
      </c>
      <c r="S1715">
        <f t="shared" si="476"/>
        <v>0</v>
      </c>
      <c r="T1715" s="6">
        <f t="shared" si="477"/>
        <v>0</v>
      </c>
      <c r="U1715" s="6" t="e">
        <f>IF(予定価格!$G$1939=0,ROUND(予定価格!H1703*(入力表!$F$12/予定価格!$H$1943),-$F$14),ROUND((予定価格!G1703*(入力表!$F$12-予定価格!$H$1943)/予定価格!$G$1943)+予定価格!H1703,-$F$14))</f>
        <v>#DIV/0!</v>
      </c>
      <c r="V1715" t="e">
        <f>IF(U1715=0,1,IF(予定価格!O1703=0,1,(U1715-予定価格!P1703)/予定価格!O1703))</f>
        <v>#DIV/0!</v>
      </c>
      <c r="W1715" t="e">
        <f t="shared" si="469"/>
        <v>#DIV/0!</v>
      </c>
      <c r="X1715" t="e">
        <f t="shared" si="478"/>
        <v>#DIV/0!</v>
      </c>
      <c r="Y1715" t="e">
        <f>IF(U1715=0,0,IF(予定価格!G1703=0,0,(U1715-予定価格!H1703)/予定価格!G1703))</f>
        <v>#DIV/0!</v>
      </c>
      <c r="Z1715" t="e">
        <f t="shared" si="470"/>
        <v>#DIV/0!</v>
      </c>
      <c r="AA1715" t="e">
        <f t="shared" si="479"/>
        <v>#DIV/0!</v>
      </c>
      <c r="AB1715" s="6" t="e">
        <f t="shared" si="480"/>
        <v>#DIV/0!</v>
      </c>
    </row>
    <row r="1716" spans="1:28" hidden="1" x14ac:dyDescent="0.2">
      <c r="A1716">
        <f>+予定価格!A1704</f>
        <v>0</v>
      </c>
      <c r="B1716" s="268">
        <f>ROUND(予定価格!B1704*査定表!$B$1949,-D1716)+E1716</f>
        <v>0</v>
      </c>
      <c r="C1716" s="268"/>
      <c r="D1716" s="32">
        <f t="shared" si="465"/>
        <v>3</v>
      </c>
      <c r="E1716" s="33">
        <f t="shared" si="471"/>
        <v>0</v>
      </c>
      <c r="F1716" s="268">
        <f>IF($F$12=0,0,IF(予定価格!$G$1939=0,ROUND(予定価格!H1704*(入力表!$F$12/予定価格!$H$1943),-H1716),ROUND((予定価格!G1704*(入力表!$F$12-予定価格!$H$1943)/予定価格!$G$1943)+予定価格!H1704,-H1716)))+I1716</f>
        <v>0</v>
      </c>
      <c r="G1716" s="268"/>
      <c r="H1716" s="34">
        <f t="shared" si="466"/>
        <v>3</v>
      </c>
      <c r="I1716" s="35">
        <f t="shared" si="472"/>
        <v>0</v>
      </c>
      <c r="J1716" s="252">
        <f t="shared" si="473"/>
        <v>0</v>
      </c>
      <c r="K1716" s="12">
        <f t="shared" si="474"/>
        <v>0</v>
      </c>
      <c r="L1716" s="37"/>
      <c r="M1716" s="6">
        <f>ROUND(予定価格!B1704*査定表!$B$1949,-$F$14)</f>
        <v>0</v>
      </c>
      <c r="N1716">
        <f>IF(M1716=0,1,M1716/予定価格!B1704)</f>
        <v>1</v>
      </c>
      <c r="O1716">
        <f t="shared" si="467"/>
        <v>11</v>
      </c>
      <c r="P1716">
        <f t="shared" si="475"/>
        <v>0</v>
      </c>
      <c r="Q1716">
        <f>IF(M1716=0,0,M1716/予定価格!B1704)</f>
        <v>0</v>
      </c>
      <c r="R1716">
        <f t="shared" si="468"/>
        <v>11</v>
      </c>
      <c r="S1716">
        <f t="shared" si="476"/>
        <v>0</v>
      </c>
      <c r="T1716" s="6">
        <f t="shared" si="477"/>
        <v>0</v>
      </c>
      <c r="U1716" s="6" t="e">
        <f>IF(予定価格!$G$1939=0,ROUND(予定価格!H1704*(入力表!$F$12/予定価格!$H$1943),-$F$14),ROUND((予定価格!G1704*(入力表!$F$12-予定価格!$H$1943)/予定価格!$G$1943)+予定価格!H1704,-$F$14))</f>
        <v>#DIV/0!</v>
      </c>
      <c r="V1716" t="e">
        <f>IF(U1716=0,1,IF(予定価格!O1704=0,1,(U1716-予定価格!P1704)/予定価格!O1704))</f>
        <v>#DIV/0!</v>
      </c>
      <c r="W1716" t="e">
        <f t="shared" si="469"/>
        <v>#DIV/0!</v>
      </c>
      <c r="X1716" t="e">
        <f t="shared" si="478"/>
        <v>#DIV/0!</v>
      </c>
      <c r="Y1716" t="e">
        <f>IF(U1716=0,0,IF(予定価格!G1704=0,0,(U1716-予定価格!H1704)/予定価格!G1704))</f>
        <v>#DIV/0!</v>
      </c>
      <c r="Z1716" t="e">
        <f t="shared" si="470"/>
        <v>#DIV/0!</v>
      </c>
      <c r="AA1716" t="e">
        <f t="shared" si="479"/>
        <v>#DIV/0!</v>
      </c>
      <c r="AB1716" s="6" t="e">
        <f t="shared" si="480"/>
        <v>#DIV/0!</v>
      </c>
    </row>
    <row r="1717" spans="1:28" hidden="1" x14ac:dyDescent="0.2">
      <c r="A1717">
        <f>+予定価格!A1705</f>
        <v>0</v>
      </c>
      <c r="B1717" s="268">
        <f>ROUND(予定価格!B1705*査定表!$B$1949,-D1717)+E1717</f>
        <v>0</v>
      </c>
      <c r="C1717" s="268"/>
      <c r="D1717" s="32">
        <f t="shared" si="465"/>
        <v>3</v>
      </c>
      <c r="E1717" s="33">
        <f t="shared" si="471"/>
        <v>0</v>
      </c>
      <c r="F1717" s="268">
        <f>IF($F$12=0,0,IF(予定価格!$G$1939=0,ROUND(予定価格!H1705*(入力表!$F$12/予定価格!$H$1943),-H1717),ROUND((予定価格!G1705*(入力表!$F$12-予定価格!$H$1943)/予定価格!$G$1943)+予定価格!H1705,-H1717)))+I1717</f>
        <v>0</v>
      </c>
      <c r="G1717" s="268"/>
      <c r="H1717" s="34">
        <f t="shared" si="466"/>
        <v>3</v>
      </c>
      <c r="I1717" s="35">
        <f t="shared" si="472"/>
        <v>0</v>
      </c>
      <c r="J1717" s="252">
        <f t="shared" si="473"/>
        <v>0</v>
      </c>
      <c r="K1717" s="12">
        <f t="shared" si="474"/>
        <v>0</v>
      </c>
      <c r="L1717" s="37"/>
      <c r="M1717" s="6">
        <f>ROUND(予定価格!B1705*査定表!$B$1949,-$F$14)</f>
        <v>0</v>
      </c>
      <c r="N1717">
        <f>IF(M1717=0,1,M1717/予定価格!B1705)</f>
        <v>1</v>
      </c>
      <c r="O1717">
        <f t="shared" si="467"/>
        <v>11</v>
      </c>
      <c r="P1717">
        <f t="shared" si="475"/>
        <v>0</v>
      </c>
      <c r="Q1717">
        <f>IF(M1717=0,0,M1717/予定価格!B1705)</f>
        <v>0</v>
      </c>
      <c r="R1717">
        <f t="shared" si="468"/>
        <v>11</v>
      </c>
      <c r="S1717">
        <f t="shared" si="476"/>
        <v>0</v>
      </c>
      <c r="T1717" s="6">
        <f t="shared" si="477"/>
        <v>0</v>
      </c>
      <c r="U1717" s="6" t="e">
        <f>IF(予定価格!$G$1939=0,ROUND(予定価格!H1705*(入力表!$F$12/予定価格!$H$1943),-$F$14),ROUND((予定価格!G1705*(入力表!$F$12-予定価格!$H$1943)/予定価格!$G$1943)+予定価格!H1705,-$F$14))</f>
        <v>#DIV/0!</v>
      </c>
      <c r="V1717" t="e">
        <f>IF(U1717=0,1,IF(予定価格!O1705=0,1,(U1717-予定価格!P1705)/予定価格!O1705))</f>
        <v>#DIV/0!</v>
      </c>
      <c r="W1717" t="e">
        <f t="shared" si="469"/>
        <v>#DIV/0!</v>
      </c>
      <c r="X1717" t="e">
        <f t="shared" si="478"/>
        <v>#DIV/0!</v>
      </c>
      <c r="Y1717" t="e">
        <f>IF(U1717=0,0,IF(予定価格!G1705=0,0,(U1717-予定価格!H1705)/予定価格!G1705))</f>
        <v>#DIV/0!</v>
      </c>
      <c r="Z1717" t="e">
        <f t="shared" si="470"/>
        <v>#DIV/0!</v>
      </c>
      <c r="AA1717" t="e">
        <f t="shared" si="479"/>
        <v>#DIV/0!</v>
      </c>
      <c r="AB1717" s="6" t="e">
        <f t="shared" si="480"/>
        <v>#DIV/0!</v>
      </c>
    </row>
    <row r="1718" spans="1:28" hidden="1" x14ac:dyDescent="0.2">
      <c r="A1718">
        <f>+予定価格!A1706</f>
        <v>0</v>
      </c>
      <c r="B1718" s="268">
        <f>ROUND(予定価格!B1706*査定表!$B$1949,-D1718)+E1718</f>
        <v>0</v>
      </c>
      <c r="C1718" s="268"/>
      <c r="D1718" s="32">
        <f t="shared" si="465"/>
        <v>3</v>
      </c>
      <c r="E1718" s="33">
        <f t="shared" si="471"/>
        <v>0</v>
      </c>
      <c r="F1718" s="268">
        <f>IF($F$12=0,0,IF(予定価格!$G$1939=0,ROUND(予定価格!H1706*(入力表!$F$12/予定価格!$H$1943),-H1718),ROUND((予定価格!G1706*(入力表!$F$12-予定価格!$H$1943)/予定価格!$G$1943)+予定価格!H1706,-H1718)))+I1718</f>
        <v>0</v>
      </c>
      <c r="G1718" s="268"/>
      <c r="H1718" s="34">
        <f t="shared" si="466"/>
        <v>3</v>
      </c>
      <c r="I1718" s="35">
        <f t="shared" si="472"/>
        <v>0</v>
      </c>
      <c r="J1718" s="252">
        <f t="shared" si="473"/>
        <v>0</v>
      </c>
      <c r="K1718" s="12">
        <f t="shared" si="474"/>
        <v>0</v>
      </c>
      <c r="L1718" s="37"/>
      <c r="M1718" s="6">
        <f>ROUND(予定価格!B1706*査定表!$B$1949,-$F$14)</f>
        <v>0</v>
      </c>
      <c r="N1718">
        <f>IF(M1718=0,1,M1718/予定価格!B1706)</f>
        <v>1</v>
      </c>
      <c r="O1718">
        <f t="shared" si="467"/>
        <v>11</v>
      </c>
      <c r="P1718">
        <f t="shared" si="475"/>
        <v>0</v>
      </c>
      <c r="Q1718">
        <f>IF(M1718=0,0,M1718/予定価格!B1706)</f>
        <v>0</v>
      </c>
      <c r="R1718">
        <f t="shared" si="468"/>
        <v>11</v>
      </c>
      <c r="S1718">
        <f t="shared" si="476"/>
        <v>0</v>
      </c>
      <c r="T1718" s="6">
        <f t="shared" si="477"/>
        <v>0</v>
      </c>
      <c r="U1718" s="6" t="e">
        <f>IF(予定価格!$G$1939=0,ROUND(予定価格!H1706*(入力表!$F$12/予定価格!$H$1943),-$F$14),ROUND((予定価格!G1706*(入力表!$F$12-予定価格!$H$1943)/予定価格!$G$1943)+予定価格!H1706,-$F$14))</f>
        <v>#DIV/0!</v>
      </c>
      <c r="V1718" t="e">
        <f>IF(U1718=0,1,IF(予定価格!O1706=0,1,(U1718-予定価格!P1706)/予定価格!O1706))</f>
        <v>#DIV/0!</v>
      </c>
      <c r="W1718" t="e">
        <f t="shared" si="469"/>
        <v>#DIV/0!</v>
      </c>
      <c r="X1718" t="e">
        <f t="shared" si="478"/>
        <v>#DIV/0!</v>
      </c>
      <c r="Y1718" t="e">
        <f>IF(U1718=0,0,IF(予定価格!G1706=0,0,(U1718-予定価格!H1706)/予定価格!G1706))</f>
        <v>#DIV/0!</v>
      </c>
      <c r="Z1718" t="e">
        <f t="shared" si="470"/>
        <v>#DIV/0!</v>
      </c>
      <c r="AA1718" t="e">
        <f t="shared" si="479"/>
        <v>#DIV/0!</v>
      </c>
      <c r="AB1718" s="6" t="e">
        <f t="shared" si="480"/>
        <v>#DIV/0!</v>
      </c>
    </row>
    <row r="1719" spans="1:28" hidden="1" x14ac:dyDescent="0.2">
      <c r="A1719">
        <f>+予定価格!A1707</f>
        <v>0</v>
      </c>
      <c r="B1719" s="268">
        <f>ROUND(予定価格!B1707*査定表!$B$1949,-D1719)+E1719</f>
        <v>0</v>
      </c>
      <c r="C1719" s="268"/>
      <c r="D1719" s="32">
        <f t="shared" si="465"/>
        <v>3</v>
      </c>
      <c r="E1719" s="33">
        <f t="shared" si="471"/>
        <v>0</v>
      </c>
      <c r="F1719" s="268">
        <f>IF($F$12=0,0,IF(予定価格!$G$1939=0,ROUND(予定価格!H1707*(入力表!$F$12/予定価格!$H$1943),-H1719),ROUND((予定価格!G1707*(入力表!$F$12-予定価格!$H$1943)/予定価格!$G$1943)+予定価格!H1707,-H1719)))+I1719</f>
        <v>0</v>
      </c>
      <c r="G1719" s="268"/>
      <c r="H1719" s="34">
        <f t="shared" si="466"/>
        <v>3</v>
      </c>
      <c r="I1719" s="35">
        <f t="shared" si="472"/>
        <v>0</v>
      </c>
      <c r="J1719" s="252">
        <f t="shared" si="473"/>
        <v>0</v>
      </c>
      <c r="K1719" s="12">
        <f t="shared" si="474"/>
        <v>0</v>
      </c>
      <c r="L1719" s="37"/>
      <c r="M1719" s="6">
        <f>ROUND(予定価格!B1707*査定表!$B$1949,-$F$14)</f>
        <v>0</v>
      </c>
      <c r="N1719">
        <f>IF(M1719=0,1,M1719/予定価格!B1707)</f>
        <v>1</v>
      </c>
      <c r="O1719">
        <f t="shared" si="467"/>
        <v>11</v>
      </c>
      <c r="P1719">
        <f t="shared" si="475"/>
        <v>0</v>
      </c>
      <c r="Q1719">
        <f>IF(M1719=0,0,M1719/予定価格!B1707)</f>
        <v>0</v>
      </c>
      <c r="R1719">
        <f t="shared" si="468"/>
        <v>11</v>
      </c>
      <c r="S1719">
        <f t="shared" si="476"/>
        <v>0</v>
      </c>
      <c r="T1719" s="6">
        <f t="shared" si="477"/>
        <v>0</v>
      </c>
      <c r="U1719" s="6" t="e">
        <f>IF(予定価格!$G$1939=0,ROUND(予定価格!H1707*(入力表!$F$12/予定価格!$H$1943),-$F$14),ROUND((予定価格!G1707*(入力表!$F$12-予定価格!$H$1943)/予定価格!$G$1943)+予定価格!H1707,-$F$14))</f>
        <v>#DIV/0!</v>
      </c>
      <c r="V1719" t="e">
        <f>IF(U1719=0,1,IF(予定価格!O1707=0,1,(U1719-予定価格!P1707)/予定価格!O1707))</f>
        <v>#DIV/0!</v>
      </c>
      <c r="W1719" t="e">
        <f t="shared" si="469"/>
        <v>#DIV/0!</v>
      </c>
      <c r="X1719" t="e">
        <f t="shared" si="478"/>
        <v>#DIV/0!</v>
      </c>
      <c r="Y1719" t="e">
        <f>IF(U1719=0,0,IF(予定価格!G1707=0,0,(U1719-予定価格!H1707)/予定価格!G1707))</f>
        <v>#DIV/0!</v>
      </c>
      <c r="Z1719" t="e">
        <f t="shared" si="470"/>
        <v>#DIV/0!</v>
      </c>
      <c r="AA1719" t="e">
        <f t="shared" si="479"/>
        <v>#DIV/0!</v>
      </c>
      <c r="AB1719" s="6" t="e">
        <f t="shared" si="480"/>
        <v>#DIV/0!</v>
      </c>
    </row>
    <row r="1720" spans="1:28" hidden="1" x14ac:dyDescent="0.2">
      <c r="A1720">
        <f>+予定価格!A1708</f>
        <v>0</v>
      </c>
      <c r="B1720" s="268">
        <f>ROUND(予定価格!B1708*査定表!$B$1949,-D1720)+E1720</f>
        <v>0</v>
      </c>
      <c r="C1720" s="268"/>
      <c r="D1720" s="32">
        <f t="shared" si="465"/>
        <v>3</v>
      </c>
      <c r="E1720" s="33">
        <f t="shared" si="471"/>
        <v>0</v>
      </c>
      <c r="F1720" s="268">
        <f>IF($F$12=0,0,IF(予定価格!$G$1939=0,ROUND(予定価格!H1708*(入力表!$F$12/予定価格!$H$1943),-H1720),ROUND((予定価格!G1708*(入力表!$F$12-予定価格!$H$1943)/予定価格!$G$1943)+予定価格!H1708,-H1720)))+I1720</f>
        <v>0</v>
      </c>
      <c r="G1720" s="268"/>
      <c r="H1720" s="34">
        <f t="shared" si="466"/>
        <v>3</v>
      </c>
      <c r="I1720" s="35">
        <f t="shared" si="472"/>
        <v>0</v>
      </c>
      <c r="J1720" s="252">
        <f t="shared" si="473"/>
        <v>0</v>
      </c>
      <c r="K1720" s="12">
        <f t="shared" si="474"/>
        <v>0</v>
      </c>
      <c r="L1720" s="37"/>
      <c r="M1720" s="6">
        <f>ROUND(予定価格!B1708*査定表!$B$1949,-$F$14)</f>
        <v>0</v>
      </c>
      <c r="N1720">
        <f>IF(M1720=0,1,M1720/予定価格!B1708)</f>
        <v>1</v>
      </c>
      <c r="O1720">
        <f t="shared" si="467"/>
        <v>11</v>
      </c>
      <c r="P1720">
        <f t="shared" si="475"/>
        <v>0</v>
      </c>
      <c r="Q1720">
        <f>IF(M1720=0,0,M1720/予定価格!B1708)</f>
        <v>0</v>
      </c>
      <c r="R1720">
        <f t="shared" si="468"/>
        <v>11</v>
      </c>
      <c r="S1720">
        <f t="shared" si="476"/>
        <v>0</v>
      </c>
      <c r="T1720" s="6">
        <f t="shared" si="477"/>
        <v>0</v>
      </c>
      <c r="U1720" s="6" t="e">
        <f>IF(予定価格!$G$1939=0,ROUND(予定価格!H1708*(入力表!$F$12/予定価格!$H$1943),-$F$14),ROUND((予定価格!G1708*(入力表!$F$12-予定価格!$H$1943)/予定価格!$G$1943)+予定価格!H1708,-$F$14))</f>
        <v>#DIV/0!</v>
      </c>
      <c r="V1720" t="e">
        <f>IF(U1720=0,1,IF(予定価格!O1708=0,1,(U1720-予定価格!P1708)/予定価格!O1708))</f>
        <v>#DIV/0!</v>
      </c>
      <c r="W1720" t="e">
        <f t="shared" si="469"/>
        <v>#DIV/0!</v>
      </c>
      <c r="X1720" t="e">
        <f t="shared" si="478"/>
        <v>#DIV/0!</v>
      </c>
      <c r="Y1720" t="e">
        <f>IF(U1720=0,0,IF(予定価格!G1708=0,0,(U1720-予定価格!H1708)/予定価格!G1708))</f>
        <v>#DIV/0!</v>
      </c>
      <c r="Z1720" t="e">
        <f t="shared" si="470"/>
        <v>#DIV/0!</v>
      </c>
      <c r="AA1720" t="e">
        <f t="shared" si="479"/>
        <v>#DIV/0!</v>
      </c>
      <c r="AB1720" s="6" t="e">
        <f t="shared" si="480"/>
        <v>#DIV/0!</v>
      </c>
    </row>
    <row r="1721" spans="1:28" hidden="1" x14ac:dyDescent="0.2">
      <c r="A1721">
        <f>+予定価格!A1709</f>
        <v>0</v>
      </c>
      <c r="B1721" s="268">
        <f>ROUND(予定価格!B1709*査定表!$B$1949,-D1721)+E1721</f>
        <v>0</v>
      </c>
      <c r="C1721" s="268"/>
      <c r="D1721" s="32">
        <f t="shared" si="465"/>
        <v>3</v>
      </c>
      <c r="E1721" s="33">
        <f t="shared" si="471"/>
        <v>0</v>
      </c>
      <c r="F1721" s="268">
        <f>IF($F$12=0,0,IF(予定価格!$G$1939=0,ROUND(予定価格!H1709*(入力表!$F$12/予定価格!$H$1943),-H1721),ROUND((予定価格!G1709*(入力表!$F$12-予定価格!$H$1943)/予定価格!$G$1943)+予定価格!H1709,-H1721)))+I1721</f>
        <v>0</v>
      </c>
      <c r="G1721" s="268"/>
      <c r="H1721" s="34">
        <f t="shared" si="466"/>
        <v>3</v>
      </c>
      <c r="I1721" s="35">
        <f t="shared" si="472"/>
        <v>0</v>
      </c>
      <c r="J1721" s="252">
        <f t="shared" si="473"/>
        <v>0</v>
      </c>
      <c r="K1721" s="12">
        <f t="shared" si="474"/>
        <v>0</v>
      </c>
      <c r="L1721" s="37"/>
      <c r="M1721" s="6">
        <f>ROUND(予定価格!B1709*査定表!$B$1949,-$F$14)</f>
        <v>0</v>
      </c>
      <c r="N1721">
        <f>IF(M1721=0,1,M1721/予定価格!B1709)</f>
        <v>1</v>
      </c>
      <c r="O1721">
        <f t="shared" si="467"/>
        <v>11</v>
      </c>
      <c r="P1721">
        <f t="shared" si="475"/>
        <v>0</v>
      </c>
      <c r="Q1721">
        <f>IF(M1721=0,0,M1721/予定価格!B1709)</f>
        <v>0</v>
      </c>
      <c r="R1721">
        <f t="shared" si="468"/>
        <v>11</v>
      </c>
      <c r="S1721">
        <f t="shared" si="476"/>
        <v>0</v>
      </c>
      <c r="T1721" s="6">
        <f t="shared" si="477"/>
        <v>0</v>
      </c>
      <c r="U1721" s="6" t="e">
        <f>IF(予定価格!$G$1939=0,ROUND(予定価格!H1709*(入力表!$F$12/予定価格!$H$1943),-$F$14),ROUND((予定価格!G1709*(入力表!$F$12-予定価格!$H$1943)/予定価格!$G$1943)+予定価格!H1709,-$F$14))</f>
        <v>#DIV/0!</v>
      </c>
      <c r="V1721" t="e">
        <f>IF(U1721=0,1,IF(予定価格!O1709=0,1,(U1721-予定価格!P1709)/予定価格!O1709))</f>
        <v>#DIV/0!</v>
      </c>
      <c r="W1721" t="e">
        <f t="shared" si="469"/>
        <v>#DIV/0!</v>
      </c>
      <c r="X1721" t="e">
        <f t="shared" si="478"/>
        <v>#DIV/0!</v>
      </c>
      <c r="Y1721" t="e">
        <f>IF(U1721=0,0,IF(予定価格!G1709=0,0,(U1721-予定価格!H1709)/予定価格!G1709))</f>
        <v>#DIV/0!</v>
      </c>
      <c r="Z1721" t="e">
        <f t="shared" si="470"/>
        <v>#DIV/0!</v>
      </c>
      <c r="AA1721" t="e">
        <f t="shared" si="479"/>
        <v>#DIV/0!</v>
      </c>
      <c r="AB1721" s="6" t="e">
        <f t="shared" si="480"/>
        <v>#DIV/0!</v>
      </c>
    </row>
    <row r="1722" spans="1:28" hidden="1" x14ac:dyDescent="0.2">
      <c r="A1722">
        <f>+予定価格!A1710</f>
        <v>0</v>
      </c>
      <c r="B1722" s="268">
        <f>ROUND(予定価格!B1710*査定表!$B$1949,-D1722)+E1722</f>
        <v>0</v>
      </c>
      <c r="C1722" s="268"/>
      <c r="D1722" s="32">
        <f t="shared" si="465"/>
        <v>3</v>
      </c>
      <c r="E1722" s="33">
        <f t="shared" si="471"/>
        <v>0</v>
      </c>
      <c r="F1722" s="268">
        <f>IF($F$12=0,0,IF(予定価格!$G$1939=0,ROUND(予定価格!H1710*(入力表!$F$12/予定価格!$H$1943),-H1722),ROUND((予定価格!G1710*(入力表!$F$12-予定価格!$H$1943)/予定価格!$G$1943)+予定価格!H1710,-H1722)))+I1722</f>
        <v>0</v>
      </c>
      <c r="G1722" s="268"/>
      <c r="H1722" s="34">
        <f t="shared" si="466"/>
        <v>3</v>
      </c>
      <c r="I1722" s="35">
        <f t="shared" si="472"/>
        <v>0</v>
      </c>
      <c r="J1722" s="252">
        <f t="shared" si="473"/>
        <v>0</v>
      </c>
      <c r="K1722" s="12">
        <f t="shared" si="474"/>
        <v>0</v>
      </c>
      <c r="L1722" s="37"/>
      <c r="M1722" s="6">
        <f>ROUND(予定価格!B1710*査定表!$B$1949,-$F$14)</f>
        <v>0</v>
      </c>
      <c r="N1722">
        <f>IF(M1722=0,1,M1722/予定価格!B1710)</f>
        <v>1</v>
      </c>
      <c r="O1722">
        <f t="shared" si="467"/>
        <v>11</v>
      </c>
      <c r="P1722">
        <f t="shared" si="475"/>
        <v>0</v>
      </c>
      <c r="Q1722">
        <f>IF(M1722=0,0,M1722/予定価格!B1710)</f>
        <v>0</v>
      </c>
      <c r="R1722">
        <f t="shared" si="468"/>
        <v>11</v>
      </c>
      <c r="S1722">
        <f t="shared" si="476"/>
        <v>0</v>
      </c>
      <c r="T1722" s="6">
        <f t="shared" si="477"/>
        <v>0</v>
      </c>
      <c r="U1722" s="6" t="e">
        <f>IF(予定価格!$G$1939=0,ROUND(予定価格!H1710*(入力表!$F$12/予定価格!$H$1943),-$F$14),ROUND((予定価格!G1710*(入力表!$F$12-予定価格!$H$1943)/予定価格!$G$1943)+予定価格!H1710,-$F$14))</f>
        <v>#DIV/0!</v>
      </c>
      <c r="V1722" t="e">
        <f>IF(U1722=0,1,IF(予定価格!O1710=0,1,(U1722-予定価格!P1710)/予定価格!O1710))</f>
        <v>#DIV/0!</v>
      </c>
      <c r="W1722" t="e">
        <f t="shared" si="469"/>
        <v>#DIV/0!</v>
      </c>
      <c r="X1722" t="e">
        <f t="shared" si="478"/>
        <v>#DIV/0!</v>
      </c>
      <c r="Y1722" t="e">
        <f>IF(U1722=0,0,IF(予定価格!G1710=0,0,(U1722-予定価格!H1710)/予定価格!G1710))</f>
        <v>#DIV/0!</v>
      </c>
      <c r="Z1722" t="e">
        <f t="shared" si="470"/>
        <v>#DIV/0!</v>
      </c>
      <c r="AA1722" t="e">
        <f t="shared" si="479"/>
        <v>#DIV/0!</v>
      </c>
      <c r="AB1722" s="6" t="e">
        <f t="shared" si="480"/>
        <v>#DIV/0!</v>
      </c>
    </row>
    <row r="1723" spans="1:28" hidden="1" x14ac:dyDescent="0.2">
      <c r="A1723">
        <f>+予定価格!A1711</f>
        <v>0</v>
      </c>
      <c r="B1723" s="268">
        <f>ROUND(予定価格!B1711*査定表!$B$1949,-D1723)+E1723</f>
        <v>0</v>
      </c>
      <c r="C1723" s="268"/>
      <c r="D1723" s="32">
        <f t="shared" si="465"/>
        <v>3</v>
      </c>
      <c r="E1723" s="33">
        <f t="shared" si="471"/>
        <v>0</v>
      </c>
      <c r="F1723" s="268">
        <f>IF($F$12=0,0,IF(予定価格!$G$1939=0,ROUND(予定価格!H1711*(入力表!$F$12/予定価格!$H$1943),-H1723),ROUND((予定価格!G1711*(入力表!$F$12-予定価格!$H$1943)/予定価格!$G$1943)+予定価格!H1711,-H1723)))+I1723</f>
        <v>0</v>
      </c>
      <c r="G1723" s="268"/>
      <c r="H1723" s="34">
        <f t="shared" si="466"/>
        <v>3</v>
      </c>
      <c r="I1723" s="35">
        <f t="shared" si="472"/>
        <v>0</v>
      </c>
      <c r="J1723" s="252">
        <f t="shared" si="473"/>
        <v>0</v>
      </c>
      <c r="K1723" s="12">
        <f t="shared" si="474"/>
        <v>0</v>
      </c>
      <c r="L1723" s="37"/>
      <c r="M1723" s="6">
        <f>ROUND(予定価格!B1711*査定表!$B$1949,-$F$14)</f>
        <v>0</v>
      </c>
      <c r="N1723">
        <f>IF(M1723=0,1,M1723/予定価格!B1711)</f>
        <v>1</v>
      </c>
      <c r="O1723">
        <f t="shared" si="467"/>
        <v>11</v>
      </c>
      <c r="P1723">
        <f t="shared" si="475"/>
        <v>0</v>
      </c>
      <c r="Q1723">
        <f>IF(M1723=0,0,M1723/予定価格!B1711)</f>
        <v>0</v>
      </c>
      <c r="R1723">
        <f t="shared" si="468"/>
        <v>11</v>
      </c>
      <c r="S1723">
        <f t="shared" si="476"/>
        <v>0</v>
      </c>
      <c r="T1723" s="6">
        <f t="shared" si="477"/>
        <v>0</v>
      </c>
      <c r="U1723" s="6" t="e">
        <f>IF(予定価格!$G$1939=0,ROUND(予定価格!H1711*(入力表!$F$12/予定価格!$H$1943),-$F$14),ROUND((予定価格!G1711*(入力表!$F$12-予定価格!$H$1943)/予定価格!$G$1943)+予定価格!H1711,-$F$14))</f>
        <v>#DIV/0!</v>
      </c>
      <c r="V1723" t="e">
        <f>IF(U1723=0,1,IF(予定価格!O1711=0,1,(U1723-予定価格!P1711)/予定価格!O1711))</f>
        <v>#DIV/0!</v>
      </c>
      <c r="W1723" t="e">
        <f t="shared" si="469"/>
        <v>#DIV/0!</v>
      </c>
      <c r="X1723" t="e">
        <f t="shared" si="478"/>
        <v>#DIV/0!</v>
      </c>
      <c r="Y1723" t="e">
        <f>IF(U1723=0,0,IF(予定価格!G1711=0,0,(U1723-予定価格!H1711)/予定価格!G1711))</f>
        <v>#DIV/0!</v>
      </c>
      <c r="Z1723" t="e">
        <f t="shared" si="470"/>
        <v>#DIV/0!</v>
      </c>
      <c r="AA1723" t="e">
        <f t="shared" si="479"/>
        <v>#DIV/0!</v>
      </c>
      <c r="AB1723" s="6" t="e">
        <f t="shared" si="480"/>
        <v>#DIV/0!</v>
      </c>
    </row>
    <row r="1724" spans="1:28" hidden="1" x14ac:dyDescent="0.2">
      <c r="A1724">
        <f>+予定価格!A1712</f>
        <v>0</v>
      </c>
      <c r="B1724" s="268">
        <f>ROUND(予定価格!B1712*査定表!$B$1949,-D1724)+E1724</f>
        <v>0</v>
      </c>
      <c r="C1724" s="268"/>
      <c r="D1724" s="32">
        <f t="shared" si="465"/>
        <v>3</v>
      </c>
      <c r="E1724" s="33">
        <f t="shared" si="471"/>
        <v>0</v>
      </c>
      <c r="F1724" s="268">
        <f>IF($F$12=0,0,IF(予定価格!$G$1939=0,ROUND(予定価格!H1712*(入力表!$F$12/予定価格!$H$1943),-H1724),ROUND((予定価格!G1712*(入力表!$F$12-予定価格!$H$1943)/予定価格!$G$1943)+予定価格!H1712,-H1724)))+I1724</f>
        <v>0</v>
      </c>
      <c r="G1724" s="268"/>
      <c r="H1724" s="34">
        <f t="shared" si="466"/>
        <v>3</v>
      </c>
      <c r="I1724" s="35">
        <f t="shared" si="472"/>
        <v>0</v>
      </c>
      <c r="J1724" s="252">
        <f t="shared" si="473"/>
        <v>0</v>
      </c>
      <c r="K1724" s="12">
        <f t="shared" si="474"/>
        <v>0</v>
      </c>
      <c r="L1724" s="37"/>
      <c r="M1724" s="6">
        <f>ROUND(予定価格!B1712*査定表!$B$1949,-$F$14)</f>
        <v>0</v>
      </c>
      <c r="N1724">
        <f>IF(M1724=0,1,M1724/予定価格!B1712)</f>
        <v>1</v>
      </c>
      <c r="O1724">
        <f t="shared" si="467"/>
        <v>11</v>
      </c>
      <c r="P1724">
        <f t="shared" si="475"/>
        <v>0</v>
      </c>
      <c r="Q1724">
        <f>IF(M1724=0,0,M1724/予定価格!B1712)</f>
        <v>0</v>
      </c>
      <c r="R1724">
        <f t="shared" si="468"/>
        <v>11</v>
      </c>
      <c r="S1724">
        <f t="shared" si="476"/>
        <v>0</v>
      </c>
      <c r="T1724" s="6">
        <f t="shared" si="477"/>
        <v>0</v>
      </c>
      <c r="U1724" s="6" t="e">
        <f>IF(予定価格!$G$1939=0,ROUND(予定価格!H1712*(入力表!$F$12/予定価格!$H$1943),-$F$14),ROUND((予定価格!G1712*(入力表!$F$12-予定価格!$H$1943)/予定価格!$G$1943)+予定価格!H1712,-$F$14))</f>
        <v>#DIV/0!</v>
      </c>
      <c r="V1724" t="e">
        <f>IF(U1724=0,1,IF(予定価格!O1712=0,1,(U1724-予定価格!P1712)/予定価格!O1712))</f>
        <v>#DIV/0!</v>
      </c>
      <c r="W1724" t="e">
        <f t="shared" si="469"/>
        <v>#DIV/0!</v>
      </c>
      <c r="X1724" t="e">
        <f t="shared" si="478"/>
        <v>#DIV/0!</v>
      </c>
      <c r="Y1724" t="e">
        <f>IF(U1724=0,0,IF(予定価格!G1712=0,0,(U1724-予定価格!H1712)/予定価格!G1712))</f>
        <v>#DIV/0!</v>
      </c>
      <c r="Z1724" t="e">
        <f t="shared" si="470"/>
        <v>#DIV/0!</v>
      </c>
      <c r="AA1724" t="e">
        <f t="shared" si="479"/>
        <v>#DIV/0!</v>
      </c>
      <c r="AB1724" s="6" t="e">
        <f t="shared" si="480"/>
        <v>#DIV/0!</v>
      </c>
    </row>
    <row r="1725" spans="1:28" hidden="1" x14ac:dyDescent="0.2">
      <c r="A1725">
        <f>+予定価格!A1713</f>
        <v>0</v>
      </c>
      <c r="B1725" s="268">
        <f>ROUND(予定価格!B1713*査定表!$B$1949,-D1725)+E1725</f>
        <v>0</v>
      </c>
      <c r="C1725" s="268"/>
      <c r="D1725" s="32">
        <f t="shared" si="465"/>
        <v>3</v>
      </c>
      <c r="E1725" s="33">
        <f t="shared" si="471"/>
        <v>0</v>
      </c>
      <c r="F1725" s="268">
        <f>IF($F$12=0,0,IF(予定価格!$G$1939=0,ROUND(予定価格!H1713*(入力表!$F$12/予定価格!$H$1943),-H1725),ROUND((予定価格!G1713*(入力表!$F$12-予定価格!$H$1943)/予定価格!$G$1943)+予定価格!H1713,-H1725)))+I1725</f>
        <v>0</v>
      </c>
      <c r="G1725" s="268"/>
      <c r="H1725" s="34">
        <f t="shared" si="466"/>
        <v>3</v>
      </c>
      <c r="I1725" s="35">
        <f t="shared" si="472"/>
        <v>0</v>
      </c>
      <c r="J1725" s="252">
        <f t="shared" si="473"/>
        <v>0</v>
      </c>
      <c r="K1725" s="12">
        <f t="shared" si="474"/>
        <v>0</v>
      </c>
      <c r="L1725" s="37"/>
      <c r="M1725" s="6">
        <f>ROUND(予定価格!B1713*査定表!$B$1949,-$F$14)</f>
        <v>0</v>
      </c>
      <c r="N1725">
        <f>IF(M1725=0,1,M1725/予定価格!B1713)</f>
        <v>1</v>
      </c>
      <c r="O1725">
        <f t="shared" si="467"/>
        <v>11</v>
      </c>
      <c r="P1725">
        <f t="shared" si="475"/>
        <v>0</v>
      </c>
      <c r="Q1725">
        <f>IF(M1725=0,0,M1725/予定価格!B1713)</f>
        <v>0</v>
      </c>
      <c r="R1725">
        <f t="shared" si="468"/>
        <v>11</v>
      </c>
      <c r="S1725">
        <f t="shared" si="476"/>
        <v>0</v>
      </c>
      <c r="T1725" s="6">
        <f t="shared" si="477"/>
        <v>0</v>
      </c>
      <c r="U1725" s="6" t="e">
        <f>IF(予定価格!$G$1939=0,ROUND(予定価格!H1713*(入力表!$F$12/予定価格!$H$1943),-$F$14),ROUND((予定価格!G1713*(入力表!$F$12-予定価格!$H$1943)/予定価格!$G$1943)+予定価格!H1713,-$F$14))</f>
        <v>#DIV/0!</v>
      </c>
      <c r="V1725" t="e">
        <f>IF(U1725=0,1,IF(予定価格!O1713=0,1,(U1725-予定価格!P1713)/予定価格!O1713))</f>
        <v>#DIV/0!</v>
      </c>
      <c r="W1725" t="e">
        <f t="shared" si="469"/>
        <v>#DIV/0!</v>
      </c>
      <c r="X1725" t="e">
        <f t="shared" si="478"/>
        <v>#DIV/0!</v>
      </c>
      <c r="Y1725" t="e">
        <f>IF(U1725=0,0,IF(予定価格!G1713=0,0,(U1725-予定価格!H1713)/予定価格!G1713))</f>
        <v>#DIV/0!</v>
      </c>
      <c r="Z1725" t="e">
        <f t="shared" si="470"/>
        <v>#DIV/0!</v>
      </c>
      <c r="AA1725" t="e">
        <f t="shared" si="479"/>
        <v>#DIV/0!</v>
      </c>
      <c r="AB1725" s="6" t="e">
        <f t="shared" si="480"/>
        <v>#DIV/0!</v>
      </c>
    </row>
    <row r="1726" spans="1:28" hidden="1" x14ac:dyDescent="0.2">
      <c r="A1726">
        <f>+予定価格!A1714</f>
        <v>0</v>
      </c>
      <c r="B1726" s="268">
        <f>ROUND(予定価格!B1714*査定表!$B$1949,-D1726)+E1726</f>
        <v>0</v>
      </c>
      <c r="C1726" s="268"/>
      <c r="D1726" s="32">
        <f t="shared" si="465"/>
        <v>3</v>
      </c>
      <c r="E1726" s="33">
        <f t="shared" si="471"/>
        <v>0</v>
      </c>
      <c r="F1726" s="268">
        <f>IF($F$12=0,0,IF(予定価格!$G$1939=0,ROUND(予定価格!H1714*(入力表!$F$12/予定価格!$H$1943),-H1726),ROUND((予定価格!G1714*(入力表!$F$12-予定価格!$H$1943)/予定価格!$G$1943)+予定価格!H1714,-H1726)))+I1726</f>
        <v>0</v>
      </c>
      <c r="G1726" s="268"/>
      <c r="H1726" s="34">
        <f t="shared" si="466"/>
        <v>3</v>
      </c>
      <c r="I1726" s="35">
        <f t="shared" si="472"/>
        <v>0</v>
      </c>
      <c r="J1726" s="252">
        <f t="shared" si="473"/>
        <v>0</v>
      </c>
      <c r="K1726" s="12">
        <f t="shared" si="474"/>
        <v>0</v>
      </c>
      <c r="L1726" s="37"/>
      <c r="M1726" s="6">
        <f>ROUND(予定価格!B1714*査定表!$B$1949,-$F$14)</f>
        <v>0</v>
      </c>
      <c r="N1726">
        <f>IF(M1726=0,1,M1726/予定価格!B1714)</f>
        <v>1</v>
      </c>
      <c r="O1726">
        <f t="shared" si="467"/>
        <v>11</v>
      </c>
      <c r="P1726">
        <f t="shared" si="475"/>
        <v>0</v>
      </c>
      <c r="Q1726">
        <f>IF(M1726=0,0,M1726/予定価格!B1714)</f>
        <v>0</v>
      </c>
      <c r="R1726">
        <f t="shared" si="468"/>
        <v>11</v>
      </c>
      <c r="S1726">
        <f t="shared" si="476"/>
        <v>0</v>
      </c>
      <c r="T1726" s="6">
        <f t="shared" si="477"/>
        <v>0</v>
      </c>
      <c r="U1726" s="6" t="e">
        <f>IF(予定価格!$G$1939=0,ROUND(予定価格!H1714*(入力表!$F$12/予定価格!$H$1943),-$F$14),ROUND((予定価格!G1714*(入力表!$F$12-予定価格!$H$1943)/予定価格!$G$1943)+予定価格!H1714,-$F$14))</f>
        <v>#DIV/0!</v>
      </c>
      <c r="V1726" t="e">
        <f>IF(U1726=0,1,IF(予定価格!O1714=0,1,(U1726-予定価格!P1714)/予定価格!O1714))</f>
        <v>#DIV/0!</v>
      </c>
      <c r="W1726" t="e">
        <f t="shared" si="469"/>
        <v>#DIV/0!</v>
      </c>
      <c r="X1726" t="e">
        <f t="shared" si="478"/>
        <v>#DIV/0!</v>
      </c>
      <c r="Y1726" t="e">
        <f>IF(U1726=0,0,IF(予定価格!G1714=0,0,(U1726-予定価格!H1714)/予定価格!G1714))</f>
        <v>#DIV/0!</v>
      </c>
      <c r="Z1726" t="e">
        <f t="shared" si="470"/>
        <v>#DIV/0!</v>
      </c>
      <c r="AA1726" t="e">
        <f t="shared" si="479"/>
        <v>#DIV/0!</v>
      </c>
      <c r="AB1726" s="6" t="e">
        <f t="shared" si="480"/>
        <v>#DIV/0!</v>
      </c>
    </row>
    <row r="1727" spans="1:28" hidden="1" x14ac:dyDescent="0.2">
      <c r="A1727">
        <f>+予定価格!A1715</f>
        <v>0</v>
      </c>
      <c r="B1727" s="268">
        <f>ROUND(予定価格!B1715*査定表!$B$1949,-D1727)+E1727</f>
        <v>0</v>
      </c>
      <c r="C1727" s="268"/>
      <c r="D1727" s="32">
        <f t="shared" si="465"/>
        <v>3</v>
      </c>
      <c r="E1727" s="33">
        <f t="shared" si="471"/>
        <v>0</v>
      </c>
      <c r="F1727" s="268">
        <f>IF($F$12=0,0,IF(予定価格!$G$1939=0,ROUND(予定価格!H1715*(入力表!$F$12/予定価格!$H$1943),-H1727),ROUND((予定価格!G1715*(入力表!$F$12-予定価格!$H$1943)/予定価格!$G$1943)+予定価格!H1715,-H1727)))+I1727</f>
        <v>0</v>
      </c>
      <c r="G1727" s="268"/>
      <c r="H1727" s="34">
        <f t="shared" si="466"/>
        <v>3</v>
      </c>
      <c r="I1727" s="35">
        <f t="shared" si="472"/>
        <v>0</v>
      </c>
      <c r="J1727" s="252">
        <f t="shared" si="473"/>
        <v>0</v>
      </c>
      <c r="K1727" s="12">
        <f t="shared" si="474"/>
        <v>0</v>
      </c>
      <c r="L1727" s="37"/>
      <c r="M1727" s="6">
        <f>ROUND(予定価格!B1715*査定表!$B$1949,-$F$14)</f>
        <v>0</v>
      </c>
      <c r="N1727">
        <f>IF(M1727=0,1,M1727/予定価格!B1715)</f>
        <v>1</v>
      </c>
      <c r="O1727">
        <f t="shared" si="467"/>
        <v>11</v>
      </c>
      <c r="P1727">
        <f t="shared" si="475"/>
        <v>0</v>
      </c>
      <c r="Q1727">
        <f>IF(M1727=0,0,M1727/予定価格!B1715)</f>
        <v>0</v>
      </c>
      <c r="R1727">
        <f t="shared" si="468"/>
        <v>11</v>
      </c>
      <c r="S1727">
        <f t="shared" si="476"/>
        <v>0</v>
      </c>
      <c r="T1727" s="6">
        <f t="shared" si="477"/>
        <v>0</v>
      </c>
      <c r="U1727" s="6" t="e">
        <f>IF(予定価格!$G$1939=0,ROUND(予定価格!H1715*(入力表!$F$12/予定価格!$H$1943),-$F$14),ROUND((予定価格!G1715*(入力表!$F$12-予定価格!$H$1943)/予定価格!$G$1943)+予定価格!H1715,-$F$14))</f>
        <v>#DIV/0!</v>
      </c>
      <c r="V1727" t="e">
        <f>IF(U1727=0,1,IF(予定価格!O1715=0,1,(U1727-予定価格!P1715)/予定価格!O1715))</f>
        <v>#DIV/0!</v>
      </c>
      <c r="W1727" t="e">
        <f t="shared" si="469"/>
        <v>#DIV/0!</v>
      </c>
      <c r="X1727" t="e">
        <f t="shared" si="478"/>
        <v>#DIV/0!</v>
      </c>
      <c r="Y1727" t="e">
        <f>IF(U1727=0,0,IF(予定価格!G1715=0,0,(U1727-予定価格!H1715)/予定価格!G1715))</f>
        <v>#DIV/0!</v>
      </c>
      <c r="Z1727" t="e">
        <f t="shared" si="470"/>
        <v>#DIV/0!</v>
      </c>
      <c r="AA1727" t="e">
        <f t="shared" si="479"/>
        <v>#DIV/0!</v>
      </c>
      <c r="AB1727" s="6" t="e">
        <f t="shared" si="480"/>
        <v>#DIV/0!</v>
      </c>
    </row>
    <row r="1728" spans="1:28" hidden="1" x14ac:dyDescent="0.2">
      <c r="A1728">
        <f>+予定価格!A1716</f>
        <v>0</v>
      </c>
      <c r="B1728" s="268">
        <f>ROUND(予定価格!B1716*査定表!$B$1949,-D1728)+E1728</f>
        <v>0</v>
      </c>
      <c r="C1728" s="268"/>
      <c r="D1728" s="32">
        <f t="shared" si="465"/>
        <v>3</v>
      </c>
      <c r="E1728" s="33">
        <f t="shared" si="471"/>
        <v>0</v>
      </c>
      <c r="F1728" s="268">
        <f>IF($F$12=0,0,IF(予定価格!$G$1939=0,ROUND(予定価格!H1716*(入力表!$F$12/予定価格!$H$1943),-H1728),ROUND((予定価格!G1716*(入力表!$F$12-予定価格!$H$1943)/予定価格!$G$1943)+予定価格!H1716,-H1728)))+I1728</f>
        <v>0</v>
      </c>
      <c r="G1728" s="268"/>
      <c r="H1728" s="34">
        <f t="shared" si="466"/>
        <v>3</v>
      </c>
      <c r="I1728" s="35">
        <f t="shared" si="472"/>
        <v>0</v>
      </c>
      <c r="J1728" s="252">
        <f t="shared" si="473"/>
        <v>0</v>
      </c>
      <c r="K1728" s="12">
        <f t="shared" si="474"/>
        <v>0</v>
      </c>
      <c r="L1728" s="37"/>
      <c r="M1728" s="6">
        <f>ROUND(予定価格!B1716*査定表!$B$1949,-$F$14)</f>
        <v>0</v>
      </c>
      <c r="N1728">
        <f>IF(M1728=0,1,M1728/予定価格!B1716)</f>
        <v>1</v>
      </c>
      <c r="O1728">
        <f t="shared" si="467"/>
        <v>11</v>
      </c>
      <c r="P1728">
        <f t="shared" si="475"/>
        <v>0</v>
      </c>
      <c r="Q1728">
        <f>IF(M1728=0,0,M1728/予定価格!B1716)</f>
        <v>0</v>
      </c>
      <c r="R1728">
        <f t="shared" si="468"/>
        <v>11</v>
      </c>
      <c r="S1728">
        <f t="shared" si="476"/>
        <v>0</v>
      </c>
      <c r="T1728" s="6">
        <f t="shared" si="477"/>
        <v>0</v>
      </c>
      <c r="U1728" s="6" t="e">
        <f>IF(予定価格!$G$1939=0,ROUND(予定価格!H1716*(入力表!$F$12/予定価格!$H$1943),-$F$14),ROUND((予定価格!G1716*(入力表!$F$12-予定価格!$H$1943)/予定価格!$G$1943)+予定価格!H1716,-$F$14))</f>
        <v>#DIV/0!</v>
      </c>
      <c r="V1728" t="e">
        <f>IF(U1728=0,1,IF(予定価格!O1716=0,1,(U1728-予定価格!P1716)/予定価格!O1716))</f>
        <v>#DIV/0!</v>
      </c>
      <c r="W1728" t="e">
        <f t="shared" si="469"/>
        <v>#DIV/0!</v>
      </c>
      <c r="X1728" t="e">
        <f t="shared" si="478"/>
        <v>#DIV/0!</v>
      </c>
      <c r="Y1728" t="e">
        <f>IF(U1728=0,0,IF(予定価格!G1716=0,0,(U1728-予定価格!H1716)/予定価格!G1716))</f>
        <v>#DIV/0!</v>
      </c>
      <c r="Z1728" t="e">
        <f t="shared" si="470"/>
        <v>#DIV/0!</v>
      </c>
      <c r="AA1728" t="e">
        <f t="shared" si="479"/>
        <v>#DIV/0!</v>
      </c>
      <c r="AB1728" s="6" t="e">
        <f t="shared" si="480"/>
        <v>#DIV/0!</v>
      </c>
    </row>
    <row r="1729" spans="1:28" hidden="1" x14ac:dyDescent="0.2">
      <c r="A1729">
        <f>+予定価格!A1717</f>
        <v>0</v>
      </c>
      <c r="B1729" s="268">
        <f>ROUND(予定価格!B1717*査定表!$B$1949,-D1729)+E1729</f>
        <v>0</v>
      </c>
      <c r="C1729" s="268"/>
      <c r="D1729" s="32">
        <f t="shared" si="465"/>
        <v>3</v>
      </c>
      <c r="E1729" s="33">
        <f t="shared" si="471"/>
        <v>0</v>
      </c>
      <c r="F1729" s="268">
        <f>IF($F$12=0,0,IF(予定価格!$G$1939=0,ROUND(予定価格!H1717*(入力表!$F$12/予定価格!$H$1943),-H1729),ROUND((予定価格!G1717*(入力表!$F$12-予定価格!$H$1943)/予定価格!$G$1943)+予定価格!H1717,-H1729)))+I1729</f>
        <v>0</v>
      </c>
      <c r="G1729" s="268"/>
      <c r="H1729" s="34">
        <f t="shared" si="466"/>
        <v>3</v>
      </c>
      <c r="I1729" s="35">
        <f t="shared" si="472"/>
        <v>0</v>
      </c>
      <c r="J1729" s="252">
        <f t="shared" si="473"/>
        <v>0</v>
      </c>
      <c r="K1729" s="12">
        <f t="shared" si="474"/>
        <v>0</v>
      </c>
      <c r="L1729" s="37"/>
      <c r="M1729" s="6">
        <f>ROUND(予定価格!B1717*査定表!$B$1949,-$F$14)</f>
        <v>0</v>
      </c>
      <c r="N1729">
        <f>IF(M1729=0,1,M1729/予定価格!B1717)</f>
        <v>1</v>
      </c>
      <c r="O1729">
        <f t="shared" si="467"/>
        <v>11</v>
      </c>
      <c r="P1729">
        <f t="shared" si="475"/>
        <v>0</v>
      </c>
      <c r="Q1729">
        <f>IF(M1729=0,0,M1729/予定価格!B1717)</f>
        <v>0</v>
      </c>
      <c r="R1729">
        <f t="shared" si="468"/>
        <v>11</v>
      </c>
      <c r="S1729">
        <f t="shared" si="476"/>
        <v>0</v>
      </c>
      <c r="T1729" s="6">
        <f t="shared" si="477"/>
        <v>0</v>
      </c>
      <c r="U1729" s="6" t="e">
        <f>IF(予定価格!$G$1939=0,ROUND(予定価格!H1717*(入力表!$F$12/予定価格!$H$1943),-$F$14),ROUND((予定価格!G1717*(入力表!$F$12-予定価格!$H$1943)/予定価格!$G$1943)+予定価格!H1717,-$F$14))</f>
        <v>#DIV/0!</v>
      </c>
      <c r="V1729" t="e">
        <f>IF(U1729=0,1,IF(予定価格!O1717=0,1,(U1729-予定価格!P1717)/予定価格!O1717))</f>
        <v>#DIV/0!</v>
      </c>
      <c r="W1729" t="e">
        <f t="shared" si="469"/>
        <v>#DIV/0!</v>
      </c>
      <c r="X1729" t="e">
        <f t="shared" si="478"/>
        <v>#DIV/0!</v>
      </c>
      <c r="Y1729" t="e">
        <f>IF(U1729=0,0,IF(予定価格!G1717=0,0,(U1729-予定価格!H1717)/予定価格!G1717))</f>
        <v>#DIV/0!</v>
      </c>
      <c r="Z1729" t="e">
        <f t="shared" si="470"/>
        <v>#DIV/0!</v>
      </c>
      <c r="AA1729" t="e">
        <f t="shared" si="479"/>
        <v>#DIV/0!</v>
      </c>
      <c r="AB1729" s="6" t="e">
        <f t="shared" si="480"/>
        <v>#DIV/0!</v>
      </c>
    </row>
    <row r="1730" spans="1:28" hidden="1" x14ac:dyDescent="0.2">
      <c r="A1730">
        <f>+予定価格!A1718</f>
        <v>0</v>
      </c>
      <c r="B1730" s="268">
        <f>ROUND(予定価格!B1718*査定表!$B$1949,-D1730)+E1730</f>
        <v>0</v>
      </c>
      <c r="C1730" s="268"/>
      <c r="D1730" s="32">
        <f t="shared" si="465"/>
        <v>3</v>
      </c>
      <c r="E1730" s="33">
        <f t="shared" si="471"/>
        <v>0</v>
      </c>
      <c r="F1730" s="268">
        <f>IF($F$12=0,0,IF(予定価格!$G$1939=0,ROUND(予定価格!H1718*(入力表!$F$12/予定価格!$H$1943),-H1730),ROUND((予定価格!G1718*(入力表!$F$12-予定価格!$H$1943)/予定価格!$G$1943)+予定価格!H1718,-H1730)))+I1730</f>
        <v>0</v>
      </c>
      <c r="G1730" s="268"/>
      <c r="H1730" s="34">
        <f t="shared" si="466"/>
        <v>3</v>
      </c>
      <c r="I1730" s="35">
        <f t="shared" si="472"/>
        <v>0</v>
      </c>
      <c r="J1730" s="252">
        <f t="shared" si="473"/>
        <v>0</v>
      </c>
      <c r="K1730" s="12">
        <f t="shared" si="474"/>
        <v>0</v>
      </c>
      <c r="L1730" s="37"/>
      <c r="M1730" s="6">
        <f>ROUND(予定価格!B1718*査定表!$B$1949,-$F$14)</f>
        <v>0</v>
      </c>
      <c r="N1730">
        <f>IF(M1730=0,1,M1730/予定価格!B1718)</f>
        <v>1</v>
      </c>
      <c r="O1730">
        <f t="shared" si="467"/>
        <v>11</v>
      </c>
      <c r="P1730">
        <f t="shared" si="475"/>
        <v>0</v>
      </c>
      <c r="Q1730">
        <f>IF(M1730=0,0,M1730/予定価格!B1718)</f>
        <v>0</v>
      </c>
      <c r="R1730">
        <f t="shared" si="468"/>
        <v>11</v>
      </c>
      <c r="S1730">
        <f t="shared" si="476"/>
        <v>0</v>
      </c>
      <c r="T1730" s="6">
        <f t="shared" si="477"/>
        <v>0</v>
      </c>
      <c r="U1730" s="6" t="e">
        <f>IF(予定価格!$G$1939=0,ROUND(予定価格!H1718*(入力表!$F$12/予定価格!$H$1943),-$F$14),ROUND((予定価格!G1718*(入力表!$F$12-予定価格!$H$1943)/予定価格!$G$1943)+予定価格!H1718,-$F$14))</f>
        <v>#DIV/0!</v>
      </c>
      <c r="V1730" t="e">
        <f>IF(U1730=0,1,IF(予定価格!O1718=0,1,(U1730-予定価格!P1718)/予定価格!O1718))</f>
        <v>#DIV/0!</v>
      </c>
      <c r="W1730" t="e">
        <f t="shared" si="469"/>
        <v>#DIV/0!</v>
      </c>
      <c r="X1730" t="e">
        <f t="shared" si="478"/>
        <v>#DIV/0!</v>
      </c>
      <c r="Y1730" t="e">
        <f>IF(U1730=0,0,IF(予定価格!G1718=0,0,(U1730-予定価格!H1718)/予定価格!G1718))</f>
        <v>#DIV/0!</v>
      </c>
      <c r="Z1730" t="e">
        <f t="shared" si="470"/>
        <v>#DIV/0!</v>
      </c>
      <c r="AA1730" t="e">
        <f t="shared" si="479"/>
        <v>#DIV/0!</v>
      </c>
      <c r="AB1730" s="6" t="e">
        <f t="shared" si="480"/>
        <v>#DIV/0!</v>
      </c>
    </row>
    <row r="1731" spans="1:28" hidden="1" x14ac:dyDescent="0.2">
      <c r="A1731">
        <f>+予定価格!A1719</f>
        <v>0</v>
      </c>
      <c r="B1731" s="268">
        <f>ROUND(予定価格!B1719*査定表!$B$1949,-D1731)+E1731</f>
        <v>0</v>
      </c>
      <c r="C1731" s="268"/>
      <c r="D1731" s="32">
        <f t="shared" si="465"/>
        <v>3</v>
      </c>
      <c r="E1731" s="33">
        <f t="shared" si="471"/>
        <v>0</v>
      </c>
      <c r="F1731" s="268">
        <f>IF($F$12=0,0,IF(予定価格!$G$1939=0,ROUND(予定価格!H1719*(入力表!$F$12/予定価格!$H$1943),-H1731),ROUND((予定価格!G1719*(入力表!$F$12-予定価格!$H$1943)/予定価格!$G$1943)+予定価格!H1719,-H1731)))+I1731</f>
        <v>0</v>
      </c>
      <c r="G1731" s="268"/>
      <c r="H1731" s="34">
        <f t="shared" si="466"/>
        <v>3</v>
      </c>
      <c r="I1731" s="35">
        <f t="shared" si="472"/>
        <v>0</v>
      </c>
      <c r="J1731" s="252">
        <f t="shared" si="473"/>
        <v>0</v>
      </c>
      <c r="K1731" s="12">
        <f t="shared" si="474"/>
        <v>0</v>
      </c>
      <c r="L1731" s="37"/>
      <c r="M1731" s="6">
        <f>ROUND(予定価格!B1719*査定表!$B$1949,-$F$14)</f>
        <v>0</v>
      </c>
      <c r="N1731">
        <f>IF(M1731=0,1,M1731/予定価格!B1719)</f>
        <v>1</v>
      </c>
      <c r="O1731">
        <f t="shared" si="467"/>
        <v>11</v>
      </c>
      <c r="P1731">
        <f t="shared" si="475"/>
        <v>0</v>
      </c>
      <c r="Q1731">
        <f>IF(M1731=0,0,M1731/予定価格!B1719)</f>
        <v>0</v>
      </c>
      <c r="R1731">
        <f t="shared" si="468"/>
        <v>11</v>
      </c>
      <c r="S1731">
        <f t="shared" si="476"/>
        <v>0</v>
      </c>
      <c r="T1731" s="6">
        <f t="shared" si="477"/>
        <v>0</v>
      </c>
      <c r="U1731" s="6" t="e">
        <f>IF(予定価格!$G$1939=0,ROUND(予定価格!H1719*(入力表!$F$12/予定価格!$H$1943),-$F$14),ROUND((予定価格!G1719*(入力表!$F$12-予定価格!$H$1943)/予定価格!$G$1943)+予定価格!H1719,-$F$14))</f>
        <v>#DIV/0!</v>
      </c>
      <c r="V1731" t="e">
        <f>IF(U1731=0,1,IF(予定価格!O1719=0,1,(U1731-予定価格!P1719)/予定価格!O1719))</f>
        <v>#DIV/0!</v>
      </c>
      <c r="W1731" t="e">
        <f t="shared" si="469"/>
        <v>#DIV/0!</v>
      </c>
      <c r="X1731" t="e">
        <f t="shared" si="478"/>
        <v>#DIV/0!</v>
      </c>
      <c r="Y1731" t="e">
        <f>IF(U1731=0,0,IF(予定価格!G1719=0,0,(U1731-予定価格!H1719)/予定価格!G1719))</f>
        <v>#DIV/0!</v>
      </c>
      <c r="Z1731" t="e">
        <f t="shared" si="470"/>
        <v>#DIV/0!</v>
      </c>
      <c r="AA1731" t="e">
        <f t="shared" si="479"/>
        <v>#DIV/0!</v>
      </c>
      <c r="AB1731" s="6" t="e">
        <f t="shared" si="480"/>
        <v>#DIV/0!</v>
      </c>
    </row>
    <row r="1732" spans="1:28" hidden="1" x14ac:dyDescent="0.2">
      <c r="A1732">
        <f>+予定価格!A1720</f>
        <v>0</v>
      </c>
      <c r="B1732" s="268">
        <f>ROUND(予定価格!B1720*査定表!$B$1949,-D1732)+E1732</f>
        <v>0</v>
      </c>
      <c r="C1732" s="268"/>
      <c r="D1732" s="32">
        <f t="shared" si="465"/>
        <v>3</v>
      </c>
      <c r="E1732" s="33">
        <f t="shared" si="471"/>
        <v>0</v>
      </c>
      <c r="F1732" s="268">
        <f>IF($F$12=0,0,IF(予定価格!$G$1939=0,ROUND(予定価格!H1720*(入力表!$F$12/予定価格!$H$1943),-H1732),ROUND((予定価格!G1720*(入力表!$F$12-予定価格!$H$1943)/予定価格!$G$1943)+予定価格!H1720,-H1732)))+I1732</f>
        <v>0</v>
      </c>
      <c r="G1732" s="268"/>
      <c r="H1732" s="34">
        <f t="shared" si="466"/>
        <v>3</v>
      </c>
      <c r="I1732" s="35">
        <f t="shared" si="472"/>
        <v>0</v>
      </c>
      <c r="J1732" s="252">
        <f t="shared" si="473"/>
        <v>0</v>
      </c>
      <c r="K1732" s="12">
        <f t="shared" si="474"/>
        <v>0</v>
      </c>
      <c r="L1732" s="37"/>
      <c r="M1732" s="6">
        <f>ROUND(予定価格!B1720*査定表!$B$1949,-$F$14)</f>
        <v>0</v>
      </c>
      <c r="N1732">
        <f>IF(M1732=0,1,M1732/予定価格!B1720)</f>
        <v>1</v>
      </c>
      <c r="O1732">
        <f t="shared" si="467"/>
        <v>11</v>
      </c>
      <c r="P1732">
        <f t="shared" si="475"/>
        <v>0</v>
      </c>
      <c r="Q1732">
        <f>IF(M1732=0,0,M1732/予定価格!B1720)</f>
        <v>0</v>
      </c>
      <c r="R1732">
        <f t="shared" si="468"/>
        <v>11</v>
      </c>
      <c r="S1732">
        <f t="shared" si="476"/>
        <v>0</v>
      </c>
      <c r="T1732" s="6">
        <f t="shared" si="477"/>
        <v>0</v>
      </c>
      <c r="U1732" s="6" t="e">
        <f>IF(予定価格!$G$1939=0,ROUND(予定価格!H1720*(入力表!$F$12/予定価格!$H$1943),-$F$14),ROUND((予定価格!G1720*(入力表!$F$12-予定価格!$H$1943)/予定価格!$G$1943)+予定価格!H1720,-$F$14))</f>
        <v>#DIV/0!</v>
      </c>
      <c r="V1732" t="e">
        <f>IF(U1732=0,1,IF(予定価格!O1720=0,1,(U1732-予定価格!P1720)/予定価格!O1720))</f>
        <v>#DIV/0!</v>
      </c>
      <c r="W1732" t="e">
        <f t="shared" si="469"/>
        <v>#DIV/0!</v>
      </c>
      <c r="X1732" t="e">
        <f t="shared" si="478"/>
        <v>#DIV/0!</v>
      </c>
      <c r="Y1732" t="e">
        <f>IF(U1732=0,0,IF(予定価格!G1720=0,0,(U1732-予定価格!H1720)/予定価格!G1720))</f>
        <v>#DIV/0!</v>
      </c>
      <c r="Z1732" t="e">
        <f t="shared" si="470"/>
        <v>#DIV/0!</v>
      </c>
      <c r="AA1732" t="e">
        <f t="shared" si="479"/>
        <v>#DIV/0!</v>
      </c>
      <c r="AB1732" s="6" t="e">
        <f t="shared" si="480"/>
        <v>#DIV/0!</v>
      </c>
    </row>
    <row r="1733" spans="1:28" hidden="1" x14ac:dyDescent="0.2">
      <c r="A1733">
        <f>+予定価格!A1721</f>
        <v>0</v>
      </c>
      <c r="B1733" s="268">
        <f>ROUND(予定価格!B1721*査定表!$B$1949,-D1733)+E1733</f>
        <v>0</v>
      </c>
      <c r="C1733" s="268"/>
      <c r="D1733" s="32">
        <f t="shared" si="465"/>
        <v>3</v>
      </c>
      <c r="E1733" s="33">
        <f t="shared" si="471"/>
        <v>0</v>
      </c>
      <c r="F1733" s="268">
        <f>IF($F$12=0,0,IF(予定価格!$G$1939=0,ROUND(予定価格!H1721*(入力表!$F$12/予定価格!$H$1943),-H1733),ROUND((予定価格!G1721*(入力表!$F$12-予定価格!$H$1943)/予定価格!$G$1943)+予定価格!H1721,-H1733)))+I1733</f>
        <v>0</v>
      </c>
      <c r="G1733" s="268"/>
      <c r="H1733" s="34">
        <f t="shared" si="466"/>
        <v>3</v>
      </c>
      <c r="I1733" s="35">
        <f t="shared" si="472"/>
        <v>0</v>
      </c>
      <c r="J1733" s="252">
        <f t="shared" si="473"/>
        <v>0</v>
      </c>
      <c r="K1733" s="12">
        <f t="shared" si="474"/>
        <v>0</v>
      </c>
      <c r="L1733" s="37"/>
      <c r="M1733" s="6">
        <f>ROUND(予定価格!B1721*査定表!$B$1949,-$F$14)</f>
        <v>0</v>
      </c>
      <c r="N1733">
        <f>IF(M1733=0,1,M1733/予定価格!B1721)</f>
        <v>1</v>
      </c>
      <c r="O1733">
        <f t="shared" si="467"/>
        <v>11</v>
      </c>
      <c r="P1733">
        <f t="shared" si="475"/>
        <v>0</v>
      </c>
      <c r="Q1733">
        <f>IF(M1733=0,0,M1733/予定価格!B1721)</f>
        <v>0</v>
      </c>
      <c r="R1733">
        <f t="shared" si="468"/>
        <v>11</v>
      </c>
      <c r="S1733">
        <f t="shared" si="476"/>
        <v>0</v>
      </c>
      <c r="T1733" s="6">
        <f t="shared" si="477"/>
        <v>0</v>
      </c>
      <c r="U1733" s="6" t="e">
        <f>IF(予定価格!$G$1939=0,ROUND(予定価格!H1721*(入力表!$F$12/予定価格!$H$1943),-$F$14),ROUND((予定価格!G1721*(入力表!$F$12-予定価格!$H$1943)/予定価格!$G$1943)+予定価格!H1721,-$F$14))</f>
        <v>#DIV/0!</v>
      </c>
      <c r="V1733" t="e">
        <f>IF(U1733=0,1,IF(予定価格!O1721=0,1,(U1733-予定価格!P1721)/予定価格!O1721))</f>
        <v>#DIV/0!</v>
      </c>
      <c r="W1733" t="e">
        <f t="shared" si="469"/>
        <v>#DIV/0!</v>
      </c>
      <c r="X1733" t="e">
        <f t="shared" si="478"/>
        <v>#DIV/0!</v>
      </c>
      <c r="Y1733" t="e">
        <f>IF(U1733=0,0,IF(予定価格!G1721=0,0,(U1733-予定価格!H1721)/予定価格!G1721))</f>
        <v>#DIV/0!</v>
      </c>
      <c r="Z1733" t="e">
        <f t="shared" si="470"/>
        <v>#DIV/0!</v>
      </c>
      <c r="AA1733" t="e">
        <f t="shared" si="479"/>
        <v>#DIV/0!</v>
      </c>
      <c r="AB1733" s="6" t="e">
        <f t="shared" si="480"/>
        <v>#DIV/0!</v>
      </c>
    </row>
    <row r="1734" spans="1:28" hidden="1" x14ac:dyDescent="0.2">
      <c r="A1734">
        <f>+予定価格!A1722</f>
        <v>0</v>
      </c>
      <c r="B1734" s="268">
        <f>ROUND(予定価格!B1722*査定表!$B$1949,-D1734)+E1734</f>
        <v>0</v>
      </c>
      <c r="C1734" s="268"/>
      <c r="D1734" s="32">
        <f t="shared" si="465"/>
        <v>3</v>
      </c>
      <c r="E1734" s="33">
        <f t="shared" si="471"/>
        <v>0</v>
      </c>
      <c r="F1734" s="268">
        <f>IF($F$12=0,0,IF(予定価格!$G$1939=0,ROUND(予定価格!H1722*(入力表!$F$12/予定価格!$H$1943),-H1734),ROUND((予定価格!G1722*(入力表!$F$12-予定価格!$H$1943)/予定価格!$G$1943)+予定価格!H1722,-H1734)))+I1734</f>
        <v>0</v>
      </c>
      <c r="G1734" s="268"/>
      <c r="H1734" s="34">
        <f t="shared" si="466"/>
        <v>3</v>
      </c>
      <c r="I1734" s="35">
        <f t="shared" si="472"/>
        <v>0</v>
      </c>
      <c r="J1734" s="252">
        <f t="shared" si="473"/>
        <v>0</v>
      </c>
      <c r="K1734" s="12">
        <f t="shared" si="474"/>
        <v>0</v>
      </c>
      <c r="L1734" s="37"/>
      <c r="M1734" s="6">
        <f>ROUND(予定価格!B1722*査定表!$B$1949,-$F$14)</f>
        <v>0</v>
      </c>
      <c r="N1734">
        <f>IF(M1734=0,1,M1734/予定価格!B1722)</f>
        <v>1</v>
      </c>
      <c r="O1734">
        <f t="shared" si="467"/>
        <v>11</v>
      </c>
      <c r="P1734">
        <f t="shared" si="475"/>
        <v>0</v>
      </c>
      <c r="Q1734">
        <f>IF(M1734=0,0,M1734/予定価格!B1722)</f>
        <v>0</v>
      </c>
      <c r="R1734">
        <f t="shared" si="468"/>
        <v>11</v>
      </c>
      <c r="S1734">
        <f t="shared" si="476"/>
        <v>0</v>
      </c>
      <c r="T1734" s="6">
        <f t="shared" si="477"/>
        <v>0</v>
      </c>
      <c r="U1734" s="6" t="e">
        <f>IF(予定価格!$G$1939=0,ROUND(予定価格!H1722*(入力表!$F$12/予定価格!$H$1943),-$F$14),ROUND((予定価格!G1722*(入力表!$F$12-予定価格!$H$1943)/予定価格!$G$1943)+予定価格!H1722,-$F$14))</f>
        <v>#DIV/0!</v>
      </c>
      <c r="V1734" t="e">
        <f>IF(U1734=0,1,IF(予定価格!O1722=0,1,(U1734-予定価格!P1722)/予定価格!O1722))</f>
        <v>#DIV/0!</v>
      </c>
      <c r="W1734" t="e">
        <f t="shared" si="469"/>
        <v>#DIV/0!</v>
      </c>
      <c r="X1734" t="e">
        <f t="shared" si="478"/>
        <v>#DIV/0!</v>
      </c>
      <c r="Y1734" t="e">
        <f>IF(U1734=0,0,IF(予定価格!G1722=0,0,(U1734-予定価格!H1722)/予定価格!G1722))</f>
        <v>#DIV/0!</v>
      </c>
      <c r="Z1734" t="e">
        <f t="shared" si="470"/>
        <v>#DIV/0!</v>
      </c>
      <c r="AA1734" t="e">
        <f t="shared" si="479"/>
        <v>#DIV/0!</v>
      </c>
      <c r="AB1734" s="6" t="e">
        <f t="shared" si="480"/>
        <v>#DIV/0!</v>
      </c>
    </row>
    <row r="1735" spans="1:28" hidden="1" x14ac:dyDescent="0.2">
      <c r="A1735">
        <f>+予定価格!A1723</f>
        <v>0</v>
      </c>
      <c r="B1735" s="268">
        <f>ROUND(予定価格!B1723*査定表!$B$1949,-D1735)+E1735</f>
        <v>0</v>
      </c>
      <c r="C1735" s="268"/>
      <c r="D1735" s="32">
        <f t="shared" si="465"/>
        <v>3</v>
      </c>
      <c r="E1735" s="33">
        <f t="shared" si="471"/>
        <v>0</v>
      </c>
      <c r="F1735" s="268">
        <f>IF($F$12=0,0,IF(予定価格!$G$1939=0,ROUND(予定価格!H1723*(入力表!$F$12/予定価格!$H$1943),-H1735),ROUND((予定価格!G1723*(入力表!$F$12-予定価格!$H$1943)/予定価格!$G$1943)+予定価格!H1723,-H1735)))+I1735</f>
        <v>0</v>
      </c>
      <c r="G1735" s="268"/>
      <c r="H1735" s="34">
        <f t="shared" si="466"/>
        <v>3</v>
      </c>
      <c r="I1735" s="35">
        <f t="shared" si="472"/>
        <v>0</v>
      </c>
      <c r="J1735" s="252">
        <f t="shared" si="473"/>
        <v>0</v>
      </c>
      <c r="K1735" s="12">
        <f t="shared" si="474"/>
        <v>0</v>
      </c>
      <c r="L1735" s="37"/>
      <c r="M1735" s="6">
        <f>ROUND(予定価格!B1723*査定表!$B$1949,-$F$14)</f>
        <v>0</v>
      </c>
      <c r="N1735">
        <f>IF(M1735=0,1,M1735/予定価格!B1723)</f>
        <v>1</v>
      </c>
      <c r="O1735">
        <f t="shared" si="467"/>
        <v>11</v>
      </c>
      <c r="P1735">
        <f t="shared" si="475"/>
        <v>0</v>
      </c>
      <c r="Q1735">
        <f>IF(M1735=0,0,M1735/予定価格!B1723)</f>
        <v>0</v>
      </c>
      <c r="R1735">
        <f t="shared" si="468"/>
        <v>11</v>
      </c>
      <c r="S1735">
        <f t="shared" si="476"/>
        <v>0</v>
      </c>
      <c r="T1735" s="6">
        <f t="shared" si="477"/>
        <v>0</v>
      </c>
      <c r="U1735" s="6" t="e">
        <f>IF(予定価格!$G$1939=0,ROUND(予定価格!H1723*(入力表!$F$12/予定価格!$H$1943),-$F$14),ROUND((予定価格!G1723*(入力表!$F$12-予定価格!$H$1943)/予定価格!$G$1943)+予定価格!H1723,-$F$14))</f>
        <v>#DIV/0!</v>
      </c>
      <c r="V1735" t="e">
        <f>IF(U1735=0,1,IF(予定価格!O1723=0,1,(U1735-予定価格!P1723)/予定価格!O1723))</f>
        <v>#DIV/0!</v>
      </c>
      <c r="W1735" t="e">
        <f t="shared" si="469"/>
        <v>#DIV/0!</v>
      </c>
      <c r="X1735" t="e">
        <f t="shared" si="478"/>
        <v>#DIV/0!</v>
      </c>
      <c r="Y1735" t="e">
        <f>IF(U1735=0,0,IF(予定価格!G1723=0,0,(U1735-予定価格!H1723)/予定価格!G1723))</f>
        <v>#DIV/0!</v>
      </c>
      <c r="Z1735" t="e">
        <f t="shared" si="470"/>
        <v>#DIV/0!</v>
      </c>
      <c r="AA1735" t="e">
        <f t="shared" si="479"/>
        <v>#DIV/0!</v>
      </c>
      <c r="AB1735" s="6" t="e">
        <f t="shared" si="480"/>
        <v>#DIV/0!</v>
      </c>
    </row>
    <row r="1736" spans="1:28" hidden="1" x14ac:dyDescent="0.2">
      <c r="A1736">
        <f>+予定価格!A1724</f>
        <v>0</v>
      </c>
      <c r="B1736" s="268">
        <f>ROUND(予定価格!B1724*査定表!$B$1949,-D1736)+E1736</f>
        <v>0</v>
      </c>
      <c r="C1736" s="268"/>
      <c r="D1736" s="32">
        <f t="shared" si="465"/>
        <v>3</v>
      </c>
      <c r="E1736" s="33">
        <f t="shared" si="471"/>
        <v>0</v>
      </c>
      <c r="F1736" s="268">
        <f>IF($F$12=0,0,IF(予定価格!$G$1939=0,ROUND(予定価格!H1724*(入力表!$F$12/予定価格!$H$1943),-H1736),ROUND((予定価格!G1724*(入力表!$F$12-予定価格!$H$1943)/予定価格!$G$1943)+予定価格!H1724,-H1736)))+I1736</f>
        <v>0</v>
      </c>
      <c r="G1736" s="268"/>
      <c r="H1736" s="34">
        <f t="shared" si="466"/>
        <v>3</v>
      </c>
      <c r="I1736" s="35">
        <f t="shared" si="472"/>
        <v>0</v>
      </c>
      <c r="J1736" s="252">
        <f t="shared" si="473"/>
        <v>0</v>
      </c>
      <c r="K1736" s="12">
        <f t="shared" si="474"/>
        <v>0</v>
      </c>
      <c r="L1736" s="37"/>
      <c r="M1736" s="6">
        <f>ROUND(予定価格!B1724*査定表!$B$1949,-$F$14)</f>
        <v>0</v>
      </c>
      <c r="N1736">
        <f>IF(M1736=0,1,M1736/予定価格!B1724)</f>
        <v>1</v>
      </c>
      <c r="O1736">
        <f t="shared" si="467"/>
        <v>11</v>
      </c>
      <c r="P1736">
        <f t="shared" si="475"/>
        <v>0</v>
      </c>
      <c r="Q1736">
        <f>IF(M1736=0,0,M1736/予定価格!B1724)</f>
        <v>0</v>
      </c>
      <c r="R1736">
        <f t="shared" si="468"/>
        <v>11</v>
      </c>
      <c r="S1736">
        <f t="shared" si="476"/>
        <v>0</v>
      </c>
      <c r="T1736" s="6">
        <f t="shared" si="477"/>
        <v>0</v>
      </c>
      <c r="U1736" s="6" t="e">
        <f>IF(予定価格!$G$1939=0,ROUND(予定価格!H1724*(入力表!$F$12/予定価格!$H$1943),-$F$14),ROUND((予定価格!G1724*(入力表!$F$12-予定価格!$H$1943)/予定価格!$G$1943)+予定価格!H1724,-$F$14))</f>
        <v>#DIV/0!</v>
      </c>
      <c r="V1736" t="e">
        <f>IF(U1736=0,1,IF(予定価格!O1724=0,1,(U1736-予定価格!P1724)/予定価格!O1724))</f>
        <v>#DIV/0!</v>
      </c>
      <c r="W1736" t="e">
        <f t="shared" si="469"/>
        <v>#DIV/0!</v>
      </c>
      <c r="X1736" t="e">
        <f t="shared" si="478"/>
        <v>#DIV/0!</v>
      </c>
      <c r="Y1736" t="e">
        <f>IF(U1736=0,0,IF(予定価格!G1724=0,0,(U1736-予定価格!H1724)/予定価格!G1724))</f>
        <v>#DIV/0!</v>
      </c>
      <c r="Z1736" t="e">
        <f t="shared" si="470"/>
        <v>#DIV/0!</v>
      </c>
      <c r="AA1736" t="e">
        <f t="shared" si="479"/>
        <v>#DIV/0!</v>
      </c>
      <c r="AB1736" s="6" t="e">
        <f t="shared" si="480"/>
        <v>#DIV/0!</v>
      </c>
    </row>
    <row r="1737" spans="1:28" hidden="1" x14ac:dyDescent="0.2">
      <c r="A1737">
        <f>+予定価格!A1725</f>
        <v>0</v>
      </c>
      <c r="B1737" s="268">
        <f>ROUND(予定価格!B1725*査定表!$B$1949,-D1737)+E1737</f>
        <v>0</v>
      </c>
      <c r="C1737" s="268"/>
      <c r="D1737" s="32">
        <f t="shared" si="465"/>
        <v>3</v>
      </c>
      <c r="E1737" s="33">
        <f t="shared" si="471"/>
        <v>0</v>
      </c>
      <c r="F1737" s="268">
        <f>IF($F$12=0,0,IF(予定価格!$G$1939=0,ROUND(予定価格!H1725*(入力表!$F$12/予定価格!$H$1943),-H1737),ROUND((予定価格!G1725*(入力表!$F$12-予定価格!$H$1943)/予定価格!$G$1943)+予定価格!H1725,-H1737)))+I1737</f>
        <v>0</v>
      </c>
      <c r="G1737" s="268"/>
      <c r="H1737" s="34">
        <f t="shared" si="466"/>
        <v>3</v>
      </c>
      <c r="I1737" s="35">
        <f t="shared" si="472"/>
        <v>0</v>
      </c>
      <c r="J1737" s="252">
        <f t="shared" si="473"/>
        <v>0</v>
      </c>
      <c r="K1737" s="12">
        <f t="shared" si="474"/>
        <v>0</v>
      </c>
      <c r="L1737" s="37"/>
      <c r="M1737" s="6">
        <f>ROUND(予定価格!B1725*査定表!$B$1949,-$F$14)</f>
        <v>0</v>
      </c>
      <c r="N1737">
        <f>IF(M1737=0,1,M1737/予定価格!B1725)</f>
        <v>1</v>
      </c>
      <c r="O1737">
        <f t="shared" si="467"/>
        <v>11</v>
      </c>
      <c r="P1737">
        <f t="shared" si="475"/>
        <v>0</v>
      </c>
      <c r="Q1737">
        <f>IF(M1737=0,0,M1737/予定価格!B1725)</f>
        <v>0</v>
      </c>
      <c r="R1737">
        <f t="shared" si="468"/>
        <v>11</v>
      </c>
      <c r="S1737">
        <f t="shared" si="476"/>
        <v>0</v>
      </c>
      <c r="T1737" s="6">
        <f t="shared" si="477"/>
        <v>0</v>
      </c>
      <c r="U1737" s="6" t="e">
        <f>IF(予定価格!$G$1939=0,ROUND(予定価格!H1725*(入力表!$F$12/予定価格!$H$1943),-$F$14),ROUND((予定価格!G1725*(入力表!$F$12-予定価格!$H$1943)/予定価格!$G$1943)+予定価格!H1725,-$F$14))</f>
        <v>#DIV/0!</v>
      </c>
      <c r="V1737" t="e">
        <f>IF(U1737=0,1,IF(予定価格!O1725=0,1,(U1737-予定価格!P1725)/予定価格!O1725))</f>
        <v>#DIV/0!</v>
      </c>
      <c r="W1737" t="e">
        <f t="shared" si="469"/>
        <v>#DIV/0!</v>
      </c>
      <c r="X1737" t="e">
        <f t="shared" si="478"/>
        <v>#DIV/0!</v>
      </c>
      <c r="Y1737" t="e">
        <f>IF(U1737=0,0,IF(予定価格!G1725=0,0,(U1737-予定価格!H1725)/予定価格!G1725))</f>
        <v>#DIV/0!</v>
      </c>
      <c r="Z1737" t="e">
        <f t="shared" si="470"/>
        <v>#DIV/0!</v>
      </c>
      <c r="AA1737" t="e">
        <f t="shared" si="479"/>
        <v>#DIV/0!</v>
      </c>
      <c r="AB1737" s="6" t="e">
        <f t="shared" si="480"/>
        <v>#DIV/0!</v>
      </c>
    </row>
    <row r="1738" spans="1:28" hidden="1" x14ac:dyDescent="0.2">
      <c r="A1738">
        <f>+予定価格!A1726</f>
        <v>0</v>
      </c>
      <c r="B1738" s="268">
        <f>ROUND(予定価格!B1726*査定表!$B$1949,-D1738)+E1738</f>
        <v>0</v>
      </c>
      <c r="C1738" s="268"/>
      <c r="D1738" s="32">
        <f t="shared" si="465"/>
        <v>3</v>
      </c>
      <c r="E1738" s="33">
        <f t="shared" si="471"/>
        <v>0</v>
      </c>
      <c r="F1738" s="268">
        <f>IF($F$12=0,0,IF(予定価格!$G$1939=0,ROUND(予定価格!H1726*(入力表!$F$12/予定価格!$H$1943),-H1738),ROUND((予定価格!G1726*(入力表!$F$12-予定価格!$H$1943)/予定価格!$G$1943)+予定価格!H1726,-H1738)))+I1738</f>
        <v>0</v>
      </c>
      <c r="G1738" s="268"/>
      <c r="H1738" s="34">
        <f t="shared" si="466"/>
        <v>3</v>
      </c>
      <c r="I1738" s="35">
        <f t="shared" si="472"/>
        <v>0</v>
      </c>
      <c r="J1738" s="252">
        <f t="shared" si="473"/>
        <v>0</v>
      </c>
      <c r="K1738" s="12">
        <f t="shared" si="474"/>
        <v>0</v>
      </c>
      <c r="L1738" s="37"/>
      <c r="M1738" s="6">
        <f>ROUND(予定価格!B1726*査定表!$B$1949,-$F$14)</f>
        <v>0</v>
      </c>
      <c r="N1738">
        <f>IF(M1738=0,1,M1738/予定価格!B1726)</f>
        <v>1</v>
      </c>
      <c r="O1738">
        <f t="shared" si="467"/>
        <v>11</v>
      </c>
      <c r="P1738">
        <f t="shared" si="475"/>
        <v>0</v>
      </c>
      <c r="Q1738">
        <f>IF(M1738=0,0,M1738/予定価格!B1726)</f>
        <v>0</v>
      </c>
      <c r="R1738">
        <f t="shared" si="468"/>
        <v>11</v>
      </c>
      <c r="S1738">
        <f t="shared" si="476"/>
        <v>0</v>
      </c>
      <c r="T1738" s="6">
        <f t="shared" si="477"/>
        <v>0</v>
      </c>
      <c r="U1738" s="6" t="e">
        <f>IF(予定価格!$G$1939=0,ROUND(予定価格!H1726*(入力表!$F$12/予定価格!$H$1943),-$F$14),ROUND((予定価格!G1726*(入力表!$F$12-予定価格!$H$1943)/予定価格!$G$1943)+予定価格!H1726,-$F$14))</f>
        <v>#DIV/0!</v>
      </c>
      <c r="V1738" t="e">
        <f>IF(U1738=0,1,IF(予定価格!O1726=0,1,(U1738-予定価格!P1726)/予定価格!O1726))</f>
        <v>#DIV/0!</v>
      </c>
      <c r="W1738" t="e">
        <f t="shared" si="469"/>
        <v>#DIV/0!</v>
      </c>
      <c r="X1738" t="e">
        <f t="shared" si="478"/>
        <v>#DIV/0!</v>
      </c>
      <c r="Y1738" t="e">
        <f>IF(U1738=0,0,IF(予定価格!G1726=0,0,(U1738-予定価格!H1726)/予定価格!G1726))</f>
        <v>#DIV/0!</v>
      </c>
      <c r="Z1738" t="e">
        <f t="shared" si="470"/>
        <v>#DIV/0!</v>
      </c>
      <c r="AA1738" t="e">
        <f t="shared" si="479"/>
        <v>#DIV/0!</v>
      </c>
      <c r="AB1738" s="6" t="e">
        <f t="shared" si="480"/>
        <v>#DIV/0!</v>
      </c>
    </row>
    <row r="1739" spans="1:28" hidden="1" x14ac:dyDescent="0.2">
      <c r="A1739">
        <f>+予定価格!A1727</f>
        <v>0</v>
      </c>
      <c r="B1739" s="268">
        <f>ROUND(予定価格!B1727*査定表!$B$1949,-D1739)+E1739</f>
        <v>0</v>
      </c>
      <c r="C1739" s="268"/>
      <c r="D1739" s="32">
        <f t="shared" si="465"/>
        <v>3</v>
      </c>
      <c r="E1739" s="33">
        <f t="shared" si="471"/>
        <v>0</v>
      </c>
      <c r="F1739" s="268">
        <f>IF($F$12=0,0,IF(予定価格!$G$1939=0,ROUND(予定価格!H1727*(入力表!$F$12/予定価格!$H$1943),-H1739),ROUND((予定価格!G1727*(入力表!$F$12-予定価格!$H$1943)/予定価格!$G$1943)+予定価格!H1727,-H1739)))+I1739</f>
        <v>0</v>
      </c>
      <c r="G1739" s="268"/>
      <c r="H1739" s="34">
        <f t="shared" si="466"/>
        <v>3</v>
      </c>
      <c r="I1739" s="35">
        <f t="shared" si="472"/>
        <v>0</v>
      </c>
      <c r="J1739" s="252">
        <f t="shared" si="473"/>
        <v>0</v>
      </c>
      <c r="K1739" s="12">
        <f t="shared" si="474"/>
        <v>0</v>
      </c>
      <c r="L1739" s="37"/>
      <c r="M1739" s="6">
        <f>ROUND(予定価格!B1727*査定表!$B$1949,-$F$14)</f>
        <v>0</v>
      </c>
      <c r="N1739">
        <f>IF(M1739=0,1,M1739/予定価格!B1727)</f>
        <v>1</v>
      </c>
      <c r="O1739">
        <f t="shared" si="467"/>
        <v>11</v>
      </c>
      <c r="P1739">
        <f t="shared" si="475"/>
        <v>0</v>
      </c>
      <c r="Q1739">
        <f>IF(M1739=0,0,M1739/予定価格!B1727)</f>
        <v>0</v>
      </c>
      <c r="R1739">
        <f t="shared" si="468"/>
        <v>11</v>
      </c>
      <c r="S1739">
        <f t="shared" si="476"/>
        <v>0</v>
      </c>
      <c r="T1739" s="6">
        <f t="shared" si="477"/>
        <v>0</v>
      </c>
      <c r="U1739" s="6" t="e">
        <f>IF(予定価格!$G$1939=0,ROUND(予定価格!H1727*(入力表!$F$12/予定価格!$H$1943),-$F$14),ROUND((予定価格!G1727*(入力表!$F$12-予定価格!$H$1943)/予定価格!$G$1943)+予定価格!H1727,-$F$14))</f>
        <v>#DIV/0!</v>
      </c>
      <c r="V1739" t="e">
        <f>IF(U1739=0,1,IF(予定価格!O1727=0,1,(U1739-予定価格!P1727)/予定価格!O1727))</f>
        <v>#DIV/0!</v>
      </c>
      <c r="W1739" t="e">
        <f t="shared" si="469"/>
        <v>#DIV/0!</v>
      </c>
      <c r="X1739" t="e">
        <f t="shared" si="478"/>
        <v>#DIV/0!</v>
      </c>
      <c r="Y1739" t="e">
        <f>IF(U1739=0,0,IF(予定価格!G1727=0,0,(U1739-予定価格!H1727)/予定価格!G1727))</f>
        <v>#DIV/0!</v>
      </c>
      <c r="Z1739" t="e">
        <f t="shared" si="470"/>
        <v>#DIV/0!</v>
      </c>
      <c r="AA1739" t="e">
        <f t="shared" si="479"/>
        <v>#DIV/0!</v>
      </c>
      <c r="AB1739" s="6" t="e">
        <f t="shared" si="480"/>
        <v>#DIV/0!</v>
      </c>
    </row>
    <row r="1740" spans="1:28" hidden="1" x14ac:dyDescent="0.2">
      <c r="A1740">
        <f>+予定価格!A1728</f>
        <v>0</v>
      </c>
      <c r="B1740" s="268">
        <f>ROUND(予定価格!B1728*査定表!$B$1949,-D1740)+E1740</f>
        <v>0</v>
      </c>
      <c r="C1740" s="268"/>
      <c r="D1740" s="32">
        <f t="shared" si="465"/>
        <v>3</v>
      </c>
      <c r="E1740" s="33">
        <f t="shared" si="471"/>
        <v>0</v>
      </c>
      <c r="F1740" s="268">
        <f>IF($F$12=0,0,IF(予定価格!$G$1939=0,ROUND(予定価格!H1728*(入力表!$F$12/予定価格!$H$1943),-H1740),ROUND((予定価格!G1728*(入力表!$F$12-予定価格!$H$1943)/予定価格!$G$1943)+予定価格!H1728,-H1740)))+I1740</f>
        <v>0</v>
      </c>
      <c r="G1740" s="268"/>
      <c r="H1740" s="34">
        <f t="shared" si="466"/>
        <v>3</v>
      </c>
      <c r="I1740" s="35">
        <f t="shared" si="472"/>
        <v>0</v>
      </c>
      <c r="J1740" s="252">
        <f t="shared" si="473"/>
        <v>0</v>
      </c>
      <c r="K1740" s="12">
        <f t="shared" si="474"/>
        <v>0</v>
      </c>
      <c r="L1740" s="37"/>
      <c r="M1740" s="6">
        <f>ROUND(予定価格!B1728*査定表!$B$1949,-$F$14)</f>
        <v>0</v>
      </c>
      <c r="N1740">
        <f>IF(M1740=0,1,M1740/予定価格!B1728)</f>
        <v>1</v>
      </c>
      <c r="O1740">
        <f t="shared" si="467"/>
        <v>11</v>
      </c>
      <c r="P1740">
        <f t="shared" si="475"/>
        <v>0</v>
      </c>
      <c r="Q1740">
        <f>IF(M1740=0,0,M1740/予定価格!B1728)</f>
        <v>0</v>
      </c>
      <c r="R1740">
        <f t="shared" si="468"/>
        <v>11</v>
      </c>
      <c r="S1740">
        <f t="shared" si="476"/>
        <v>0</v>
      </c>
      <c r="T1740" s="6">
        <f t="shared" si="477"/>
        <v>0</v>
      </c>
      <c r="U1740" s="6" t="e">
        <f>IF(予定価格!$G$1939=0,ROUND(予定価格!H1728*(入力表!$F$12/予定価格!$H$1943),-$F$14),ROUND((予定価格!G1728*(入力表!$F$12-予定価格!$H$1943)/予定価格!$G$1943)+予定価格!H1728,-$F$14))</f>
        <v>#DIV/0!</v>
      </c>
      <c r="V1740" t="e">
        <f>IF(U1740=0,1,IF(予定価格!O1728=0,1,(U1740-予定価格!P1728)/予定価格!O1728))</f>
        <v>#DIV/0!</v>
      </c>
      <c r="W1740" t="e">
        <f t="shared" si="469"/>
        <v>#DIV/0!</v>
      </c>
      <c r="X1740" t="e">
        <f t="shared" si="478"/>
        <v>#DIV/0!</v>
      </c>
      <c r="Y1740" t="e">
        <f>IF(U1740=0,0,IF(予定価格!G1728=0,0,(U1740-予定価格!H1728)/予定価格!G1728))</f>
        <v>#DIV/0!</v>
      </c>
      <c r="Z1740" t="e">
        <f t="shared" si="470"/>
        <v>#DIV/0!</v>
      </c>
      <c r="AA1740" t="e">
        <f t="shared" si="479"/>
        <v>#DIV/0!</v>
      </c>
      <c r="AB1740" s="6" t="e">
        <f t="shared" si="480"/>
        <v>#DIV/0!</v>
      </c>
    </row>
    <row r="1741" spans="1:28" hidden="1" x14ac:dyDescent="0.2">
      <c r="A1741">
        <f>+予定価格!A1729</f>
        <v>0</v>
      </c>
      <c r="B1741" s="268">
        <f>ROUND(予定価格!B1729*査定表!$B$1949,-D1741)+E1741</f>
        <v>0</v>
      </c>
      <c r="C1741" s="268"/>
      <c r="D1741" s="32">
        <f t="shared" si="465"/>
        <v>3</v>
      </c>
      <c r="E1741" s="33">
        <f t="shared" si="471"/>
        <v>0</v>
      </c>
      <c r="F1741" s="268">
        <f>IF($F$12=0,0,IF(予定価格!$G$1939=0,ROUND(予定価格!H1729*(入力表!$F$12/予定価格!$H$1943),-H1741),ROUND((予定価格!G1729*(入力表!$F$12-予定価格!$H$1943)/予定価格!$G$1943)+予定価格!H1729,-H1741)))+I1741</f>
        <v>0</v>
      </c>
      <c r="G1741" s="268"/>
      <c r="H1741" s="34">
        <f t="shared" si="466"/>
        <v>3</v>
      </c>
      <c r="I1741" s="35">
        <f t="shared" si="472"/>
        <v>0</v>
      </c>
      <c r="J1741" s="252">
        <f t="shared" si="473"/>
        <v>0</v>
      </c>
      <c r="K1741" s="12">
        <f t="shared" si="474"/>
        <v>0</v>
      </c>
      <c r="L1741" s="37"/>
      <c r="M1741" s="6">
        <f>ROUND(予定価格!B1729*査定表!$B$1949,-$F$14)</f>
        <v>0</v>
      </c>
      <c r="N1741">
        <f>IF(M1741=0,1,M1741/予定価格!B1729)</f>
        <v>1</v>
      </c>
      <c r="O1741">
        <f t="shared" si="467"/>
        <v>11</v>
      </c>
      <c r="P1741">
        <f t="shared" si="475"/>
        <v>0</v>
      </c>
      <c r="Q1741">
        <f>IF(M1741=0,0,M1741/予定価格!B1729)</f>
        <v>0</v>
      </c>
      <c r="R1741">
        <f t="shared" si="468"/>
        <v>11</v>
      </c>
      <c r="S1741">
        <f t="shared" si="476"/>
        <v>0</v>
      </c>
      <c r="T1741" s="6">
        <f t="shared" si="477"/>
        <v>0</v>
      </c>
      <c r="U1741" s="6" t="e">
        <f>IF(予定価格!$G$1939=0,ROUND(予定価格!H1729*(入力表!$F$12/予定価格!$H$1943),-$F$14),ROUND((予定価格!G1729*(入力表!$F$12-予定価格!$H$1943)/予定価格!$G$1943)+予定価格!H1729,-$F$14))</f>
        <v>#DIV/0!</v>
      </c>
      <c r="V1741" t="e">
        <f>IF(U1741=0,1,IF(予定価格!O1729=0,1,(U1741-予定価格!P1729)/予定価格!O1729))</f>
        <v>#DIV/0!</v>
      </c>
      <c r="W1741" t="e">
        <f t="shared" si="469"/>
        <v>#DIV/0!</v>
      </c>
      <c r="X1741" t="e">
        <f t="shared" si="478"/>
        <v>#DIV/0!</v>
      </c>
      <c r="Y1741" t="e">
        <f>IF(U1741=0,0,IF(予定価格!G1729=0,0,(U1741-予定価格!H1729)/予定価格!G1729))</f>
        <v>#DIV/0!</v>
      </c>
      <c r="Z1741" t="e">
        <f t="shared" si="470"/>
        <v>#DIV/0!</v>
      </c>
      <c r="AA1741" t="e">
        <f t="shared" si="479"/>
        <v>#DIV/0!</v>
      </c>
      <c r="AB1741" s="6" t="e">
        <f t="shared" si="480"/>
        <v>#DIV/0!</v>
      </c>
    </row>
    <row r="1742" spans="1:28" hidden="1" x14ac:dyDescent="0.2">
      <c r="A1742">
        <f>+予定価格!A1730</f>
        <v>0</v>
      </c>
      <c r="B1742" s="268">
        <f>ROUND(予定価格!B1730*査定表!$B$1949,-D1742)+E1742</f>
        <v>0</v>
      </c>
      <c r="C1742" s="268"/>
      <c r="D1742" s="32">
        <f t="shared" si="465"/>
        <v>3</v>
      </c>
      <c r="E1742" s="33">
        <f t="shared" si="471"/>
        <v>0</v>
      </c>
      <c r="F1742" s="268">
        <f>IF($F$12=0,0,IF(予定価格!$G$1939=0,ROUND(予定価格!H1730*(入力表!$F$12/予定価格!$H$1943),-H1742),ROUND((予定価格!G1730*(入力表!$F$12-予定価格!$H$1943)/予定価格!$G$1943)+予定価格!H1730,-H1742)))+I1742</f>
        <v>0</v>
      </c>
      <c r="G1742" s="268"/>
      <c r="H1742" s="34">
        <f t="shared" si="466"/>
        <v>3</v>
      </c>
      <c r="I1742" s="35">
        <f t="shared" si="472"/>
        <v>0</v>
      </c>
      <c r="J1742" s="252">
        <f t="shared" si="473"/>
        <v>0</v>
      </c>
      <c r="K1742" s="12">
        <f t="shared" si="474"/>
        <v>0</v>
      </c>
      <c r="L1742" s="37"/>
      <c r="M1742" s="6">
        <f>ROUND(予定価格!B1730*査定表!$B$1949,-$F$14)</f>
        <v>0</v>
      </c>
      <c r="N1742">
        <f>IF(M1742=0,1,M1742/予定価格!B1730)</f>
        <v>1</v>
      </c>
      <c r="O1742">
        <f t="shared" si="467"/>
        <v>11</v>
      </c>
      <c r="P1742">
        <f t="shared" si="475"/>
        <v>0</v>
      </c>
      <c r="Q1742">
        <f>IF(M1742=0,0,M1742/予定価格!B1730)</f>
        <v>0</v>
      </c>
      <c r="R1742">
        <f t="shared" si="468"/>
        <v>11</v>
      </c>
      <c r="S1742">
        <f t="shared" si="476"/>
        <v>0</v>
      </c>
      <c r="T1742" s="6">
        <f t="shared" si="477"/>
        <v>0</v>
      </c>
      <c r="U1742" s="6" t="e">
        <f>IF(予定価格!$G$1939=0,ROUND(予定価格!H1730*(入力表!$F$12/予定価格!$H$1943),-$F$14),ROUND((予定価格!G1730*(入力表!$F$12-予定価格!$H$1943)/予定価格!$G$1943)+予定価格!H1730,-$F$14))</f>
        <v>#DIV/0!</v>
      </c>
      <c r="V1742" t="e">
        <f>IF(U1742=0,1,IF(予定価格!O1730=0,1,(U1742-予定価格!P1730)/予定価格!O1730))</f>
        <v>#DIV/0!</v>
      </c>
      <c r="W1742" t="e">
        <f t="shared" si="469"/>
        <v>#DIV/0!</v>
      </c>
      <c r="X1742" t="e">
        <f t="shared" si="478"/>
        <v>#DIV/0!</v>
      </c>
      <c r="Y1742" t="e">
        <f>IF(U1742=0,0,IF(予定価格!G1730=0,0,(U1742-予定価格!H1730)/予定価格!G1730))</f>
        <v>#DIV/0!</v>
      </c>
      <c r="Z1742" t="e">
        <f t="shared" si="470"/>
        <v>#DIV/0!</v>
      </c>
      <c r="AA1742" t="e">
        <f t="shared" si="479"/>
        <v>#DIV/0!</v>
      </c>
      <c r="AB1742" s="6" t="e">
        <f t="shared" si="480"/>
        <v>#DIV/0!</v>
      </c>
    </row>
    <row r="1743" spans="1:28" hidden="1" x14ac:dyDescent="0.2">
      <c r="A1743">
        <f>+予定価格!A1731</f>
        <v>0</v>
      </c>
      <c r="B1743" s="268">
        <f>ROUND(予定価格!B1731*査定表!$B$1949,-D1743)+E1743</f>
        <v>0</v>
      </c>
      <c r="C1743" s="268"/>
      <c r="D1743" s="32">
        <f t="shared" si="465"/>
        <v>3</v>
      </c>
      <c r="E1743" s="33">
        <f t="shared" si="471"/>
        <v>0</v>
      </c>
      <c r="F1743" s="268">
        <f>IF($F$12=0,0,IF(予定価格!$G$1939=0,ROUND(予定価格!H1731*(入力表!$F$12/予定価格!$H$1943),-H1743),ROUND((予定価格!G1731*(入力表!$F$12-予定価格!$H$1943)/予定価格!$G$1943)+予定価格!H1731,-H1743)))+I1743</f>
        <v>0</v>
      </c>
      <c r="G1743" s="268"/>
      <c r="H1743" s="34">
        <f t="shared" si="466"/>
        <v>3</v>
      </c>
      <c r="I1743" s="35">
        <f t="shared" si="472"/>
        <v>0</v>
      </c>
      <c r="J1743" s="252">
        <f t="shared" si="473"/>
        <v>0</v>
      </c>
      <c r="K1743" s="12">
        <f t="shared" si="474"/>
        <v>0</v>
      </c>
      <c r="L1743" s="37"/>
      <c r="M1743" s="6">
        <f>ROUND(予定価格!B1731*査定表!$B$1949,-$F$14)</f>
        <v>0</v>
      </c>
      <c r="N1743">
        <f>IF(M1743=0,1,M1743/予定価格!B1731)</f>
        <v>1</v>
      </c>
      <c r="O1743">
        <f t="shared" si="467"/>
        <v>11</v>
      </c>
      <c r="P1743">
        <f t="shared" si="475"/>
        <v>0</v>
      </c>
      <c r="Q1743">
        <f>IF(M1743=0,0,M1743/予定価格!B1731)</f>
        <v>0</v>
      </c>
      <c r="R1743">
        <f t="shared" si="468"/>
        <v>11</v>
      </c>
      <c r="S1743">
        <f t="shared" si="476"/>
        <v>0</v>
      </c>
      <c r="T1743" s="6">
        <f t="shared" si="477"/>
        <v>0</v>
      </c>
      <c r="U1743" s="6" t="e">
        <f>IF(予定価格!$G$1939=0,ROUND(予定価格!H1731*(入力表!$F$12/予定価格!$H$1943),-$F$14),ROUND((予定価格!G1731*(入力表!$F$12-予定価格!$H$1943)/予定価格!$G$1943)+予定価格!H1731,-$F$14))</f>
        <v>#DIV/0!</v>
      </c>
      <c r="V1743" t="e">
        <f>IF(U1743=0,1,IF(予定価格!O1731=0,1,(U1743-予定価格!P1731)/予定価格!O1731))</f>
        <v>#DIV/0!</v>
      </c>
      <c r="W1743" t="e">
        <f t="shared" si="469"/>
        <v>#DIV/0!</v>
      </c>
      <c r="X1743" t="e">
        <f t="shared" si="478"/>
        <v>#DIV/0!</v>
      </c>
      <c r="Y1743" t="e">
        <f>IF(U1743=0,0,IF(予定価格!G1731=0,0,(U1743-予定価格!H1731)/予定価格!G1731))</f>
        <v>#DIV/0!</v>
      </c>
      <c r="Z1743" t="e">
        <f t="shared" si="470"/>
        <v>#DIV/0!</v>
      </c>
      <c r="AA1743" t="e">
        <f t="shared" si="479"/>
        <v>#DIV/0!</v>
      </c>
      <c r="AB1743" s="6" t="e">
        <f t="shared" si="480"/>
        <v>#DIV/0!</v>
      </c>
    </row>
    <row r="1744" spans="1:28" hidden="1" x14ac:dyDescent="0.2">
      <c r="A1744">
        <f>+予定価格!A1732</f>
        <v>0</v>
      </c>
      <c r="B1744" s="268">
        <f>ROUND(予定価格!B1732*査定表!$B$1949,-D1744)+E1744</f>
        <v>0</v>
      </c>
      <c r="C1744" s="268"/>
      <c r="D1744" s="32">
        <f t="shared" si="465"/>
        <v>3</v>
      </c>
      <c r="E1744" s="33">
        <f t="shared" si="471"/>
        <v>0</v>
      </c>
      <c r="F1744" s="268">
        <f>IF($F$12=0,0,IF(予定価格!$G$1939=0,ROUND(予定価格!H1732*(入力表!$F$12/予定価格!$H$1943),-H1744),ROUND((予定価格!G1732*(入力表!$F$12-予定価格!$H$1943)/予定価格!$G$1943)+予定価格!H1732,-H1744)))+I1744</f>
        <v>0</v>
      </c>
      <c r="G1744" s="268"/>
      <c r="H1744" s="34">
        <f t="shared" si="466"/>
        <v>3</v>
      </c>
      <c r="I1744" s="35">
        <f t="shared" si="472"/>
        <v>0</v>
      </c>
      <c r="J1744" s="252">
        <f t="shared" si="473"/>
        <v>0</v>
      </c>
      <c r="K1744" s="12">
        <f t="shared" si="474"/>
        <v>0</v>
      </c>
      <c r="L1744" s="37"/>
      <c r="M1744" s="6">
        <f>ROUND(予定価格!B1732*査定表!$B$1949,-$F$14)</f>
        <v>0</v>
      </c>
      <c r="N1744">
        <f>IF(M1744=0,1,M1744/予定価格!B1732)</f>
        <v>1</v>
      </c>
      <c r="O1744">
        <f t="shared" si="467"/>
        <v>11</v>
      </c>
      <c r="P1744">
        <f t="shared" si="475"/>
        <v>0</v>
      </c>
      <c r="Q1744">
        <f>IF(M1744=0,0,M1744/予定価格!B1732)</f>
        <v>0</v>
      </c>
      <c r="R1744">
        <f t="shared" si="468"/>
        <v>11</v>
      </c>
      <c r="S1744">
        <f t="shared" si="476"/>
        <v>0</v>
      </c>
      <c r="T1744" s="6">
        <f t="shared" si="477"/>
        <v>0</v>
      </c>
      <c r="U1744" s="6" t="e">
        <f>IF(予定価格!$G$1939=0,ROUND(予定価格!H1732*(入力表!$F$12/予定価格!$H$1943),-$F$14),ROUND((予定価格!G1732*(入力表!$F$12-予定価格!$H$1943)/予定価格!$G$1943)+予定価格!H1732,-$F$14))</f>
        <v>#DIV/0!</v>
      </c>
      <c r="V1744" t="e">
        <f>IF(U1744=0,1,IF(予定価格!O1732=0,1,(U1744-予定価格!P1732)/予定価格!O1732))</f>
        <v>#DIV/0!</v>
      </c>
      <c r="W1744" t="e">
        <f t="shared" si="469"/>
        <v>#DIV/0!</v>
      </c>
      <c r="X1744" t="e">
        <f t="shared" si="478"/>
        <v>#DIV/0!</v>
      </c>
      <c r="Y1744" t="e">
        <f>IF(U1744=0,0,IF(予定価格!G1732=0,0,(U1744-予定価格!H1732)/予定価格!G1732))</f>
        <v>#DIV/0!</v>
      </c>
      <c r="Z1744" t="e">
        <f t="shared" si="470"/>
        <v>#DIV/0!</v>
      </c>
      <c r="AA1744" t="e">
        <f t="shared" si="479"/>
        <v>#DIV/0!</v>
      </c>
      <c r="AB1744" s="6" t="e">
        <f t="shared" si="480"/>
        <v>#DIV/0!</v>
      </c>
    </row>
    <row r="1745" spans="1:28" hidden="1" x14ac:dyDescent="0.2">
      <c r="A1745">
        <f>+予定価格!A1733</f>
        <v>0</v>
      </c>
      <c r="B1745" s="268">
        <f>ROUND(予定価格!B1733*査定表!$B$1949,-D1745)+E1745</f>
        <v>0</v>
      </c>
      <c r="C1745" s="268"/>
      <c r="D1745" s="32">
        <f t="shared" si="465"/>
        <v>3</v>
      </c>
      <c r="E1745" s="33">
        <f t="shared" si="471"/>
        <v>0</v>
      </c>
      <c r="F1745" s="268">
        <f>IF($F$12=0,0,IF(予定価格!$G$1939=0,ROUND(予定価格!H1733*(入力表!$F$12/予定価格!$H$1943),-H1745),ROUND((予定価格!G1733*(入力表!$F$12-予定価格!$H$1943)/予定価格!$G$1943)+予定価格!H1733,-H1745)))+I1745</f>
        <v>0</v>
      </c>
      <c r="G1745" s="268"/>
      <c r="H1745" s="34">
        <f t="shared" si="466"/>
        <v>3</v>
      </c>
      <c r="I1745" s="35">
        <f t="shared" si="472"/>
        <v>0</v>
      </c>
      <c r="J1745" s="252">
        <f t="shared" si="473"/>
        <v>0</v>
      </c>
      <c r="K1745" s="12">
        <f t="shared" si="474"/>
        <v>0</v>
      </c>
      <c r="L1745" s="37"/>
      <c r="M1745" s="6">
        <f>ROUND(予定価格!B1733*査定表!$B$1949,-$F$14)</f>
        <v>0</v>
      </c>
      <c r="N1745">
        <f>IF(M1745=0,1,M1745/予定価格!B1733)</f>
        <v>1</v>
      </c>
      <c r="O1745">
        <f t="shared" si="467"/>
        <v>11</v>
      </c>
      <c r="P1745">
        <f t="shared" si="475"/>
        <v>0</v>
      </c>
      <c r="Q1745">
        <f>IF(M1745=0,0,M1745/予定価格!B1733)</f>
        <v>0</v>
      </c>
      <c r="R1745">
        <f t="shared" si="468"/>
        <v>11</v>
      </c>
      <c r="S1745">
        <f t="shared" si="476"/>
        <v>0</v>
      </c>
      <c r="T1745" s="6">
        <f t="shared" si="477"/>
        <v>0</v>
      </c>
      <c r="U1745" s="6" t="e">
        <f>IF(予定価格!$G$1939=0,ROUND(予定価格!H1733*(入力表!$F$12/予定価格!$H$1943),-$F$14),ROUND((予定価格!G1733*(入力表!$F$12-予定価格!$H$1943)/予定価格!$G$1943)+予定価格!H1733,-$F$14))</f>
        <v>#DIV/0!</v>
      </c>
      <c r="V1745" t="e">
        <f>IF(U1745=0,1,IF(予定価格!O1733=0,1,(U1745-予定価格!P1733)/予定価格!O1733))</f>
        <v>#DIV/0!</v>
      </c>
      <c r="W1745" t="e">
        <f t="shared" si="469"/>
        <v>#DIV/0!</v>
      </c>
      <c r="X1745" t="e">
        <f t="shared" si="478"/>
        <v>#DIV/0!</v>
      </c>
      <c r="Y1745" t="e">
        <f>IF(U1745=0,0,IF(予定価格!G1733=0,0,(U1745-予定価格!H1733)/予定価格!G1733))</f>
        <v>#DIV/0!</v>
      </c>
      <c r="Z1745" t="e">
        <f t="shared" si="470"/>
        <v>#DIV/0!</v>
      </c>
      <c r="AA1745" t="e">
        <f t="shared" si="479"/>
        <v>#DIV/0!</v>
      </c>
      <c r="AB1745" s="6" t="e">
        <f t="shared" si="480"/>
        <v>#DIV/0!</v>
      </c>
    </row>
    <row r="1746" spans="1:28" hidden="1" x14ac:dyDescent="0.2">
      <c r="A1746">
        <f>+予定価格!A1734</f>
        <v>0</v>
      </c>
      <c r="B1746" s="268">
        <f>ROUND(予定価格!B1734*査定表!$B$1949,-D1746)+E1746</f>
        <v>0</v>
      </c>
      <c r="C1746" s="268"/>
      <c r="D1746" s="32">
        <f t="shared" ref="D1746:D1809" si="481">+$F$14</f>
        <v>3</v>
      </c>
      <c r="E1746" s="33">
        <f t="shared" si="471"/>
        <v>0</v>
      </c>
      <c r="F1746" s="268">
        <f>IF($F$12=0,0,IF(予定価格!$G$1939=0,ROUND(予定価格!H1734*(入力表!$F$12/予定価格!$H$1943),-H1746),ROUND((予定価格!G1734*(入力表!$F$12-予定価格!$H$1943)/予定価格!$G$1943)+予定価格!H1734,-H1746)))+I1746</f>
        <v>0</v>
      </c>
      <c r="G1746" s="268"/>
      <c r="H1746" s="34">
        <f t="shared" ref="H1746:H1809" si="482">+$F$14</f>
        <v>3</v>
      </c>
      <c r="I1746" s="35">
        <f t="shared" si="472"/>
        <v>0</v>
      </c>
      <c r="J1746" s="252">
        <f t="shared" si="473"/>
        <v>0</v>
      </c>
      <c r="K1746" s="12">
        <f t="shared" si="474"/>
        <v>0</v>
      </c>
      <c r="L1746" s="37"/>
      <c r="M1746" s="6">
        <f>ROUND(予定価格!B1734*査定表!$B$1949,-$F$14)</f>
        <v>0</v>
      </c>
      <c r="N1746">
        <f>IF(M1746=0,1,M1746/予定価格!B1734)</f>
        <v>1</v>
      </c>
      <c r="O1746">
        <f t="shared" si="467"/>
        <v>11</v>
      </c>
      <c r="P1746">
        <f t="shared" si="475"/>
        <v>0</v>
      </c>
      <c r="Q1746">
        <f>IF(M1746=0,0,M1746/予定価格!B1734)</f>
        <v>0</v>
      </c>
      <c r="R1746">
        <f t="shared" si="468"/>
        <v>11</v>
      </c>
      <c r="S1746">
        <f t="shared" si="476"/>
        <v>0</v>
      </c>
      <c r="T1746" s="6">
        <f t="shared" si="477"/>
        <v>0</v>
      </c>
      <c r="U1746" s="6" t="e">
        <f>IF(予定価格!$G$1939=0,ROUND(予定価格!H1734*(入力表!$F$12/予定価格!$H$1943),-$F$14),ROUND((予定価格!G1734*(入力表!$F$12-予定価格!$H$1943)/予定価格!$G$1943)+予定価格!H1734,-$F$14))</f>
        <v>#DIV/0!</v>
      </c>
      <c r="V1746" t="e">
        <f>IF(U1746=0,1,IF(予定価格!O1734=0,1,(U1746-予定価格!P1734)/予定価格!O1734))</f>
        <v>#DIV/0!</v>
      </c>
      <c r="W1746" t="e">
        <f t="shared" si="469"/>
        <v>#DIV/0!</v>
      </c>
      <c r="X1746" t="e">
        <f t="shared" si="478"/>
        <v>#DIV/0!</v>
      </c>
      <c r="Y1746" t="e">
        <f>IF(U1746=0,0,IF(予定価格!G1734=0,0,(U1746-予定価格!H1734)/予定価格!G1734))</f>
        <v>#DIV/0!</v>
      </c>
      <c r="Z1746" t="e">
        <f t="shared" si="470"/>
        <v>#DIV/0!</v>
      </c>
      <c r="AA1746" t="e">
        <f t="shared" si="479"/>
        <v>#DIV/0!</v>
      </c>
      <c r="AB1746" s="6" t="e">
        <f t="shared" si="480"/>
        <v>#DIV/0!</v>
      </c>
    </row>
    <row r="1747" spans="1:28" hidden="1" x14ac:dyDescent="0.2">
      <c r="A1747">
        <f>+予定価格!A1735</f>
        <v>0</v>
      </c>
      <c r="B1747" s="268">
        <f>ROUND(予定価格!B1735*査定表!$B$1949,-D1747)+E1747</f>
        <v>0</v>
      </c>
      <c r="C1747" s="268"/>
      <c r="D1747" s="32">
        <f t="shared" si="481"/>
        <v>3</v>
      </c>
      <c r="E1747" s="33">
        <f t="shared" si="471"/>
        <v>0</v>
      </c>
      <c r="F1747" s="268">
        <f>IF($F$12=0,0,IF(予定価格!$G$1939=0,ROUND(予定価格!H1735*(入力表!$F$12/予定価格!$H$1943),-H1747),ROUND((予定価格!G1735*(入力表!$F$12-予定価格!$H$1943)/予定価格!$G$1943)+予定価格!H1735,-H1747)))+I1747</f>
        <v>0</v>
      </c>
      <c r="G1747" s="268"/>
      <c r="H1747" s="34">
        <f t="shared" si="482"/>
        <v>3</v>
      </c>
      <c r="I1747" s="35">
        <f t="shared" si="472"/>
        <v>0</v>
      </c>
      <c r="J1747" s="252">
        <f t="shared" si="473"/>
        <v>0</v>
      </c>
      <c r="K1747" s="12">
        <f t="shared" si="474"/>
        <v>0</v>
      </c>
      <c r="L1747" s="37"/>
      <c r="M1747" s="6">
        <f>ROUND(予定価格!B1735*査定表!$B$1949,-$F$14)</f>
        <v>0</v>
      </c>
      <c r="N1747">
        <f>IF(M1747=0,1,M1747/予定価格!B1735)</f>
        <v>1</v>
      </c>
      <c r="O1747">
        <f t="shared" si="467"/>
        <v>11</v>
      </c>
      <c r="P1747">
        <f t="shared" si="475"/>
        <v>0</v>
      </c>
      <c r="Q1747">
        <f>IF(M1747=0,0,M1747/予定価格!B1735)</f>
        <v>0</v>
      </c>
      <c r="R1747">
        <f t="shared" si="468"/>
        <v>11</v>
      </c>
      <c r="S1747">
        <f t="shared" si="476"/>
        <v>0</v>
      </c>
      <c r="T1747" s="6">
        <f t="shared" si="477"/>
        <v>0</v>
      </c>
      <c r="U1747" s="6" t="e">
        <f>IF(予定価格!$G$1939=0,ROUND(予定価格!H1735*(入力表!$F$12/予定価格!$H$1943),-$F$14),ROUND((予定価格!G1735*(入力表!$F$12-予定価格!$H$1943)/予定価格!$G$1943)+予定価格!H1735,-$F$14))</f>
        <v>#DIV/0!</v>
      </c>
      <c r="V1747" t="e">
        <f>IF(U1747=0,1,IF(予定価格!O1735=0,1,(U1747-予定価格!P1735)/予定価格!O1735))</f>
        <v>#DIV/0!</v>
      </c>
      <c r="W1747" t="e">
        <f t="shared" si="469"/>
        <v>#DIV/0!</v>
      </c>
      <c r="X1747" t="e">
        <f t="shared" si="478"/>
        <v>#DIV/0!</v>
      </c>
      <c r="Y1747" t="e">
        <f>IF(U1747=0,0,IF(予定価格!G1735=0,0,(U1747-予定価格!H1735)/予定価格!G1735))</f>
        <v>#DIV/0!</v>
      </c>
      <c r="Z1747" t="e">
        <f t="shared" si="470"/>
        <v>#DIV/0!</v>
      </c>
      <c r="AA1747" t="e">
        <f t="shared" si="479"/>
        <v>#DIV/0!</v>
      </c>
      <c r="AB1747" s="6" t="e">
        <f t="shared" si="480"/>
        <v>#DIV/0!</v>
      </c>
    </row>
    <row r="1748" spans="1:28" hidden="1" x14ac:dyDescent="0.2">
      <c r="A1748">
        <f>+予定価格!A1736</f>
        <v>0</v>
      </c>
      <c r="B1748" s="268">
        <f>ROUND(予定価格!B1736*査定表!$B$1949,-D1748)+E1748</f>
        <v>0</v>
      </c>
      <c r="C1748" s="268"/>
      <c r="D1748" s="32">
        <f t="shared" si="481"/>
        <v>3</v>
      </c>
      <c r="E1748" s="33">
        <f t="shared" si="471"/>
        <v>0</v>
      </c>
      <c r="F1748" s="268">
        <f>IF($F$12=0,0,IF(予定価格!$G$1939=0,ROUND(予定価格!H1736*(入力表!$F$12/予定価格!$H$1943),-H1748),ROUND((予定価格!G1736*(入力表!$F$12-予定価格!$H$1943)/予定価格!$G$1943)+予定価格!H1736,-H1748)))+I1748</f>
        <v>0</v>
      </c>
      <c r="G1748" s="268"/>
      <c r="H1748" s="34">
        <f t="shared" si="482"/>
        <v>3</v>
      </c>
      <c r="I1748" s="35">
        <f t="shared" si="472"/>
        <v>0</v>
      </c>
      <c r="J1748" s="252">
        <f t="shared" si="473"/>
        <v>0</v>
      </c>
      <c r="K1748" s="12">
        <f t="shared" si="474"/>
        <v>0</v>
      </c>
      <c r="L1748" s="37"/>
      <c r="M1748" s="6">
        <f>ROUND(予定価格!B1736*査定表!$B$1949,-$F$14)</f>
        <v>0</v>
      </c>
      <c r="N1748">
        <f>IF(M1748=0,1,M1748/予定価格!B1736)</f>
        <v>1</v>
      </c>
      <c r="O1748">
        <f t="shared" si="467"/>
        <v>11</v>
      </c>
      <c r="P1748">
        <f t="shared" si="475"/>
        <v>0</v>
      </c>
      <c r="Q1748">
        <f>IF(M1748=0,0,M1748/予定価格!B1736)</f>
        <v>0</v>
      </c>
      <c r="R1748">
        <f t="shared" si="468"/>
        <v>11</v>
      </c>
      <c r="S1748">
        <f t="shared" si="476"/>
        <v>0</v>
      </c>
      <c r="T1748" s="6">
        <f t="shared" si="477"/>
        <v>0</v>
      </c>
      <c r="U1748" s="6" t="e">
        <f>IF(予定価格!$G$1939=0,ROUND(予定価格!H1736*(入力表!$F$12/予定価格!$H$1943),-$F$14),ROUND((予定価格!G1736*(入力表!$F$12-予定価格!$H$1943)/予定価格!$G$1943)+予定価格!H1736,-$F$14))</f>
        <v>#DIV/0!</v>
      </c>
      <c r="V1748" t="e">
        <f>IF(U1748=0,1,IF(予定価格!O1736=0,1,(U1748-予定価格!P1736)/予定価格!O1736))</f>
        <v>#DIV/0!</v>
      </c>
      <c r="W1748" t="e">
        <f t="shared" si="469"/>
        <v>#DIV/0!</v>
      </c>
      <c r="X1748" t="e">
        <f t="shared" si="478"/>
        <v>#DIV/0!</v>
      </c>
      <c r="Y1748" t="e">
        <f>IF(U1748=0,0,IF(予定価格!G1736=0,0,(U1748-予定価格!H1736)/予定価格!G1736))</f>
        <v>#DIV/0!</v>
      </c>
      <c r="Z1748" t="e">
        <f t="shared" si="470"/>
        <v>#DIV/0!</v>
      </c>
      <c r="AA1748" t="e">
        <f t="shared" si="479"/>
        <v>#DIV/0!</v>
      </c>
      <c r="AB1748" s="6" t="e">
        <f t="shared" si="480"/>
        <v>#DIV/0!</v>
      </c>
    </row>
    <row r="1749" spans="1:28" hidden="1" x14ac:dyDescent="0.2">
      <c r="A1749">
        <f>+予定価格!A1737</f>
        <v>0</v>
      </c>
      <c r="B1749" s="268">
        <f>ROUND(予定価格!B1737*査定表!$B$1949,-D1749)+E1749</f>
        <v>0</v>
      </c>
      <c r="C1749" s="268"/>
      <c r="D1749" s="32">
        <f t="shared" si="481"/>
        <v>3</v>
      </c>
      <c r="E1749" s="33">
        <f t="shared" si="471"/>
        <v>0</v>
      </c>
      <c r="F1749" s="268">
        <f>IF($F$12=0,0,IF(予定価格!$G$1939=0,ROUND(予定価格!H1737*(入力表!$F$12/予定価格!$H$1943),-H1749),ROUND((予定価格!G1737*(入力表!$F$12-予定価格!$H$1943)/予定価格!$G$1943)+予定価格!H1737,-H1749)))+I1749</f>
        <v>0</v>
      </c>
      <c r="G1749" s="268"/>
      <c r="H1749" s="34">
        <f t="shared" si="482"/>
        <v>3</v>
      </c>
      <c r="I1749" s="35">
        <f t="shared" si="472"/>
        <v>0</v>
      </c>
      <c r="J1749" s="252">
        <f t="shared" si="473"/>
        <v>0</v>
      </c>
      <c r="K1749" s="12">
        <f t="shared" si="474"/>
        <v>0</v>
      </c>
      <c r="L1749" s="37"/>
      <c r="M1749" s="6">
        <f>ROUND(予定価格!B1737*査定表!$B$1949,-$F$14)</f>
        <v>0</v>
      </c>
      <c r="N1749">
        <f>IF(M1749=0,1,M1749/予定価格!B1737)</f>
        <v>1</v>
      </c>
      <c r="O1749">
        <f t="shared" si="467"/>
        <v>11</v>
      </c>
      <c r="P1749">
        <f t="shared" si="475"/>
        <v>0</v>
      </c>
      <c r="Q1749">
        <f>IF(M1749=0,0,M1749/予定価格!B1737)</f>
        <v>0</v>
      </c>
      <c r="R1749">
        <f t="shared" si="468"/>
        <v>11</v>
      </c>
      <c r="S1749">
        <f t="shared" si="476"/>
        <v>0</v>
      </c>
      <c r="T1749" s="6">
        <f t="shared" si="477"/>
        <v>0</v>
      </c>
      <c r="U1749" s="6" t="e">
        <f>IF(予定価格!$G$1939=0,ROUND(予定価格!H1737*(入力表!$F$12/予定価格!$H$1943),-$F$14),ROUND((予定価格!G1737*(入力表!$F$12-予定価格!$H$1943)/予定価格!$G$1943)+予定価格!H1737,-$F$14))</f>
        <v>#DIV/0!</v>
      </c>
      <c r="V1749" t="e">
        <f>IF(U1749=0,1,IF(予定価格!O1737=0,1,(U1749-予定価格!P1737)/予定価格!O1737))</f>
        <v>#DIV/0!</v>
      </c>
      <c r="W1749" t="e">
        <f t="shared" si="469"/>
        <v>#DIV/0!</v>
      </c>
      <c r="X1749" t="e">
        <f t="shared" si="478"/>
        <v>#DIV/0!</v>
      </c>
      <c r="Y1749" t="e">
        <f>IF(U1749=0,0,IF(予定価格!G1737=0,0,(U1749-予定価格!H1737)/予定価格!G1737))</f>
        <v>#DIV/0!</v>
      </c>
      <c r="Z1749" t="e">
        <f t="shared" si="470"/>
        <v>#DIV/0!</v>
      </c>
      <c r="AA1749" t="e">
        <f t="shared" si="479"/>
        <v>#DIV/0!</v>
      </c>
      <c r="AB1749" s="6" t="e">
        <f t="shared" si="480"/>
        <v>#DIV/0!</v>
      </c>
    </row>
    <row r="1750" spans="1:28" hidden="1" x14ac:dyDescent="0.2">
      <c r="A1750">
        <f>+予定価格!A1738</f>
        <v>0</v>
      </c>
      <c r="B1750" s="268">
        <f>ROUND(予定価格!B1738*査定表!$B$1949,-D1750)+E1750</f>
        <v>0</v>
      </c>
      <c r="C1750" s="268"/>
      <c r="D1750" s="32">
        <f t="shared" si="481"/>
        <v>3</v>
      </c>
      <c r="E1750" s="33">
        <f t="shared" si="471"/>
        <v>0</v>
      </c>
      <c r="F1750" s="268">
        <f>IF($F$12=0,0,IF(予定価格!$G$1939=0,ROUND(予定価格!H1738*(入力表!$F$12/予定価格!$H$1943),-H1750),ROUND((予定価格!G1738*(入力表!$F$12-予定価格!$H$1943)/予定価格!$G$1943)+予定価格!H1738,-H1750)))+I1750</f>
        <v>0</v>
      </c>
      <c r="G1750" s="268"/>
      <c r="H1750" s="34">
        <f t="shared" si="482"/>
        <v>3</v>
      </c>
      <c r="I1750" s="35">
        <f t="shared" si="472"/>
        <v>0</v>
      </c>
      <c r="J1750" s="252">
        <f t="shared" si="473"/>
        <v>0</v>
      </c>
      <c r="K1750" s="12">
        <f t="shared" si="474"/>
        <v>0</v>
      </c>
      <c r="L1750" s="37"/>
      <c r="M1750" s="6">
        <f>ROUND(予定価格!B1738*査定表!$B$1949,-$F$14)</f>
        <v>0</v>
      </c>
      <c r="N1750">
        <f>IF(M1750=0,1,M1750/予定価格!B1738)</f>
        <v>1</v>
      </c>
      <c r="O1750">
        <f t="shared" si="467"/>
        <v>11</v>
      </c>
      <c r="P1750">
        <f t="shared" si="475"/>
        <v>0</v>
      </c>
      <c r="Q1750">
        <f>IF(M1750=0,0,M1750/予定価格!B1738)</f>
        <v>0</v>
      </c>
      <c r="R1750">
        <f t="shared" si="468"/>
        <v>11</v>
      </c>
      <c r="S1750">
        <f t="shared" si="476"/>
        <v>0</v>
      </c>
      <c r="T1750" s="6">
        <f t="shared" si="477"/>
        <v>0</v>
      </c>
      <c r="U1750" s="6" t="e">
        <f>IF(予定価格!$G$1939=0,ROUND(予定価格!H1738*(入力表!$F$12/予定価格!$H$1943),-$F$14),ROUND((予定価格!G1738*(入力表!$F$12-予定価格!$H$1943)/予定価格!$G$1943)+予定価格!H1738,-$F$14))</f>
        <v>#DIV/0!</v>
      </c>
      <c r="V1750" t="e">
        <f>IF(U1750=0,1,IF(予定価格!O1738=0,1,(U1750-予定価格!P1738)/予定価格!O1738))</f>
        <v>#DIV/0!</v>
      </c>
      <c r="W1750" t="e">
        <f t="shared" si="469"/>
        <v>#DIV/0!</v>
      </c>
      <c r="X1750" t="e">
        <f t="shared" si="478"/>
        <v>#DIV/0!</v>
      </c>
      <c r="Y1750" t="e">
        <f>IF(U1750=0,0,IF(予定価格!G1738=0,0,(U1750-予定価格!H1738)/予定価格!G1738))</f>
        <v>#DIV/0!</v>
      </c>
      <c r="Z1750" t="e">
        <f t="shared" si="470"/>
        <v>#DIV/0!</v>
      </c>
      <c r="AA1750" t="e">
        <f t="shared" si="479"/>
        <v>#DIV/0!</v>
      </c>
      <c r="AB1750" s="6" t="e">
        <f t="shared" si="480"/>
        <v>#DIV/0!</v>
      </c>
    </row>
    <row r="1751" spans="1:28" hidden="1" x14ac:dyDescent="0.2">
      <c r="A1751">
        <f>+予定価格!A1739</f>
        <v>0</v>
      </c>
      <c r="B1751" s="268">
        <f>ROUND(予定価格!B1739*査定表!$B$1949,-D1751)+E1751</f>
        <v>0</v>
      </c>
      <c r="C1751" s="268"/>
      <c r="D1751" s="32">
        <f t="shared" si="481"/>
        <v>3</v>
      </c>
      <c r="E1751" s="33">
        <f t="shared" si="471"/>
        <v>0</v>
      </c>
      <c r="F1751" s="268">
        <f>IF($F$12=0,0,IF(予定価格!$G$1939=0,ROUND(予定価格!H1739*(入力表!$F$12/予定価格!$H$1943),-H1751),ROUND((予定価格!G1739*(入力表!$F$12-予定価格!$H$1943)/予定価格!$G$1943)+予定価格!H1739,-H1751)))+I1751</f>
        <v>0</v>
      </c>
      <c r="G1751" s="268"/>
      <c r="H1751" s="34">
        <f t="shared" si="482"/>
        <v>3</v>
      </c>
      <c r="I1751" s="35">
        <f t="shared" si="472"/>
        <v>0</v>
      </c>
      <c r="J1751" s="252">
        <f t="shared" si="473"/>
        <v>0</v>
      </c>
      <c r="K1751" s="12">
        <f t="shared" si="474"/>
        <v>0</v>
      </c>
      <c r="L1751" s="37"/>
      <c r="M1751" s="6">
        <f>ROUND(予定価格!B1739*査定表!$B$1949,-$F$14)</f>
        <v>0</v>
      </c>
      <c r="N1751">
        <f>IF(M1751=0,1,M1751/予定価格!B1739)</f>
        <v>1</v>
      </c>
      <c r="O1751">
        <f t="shared" si="467"/>
        <v>11</v>
      </c>
      <c r="P1751">
        <f t="shared" si="475"/>
        <v>0</v>
      </c>
      <c r="Q1751">
        <f>IF(M1751=0,0,M1751/予定価格!B1739)</f>
        <v>0</v>
      </c>
      <c r="R1751">
        <f t="shared" si="468"/>
        <v>11</v>
      </c>
      <c r="S1751">
        <f t="shared" si="476"/>
        <v>0</v>
      </c>
      <c r="T1751" s="6">
        <f t="shared" si="477"/>
        <v>0</v>
      </c>
      <c r="U1751" s="6" t="e">
        <f>IF(予定価格!$G$1939=0,ROUND(予定価格!H1739*(入力表!$F$12/予定価格!$H$1943),-$F$14),ROUND((予定価格!G1739*(入力表!$F$12-予定価格!$H$1943)/予定価格!$G$1943)+予定価格!H1739,-$F$14))</f>
        <v>#DIV/0!</v>
      </c>
      <c r="V1751" t="e">
        <f>IF(U1751=0,1,IF(予定価格!O1739=0,1,(U1751-予定価格!P1739)/予定価格!O1739))</f>
        <v>#DIV/0!</v>
      </c>
      <c r="W1751" t="e">
        <f t="shared" si="469"/>
        <v>#DIV/0!</v>
      </c>
      <c r="X1751" t="e">
        <f t="shared" si="478"/>
        <v>#DIV/0!</v>
      </c>
      <c r="Y1751" t="e">
        <f>IF(U1751=0,0,IF(予定価格!G1739=0,0,(U1751-予定価格!H1739)/予定価格!G1739))</f>
        <v>#DIV/0!</v>
      </c>
      <c r="Z1751" t="e">
        <f t="shared" si="470"/>
        <v>#DIV/0!</v>
      </c>
      <c r="AA1751" t="e">
        <f t="shared" si="479"/>
        <v>#DIV/0!</v>
      </c>
      <c r="AB1751" s="6" t="e">
        <f t="shared" si="480"/>
        <v>#DIV/0!</v>
      </c>
    </row>
    <row r="1752" spans="1:28" hidden="1" x14ac:dyDescent="0.2">
      <c r="A1752">
        <f>+予定価格!A1740</f>
        <v>0</v>
      </c>
      <c r="B1752" s="268">
        <f>ROUND(予定価格!B1740*査定表!$B$1949,-D1752)+E1752</f>
        <v>0</v>
      </c>
      <c r="C1752" s="268"/>
      <c r="D1752" s="32">
        <f t="shared" si="481"/>
        <v>3</v>
      </c>
      <c r="E1752" s="33">
        <f t="shared" si="471"/>
        <v>0</v>
      </c>
      <c r="F1752" s="268">
        <f>IF($F$12=0,0,IF(予定価格!$G$1939=0,ROUND(予定価格!H1740*(入力表!$F$12/予定価格!$H$1943),-H1752),ROUND((予定価格!G1740*(入力表!$F$12-予定価格!$H$1943)/予定価格!$G$1943)+予定価格!H1740,-H1752)))+I1752</f>
        <v>0</v>
      </c>
      <c r="G1752" s="268"/>
      <c r="H1752" s="34">
        <f t="shared" si="482"/>
        <v>3</v>
      </c>
      <c r="I1752" s="35">
        <f t="shared" si="472"/>
        <v>0</v>
      </c>
      <c r="J1752" s="252">
        <f t="shared" si="473"/>
        <v>0</v>
      </c>
      <c r="K1752" s="12">
        <f t="shared" si="474"/>
        <v>0</v>
      </c>
      <c r="L1752" s="37"/>
      <c r="M1752" s="6">
        <f>ROUND(予定価格!B1740*査定表!$B$1949,-$F$14)</f>
        <v>0</v>
      </c>
      <c r="N1752">
        <f>IF(M1752=0,1,M1752/予定価格!B1740)</f>
        <v>1</v>
      </c>
      <c r="O1752">
        <f t="shared" si="467"/>
        <v>11</v>
      </c>
      <c r="P1752">
        <f t="shared" si="475"/>
        <v>0</v>
      </c>
      <c r="Q1752">
        <f>IF(M1752=0,0,M1752/予定価格!B1740)</f>
        <v>0</v>
      </c>
      <c r="R1752">
        <f t="shared" si="468"/>
        <v>11</v>
      </c>
      <c r="S1752">
        <f t="shared" si="476"/>
        <v>0</v>
      </c>
      <c r="T1752" s="6">
        <f t="shared" si="477"/>
        <v>0</v>
      </c>
      <c r="U1752" s="6" t="e">
        <f>IF(予定価格!$G$1939=0,ROUND(予定価格!H1740*(入力表!$F$12/予定価格!$H$1943),-$F$14),ROUND((予定価格!G1740*(入力表!$F$12-予定価格!$H$1943)/予定価格!$G$1943)+予定価格!H1740,-$F$14))</f>
        <v>#DIV/0!</v>
      </c>
      <c r="V1752" t="e">
        <f>IF(U1752=0,1,IF(予定価格!O1740=0,1,(U1752-予定価格!P1740)/予定価格!O1740))</f>
        <v>#DIV/0!</v>
      </c>
      <c r="W1752" t="e">
        <f t="shared" si="469"/>
        <v>#DIV/0!</v>
      </c>
      <c r="X1752" t="e">
        <f t="shared" si="478"/>
        <v>#DIV/0!</v>
      </c>
      <c r="Y1752" t="e">
        <f>IF(U1752=0,0,IF(予定価格!G1740=0,0,(U1752-予定価格!H1740)/予定価格!G1740))</f>
        <v>#DIV/0!</v>
      </c>
      <c r="Z1752" t="e">
        <f t="shared" si="470"/>
        <v>#DIV/0!</v>
      </c>
      <c r="AA1752" t="e">
        <f t="shared" si="479"/>
        <v>#DIV/0!</v>
      </c>
      <c r="AB1752" s="6" t="e">
        <f t="shared" si="480"/>
        <v>#DIV/0!</v>
      </c>
    </row>
    <row r="1753" spans="1:28" hidden="1" x14ac:dyDescent="0.2">
      <c r="A1753">
        <f>+予定価格!A1741</f>
        <v>0</v>
      </c>
      <c r="B1753" s="268">
        <f>ROUND(予定価格!B1741*査定表!$B$1949,-D1753)+E1753</f>
        <v>0</v>
      </c>
      <c r="C1753" s="268"/>
      <c r="D1753" s="32">
        <f t="shared" si="481"/>
        <v>3</v>
      </c>
      <c r="E1753" s="33">
        <f t="shared" si="471"/>
        <v>0</v>
      </c>
      <c r="F1753" s="268">
        <f>IF($F$12=0,0,IF(予定価格!$G$1939=0,ROUND(予定価格!H1741*(入力表!$F$12/予定価格!$H$1943),-H1753),ROUND((予定価格!G1741*(入力表!$F$12-予定価格!$H$1943)/予定価格!$G$1943)+予定価格!H1741,-H1753)))+I1753</f>
        <v>0</v>
      </c>
      <c r="G1753" s="268"/>
      <c r="H1753" s="34">
        <f t="shared" si="482"/>
        <v>3</v>
      </c>
      <c r="I1753" s="35">
        <f t="shared" si="472"/>
        <v>0</v>
      </c>
      <c r="J1753" s="252">
        <f t="shared" si="473"/>
        <v>0</v>
      </c>
      <c r="K1753" s="12">
        <f t="shared" si="474"/>
        <v>0</v>
      </c>
      <c r="L1753" s="37"/>
      <c r="M1753" s="6">
        <f>ROUND(予定価格!B1741*査定表!$B$1949,-$F$14)</f>
        <v>0</v>
      </c>
      <c r="N1753">
        <f>IF(M1753=0,1,M1753/予定価格!B1741)</f>
        <v>1</v>
      </c>
      <c r="O1753">
        <f t="shared" si="467"/>
        <v>11</v>
      </c>
      <c r="P1753">
        <f t="shared" si="475"/>
        <v>0</v>
      </c>
      <c r="Q1753">
        <f>IF(M1753=0,0,M1753/予定価格!B1741)</f>
        <v>0</v>
      </c>
      <c r="R1753">
        <f t="shared" si="468"/>
        <v>11</v>
      </c>
      <c r="S1753">
        <f t="shared" si="476"/>
        <v>0</v>
      </c>
      <c r="T1753" s="6">
        <f t="shared" si="477"/>
        <v>0</v>
      </c>
      <c r="U1753" s="6" t="e">
        <f>IF(予定価格!$G$1939=0,ROUND(予定価格!H1741*(入力表!$F$12/予定価格!$H$1943),-$F$14),ROUND((予定価格!G1741*(入力表!$F$12-予定価格!$H$1943)/予定価格!$G$1943)+予定価格!H1741,-$F$14))</f>
        <v>#DIV/0!</v>
      </c>
      <c r="V1753" t="e">
        <f>IF(U1753=0,1,IF(予定価格!O1741=0,1,(U1753-予定価格!P1741)/予定価格!O1741))</f>
        <v>#DIV/0!</v>
      </c>
      <c r="W1753" t="e">
        <f t="shared" si="469"/>
        <v>#DIV/0!</v>
      </c>
      <c r="X1753" t="e">
        <f t="shared" si="478"/>
        <v>#DIV/0!</v>
      </c>
      <c r="Y1753" t="e">
        <f>IF(U1753=0,0,IF(予定価格!G1741=0,0,(U1753-予定価格!H1741)/予定価格!G1741))</f>
        <v>#DIV/0!</v>
      </c>
      <c r="Z1753" t="e">
        <f t="shared" si="470"/>
        <v>#DIV/0!</v>
      </c>
      <c r="AA1753" t="e">
        <f t="shared" si="479"/>
        <v>#DIV/0!</v>
      </c>
      <c r="AB1753" s="6" t="e">
        <f t="shared" si="480"/>
        <v>#DIV/0!</v>
      </c>
    </row>
    <row r="1754" spans="1:28" hidden="1" x14ac:dyDescent="0.2">
      <c r="A1754">
        <f>+予定価格!A1742</f>
        <v>0</v>
      </c>
      <c r="B1754" s="268">
        <f>ROUND(予定価格!B1742*査定表!$B$1949,-D1754)+E1754</f>
        <v>0</v>
      </c>
      <c r="C1754" s="268"/>
      <c r="D1754" s="32">
        <f t="shared" si="481"/>
        <v>3</v>
      </c>
      <c r="E1754" s="33">
        <f t="shared" si="471"/>
        <v>0</v>
      </c>
      <c r="F1754" s="268">
        <f>IF($F$12=0,0,IF(予定価格!$G$1939=0,ROUND(予定価格!H1742*(入力表!$F$12/予定価格!$H$1943),-H1754),ROUND((予定価格!G1742*(入力表!$F$12-予定価格!$H$1943)/予定価格!$G$1943)+予定価格!H1742,-H1754)))+I1754</f>
        <v>0</v>
      </c>
      <c r="G1754" s="268"/>
      <c r="H1754" s="34">
        <f t="shared" si="482"/>
        <v>3</v>
      </c>
      <c r="I1754" s="35">
        <f t="shared" si="472"/>
        <v>0</v>
      </c>
      <c r="J1754" s="252">
        <f t="shared" si="473"/>
        <v>0</v>
      </c>
      <c r="K1754" s="12">
        <f t="shared" si="474"/>
        <v>0</v>
      </c>
      <c r="L1754" s="37"/>
      <c r="M1754" s="6">
        <f>ROUND(予定価格!B1742*査定表!$B$1949,-$F$14)</f>
        <v>0</v>
      </c>
      <c r="N1754">
        <f>IF(M1754=0,1,M1754/予定価格!B1742)</f>
        <v>1</v>
      </c>
      <c r="O1754">
        <f t="shared" ref="O1754:O1817" si="483">RANK(N1754,N$17:N$1984,1)</f>
        <v>11</v>
      </c>
      <c r="P1754">
        <f t="shared" si="475"/>
        <v>0</v>
      </c>
      <c r="Q1754">
        <f>IF(M1754=0,0,M1754/予定価格!B1742)</f>
        <v>0</v>
      </c>
      <c r="R1754">
        <f t="shared" ref="R1754:R1817" si="484">RANK(Q1754,Q$17:Q$1984,0)</f>
        <v>11</v>
      </c>
      <c r="S1754">
        <f t="shared" si="476"/>
        <v>0</v>
      </c>
      <c r="T1754" s="6">
        <f t="shared" si="477"/>
        <v>0</v>
      </c>
      <c r="U1754" s="6" t="e">
        <f>IF(予定価格!$G$1939=0,ROUND(予定価格!H1742*(入力表!$F$12/予定価格!$H$1943),-$F$14),ROUND((予定価格!G1742*(入力表!$F$12-予定価格!$H$1943)/予定価格!$G$1943)+予定価格!H1742,-$F$14))</f>
        <v>#DIV/0!</v>
      </c>
      <c r="V1754" t="e">
        <f>IF(U1754=0,1,IF(予定価格!O1742=0,1,(U1754-予定価格!P1742)/予定価格!O1742))</f>
        <v>#DIV/0!</v>
      </c>
      <c r="W1754" t="e">
        <f t="shared" ref="W1754:W1817" si="485">RANK(V1754,V$17:V$1984,1)</f>
        <v>#DIV/0!</v>
      </c>
      <c r="X1754" t="e">
        <f t="shared" si="478"/>
        <v>#DIV/0!</v>
      </c>
      <c r="Y1754" t="e">
        <f>IF(U1754=0,0,IF(予定価格!G1742=0,0,(U1754-予定価格!H1742)/予定価格!G1742))</f>
        <v>#DIV/0!</v>
      </c>
      <c r="Z1754" t="e">
        <f t="shared" ref="Z1754:Z1817" si="486">RANK(Y1754,Y$17:Y$1984,0)</f>
        <v>#DIV/0!</v>
      </c>
      <c r="AA1754" t="e">
        <f t="shared" si="479"/>
        <v>#DIV/0!</v>
      </c>
      <c r="AB1754" s="6" t="e">
        <f t="shared" si="480"/>
        <v>#DIV/0!</v>
      </c>
    </row>
    <row r="1755" spans="1:28" hidden="1" x14ac:dyDescent="0.2">
      <c r="A1755">
        <f>+予定価格!A1743</f>
        <v>0</v>
      </c>
      <c r="B1755" s="268">
        <f>ROUND(予定価格!B1743*査定表!$B$1949,-D1755)+E1755</f>
        <v>0</v>
      </c>
      <c r="C1755" s="268"/>
      <c r="D1755" s="32">
        <f t="shared" si="481"/>
        <v>3</v>
      </c>
      <c r="E1755" s="33">
        <f t="shared" si="471"/>
        <v>0</v>
      </c>
      <c r="F1755" s="268">
        <f>IF($F$12=0,0,IF(予定価格!$G$1939=0,ROUND(予定価格!H1743*(入力表!$F$12/予定価格!$H$1943),-H1755),ROUND((予定価格!G1743*(入力表!$F$12-予定価格!$H$1943)/予定価格!$G$1943)+予定価格!H1743,-H1755)))+I1755</f>
        <v>0</v>
      </c>
      <c r="G1755" s="268"/>
      <c r="H1755" s="34">
        <f t="shared" si="482"/>
        <v>3</v>
      </c>
      <c r="I1755" s="35">
        <f t="shared" si="472"/>
        <v>0</v>
      </c>
      <c r="J1755" s="252">
        <f t="shared" si="473"/>
        <v>0</v>
      </c>
      <c r="K1755" s="12">
        <f t="shared" si="474"/>
        <v>0</v>
      </c>
      <c r="L1755" s="37"/>
      <c r="M1755" s="6">
        <f>ROUND(予定価格!B1743*査定表!$B$1949,-$F$14)</f>
        <v>0</v>
      </c>
      <c r="N1755">
        <f>IF(M1755=0,1,M1755/予定価格!B1743)</f>
        <v>1</v>
      </c>
      <c r="O1755">
        <f t="shared" si="483"/>
        <v>11</v>
      </c>
      <c r="P1755">
        <f t="shared" si="475"/>
        <v>0</v>
      </c>
      <c r="Q1755">
        <f>IF(M1755=0,0,M1755/予定価格!B1743)</f>
        <v>0</v>
      </c>
      <c r="R1755">
        <f t="shared" si="484"/>
        <v>11</v>
      </c>
      <c r="S1755">
        <f t="shared" si="476"/>
        <v>0</v>
      </c>
      <c r="T1755" s="6">
        <f t="shared" si="477"/>
        <v>0</v>
      </c>
      <c r="U1755" s="6" t="e">
        <f>IF(予定価格!$G$1939=0,ROUND(予定価格!H1743*(入力表!$F$12/予定価格!$H$1943),-$F$14),ROUND((予定価格!G1743*(入力表!$F$12-予定価格!$H$1943)/予定価格!$G$1943)+予定価格!H1743,-$F$14))</f>
        <v>#DIV/0!</v>
      </c>
      <c r="V1755" t="e">
        <f>IF(U1755=0,1,IF(予定価格!O1743=0,1,(U1755-予定価格!P1743)/予定価格!O1743))</f>
        <v>#DIV/0!</v>
      </c>
      <c r="W1755" t="e">
        <f t="shared" si="485"/>
        <v>#DIV/0!</v>
      </c>
      <c r="X1755" t="e">
        <f t="shared" si="478"/>
        <v>#DIV/0!</v>
      </c>
      <c r="Y1755" t="e">
        <f>IF(U1755=0,0,IF(予定価格!G1743=0,0,(U1755-予定価格!H1743)/予定価格!G1743))</f>
        <v>#DIV/0!</v>
      </c>
      <c r="Z1755" t="e">
        <f t="shared" si="486"/>
        <v>#DIV/0!</v>
      </c>
      <c r="AA1755" t="e">
        <f t="shared" si="479"/>
        <v>#DIV/0!</v>
      </c>
      <c r="AB1755" s="6" t="e">
        <f t="shared" si="480"/>
        <v>#DIV/0!</v>
      </c>
    </row>
    <row r="1756" spans="1:28" hidden="1" x14ac:dyDescent="0.2">
      <c r="A1756">
        <f>+予定価格!A1744</f>
        <v>0</v>
      </c>
      <c r="B1756" s="268">
        <f>ROUND(予定価格!B1744*査定表!$B$1949,-D1756)+E1756</f>
        <v>0</v>
      </c>
      <c r="C1756" s="268"/>
      <c r="D1756" s="32">
        <f t="shared" si="481"/>
        <v>3</v>
      </c>
      <c r="E1756" s="33">
        <f t="shared" si="471"/>
        <v>0</v>
      </c>
      <c r="F1756" s="268">
        <f>IF($F$12=0,0,IF(予定価格!$G$1939=0,ROUND(予定価格!H1744*(入力表!$F$12/予定価格!$H$1943),-H1756),ROUND((予定価格!G1744*(入力表!$F$12-予定価格!$H$1943)/予定価格!$G$1943)+予定価格!H1744,-H1756)))+I1756</f>
        <v>0</v>
      </c>
      <c r="G1756" s="268"/>
      <c r="H1756" s="34">
        <f t="shared" si="482"/>
        <v>3</v>
      </c>
      <c r="I1756" s="35">
        <f t="shared" si="472"/>
        <v>0</v>
      </c>
      <c r="J1756" s="252">
        <f t="shared" si="473"/>
        <v>0</v>
      </c>
      <c r="K1756" s="12">
        <f t="shared" si="474"/>
        <v>0</v>
      </c>
      <c r="L1756" s="37"/>
      <c r="M1756" s="6">
        <f>ROUND(予定価格!B1744*査定表!$B$1949,-$F$14)</f>
        <v>0</v>
      </c>
      <c r="N1756">
        <f>IF(M1756=0,1,M1756/予定価格!B1744)</f>
        <v>1</v>
      </c>
      <c r="O1756">
        <f t="shared" si="483"/>
        <v>11</v>
      </c>
      <c r="P1756">
        <f t="shared" si="475"/>
        <v>0</v>
      </c>
      <c r="Q1756">
        <f>IF(M1756=0,0,M1756/予定価格!B1744)</f>
        <v>0</v>
      </c>
      <c r="R1756">
        <f t="shared" si="484"/>
        <v>11</v>
      </c>
      <c r="S1756">
        <f t="shared" si="476"/>
        <v>0</v>
      </c>
      <c r="T1756" s="6">
        <f t="shared" si="477"/>
        <v>0</v>
      </c>
      <c r="U1756" s="6" t="e">
        <f>IF(予定価格!$G$1939=0,ROUND(予定価格!H1744*(入力表!$F$12/予定価格!$H$1943),-$F$14),ROUND((予定価格!G1744*(入力表!$F$12-予定価格!$H$1943)/予定価格!$G$1943)+予定価格!H1744,-$F$14))</f>
        <v>#DIV/0!</v>
      </c>
      <c r="V1756" t="e">
        <f>IF(U1756=0,1,IF(予定価格!O1744=0,1,(U1756-予定価格!P1744)/予定価格!O1744))</f>
        <v>#DIV/0!</v>
      </c>
      <c r="W1756" t="e">
        <f t="shared" si="485"/>
        <v>#DIV/0!</v>
      </c>
      <c r="X1756" t="e">
        <f t="shared" si="478"/>
        <v>#DIV/0!</v>
      </c>
      <c r="Y1756" t="e">
        <f>IF(U1756=0,0,IF(予定価格!G1744=0,0,(U1756-予定価格!H1744)/予定価格!G1744))</f>
        <v>#DIV/0!</v>
      </c>
      <c r="Z1756" t="e">
        <f t="shared" si="486"/>
        <v>#DIV/0!</v>
      </c>
      <c r="AA1756" t="e">
        <f t="shared" si="479"/>
        <v>#DIV/0!</v>
      </c>
      <c r="AB1756" s="6" t="e">
        <f t="shared" si="480"/>
        <v>#DIV/0!</v>
      </c>
    </row>
    <row r="1757" spans="1:28" hidden="1" x14ac:dyDescent="0.2">
      <c r="A1757">
        <f>+予定価格!A1745</f>
        <v>0</v>
      </c>
      <c r="B1757" s="268">
        <f>ROUND(予定価格!B1745*査定表!$B$1949,-D1757)+E1757</f>
        <v>0</v>
      </c>
      <c r="C1757" s="268"/>
      <c r="D1757" s="32">
        <f t="shared" si="481"/>
        <v>3</v>
      </c>
      <c r="E1757" s="33">
        <f t="shared" si="471"/>
        <v>0</v>
      </c>
      <c r="F1757" s="268">
        <f>IF($F$12=0,0,IF(予定価格!$G$1939=0,ROUND(予定価格!H1745*(入力表!$F$12/予定価格!$H$1943),-H1757),ROUND((予定価格!G1745*(入力表!$F$12-予定価格!$H$1943)/予定価格!$G$1943)+予定価格!H1745,-H1757)))+I1757</f>
        <v>0</v>
      </c>
      <c r="G1757" s="268"/>
      <c r="H1757" s="34">
        <f t="shared" si="482"/>
        <v>3</v>
      </c>
      <c r="I1757" s="35">
        <f t="shared" si="472"/>
        <v>0</v>
      </c>
      <c r="J1757" s="252">
        <f t="shared" si="473"/>
        <v>0</v>
      </c>
      <c r="K1757" s="12">
        <f t="shared" si="474"/>
        <v>0</v>
      </c>
      <c r="L1757" s="37"/>
      <c r="M1757" s="6">
        <f>ROUND(予定価格!B1745*査定表!$B$1949,-$F$14)</f>
        <v>0</v>
      </c>
      <c r="N1757">
        <f>IF(M1757=0,1,M1757/予定価格!B1745)</f>
        <v>1</v>
      </c>
      <c r="O1757">
        <f t="shared" si="483"/>
        <v>11</v>
      </c>
      <c r="P1757">
        <f t="shared" si="475"/>
        <v>0</v>
      </c>
      <c r="Q1757">
        <f>IF(M1757=0,0,M1757/予定価格!B1745)</f>
        <v>0</v>
      </c>
      <c r="R1757">
        <f t="shared" si="484"/>
        <v>11</v>
      </c>
      <c r="S1757">
        <f t="shared" si="476"/>
        <v>0</v>
      </c>
      <c r="T1757" s="6">
        <f t="shared" si="477"/>
        <v>0</v>
      </c>
      <c r="U1757" s="6" t="e">
        <f>IF(予定価格!$G$1939=0,ROUND(予定価格!H1745*(入力表!$F$12/予定価格!$H$1943),-$F$14),ROUND((予定価格!G1745*(入力表!$F$12-予定価格!$H$1943)/予定価格!$G$1943)+予定価格!H1745,-$F$14))</f>
        <v>#DIV/0!</v>
      </c>
      <c r="V1757" t="e">
        <f>IF(U1757=0,1,IF(予定価格!O1745=0,1,(U1757-予定価格!P1745)/予定価格!O1745))</f>
        <v>#DIV/0!</v>
      </c>
      <c r="W1757" t="e">
        <f t="shared" si="485"/>
        <v>#DIV/0!</v>
      </c>
      <c r="X1757" t="e">
        <f t="shared" si="478"/>
        <v>#DIV/0!</v>
      </c>
      <c r="Y1757" t="e">
        <f>IF(U1757=0,0,IF(予定価格!G1745=0,0,(U1757-予定価格!H1745)/予定価格!G1745))</f>
        <v>#DIV/0!</v>
      </c>
      <c r="Z1757" t="e">
        <f t="shared" si="486"/>
        <v>#DIV/0!</v>
      </c>
      <c r="AA1757" t="e">
        <f t="shared" si="479"/>
        <v>#DIV/0!</v>
      </c>
      <c r="AB1757" s="6" t="e">
        <f t="shared" si="480"/>
        <v>#DIV/0!</v>
      </c>
    </row>
    <row r="1758" spans="1:28" hidden="1" x14ac:dyDescent="0.2">
      <c r="A1758">
        <f>+予定価格!A1746</f>
        <v>0</v>
      </c>
      <c r="B1758" s="268">
        <f>ROUND(予定価格!B1746*査定表!$B$1949,-D1758)+E1758</f>
        <v>0</v>
      </c>
      <c r="C1758" s="268"/>
      <c r="D1758" s="32">
        <f t="shared" si="481"/>
        <v>3</v>
      </c>
      <c r="E1758" s="33">
        <f t="shared" si="471"/>
        <v>0</v>
      </c>
      <c r="F1758" s="268">
        <f>IF($F$12=0,0,IF(予定価格!$G$1939=0,ROUND(予定価格!H1746*(入力表!$F$12/予定価格!$H$1943),-H1758),ROUND((予定価格!G1746*(入力表!$F$12-予定価格!$H$1943)/予定価格!$G$1943)+予定価格!H1746,-H1758)))+I1758</f>
        <v>0</v>
      </c>
      <c r="G1758" s="268"/>
      <c r="H1758" s="34">
        <f t="shared" si="482"/>
        <v>3</v>
      </c>
      <c r="I1758" s="35">
        <f t="shared" si="472"/>
        <v>0</v>
      </c>
      <c r="J1758" s="252">
        <f t="shared" si="473"/>
        <v>0</v>
      </c>
      <c r="K1758" s="12">
        <f t="shared" si="474"/>
        <v>0</v>
      </c>
      <c r="L1758" s="37"/>
      <c r="M1758" s="6">
        <f>ROUND(予定価格!B1746*査定表!$B$1949,-$F$14)</f>
        <v>0</v>
      </c>
      <c r="N1758">
        <f>IF(M1758=0,1,M1758/予定価格!B1746)</f>
        <v>1</v>
      </c>
      <c r="O1758">
        <f t="shared" si="483"/>
        <v>11</v>
      </c>
      <c r="P1758">
        <f t="shared" si="475"/>
        <v>0</v>
      </c>
      <c r="Q1758">
        <f>IF(M1758=0,0,M1758/予定価格!B1746)</f>
        <v>0</v>
      </c>
      <c r="R1758">
        <f t="shared" si="484"/>
        <v>11</v>
      </c>
      <c r="S1758">
        <f t="shared" si="476"/>
        <v>0</v>
      </c>
      <c r="T1758" s="6">
        <f t="shared" si="477"/>
        <v>0</v>
      </c>
      <c r="U1758" s="6" t="e">
        <f>IF(予定価格!$G$1939=0,ROUND(予定価格!H1746*(入力表!$F$12/予定価格!$H$1943),-$F$14),ROUND((予定価格!G1746*(入力表!$F$12-予定価格!$H$1943)/予定価格!$G$1943)+予定価格!H1746,-$F$14))</f>
        <v>#DIV/0!</v>
      </c>
      <c r="V1758" t="e">
        <f>IF(U1758=0,1,IF(予定価格!O1746=0,1,(U1758-予定価格!P1746)/予定価格!O1746))</f>
        <v>#DIV/0!</v>
      </c>
      <c r="W1758" t="e">
        <f t="shared" si="485"/>
        <v>#DIV/0!</v>
      </c>
      <c r="X1758" t="e">
        <f t="shared" si="478"/>
        <v>#DIV/0!</v>
      </c>
      <c r="Y1758" t="e">
        <f>IF(U1758=0,0,IF(予定価格!G1746=0,0,(U1758-予定価格!H1746)/予定価格!G1746))</f>
        <v>#DIV/0!</v>
      </c>
      <c r="Z1758" t="e">
        <f t="shared" si="486"/>
        <v>#DIV/0!</v>
      </c>
      <c r="AA1758" t="e">
        <f t="shared" si="479"/>
        <v>#DIV/0!</v>
      </c>
      <c r="AB1758" s="6" t="e">
        <f t="shared" si="480"/>
        <v>#DIV/0!</v>
      </c>
    </row>
    <row r="1759" spans="1:28" hidden="1" x14ac:dyDescent="0.2">
      <c r="A1759">
        <f>+予定価格!A1747</f>
        <v>0</v>
      </c>
      <c r="B1759" s="268">
        <f>ROUND(予定価格!B1747*査定表!$B$1949,-D1759)+E1759</f>
        <v>0</v>
      </c>
      <c r="C1759" s="268"/>
      <c r="D1759" s="32">
        <f t="shared" si="481"/>
        <v>3</v>
      </c>
      <c r="E1759" s="33">
        <f t="shared" si="471"/>
        <v>0</v>
      </c>
      <c r="F1759" s="268">
        <f>IF($F$12=0,0,IF(予定価格!$G$1939=0,ROUND(予定価格!H1747*(入力表!$F$12/予定価格!$H$1943),-H1759),ROUND((予定価格!G1747*(入力表!$F$12-予定価格!$H$1943)/予定価格!$G$1943)+予定価格!H1747,-H1759)))+I1759</f>
        <v>0</v>
      </c>
      <c r="G1759" s="268"/>
      <c r="H1759" s="34">
        <f t="shared" si="482"/>
        <v>3</v>
      </c>
      <c r="I1759" s="35">
        <f t="shared" si="472"/>
        <v>0</v>
      </c>
      <c r="J1759" s="252">
        <f t="shared" si="473"/>
        <v>0</v>
      </c>
      <c r="K1759" s="12">
        <f t="shared" si="474"/>
        <v>0</v>
      </c>
      <c r="L1759" s="37"/>
      <c r="M1759" s="6">
        <f>ROUND(予定価格!B1747*査定表!$B$1949,-$F$14)</f>
        <v>0</v>
      </c>
      <c r="N1759">
        <f>IF(M1759=0,1,M1759/予定価格!B1747)</f>
        <v>1</v>
      </c>
      <c r="O1759">
        <f t="shared" si="483"/>
        <v>11</v>
      </c>
      <c r="P1759">
        <f t="shared" si="475"/>
        <v>0</v>
      </c>
      <c r="Q1759">
        <f>IF(M1759=0,0,M1759/予定価格!B1747)</f>
        <v>0</v>
      </c>
      <c r="R1759">
        <f t="shared" si="484"/>
        <v>11</v>
      </c>
      <c r="S1759">
        <f t="shared" si="476"/>
        <v>0</v>
      </c>
      <c r="T1759" s="6">
        <f t="shared" si="477"/>
        <v>0</v>
      </c>
      <c r="U1759" s="6" t="e">
        <f>IF(予定価格!$G$1939=0,ROUND(予定価格!H1747*(入力表!$F$12/予定価格!$H$1943),-$F$14),ROUND((予定価格!G1747*(入力表!$F$12-予定価格!$H$1943)/予定価格!$G$1943)+予定価格!H1747,-$F$14))</f>
        <v>#DIV/0!</v>
      </c>
      <c r="V1759" t="e">
        <f>IF(U1759=0,1,IF(予定価格!O1747=0,1,(U1759-予定価格!P1747)/予定価格!O1747))</f>
        <v>#DIV/0!</v>
      </c>
      <c r="W1759" t="e">
        <f t="shared" si="485"/>
        <v>#DIV/0!</v>
      </c>
      <c r="X1759" t="e">
        <f t="shared" si="478"/>
        <v>#DIV/0!</v>
      </c>
      <c r="Y1759" t="e">
        <f>IF(U1759=0,0,IF(予定価格!G1747=0,0,(U1759-予定価格!H1747)/予定価格!G1747))</f>
        <v>#DIV/0!</v>
      </c>
      <c r="Z1759" t="e">
        <f t="shared" si="486"/>
        <v>#DIV/0!</v>
      </c>
      <c r="AA1759" t="e">
        <f t="shared" si="479"/>
        <v>#DIV/0!</v>
      </c>
      <c r="AB1759" s="6" t="e">
        <f t="shared" si="480"/>
        <v>#DIV/0!</v>
      </c>
    </row>
    <row r="1760" spans="1:28" hidden="1" x14ac:dyDescent="0.2">
      <c r="A1760">
        <f>+予定価格!A1748</f>
        <v>0</v>
      </c>
      <c r="B1760" s="268">
        <f>ROUND(予定価格!B1748*査定表!$B$1949,-D1760)+E1760</f>
        <v>0</v>
      </c>
      <c r="C1760" s="268"/>
      <c r="D1760" s="32">
        <f t="shared" si="481"/>
        <v>3</v>
      </c>
      <c r="E1760" s="33">
        <f t="shared" si="471"/>
        <v>0</v>
      </c>
      <c r="F1760" s="268">
        <f>IF($F$12=0,0,IF(予定価格!$G$1939=0,ROUND(予定価格!H1748*(入力表!$F$12/予定価格!$H$1943),-H1760),ROUND((予定価格!G1748*(入力表!$F$12-予定価格!$H$1943)/予定価格!$G$1943)+予定価格!H1748,-H1760)))+I1760</f>
        <v>0</v>
      </c>
      <c r="G1760" s="268"/>
      <c r="H1760" s="34">
        <f t="shared" si="482"/>
        <v>3</v>
      </c>
      <c r="I1760" s="35">
        <f t="shared" si="472"/>
        <v>0</v>
      </c>
      <c r="J1760" s="252">
        <f t="shared" si="473"/>
        <v>0</v>
      </c>
      <c r="K1760" s="12">
        <f t="shared" si="474"/>
        <v>0</v>
      </c>
      <c r="L1760" s="37"/>
      <c r="M1760" s="6">
        <f>ROUND(予定価格!B1748*査定表!$B$1949,-$F$14)</f>
        <v>0</v>
      </c>
      <c r="N1760">
        <f>IF(M1760=0,1,M1760/予定価格!B1748)</f>
        <v>1</v>
      </c>
      <c r="O1760">
        <f t="shared" si="483"/>
        <v>11</v>
      </c>
      <c r="P1760">
        <f t="shared" si="475"/>
        <v>0</v>
      </c>
      <c r="Q1760">
        <f>IF(M1760=0,0,M1760/予定価格!B1748)</f>
        <v>0</v>
      </c>
      <c r="R1760">
        <f t="shared" si="484"/>
        <v>11</v>
      </c>
      <c r="S1760">
        <f t="shared" si="476"/>
        <v>0</v>
      </c>
      <c r="T1760" s="6">
        <f t="shared" si="477"/>
        <v>0</v>
      </c>
      <c r="U1760" s="6" t="e">
        <f>IF(予定価格!$G$1939=0,ROUND(予定価格!H1748*(入力表!$F$12/予定価格!$H$1943),-$F$14),ROUND((予定価格!G1748*(入力表!$F$12-予定価格!$H$1943)/予定価格!$G$1943)+予定価格!H1748,-$F$14))</f>
        <v>#DIV/0!</v>
      </c>
      <c r="V1760" t="e">
        <f>IF(U1760=0,1,IF(予定価格!O1748=0,1,(U1760-予定価格!P1748)/予定価格!O1748))</f>
        <v>#DIV/0!</v>
      </c>
      <c r="W1760" t="e">
        <f t="shared" si="485"/>
        <v>#DIV/0!</v>
      </c>
      <c r="X1760" t="e">
        <f t="shared" si="478"/>
        <v>#DIV/0!</v>
      </c>
      <c r="Y1760" t="e">
        <f>IF(U1760=0,0,IF(予定価格!G1748=0,0,(U1760-予定価格!H1748)/予定価格!G1748))</f>
        <v>#DIV/0!</v>
      </c>
      <c r="Z1760" t="e">
        <f t="shared" si="486"/>
        <v>#DIV/0!</v>
      </c>
      <c r="AA1760" t="e">
        <f t="shared" si="479"/>
        <v>#DIV/0!</v>
      </c>
      <c r="AB1760" s="6" t="e">
        <f t="shared" si="480"/>
        <v>#DIV/0!</v>
      </c>
    </row>
    <row r="1761" spans="1:28" hidden="1" x14ac:dyDescent="0.2">
      <c r="A1761">
        <f>+予定価格!A1749</f>
        <v>0</v>
      </c>
      <c r="B1761" s="268">
        <f>ROUND(予定価格!B1749*査定表!$B$1949,-D1761)+E1761</f>
        <v>0</v>
      </c>
      <c r="C1761" s="268"/>
      <c r="D1761" s="32">
        <f t="shared" si="481"/>
        <v>3</v>
      </c>
      <c r="E1761" s="33">
        <f t="shared" si="471"/>
        <v>0</v>
      </c>
      <c r="F1761" s="268">
        <f>IF($F$12=0,0,IF(予定価格!$G$1939=0,ROUND(予定価格!H1749*(入力表!$F$12/予定価格!$H$1943),-H1761),ROUND((予定価格!G1749*(入力表!$F$12-予定価格!$H$1943)/予定価格!$G$1943)+予定価格!H1749,-H1761)))+I1761</f>
        <v>0</v>
      </c>
      <c r="G1761" s="268"/>
      <c r="H1761" s="34">
        <f t="shared" si="482"/>
        <v>3</v>
      </c>
      <c r="I1761" s="35">
        <f t="shared" si="472"/>
        <v>0</v>
      </c>
      <c r="J1761" s="252">
        <f t="shared" si="473"/>
        <v>0</v>
      </c>
      <c r="K1761" s="12">
        <f t="shared" si="474"/>
        <v>0</v>
      </c>
      <c r="L1761" s="37"/>
      <c r="M1761" s="6">
        <f>ROUND(予定価格!B1749*査定表!$B$1949,-$F$14)</f>
        <v>0</v>
      </c>
      <c r="N1761">
        <f>IF(M1761=0,1,M1761/予定価格!B1749)</f>
        <v>1</v>
      </c>
      <c r="O1761">
        <f t="shared" si="483"/>
        <v>11</v>
      </c>
      <c r="P1761">
        <f t="shared" si="475"/>
        <v>0</v>
      </c>
      <c r="Q1761">
        <f>IF(M1761=0,0,M1761/予定価格!B1749)</f>
        <v>0</v>
      </c>
      <c r="R1761">
        <f t="shared" si="484"/>
        <v>11</v>
      </c>
      <c r="S1761">
        <f t="shared" si="476"/>
        <v>0</v>
      </c>
      <c r="T1761" s="6">
        <f t="shared" si="477"/>
        <v>0</v>
      </c>
      <c r="U1761" s="6" t="e">
        <f>IF(予定価格!$G$1939=0,ROUND(予定価格!H1749*(入力表!$F$12/予定価格!$H$1943),-$F$14),ROUND((予定価格!G1749*(入力表!$F$12-予定価格!$H$1943)/予定価格!$G$1943)+予定価格!H1749,-$F$14))</f>
        <v>#DIV/0!</v>
      </c>
      <c r="V1761" t="e">
        <f>IF(U1761=0,1,IF(予定価格!O1749=0,1,(U1761-予定価格!P1749)/予定価格!O1749))</f>
        <v>#DIV/0!</v>
      </c>
      <c r="W1761" t="e">
        <f t="shared" si="485"/>
        <v>#DIV/0!</v>
      </c>
      <c r="X1761" t="e">
        <f t="shared" si="478"/>
        <v>#DIV/0!</v>
      </c>
      <c r="Y1761" t="e">
        <f>IF(U1761=0,0,IF(予定価格!G1749=0,0,(U1761-予定価格!H1749)/予定価格!G1749))</f>
        <v>#DIV/0!</v>
      </c>
      <c r="Z1761" t="e">
        <f t="shared" si="486"/>
        <v>#DIV/0!</v>
      </c>
      <c r="AA1761" t="e">
        <f t="shared" si="479"/>
        <v>#DIV/0!</v>
      </c>
      <c r="AB1761" s="6" t="e">
        <f t="shared" si="480"/>
        <v>#DIV/0!</v>
      </c>
    </row>
    <row r="1762" spans="1:28" hidden="1" x14ac:dyDescent="0.2">
      <c r="A1762">
        <f>+予定価格!A1750</f>
        <v>0</v>
      </c>
      <c r="B1762" s="268">
        <f>ROUND(予定価格!B1750*査定表!$B$1949,-D1762)+E1762</f>
        <v>0</v>
      </c>
      <c r="C1762" s="268"/>
      <c r="D1762" s="32">
        <f t="shared" si="481"/>
        <v>3</v>
      </c>
      <c r="E1762" s="33">
        <f t="shared" si="471"/>
        <v>0</v>
      </c>
      <c r="F1762" s="268">
        <f>IF($F$12=0,0,IF(予定価格!$G$1939=0,ROUND(予定価格!H1750*(入力表!$F$12/予定価格!$H$1943),-H1762),ROUND((予定価格!G1750*(入力表!$F$12-予定価格!$H$1943)/予定価格!$G$1943)+予定価格!H1750,-H1762)))+I1762</f>
        <v>0</v>
      </c>
      <c r="G1762" s="268"/>
      <c r="H1762" s="34">
        <f t="shared" si="482"/>
        <v>3</v>
      </c>
      <c r="I1762" s="35">
        <f t="shared" si="472"/>
        <v>0</v>
      </c>
      <c r="J1762" s="252">
        <f t="shared" si="473"/>
        <v>0</v>
      </c>
      <c r="K1762" s="12">
        <f t="shared" si="474"/>
        <v>0</v>
      </c>
      <c r="L1762" s="37"/>
      <c r="M1762" s="6">
        <f>ROUND(予定価格!B1750*査定表!$B$1949,-$F$14)</f>
        <v>0</v>
      </c>
      <c r="N1762">
        <f>IF(M1762=0,1,M1762/予定価格!B1750)</f>
        <v>1</v>
      </c>
      <c r="O1762">
        <f t="shared" si="483"/>
        <v>11</v>
      </c>
      <c r="P1762">
        <f t="shared" si="475"/>
        <v>0</v>
      </c>
      <c r="Q1762">
        <f>IF(M1762=0,0,M1762/予定価格!B1750)</f>
        <v>0</v>
      </c>
      <c r="R1762">
        <f t="shared" si="484"/>
        <v>11</v>
      </c>
      <c r="S1762">
        <f t="shared" si="476"/>
        <v>0</v>
      </c>
      <c r="T1762" s="6">
        <f t="shared" si="477"/>
        <v>0</v>
      </c>
      <c r="U1762" s="6" t="e">
        <f>IF(予定価格!$G$1939=0,ROUND(予定価格!H1750*(入力表!$F$12/予定価格!$H$1943),-$F$14),ROUND((予定価格!G1750*(入力表!$F$12-予定価格!$H$1943)/予定価格!$G$1943)+予定価格!H1750,-$F$14))</f>
        <v>#DIV/0!</v>
      </c>
      <c r="V1762" t="e">
        <f>IF(U1762=0,1,IF(予定価格!O1750=0,1,(U1762-予定価格!P1750)/予定価格!O1750))</f>
        <v>#DIV/0!</v>
      </c>
      <c r="W1762" t="e">
        <f t="shared" si="485"/>
        <v>#DIV/0!</v>
      </c>
      <c r="X1762" t="e">
        <f t="shared" si="478"/>
        <v>#DIV/0!</v>
      </c>
      <c r="Y1762" t="e">
        <f>IF(U1762=0,0,IF(予定価格!G1750=0,0,(U1762-予定価格!H1750)/予定価格!G1750))</f>
        <v>#DIV/0!</v>
      </c>
      <c r="Z1762" t="e">
        <f t="shared" si="486"/>
        <v>#DIV/0!</v>
      </c>
      <c r="AA1762" t="e">
        <f t="shared" si="479"/>
        <v>#DIV/0!</v>
      </c>
      <c r="AB1762" s="6" t="e">
        <f t="shared" si="480"/>
        <v>#DIV/0!</v>
      </c>
    </row>
    <row r="1763" spans="1:28" hidden="1" x14ac:dyDescent="0.2">
      <c r="A1763">
        <f>+予定価格!A1751</f>
        <v>0</v>
      </c>
      <c r="B1763" s="268">
        <f>ROUND(予定価格!B1751*査定表!$B$1949,-D1763)+E1763</f>
        <v>0</v>
      </c>
      <c r="C1763" s="268"/>
      <c r="D1763" s="32">
        <f t="shared" si="481"/>
        <v>3</v>
      </c>
      <c r="E1763" s="33">
        <f t="shared" ref="E1763:E1826" si="487">IF(F$12=0,+P1763+S1763,0)</f>
        <v>0</v>
      </c>
      <c r="F1763" s="268">
        <f>IF($F$12=0,0,IF(予定価格!$G$1939=0,ROUND(予定価格!H1751*(入力表!$F$12/予定価格!$H$1943),-H1763),ROUND((予定価格!G1751*(入力表!$F$12-予定価格!$H$1943)/予定価格!$G$1943)+予定価格!H1751,-H1763)))+I1763</f>
        <v>0</v>
      </c>
      <c r="G1763" s="268"/>
      <c r="H1763" s="34">
        <f t="shared" si="482"/>
        <v>3</v>
      </c>
      <c r="I1763" s="35">
        <f t="shared" ref="I1763:I1826" si="488">IF(F$12=0,0,+X1763+AA1763)</f>
        <v>0</v>
      </c>
      <c r="J1763" s="252">
        <f t="shared" ref="J1763:J1826" si="489">+F1763+K1763</f>
        <v>0</v>
      </c>
      <c r="K1763" s="12">
        <f t="shared" ref="K1763:K1826" si="490">+B1763</f>
        <v>0</v>
      </c>
      <c r="L1763" s="37"/>
      <c r="M1763" s="6">
        <f>ROUND(予定価格!B1751*査定表!$B$1949,-$F$14)</f>
        <v>0</v>
      </c>
      <c r="N1763">
        <f>IF(M1763=0,1,M1763/予定価格!B1751)</f>
        <v>1</v>
      </c>
      <c r="O1763">
        <f t="shared" si="483"/>
        <v>11</v>
      </c>
      <c r="P1763">
        <f t="shared" ref="P1763:P1826" si="491">IF(M$15&gt;0,IF(O1763*10^$F$14&lt;=M$15,10^$F$14,0),0)</f>
        <v>0</v>
      </c>
      <c r="Q1763">
        <f>IF(M1763=0,0,M1763/予定価格!B1751)</f>
        <v>0</v>
      </c>
      <c r="R1763">
        <f t="shared" si="484"/>
        <v>11</v>
      </c>
      <c r="S1763">
        <f t="shared" ref="S1763:S1826" si="492">IF(M$15&lt;0,IF(R1763*10^$F$14&lt;=-M$15,-(10^$F$14),0),0)</f>
        <v>0</v>
      </c>
      <c r="T1763" s="6">
        <f t="shared" ref="T1763:T1826" si="493">+M1763+P1763+S1763</f>
        <v>0</v>
      </c>
      <c r="U1763" s="6" t="e">
        <f>IF(予定価格!$G$1939=0,ROUND(予定価格!H1751*(入力表!$F$12/予定価格!$H$1943),-$F$14),ROUND((予定価格!G1751*(入力表!$F$12-予定価格!$H$1943)/予定価格!$G$1943)+予定価格!H1751,-$F$14))</f>
        <v>#DIV/0!</v>
      </c>
      <c r="V1763" t="e">
        <f>IF(U1763=0,1,IF(予定価格!O1751=0,1,(U1763-予定価格!P1751)/予定価格!O1751))</f>
        <v>#DIV/0!</v>
      </c>
      <c r="W1763" t="e">
        <f t="shared" si="485"/>
        <v>#DIV/0!</v>
      </c>
      <c r="X1763" t="e">
        <f t="shared" ref="X1763:X1826" si="494">IF(U$15&gt;0,IF(W1763*10^$F$14&lt;=U$15,10^$F$14,0),0)</f>
        <v>#DIV/0!</v>
      </c>
      <c r="Y1763" t="e">
        <f>IF(U1763=0,0,IF(予定価格!G1751=0,0,(U1763-予定価格!H1751)/予定価格!G1751))</f>
        <v>#DIV/0!</v>
      </c>
      <c r="Z1763" t="e">
        <f t="shared" si="486"/>
        <v>#DIV/0!</v>
      </c>
      <c r="AA1763" t="e">
        <f t="shared" ref="AA1763:AA1826" si="495">IF(U$15&lt;0,IF(Z1763*10^$F$14&lt;=-U$15,-(10^$F$14),0),0)</f>
        <v>#DIV/0!</v>
      </c>
      <c r="AB1763" s="6" t="e">
        <f t="shared" ref="AB1763:AB1826" si="496">+U1763+X1763+AA1763</f>
        <v>#DIV/0!</v>
      </c>
    </row>
    <row r="1764" spans="1:28" hidden="1" x14ac:dyDescent="0.2">
      <c r="A1764">
        <f>+予定価格!A1752</f>
        <v>0</v>
      </c>
      <c r="B1764" s="268">
        <f>ROUND(予定価格!B1752*査定表!$B$1949,-D1764)+E1764</f>
        <v>0</v>
      </c>
      <c r="C1764" s="268"/>
      <c r="D1764" s="32">
        <f t="shared" si="481"/>
        <v>3</v>
      </c>
      <c r="E1764" s="33">
        <f t="shared" si="487"/>
        <v>0</v>
      </c>
      <c r="F1764" s="268">
        <f>IF($F$12=0,0,IF(予定価格!$G$1939=0,ROUND(予定価格!H1752*(入力表!$F$12/予定価格!$H$1943),-H1764),ROUND((予定価格!G1752*(入力表!$F$12-予定価格!$H$1943)/予定価格!$G$1943)+予定価格!H1752,-H1764)))+I1764</f>
        <v>0</v>
      </c>
      <c r="G1764" s="268"/>
      <c r="H1764" s="34">
        <f t="shared" si="482"/>
        <v>3</v>
      </c>
      <c r="I1764" s="35">
        <f t="shared" si="488"/>
        <v>0</v>
      </c>
      <c r="J1764" s="252">
        <f t="shared" si="489"/>
        <v>0</v>
      </c>
      <c r="K1764" s="12">
        <f t="shared" si="490"/>
        <v>0</v>
      </c>
      <c r="L1764" s="37"/>
      <c r="M1764" s="6">
        <f>ROUND(予定価格!B1752*査定表!$B$1949,-$F$14)</f>
        <v>0</v>
      </c>
      <c r="N1764">
        <f>IF(M1764=0,1,M1764/予定価格!B1752)</f>
        <v>1</v>
      </c>
      <c r="O1764">
        <f t="shared" si="483"/>
        <v>11</v>
      </c>
      <c r="P1764">
        <f t="shared" si="491"/>
        <v>0</v>
      </c>
      <c r="Q1764">
        <f>IF(M1764=0,0,M1764/予定価格!B1752)</f>
        <v>0</v>
      </c>
      <c r="R1764">
        <f t="shared" si="484"/>
        <v>11</v>
      </c>
      <c r="S1764">
        <f t="shared" si="492"/>
        <v>0</v>
      </c>
      <c r="T1764" s="6">
        <f t="shared" si="493"/>
        <v>0</v>
      </c>
      <c r="U1764" s="6" t="e">
        <f>IF(予定価格!$G$1939=0,ROUND(予定価格!H1752*(入力表!$F$12/予定価格!$H$1943),-$F$14),ROUND((予定価格!G1752*(入力表!$F$12-予定価格!$H$1943)/予定価格!$G$1943)+予定価格!H1752,-$F$14))</f>
        <v>#DIV/0!</v>
      </c>
      <c r="V1764" t="e">
        <f>IF(U1764=0,1,IF(予定価格!O1752=0,1,(U1764-予定価格!P1752)/予定価格!O1752))</f>
        <v>#DIV/0!</v>
      </c>
      <c r="W1764" t="e">
        <f t="shared" si="485"/>
        <v>#DIV/0!</v>
      </c>
      <c r="X1764" t="e">
        <f t="shared" si="494"/>
        <v>#DIV/0!</v>
      </c>
      <c r="Y1764" t="e">
        <f>IF(U1764=0,0,IF(予定価格!G1752=0,0,(U1764-予定価格!H1752)/予定価格!G1752))</f>
        <v>#DIV/0!</v>
      </c>
      <c r="Z1764" t="e">
        <f t="shared" si="486"/>
        <v>#DIV/0!</v>
      </c>
      <c r="AA1764" t="e">
        <f t="shared" si="495"/>
        <v>#DIV/0!</v>
      </c>
      <c r="AB1764" s="6" t="e">
        <f t="shared" si="496"/>
        <v>#DIV/0!</v>
      </c>
    </row>
    <row r="1765" spans="1:28" hidden="1" x14ac:dyDescent="0.2">
      <c r="A1765">
        <f>+予定価格!A1753</f>
        <v>0</v>
      </c>
      <c r="B1765" s="268">
        <f>ROUND(予定価格!B1753*査定表!$B$1949,-D1765)+E1765</f>
        <v>0</v>
      </c>
      <c r="C1765" s="268"/>
      <c r="D1765" s="32">
        <f t="shared" si="481"/>
        <v>3</v>
      </c>
      <c r="E1765" s="33">
        <f t="shared" si="487"/>
        <v>0</v>
      </c>
      <c r="F1765" s="268">
        <f>IF($F$12=0,0,IF(予定価格!$G$1939=0,ROUND(予定価格!H1753*(入力表!$F$12/予定価格!$H$1943),-H1765),ROUND((予定価格!G1753*(入力表!$F$12-予定価格!$H$1943)/予定価格!$G$1943)+予定価格!H1753,-H1765)))+I1765</f>
        <v>0</v>
      </c>
      <c r="G1765" s="268"/>
      <c r="H1765" s="34">
        <f t="shared" si="482"/>
        <v>3</v>
      </c>
      <c r="I1765" s="35">
        <f t="shared" si="488"/>
        <v>0</v>
      </c>
      <c r="J1765" s="252">
        <f t="shared" si="489"/>
        <v>0</v>
      </c>
      <c r="K1765" s="12">
        <f t="shared" si="490"/>
        <v>0</v>
      </c>
      <c r="L1765" s="37"/>
      <c r="M1765" s="6">
        <f>ROUND(予定価格!B1753*査定表!$B$1949,-$F$14)</f>
        <v>0</v>
      </c>
      <c r="N1765">
        <f>IF(M1765=0,1,M1765/予定価格!B1753)</f>
        <v>1</v>
      </c>
      <c r="O1765">
        <f t="shared" si="483"/>
        <v>11</v>
      </c>
      <c r="P1765">
        <f t="shared" si="491"/>
        <v>0</v>
      </c>
      <c r="Q1765">
        <f>IF(M1765=0,0,M1765/予定価格!B1753)</f>
        <v>0</v>
      </c>
      <c r="R1765">
        <f t="shared" si="484"/>
        <v>11</v>
      </c>
      <c r="S1765">
        <f t="shared" si="492"/>
        <v>0</v>
      </c>
      <c r="T1765" s="6">
        <f t="shared" si="493"/>
        <v>0</v>
      </c>
      <c r="U1765" s="6" t="e">
        <f>IF(予定価格!$G$1939=0,ROUND(予定価格!H1753*(入力表!$F$12/予定価格!$H$1943),-$F$14),ROUND((予定価格!G1753*(入力表!$F$12-予定価格!$H$1943)/予定価格!$G$1943)+予定価格!H1753,-$F$14))</f>
        <v>#DIV/0!</v>
      </c>
      <c r="V1765" t="e">
        <f>IF(U1765=0,1,IF(予定価格!O1753=0,1,(U1765-予定価格!P1753)/予定価格!O1753))</f>
        <v>#DIV/0!</v>
      </c>
      <c r="W1765" t="e">
        <f t="shared" si="485"/>
        <v>#DIV/0!</v>
      </c>
      <c r="X1765" t="e">
        <f t="shared" si="494"/>
        <v>#DIV/0!</v>
      </c>
      <c r="Y1765" t="e">
        <f>IF(U1765=0,0,IF(予定価格!G1753=0,0,(U1765-予定価格!H1753)/予定価格!G1753))</f>
        <v>#DIV/0!</v>
      </c>
      <c r="Z1765" t="e">
        <f t="shared" si="486"/>
        <v>#DIV/0!</v>
      </c>
      <c r="AA1765" t="e">
        <f t="shared" si="495"/>
        <v>#DIV/0!</v>
      </c>
      <c r="AB1765" s="6" t="e">
        <f t="shared" si="496"/>
        <v>#DIV/0!</v>
      </c>
    </row>
    <row r="1766" spans="1:28" hidden="1" x14ac:dyDescent="0.2">
      <c r="A1766">
        <f>+予定価格!A1754</f>
        <v>0</v>
      </c>
      <c r="B1766" s="268">
        <f>ROUND(予定価格!B1754*査定表!$B$1949,-D1766)+E1766</f>
        <v>0</v>
      </c>
      <c r="C1766" s="268"/>
      <c r="D1766" s="32">
        <f t="shared" si="481"/>
        <v>3</v>
      </c>
      <c r="E1766" s="33">
        <f t="shared" si="487"/>
        <v>0</v>
      </c>
      <c r="F1766" s="268">
        <f>IF($F$12=0,0,IF(予定価格!$G$1939=0,ROUND(予定価格!H1754*(入力表!$F$12/予定価格!$H$1943),-H1766),ROUND((予定価格!G1754*(入力表!$F$12-予定価格!$H$1943)/予定価格!$G$1943)+予定価格!H1754,-H1766)))+I1766</f>
        <v>0</v>
      </c>
      <c r="G1766" s="268"/>
      <c r="H1766" s="34">
        <f t="shared" si="482"/>
        <v>3</v>
      </c>
      <c r="I1766" s="35">
        <f t="shared" si="488"/>
        <v>0</v>
      </c>
      <c r="J1766" s="252">
        <f t="shared" si="489"/>
        <v>0</v>
      </c>
      <c r="K1766" s="12">
        <f t="shared" si="490"/>
        <v>0</v>
      </c>
      <c r="L1766" s="37"/>
      <c r="M1766" s="6">
        <f>ROUND(予定価格!B1754*査定表!$B$1949,-$F$14)</f>
        <v>0</v>
      </c>
      <c r="N1766">
        <f>IF(M1766=0,1,M1766/予定価格!B1754)</f>
        <v>1</v>
      </c>
      <c r="O1766">
        <f t="shared" si="483"/>
        <v>11</v>
      </c>
      <c r="P1766">
        <f t="shared" si="491"/>
        <v>0</v>
      </c>
      <c r="Q1766">
        <f>IF(M1766=0,0,M1766/予定価格!B1754)</f>
        <v>0</v>
      </c>
      <c r="R1766">
        <f t="shared" si="484"/>
        <v>11</v>
      </c>
      <c r="S1766">
        <f t="shared" si="492"/>
        <v>0</v>
      </c>
      <c r="T1766" s="6">
        <f t="shared" si="493"/>
        <v>0</v>
      </c>
      <c r="U1766" s="6" t="e">
        <f>IF(予定価格!$G$1939=0,ROUND(予定価格!H1754*(入力表!$F$12/予定価格!$H$1943),-$F$14),ROUND((予定価格!G1754*(入力表!$F$12-予定価格!$H$1943)/予定価格!$G$1943)+予定価格!H1754,-$F$14))</f>
        <v>#DIV/0!</v>
      </c>
      <c r="V1766" t="e">
        <f>IF(U1766=0,1,IF(予定価格!O1754=0,1,(U1766-予定価格!P1754)/予定価格!O1754))</f>
        <v>#DIV/0!</v>
      </c>
      <c r="W1766" t="e">
        <f t="shared" si="485"/>
        <v>#DIV/0!</v>
      </c>
      <c r="X1766" t="e">
        <f t="shared" si="494"/>
        <v>#DIV/0!</v>
      </c>
      <c r="Y1766" t="e">
        <f>IF(U1766=0,0,IF(予定価格!G1754=0,0,(U1766-予定価格!H1754)/予定価格!G1754))</f>
        <v>#DIV/0!</v>
      </c>
      <c r="Z1766" t="e">
        <f t="shared" si="486"/>
        <v>#DIV/0!</v>
      </c>
      <c r="AA1766" t="e">
        <f t="shared" si="495"/>
        <v>#DIV/0!</v>
      </c>
      <c r="AB1766" s="6" t="e">
        <f t="shared" si="496"/>
        <v>#DIV/0!</v>
      </c>
    </row>
    <row r="1767" spans="1:28" hidden="1" x14ac:dyDescent="0.2">
      <c r="A1767">
        <f>+予定価格!A1755</f>
        <v>0</v>
      </c>
      <c r="B1767" s="268">
        <f>ROUND(予定価格!B1755*査定表!$B$1949,-D1767)+E1767</f>
        <v>0</v>
      </c>
      <c r="C1767" s="268"/>
      <c r="D1767" s="32">
        <f t="shared" si="481"/>
        <v>3</v>
      </c>
      <c r="E1767" s="33">
        <f t="shared" si="487"/>
        <v>0</v>
      </c>
      <c r="F1767" s="268">
        <f>IF($F$12=0,0,IF(予定価格!$G$1939=0,ROUND(予定価格!H1755*(入力表!$F$12/予定価格!$H$1943),-H1767),ROUND((予定価格!G1755*(入力表!$F$12-予定価格!$H$1943)/予定価格!$G$1943)+予定価格!H1755,-H1767)))+I1767</f>
        <v>0</v>
      </c>
      <c r="G1767" s="268"/>
      <c r="H1767" s="34">
        <f t="shared" si="482"/>
        <v>3</v>
      </c>
      <c r="I1767" s="35">
        <f t="shared" si="488"/>
        <v>0</v>
      </c>
      <c r="J1767" s="252">
        <f t="shared" si="489"/>
        <v>0</v>
      </c>
      <c r="K1767" s="12">
        <f t="shared" si="490"/>
        <v>0</v>
      </c>
      <c r="L1767" s="37"/>
      <c r="M1767" s="6">
        <f>ROUND(予定価格!B1755*査定表!$B$1949,-$F$14)</f>
        <v>0</v>
      </c>
      <c r="N1767">
        <f>IF(M1767=0,1,M1767/予定価格!B1755)</f>
        <v>1</v>
      </c>
      <c r="O1767">
        <f t="shared" si="483"/>
        <v>11</v>
      </c>
      <c r="P1767">
        <f t="shared" si="491"/>
        <v>0</v>
      </c>
      <c r="Q1767">
        <f>IF(M1767=0,0,M1767/予定価格!B1755)</f>
        <v>0</v>
      </c>
      <c r="R1767">
        <f t="shared" si="484"/>
        <v>11</v>
      </c>
      <c r="S1767">
        <f t="shared" si="492"/>
        <v>0</v>
      </c>
      <c r="T1767" s="6">
        <f t="shared" si="493"/>
        <v>0</v>
      </c>
      <c r="U1767" s="6" t="e">
        <f>IF(予定価格!$G$1939=0,ROUND(予定価格!H1755*(入力表!$F$12/予定価格!$H$1943),-$F$14),ROUND((予定価格!G1755*(入力表!$F$12-予定価格!$H$1943)/予定価格!$G$1943)+予定価格!H1755,-$F$14))</f>
        <v>#DIV/0!</v>
      </c>
      <c r="V1767" t="e">
        <f>IF(U1767=0,1,IF(予定価格!O1755=0,1,(U1767-予定価格!P1755)/予定価格!O1755))</f>
        <v>#DIV/0!</v>
      </c>
      <c r="W1767" t="e">
        <f t="shared" si="485"/>
        <v>#DIV/0!</v>
      </c>
      <c r="X1767" t="e">
        <f t="shared" si="494"/>
        <v>#DIV/0!</v>
      </c>
      <c r="Y1767" t="e">
        <f>IF(U1767=0,0,IF(予定価格!G1755=0,0,(U1767-予定価格!H1755)/予定価格!G1755))</f>
        <v>#DIV/0!</v>
      </c>
      <c r="Z1767" t="e">
        <f t="shared" si="486"/>
        <v>#DIV/0!</v>
      </c>
      <c r="AA1767" t="e">
        <f t="shared" si="495"/>
        <v>#DIV/0!</v>
      </c>
      <c r="AB1767" s="6" t="e">
        <f t="shared" si="496"/>
        <v>#DIV/0!</v>
      </c>
    </row>
    <row r="1768" spans="1:28" hidden="1" x14ac:dyDescent="0.2">
      <c r="A1768">
        <f>+予定価格!A1756</f>
        <v>0</v>
      </c>
      <c r="B1768" s="268">
        <f>ROUND(予定価格!B1756*査定表!$B$1949,-D1768)+E1768</f>
        <v>0</v>
      </c>
      <c r="C1768" s="268"/>
      <c r="D1768" s="32">
        <f t="shared" si="481"/>
        <v>3</v>
      </c>
      <c r="E1768" s="33">
        <f t="shared" si="487"/>
        <v>0</v>
      </c>
      <c r="F1768" s="268">
        <f>IF($F$12=0,0,IF(予定価格!$G$1939=0,ROUND(予定価格!H1756*(入力表!$F$12/予定価格!$H$1943),-H1768),ROUND((予定価格!G1756*(入力表!$F$12-予定価格!$H$1943)/予定価格!$G$1943)+予定価格!H1756,-H1768)))+I1768</f>
        <v>0</v>
      </c>
      <c r="G1768" s="268"/>
      <c r="H1768" s="34">
        <f t="shared" si="482"/>
        <v>3</v>
      </c>
      <c r="I1768" s="35">
        <f t="shared" si="488"/>
        <v>0</v>
      </c>
      <c r="J1768" s="252">
        <f t="shared" si="489"/>
        <v>0</v>
      </c>
      <c r="K1768" s="12">
        <f t="shared" si="490"/>
        <v>0</v>
      </c>
      <c r="L1768" s="37"/>
      <c r="M1768" s="6">
        <f>ROUND(予定価格!B1756*査定表!$B$1949,-$F$14)</f>
        <v>0</v>
      </c>
      <c r="N1768">
        <f>IF(M1768=0,1,M1768/予定価格!B1756)</f>
        <v>1</v>
      </c>
      <c r="O1768">
        <f t="shared" si="483"/>
        <v>11</v>
      </c>
      <c r="P1768">
        <f t="shared" si="491"/>
        <v>0</v>
      </c>
      <c r="Q1768">
        <f>IF(M1768=0,0,M1768/予定価格!B1756)</f>
        <v>0</v>
      </c>
      <c r="R1768">
        <f t="shared" si="484"/>
        <v>11</v>
      </c>
      <c r="S1768">
        <f t="shared" si="492"/>
        <v>0</v>
      </c>
      <c r="T1768" s="6">
        <f t="shared" si="493"/>
        <v>0</v>
      </c>
      <c r="U1768" s="6" t="e">
        <f>IF(予定価格!$G$1939=0,ROUND(予定価格!H1756*(入力表!$F$12/予定価格!$H$1943),-$F$14),ROUND((予定価格!G1756*(入力表!$F$12-予定価格!$H$1943)/予定価格!$G$1943)+予定価格!H1756,-$F$14))</f>
        <v>#DIV/0!</v>
      </c>
      <c r="V1768" t="e">
        <f>IF(U1768=0,1,IF(予定価格!O1756=0,1,(U1768-予定価格!P1756)/予定価格!O1756))</f>
        <v>#DIV/0!</v>
      </c>
      <c r="W1768" t="e">
        <f t="shared" si="485"/>
        <v>#DIV/0!</v>
      </c>
      <c r="X1768" t="e">
        <f t="shared" si="494"/>
        <v>#DIV/0!</v>
      </c>
      <c r="Y1768" t="e">
        <f>IF(U1768=0,0,IF(予定価格!G1756=0,0,(U1768-予定価格!H1756)/予定価格!G1756))</f>
        <v>#DIV/0!</v>
      </c>
      <c r="Z1768" t="e">
        <f t="shared" si="486"/>
        <v>#DIV/0!</v>
      </c>
      <c r="AA1768" t="e">
        <f t="shared" si="495"/>
        <v>#DIV/0!</v>
      </c>
      <c r="AB1768" s="6" t="e">
        <f t="shared" si="496"/>
        <v>#DIV/0!</v>
      </c>
    </row>
    <row r="1769" spans="1:28" hidden="1" x14ac:dyDescent="0.2">
      <c r="A1769">
        <f>+予定価格!A1757</f>
        <v>0</v>
      </c>
      <c r="B1769" s="268">
        <f>ROUND(予定価格!B1757*査定表!$B$1949,-D1769)+E1769</f>
        <v>0</v>
      </c>
      <c r="C1769" s="268"/>
      <c r="D1769" s="32">
        <f t="shared" si="481"/>
        <v>3</v>
      </c>
      <c r="E1769" s="33">
        <f t="shared" si="487"/>
        <v>0</v>
      </c>
      <c r="F1769" s="268">
        <f>IF($F$12=0,0,IF(予定価格!$G$1939=0,ROUND(予定価格!H1757*(入力表!$F$12/予定価格!$H$1943),-H1769),ROUND((予定価格!G1757*(入力表!$F$12-予定価格!$H$1943)/予定価格!$G$1943)+予定価格!H1757,-H1769)))+I1769</f>
        <v>0</v>
      </c>
      <c r="G1769" s="268"/>
      <c r="H1769" s="34">
        <f t="shared" si="482"/>
        <v>3</v>
      </c>
      <c r="I1769" s="35">
        <f t="shared" si="488"/>
        <v>0</v>
      </c>
      <c r="J1769" s="252">
        <f t="shared" si="489"/>
        <v>0</v>
      </c>
      <c r="K1769" s="12">
        <f t="shared" si="490"/>
        <v>0</v>
      </c>
      <c r="L1769" s="37"/>
      <c r="M1769" s="6">
        <f>ROUND(予定価格!B1757*査定表!$B$1949,-$F$14)</f>
        <v>0</v>
      </c>
      <c r="N1769">
        <f>IF(M1769=0,1,M1769/予定価格!B1757)</f>
        <v>1</v>
      </c>
      <c r="O1769">
        <f t="shared" si="483"/>
        <v>11</v>
      </c>
      <c r="P1769">
        <f t="shared" si="491"/>
        <v>0</v>
      </c>
      <c r="Q1769">
        <f>IF(M1769=0,0,M1769/予定価格!B1757)</f>
        <v>0</v>
      </c>
      <c r="R1769">
        <f t="shared" si="484"/>
        <v>11</v>
      </c>
      <c r="S1769">
        <f t="shared" si="492"/>
        <v>0</v>
      </c>
      <c r="T1769" s="6">
        <f t="shared" si="493"/>
        <v>0</v>
      </c>
      <c r="U1769" s="6" t="e">
        <f>IF(予定価格!$G$1939=0,ROUND(予定価格!H1757*(入力表!$F$12/予定価格!$H$1943),-$F$14),ROUND((予定価格!G1757*(入力表!$F$12-予定価格!$H$1943)/予定価格!$G$1943)+予定価格!H1757,-$F$14))</f>
        <v>#DIV/0!</v>
      </c>
      <c r="V1769" t="e">
        <f>IF(U1769=0,1,IF(予定価格!O1757=0,1,(U1769-予定価格!P1757)/予定価格!O1757))</f>
        <v>#DIV/0!</v>
      </c>
      <c r="W1769" t="e">
        <f t="shared" si="485"/>
        <v>#DIV/0!</v>
      </c>
      <c r="X1769" t="e">
        <f t="shared" si="494"/>
        <v>#DIV/0!</v>
      </c>
      <c r="Y1769" t="e">
        <f>IF(U1769=0,0,IF(予定価格!G1757=0,0,(U1769-予定価格!H1757)/予定価格!G1757))</f>
        <v>#DIV/0!</v>
      </c>
      <c r="Z1769" t="e">
        <f t="shared" si="486"/>
        <v>#DIV/0!</v>
      </c>
      <c r="AA1769" t="e">
        <f t="shared" si="495"/>
        <v>#DIV/0!</v>
      </c>
      <c r="AB1769" s="6" t="e">
        <f t="shared" si="496"/>
        <v>#DIV/0!</v>
      </c>
    </row>
    <row r="1770" spans="1:28" hidden="1" x14ac:dyDescent="0.2">
      <c r="A1770">
        <f>+予定価格!A1758</f>
        <v>0</v>
      </c>
      <c r="B1770" s="268">
        <f>ROUND(予定価格!B1758*査定表!$B$1949,-D1770)+E1770</f>
        <v>0</v>
      </c>
      <c r="C1770" s="268"/>
      <c r="D1770" s="32">
        <f t="shared" si="481"/>
        <v>3</v>
      </c>
      <c r="E1770" s="33">
        <f t="shared" si="487"/>
        <v>0</v>
      </c>
      <c r="F1770" s="268">
        <f>IF($F$12=0,0,IF(予定価格!$G$1939=0,ROUND(予定価格!H1758*(入力表!$F$12/予定価格!$H$1943),-H1770),ROUND((予定価格!G1758*(入力表!$F$12-予定価格!$H$1943)/予定価格!$G$1943)+予定価格!H1758,-H1770)))+I1770</f>
        <v>0</v>
      </c>
      <c r="G1770" s="268"/>
      <c r="H1770" s="34">
        <f t="shared" si="482"/>
        <v>3</v>
      </c>
      <c r="I1770" s="35">
        <f t="shared" si="488"/>
        <v>0</v>
      </c>
      <c r="J1770" s="252">
        <f t="shared" si="489"/>
        <v>0</v>
      </c>
      <c r="K1770" s="12">
        <f t="shared" si="490"/>
        <v>0</v>
      </c>
      <c r="L1770" s="37"/>
      <c r="M1770" s="6">
        <f>ROUND(予定価格!B1758*査定表!$B$1949,-$F$14)</f>
        <v>0</v>
      </c>
      <c r="N1770">
        <f>IF(M1770=0,1,M1770/予定価格!B1758)</f>
        <v>1</v>
      </c>
      <c r="O1770">
        <f t="shared" si="483"/>
        <v>11</v>
      </c>
      <c r="P1770">
        <f t="shared" si="491"/>
        <v>0</v>
      </c>
      <c r="Q1770">
        <f>IF(M1770=0,0,M1770/予定価格!B1758)</f>
        <v>0</v>
      </c>
      <c r="R1770">
        <f t="shared" si="484"/>
        <v>11</v>
      </c>
      <c r="S1770">
        <f t="shared" si="492"/>
        <v>0</v>
      </c>
      <c r="T1770" s="6">
        <f t="shared" si="493"/>
        <v>0</v>
      </c>
      <c r="U1770" s="6" t="e">
        <f>IF(予定価格!$G$1939=0,ROUND(予定価格!H1758*(入力表!$F$12/予定価格!$H$1943),-$F$14),ROUND((予定価格!G1758*(入力表!$F$12-予定価格!$H$1943)/予定価格!$G$1943)+予定価格!H1758,-$F$14))</f>
        <v>#DIV/0!</v>
      </c>
      <c r="V1770" t="e">
        <f>IF(U1770=0,1,IF(予定価格!O1758=0,1,(U1770-予定価格!P1758)/予定価格!O1758))</f>
        <v>#DIV/0!</v>
      </c>
      <c r="W1770" t="e">
        <f t="shared" si="485"/>
        <v>#DIV/0!</v>
      </c>
      <c r="X1770" t="e">
        <f t="shared" si="494"/>
        <v>#DIV/0!</v>
      </c>
      <c r="Y1770" t="e">
        <f>IF(U1770=0,0,IF(予定価格!G1758=0,0,(U1770-予定価格!H1758)/予定価格!G1758))</f>
        <v>#DIV/0!</v>
      </c>
      <c r="Z1770" t="e">
        <f t="shared" si="486"/>
        <v>#DIV/0!</v>
      </c>
      <c r="AA1770" t="e">
        <f t="shared" si="495"/>
        <v>#DIV/0!</v>
      </c>
      <c r="AB1770" s="6" t="e">
        <f t="shared" si="496"/>
        <v>#DIV/0!</v>
      </c>
    </row>
    <row r="1771" spans="1:28" hidden="1" x14ac:dyDescent="0.2">
      <c r="A1771">
        <f>+予定価格!A1759</f>
        <v>0</v>
      </c>
      <c r="B1771" s="268">
        <f>ROUND(予定価格!B1759*査定表!$B$1949,-D1771)+E1771</f>
        <v>0</v>
      </c>
      <c r="C1771" s="268"/>
      <c r="D1771" s="32">
        <f t="shared" si="481"/>
        <v>3</v>
      </c>
      <c r="E1771" s="33">
        <f t="shared" si="487"/>
        <v>0</v>
      </c>
      <c r="F1771" s="268">
        <f>IF($F$12=0,0,IF(予定価格!$G$1939=0,ROUND(予定価格!H1759*(入力表!$F$12/予定価格!$H$1943),-H1771),ROUND((予定価格!G1759*(入力表!$F$12-予定価格!$H$1943)/予定価格!$G$1943)+予定価格!H1759,-H1771)))+I1771</f>
        <v>0</v>
      </c>
      <c r="G1771" s="268"/>
      <c r="H1771" s="34">
        <f t="shared" si="482"/>
        <v>3</v>
      </c>
      <c r="I1771" s="35">
        <f t="shared" si="488"/>
        <v>0</v>
      </c>
      <c r="J1771" s="252">
        <f t="shared" si="489"/>
        <v>0</v>
      </c>
      <c r="K1771" s="12">
        <f t="shared" si="490"/>
        <v>0</v>
      </c>
      <c r="L1771" s="37"/>
      <c r="M1771" s="6">
        <f>ROUND(予定価格!B1759*査定表!$B$1949,-$F$14)</f>
        <v>0</v>
      </c>
      <c r="N1771">
        <f>IF(M1771=0,1,M1771/予定価格!B1759)</f>
        <v>1</v>
      </c>
      <c r="O1771">
        <f t="shared" si="483"/>
        <v>11</v>
      </c>
      <c r="P1771">
        <f t="shared" si="491"/>
        <v>0</v>
      </c>
      <c r="Q1771">
        <f>IF(M1771=0,0,M1771/予定価格!B1759)</f>
        <v>0</v>
      </c>
      <c r="R1771">
        <f t="shared" si="484"/>
        <v>11</v>
      </c>
      <c r="S1771">
        <f t="shared" si="492"/>
        <v>0</v>
      </c>
      <c r="T1771" s="6">
        <f t="shared" si="493"/>
        <v>0</v>
      </c>
      <c r="U1771" s="6" t="e">
        <f>IF(予定価格!$G$1939=0,ROUND(予定価格!H1759*(入力表!$F$12/予定価格!$H$1943),-$F$14),ROUND((予定価格!G1759*(入力表!$F$12-予定価格!$H$1943)/予定価格!$G$1943)+予定価格!H1759,-$F$14))</f>
        <v>#DIV/0!</v>
      </c>
      <c r="V1771" t="e">
        <f>IF(U1771=0,1,IF(予定価格!O1759=0,1,(U1771-予定価格!P1759)/予定価格!O1759))</f>
        <v>#DIV/0!</v>
      </c>
      <c r="W1771" t="e">
        <f t="shared" si="485"/>
        <v>#DIV/0!</v>
      </c>
      <c r="X1771" t="e">
        <f t="shared" si="494"/>
        <v>#DIV/0!</v>
      </c>
      <c r="Y1771" t="e">
        <f>IF(U1771=0,0,IF(予定価格!G1759=0,0,(U1771-予定価格!H1759)/予定価格!G1759))</f>
        <v>#DIV/0!</v>
      </c>
      <c r="Z1771" t="e">
        <f t="shared" si="486"/>
        <v>#DIV/0!</v>
      </c>
      <c r="AA1771" t="e">
        <f t="shared" si="495"/>
        <v>#DIV/0!</v>
      </c>
      <c r="AB1771" s="6" t="e">
        <f t="shared" si="496"/>
        <v>#DIV/0!</v>
      </c>
    </row>
    <row r="1772" spans="1:28" hidden="1" x14ac:dyDescent="0.2">
      <c r="A1772">
        <f>+予定価格!A1760</f>
        <v>0</v>
      </c>
      <c r="B1772" s="268">
        <f>ROUND(予定価格!B1760*査定表!$B$1949,-D1772)+E1772</f>
        <v>0</v>
      </c>
      <c r="C1772" s="268"/>
      <c r="D1772" s="32">
        <f t="shared" si="481"/>
        <v>3</v>
      </c>
      <c r="E1772" s="33">
        <f t="shared" si="487"/>
        <v>0</v>
      </c>
      <c r="F1772" s="268">
        <f>IF($F$12=0,0,IF(予定価格!$G$1939=0,ROUND(予定価格!H1760*(入力表!$F$12/予定価格!$H$1943),-H1772),ROUND((予定価格!G1760*(入力表!$F$12-予定価格!$H$1943)/予定価格!$G$1943)+予定価格!H1760,-H1772)))+I1772</f>
        <v>0</v>
      </c>
      <c r="G1772" s="268"/>
      <c r="H1772" s="34">
        <f t="shared" si="482"/>
        <v>3</v>
      </c>
      <c r="I1772" s="35">
        <f t="shared" si="488"/>
        <v>0</v>
      </c>
      <c r="J1772" s="252">
        <f t="shared" si="489"/>
        <v>0</v>
      </c>
      <c r="K1772" s="12">
        <f t="shared" si="490"/>
        <v>0</v>
      </c>
      <c r="L1772" s="37"/>
      <c r="M1772" s="6">
        <f>ROUND(予定価格!B1760*査定表!$B$1949,-$F$14)</f>
        <v>0</v>
      </c>
      <c r="N1772">
        <f>IF(M1772=0,1,M1772/予定価格!B1760)</f>
        <v>1</v>
      </c>
      <c r="O1772">
        <f t="shared" si="483"/>
        <v>11</v>
      </c>
      <c r="P1772">
        <f t="shared" si="491"/>
        <v>0</v>
      </c>
      <c r="Q1772">
        <f>IF(M1772=0,0,M1772/予定価格!B1760)</f>
        <v>0</v>
      </c>
      <c r="R1772">
        <f t="shared" si="484"/>
        <v>11</v>
      </c>
      <c r="S1772">
        <f t="shared" si="492"/>
        <v>0</v>
      </c>
      <c r="T1772" s="6">
        <f t="shared" si="493"/>
        <v>0</v>
      </c>
      <c r="U1772" s="6" t="e">
        <f>IF(予定価格!$G$1939=0,ROUND(予定価格!H1760*(入力表!$F$12/予定価格!$H$1943),-$F$14),ROUND((予定価格!G1760*(入力表!$F$12-予定価格!$H$1943)/予定価格!$G$1943)+予定価格!H1760,-$F$14))</f>
        <v>#DIV/0!</v>
      </c>
      <c r="V1772" t="e">
        <f>IF(U1772=0,1,IF(予定価格!O1760=0,1,(U1772-予定価格!P1760)/予定価格!O1760))</f>
        <v>#DIV/0!</v>
      </c>
      <c r="W1772" t="e">
        <f t="shared" si="485"/>
        <v>#DIV/0!</v>
      </c>
      <c r="X1772" t="e">
        <f t="shared" si="494"/>
        <v>#DIV/0!</v>
      </c>
      <c r="Y1772" t="e">
        <f>IF(U1772=0,0,IF(予定価格!G1760=0,0,(U1772-予定価格!H1760)/予定価格!G1760))</f>
        <v>#DIV/0!</v>
      </c>
      <c r="Z1772" t="e">
        <f t="shared" si="486"/>
        <v>#DIV/0!</v>
      </c>
      <c r="AA1772" t="e">
        <f t="shared" si="495"/>
        <v>#DIV/0!</v>
      </c>
      <c r="AB1772" s="6" t="e">
        <f t="shared" si="496"/>
        <v>#DIV/0!</v>
      </c>
    </row>
    <row r="1773" spans="1:28" hidden="1" x14ac:dyDescent="0.2">
      <c r="A1773">
        <f>+予定価格!A1761</f>
        <v>0</v>
      </c>
      <c r="B1773" s="268">
        <f>ROUND(予定価格!B1761*査定表!$B$1949,-D1773)+E1773</f>
        <v>0</v>
      </c>
      <c r="C1773" s="268"/>
      <c r="D1773" s="32">
        <f t="shared" si="481"/>
        <v>3</v>
      </c>
      <c r="E1773" s="33">
        <f t="shared" si="487"/>
        <v>0</v>
      </c>
      <c r="F1773" s="268">
        <f>IF($F$12=0,0,IF(予定価格!$G$1939=0,ROUND(予定価格!H1761*(入力表!$F$12/予定価格!$H$1943),-H1773),ROUND((予定価格!G1761*(入力表!$F$12-予定価格!$H$1943)/予定価格!$G$1943)+予定価格!H1761,-H1773)))+I1773</f>
        <v>0</v>
      </c>
      <c r="G1773" s="268"/>
      <c r="H1773" s="34">
        <f t="shared" si="482"/>
        <v>3</v>
      </c>
      <c r="I1773" s="35">
        <f t="shared" si="488"/>
        <v>0</v>
      </c>
      <c r="J1773" s="252">
        <f t="shared" si="489"/>
        <v>0</v>
      </c>
      <c r="K1773" s="12">
        <f t="shared" si="490"/>
        <v>0</v>
      </c>
      <c r="L1773" s="37"/>
      <c r="M1773" s="6">
        <f>ROUND(予定価格!B1761*査定表!$B$1949,-$F$14)</f>
        <v>0</v>
      </c>
      <c r="N1773">
        <f>IF(M1773=0,1,M1773/予定価格!B1761)</f>
        <v>1</v>
      </c>
      <c r="O1773">
        <f t="shared" si="483"/>
        <v>11</v>
      </c>
      <c r="P1773">
        <f t="shared" si="491"/>
        <v>0</v>
      </c>
      <c r="Q1773">
        <f>IF(M1773=0,0,M1773/予定価格!B1761)</f>
        <v>0</v>
      </c>
      <c r="R1773">
        <f t="shared" si="484"/>
        <v>11</v>
      </c>
      <c r="S1773">
        <f t="shared" si="492"/>
        <v>0</v>
      </c>
      <c r="T1773" s="6">
        <f t="shared" si="493"/>
        <v>0</v>
      </c>
      <c r="U1773" s="6" t="e">
        <f>IF(予定価格!$G$1939=0,ROUND(予定価格!H1761*(入力表!$F$12/予定価格!$H$1943),-$F$14),ROUND((予定価格!G1761*(入力表!$F$12-予定価格!$H$1943)/予定価格!$G$1943)+予定価格!H1761,-$F$14))</f>
        <v>#DIV/0!</v>
      </c>
      <c r="V1773" t="e">
        <f>IF(U1773=0,1,IF(予定価格!O1761=0,1,(U1773-予定価格!P1761)/予定価格!O1761))</f>
        <v>#DIV/0!</v>
      </c>
      <c r="W1773" t="e">
        <f t="shared" si="485"/>
        <v>#DIV/0!</v>
      </c>
      <c r="X1773" t="e">
        <f t="shared" si="494"/>
        <v>#DIV/0!</v>
      </c>
      <c r="Y1773" t="e">
        <f>IF(U1773=0,0,IF(予定価格!G1761=0,0,(U1773-予定価格!H1761)/予定価格!G1761))</f>
        <v>#DIV/0!</v>
      </c>
      <c r="Z1773" t="e">
        <f t="shared" si="486"/>
        <v>#DIV/0!</v>
      </c>
      <c r="AA1773" t="e">
        <f t="shared" si="495"/>
        <v>#DIV/0!</v>
      </c>
      <c r="AB1773" s="6" t="e">
        <f t="shared" si="496"/>
        <v>#DIV/0!</v>
      </c>
    </row>
    <row r="1774" spans="1:28" hidden="1" x14ac:dyDescent="0.2">
      <c r="A1774">
        <f>+予定価格!A1762</f>
        <v>0</v>
      </c>
      <c r="B1774" s="268">
        <f>ROUND(予定価格!B1762*査定表!$B$1949,-D1774)+E1774</f>
        <v>0</v>
      </c>
      <c r="C1774" s="268"/>
      <c r="D1774" s="32">
        <f t="shared" si="481"/>
        <v>3</v>
      </c>
      <c r="E1774" s="33">
        <f t="shared" si="487"/>
        <v>0</v>
      </c>
      <c r="F1774" s="268">
        <f>IF($F$12=0,0,IF(予定価格!$G$1939=0,ROUND(予定価格!H1762*(入力表!$F$12/予定価格!$H$1943),-H1774),ROUND((予定価格!G1762*(入力表!$F$12-予定価格!$H$1943)/予定価格!$G$1943)+予定価格!H1762,-H1774)))+I1774</f>
        <v>0</v>
      </c>
      <c r="G1774" s="268"/>
      <c r="H1774" s="34">
        <f t="shared" si="482"/>
        <v>3</v>
      </c>
      <c r="I1774" s="35">
        <f t="shared" si="488"/>
        <v>0</v>
      </c>
      <c r="J1774" s="252">
        <f t="shared" si="489"/>
        <v>0</v>
      </c>
      <c r="K1774" s="12">
        <f t="shared" si="490"/>
        <v>0</v>
      </c>
      <c r="L1774" s="37"/>
      <c r="M1774" s="6">
        <f>ROUND(予定価格!B1762*査定表!$B$1949,-$F$14)</f>
        <v>0</v>
      </c>
      <c r="N1774">
        <f>IF(M1774=0,1,M1774/予定価格!B1762)</f>
        <v>1</v>
      </c>
      <c r="O1774">
        <f t="shared" si="483"/>
        <v>11</v>
      </c>
      <c r="P1774">
        <f t="shared" si="491"/>
        <v>0</v>
      </c>
      <c r="Q1774">
        <f>IF(M1774=0,0,M1774/予定価格!B1762)</f>
        <v>0</v>
      </c>
      <c r="R1774">
        <f t="shared" si="484"/>
        <v>11</v>
      </c>
      <c r="S1774">
        <f t="shared" si="492"/>
        <v>0</v>
      </c>
      <c r="T1774" s="6">
        <f t="shared" si="493"/>
        <v>0</v>
      </c>
      <c r="U1774" s="6" t="e">
        <f>IF(予定価格!$G$1939=0,ROUND(予定価格!H1762*(入力表!$F$12/予定価格!$H$1943),-$F$14),ROUND((予定価格!G1762*(入力表!$F$12-予定価格!$H$1943)/予定価格!$G$1943)+予定価格!H1762,-$F$14))</f>
        <v>#DIV/0!</v>
      </c>
      <c r="V1774" t="e">
        <f>IF(U1774=0,1,IF(予定価格!O1762=0,1,(U1774-予定価格!P1762)/予定価格!O1762))</f>
        <v>#DIV/0!</v>
      </c>
      <c r="W1774" t="e">
        <f t="shared" si="485"/>
        <v>#DIV/0!</v>
      </c>
      <c r="X1774" t="e">
        <f t="shared" si="494"/>
        <v>#DIV/0!</v>
      </c>
      <c r="Y1774" t="e">
        <f>IF(U1774=0,0,IF(予定価格!G1762=0,0,(U1774-予定価格!H1762)/予定価格!G1762))</f>
        <v>#DIV/0!</v>
      </c>
      <c r="Z1774" t="e">
        <f t="shared" si="486"/>
        <v>#DIV/0!</v>
      </c>
      <c r="AA1774" t="e">
        <f t="shared" si="495"/>
        <v>#DIV/0!</v>
      </c>
      <c r="AB1774" s="6" t="e">
        <f t="shared" si="496"/>
        <v>#DIV/0!</v>
      </c>
    </row>
    <row r="1775" spans="1:28" hidden="1" x14ac:dyDescent="0.2">
      <c r="A1775">
        <f>+予定価格!A1763</f>
        <v>0</v>
      </c>
      <c r="B1775" s="268">
        <f>ROUND(予定価格!B1763*査定表!$B$1949,-D1775)+E1775</f>
        <v>0</v>
      </c>
      <c r="C1775" s="268"/>
      <c r="D1775" s="32">
        <f t="shared" si="481"/>
        <v>3</v>
      </c>
      <c r="E1775" s="33">
        <f t="shared" si="487"/>
        <v>0</v>
      </c>
      <c r="F1775" s="268">
        <f>IF($F$12=0,0,IF(予定価格!$G$1939=0,ROUND(予定価格!H1763*(入力表!$F$12/予定価格!$H$1943),-H1775),ROUND((予定価格!G1763*(入力表!$F$12-予定価格!$H$1943)/予定価格!$G$1943)+予定価格!H1763,-H1775)))+I1775</f>
        <v>0</v>
      </c>
      <c r="G1775" s="268"/>
      <c r="H1775" s="34">
        <f t="shared" si="482"/>
        <v>3</v>
      </c>
      <c r="I1775" s="35">
        <f t="shared" si="488"/>
        <v>0</v>
      </c>
      <c r="J1775" s="252">
        <f t="shared" si="489"/>
        <v>0</v>
      </c>
      <c r="K1775" s="12">
        <f t="shared" si="490"/>
        <v>0</v>
      </c>
      <c r="L1775" s="37"/>
      <c r="M1775" s="6">
        <f>ROUND(予定価格!B1763*査定表!$B$1949,-$F$14)</f>
        <v>0</v>
      </c>
      <c r="N1775">
        <f>IF(M1775=0,1,M1775/予定価格!B1763)</f>
        <v>1</v>
      </c>
      <c r="O1775">
        <f t="shared" si="483"/>
        <v>11</v>
      </c>
      <c r="P1775">
        <f t="shared" si="491"/>
        <v>0</v>
      </c>
      <c r="Q1775">
        <f>IF(M1775=0,0,M1775/予定価格!B1763)</f>
        <v>0</v>
      </c>
      <c r="R1775">
        <f t="shared" si="484"/>
        <v>11</v>
      </c>
      <c r="S1775">
        <f t="shared" si="492"/>
        <v>0</v>
      </c>
      <c r="T1775" s="6">
        <f t="shared" si="493"/>
        <v>0</v>
      </c>
      <c r="U1775" s="6" t="e">
        <f>IF(予定価格!$G$1939=0,ROUND(予定価格!H1763*(入力表!$F$12/予定価格!$H$1943),-$F$14),ROUND((予定価格!G1763*(入力表!$F$12-予定価格!$H$1943)/予定価格!$G$1943)+予定価格!H1763,-$F$14))</f>
        <v>#DIV/0!</v>
      </c>
      <c r="V1775" t="e">
        <f>IF(U1775=0,1,IF(予定価格!O1763=0,1,(U1775-予定価格!P1763)/予定価格!O1763))</f>
        <v>#DIV/0!</v>
      </c>
      <c r="W1775" t="e">
        <f t="shared" si="485"/>
        <v>#DIV/0!</v>
      </c>
      <c r="X1775" t="e">
        <f t="shared" si="494"/>
        <v>#DIV/0!</v>
      </c>
      <c r="Y1775" t="e">
        <f>IF(U1775=0,0,IF(予定価格!G1763=0,0,(U1775-予定価格!H1763)/予定価格!G1763))</f>
        <v>#DIV/0!</v>
      </c>
      <c r="Z1775" t="e">
        <f t="shared" si="486"/>
        <v>#DIV/0!</v>
      </c>
      <c r="AA1775" t="e">
        <f t="shared" si="495"/>
        <v>#DIV/0!</v>
      </c>
      <c r="AB1775" s="6" t="e">
        <f t="shared" si="496"/>
        <v>#DIV/0!</v>
      </c>
    </row>
    <row r="1776" spans="1:28" hidden="1" x14ac:dyDescent="0.2">
      <c r="A1776">
        <f>+予定価格!A1764</f>
        <v>0</v>
      </c>
      <c r="B1776" s="268">
        <f>ROUND(予定価格!B1764*査定表!$B$1949,-D1776)+E1776</f>
        <v>0</v>
      </c>
      <c r="C1776" s="268"/>
      <c r="D1776" s="32">
        <f t="shared" si="481"/>
        <v>3</v>
      </c>
      <c r="E1776" s="33">
        <f t="shared" si="487"/>
        <v>0</v>
      </c>
      <c r="F1776" s="268">
        <f>IF($F$12=0,0,IF(予定価格!$G$1939=0,ROUND(予定価格!H1764*(入力表!$F$12/予定価格!$H$1943),-H1776),ROUND((予定価格!G1764*(入力表!$F$12-予定価格!$H$1943)/予定価格!$G$1943)+予定価格!H1764,-H1776)))+I1776</f>
        <v>0</v>
      </c>
      <c r="G1776" s="268"/>
      <c r="H1776" s="34">
        <f t="shared" si="482"/>
        <v>3</v>
      </c>
      <c r="I1776" s="35">
        <f t="shared" si="488"/>
        <v>0</v>
      </c>
      <c r="J1776" s="252">
        <f t="shared" si="489"/>
        <v>0</v>
      </c>
      <c r="K1776" s="12">
        <f t="shared" si="490"/>
        <v>0</v>
      </c>
      <c r="L1776" s="37"/>
      <c r="M1776" s="6">
        <f>ROUND(予定価格!B1764*査定表!$B$1949,-$F$14)</f>
        <v>0</v>
      </c>
      <c r="N1776">
        <f>IF(M1776=0,1,M1776/予定価格!B1764)</f>
        <v>1</v>
      </c>
      <c r="O1776">
        <f t="shared" si="483"/>
        <v>11</v>
      </c>
      <c r="P1776">
        <f t="shared" si="491"/>
        <v>0</v>
      </c>
      <c r="Q1776">
        <f>IF(M1776=0,0,M1776/予定価格!B1764)</f>
        <v>0</v>
      </c>
      <c r="R1776">
        <f t="shared" si="484"/>
        <v>11</v>
      </c>
      <c r="S1776">
        <f t="shared" si="492"/>
        <v>0</v>
      </c>
      <c r="T1776" s="6">
        <f t="shared" si="493"/>
        <v>0</v>
      </c>
      <c r="U1776" s="6" t="e">
        <f>IF(予定価格!$G$1939=0,ROUND(予定価格!H1764*(入力表!$F$12/予定価格!$H$1943),-$F$14),ROUND((予定価格!G1764*(入力表!$F$12-予定価格!$H$1943)/予定価格!$G$1943)+予定価格!H1764,-$F$14))</f>
        <v>#DIV/0!</v>
      </c>
      <c r="V1776" t="e">
        <f>IF(U1776=0,1,IF(予定価格!O1764=0,1,(U1776-予定価格!P1764)/予定価格!O1764))</f>
        <v>#DIV/0!</v>
      </c>
      <c r="W1776" t="e">
        <f t="shared" si="485"/>
        <v>#DIV/0!</v>
      </c>
      <c r="X1776" t="e">
        <f t="shared" si="494"/>
        <v>#DIV/0!</v>
      </c>
      <c r="Y1776" t="e">
        <f>IF(U1776=0,0,IF(予定価格!G1764=0,0,(U1776-予定価格!H1764)/予定価格!G1764))</f>
        <v>#DIV/0!</v>
      </c>
      <c r="Z1776" t="e">
        <f t="shared" si="486"/>
        <v>#DIV/0!</v>
      </c>
      <c r="AA1776" t="e">
        <f t="shared" si="495"/>
        <v>#DIV/0!</v>
      </c>
      <c r="AB1776" s="6" t="e">
        <f t="shared" si="496"/>
        <v>#DIV/0!</v>
      </c>
    </row>
    <row r="1777" spans="1:28" hidden="1" x14ac:dyDescent="0.2">
      <c r="A1777">
        <f>+予定価格!A1765</f>
        <v>0</v>
      </c>
      <c r="B1777" s="268">
        <f>ROUND(予定価格!B1765*査定表!$B$1949,-D1777)+E1777</f>
        <v>0</v>
      </c>
      <c r="C1777" s="268"/>
      <c r="D1777" s="32">
        <f t="shared" si="481"/>
        <v>3</v>
      </c>
      <c r="E1777" s="33">
        <f t="shared" si="487"/>
        <v>0</v>
      </c>
      <c r="F1777" s="268">
        <f>IF($F$12=0,0,IF(予定価格!$G$1939=0,ROUND(予定価格!H1765*(入力表!$F$12/予定価格!$H$1943),-H1777),ROUND((予定価格!G1765*(入力表!$F$12-予定価格!$H$1943)/予定価格!$G$1943)+予定価格!H1765,-H1777)))+I1777</f>
        <v>0</v>
      </c>
      <c r="G1777" s="268"/>
      <c r="H1777" s="34">
        <f t="shared" si="482"/>
        <v>3</v>
      </c>
      <c r="I1777" s="35">
        <f t="shared" si="488"/>
        <v>0</v>
      </c>
      <c r="J1777" s="252">
        <f t="shared" si="489"/>
        <v>0</v>
      </c>
      <c r="K1777" s="12">
        <f t="shared" si="490"/>
        <v>0</v>
      </c>
      <c r="L1777" s="37"/>
      <c r="M1777" s="6">
        <f>ROUND(予定価格!B1765*査定表!$B$1949,-$F$14)</f>
        <v>0</v>
      </c>
      <c r="N1777">
        <f>IF(M1777=0,1,M1777/予定価格!B1765)</f>
        <v>1</v>
      </c>
      <c r="O1777">
        <f t="shared" si="483"/>
        <v>11</v>
      </c>
      <c r="P1777">
        <f t="shared" si="491"/>
        <v>0</v>
      </c>
      <c r="Q1777">
        <f>IF(M1777=0,0,M1777/予定価格!B1765)</f>
        <v>0</v>
      </c>
      <c r="R1777">
        <f t="shared" si="484"/>
        <v>11</v>
      </c>
      <c r="S1777">
        <f t="shared" si="492"/>
        <v>0</v>
      </c>
      <c r="T1777" s="6">
        <f t="shared" si="493"/>
        <v>0</v>
      </c>
      <c r="U1777" s="6" t="e">
        <f>IF(予定価格!$G$1939=0,ROUND(予定価格!H1765*(入力表!$F$12/予定価格!$H$1943),-$F$14),ROUND((予定価格!G1765*(入力表!$F$12-予定価格!$H$1943)/予定価格!$G$1943)+予定価格!H1765,-$F$14))</f>
        <v>#DIV/0!</v>
      </c>
      <c r="V1777" t="e">
        <f>IF(U1777=0,1,IF(予定価格!O1765=0,1,(U1777-予定価格!P1765)/予定価格!O1765))</f>
        <v>#DIV/0!</v>
      </c>
      <c r="W1777" t="e">
        <f t="shared" si="485"/>
        <v>#DIV/0!</v>
      </c>
      <c r="X1777" t="e">
        <f t="shared" si="494"/>
        <v>#DIV/0!</v>
      </c>
      <c r="Y1777" t="e">
        <f>IF(U1777=0,0,IF(予定価格!G1765=0,0,(U1777-予定価格!H1765)/予定価格!G1765))</f>
        <v>#DIV/0!</v>
      </c>
      <c r="Z1777" t="e">
        <f t="shared" si="486"/>
        <v>#DIV/0!</v>
      </c>
      <c r="AA1777" t="e">
        <f t="shared" si="495"/>
        <v>#DIV/0!</v>
      </c>
      <c r="AB1777" s="6" t="e">
        <f t="shared" si="496"/>
        <v>#DIV/0!</v>
      </c>
    </row>
    <row r="1778" spans="1:28" hidden="1" x14ac:dyDescent="0.2">
      <c r="A1778">
        <f>+予定価格!A1766</f>
        <v>0</v>
      </c>
      <c r="B1778" s="268">
        <f>ROUND(予定価格!B1766*査定表!$B$1949,-D1778)+E1778</f>
        <v>0</v>
      </c>
      <c r="C1778" s="268"/>
      <c r="D1778" s="32">
        <f t="shared" si="481"/>
        <v>3</v>
      </c>
      <c r="E1778" s="33">
        <f t="shared" si="487"/>
        <v>0</v>
      </c>
      <c r="F1778" s="268">
        <f>IF($F$12=0,0,IF(予定価格!$G$1939=0,ROUND(予定価格!H1766*(入力表!$F$12/予定価格!$H$1943),-H1778),ROUND((予定価格!G1766*(入力表!$F$12-予定価格!$H$1943)/予定価格!$G$1943)+予定価格!H1766,-H1778)))+I1778</f>
        <v>0</v>
      </c>
      <c r="G1778" s="268"/>
      <c r="H1778" s="34">
        <f t="shared" si="482"/>
        <v>3</v>
      </c>
      <c r="I1778" s="35">
        <f t="shared" si="488"/>
        <v>0</v>
      </c>
      <c r="J1778" s="252">
        <f t="shared" si="489"/>
        <v>0</v>
      </c>
      <c r="K1778" s="12">
        <f t="shared" si="490"/>
        <v>0</v>
      </c>
      <c r="L1778" s="37"/>
      <c r="M1778" s="6">
        <f>ROUND(予定価格!B1766*査定表!$B$1949,-$F$14)</f>
        <v>0</v>
      </c>
      <c r="N1778">
        <f>IF(M1778=0,1,M1778/予定価格!B1766)</f>
        <v>1</v>
      </c>
      <c r="O1778">
        <f t="shared" si="483"/>
        <v>11</v>
      </c>
      <c r="P1778">
        <f t="shared" si="491"/>
        <v>0</v>
      </c>
      <c r="Q1778">
        <f>IF(M1778=0,0,M1778/予定価格!B1766)</f>
        <v>0</v>
      </c>
      <c r="R1778">
        <f t="shared" si="484"/>
        <v>11</v>
      </c>
      <c r="S1778">
        <f t="shared" si="492"/>
        <v>0</v>
      </c>
      <c r="T1778" s="6">
        <f t="shared" si="493"/>
        <v>0</v>
      </c>
      <c r="U1778" s="6" t="e">
        <f>IF(予定価格!$G$1939=0,ROUND(予定価格!H1766*(入力表!$F$12/予定価格!$H$1943),-$F$14),ROUND((予定価格!G1766*(入力表!$F$12-予定価格!$H$1943)/予定価格!$G$1943)+予定価格!H1766,-$F$14))</f>
        <v>#DIV/0!</v>
      </c>
      <c r="V1778" t="e">
        <f>IF(U1778=0,1,IF(予定価格!O1766=0,1,(U1778-予定価格!P1766)/予定価格!O1766))</f>
        <v>#DIV/0!</v>
      </c>
      <c r="W1778" t="e">
        <f t="shared" si="485"/>
        <v>#DIV/0!</v>
      </c>
      <c r="X1778" t="e">
        <f t="shared" si="494"/>
        <v>#DIV/0!</v>
      </c>
      <c r="Y1778" t="e">
        <f>IF(U1778=0,0,IF(予定価格!G1766=0,0,(U1778-予定価格!H1766)/予定価格!G1766))</f>
        <v>#DIV/0!</v>
      </c>
      <c r="Z1778" t="e">
        <f t="shared" si="486"/>
        <v>#DIV/0!</v>
      </c>
      <c r="AA1778" t="e">
        <f t="shared" si="495"/>
        <v>#DIV/0!</v>
      </c>
      <c r="AB1778" s="6" t="e">
        <f t="shared" si="496"/>
        <v>#DIV/0!</v>
      </c>
    </row>
    <row r="1779" spans="1:28" hidden="1" x14ac:dyDescent="0.2">
      <c r="A1779">
        <f>+予定価格!A1767</f>
        <v>0</v>
      </c>
      <c r="B1779" s="268">
        <f>ROUND(予定価格!B1767*査定表!$B$1949,-D1779)+E1779</f>
        <v>0</v>
      </c>
      <c r="C1779" s="268"/>
      <c r="D1779" s="32">
        <f t="shared" si="481"/>
        <v>3</v>
      </c>
      <c r="E1779" s="33">
        <f t="shared" si="487"/>
        <v>0</v>
      </c>
      <c r="F1779" s="268">
        <f>IF($F$12=0,0,IF(予定価格!$G$1939=0,ROUND(予定価格!H1767*(入力表!$F$12/予定価格!$H$1943),-H1779),ROUND((予定価格!G1767*(入力表!$F$12-予定価格!$H$1943)/予定価格!$G$1943)+予定価格!H1767,-H1779)))+I1779</f>
        <v>0</v>
      </c>
      <c r="G1779" s="268"/>
      <c r="H1779" s="34">
        <f t="shared" si="482"/>
        <v>3</v>
      </c>
      <c r="I1779" s="35">
        <f t="shared" si="488"/>
        <v>0</v>
      </c>
      <c r="J1779" s="252">
        <f t="shared" si="489"/>
        <v>0</v>
      </c>
      <c r="K1779" s="12">
        <f t="shared" si="490"/>
        <v>0</v>
      </c>
      <c r="L1779" s="37"/>
      <c r="M1779" s="6">
        <f>ROUND(予定価格!B1767*査定表!$B$1949,-$F$14)</f>
        <v>0</v>
      </c>
      <c r="N1779">
        <f>IF(M1779=0,1,M1779/予定価格!B1767)</f>
        <v>1</v>
      </c>
      <c r="O1779">
        <f t="shared" si="483"/>
        <v>11</v>
      </c>
      <c r="P1779">
        <f t="shared" si="491"/>
        <v>0</v>
      </c>
      <c r="Q1779">
        <f>IF(M1779=0,0,M1779/予定価格!B1767)</f>
        <v>0</v>
      </c>
      <c r="R1779">
        <f t="shared" si="484"/>
        <v>11</v>
      </c>
      <c r="S1779">
        <f t="shared" si="492"/>
        <v>0</v>
      </c>
      <c r="T1779" s="6">
        <f t="shared" si="493"/>
        <v>0</v>
      </c>
      <c r="U1779" s="6" t="e">
        <f>IF(予定価格!$G$1939=0,ROUND(予定価格!H1767*(入力表!$F$12/予定価格!$H$1943),-$F$14),ROUND((予定価格!G1767*(入力表!$F$12-予定価格!$H$1943)/予定価格!$G$1943)+予定価格!H1767,-$F$14))</f>
        <v>#DIV/0!</v>
      </c>
      <c r="V1779" t="e">
        <f>IF(U1779=0,1,IF(予定価格!O1767=0,1,(U1779-予定価格!P1767)/予定価格!O1767))</f>
        <v>#DIV/0!</v>
      </c>
      <c r="W1779" t="e">
        <f t="shared" si="485"/>
        <v>#DIV/0!</v>
      </c>
      <c r="X1779" t="e">
        <f t="shared" si="494"/>
        <v>#DIV/0!</v>
      </c>
      <c r="Y1779" t="e">
        <f>IF(U1779=0,0,IF(予定価格!G1767=0,0,(U1779-予定価格!H1767)/予定価格!G1767))</f>
        <v>#DIV/0!</v>
      </c>
      <c r="Z1779" t="e">
        <f t="shared" si="486"/>
        <v>#DIV/0!</v>
      </c>
      <c r="AA1779" t="e">
        <f t="shared" si="495"/>
        <v>#DIV/0!</v>
      </c>
      <c r="AB1779" s="6" t="e">
        <f t="shared" si="496"/>
        <v>#DIV/0!</v>
      </c>
    </row>
    <row r="1780" spans="1:28" hidden="1" x14ac:dyDescent="0.2">
      <c r="A1780">
        <f>+予定価格!A1768</f>
        <v>0</v>
      </c>
      <c r="B1780" s="268">
        <f>ROUND(予定価格!B1768*査定表!$B$1949,-D1780)+E1780</f>
        <v>0</v>
      </c>
      <c r="C1780" s="268"/>
      <c r="D1780" s="32">
        <f t="shared" si="481"/>
        <v>3</v>
      </c>
      <c r="E1780" s="33">
        <f t="shared" si="487"/>
        <v>0</v>
      </c>
      <c r="F1780" s="268">
        <f>IF($F$12=0,0,IF(予定価格!$G$1939=0,ROUND(予定価格!H1768*(入力表!$F$12/予定価格!$H$1943),-H1780),ROUND((予定価格!G1768*(入力表!$F$12-予定価格!$H$1943)/予定価格!$G$1943)+予定価格!H1768,-H1780)))+I1780</f>
        <v>0</v>
      </c>
      <c r="G1780" s="268"/>
      <c r="H1780" s="34">
        <f t="shared" si="482"/>
        <v>3</v>
      </c>
      <c r="I1780" s="35">
        <f t="shared" si="488"/>
        <v>0</v>
      </c>
      <c r="J1780" s="252">
        <f t="shared" si="489"/>
        <v>0</v>
      </c>
      <c r="K1780" s="12">
        <f t="shared" si="490"/>
        <v>0</v>
      </c>
      <c r="L1780" s="37"/>
      <c r="M1780" s="6">
        <f>ROUND(予定価格!B1768*査定表!$B$1949,-$F$14)</f>
        <v>0</v>
      </c>
      <c r="N1780">
        <f>IF(M1780=0,1,M1780/予定価格!B1768)</f>
        <v>1</v>
      </c>
      <c r="O1780">
        <f t="shared" si="483"/>
        <v>11</v>
      </c>
      <c r="P1780">
        <f t="shared" si="491"/>
        <v>0</v>
      </c>
      <c r="Q1780">
        <f>IF(M1780=0,0,M1780/予定価格!B1768)</f>
        <v>0</v>
      </c>
      <c r="R1780">
        <f t="shared" si="484"/>
        <v>11</v>
      </c>
      <c r="S1780">
        <f t="shared" si="492"/>
        <v>0</v>
      </c>
      <c r="T1780" s="6">
        <f t="shared" si="493"/>
        <v>0</v>
      </c>
      <c r="U1780" s="6" t="e">
        <f>IF(予定価格!$G$1939=0,ROUND(予定価格!H1768*(入力表!$F$12/予定価格!$H$1943),-$F$14),ROUND((予定価格!G1768*(入力表!$F$12-予定価格!$H$1943)/予定価格!$G$1943)+予定価格!H1768,-$F$14))</f>
        <v>#DIV/0!</v>
      </c>
      <c r="V1780" t="e">
        <f>IF(U1780=0,1,IF(予定価格!O1768=0,1,(U1780-予定価格!P1768)/予定価格!O1768))</f>
        <v>#DIV/0!</v>
      </c>
      <c r="W1780" t="e">
        <f t="shared" si="485"/>
        <v>#DIV/0!</v>
      </c>
      <c r="X1780" t="e">
        <f t="shared" si="494"/>
        <v>#DIV/0!</v>
      </c>
      <c r="Y1780" t="e">
        <f>IF(U1780=0,0,IF(予定価格!G1768=0,0,(U1780-予定価格!H1768)/予定価格!G1768))</f>
        <v>#DIV/0!</v>
      </c>
      <c r="Z1780" t="e">
        <f t="shared" si="486"/>
        <v>#DIV/0!</v>
      </c>
      <c r="AA1780" t="e">
        <f t="shared" si="495"/>
        <v>#DIV/0!</v>
      </c>
      <c r="AB1780" s="6" t="e">
        <f t="shared" si="496"/>
        <v>#DIV/0!</v>
      </c>
    </row>
    <row r="1781" spans="1:28" hidden="1" x14ac:dyDescent="0.2">
      <c r="A1781">
        <f>+予定価格!A1769</f>
        <v>0</v>
      </c>
      <c r="B1781" s="268">
        <f>ROUND(予定価格!B1769*査定表!$B$1949,-D1781)+E1781</f>
        <v>0</v>
      </c>
      <c r="C1781" s="268"/>
      <c r="D1781" s="32">
        <f t="shared" si="481"/>
        <v>3</v>
      </c>
      <c r="E1781" s="33">
        <f t="shared" si="487"/>
        <v>0</v>
      </c>
      <c r="F1781" s="268">
        <f>IF($F$12=0,0,IF(予定価格!$G$1939=0,ROUND(予定価格!H1769*(入力表!$F$12/予定価格!$H$1943),-H1781),ROUND((予定価格!G1769*(入力表!$F$12-予定価格!$H$1943)/予定価格!$G$1943)+予定価格!H1769,-H1781)))+I1781</f>
        <v>0</v>
      </c>
      <c r="G1781" s="268"/>
      <c r="H1781" s="34">
        <f t="shared" si="482"/>
        <v>3</v>
      </c>
      <c r="I1781" s="35">
        <f t="shared" si="488"/>
        <v>0</v>
      </c>
      <c r="J1781" s="252">
        <f t="shared" si="489"/>
        <v>0</v>
      </c>
      <c r="K1781" s="12">
        <f t="shared" si="490"/>
        <v>0</v>
      </c>
      <c r="L1781" s="37"/>
      <c r="M1781" s="6">
        <f>ROUND(予定価格!B1769*査定表!$B$1949,-$F$14)</f>
        <v>0</v>
      </c>
      <c r="N1781">
        <f>IF(M1781=0,1,M1781/予定価格!B1769)</f>
        <v>1</v>
      </c>
      <c r="O1781">
        <f t="shared" si="483"/>
        <v>11</v>
      </c>
      <c r="P1781">
        <f t="shared" si="491"/>
        <v>0</v>
      </c>
      <c r="Q1781">
        <f>IF(M1781=0,0,M1781/予定価格!B1769)</f>
        <v>0</v>
      </c>
      <c r="R1781">
        <f t="shared" si="484"/>
        <v>11</v>
      </c>
      <c r="S1781">
        <f t="shared" si="492"/>
        <v>0</v>
      </c>
      <c r="T1781" s="6">
        <f t="shared" si="493"/>
        <v>0</v>
      </c>
      <c r="U1781" s="6" t="e">
        <f>IF(予定価格!$G$1939=0,ROUND(予定価格!H1769*(入力表!$F$12/予定価格!$H$1943),-$F$14),ROUND((予定価格!G1769*(入力表!$F$12-予定価格!$H$1943)/予定価格!$G$1943)+予定価格!H1769,-$F$14))</f>
        <v>#DIV/0!</v>
      </c>
      <c r="V1781" t="e">
        <f>IF(U1781=0,1,IF(予定価格!O1769=0,1,(U1781-予定価格!P1769)/予定価格!O1769))</f>
        <v>#DIV/0!</v>
      </c>
      <c r="W1781" t="e">
        <f t="shared" si="485"/>
        <v>#DIV/0!</v>
      </c>
      <c r="X1781" t="e">
        <f t="shared" si="494"/>
        <v>#DIV/0!</v>
      </c>
      <c r="Y1781" t="e">
        <f>IF(U1781=0,0,IF(予定価格!G1769=0,0,(U1781-予定価格!H1769)/予定価格!G1769))</f>
        <v>#DIV/0!</v>
      </c>
      <c r="Z1781" t="e">
        <f t="shared" si="486"/>
        <v>#DIV/0!</v>
      </c>
      <c r="AA1781" t="e">
        <f t="shared" si="495"/>
        <v>#DIV/0!</v>
      </c>
      <c r="AB1781" s="6" t="e">
        <f t="shared" si="496"/>
        <v>#DIV/0!</v>
      </c>
    </row>
    <row r="1782" spans="1:28" hidden="1" x14ac:dyDescent="0.2">
      <c r="A1782">
        <f>+予定価格!A1770</f>
        <v>0</v>
      </c>
      <c r="B1782" s="268">
        <f>ROUND(予定価格!B1770*査定表!$B$1949,-D1782)+E1782</f>
        <v>0</v>
      </c>
      <c r="C1782" s="268"/>
      <c r="D1782" s="32">
        <f t="shared" si="481"/>
        <v>3</v>
      </c>
      <c r="E1782" s="33">
        <f t="shared" si="487"/>
        <v>0</v>
      </c>
      <c r="F1782" s="268">
        <f>IF($F$12=0,0,IF(予定価格!$G$1939=0,ROUND(予定価格!H1770*(入力表!$F$12/予定価格!$H$1943),-H1782),ROUND((予定価格!G1770*(入力表!$F$12-予定価格!$H$1943)/予定価格!$G$1943)+予定価格!H1770,-H1782)))+I1782</f>
        <v>0</v>
      </c>
      <c r="G1782" s="268"/>
      <c r="H1782" s="34">
        <f t="shared" si="482"/>
        <v>3</v>
      </c>
      <c r="I1782" s="35">
        <f t="shared" si="488"/>
        <v>0</v>
      </c>
      <c r="J1782" s="252">
        <f t="shared" si="489"/>
        <v>0</v>
      </c>
      <c r="K1782" s="12">
        <f t="shared" si="490"/>
        <v>0</v>
      </c>
      <c r="L1782" s="37"/>
      <c r="M1782" s="6">
        <f>ROUND(予定価格!B1770*査定表!$B$1949,-$F$14)</f>
        <v>0</v>
      </c>
      <c r="N1782">
        <f>IF(M1782=0,1,M1782/予定価格!B1770)</f>
        <v>1</v>
      </c>
      <c r="O1782">
        <f t="shared" si="483"/>
        <v>11</v>
      </c>
      <c r="P1782">
        <f t="shared" si="491"/>
        <v>0</v>
      </c>
      <c r="Q1782">
        <f>IF(M1782=0,0,M1782/予定価格!B1770)</f>
        <v>0</v>
      </c>
      <c r="R1782">
        <f t="shared" si="484"/>
        <v>11</v>
      </c>
      <c r="S1782">
        <f t="shared" si="492"/>
        <v>0</v>
      </c>
      <c r="T1782" s="6">
        <f t="shared" si="493"/>
        <v>0</v>
      </c>
      <c r="U1782" s="6" t="e">
        <f>IF(予定価格!$G$1939=0,ROUND(予定価格!H1770*(入力表!$F$12/予定価格!$H$1943),-$F$14),ROUND((予定価格!G1770*(入力表!$F$12-予定価格!$H$1943)/予定価格!$G$1943)+予定価格!H1770,-$F$14))</f>
        <v>#DIV/0!</v>
      </c>
      <c r="V1782" t="e">
        <f>IF(U1782=0,1,IF(予定価格!O1770=0,1,(U1782-予定価格!P1770)/予定価格!O1770))</f>
        <v>#DIV/0!</v>
      </c>
      <c r="W1782" t="e">
        <f t="shared" si="485"/>
        <v>#DIV/0!</v>
      </c>
      <c r="X1782" t="e">
        <f t="shared" si="494"/>
        <v>#DIV/0!</v>
      </c>
      <c r="Y1782" t="e">
        <f>IF(U1782=0,0,IF(予定価格!G1770=0,0,(U1782-予定価格!H1770)/予定価格!G1770))</f>
        <v>#DIV/0!</v>
      </c>
      <c r="Z1782" t="e">
        <f t="shared" si="486"/>
        <v>#DIV/0!</v>
      </c>
      <c r="AA1782" t="e">
        <f t="shared" si="495"/>
        <v>#DIV/0!</v>
      </c>
      <c r="AB1782" s="6" t="e">
        <f t="shared" si="496"/>
        <v>#DIV/0!</v>
      </c>
    </row>
    <row r="1783" spans="1:28" hidden="1" x14ac:dyDescent="0.2">
      <c r="A1783">
        <f>+予定価格!A1771</f>
        <v>0</v>
      </c>
      <c r="B1783" s="268">
        <f>ROUND(予定価格!B1771*査定表!$B$1949,-D1783)+E1783</f>
        <v>0</v>
      </c>
      <c r="C1783" s="268"/>
      <c r="D1783" s="32">
        <f t="shared" si="481"/>
        <v>3</v>
      </c>
      <c r="E1783" s="33">
        <f t="shared" si="487"/>
        <v>0</v>
      </c>
      <c r="F1783" s="268">
        <f>IF($F$12=0,0,IF(予定価格!$G$1939=0,ROUND(予定価格!H1771*(入力表!$F$12/予定価格!$H$1943),-H1783),ROUND((予定価格!G1771*(入力表!$F$12-予定価格!$H$1943)/予定価格!$G$1943)+予定価格!H1771,-H1783)))+I1783</f>
        <v>0</v>
      </c>
      <c r="G1783" s="268"/>
      <c r="H1783" s="34">
        <f t="shared" si="482"/>
        <v>3</v>
      </c>
      <c r="I1783" s="35">
        <f t="shared" si="488"/>
        <v>0</v>
      </c>
      <c r="J1783" s="252">
        <f t="shared" si="489"/>
        <v>0</v>
      </c>
      <c r="K1783" s="12">
        <f t="shared" si="490"/>
        <v>0</v>
      </c>
      <c r="L1783" s="37"/>
      <c r="M1783" s="6">
        <f>ROUND(予定価格!B1771*査定表!$B$1949,-$F$14)</f>
        <v>0</v>
      </c>
      <c r="N1783">
        <f>IF(M1783=0,1,M1783/予定価格!B1771)</f>
        <v>1</v>
      </c>
      <c r="O1783">
        <f t="shared" si="483"/>
        <v>11</v>
      </c>
      <c r="P1783">
        <f t="shared" si="491"/>
        <v>0</v>
      </c>
      <c r="Q1783">
        <f>IF(M1783=0,0,M1783/予定価格!B1771)</f>
        <v>0</v>
      </c>
      <c r="R1783">
        <f t="shared" si="484"/>
        <v>11</v>
      </c>
      <c r="S1783">
        <f t="shared" si="492"/>
        <v>0</v>
      </c>
      <c r="T1783" s="6">
        <f t="shared" si="493"/>
        <v>0</v>
      </c>
      <c r="U1783" s="6" t="e">
        <f>IF(予定価格!$G$1939=0,ROUND(予定価格!H1771*(入力表!$F$12/予定価格!$H$1943),-$F$14),ROUND((予定価格!G1771*(入力表!$F$12-予定価格!$H$1943)/予定価格!$G$1943)+予定価格!H1771,-$F$14))</f>
        <v>#DIV/0!</v>
      </c>
      <c r="V1783" t="e">
        <f>IF(U1783=0,1,IF(予定価格!O1771=0,1,(U1783-予定価格!P1771)/予定価格!O1771))</f>
        <v>#DIV/0!</v>
      </c>
      <c r="W1783" t="e">
        <f t="shared" si="485"/>
        <v>#DIV/0!</v>
      </c>
      <c r="X1783" t="e">
        <f t="shared" si="494"/>
        <v>#DIV/0!</v>
      </c>
      <c r="Y1783" t="e">
        <f>IF(U1783=0,0,IF(予定価格!G1771=0,0,(U1783-予定価格!H1771)/予定価格!G1771))</f>
        <v>#DIV/0!</v>
      </c>
      <c r="Z1783" t="e">
        <f t="shared" si="486"/>
        <v>#DIV/0!</v>
      </c>
      <c r="AA1783" t="e">
        <f t="shared" si="495"/>
        <v>#DIV/0!</v>
      </c>
      <c r="AB1783" s="6" t="e">
        <f t="shared" si="496"/>
        <v>#DIV/0!</v>
      </c>
    </row>
    <row r="1784" spans="1:28" hidden="1" x14ac:dyDescent="0.2">
      <c r="A1784">
        <f>+予定価格!A1772</f>
        <v>0</v>
      </c>
      <c r="B1784" s="268">
        <f>ROUND(予定価格!B1772*査定表!$B$1949,-D1784)+E1784</f>
        <v>0</v>
      </c>
      <c r="C1784" s="268"/>
      <c r="D1784" s="32">
        <f t="shared" si="481"/>
        <v>3</v>
      </c>
      <c r="E1784" s="33">
        <f t="shared" si="487"/>
        <v>0</v>
      </c>
      <c r="F1784" s="268">
        <f>IF($F$12=0,0,IF(予定価格!$G$1939=0,ROUND(予定価格!H1772*(入力表!$F$12/予定価格!$H$1943),-H1784),ROUND((予定価格!G1772*(入力表!$F$12-予定価格!$H$1943)/予定価格!$G$1943)+予定価格!H1772,-H1784)))+I1784</f>
        <v>0</v>
      </c>
      <c r="G1784" s="268"/>
      <c r="H1784" s="34">
        <f t="shared" si="482"/>
        <v>3</v>
      </c>
      <c r="I1784" s="35">
        <f t="shared" si="488"/>
        <v>0</v>
      </c>
      <c r="J1784" s="252">
        <f t="shared" si="489"/>
        <v>0</v>
      </c>
      <c r="K1784" s="12">
        <f t="shared" si="490"/>
        <v>0</v>
      </c>
      <c r="L1784" s="37"/>
      <c r="M1784" s="6">
        <f>ROUND(予定価格!B1772*査定表!$B$1949,-$F$14)</f>
        <v>0</v>
      </c>
      <c r="N1784">
        <f>IF(M1784=0,1,M1784/予定価格!B1772)</f>
        <v>1</v>
      </c>
      <c r="O1784">
        <f t="shared" si="483"/>
        <v>11</v>
      </c>
      <c r="P1784">
        <f t="shared" si="491"/>
        <v>0</v>
      </c>
      <c r="Q1784">
        <f>IF(M1784=0,0,M1784/予定価格!B1772)</f>
        <v>0</v>
      </c>
      <c r="R1784">
        <f t="shared" si="484"/>
        <v>11</v>
      </c>
      <c r="S1784">
        <f t="shared" si="492"/>
        <v>0</v>
      </c>
      <c r="T1784" s="6">
        <f t="shared" si="493"/>
        <v>0</v>
      </c>
      <c r="U1784" s="6" t="e">
        <f>IF(予定価格!$G$1939=0,ROUND(予定価格!H1772*(入力表!$F$12/予定価格!$H$1943),-$F$14),ROUND((予定価格!G1772*(入力表!$F$12-予定価格!$H$1943)/予定価格!$G$1943)+予定価格!H1772,-$F$14))</f>
        <v>#DIV/0!</v>
      </c>
      <c r="V1784" t="e">
        <f>IF(U1784=0,1,IF(予定価格!O1772=0,1,(U1784-予定価格!P1772)/予定価格!O1772))</f>
        <v>#DIV/0!</v>
      </c>
      <c r="W1784" t="e">
        <f t="shared" si="485"/>
        <v>#DIV/0!</v>
      </c>
      <c r="X1784" t="e">
        <f t="shared" si="494"/>
        <v>#DIV/0!</v>
      </c>
      <c r="Y1784" t="e">
        <f>IF(U1784=0,0,IF(予定価格!G1772=0,0,(U1784-予定価格!H1772)/予定価格!G1772))</f>
        <v>#DIV/0!</v>
      </c>
      <c r="Z1784" t="e">
        <f t="shared" si="486"/>
        <v>#DIV/0!</v>
      </c>
      <c r="AA1784" t="e">
        <f t="shared" si="495"/>
        <v>#DIV/0!</v>
      </c>
      <c r="AB1784" s="6" t="e">
        <f t="shared" si="496"/>
        <v>#DIV/0!</v>
      </c>
    </row>
    <row r="1785" spans="1:28" hidden="1" x14ac:dyDescent="0.2">
      <c r="A1785">
        <f>+予定価格!A1773</f>
        <v>0</v>
      </c>
      <c r="B1785" s="268">
        <f>ROUND(予定価格!B1773*査定表!$B$1949,-D1785)+E1785</f>
        <v>0</v>
      </c>
      <c r="C1785" s="268"/>
      <c r="D1785" s="32">
        <f t="shared" si="481"/>
        <v>3</v>
      </c>
      <c r="E1785" s="33">
        <f t="shared" si="487"/>
        <v>0</v>
      </c>
      <c r="F1785" s="268">
        <f>IF($F$12=0,0,IF(予定価格!$G$1939=0,ROUND(予定価格!H1773*(入力表!$F$12/予定価格!$H$1943),-H1785),ROUND((予定価格!G1773*(入力表!$F$12-予定価格!$H$1943)/予定価格!$G$1943)+予定価格!H1773,-H1785)))+I1785</f>
        <v>0</v>
      </c>
      <c r="G1785" s="268"/>
      <c r="H1785" s="34">
        <f t="shared" si="482"/>
        <v>3</v>
      </c>
      <c r="I1785" s="35">
        <f t="shared" si="488"/>
        <v>0</v>
      </c>
      <c r="J1785" s="252">
        <f t="shared" si="489"/>
        <v>0</v>
      </c>
      <c r="K1785" s="12">
        <f t="shared" si="490"/>
        <v>0</v>
      </c>
      <c r="L1785" s="37"/>
      <c r="M1785" s="6">
        <f>ROUND(予定価格!B1773*査定表!$B$1949,-$F$14)</f>
        <v>0</v>
      </c>
      <c r="N1785">
        <f>IF(M1785=0,1,M1785/予定価格!B1773)</f>
        <v>1</v>
      </c>
      <c r="O1785">
        <f t="shared" si="483"/>
        <v>11</v>
      </c>
      <c r="P1785">
        <f t="shared" si="491"/>
        <v>0</v>
      </c>
      <c r="Q1785">
        <f>IF(M1785=0,0,M1785/予定価格!B1773)</f>
        <v>0</v>
      </c>
      <c r="R1785">
        <f t="shared" si="484"/>
        <v>11</v>
      </c>
      <c r="S1785">
        <f t="shared" si="492"/>
        <v>0</v>
      </c>
      <c r="T1785" s="6">
        <f t="shared" si="493"/>
        <v>0</v>
      </c>
      <c r="U1785" s="6" t="e">
        <f>IF(予定価格!$G$1939=0,ROUND(予定価格!H1773*(入力表!$F$12/予定価格!$H$1943),-$F$14),ROUND((予定価格!G1773*(入力表!$F$12-予定価格!$H$1943)/予定価格!$G$1943)+予定価格!H1773,-$F$14))</f>
        <v>#DIV/0!</v>
      </c>
      <c r="V1785" t="e">
        <f>IF(U1785=0,1,IF(予定価格!O1773=0,1,(U1785-予定価格!P1773)/予定価格!O1773))</f>
        <v>#DIV/0!</v>
      </c>
      <c r="W1785" t="e">
        <f t="shared" si="485"/>
        <v>#DIV/0!</v>
      </c>
      <c r="X1785" t="e">
        <f t="shared" si="494"/>
        <v>#DIV/0!</v>
      </c>
      <c r="Y1785" t="e">
        <f>IF(U1785=0,0,IF(予定価格!G1773=0,0,(U1785-予定価格!H1773)/予定価格!G1773))</f>
        <v>#DIV/0!</v>
      </c>
      <c r="Z1785" t="e">
        <f t="shared" si="486"/>
        <v>#DIV/0!</v>
      </c>
      <c r="AA1785" t="e">
        <f t="shared" si="495"/>
        <v>#DIV/0!</v>
      </c>
      <c r="AB1785" s="6" t="e">
        <f t="shared" si="496"/>
        <v>#DIV/0!</v>
      </c>
    </row>
    <row r="1786" spans="1:28" hidden="1" x14ac:dyDescent="0.2">
      <c r="A1786">
        <f>+予定価格!A1774</f>
        <v>0</v>
      </c>
      <c r="B1786" s="268">
        <f>ROUND(予定価格!B1774*査定表!$B$1949,-D1786)+E1786</f>
        <v>0</v>
      </c>
      <c r="C1786" s="268"/>
      <c r="D1786" s="32">
        <f t="shared" si="481"/>
        <v>3</v>
      </c>
      <c r="E1786" s="33">
        <f t="shared" si="487"/>
        <v>0</v>
      </c>
      <c r="F1786" s="268">
        <f>IF($F$12=0,0,IF(予定価格!$G$1939=0,ROUND(予定価格!H1774*(入力表!$F$12/予定価格!$H$1943),-H1786),ROUND((予定価格!G1774*(入力表!$F$12-予定価格!$H$1943)/予定価格!$G$1943)+予定価格!H1774,-H1786)))+I1786</f>
        <v>0</v>
      </c>
      <c r="G1786" s="268"/>
      <c r="H1786" s="34">
        <f t="shared" si="482"/>
        <v>3</v>
      </c>
      <c r="I1786" s="35">
        <f t="shared" si="488"/>
        <v>0</v>
      </c>
      <c r="J1786" s="252">
        <f t="shared" si="489"/>
        <v>0</v>
      </c>
      <c r="K1786" s="12">
        <f t="shared" si="490"/>
        <v>0</v>
      </c>
      <c r="L1786" s="37"/>
      <c r="M1786" s="6">
        <f>ROUND(予定価格!B1774*査定表!$B$1949,-$F$14)</f>
        <v>0</v>
      </c>
      <c r="N1786">
        <f>IF(M1786=0,1,M1786/予定価格!B1774)</f>
        <v>1</v>
      </c>
      <c r="O1786">
        <f t="shared" si="483"/>
        <v>11</v>
      </c>
      <c r="P1786">
        <f t="shared" si="491"/>
        <v>0</v>
      </c>
      <c r="Q1786">
        <f>IF(M1786=0,0,M1786/予定価格!B1774)</f>
        <v>0</v>
      </c>
      <c r="R1786">
        <f t="shared" si="484"/>
        <v>11</v>
      </c>
      <c r="S1786">
        <f t="shared" si="492"/>
        <v>0</v>
      </c>
      <c r="T1786" s="6">
        <f t="shared" si="493"/>
        <v>0</v>
      </c>
      <c r="U1786" s="6" t="e">
        <f>IF(予定価格!$G$1939=0,ROUND(予定価格!H1774*(入力表!$F$12/予定価格!$H$1943),-$F$14),ROUND((予定価格!G1774*(入力表!$F$12-予定価格!$H$1943)/予定価格!$G$1943)+予定価格!H1774,-$F$14))</f>
        <v>#DIV/0!</v>
      </c>
      <c r="V1786" t="e">
        <f>IF(U1786=0,1,IF(予定価格!O1774=0,1,(U1786-予定価格!P1774)/予定価格!O1774))</f>
        <v>#DIV/0!</v>
      </c>
      <c r="W1786" t="e">
        <f t="shared" si="485"/>
        <v>#DIV/0!</v>
      </c>
      <c r="X1786" t="e">
        <f t="shared" si="494"/>
        <v>#DIV/0!</v>
      </c>
      <c r="Y1786" t="e">
        <f>IF(U1786=0,0,IF(予定価格!G1774=0,0,(U1786-予定価格!H1774)/予定価格!G1774))</f>
        <v>#DIV/0!</v>
      </c>
      <c r="Z1786" t="e">
        <f t="shared" si="486"/>
        <v>#DIV/0!</v>
      </c>
      <c r="AA1786" t="e">
        <f t="shared" si="495"/>
        <v>#DIV/0!</v>
      </c>
      <c r="AB1786" s="6" t="e">
        <f t="shared" si="496"/>
        <v>#DIV/0!</v>
      </c>
    </row>
    <row r="1787" spans="1:28" hidden="1" x14ac:dyDescent="0.2">
      <c r="A1787">
        <f>+予定価格!A1775</f>
        <v>0</v>
      </c>
      <c r="B1787" s="268">
        <f>ROUND(予定価格!B1775*査定表!$B$1949,-D1787)+E1787</f>
        <v>0</v>
      </c>
      <c r="C1787" s="268"/>
      <c r="D1787" s="32">
        <f t="shared" si="481"/>
        <v>3</v>
      </c>
      <c r="E1787" s="33">
        <f t="shared" si="487"/>
        <v>0</v>
      </c>
      <c r="F1787" s="268">
        <f>IF($F$12=0,0,IF(予定価格!$G$1939=0,ROUND(予定価格!H1775*(入力表!$F$12/予定価格!$H$1943),-H1787),ROUND((予定価格!G1775*(入力表!$F$12-予定価格!$H$1943)/予定価格!$G$1943)+予定価格!H1775,-H1787)))+I1787</f>
        <v>0</v>
      </c>
      <c r="G1787" s="268"/>
      <c r="H1787" s="34">
        <f t="shared" si="482"/>
        <v>3</v>
      </c>
      <c r="I1787" s="35">
        <f t="shared" si="488"/>
        <v>0</v>
      </c>
      <c r="J1787" s="252">
        <f t="shared" si="489"/>
        <v>0</v>
      </c>
      <c r="K1787" s="12">
        <f t="shared" si="490"/>
        <v>0</v>
      </c>
      <c r="L1787" s="37"/>
      <c r="M1787" s="6">
        <f>ROUND(予定価格!B1775*査定表!$B$1949,-$F$14)</f>
        <v>0</v>
      </c>
      <c r="N1787">
        <f>IF(M1787=0,1,M1787/予定価格!B1775)</f>
        <v>1</v>
      </c>
      <c r="O1787">
        <f t="shared" si="483"/>
        <v>11</v>
      </c>
      <c r="P1787">
        <f t="shared" si="491"/>
        <v>0</v>
      </c>
      <c r="Q1787">
        <f>IF(M1787=0,0,M1787/予定価格!B1775)</f>
        <v>0</v>
      </c>
      <c r="R1787">
        <f t="shared" si="484"/>
        <v>11</v>
      </c>
      <c r="S1787">
        <f t="shared" si="492"/>
        <v>0</v>
      </c>
      <c r="T1787" s="6">
        <f t="shared" si="493"/>
        <v>0</v>
      </c>
      <c r="U1787" s="6" t="e">
        <f>IF(予定価格!$G$1939=0,ROUND(予定価格!H1775*(入力表!$F$12/予定価格!$H$1943),-$F$14),ROUND((予定価格!G1775*(入力表!$F$12-予定価格!$H$1943)/予定価格!$G$1943)+予定価格!H1775,-$F$14))</f>
        <v>#DIV/0!</v>
      </c>
      <c r="V1787" t="e">
        <f>IF(U1787=0,1,IF(予定価格!O1775=0,1,(U1787-予定価格!P1775)/予定価格!O1775))</f>
        <v>#DIV/0!</v>
      </c>
      <c r="W1787" t="e">
        <f t="shared" si="485"/>
        <v>#DIV/0!</v>
      </c>
      <c r="X1787" t="e">
        <f t="shared" si="494"/>
        <v>#DIV/0!</v>
      </c>
      <c r="Y1787" t="e">
        <f>IF(U1787=0,0,IF(予定価格!G1775=0,0,(U1787-予定価格!H1775)/予定価格!G1775))</f>
        <v>#DIV/0!</v>
      </c>
      <c r="Z1787" t="e">
        <f t="shared" si="486"/>
        <v>#DIV/0!</v>
      </c>
      <c r="AA1787" t="e">
        <f t="shared" si="495"/>
        <v>#DIV/0!</v>
      </c>
      <c r="AB1787" s="6" t="e">
        <f t="shared" si="496"/>
        <v>#DIV/0!</v>
      </c>
    </row>
    <row r="1788" spans="1:28" hidden="1" x14ac:dyDescent="0.2">
      <c r="A1788">
        <f>+予定価格!A1776</f>
        <v>0</v>
      </c>
      <c r="B1788" s="268">
        <f>ROUND(予定価格!B1776*査定表!$B$1949,-D1788)+E1788</f>
        <v>0</v>
      </c>
      <c r="C1788" s="268"/>
      <c r="D1788" s="32">
        <f t="shared" si="481"/>
        <v>3</v>
      </c>
      <c r="E1788" s="33">
        <f t="shared" si="487"/>
        <v>0</v>
      </c>
      <c r="F1788" s="268">
        <f>IF($F$12=0,0,IF(予定価格!$G$1939=0,ROUND(予定価格!H1776*(入力表!$F$12/予定価格!$H$1943),-H1788),ROUND((予定価格!G1776*(入力表!$F$12-予定価格!$H$1943)/予定価格!$G$1943)+予定価格!H1776,-H1788)))+I1788</f>
        <v>0</v>
      </c>
      <c r="G1788" s="268"/>
      <c r="H1788" s="34">
        <f t="shared" si="482"/>
        <v>3</v>
      </c>
      <c r="I1788" s="35">
        <f t="shared" si="488"/>
        <v>0</v>
      </c>
      <c r="J1788" s="252">
        <f t="shared" si="489"/>
        <v>0</v>
      </c>
      <c r="K1788" s="12">
        <f t="shared" si="490"/>
        <v>0</v>
      </c>
      <c r="L1788" s="37"/>
      <c r="M1788" s="6">
        <f>ROUND(予定価格!B1776*査定表!$B$1949,-$F$14)</f>
        <v>0</v>
      </c>
      <c r="N1788">
        <f>IF(M1788=0,1,M1788/予定価格!B1776)</f>
        <v>1</v>
      </c>
      <c r="O1788">
        <f t="shared" si="483"/>
        <v>11</v>
      </c>
      <c r="P1788">
        <f t="shared" si="491"/>
        <v>0</v>
      </c>
      <c r="Q1788">
        <f>IF(M1788=0,0,M1788/予定価格!B1776)</f>
        <v>0</v>
      </c>
      <c r="R1788">
        <f t="shared" si="484"/>
        <v>11</v>
      </c>
      <c r="S1788">
        <f t="shared" si="492"/>
        <v>0</v>
      </c>
      <c r="T1788" s="6">
        <f t="shared" si="493"/>
        <v>0</v>
      </c>
      <c r="U1788" s="6" t="e">
        <f>IF(予定価格!$G$1939=0,ROUND(予定価格!H1776*(入力表!$F$12/予定価格!$H$1943),-$F$14),ROUND((予定価格!G1776*(入力表!$F$12-予定価格!$H$1943)/予定価格!$G$1943)+予定価格!H1776,-$F$14))</f>
        <v>#DIV/0!</v>
      </c>
      <c r="V1788" t="e">
        <f>IF(U1788=0,1,IF(予定価格!O1776=0,1,(U1788-予定価格!P1776)/予定価格!O1776))</f>
        <v>#DIV/0!</v>
      </c>
      <c r="W1788" t="e">
        <f t="shared" si="485"/>
        <v>#DIV/0!</v>
      </c>
      <c r="X1788" t="e">
        <f t="shared" si="494"/>
        <v>#DIV/0!</v>
      </c>
      <c r="Y1788" t="e">
        <f>IF(U1788=0,0,IF(予定価格!G1776=0,0,(U1788-予定価格!H1776)/予定価格!G1776))</f>
        <v>#DIV/0!</v>
      </c>
      <c r="Z1788" t="e">
        <f t="shared" si="486"/>
        <v>#DIV/0!</v>
      </c>
      <c r="AA1788" t="e">
        <f t="shared" si="495"/>
        <v>#DIV/0!</v>
      </c>
      <c r="AB1788" s="6" t="e">
        <f t="shared" si="496"/>
        <v>#DIV/0!</v>
      </c>
    </row>
    <row r="1789" spans="1:28" hidden="1" x14ac:dyDescent="0.2">
      <c r="A1789">
        <f>+予定価格!A1777</f>
        <v>0</v>
      </c>
      <c r="B1789" s="268">
        <f>ROUND(予定価格!B1777*査定表!$B$1949,-D1789)+E1789</f>
        <v>0</v>
      </c>
      <c r="C1789" s="268"/>
      <c r="D1789" s="32">
        <f t="shared" si="481"/>
        <v>3</v>
      </c>
      <c r="E1789" s="33">
        <f t="shared" si="487"/>
        <v>0</v>
      </c>
      <c r="F1789" s="268">
        <f>IF($F$12=0,0,IF(予定価格!$G$1939=0,ROUND(予定価格!H1777*(入力表!$F$12/予定価格!$H$1943),-H1789),ROUND((予定価格!G1777*(入力表!$F$12-予定価格!$H$1943)/予定価格!$G$1943)+予定価格!H1777,-H1789)))+I1789</f>
        <v>0</v>
      </c>
      <c r="G1789" s="268"/>
      <c r="H1789" s="34">
        <f t="shared" si="482"/>
        <v>3</v>
      </c>
      <c r="I1789" s="35">
        <f t="shared" si="488"/>
        <v>0</v>
      </c>
      <c r="J1789" s="252">
        <f t="shared" si="489"/>
        <v>0</v>
      </c>
      <c r="K1789" s="12">
        <f t="shared" si="490"/>
        <v>0</v>
      </c>
      <c r="L1789" s="37"/>
      <c r="M1789" s="6">
        <f>ROUND(予定価格!B1777*査定表!$B$1949,-$F$14)</f>
        <v>0</v>
      </c>
      <c r="N1789">
        <f>IF(M1789=0,1,M1789/予定価格!B1777)</f>
        <v>1</v>
      </c>
      <c r="O1789">
        <f t="shared" si="483"/>
        <v>11</v>
      </c>
      <c r="P1789">
        <f t="shared" si="491"/>
        <v>0</v>
      </c>
      <c r="Q1789">
        <f>IF(M1789=0,0,M1789/予定価格!B1777)</f>
        <v>0</v>
      </c>
      <c r="R1789">
        <f t="shared" si="484"/>
        <v>11</v>
      </c>
      <c r="S1789">
        <f t="shared" si="492"/>
        <v>0</v>
      </c>
      <c r="T1789" s="6">
        <f t="shared" si="493"/>
        <v>0</v>
      </c>
      <c r="U1789" s="6" t="e">
        <f>IF(予定価格!$G$1939=0,ROUND(予定価格!H1777*(入力表!$F$12/予定価格!$H$1943),-$F$14),ROUND((予定価格!G1777*(入力表!$F$12-予定価格!$H$1943)/予定価格!$G$1943)+予定価格!H1777,-$F$14))</f>
        <v>#DIV/0!</v>
      </c>
      <c r="V1789" t="e">
        <f>IF(U1789=0,1,IF(予定価格!O1777=0,1,(U1789-予定価格!P1777)/予定価格!O1777))</f>
        <v>#DIV/0!</v>
      </c>
      <c r="W1789" t="e">
        <f t="shared" si="485"/>
        <v>#DIV/0!</v>
      </c>
      <c r="X1789" t="e">
        <f t="shared" si="494"/>
        <v>#DIV/0!</v>
      </c>
      <c r="Y1789" t="e">
        <f>IF(U1789=0,0,IF(予定価格!G1777=0,0,(U1789-予定価格!H1777)/予定価格!G1777))</f>
        <v>#DIV/0!</v>
      </c>
      <c r="Z1789" t="e">
        <f t="shared" si="486"/>
        <v>#DIV/0!</v>
      </c>
      <c r="AA1789" t="e">
        <f t="shared" si="495"/>
        <v>#DIV/0!</v>
      </c>
      <c r="AB1789" s="6" t="e">
        <f t="shared" si="496"/>
        <v>#DIV/0!</v>
      </c>
    </row>
    <row r="1790" spans="1:28" hidden="1" x14ac:dyDescent="0.2">
      <c r="A1790">
        <f>+予定価格!A1778</f>
        <v>0</v>
      </c>
      <c r="B1790" s="268">
        <f>ROUND(予定価格!B1778*査定表!$B$1949,-D1790)+E1790</f>
        <v>0</v>
      </c>
      <c r="C1790" s="268"/>
      <c r="D1790" s="32">
        <f t="shared" si="481"/>
        <v>3</v>
      </c>
      <c r="E1790" s="33">
        <f t="shared" si="487"/>
        <v>0</v>
      </c>
      <c r="F1790" s="268">
        <f>IF($F$12=0,0,IF(予定価格!$G$1939=0,ROUND(予定価格!H1778*(入力表!$F$12/予定価格!$H$1943),-H1790),ROUND((予定価格!G1778*(入力表!$F$12-予定価格!$H$1943)/予定価格!$G$1943)+予定価格!H1778,-H1790)))+I1790</f>
        <v>0</v>
      </c>
      <c r="G1790" s="268"/>
      <c r="H1790" s="34">
        <f t="shared" si="482"/>
        <v>3</v>
      </c>
      <c r="I1790" s="35">
        <f t="shared" si="488"/>
        <v>0</v>
      </c>
      <c r="J1790" s="252">
        <f t="shared" si="489"/>
        <v>0</v>
      </c>
      <c r="K1790" s="12">
        <f t="shared" si="490"/>
        <v>0</v>
      </c>
      <c r="L1790" s="37"/>
      <c r="M1790" s="6">
        <f>ROUND(予定価格!B1778*査定表!$B$1949,-$F$14)</f>
        <v>0</v>
      </c>
      <c r="N1790">
        <f>IF(M1790=0,1,M1790/予定価格!B1778)</f>
        <v>1</v>
      </c>
      <c r="O1790">
        <f t="shared" si="483"/>
        <v>11</v>
      </c>
      <c r="P1790">
        <f t="shared" si="491"/>
        <v>0</v>
      </c>
      <c r="Q1790">
        <f>IF(M1790=0,0,M1790/予定価格!B1778)</f>
        <v>0</v>
      </c>
      <c r="R1790">
        <f t="shared" si="484"/>
        <v>11</v>
      </c>
      <c r="S1790">
        <f t="shared" si="492"/>
        <v>0</v>
      </c>
      <c r="T1790" s="6">
        <f t="shared" si="493"/>
        <v>0</v>
      </c>
      <c r="U1790" s="6" t="e">
        <f>IF(予定価格!$G$1939=0,ROUND(予定価格!H1778*(入力表!$F$12/予定価格!$H$1943),-$F$14),ROUND((予定価格!G1778*(入力表!$F$12-予定価格!$H$1943)/予定価格!$G$1943)+予定価格!H1778,-$F$14))</f>
        <v>#DIV/0!</v>
      </c>
      <c r="V1790" t="e">
        <f>IF(U1790=0,1,IF(予定価格!O1778=0,1,(U1790-予定価格!P1778)/予定価格!O1778))</f>
        <v>#DIV/0!</v>
      </c>
      <c r="W1790" t="e">
        <f t="shared" si="485"/>
        <v>#DIV/0!</v>
      </c>
      <c r="X1790" t="e">
        <f t="shared" si="494"/>
        <v>#DIV/0!</v>
      </c>
      <c r="Y1790" t="e">
        <f>IF(U1790=0,0,IF(予定価格!G1778=0,0,(U1790-予定価格!H1778)/予定価格!G1778))</f>
        <v>#DIV/0!</v>
      </c>
      <c r="Z1790" t="e">
        <f t="shared" si="486"/>
        <v>#DIV/0!</v>
      </c>
      <c r="AA1790" t="e">
        <f t="shared" si="495"/>
        <v>#DIV/0!</v>
      </c>
      <c r="AB1790" s="6" t="e">
        <f t="shared" si="496"/>
        <v>#DIV/0!</v>
      </c>
    </row>
    <row r="1791" spans="1:28" hidden="1" x14ac:dyDescent="0.2">
      <c r="A1791">
        <f>+予定価格!A1779</f>
        <v>0</v>
      </c>
      <c r="B1791" s="268">
        <f>ROUND(予定価格!B1779*査定表!$B$1949,-D1791)+E1791</f>
        <v>0</v>
      </c>
      <c r="C1791" s="268"/>
      <c r="D1791" s="32">
        <f t="shared" si="481"/>
        <v>3</v>
      </c>
      <c r="E1791" s="33">
        <f t="shared" si="487"/>
        <v>0</v>
      </c>
      <c r="F1791" s="268">
        <f>IF($F$12=0,0,IF(予定価格!$G$1939=0,ROUND(予定価格!H1779*(入力表!$F$12/予定価格!$H$1943),-H1791),ROUND((予定価格!G1779*(入力表!$F$12-予定価格!$H$1943)/予定価格!$G$1943)+予定価格!H1779,-H1791)))+I1791</f>
        <v>0</v>
      </c>
      <c r="G1791" s="268"/>
      <c r="H1791" s="34">
        <f t="shared" si="482"/>
        <v>3</v>
      </c>
      <c r="I1791" s="35">
        <f t="shared" si="488"/>
        <v>0</v>
      </c>
      <c r="J1791" s="252">
        <f t="shared" si="489"/>
        <v>0</v>
      </c>
      <c r="K1791" s="12">
        <f t="shared" si="490"/>
        <v>0</v>
      </c>
      <c r="L1791" s="37"/>
      <c r="M1791" s="6">
        <f>ROUND(予定価格!B1779*査定表!$B$1949,-$F$14)</f>
        <v>0</v>
      </c>
      <c r="N1791">
        <f>IF(M1791=0,1,M1791/予定価格!B1779)</f>
        <v>1</v>
      </c>
      <c r="O1791">
        <f t="shared" si="483"/>
        <v>11</v>
      </c>
      <c r="P1791">
        <f t="shared" si="491"/>
        <v>0</v>
      </c>
      <c r="Q1791">
        <f>IF(M1791=0,0,M1791/予定価格!B1779)</f>
        <v>0</v>
      </c>
      <c r="R1791">
        <f t="shared" si="484"/>
        <v>11</v>
      </c>
      <c r="S1791">
        <f t="shared" si="492"/>
        <v>0</v>
      </c>
      <c r="T1791" s="6">
        <f t="shared" si="493"/>
        <v>0</v>
      </c>
      <c r="U1791" s="6" t="e">
        <f>IF(予定価格!$G$1939=0,ROUND(予定価格!H1779*(入力表!$F$12/予定価格!$H$1943),-$F$14),ROUND((予定価格!G1779*(入力表!$F$12-予定価格!$H$1943)/予定価格!$G$1943)+予定価格!H1779,-$F$14))</f>
        <v>#DIV/0!</v>
      </c>
      <c r="V1791" t="e">
        <f>IF(U1791=0,1,IF(予定価格!O1779=0,1,(U1791-予定価格!P1779)/予定価格!O1779))</f>
        <v>#DIV/0!</v>
      </c>
      <c r="W1791" t="e">
        <f t="shared" si="485"/>
        <v>#DIV/0!</v>
      </c>
      <c r="X1791" t="e">
        <f t="shared" si="494"/>
        <v>#DIV/0!</v>
      </c>
      <c r="Y1791" t="e">
        <f>IF(U1791=0,0,IF(予定価格!G1779=0,0,(U1791-予定価格!H1779)/予定価格!G1779))</f>
        <v>#DIV/0!</v>
      </c>
      <c r="Z1791" t="e">
        <f t="shared" si="486"/>
        <v>#DIV/0!</v>
      </c>
      <c r="AA1791" t="e">
        <f t="shared" si="495"/>
        <v>#DIV/0!</v>
      </c>
      <c r="AB1791" s="6" t="e">
        <f t="shared" si="496"/>
        <v>#DIV/0!</v>
      </c>
    </row>
    <row r="1792" spans="1:28" hidden="1" x14ac:dyDescent="0.2">
      <c r="A1792">
        <f>+予定価格!A1780</f>
        <v>0</v>
      </c>
      <c r="B1792" s="268">
        <f>ROUND(予定価格!B1780*査定表!$B$1949,-D1792)+E1792</f>
        <v>0</v>
      </c>
      <c r="C1792" s="268"/>
      <c r="D1792" s="32">
        <f t="shared" si="481"/>
        <v>3</v>
      </c>
      <c r="E1792" s="33">
        <f t="shared" si="487"/>
        <v>0</v>
      </c>
      <c r="F1792" s="268">
        <f>IF($F$12=0,0,IF(予定価格!$G$1939=0,ROUND(予定価格!H1780*(入力表!$F$12/予定価格!$H$1943),-H1792),ROUND((予定価格!G1780*(入力表!$F$12-予定価格!$H$1943)/予定価格!$G$1943)+予定価格!H1780,-H1792)))+I1792</f>
        <v>0</v>
      </c>
      <c r="G1792" s="268"/>
      <c r="H1792" s="34">
        <f t="shared" si="482"/>
        <v>3</v>
      </c>
      <c r="I1792" s="35">
        <f t="shared" si="488"/>
        <v>0</v>
      </c>
      <c r="J1792" s="252">
        <f t="shared" si="489"/>
        <v>0</v>
      </c>
      <c r="K1792" s="12">
        <f t="shared" si="490"/>
        <v>0</v>
      </c>
      <c r="L1792" s="37"/>
      <c r="M1792" s="6">
        <f>ROUND(予定価格!B1780*査定表!$B$1949,-$F$14)</f>
        <v>0</v>
      </c>
      <c r="N1792">
        <f>IF(M1792=0,1,M1792/予定価格!B1780)</f>
        <v>1</v>
      </c>
      <c r="O1792">
        <f t="shared" si="483"/>
        <v>11</v>
      </c>
      <c r="P1792">
        <f t="shared" si="491"/>
        <v>0</v>
      </c>
      <c r="Q1792">
        <f>IF(M1792=0,0,M1792/予定価格!B1780)</f>
        <v>0</v>
      </c>
      <c r="R1792">
        <f t="shared" si="484"/>
        <v>11</v>
      </c>
      <c r="S1792">
        <f t="shared" si="492"/>
        <v>0</v>
      </c>
      <c r="T1792" s="6">
        <f t="shared" si="493"/>
        <v>0</v>
      </c>
      <c r="U1792" s="6" t="e">
        <f>IF(予定価格!$G$1939=0,ROUND(予定価格!H1780*(入力表!$F$12/予定価格!$H$1943),-$F$14),ROUND((予定価格!G1780*(入力表!$F$12-予定価格!$H$1943)/予定価格!$G$1943)+予定価格!H1780,-$F$14))</f>
        <v>#DIV/0!</v>
      </c>
      <c r="V1792" t="e">
        <f>IF(U1792=0,1,IF(予定価格!O1780=0,1,(U1792-予定価格!P1780)/予定価格!O1780))</f>
        <v>#DIV/0!</v>
      </c>
      <c r="W1792" t="e">
        <f t="shared" si="485"/>
        <v>#DIV/0!</v>
      </c>
      <c r="X1792" t="e">
        <f t="shared" si="494"/>
        <v>#DIV/0!</v>
      </c>
      <c r="Y1792" t="e">
        <f>IF(U1792=0,0,IF(予定価格!G1780=0,0,(U1792-予定価格!H1780)/予定価格!G1780))</f>
        <v>#DIV/0!</v>
      </c>
      <c r="Z1792" t="e">
        <f t="shared" si="486"/>
        <v>#DIV/0!</v>
      </c>
      <c r="AA1792" t="e">
        <f t="shared" si="495"/>
        <v>#DIV/0!</v>
      </c>
      <c r="AB1792" s="6" t="e">
        <f t="shared" si="496"/>
        <v>#DIV/0!</v>
      </c>
    </row>
    <row r="1793" spans="1:28" hidden="1" x14ac:dyDescent="0.2">
      <c r="A1793">
        <f>+予定価格!A1781</f>
        <v>0</v>
      </c>
      <c r="B1793" s="268">
        <f>ROUND(予定価格!B1781*査定表!$B$1949,-D1793)+E1793</f>
        <v>0</v>
      </c>
      <c r="C1793" s="268"/>
      <c r="D1793" s="32">
        <f t="shared" si="481"/>
        <v>3</v>
      </c>
      <c r="E1793" s="33">
        <f t="shared" si="487"/>
        <v>0</v>
      </c>
      <c r="F1793" s="268">
        <f>IF($F$12=0,0,IF(予定価格!$G$1939=0,ROUND(予定価格!H1781*(入力表!$F$12/予定価格!$H$1943),-H1793),ROUND((予定価格!G1781*(入力表!$F$12-予定価格!$H$1943)/予定価格!$G$1943)+予定価格!H1781,-H1793)))+I1793</f>
        <v>0</v>
      </c>
      <c r="G1793" s="268"/>
      <c r="H1793" s="34">
        <f t="shared" si="482"/>
        <v>3</v>
      </c>
      <c r="I1793" s="35">
        <f t="shared" si="488"/>
        <v>0</v>
      </c>
      <c r="J1793" s="252">
        <f t="shared" si="489"/>
        <v>0</v>
      </c>
      <c r="K1793" s="12">
        <f t="shared" si="490"/>
        <v>0</v>
      </c>
      <c r="L1793" s="37"/>
      <c r="M1793" s="6">
        <f>ROUND(予定価格!B1781*査定表!$B$1949,-$F$14)</f>
        <v>0</v>
      </c>
      <c r="N1793">
        <f>IF(M1793=0,1,M1793/予定価格!B1781)</f>
        <v>1</v>
      </c>
      <c r="O1793">
        <f t="shared" si="483"/>
        <v>11</v>
      </c>
      <c r="P1793">
        <f t="shared" si="491"/>
        <v>0</v>
      </c>
      <c r="Q1793">
        <f>IF(M1793=0,0,M1793/予定価格!B1781)</f>
        <v>0</v>
      </c>
      <c r="R1793">
        <f t="shared" si="484"/>
        <v>11</v>
      </c>
      <c r="S1793">
        <f t="shared" si="492"/>
        <v>0</v>
      </c>
      <c r="T1793" s="6">
        <f t="shared" si="493"/>
        <v>0</v>
      </c>
      <c r="U1793" s="6" t="e">
        <f>IF(予定価格!$G$1939=0,ROUND(予定価格!H1781*(入力表!$F$12/予定価格!$H$1943),-$F$14),ROUND((予定価格!G1781*(入力表!$F$12-予定価格!$H$1943)/予定価格!$G$1943)+予定価格!H1781,-$F$14))</f>
        <v>#DIV/0!</v>
      </c>
      <c r="V1793" t="e">
        <f>IF(U1793=0,1,IF(予定価格!O1781=0,1,(U1793-予定価格!P1781)/予定価格!O1781))</f>
        <v>#DIV/0!</v>
      </c>
      <c r="W1793" t="e">
        <f t="shared" si="485"/>
        <v>#DIV/0!</v>
      </c>
      <c r="X1793" t="e">
        <f t="shared" si="494"/>
        <v>#DIV/0!</v>
      </c>
      <c r="Y1793" t="e">
        <f>IF(U1793=0,0,IF(予定価格!G1781=0,0,(U1793-予定価格!H1781)/予定価格!G1781))</f>
        <v>#DIV/0!</v>
      </c>
      <c r="Z1793" t="e">
        <f t="shared" si="486"/>
        <v>#DIV/0!</v>
      </c>
      <c r="AA1793" t="e">
        <f t="shared" si="495"/>
        <v>#DIV/0!</v>
      </c>
      <c r="AB1793" s="6" t="e">
        <f t="shared" si="496"/>
        <v>#DIV/0!</v>
      </c>
    </row>
    <row r="1794" spans="1:28" hidden="1" x14ac:dyDescent="0.2">
      <c r="A1794">
        <f>+予定価格!A1782</f>
        <v>0</v>
      </c>
      <c r="B1794" s="268">
        <f>ROUND(予定価格!B1782*査定表!$B$1949,-D1794)+E1794</f>
        <v>0</v>
      </c>
      <c r="C1794" s="268"/>
      <c r="D1794" s="32">
        <f t="shared" si="481"/>
        <v>3</v>
      </c>
      <c r="E1794" s="33">
        <f t="shared" si="487"/>
        <v>0</v>
      </c>
      <c r="F1794" s="268">
        <f>IF($F$12=0,0,IF(予定価格!$G$1939=0,ROUND(予定価格!H1782*(入力表!$F$12/予定価格!$H$1943),-H1794),ROUND((予定価格!G1782*(入力表!$F$12-予定価格!$H$1943)/予定価格!$G$1943)+予定価格!H1782,-H1794)))+I1794</f>
        <v>0</v>
      </c>
      <c r="G1794" s="268"/>
      <c r="H1794" s="34">
        <f t="shared" si="482"/>
        <v>3</v>
      </c>
      <c r="I1794" s="35">
        <f t="shared" si="488"/>
        <v>0</v>
      </c>
      <c r="J1794" s="252">
        <f t="shared" si="489"/>
        <v>0</v>
      </c>
      <c r="K1794" s="12">
        <f t="shared" si="490"/>
        <v>0</v>
      </c>
      <c r="L1794" s="37"/>
      <c r="M1794" s="6">
        <f>ROUND(予定価格!B1782*査定表!$B$1949,-$F$14)</f>
        <v>0</v>
      </c>
      <c r="N1794">
        <f>IF(M1794=0,1,M1794/予定価格!B1782)</f>
        <v>1</v>
      </c>
      <c r="O1794">
        <f t="shared" si="483"/>
        <v>11</v>
      </c>
      <c r="P1794">
        <f t="shared" si="491"/>
        <v>0</v>
      </c>
      <c r="Q1794">
        <f>IF(M1794=0,0,M1794/予定価格!B1782)</f>
        <v>0</v>
      </c>
      <c r="R1794">
        <f t="shared" si="484"/>
        <v>11</v>
      </c>
      <c r="S1794">
        <f t="shared" si="492"/>
        <v>0</v>
      </c>
      <c r="T1794" s="6">
        <f t="shared" si="493"/>
        <v>0</v>
      </c>
      <c r="U1794" s="6" t="e">
        <f>IF(予定価格!$G$1939=0,ROUND(予定価格!H1782*(入力表!$F$12/予定価格!$H$1943),-$F$14),ROUND((予定価格!G1782*(入力表!$F$12-予定価格!$H$1943)/予定価格!$G$1943)+予定価格!H1782,-$F$14))</f>
        <v>#DIV/0!</v>
      </c>
      <c r="V1794" t="e">
        <f>IF(U1794=0,1,IF(予定価格!O1782=0,1,(U1794-予定価格!P1782)/予定価格!O1782))</f>
        <v>#DIV/0!</v>
      </c>
      <c r="W1794" t="e">
        <f t="shared" si="485"/>
        <v>#DIV/0!</v>
      </c>
      <c r="X1794" t="e">
        <f t="shared" si="494"/>
        <v>#DIV/0!</v>
      </c>
      <c r="Y1794" t="e">
        <f>IF(U1794=0,0,IF(予定価格!G1782=0,0,(U1794-予定価格!H1782)/予定価格!G1782))</f>
        <v>#DIV/0!</v>
      </c>
      <c r="Z1794" t="e">
        <f t="shared" si="486"/>
        <v>#DIV/0!</v>
      </c>
      <c r="AA1794" t="e">
        <f t="shared" si="495"/>
        <v>#DIV/0!</v>
      </c>
      <c r="AB1794" s="6" t="e">
        <f t="shared" si="496"/>
        <v>#DIV/0!</v>
      </c>
    </row>
    <row r="1795" spans="1:28" hidden="1" x14ac:dyDescent="0.2">
      <c r="A1795">
        <f>+予定価格!A1783</f>
        <v>0</v>
      </c>
      <c r="B1795" s="268">
        <f>ROUND(予定価格!B1783*査定表!$B$1949,-D1795)+E1795</f>
        <v>0</v>
      </c>
      <c r="C1795" s="268"/>
      <c r="D1795" s="32">
        <f t="shared" si="481"/>
        <v>3</v>
      </c>
      <c r="E1795" s="33">
        <f t="shared" si="487"/>
        <v>0</v>
      </c>
      <c r="F1795" s="268">
        <f>IF($F$12=0,0,IF(予定価格!$G$1939=0,ROUND(予定価格!H1783*(入力表!$F$12/予定価格!$H$1943),-H1795),ROUND((予定価格!G1783*(入力表!$F$12-予定価格!$H$1943)/予定価格!$G$1943)+予定価格!H1783,-H1795)))+I1795</f>
        <v>0</v>
      </c>
      <c r="G1795" s="268"/>
      <c r="H1795" s="34">
        <f t="shared" si="482"/>
        <v>3</v>
      </c>
      <c r="I1795" s="35">
        <f t="shared" si="488"/>
        <v>0</v>
      </c>
      <c r="J1795" s="252">
        <f t="shared" si="489"/>
        <v>0</v>
      </c>
      <c r="K1795" s="12">
        <f t="shared" si="490"/>
        <v>0</v>
      </c>
      <c r="L1795" s="37"/>
      <c r="M1795" s="6">
        <f>ROUND(予定価格!B1783*査定表!$B$1949,-$F$14)</f>
        <v>0</v>
      </c>
      <c r="N1795">
        <f>IF(M1795=0,1,M1795/予定価格!B1783)</f>
        <v>1</v>
      </c>
      <c r="O1795">
        <f t="shared" si="483"/>
        <v>11</v>
      </c>
      <c r="P1795">
        <f t="shared" si="491"/>
        <v>0</v>
      </c>
      <c r="Q1795">
        <f>IF(M1795=0,0,M1795/予定価格!B1783)</f>
        <v>0</v>
      </c>
      <c r="R1795">
        <f t="shared" si="484"/>
        <v>11</v>
      </c>
      <c r="S1795">
        <f t="shared" si="492"/>
        <v>0</v>
      </c>
      <c r="T1795" s="6">
        <f t="shared" si="493"/>
        <v>0</v>
      </c>
      <c r="U1795" s="6" t="e">
        <f>IF(予定価格!$G$1939=0,ROUND(予定価格!H1783*(入力表!$F$12/予定価格!$H$1943),-$F$14),ROUND((予定価格!G1783*(入力表!$F$12-予定価格!$H$1943)/予定価格!$G$1943)+予定価格!H1783,-$F$14))</f>
        <v>#DIV/0!</v>
      </c>
      <c r="V1795" t="e">
        <f>IF(U1795=0,1,IF(予定価格!O1783=0,1,(U1795-予定価格!P1783)/予定価格!O1783))</f>
        <v>#DIV/0!</v>
      </c>
      <c r="W1795" t="e">
        <f t="shared" si="485"/>
        <v>#DIV/0!</v>
      </c>
      <c r="X1795" t="e">
        <f t="shared" si="494"/>
        <v>#DIV/0!</v>
      </c>
      <c r="Y1795" t="e">
        <f>IF(U1795=0,0,IF(予定価格!G1783=0,0,(U1795-予定価格!H1783)/予定価格!G1783))</f>
        <v>#DIV/0!</v>
      </c>
      <c r="Z1795" t="e">
        <f t="shared" si="486"/>
        <v>#DIV/0!</v>
      </c>
      <c r="AA1795" t="e">
        <f t="shared" si="495"/>
        <v>#DIV/0!</v>
      </c>
      <c r="AB1795" s="6" t="e">
        <f t="shared" si="496"/>
        <v>#DIV/0!</v>
      </c>
    </row>
    <row r="1796" spans="1:28" hidden="1" x14ac:dyDescent="0.2">
      <c r="A1796">
        <f>+予定価格!A1784</f>
        <v>0</v>
      </c>
      <c r="B1796" s="268">
        <f>ROUND(予定価格!B1784*査定表!$B$1949,-D1796)+E1796</f>
        <v>0</v>
      </c>
      <c r="C1796" s="268"/>
      <c r="D1796" s="32">
        <f t="shared" si="481"/>
        <v>3</v>
      </c>
      <c r="E1796" s="33">
        <f t="shared" si="487"/>
        <v>0</v>
      </c>
      <c r="F1796" s="268">
        <f>IF($F$12=0,0,IF(予定価格!$G$1939=0,ROUND(予定価格!H1784*(入力表!$F$12/予定価格!$H$1943),-H1796),ROUND((予定価格!G1784*(入力表!$F$12-予定価格!$H$1943)/予定価格!$G$1943)+予定価格!H1784,-H1796)))+I1796</f>
        <v>0</v>
      </c>
      <c r="G1796" s="268"/>
      <c r="H1796" s="34">
        <f t="shared" si="482"/>
        <v>3</v>
      </c>
      <c r="I1796" s="35">
        <f t="shared" si="488"/>
        <v>0</v>
      </c>
      <c r="J1796" s="252">
        <f t="shared" si="489"/>
        <v>0</v>
      </c>
      <c r="K1796" s="12">
        <f t="shared" si="490"/>
        <v>0</v>
      </c>
      <c r="L1796" s="37"/>
      <c r="M1796" s="6">
        <f>ROUND(予定価格!B1784*査定表!$B$1949,-$F$14)</f>
        <v>0</v>
      </c>
      <c r="N1796">
        <f>IF(M1796=0,1,M1796/予定価格!B1784)</f>
        <v>1</v>
      </c>
      <c r="O1796">
        <f t="shared" si="483"/>
        <v>11</v>
      </c>
      <c r="P1796">
        <f t="shared" si="491"/>
        <v>0</v>
      </c>
      <c r="Q1796">
        <f>IF(M1796=0,0,M1796/予定価格!B1784)</f>
        <v>0</v>
      </c>
      <c r="R1796">
        <f t="shared" si="484"/>
        <v>11</v>
      </c>
      <c r="S1796">
        <f t="shared" si="492"/>
        <v>0</v>
      </c>
      <c r="T1796" s="6">
        <f t="shared" si="493"/>
        <v>0</v>
      </c>
      <c r="U1796" s="6" t="e">
        <f>IF(予定価格!$G$1939=0,ROUND(予定価格!H1784*(入力表!$F$12/予定価格!$H$1943),-$F$14),ROUND((予定価格!G1784*(入力表!$F$12-予定価格!$H$1943)/予定価格!$G$1943)+予定価格!H1784,-$F$14))</f>
        <v>#DIV/0!</v>
      </c>
      <c r="V1796" t="e">
        <f>IF(U1796=0,1,IF(予定価格!O1784=0,1,(U1796-予定価格!P1784)/予定価格!O1784))</f>
        <v>#DIV/0!</v>
      </c>
      <c r="W1796" t="e">
        <f t="shared" si="485"/>
        <v>#DIV/0!</v>
      </c>
      <c r="X1796" t="e">
        <f t="shared" si="494"/>
        <v>#DIV/0!</v>
      </c>
      <c r="Y1796" t="e">
        <f>IF(U1796=0,0,IF(予定価格!G1784=0,0,(U1796-予定価格!H1784)/予定価格!G1784))</f>
        <v>#DIV/0!</v>
      </c>
      <c r="Z1796" t="e">
        <f t="shared" si="486"/>
        <v>#DIV/0!</v>
      </c>
      <c r="AA1796" t="e">
        <f t="shared" si="495"/>
        <v>#DIV/0!</v>
      </c>
      <c r="AB1796" s="6" t="e">
        <f t="shared" si="496"/>
        <v>#DIV/0!</v>
      </c>
    </row>
    <row r="1797" spans="1:28" hidden="1" x14ac:dyDescent="0.2">
      <c r="A1797">
        <f>+予定価格!A1785</f>
        <v>0</v>
      </c>
      <c r="B1797" s="268">
        <f>ROUND(予定価格!B1785*査定表!$B$1949,-D1797)+E1797</f>
        <v>0</v>
      </c>
      <c r="C1797" s="268"/>
      <c r="D1797" s="32">
        <f t="shared" si="481"/>
        <v>3</v>
      </c>
      <c r="E1797" s="33">
        <f t="shared" si="487"/>
        <v>0</v>
      </c>
      <c r="F1797" s="268">
        <f>IF($F$12=0,0,IF(予定価格!$G$1939=0,ROUND(予定価格!H1785*(入力表!$F$12/予定価格!$H$1943),-H1797),ROUND((予定価格!G1785*(入力表!$F$12-予定価格!$H$1943)/予定価格!$G$1943)+予定価格!H1785,-H1797)))+I1797</f>
        <v>0</v>
      </c>
      <c r="G1797" s="268"/>
      <c r="H1797" s="34">
        <f t="shared" si="482"/>
        <v>3</v>
      </c>
      <c r="I1797" s="35">
        <f t="shared" si="488"/>
        <v>0</v>
      </c>
      <c r="J1797" s="252">
        <f t="shared" si="489"/>
        <v>0</v>
      </c>
      <c r="K1797" s="12">
        <f t="shared" si="490"/>
        <v>0</v>
      </c>
      <c r="L1797" s="37"/>
      <c r="M1797" s="6">
        <f>ROUND(予定価格!B1785*査定表!$B$1949,-$F$14)</f>
        <v>0</v>
      </c>
      <c r="N1797">
        <f>IF(M1797=0,1,M1797/予定価格!B1785)</f>
        <v>1</v>
      </c>
      <c r="O1797">
        <f t="shared" si="483"/>
        <v>11</v>
      </c>
      <c r="P1797">
        <f t="shared" si="491"/>
        <v>0</v>
      </c>
      <c r="Q1797">
        <f>IF(M1797=0,0,M1797/予定価格!B1785)</f>
        <v>0</v>
      </c>
      <c r="R1797">
        <f t="shared" si="484"/>
        <v>11</v>
      </c>
      <c r="S1797">
        <f t="shared" si="492"/>
        <v>0</v>
      </c>
      <c r="T1797" s="6">
        <f t="shared" si="493"/>
        <v>0</v>
      </c>
      <c r="U1797" s="6" t="e">
        <f>IF(予定価格!$G$1939=0,ROUND(予定価格!H1785*(入力表!$F$12/予定価格!$H$1943),-$F$14),ROUND((予定価格!G1785*(入力表!$F$12-予定価格!$H$1943)/予定価格!$G$1943)+予定価格!H1785,-$F$14))</f>
        <v>#DIV/0!</v>
      </c>
      <c r="V1797" t="e">
        <f>IF(U1797=0,1,IF(予定価格!O1785=0,1,(U1797-予定価格!P1785)/予定価格!O1785))</f>
        <v>#DIV/0!</v>
      </c>
      <c r="W1797" t="e">
        <f t="shared" si="485"/>
        <v>#DIV/0!</v>
      </c>
      <c r="X1797" t="e">
        <f t="shared" si="494"/>
        <v>#DIV/0!</v>
      </c>
      <c r="Y1797" t="e">
        <f>IF(U1797=0,0,IF(予定価格!G1785=0,0,(U1797-予定価格!H1785)/予定価格!G1785))</f>
        <v>#DIV/0!</v>
      </c>
      <c r="Z1797" t="e">
        <f t="shared" si="486"/>
        <v>#DIV/0!</v>
      </c>
      <c r="AA1797" t="e">
        <f t="shared" si="495"/>
        <v>#DIV/0!</v>
      </c>
      <c r="AB1797" s="6" t="e">
        <f t="shared" si="496"/>
        <v>#DIV/0!</v>
      </c>
    </row>
    <row r="1798" spans="1:28" hidden="1" x14ac:dyDescent="0.2">
      <c r="A1798">
        <f>+予定価格!A1786</f>
        <v>0</v>
      </c>
      <c r="B1798" s="268">
        <f>ROUND(予定価格!B1786*査定表!$B$1949,-D1798)+E1798</f>
        <v>0</v>
      </c>
      <c r="C1798" s="268"/>
      <c r="D1798" s="32">
        <f t="shared" si="481"/>
        <v>3</v>
      </c>
      <c r="E1798" s="33">
        <f t="shared" si="487"/>
        <v>0</v>
      </c>
      <c r="F1798" s="268">
        <f>IF($F$12=0,0,IF(予定価格!$G$1939=0,ROUND(予定価格!H1786*(入力表!$F$12/予定価格!$H$1943),-H1798),ROUND((予定価格!G1786*(入力表!$F$12-予定価格!$H$1943)/予定価格!$G$1943)+予定価格!H1786,-H1798)))+I1798</f>
        <v>0</v>
      </c>
      <c r="G1798" s="268"/>
      <c r="H1798" s="34">
        <f t="shared" si="482"/>
        <v>3</v>
      </c>
      <c r="I1798" s="35">
        <f t="shared" si="488"/>
        <v>0</v>
      </c>
      <c r="J1798" s="252">
        <f t="shared" si="489"/>
        <v>0</v>
      </c>
      <c r="K1798" s="12">
        <f t="shared" si="490"/>
        <v>0</v>
      </c>
      <c r="L1798" s="37"/>
      <c r="M1798" s="6">
        <f>ROUND(予定価格!B1786*査定表!$B$1949,-$F$14)</f>
        <v>0</v>
      </c>
      <c r="N1798">
        <f>IF(M1798=0,1,M1798/予定価格!B1786)</f>
        <v>1</v>
      </c>
      <c r="O1798">
        <f t="shared" si="483"/>
        <v>11</v>
      </c>
      <c r="P1798">
        <f t="shared" si="491"/>
        <v>0</v>
      </c>
      <c r="Q1798">
        <f>IF(M1798=0,0,M1798/予定価格!B1786)</f>
        <v>0</v>
      </c>
      <c r="R1798">
        <f t="shared" si="484"/>
        <v>11</v>
      </c>
      <c r="S1798">
        <f t="shared" si="492"/>
        <v>0</v>
      </c>
      <c r="T1798" s="6">
        <f t="shared" si="493"/>
        <v>0</v>
      </c>
      <c r="U1798" s="6" t="e">
        <f>IF(予定価格!$G$1939=0,ROUND(予定価格!H1786*(入力表!$F$12/予定価格!$H$1943),-$F$14),ROUND((予定価格!G1786*(入力表!$F$12-予定価格!$H$1943)/予定価格!$G$1943)+予定価格!H1786,-$F$14))</f>
        <v>#DIV/0!</v>
      </c>
      <c r="V1798" t="e">
        <f>IF(U1798=0,1,IF(予定価格!O1786=0,1,(U1798-予定価格!P1786)/予定価格!O1786))</f>
        <v>#DIV/0!</v>
      </c>
      <c r="W1798" t="e">
        <f t="shared" si="485"/>
        <v>#DIV/0!</v>
      </c>
      <c r="X1798" t="e">
        <f t="shared" si="494"/>
        <v>#DIV/0!</v>
      </c>
      <c r="Y1798" t="e">
        <f>IF(U1798=0,0,IF(予定価格!G1786=0,0,(U1798-予定価格!H1786)/予定価格!G1786))</f>
        <v>#DIV/0!</v>
      </c>
      <c r="Z1798" t="e">
        <f t="shared" si="486"/>
        <v>#DIV/0!</v>
      </c>
      <c r="AA1798" t="e">
        <f t="shared" si="495"/>
        <v>#DIV/0!</v>
      </c>
      <c r="AB1798" s="6" t="e">
        <f t="shared" si="496"/>
        <v>#DIV/0!</v>
      </c>
    </row>
    <row r="1799" spans="1:28" hidden="1" x14ac:dyDescent="0.2">
      <c r="A1799">
        <f>+予定価格!A1787</f>
        <v>0</v>
      </c>
      <c r="B1799" s="268">
        <f>ROUND(予定価格!B1787*査定表!$B$1949,-D1799)+E1799</f>
        <v>0</v>
      </c>
      <c r="C1799" s="268"/>
      <c r="D1799" s="32">
        <f t="shared" si="481"/>
        <v>3</v>
      </c>
      <c r="E1799" s="33">
        <f t="shared" si="487"/>
        <v>0</v>
      </c>
      <c r="F1799" s="268">
        <f>IF($F$12=0,0,IF(予定価格!$G$1939=0,ROUND(予定価格!H1787*(入力表!$F$12/予定価格!$H$1943),-H1799),ROUND((予定価格!G1787*(入力表!$F$12-予定価格!$H$1943)/予定価格!$G$1943)+予定価格!H1787,-H1799)))+I1799</f>
        <v>0</v>
      </c>
      <c r="G1799" s="268"/>
      <c r="H1799" s="34">
        <f t="shared" si="482"/>
        <v>3</v>
      </c>
      <c r="I1799" s="35">
        <f t="shared" si="488"/>
        <v>0</v>
      </c>
      <c r="J1799" s="252">
        <f t="shared" si="489"/>
        <v>0</v>
      </c>
      <c r="K1799" s="12">
        <f t="shared" si="490"/>
        <v>0</v>
      </c>
      <c r="L1799" s="37"/>
      <c r="M1799" s="6">
        <f>ROUND(予定価格!B1787*査定表!$B$1949,-$F$14)</f>
        <v>0</v>
      </c>
      <c r="N1799">
        <f>IF(M1799=0,1,M1799/予定価格!B1787)</f>
        <v>1</v>
      </c>
      <c r="O1799">
        <f t="shared" si="483"/>
        <v>11</v>
      </c>
      <c r="P1799">
        <f t="shared" si="491"/>
        <v>0</v>
      </c>
      <c r="Q1799">
        <f>IF(M1799=0,0,M1799/予定価格!B1787)</f>
        <v>0</v>
      </c>
      <c r="R1799">
        <f t="shared" si="484"/>
        <v>11</v>
      </c>
      <c r="S1799">
        <f t="shared" si="492"/>
        <v>0</v>
      </c>
      <c r="T1799" s="6">
        <f t="shared" si="493"/>
        <v>0</v>
      </c>
      <c r="U1799" s="6" t="e">
        <f>IF(予定価格!$G$1939=0,ROUND(予定価格!H1787*(入力表!$F$12/予定価格!$H$1943),-$F$14),ROUND((予定価格!G1787*(入力表!$F$12-予定価格!$H$1943)/予定価格!$G$1943)+予定価格!H1787,-$F$14))</f>
        <v>#DIV/0!</v>
      </c>
      <c r="V1799" t="e">
        <f>IF(U1799=0,1,IF(予定価格!O1787=0,1,(U1799-予定価格!P1787)/予定価格!O1787))</f>
        <v>#DIV/0!</v>
      </c>
      <c r="W1799" t="e">
        <f t="shared" si="485"/>
        <v>#DIV/0!</v>
      </c>
      <c r="X1799" t="e">
        <f t="shared" si="494"/>
        <v>#DIV/0!</v>
      </c>
      <c r="Y1799" t="e">
        <f>IF(U1799=0,0,IF(予定価格!G1787=0,0,(U1799-予定価格!H1787)/予定価格!G1787))</f>
        <v>#DIV/0!</v>
      </c>
      <c r="Z1799" t="e">
        <f t="shared" si="486"/>
        <v>#DIV/0!</v>
      </c>
      <c r="AA1799" t="e">
        <f t="shared" si="495"/>
        <v>#DIV/0!</v>
      </c>
      <c r="AB1799" s="6" t="e">
        <f t="shared" si="496"/>
        <v>#DIV/0!</v>
      </c>
    </row>
    <row r="1800" spans="1:28" hidden="1" x14ac:dyDescent="0.2">
      <c r="A1800">
        <f>+予定価格!A1788</f>
        <v>0</v>
      </c>
      <c r="B1800" s="268">
        <f>ROUND(予定価格!B1788*査定表!$B$1949,-D1800)+E1800</f>
        <v>0</v>
      </c>
      <c r="C1800" s="268"/>
      <c r="D1800" s="32">
        <f t="shared" si="481"/>
        <v>3</v>
      </c>
      <c r="E1800" s="33">
        <f t="shared" si="487"/>
        <v>0</v>
      </c>
      <c r="F1800" s="268">
        <f>IF($F$12=0,0,IF(予定価格!$G$1939=0,ROUND(予定価格!H1788*(入力表!$F$12/予定価格!$H$1943),-H1800),ROUND((予定価格!G1788*(入力表!$F$12-予定価格!$H$1943)/予定価格!$G$1943)+予定価格!H1788,-H1800)))+I1800</f>
        <v>0</v>
      </c>
      <c r="G1800" s="268"/>
      <c r="H1800" s="34">
        <f t="shared" si="482"/>
        <v>3</v>
      </c>
      <c r="I1800" s="35">
        <f t="shared" si="488"/>
        <v>0</v>
      </c>
      <c r="J1800" s="252">
        <f t="shared" si="489"/>
        <v>0</v>
      </c>
      <c r="K1800" s="12">
        <f t="shared" si="490"/>
        <v>0</v>
      </c>
      <c r="L1800" s="37"/>
      <c r="M1800" s="6">
        <f>ROUND(予定価格!B1788*査定表!$B$1949,-$F$14)</f>
        <v>0</v>
      </c>
      <c r="N1800">
        <f>IF(M1800=0,1,M1800/予定価格!B1788)</f>
        <v>1</v>
      </c>
      <c r="O1800">
        <f t="shared" si="483"/>
        <v>11</v>
      </c>
      <c r="P1800">
        <f t="shared" si="491"/>
        <v>0</v>
      </c>
      <c r="Q1800">
        <f>IF(M1800=0,0,M1800/予定価格!B1788)</f>
        <v>0</v>
      </c>
      <c r="R1800">
        <f t="shared" si="484"/>
        <v>11</v>
      </c>
      <c r="S1800">
        <f t="shared" si="492"/>
        <v>0</v>
      </c>
      <c r="T1800" s="6">
        <f t="shared" si="493"/>
        <v>0</v>
      </c>
      <c r="U1800" s="6" t="e">
        <f>IF(予定価格!$G$1939=0,ROUND(予定価格!H1788*(入力表!$F$12/予定価格!$H$1943),-$F$14),ROUND((予定価格!G1788*(入力表!$F$12-予定価格!$H$1943)/予定価格!$G$1943)+予定価格!H1788,-$F$14))</f>
        <v>#DIV/0!</v>
      </c>
      <c r="V1800" t="e">
        <f>IF(U1800=0,1,IF(予定価格!O1788=0,1,(U1800-予定価格!P1788)/予定価格!O1788))</f>
        <v>#DIV/0!</v>
      </c>
      <c r="W1800" t="e">
        <f t="shared" si="485"/>
        <v>#DIV/0!</v>
      </c>
      <c r="X1800" t="e">
        <f t="shared" si="494"/>
        <v>#DIV/0!</v>
      </c>
      <c r="Y1800" t="e">
        <f>IF(U1800=0,0,IF(予定価格!G1788=0,0,(U1800-予定価格!H1788)/予定価格!G1788))</f>
        <v>#DIV/0!</v>
      </c>
      <c r="Z1800" t="e">
        <f t="shared" si="486"/>
        <v>#DIV/0!</v>
      </c>
      <c r="AA1800" t="e">
        <f t="shared" si="495"/>
        <v>#DIV/0!</v>
      </c>
      <c r="AB1800" s="6" t="e">
        <f t="shared" si="496"/>
        <v>#DIV/0!</v>
      </c>
    </row>
    <row r="1801" spans="1:28" hidden="1" x14ac:dyDescent="0.2">
      <c r="A1801">
        <f>+予定価格!A1789</f>
        <v>0</v>
      </c>
      <c r="B1801" s="268">
        <f>ROUND(予定価格!B1789*査定表!$B$1949,-D1801)+E1801</f>
        <v>0</v>
      </c>
      <c r="C1801" s="268"/>
      <c r="D1801" s="32">
        <f t="shared" si="481"/>
        <v>3</v>
      </c>
      <c r="E1801" s="33">
        <f t="shared" si="487"/>
        <v>0</v>
      </c>
      <c r="F1801" s="268">
        <f>IF($F$12=0,0,IF(予定価格!$G$1939=0,ROUND(予定価格!H1789*(入力表!$F$12/予定価格!$H$1943),-H1801),ROUND((予定価格!G1789*(入力表!$F$12-予定価格!$H$1943)/予定価格!$G$1943)+予定価格!H1789,-H1801)))+I1801</f>
        <v>0</v>
      </c>
      <c r="G1801" s="268"/>
      <c r="H1801" s="34">
        <f t="shared" si="482"/>
        <v>3</v>
      </c>
      <c r="I1801" s="35">
        <f t="shared" si="488"/>
        <v>0</v>
      </c>
      <c r="J1801" s="252">
        <f t="shared" si="489"/>
        <v>0</v>
      </c>
      <c r="K1801" s="12">
        <f t="shared" si="490"/>
        <v>0</v>
      </c>
      <c r="L1801" s="37"/>
      <c r="M1801" s="6">
        <f>ROUND(予定価格!B1789*査定表!$B$1949,-$F$14)</f>
        <v>0</v>
      </c>
      <c r="N1801">
        <f>IF(M1801=0,1,M1801/予定価格!B1789)</f>
        <v>1</v>
      </c>
      <c r="O1801">
        <f t="shared" si="483"/>
        <v>11</v>
      </c>
      <c r="P1801">
        <f t="shared" si="491"/>
        <v>0</v>
      </c>
      <c r="Q1801">
        <f>IF(M1801=0,0,M1801/予定価格!B1789)</f>
        <v>0</v>
      </c>
      <c r="R1801">
        <f t="shared" si="484"/>
        <v>11</v>
      </c>
      <c r="S1801">
        <f t="shared" si="492"/>
        <v>0</v>
      </c>
      <c r="T1801" s="6">
        <f t="shared" si="493"/>
        <v>0</v>
      </c>
      <c r="U1801" s="6" t="e">
        <f>IF(予定価格!$G$1939=0,ROUND(予定価格!H1789*(入力表!$F$12/予定価格!$H$1943),-$F$14),ROUND((予定価格!G1789*(入力表!$F$12-予定価格!$H$1943)/予定価格!$G$1943)+予定価格!H1789,-$F$14))</f>
        <v>#DIV/0!</v>
      </c>
      <c r="V1801" t="e">
        <f>IF(U1801=0,1,IF(予定価格!O1789=0,1,(U1801-予定価格!P1789)/予定価格!O1789))</f>
        <v>#DIV/0!</v>
      </c>
      <c r="W1801" t="e">
        <f t="shared" si="485"/>
        <v>#DIV/0!</v>
      </c>
      <c r="X1801" t="e">
        <f t="shared" si="494"/>
        <v>#DIV/0!</v>
      </c>
      <c r="Y1801" t="e">
        <f>IF(U1801=0,0,IF(予定価格!G1789=0,0,(U1801-予定価格!H1789)/予定価格!G1789))</f>
        <v>#DIV/0!</v>
      </c>
      <c r="Z1801" t="e">
        <f t="shared" si="486"/>
        <v>#DIV/0!</v>
      </c>
      <c r="AA1801" t="e">
        <f t="shared" si="495"/>
        <v>#DIV/0!</v>
      </c>
      <c r="AB1801" s="6" t="e">
        <f t="shared" si="496"/>
        <v>#DIV/0!</v>
      </c>
    </row>
    <row r="1802" spans="1:28" hidden="1" x14ac:dyDescent="0.2">
      <c r="A1802">
        <f>+予定価格!A1790</f>
        <v>0</v>
      </c>
      <c r="B1802" s="268">
        <f>ROUND(予定価格!B1790*査定表!$B$1949,-D1802)+E1802</f>
        <v>0</v>
      </c>
      <c r="C1802" s="268"/>
      <c r="D1802" s="32">
        <f t="shared" si="481"/>
        <v>3</v>
      </c>
      <c r="E1802" s="33">
        <f t="shared" si="487"/>
        <v>0</v>
      </c>
      <c r="F1802" s="268">
        <f>IF($F$12=0,0,IF(予定価格!$G$1939=0,ROUND(予定価格!H1790*(入力表!$F$12/予定価格!$H$1943),-H1802),ROUND((予定価格!G1790*(入力表!$F$12-予定価格!$H$1943)/予定価格!$G$1943)+予定価格!H1790,-H1802)))+I1802</f>
        <v>0</v>
      </c>
      <c r="G1802" s="268"/>
      <c r="H1802" s="34">
        <f t="shared" si="482"/>
        <v>3</v>
      </c>
      <c r="I1802" s="35">
        <f t="shared" si="488"/>
        <v>0</v>
      </c>
      <c r="J1802" s="252">
        <f t="shared" si="489"/>
        <v>0</v>
      </c>
      <c r="K1802" s="12">
        <f t="shared" si="490"/>
        <v>0</v>
      </c>
      <c r="L1802" s="37"/>
      <c r="M1802" s="6">
        <f>ROUND(予定価格!B1790*査定表!$B$1949,-$F$14)</f>
        <v>0</v>
      </c>
      <c r="N1802">
        <f>IF(M1802=0,1,M1802/予定価格!B1790)</f>
        <v>1</v>
      </c>
      <c r="O1802">
        <f t="shared" si="483"/>
        <v>11</v>
      </c>
      <c r="P1802">
        <f t="shared" si="491"/>
        <v>0</v>
      </c>
      <c r="Q1802">
        <f>IF(M1802=0,0,M1802/予定価格!B1790)</f>
        <v>0</v>
      </c>
      <c r="R1802">
        <f t="shared" si="484"/>
        <v>11</v>
      </c>
      <c r="S1802">
        <f t="shared" si="492"/>
        <v>0</v>
      </c>
      <c r="T1802" s="6">
        <f t="shared" si="493"/>
        <v>0</v>
      </c>
      <c r="U1802" s="6" t="e">
        <f>IF(予定価格!$G$1939=0,ROUND(予定価格!H1790*(入力表!$F$12/予定価格!$H$1943),-$F$14),ROUND((予定価格!G1790*(入力表!$F$12-予定価格!$H$1943)/予定価格!$G$1943)+予定価格!H1790,-$F$14))</f>
        <v>#DIV/0!</v>
      </c>
      <c r="V1802" t="e">
        <f>IF(U1802=0,1,IF(予定価格!O1790=0,1,(U1802-予定価格!P1790)/予定価格!O1790))</f>
        <v>#DIV/0!</v>
      </c>
      <c r="W1802" t="e">
        <f t="shared" si="485"/>
        <v>#DIV/0!</v>
      </c>
      <c r="X1802" t="e">
        <f t="shared" si="494"/>
        <v>#DIV/0!</v>
      </c>
      <c r="Y1802" t="e">
        <f>IF(U1802=0,0,IF(予定価格!G1790=0,0,(U1802-予定価格!H1790)/予定価格!G1790))</f>
        <v>#DIV/0!</v>
      </c>
      <c r="Z1802" t="e">
        <f t="shared" si="486"/>
        <v>#DIV/0!</v>
      </c>
      <c r="AA1802" t="e">
        <f t="shared" si="495"/>
        <v>#DIV/0!</v>
      </c>
      <c r="AB1802" s="6" t="e">
        <f t="shared" si="496"/>
        <v>#DIV/0!</v>
      </c>
    </row>
    <row r="1803" spans="1:28" hidden="1" x14ac:dyDescent="0.2">
      <c r="A1803">
        <f>+予定価格!A1791</f>
        <v>0</v>
      </c>
      <c r="B1803" s="268">
        <f>ROUND(予定価格!B1791*査定表!$B$1949,-D1803)+E1803</f>
        <v>0</v>
      </c>
      <c r="C1803" s="268"/>
      <c r="D1803" s="32">
        <f t="shared" si="481"/>
        <v>3</v>
      </c>
      <c r="E1803" s="33">
        <f t="shared" si="487"/>
        <v>0</v>
      </c>
      <c r="F1803" s="268">
        <f>IF($F$12=0,0,IF(予定価格!$G$1939=0,ROUND(予定価格!H1791*(入力表!$F$12/予定価格!$H$1943),-H1803),ROUND((予定価格!G1791*(入力表!$F$12-予定価格!$H$1943)/予定価格!$G$1943)+予定価格!H1791,-H1803)))+I1803</f>
        <v>0</v>
      </c>
      <c r="G1803" s="268"/>
      <c r="H1803" s="34">
        <f t="shared" si="482"/>
        <v>3</v>
      </c>
      <c r="I1803" s="35">
        <f t="shared" si="488"/>
        <v>0</v>
      </c>
      <c r="J1803" s="252">
        <f t="shared" si="489"/>
        <v>0</v>
      </c>
      <c r="K1803" s="12">
        <f t="shared" si="490"/>
        <v>0</v>
      </c>
      <c r="L1803" s="37"/>
      <c r="M1803" s="6">
        <f>ROUND(予定価格!B1791*査定表!$B$1949,-$F$14)</f>
        <v>0</v>
      </c>
      <c r="N1803">
        <f>IF(M1803=0,1,M1803/予定価格!B1791)</f>
        <v>1</v>
      </c>
      <c r="O1803">
        <f t="shared" si="483"/>
        <v>11</v>
      </c>
      <c r="P1803">
        <f t="shared" si="491"/>
        <v>0</v>
      </c>
      <c r="Q1803">
        <f>IF(M1803=0,0,M1803/予定価格!B1791)</f>
        <v>0</v>
      </c>
      <c r="R1803">
        <f t="shared" si="484"/>
        <v>11</v>
      </c>
      <c r="S1803">
        <f t="shared" si="492"/>
        <v>0</v>
      </c>
      <c r="T1803" s="6">
        <f t="shared" si="493"/>
        <v>0</v>
      </c>
      <c r="U1803" s="6" t="e">
        <f>IF(予定価格!$G$1939=0,ROUND(予定価格!H1791*(入力表!$F$12/予定価格!$H$1943),-$F$14),ROUND((予定価格!G1791*(入力表!$F$12-予定価格!$H$1943)/予定価格!$G$1943)+予定価格!H1791,-$F$14))</f>
        <v>#DIV/0!</v>
      </c>
      <c r="V1803" t="e">
        <f>IF(U1803=0,1,IF(予定価格!O1791=0,1,(U1803-予定価格!P1791)/予定価格!O1791))</f>
        <v>#DIV/0!</v>
      </c>
      <c r="W1803" t="e">
        <f t="shared" si="485"/>
        <v>#DIV/0!</v>
      </c>
      <c r="X1803" t="e">
        <f t="shared" si="494"/>
        <v>#DIV/0!</v>
      </c>
      <c r="Y1803" t="e">
        <f>IF(U1803=0,0,IF(予定価格!G1791=0,0,(U1803-予定価格!H1791)/予定価格!G1791))</f>
        <v>#DIV/0!</v>
      </c>
      <c r="Z1803" t="e">
        <f t="shared" si="486"/>
        <v>#DIV/0!</v>
      </c>
      <c r="AA1803" t="e">
        <f t="shared" si="495"/>
        <v>#DIV/0!</v>
      </c>
      <c r="AB1803" s="6" t="e">
        <f t="shared" si="496"/>
        <v>#DIV/0!</v>
      </c>
    </row>
    <row r="1804" spans="1:28" hidden="1" x14ac:dyDescent="0.2">
      <c r="A1804">
        <f>+予定価格!A1792</f>
        <v>0</v>
      </c>
      <c r="B1804" s="268">
        <f>ROUND(予定価格!B1792*査定表!$B$1949,-D1804)+E1804</f>
        <v>0</v>
      </c>
      <c r="C1804" s="268"/>
      <c r="D1804" s="32">
        <f t="shared" si="481"/>
        <v>3</v>
      </c>
      <c r="E1804" s="33">
        <f t="shared" si="487"/>
        <v>0</v>
      </c>
      <c r="F1804" s="268">
        <f>IF($F$12=0,0,IF(予定価格!$G$1939=0,ROUND(予定価格!H1792*(入力表!$F$12/予定価格!$H$1943),-H1804),ROUND((予定価格!G1792*(入力表!$F$12-予定価格!$H$1943)/予定価格!$G$1943)+予定価格!H1792,-H1804)))+I1804</f>
        <v>0</v>
      </c>
      <c r="G1804" s="268"/>
      <c r="H1804" s="34">
        <f t="shared" si="482"/>
        <v>3</v>
      </c>
      <c r="I1804" s="35">
        <f t="shared" si="488"/>
        <v>0</v>
      </c>
      <c r="J1804" s="252">
        <f t="shared" si="489"/>
        <v>0</v>
      </c>
      <c r="K1804" s="12">
        <f t="shared" si="490"/>
        <v>0</v>
      </c>
      <c r="L1804" s="37"/>
      <c r="M1804" s="6">
        <f>ROUND(予定価格!B1792*査定表!$B$1949,-$F$14)</f>
        <v>0</v>
      </c>
      <c r="N1804">
        <f>IF(M1804=0,1,M1804/予定価格!B1792)</f>
        <v>1</v>
      </c>
      <c r="O1804">
        <f t="shared" si="483"/>
        <v>11</v>
      </c>
      <c r="P1804">
        <f t="shared" si="491"/>
        <v>0</v>
      </c>
      <c r="Q1804">
        <f>IF(M1804=0,0,M1804/予定価格!B1792)</f>
        <v>0</v>
      </c>
      <c r="R1804">
        <f t="shared" si="484"/>
        <v>11</v>
      </c>
      <c r="S1804">
        <f t="shared" si="492"/>
        <v>0</v>
      </c>
      <c r="T1804" s="6">
        <f t="shared" si="493"/>
        <v>0</v>
      </c>
      <c r="U1804" s="6" t="e">
        <f>IF(予定価格!$G$1939=0,ROUND(予定価格!H1792*(入力表!$F$12/予定価格!$H$1943),-$F$14),ROUND((予定価格!G1792*(入力表!$F$12-予定価格!$H$1943)/予定価格!$G$1943)+予定価格!H1792,-$F$14))</f>
        <v>#DIV/0!</v>
      </c>
      <c r="V1804" t="e">
        <f>IF(U1804=0,1,IF(予定価格!O1792=0,1,(U1804-予定価格!P1792)/予定価格!O1792))</f>
        <v>#DIV/0!</v>
      </c>
      <c r="W1804" t="e">
        <f t="shared" si="485"/>
        <v>#DIV/0!</v>
      </c>
      <c r="X1804" t="e">
        <f t="shared" si="494"/>
        <v>#DIV/0!</v>
      </c>
      <c r="Y1804" t="e">
        <f>IF(U1804=0,0,IF(予定価格!G1792=0,0,(U1804-予定価格!H1792)/予定価格!G1792))</f>
        <v>#DIV/0!</v>
      </c>
      <c r="Z1804" t="e">
        <f t="shared" si="486"/>
        <v>#DIV/0!</v>
      </c>
      <c r="AA1804" t="e">
        <f t="shared" si="495"/>
        <v>#DIV/0!</v>
      </c>
      <c r="AB1804" s="6" t="e">
        <f t="shared" si="496"/>
        <v>#DIV/0!</v>
      </c>
    </row>
    <row r="1805" spans="1:28" hidden="1" x14ac:dyDescent="0.2">
      <c r="A1805">
        <f>+予定価格!A1793</f>
        <v>0</v>
      </c>
      <c r="B1805" s="268">
        <f>ROUND(予定価格!B1793*査定表!$B$1949,-D1805)+E1805</f>
        <v>0</v>
      </c>
      <c r="C1805" s="268"/>
      <c r="D1805" s="32">
        <f t="shared" si="481"/>
        <v>3</v>
      </c>
      <c r="E1805" s="33">
        <f t="shared" si="487"/>
        <v>0</v>
      </c>
      <c r="F1805" s="268">
        <f>IF($F$12=0,0,IF(予定価格!$G$1939=0,ROUND(予定価格!H1793*(入力表!$F$12/予定価格!$H$1943),-H1805),ROUND((予定価格!G1793*(入力表!$F$12-予定価格!$H$1943)/予定価格!$G$1943)+予定価格!H1793,-H1805)))+I1805</f>
        <v>0</v>
      </c>
      <c r="G1805" s="268"/>
      <c r="H1805" s="34">
        <f t="shared" si="482"/>
        <v>3</v>
      </c>
      <c r="I1805" s="35">
        <f t="shared" si="488"/>
        <v>0</v>
      </c>
      <c r="J1805" s="252">
        <f t="shared" si="489"/>
        <v>0</v>
      </c>
      <c r="K1805" s="12">
        <f t="shared" si="490"/>
        <v>0</v>
      </c>
      <c r="L1805" s="37"/>
      <c r="M1805" s="6">
        <f>ROUND(予定価格!B1793*査定表!$B$1949,-$F$14)</f>
        <v>0</v>
      </c>
      <c r="N1805">
        <f>IF(M1805=0,1,M1805/予定価格!B1793)</f>
        <v>1</v>
      </c>
      <c r="O1805">
        <f t="shared" si="483"/>
        <v>11</v>
      </c>
      <c r="P1805">
        <f t="shared" si="491"/>
        <v>0</v>
      </c>
      <c r="Q1805">
        <f>IF(M1805=0,0,M1805/予定価格!B1793)</f>
        <v>0</v>
      </c>
      <c r="R1805">
        <f t="shared" si="484"/>
        <v>11</v>
      </c>
      <c r="S1805">
        <f t="shared" si="492"/>
        <v>0</v>
      </c>
      <c r="T1805" s="6">
        <f t="shared" si="493"/>
        <v>0</v>
      </c>
      <c r="U1805" s="6" t="e">
        <f>IF(予定価格!$G$1939=0,ROUND(予定価格!H1793*(入力表!$F$12/予定価格!$H$1943),-$F$14),ROUND((予定価格!G1793*(入力表!$F$12-予定価格!$H$1943)/予定価格!$G$1943)+予定価格!H1793,-$F$14))</f>
        <v>#DIV/0!</v>
      </c>
      <c r="V1805" t="e">
        <f>IF(U1805=0,1,IF(予定価格!O1793=0,1,(U1805-予定価格!P1793)/予定価格!O1793))</f>
        <v>#DIV/0!</v>
      </c>
      <c r="W1805" t="e">
        <f t="shared" si="485"/>
        <v>#DIV/0!</v>
      </c>
      <c r="X1805" t="e">
        <f t="shared" si="494"/>
        <v>#DIV/0!</v>
      </c>
      <c r="Y1805" t="e">
        <f>IF(U1805=0,0,IF(予定価格!G1793=0,0,(U1805-予定価格!H1793)/予定価格!G1793))</f>
        <v>#DIV/0!</v>
      </c>
      <c r="Z1805" t="e">
        <f t="shared" si="486"/>
        <v>#DIV/0!</v>
      </c>
      <c r="AA1805" t="e">
        <f t="shared" si="495"/>
        <v>#DIV/0!</v>
      </c>
      <c r="AB1805" s="6" t="e">
        <f t="shared" si="496"/>
        <v>#DIV/0!</v>
      </c>
    </row>
    <row r="1806" spans="1:28" hidden="1" x14ac:dyDescent="0.2">
      <c r="A1806">
        <f>+予定価格!A1794</f>
        <v>0</v>
      </c>
      <c r="B1806" s="268">
        <f>ROUND(予定価格!B1794*査定表!$B$1949,-D1806)+E1806</f>
        <v>0</v>
      </c>
      <c r="C1806" s="268"/>
      <c r="D1806" s="32">
        <f t="shared" si="481"/>
        <v>3</v>
      </c>
      <c r="E1806" s="33">
        <f t="shared" si="487"/>
        <v>0</v>
      </c>
      <c r="F1806" s="268">
        <f>IF($F$12=0,0,IF(予定価格!$G$1939=0,ROUND(予定価格!H1794*(入力表!$F$12/予定価格!$H$1943),-H1806),ROUND((予定価格!G1794*(入力表!$F$12-予定価格!$H$1943)/予定価格!$G$1943)+予定価格!H1794,-H1806)))+I1806</f>
        <v>0</v>
      </c>
      <c r="G1806" s="268"/>
      <c r="H1806" s="34">
        <f t="shared" si="482"/>
        <v>3</v>
      </c>
      <c r="I1806" s="35">
        <f t="shared" si="488"/>
        <v>0</v>
      </c>
      <c r="J1806" s="252">
        <f t="shared" si="489"/>
        <v>0</v>
      </c>
      <c r="K1806" s="12">
        <f t="shared" si="490"/>
        <v>0</v>
      </c>
      <c r="L1806" s="37"/>
      <c r="M1806" s="6">
        <f>ROUND(予定価格!B1794*査定表!$B$1949,-$F$14)</f>
        <v>0</v>
      </c>
      <c r="N1806">
        <f>IF(M1806=0,1,M1806/予定価格!B1794)</f>
        <v>1</v>
      </c>
      <c r="O1806">
        <f t="shared" si="483"/>
        <v>11</v>
      </c>
      <c r="P1806">
        <f t="shared" si="491"/>
        <v>0</v>
      </c>
      <c r="Q1806">
        <f>IF(M1806=0,0,M1806/予定価格!B1794)</f>
        <v>0</v>
      </c>
      <c r="R1806">
        <f t="shared" si="484"/>
        <v>11</v>
      </c>
      <c r="S1806">
        <f t="shared" si="492"/>
        <v>0</v>
      </c>
      <c r="T1806" s="6">
        <f t="shared" si="493"/>
        <v>0</v>
      </c>
      <c r="U1806" s="6" t="e">
        <f>IF(予定価格!$G$1939=0,ROUND(予定価格!H1794*(入力表!$F$12/予定価格!$H$1943),-$F$14),ROUND((予定価格!G1794*(入力表!$F$12-予定価格!$H$1943)/予定価格!$G$1943)+予定価格!H1794,-$F$14))</f>
        <v>#DIV/0!</v>
      </c>
      <c r="V1806" t="e">
        <f>IF(U1806=0,1,IF(予定価格!O1794=0,1,(U1806-予定価格!P1794)/予定価格!O1794))</f>
        <v>#DIV/0!</v>
      </c>
      <c r="W1806" t="e">
        <f t="shared" si="485"/>
        <v>#DIV/0!</v>
      </c>
      <c r="X1806" t="e">
        <f t="shared" si="494"/>
        <v>#DIV/0!</v>
      </c>
      <c r="Y1806" t="e">
        <f>IF(U1806=0,0,IF(予定価格!G1794=0,0,(U1806-予定価格!H1794)/予定価格!G1794))</f>
        <v>#DIV/0!</v>
      </c>
      <c r="Z1806" t="e">
        <f t="shared" si="486"/>
        <v>#DIV/0!</v>
      </c>
      <c r="AA1806" t="e">
        <f t="shared" si="495"/>
        <v>#DIV/0!</v>
      </c>
      <c r="AB1806" s="6" t="e">
        <f t="shared" si="496"/>
        <v>#DIV/0!</v>
      </c>
    </row>
    <row r="1807" spans="1:28" hidden="1" x14ac:dyDescent="0.2">
      <c r="A1807">
        <f>+予定価格!A1795</f>
        <v>0</v>
      </c>
      <c r="B1807" s="268">
        <f>ROUND(予定価格!B1795*査定表!$B$1949,-D1807)+E1807</f>
        <v>0</v>
      </c>
      <c r="C1807" s="268"/>
      <c r="D1807" s="32">
        <f t="shared" si="481"/>
        <v>3</v>
      </c>
      <c r="E1807" s="33">
        <f t="shared" si="487"/>
        <v>0</v>
      </c>
      <c r="F1807" s="268">
        <f>IF($F$12=0,0,IF(予定価格!$G$1939=0,ROUND(予定価格!H1795*(入力表!$F$12/予定価格!$H$1943),-H1807),ROUND((予定価格!G1795*(入力表!$F$12-予定価格!$H$1943)/予定価格!$G$1943)+予定価格!H1795,-H1807)))+I1807</f>
        <v>0</v>
      </c>
      <c r="G1807" s="268"/>
      <c r="H1807" s="34">
        <f t="shared" si="482"/>
        <v>3</v>
      </c>
      <c r="I1807" s="35">
        <f t="shared" si="488"/>
        <v>0</v>
      </c>
      <c r="J1807" s="252">
        <f t="shared" si="489"/>
        <v>0</v>
      </c>
      <c r="K1807" s="12">
        <f t="shared" si="490"/>
        <v>0</v>
      </c>
      <c r="L1807" s="37"/>
      <c r="M1807" s="6">
        <f>ROUND(予定価格!B1795*査定表!$B$1949,-$F$14)</f>
        <v>0</v>
      </c>
      <c r="N1807">
        <f>IF(M1807=0,1,M1807/予定価格!B1795)</f>
        <v>1</v>
      </c>
      <c r="O1807">
        <f t="shared" si="483"/>
        <v>11</v>
      </c>
      <c r="P1807">
        <f t="shared" si="491"/>
        <v>0</v>
      </c>
      <c r="Q1807">
        <f>IF(M1807=0,0,M1807/予定価格!B1795)</f>
        <v>0</v>
      </c>
      <c r="R1807">
        <f t="shared" si="484"/>
        <v>11</v>
      </c>
      <c r="S1807">
        <f t="shared" si="492"/>
        <v>0</v>
      </c>
      <c r="T1807" s="6">
        <f t="shared" si="493"/>
        <v>0</v>
      </c>
      <c r="U1807" s="6" t="e">
        <f>IF(予定価格!$G$1939=0,ROUND(予定価格!H1795*(入力表!$F$12/予定価格!$H$1943),-$F$14),ROUND((予定価格!G1795*(入力表!$F$12-予定価格!$H$1943)/予定価格!$G$1943)+予定価格!H1795,-$F$14))</f>
        <v>#DIV/0!</v>
      </c>
      <c r="V1807" t="e">
        <f>IF(U1807=0,1,IF(予定価格!O1795=0,1,(U1807-予定価格!P1795)/予定価格!O1795))</f>
        <v>#DIV/0!</v>
      </c>
      <c r="W1807" t="e">
        <f t="shared" si="485"/>
        <v>#DIV/0!</v>
      </c>
      <c r="X1807" t="e">
        <f t="shared" si="494"/>
        <v>#DIV/0!</v>
      </c>
      <c r="Y1807" t="e">
        <f>IF(U1807=0,0,IF(予定価格!G1795=0,0,(U1807-予定価格!H1795)/予定価格!G1795))</f>
        <v>#DIV/0!</v>
      </c>
      <c r="Z1807" t="e">
        <f t="shared" si="486"/>
        <v>#DIV/0!</v>
      </c>
      <c r="AA1807" t="e">
        <f t="shared" si="495"/>
        <v>#DIV/0!</v>
      </c>
      <c r="AB1807" s="6" t="e">
        <f t="shared" si="496"/>
        <v>#DIV/0!</v>
      </c>
    </row>
    <row r="1808" spans="1:28" hidden="1" x14ac:dyDescent="0.2">
      <c r="A1808">
        <f>+予定価格!A1796</f>
        <v>0</v>
      </c>
      <c r="B1808" s="268">
        <f>ROUND(予定価格!B1796*査定表!$B$1949,-D1808)+E1808</f>
        <v>0</v>
      </c>
      <c r="C1808" s="268"/>
      <c r="D1808" s="32">
        <f t="shared" si="481"/>
        <v>3</v>
      </c>
      <c r="E1808" s="33">
        <f t="shared" si="487"/>
        <v>0</v>
      </c>
      <c r="F1808" s="268">
        <f>IF($F$12=0,0,IF(予定価格!$G$1939=0,ROUND(予定価格!H1796*(入力表!$F$12/予定価格!$H$1943),-H1808),ROUND((予定価格!G1796*(入力表!$F$12-予定価格!$H$1943)/予定価格!$G$1943)+予定価格!H1796,-H1808)))+I1808</f>
        <v>0</v>
      </c>
      <c r="G1808" s="268"/>
      <c r="H1808" s="34">
        <f t="shared" si="482"/>
        <v>3</v>
      </c>
      <c r="I1808" s="35">
        <f t="shared" si="488"/>
        <v>0</v>
      </c>
      <c r="J1808" s="252">
        <f t="shared" si="489"/>
        <v>0</v>
      </c>
      <c r="K1808" s="12">
        <f t="shared" si="490"/>
        <v>0</v>
      </c>
      <c r="L1808" s="37"/>
      <c r="M1808" s="6">
        <f>ROUND(予定価格!B1796*査定表!$B$1949,-$F$14)</f>
        <v>0</v>
      </c>
      <c r="N1808">
        <f>IF(M1808=0,1,M1808/予定価格!B1796)</f>
        <v>1</v>
      </c>
      <c r="O1808">
        <f t="shared" si="483"/>
        <v>11</v>
      </c>
      <c r="P1808">
        <f t="shared" si="491"/>
        <v>0</v>
      </c>
      <c r="Q1808">
        <f>IF(M1808=0,0,M1808/予定価格!B1796)</f>
        <v>0</v>
      </c>
      <c r="R1808">
        <f t="shared" si="484"/>
        <v>11</v>
      </c>
      <c r="S1808">
        <f t="shared" si="492"/>
        <v>0</v>
      </c>
      <c r="T1808" s="6">
        <f t="shared" si="493"/>
        <v>0</v>
      </c>
      <c r="U1808" s="6" t="e">
        <f>IF(予定価格!$G$1939=0,ROUND(予定価格!H1796*(入力表!$F$12/予定価格!$H$1943),-$F$14),ROUND((予定価格!G1796*(入力表!$F$12-予定価格!$H$1943)/予定価格!$G$1943)+予定価格!H1796,-$F$14))</f>
        <v>#DIV/0!</v>
      </c>
      <c r="V1808" t="e">
        <f>IF(U1808=0,1,IF(予定価格!O1796=0,1,(U1808-予定価格!P1796)/予定価格!O1796))</f>
        <v>#DIV/0!</v>
      </c>
      <c r="W1808" t="e">
        <f t="shared" si="485"/>
        <v>#DIV/0!</v>
      </c>
      <c r="X1808" t="e">
        <f t="shared" si="494"/>
        <v>#DIV/0!</v>
      </c>
      <c r="Y1808" t="e">
        <f>IF(U1808=0,0,IF(予定価格!G1796=0,0,(U1808-予定価格!H1796)/予定価格!G1796))</f>
        <v>#DIV/0!</v>
      </c>
      <c r="Z1808" t="e">
        <f t="shared" si="486"/>
        <v>#DIV/0!</v>
      </c>
      <c r="AA1808" t="e">
        <f t="shared" si="495"/>
        <v>#DIV/0!</v>
      </c>
      <c r="AB1808" s="6" t="e">
        <f t="shared" si="496"/>
        <v>#DIV/0!</v>
      </c>
    </row>
    <row r="1809" spans="1:28" hidden="1" x14ac:dyDescent="0.2">
      <c r="A1809">
        <f>+予定価格!A1797</f>
        <v>0</v>
      </c>
      <c r="B1809" s="268">
        <f>ROUND(予定価格!B1797*査定表!$B$1949,-D1809)+E1809</f>
        <v>0</v>
      </c>
      <c r="C1809" s="268"/>
      <c r="D1809" s="32">
        <f t="shared" si="481"/>
        <v>3</v>
      </c>
      <c r="E1809" s="33">
        <f t="shared" si="487"/>
        <v>0</v>
      </c>
      <c r="F1809" s="268">
        <f>IF($F$12=0,0,IF(予定価格!$G$1939=0,ROUND(予定価格!H1797*(入力表!$F$12/予定価格!$H$1943),-H1809),ROUND((予定価格!G1797*(入力表!$F$12-予定価格!$H$1943)/予定価格!$G$1943)+予定価格!H1797,-H1809)))+I1809</f>
        <v>0</v>
      </c>
      <c r="G1809" s="268"/>
      <c r="H1809" s="34">
        <f t="shared" si="482"/>
        <v>3</v>
      </c>
      <c r="I1809" s="35">
        <f t="shared" si="488"/>
        <v>0</v>
      </c>
      <c r="J1809" s="252">
        <f t="shared" si="489"/>
        <v>0</v>
      </c>
      <c r="K1809" s="12">
        <f t="shared" si="490"/>
        <v>0</v>
      </c>
      <c r="L1809" s="37"/>
      <c r="M1809" s="6">
        <f>ROUND(予定価格!B1797*査定表!$B$1949,-$F$14)</f>
        <v>0</v>
      </c>
      <c r="N1809">
        <f>IF(M1809=0,1,M1809/予定価格!B1797)</f>
        <v>1</v>
      </c>
      <c r="O1809">
        <f t="shared" si="483"/>
        <v>11</v>
      </c>
      <c r="P1809">
        <f t="shared" si="491"/>
        <v>0</v>
      </c>
      <c r="Q1809">
        <f>IF(M1809=0,0,M1809/予定価格!B1797)</f>
        <v>0</v>
      </c>
      <c r="R1809">
        <f t="shared" si="484"/>
        <v>11</v>
      </c>
      <c r="S1809">
        <f t="shared" si="492"/>
        <v>0</v>
      </c>
      <c r="T1809" s="6">
        <f t="shared" si="493"/>
        <v>0</v>
      </c>
      <c r="U1809" s="6" t="e">
        <f>IF(予定価格!$G$1939=0,ROUND(予定価格!H1797*(入力表!$F$12/予定価格!$H$1943),-$F$14),ROUND((予定価格!G1797*(入力表!$F$12-予定価格!$H$1943)/予定価格!$G$1943)+予定価格!H1797,-$F$14))</f>
        <v>#DIV/0!</v>
      </c>
      <c r="V1809" t="e">
        <f>IF(U1809=0,1,IF(予定価格!O1797=0,1,(U1809-予定価格!P1797)/予定価格!O1797))</f>
        <v>#DIV/0!</v>
      </c>
      <c r="W1809" t="e">
        <f t="shared" si="485"/>
        <v>#DIV/0!</v>
      </c>
      <c r="X1809" t="e">
        <f t="shared" si="494"/>
        <v>#DIV/0!</v>
      </c>
      <c r="Y1809" t="e">
        <f>IF(U1809=0,0,IF(予定価格!G1797=0,0,(U1809-予定価格!H1797)/予定価格!G1797))</f>
        <v>#DIV/0!</v>
      </c>
      <c r="Z1809" t="e">
        <f t="shared" si="486"/>
        <v>#DIV/0!</v>
      </c>
      <c r="AA1809" t="e">
        <f t="shared" si="495"/>
        <v>#DIV/0!</v>
      </c>
      <c r="AB1809" s="6" t="e">
        <f t="shared" si="496"/>
        <v>#DIV/0!</v>
      </c>
    </row>
    <row r="1810" spans="1:28" hidden="1" x14ac:dyDescent="0.2">
      <c r="A1810">
        <f>+予定価格!A1798</f>
        <v>0</v>
      </c>
      <c r="B1810" s="268">
        <f>ROUND(予定価格!B1798*査定表!$B$1949,-D1810)+E1810</f>
        <v>0</v>
      </c>
      <c r="C1810" s="268"/>
      <c r="D1810" s="32">
        <f t="shared" ref="D1810:D1873" si="497">+$F$14</f>
        <v>3</v>
      </c>
      <c r="E1810" s="33">
        <f t="shared" si="487"/>
        <v>0</v>
      </c>
      <c r="F1810" s="268">
        <f>IF($F$12=0,0,IF(予定価格!$G$1939=0,ROUND(予定価格!H1798*(入力表!$F$12/予定価格!$H$1943),-H1810),ROUND((予定価格!G1798*(入力表!$F$12-予定価格!$H$1943)/予定価格!$G$1943)+予定価格!H1798,-H1810)))+I1810</f>
        <v>0</v>
      </c>
      <c r="G1810" s="268"/>
      <c r="H1810" s="34">
        <f t="shared" ref="H1810:H1873" si="498">+$F$14</f>
        <v>3</v>
      </c>
      <c r="I1810" s="35">
        <f t="shared" si="488"/>
        <v>0</v>
      </c>
      <c r="J1810" s="252">
        <f t="shared" si="489"/>
        <v>0</v>
      </c>
      <c r="K1810" s="12">
        <f t="shared" si="490"/>
        <v>0</v>
      </c>
      <c r="L1810" s="37"/>
      <c r="M1810" s="6">
        <f>ROUND(予定価格!B1798*査定表!$B$1949,-$F$14)</f>
        <v>0</v>
      </c>
      <c r="N1810">
        <f>IF(M1810=0,1,M1810/予定価格!B1798)</f>
        <v>1</v>
      </c>
      <c r="O1810">
        <f t="shared" si="483"/>
        <v>11</v>
      </c>
      <c r="P1810">
        <f t="shared" si="491"/>
        <v>0</v>
      </c>
      <c r="Q1810">
        <f>IF(M1810=0,0,M1810/予定価格!B1798)</f>
        <v>0</v>
      </c>
      <c r="R1810">
        <f t="shared" si="484"/>
        <v>11</v>
      </c>
      <c r="S1810">
        <f t="shared" si="492"/>
        <v>0</v>
      </c>
      <c r="T1810" s="6">
        <f t="shared" si="493"/>
        <v>0</v>
      </c>
      <c r="U1810" s="6" t="e">
        <f>IF(予定価格!$G$1939=0,ROUND(予定価格!H1798*(入力表!$F$12/予定価格!$H$1943),-$F$14),ROUND((予定価格!G1798*(入力表!$F$12-予定価格!$H$1943)/予定価格!$G$1943)+予定価格!H1798,-$F$14))</f>
        <v>#DIV/0!</v>
      </c>
      <c r="V1810" t="e">
        <f>IF(U1810=0,1,IF(予定価格!O1798=0,1,(U1810-予定価格!P1798)/予定価格!O1798))</f>
        <v>#DIV/0!</v>
      </c>
      <c r="W1810" t="e">
        <f t="shared" si="485"/>
        <v>#DIV/0!</v>
      </c>
      <c r="X1810" t="e">
        <f t="shared" si="494"/>
        <v>#DIV/0!</v>
      </c>
      <c r="Y1810" t="e">
        <f>IF(U1810=0,0,IF(予定価格!G1798=0,0,(U1810-予定価格!H1798)/予定価格!G1798))</f>
        <v>#DIV/0!</v>
      </c>
      <c r="Z1810" t="e">
        <f t="shared" si="486"/>
        <v>#DIV/0!</v>
      </c>
      <c r="AA1810" t="e">
        <f t="shared" si="495"/>
        <v>#DIV/0!</v>
      </c>
      <c r="AB1810" s="6" t="e">
        <f t="shared" si="496"/>
        <v>#DIV/0!</v>
      </c>
    </row>
    <row r="1811" spans="1:28" hidden="1" x14ac:dyDescent="0.2">
      <c r="A1811">
        <f>+予定価格!A1799</f>
        <v>0</v>
      </c>
      <c r="B1811" s="268">
        <f>ROUND(予定価格!B1799*査定表!$B$1949,-D1811)+E1811</f>
        <v>0</v>
      </c>
      <c r="C1811" s="268"/>
      <c r="D1811" s="32">
        <f t="shared" si="497"/>
        <v>3</v>
      </c>
      <c r="E1811" s="33">
        <f t="shared" si="487"/>
        <v>0</v>
      </c>
      <c r="F1811" s="268">
        <f>IF($F$12=0,0,IF(予定価格!$G$1939=0,ROUND(予定価格!H1799*(入力表!$F$12/予定価格!$H$1943),-H1811),ROUND((予定価格!G1799*(入力表!$F$12-予定価格!$H$1943)/予定価格!$G$1943)+予定価格!H1799,-H1811)))+I1811</f>
        <v>0</v>
      </c>
      <c r="G1811" s="268"/>
      <c r="H1811" s="34">
        <f t="shared" si="498"/>
        <v>3</v>
      </c>
      <c r="I1811" s="35">
        <f t="shared" si="488"/>
        <v>0</v>
      </c>
      <c r="J1811" s="252">
        <f t="shared" si="489"/>
        <v>0</v>
      </c>
      <c r="K1811" s="12">
        <f t="shared" si="490"/>
        <v>0</v>
      </c>
      <c r="L1811" s="37"/>
      <c r="M1811" s="6">
        <f>ROUND(予定価格!B1799*査定表!$B$1949,-$F$14)</f>
        <v>0</v>
      </c>
      <c r="N1811">
        <f>IF(M1811=0,1,M1811/予定価格!B1799)</f>
        <v>1</v>
      </c>
      <c r="O1811">
        <f t="shared" si="483"/>
        <v>11</v>
      </c>
      <c r="P1811">
        <f t="shared" si="491"/>
        <v>0</v>
      </c>
      <c r="Q1811">
        <f>IF(M1811=0,0,M1811/予定価格!B1799)</f>
        <v>0</v>
      </c>
      <c r="R1811">
        <f t="shared" si="484"/>
        <v>11</v>
      </c>
      <c r="S1811">
        <f t="shared" si="492"/>
        <v>0</v>
      </c>
      <c r="T1811" s="6">
        <f t="shared" si="493"/>
        <v>0</v>
      </c>
      <c r="U1811" s="6" t="e">
        <f>IF(予定価格!$G$1939=0,ROUND(予定価格!H1799*(入力表!$F$12/予定価格!$H$1943),-$F$14),ROUND((予定価格!G1799*(入力表!$F$12-予定価格!$H$1943)/予定価格!$G$1943)+予定価格!H1799,-$F$14))</f>
        <v>#DIV/0!</v>
      </c>
      <c r="V1811" t="e">
        <f>IF(U1811=0,1,IF(予定価格!O1799=0,1,(U1811-予定価格!P1799)/予定価格!O1799))</f>
        <v>#DIV/0!</v>
      </c>
      <c r="W1811" t="e">
        <f t="shared" si="485"/>
        <v>#DIV/0!</v>
      </c>
      <c r="X1811" t="e">
        <f t="shared" si="494"/>
        <v>#DIV/0!</v>
      </c>
      <c r="Y1811" t="e">
        <f>IF(U1811=0,0,IF(予定価格!G1799=0,0,(U1811-予定価格!H1799)/予定価格!G1799))</f>
        <v>#DIV/0!</v>
      </c>
      <c r="Z1811" t="e">
        <f t="shared" si="486"/>
        <v>#DIV/0!</v>
      </c>
      <c r="AA1811" t="e">
        <f t="shared" si="495"/>
        <v>#DIV/0!</v>
      </c>
      <c r="AB1811" s="6" t="e">
        <f t="shared" si="496"/>
        <v>#DIV/0!</v>
      </c>
    </row>
    <row r="1812" spans="1:28" hidden="1" x14ac:dyDescent="0.2">
      <c r="A1812">
        <f>+予定価格!A1800</f>
        <v>0</v>
      </c>
      <c r="B1812" s="268">
        <f>ROUND(予定価格!B1800*査定表!$B$1949,-D1812)+E1812</f>
        <v>0</v>
      </c>
      <c r="C1812" s="268"/>
      <c r="D1812" s="32">
        <f t="shared" si="497"/>
        <v>3</v>
      </c>
      <c r="E1812" s="33">
        <f t="shared" si="487"/>
        <v>0</v>
      </c>
      <c r="F1812" s="268">
        <f>IF($F$12=0,0,IF(予定価格!$G$1939=0,ROUND(予定価格!H1800*(入力表!$F$12/予定価格!$H$1943),-H1812),ROUND((予定価格!G1800*(入力表!$F$12-予定価格!$H$1943)/予定価格!$G$1943)+予定価格!H1800,-H1812)))+I1812</f>
        <v>0</v>
      </c>
      <c r="G1812" s="268"/>
      <c r="H1812" s="34">
        <f t="shared" si="498"/>
        <v>3</v>
      </c>
      <c r="I1812" s="35">
        <f t="shared" si="488"/>
        <v>0</v>
      </c>
      <c r="J1812" s="252">
        <f t="shared" si="489"/>
        <v>0</v>
      </c>
      <c r="K1812" s="12">
        <f t="shared" si="490"/>
        <v>0</v>
      </c>
      <c r="L1812" s="37"/>
      <c r="M1812" s="6">
        <f>ROUND(予定価格!B1800*査定表!$B$1949,-$F$14)</f>
        <v>0</v>
      </c>
      <c r="N1812">
        <f>IF(M1812=0,1,M1812/予定価格!B1800)</f>
        <v>1</v>
      </c>
      <c r="O1812">
        <f t="shared" si="483"/>
        <v>11</v>
      </c>
      <c r="P1812">
        <f t="shared" si="491"/>
        <v>0</v>
      </c>
      <c r="Q1812">
        <f>IF(M1812=0,0,M1812/予定価格!B1800)</f>
        <v>0</v>
      </c>
      <c r="R1812">
        <f t="shared" si="484"/>
        <v>11</v>
      </c>
      <c r="S1812">
        <f t="shared" si="492"/>
        <v>0</v>
      </c>
      <c r="T1812" s="6">
        <f t="shared" si="493"/>
        <v>0</v>
      </c>
      <c r="U1812" s="6" t="e">
        <f>IF(予定価格!$G$1939=0,ROUND(予定価格!H1800*(入力表!$F$12/予定価格!$H$1943),-$F$14),ROUND((予定価格!G1800*(入力表!$F$12-予定価格!$H$1943)/予定価格!$G$1943)+予定価格!H1800,-$F$14))</f>
        <v>#DIV/0!</v>
      </c>
      <c r="V1812" t="e">
        <f>IF(U1812=0,1,IF(予定価格!O1800=0,1,(U1812-予定価格!P1800)/予定価格!O1800))</f>
        <v>#DIV/0!</v>
      </c>
      <c r="W1812" t="e">
        <f t="shared" si="485"/>
        <v>#DIV/0!</v>
      </c>
      <c r="X1812" t="e">
        <f t="shared" si="494"/>
        <v>#DIV/0!</v>
      </c>
      <c r="Y1812" t="e">
        <f>IF(U1812=0,0,IF(予定価格!G1800=0,0,(U1812-予定価格!H1800)/予定価格!G1800))</f>
        <v>#DIV/0!</v>
      </c>
      <c r="Z1812" t="e">
        <f t="shared" si="486"/>
        <v>#DIV/0!</v>
      </c>
      <c r="AA1812" t="e">
        <f t="shared" si="495"/>
        <v>#DIV/0!</v>
      </c>
      <c r="AB1812" s="6" t="e">
        <f t="shared" si="496"/>
        <v>#DIV/0!</v>
      </c>
    </row>
    <row r="1813" spans="1:28" hidden="1" x14ac:dyDescent="0.2">
      <c r="A1813">
        <f>+予定価格!A1801</f>
        <v>0</v>
      </c>
      <c r="B1813" s="268">
        <f>ROUND(予定価格!B1801*査定表!$B$1949,-D1813)+E1813</f>
        <v>0</v>
      </c>
      <c r="C1813" s="268"/>
      <c r="D1813" s="32">
        <f t="shared" si="497"/>
        <v>3</v>
      </c>
      <c r="E1813" s="33">
        <f t="shared" si="487"/>
        <v>0</v>
      </c>
      <c r="F1813" s="268">
        <f>IF($F$12=0,0,IF(予定価格!$G$1939=0,ROUND(予定価格!H1801*(入力表!$F$12/予定価格!$H$1943),-H1813),ROUND((予定価格!G1801*(入力表!$F$12-予定価格!$H$1943)/予定価格!$G$1943)+予定価格!H1801,-H1813)))+I1813</f>
        <v>0</v>
      </c>
      <c r="G1813" s="268"/>
      <c r="H1813" s="34">
        <f t="shared" si="498"/>
        <v>3</v>
      </c>
      <c r="I1813" s="35">
        <f t="shared" si="488"/>
        <v>0</v>
      </c>
      <c r="J1813" s="252">
        <f t="shared" si="489"/>
        <v>0</v>
      </c>
      <c r="K1813" s="12">
        <f t="shared" si="490"/>
        <v>0</v>
      </c>
      <c r="L1813" s="37"/>
      <c r="M1813" s="6">
        <f>ROUND(予定価格!B1801*査定表!$B$1949,-$F$14)</f>
        <v>0</v>
      </c>
      <c r="N1813">
        <f>IF(M1813=0,1,M1813/予定価格!B1801)</f>
        <v>1</v>
      </c>
      <c r="O1813">
        <f t="shared" si="483"/>
        <v>11</v>
      </c>
      <c r="P1813">
        <f t="shared" si="491"/>
        <v>0</v>
      </c>
      <c r="Q1813">
        <f>IF(M1813=0,0,M1813/予定価格!B1801)</f>
        <v>0</v>
      </c>
      <c r="R1813">
        <f t="shared" si="484"/>
        <v>11</v>
      </c>
      <c r="S1813">
        <f t="shared" si="492"/>
        <v>0</v>
      </c>
      <c r="T1813" s="6">
        <f t="shared" si="493"/>
        <v>0</v>
      </c>
      <c r="U1813" s="6" t="e">
        <f>IF(予定価格!$G$1939=0,ROUND(予定価格!H1801*(入力表!$F$12/予定価格!$H$1943),-$F$14),ROUND((予定価格!G1801*(入力表!$F$12-予定価格!$H$1943)/予定価格!$G$1943)+予定価格!H1801,-$F$14))</f>
        <v>#DIV/0!</v>
      </c>
      <c r="V1813" t="e">
        <f>IF(U1813=0,1,IF(予定価格!O1801=0,1,(U1813-予定価格!P1801)/予定価格!O1801))</f>
        <v>#DIV/0!</v>
      </c>
      <c r="W1813" t="e">
        <f t="shared" si="485"/>
        <v>#DIV/0!</v>
      </c>
      <c r="X1813" t="e">
        <f t="shared" si="494"/>
        <v>#DIV/0!</v>
      </c>
      <c r="Y1813" t="e">
        <f>IF(U1813=0,0,IF(予定価格!G1801=0,0,(U1813-予定価格!H1801)/予定価格!G1801))</f>
        <v>#DIV/0!</v>
      </c>
      <c r="Z1813" t="e">
        <f t="shared" si="486"/>
        <v>#DIV/0!</v>
      </c>
      <c r="AA1813" t="e">
        <f t="shared" si="495"/>
        <v>#DIV/0!</v>
      </c>
      <c r="AB1813" s="6" t="e">
        <f t="shared" si="496"/>
        <v>#DIV/0!</v>
      </c>
    </row>
    <row r="1814" spans="1:28" hidden="1" x14ac:dyDescent="0.2">
      <c r="A1814">
        <f>+予定価格!A1802</f>
        <v>0</v>
      </c>
      <c r="B1814" s="268">
        <f>ROUND(予定価格!B1802*査定表!$B$1949,-D1814)+E1814</f>
        <v>0</v>
      </c>
      <c r="C1814" s="268"/>
      <c r="D1814" s="32">
        <f t="shared" si="497"/>
        <v>3</v>
      </c>
      <c r="E1814" s="33">
        <f t="shared" si="487"/>
        <v>0</v>
      </c>
      <c r="F1814" s="268">
        <f>IF($F$12=0,0,IF(予定価格!$G$1939=0,ROUND(予定価格!H1802*(入力表!$F$12/予定価格!$H$1943),-H1814),ROUND((予定価格!G1802*(入力表!$F$12-予定価格!$H$1943)/予定価格!$G$1943)+予定価格!H1802,-H1814)))+I1814</f>
        <v>0</v>
      </c>
      <c r="G1814" s="268"/>
      <c r="H1814" s="34">
        <f t="shared" si="498"/>
        <v>3</v>
      </c>
      <c r="I1814" s="35">
        <f t="shared" si="488"/>
        <v>0</v>
      </c>
      <c r="J1814" s="252">
        <f t="shared" si="489"/>
        <v>0</v>
      </c>
      <c r="K1814" s="12">
        <f t="shared" si="490"/>
        <v>0</v>
      </c>
      <c r="L1814" s="37"/>
      <c r="M1814" s="6">
        <f>ROUND(予定価格!B1802*査定表!$B$1949,-$F$14)</f>
        <v>0</v>
      </c>
      <c r="N1814">
        <f>IF(M1814=0,1,M1814/予定価格!B1802)</f>
        <v>1</v>
      </c>
      <c r="O1814">
        <f t="shared" si="483"/>
        <v>11</v>
      </c>
      <c r="P1814">
        <f t="shared" si="491"/>
        <v>0</v>
      </c>
      <c r="Q1814">
        <f>IF(M1814=0,0,M1814/予定価格!B1802)</f>
        <v>0</v>
      </c>
      <c r="R1814">
        <f t="shared" si="484"/>
        <v>11</v>
      </c>
      <c r="S1814">
        <f t="shared" si="492"/>
        <v>0</v>
      </c>
      <c r="T1814" s="6">
        <f t="shared" si="493"/>
        <v>0</v>
      </c>
      <c r="U1814" s="6" t="e">
        <f>IF(予定価格!$G$1939=0,ROUND(予定価格!H1802*(入力表!$F$12/予定価格!$H$1943),-$F$14),ROUND((予定価格!G1802*(入力表!$F$12-予定価格!$H$1943)/予定価格!$G$1943)+予定価格!H1802,-$F$14))</f>
        <v>#DIV/0!</v>
      </c>
      <c r="V1814" t="e">
        <f>IF(U1814=0,1,IF(予定価格!O1802=0,1,(U1814-予定価格!P1802)/予定価格!O1802))</f>
        <v>#DIV/0!</v>
      </c>
      <c r="W1814" t="e">
        <f t="shared" si="485"/>
        <v>#DIV/0!</v>
      </c>
      <c r="X1814" t="e">
        <f t="shared" si="494"/>
        <v>#DIV/0!</v>
      </c>
      <c r="Y1814" t="e">
        <f>IF(U1814=0,0,IF(予定価格!G1802=0,0,(U1814-予定価格!H1802)/予定価格!G1802))</f>
        <v>#DIV/0!</v>
      </c>
      <c r="Z1814" t="e">
        <f t="shared" si="486"/>
        <v>#DIV/0!</v>
      </c>
      <c r="AA1814" t="e">
        <f t="shared" si="495"/>
        <v>#DIV/0!</v>
      </c>
      <c r="AB1814" s="6" t="e">
        <f t="shared" si="496"/>
        <v>#DIV/0!</v>
      </c>
    </row>
    <row r="1815" spans="1:28" hidden="1" x14ac:dyDescent="0.2">
      <c r="A1815">
        <f>+予定価格!A1803</f>
        <v>0</v>
      </c>
      <c r="B1815" s="268">
        <f>ROUND(予定価格!B1803*査定表!$B$1949,-D1815)+E1815</f>
        <v>0</v>
      </c>
      <c r="C1815" s="268"/>
      <c r="D1815" s="32">
        <f t="shared" si="497"/>
        <v>3</v>
      </c>
      <c r="E1815" s="33">
        <f t="shared" si="487"/>
        <v>0</v>
      </c>
      <c r="F1815" s="268">
        <f>IF($F$12=0,0,IF(予定価格!$G$1939=0,ROUND(予定価格!H1803*(入力表!$F$12/予定価格!$H$1943),-H1815),ROUND((予定価格!G1803*(入力表!$F$12-予定価格!$H$1943)/予定価格!$G$1943)+予定価格!H1803,-H1815)))+I1815</f>
        <v>0</v>
      </c>
      <c r="G1815" s="268"/>
      <c r="H1815" s="34">
        <f t="shared" si="498"/>
        <v>3</v>
      </c>
      <c r="I1815" s="35">
        <f t="shared" si="488"/>
        <v>0</v>
      </c>
      <c r="J1815" s="252">
        <f t="shared" si="489"/>
        <v>0</v>
      </c>
      <c r="K1815" s="12">
        <f t="shared" si="490"/>
        <v>0</v>
      </c>
      <c r="L1815" s="37"/>
      <c r="M1815" s="6">
        <f>ROUND(予定価格!B1803*査定表!$B$1949,-$F$14)</f>
        <v>0</v>
      </c>
      <c r="N1815">
        <f>IF(M1815=0,1,M1815/予定価格!B1803)</f>
        <v>1</v>
      </c>
      <c r="O1815">
        <f t="shared" si="483"/>
        <v>11</v>
      </c>
      <c r="P1815">
        <f t="shared" si="491"/>
        <v>0</v>
      </c>
      <c r="Q1815">
        <f>IF(M1815=0,0,M1815/予定価格!B1803)</f>
        <v>0</v>
      </c>
      <c r="R1815">
        <f t="shared" si="484"/>
        <v>11</v>
      </c>
      <c r="S1815">
        <f t="shared" si="492"/>
        <v>0</v>
      </c>
      <c r="T1815" s="6">
        <f t="shared" si="493"/>
        <v>0</v>
      </c>
      <c r="U1815" s="6" t="e">
        <f>IF(予定価格!$G$1939=0,ROUND(予定価格!H1803*(入力表!$F$12/予定価格!$H$1943),-$F$14),ROUND((予定価格!G1803*(入力表!$F$12-予定価格!$H$1943)/予定価格!$G$1943)+予定価格!H1803,-$F$14))</f>
        <v>#DIV/0!</v>
      </c>
      <c r="V1815" t="e">
        <f>IF(U1815=0,1,IF(予定価格!O1803=0,1,(U1815-予定価格!P1803)/予定価格!O1803))</f>
        <v>#DIV/0!</v>
      </c>
      <c r="W1815" t="e">
        <f t="shared" si="485"/>
        <v>#DIV/0!</v>
      </c>
      <c r="X1815" t="e">
        <f t="shared" si="494"/>
        <v>#DIV/0!</v>
      </c>
      <c r="Y1815" t="e">
        <f>IF(U1815=0,0,IF(予定価格!G1803=0,0,(U1815-予定価格!H1803)/予定価格!G1803))</f>
        <v>#DIV/0!</v>
      </c>
      <c r="Z1815" t="e">
        <f t="shared" si="486"/>
        <v>#DIV/0!</v>
      </c>
      <c r="AA1815" t="e">
        <f t="shared" si="495"/>
        <v>#DIV/0!</v>
      </c>
      <c r="AB1815" s="6" t="e">
        <f t="shared" si="496"/>
        <v>#DIV/0!</v>
      </c>
    </row>
    <row r="1816" spans="1:28" hidden="1" x14ac:dyDescent="0.2">
      <c r="A1816">
        <f>+予定価格!A1804</f>
        <v>0</v>
      </c>
      <c r="B1816" s="268">
        <f>ROUND(予定価格!B1804*査定表!$B$1949,-D1816)+E1816</f>
        <v>0</v>
      </c>
      <c r="C1816" s="268"/>
      <c r="D1816" s="32">
        <f t="shared" si="497"/>
        <v>3</v>
      </c>
      <c r="E1816" s="33">
        <f t="shared" si="487"/>
        <v>0</v>
      </c>
      <c r="F1816" s="268">
        <f>IF($F$12=0,0,IF(予定価格!$G$1939=0,ROUND(予定価格!H1804*(入力表!$F$12/予定価格!$H$1943),-H1816),ROUND((予定価格!G1804*(入力表!$F$12-予定価格!$H$1943)/予定価格!$G$1943)+予定価格!H1804,-H1816)))+I1816</f>
        <v>0</v>
      </c>
      <c r="G1816" s="268"/>
      <c r="H1816" s="34">
        <f t="shared" si="498"/>
        <v>3</v>
      </c>
      <c r="I1816" s="35">
        <f t="shared" si="488"/>
        <v>0</v>
      </c>
      <c r="J1816" s="252">
        <f t="shared" si="489"/>
        <v>0</v>
      </c>
      <c r="K1816" s="12">
        <f t="shared" si="490"/>
        <v>0</v>
      </c>
      <c r="L1816" s="37"/>
      <c r="M1816" s="6">
        <f>ROUND(予定価格!B1804*査定表!$B$1949,-$F$14)</f>
        <v>0</v>
      </c>
      <c r="N1816">
        <f>IF(M1816=0,1,M1816/予定価格!B1804)</f>
        <v>1</v>
      </c>
      <c r="O1816">
        <f t="shared" si="483"/>
        <v>11</v>
      </c>
      <c r="P1816">
        <f t="shared" si="491"/>
        <v>0</v>
      </c>
      <c r="Q1816">
        <f>IF(M1816=0,0,M1816/予定価格!B1804)</f>
        <v>0</v>
      </c>
      <c r="R1816">
        <f t="shared" si="484"/>
        <v>11</v>
      </c>
      <c r="S1816">
        <f t="shared" si="492"/>
        <v>0</v>
      </c>
      <c r="T1816" s="6">
        <f t="shared" si="493"/>
        <v>0</v>
      </c>
      <c r="U1816" s="6" t="e">
        <f>IF(予定価格!$G$1939=0,ROUND(予定価格!H1804*(入力表!$F$12/予定価格!$H$1943),-$F$14),ROUND((予定価格!G1804*(入力表!$F$12-予定価格!$H$1943)/予定価格!$G$1943)+予定価格!H1804,-$F$14))</f>
        <v>#DIV/0!</v>
      </c>
      <c r="V1816" t="e">
        <f>IF(U1816=0,1,IF(予定価格!O1804=0,1,(U1816-予定価格!P1804)/予定価格!O1804))</f>
        <v>#DIV/0!</v>
      </c>
      <c r="W1816" t="e">
        <f t="shared" si="485"/>
        <v>#DIV/0!</v>
      </c>
      <c r="X1816" t="e">
        <f t="shared" si="494"/>
        <v>#DIV/0!</v>
      </c>
      <c r="Y1816" t="e">
        <f>IF(U1816=0,0,IF(予定価格!G1804=0,0,(U1816-予定価格!H1804)/予定価格!G1804))</f>
        <v>#DIV/0!</v>
      </c>
      <c r="Z1816" t="e">
        <f t="shared" si="486"/>
        <v>#DIV/0!</v>
      </c>
      <c r="AA1816" t="e">
        <f t="shared" si="495"/>
        <v>#DIV/0!</v>
      </c>
      <c r="AB1816" s="6" t="e">
        <f t="shared" si="496"/>
        <v>#DIV/0!</v>
      </c>
    </row>
    <row r="1817" spans="1:28" hidden="1" x14ac:dyDescent="0.2">
      <c r="A1817">
        <f>+予定価格!A1805</f>
        <v>0</v>
      </c>
      <c r="B1817" s="268">
        <f>ROUND(予定価格!B1805*査定表!$B$1949,-D1817)+E1817</f>
        <v>0</v>
      </c>
      <c r="C1817" s="268"/>
      <c r="D1817" s="32">
        <f t="shared" si="497"/>
        <v>3</v>
      </c>
      <c r="E1817" s="33">
        <f t="shared" si="487"/>
        <v>0</v>
      </c>
      <c r="F1817" s="268">
        <f>IF($F$12=0,0,IF(予定価格!$G$1939=0,ROUND(予定価格!H1805*(入力表!$F$12/予定価格!$H$1943),-H1817),ROUND((予定価格!G1805*(入力表!$F$12-予定価格!$H$1943)/予定価格!$G$1943)+予定価格!H1805,-H1817)))+I1817</f>
        <v>0</v>
      </c>
      <c r="G1817" s="268"/>
      <c r="H1817" s="34">
        <f t="shared" si="498"/>
        <v>3</v>
      </c>
      <c r="I1817" s="35">
        <f t="shared" si="488"/>
        <v>0</v>
      </c>
      <c r="J1817" s="252">
        <f t="shared" si="489"/>
        <v>0</v>
      </c>
      <c r="K1817" s="12">
        <f t="shared" si="490"/>
        <v>0</v>
      </c>
      <c r="L1817" s="37"/>
      <c r="M1817" s="6">
        <f>ROUND(予定価格!B1805*査定表!$B$1949,-$F$14)</f>
        <v>0</v>
      </c>
      <c r="N1817">
        <f>IF(M1817=0,1,M1817/予定価格!B1805)</f>
        <v>1</v>
      </c>
      <c r="O1817">
        <f t="shared" si="483"/>
        <v>11</v>
      </c>
      <c r="P1817">
        <f t="shared" si="491"/>
        <v>0</v>
      </c>
      <c r="Q1817">
        <f>IF(M1817=0,0,M1817/予定価格!B1805)</f>
        <v>0</v>
      </c>
      <c r="R1817">
        <f t="shared" si="484"/>
        <v>11</v>
      </c>
      <c r="S1817">
        <f t="shared" si="492"/>
        <v>0</v>
      </c>
      <c r="T1817" s="6">
        <f t="shared" si="493"/>
        <v>0</v>
      </c>
      <c r="U1817" s="6" t="e">
        <f>IF(予定価格!$G$1939=0,ROUND(予定価格!H1805*(入力表!$F$12/予定価格!$H$1943),-$F$14),ROUND((予定価格!G1805*(入力表!$F$12-予定価格!$H$1943)/予定価格!$G$1943)+予定価格!H1805,-$F$14))</f>
        <v>#DIV/0!</v>
      </c>
      <c r="V1817" t="e">
        <f>IF(U1817=0,1,IF(予定価格!O1805=0,1,(U1817-予定価格!P1805)/予定価格!O1805))</f>
        <v>#DIV/0!</v>
      </c>
      <c r="W1817" t="e">
        <f t="shared" si="485"/>
        <v>#DIV/0!</v>
      </c>
      <c r="X1817" t="e">
        <f t="shared" si="494"/>
        <v>#DIV/0!</v>
      </c>
      <c r="Y1817" t="e">
        <f>IF(U1817=0,0,IF(予定価格!G1805=0,0,(U1817-予定価格!H1805)/予定価格!G1805))</f>
        <v>#DIV/0!</v>
      </c>
      <c r="Z1817" t="e">
        <f t="shared" si="486"/>
        <v>#DIV/0!</v>
      </c>
      <c r="AA1817" t="e">
        <f t="shared" si="495"/>
        <v>#DIV/0!</v>
      </c>
      <c r="AB1817" s="6" t="e">
        <f t="shared" si="496"/>
        <v>#DIV/0!</v>
      </c>
    </row>
    <row r="1818" spans="1:28" hidden="1" x14ac:dyDescent="0.2">
      <c r="A1818">
        <f>+予定価格!A1806</f>
        <v>0</v>
      </c>
      <c r="B1818" s="268">
        <f>ROUND(予定価格!B1806*査定表!$B$1949,-D1818)+E1818</f>
        <v>0</v>
      </c>
      <c r="C1818" s="268"/>
      <c r="D1818" s="32">
        <f t="shared" si="497"/>
        <v>3</v>
      </c>
      <c r="E1818" s="33">
        <f t="shared" si="487"/>
        <v>0</v>
      </c>
      <c r="F1818" s="268">
        <f>IF($F$12=0,0,IF(予定価格!$G$1939=0,ROUND(予定価格!H1806*(入力表!$F$12/予定価格!$H$1943),-H1818),ROUND((予定価格!G1806*(入力表!$F$12-予定価格!$H$1943)/予定価格!$G$1943)+予定価格!H1806,-H1818)))+I1818</f>
        <v>0</v>
      </c>
      <c r="G1818" s="268"/>
      <c r="H1818" s="34">
        <f t="shared" si="498"/>
        <v>3</v>
      </c>
      <c r="I1818" s="35">
        <f t="shared" si="488"/>
        <v>0</v>
      </c>
      <c r="J1818" s="252">
        <f t="shared" si="489"/>
        <v>0</v>
      </c>
      <c r="K1818" s="12">
        <f t="shared" si="490"/>
        <v>0</v>
      </c>
      <c r="L1818" s="37"/>
      <c r="M1818" s="6">
        <f>ROUND(予定価格!B1806*査定表!$B$1949,-$F$14)</f>
        <v>0</v>
      </c>
      <c r="N1818">
        <f>IF(M1818=0,1,M1818/予定価格!B1806)</f>
        <v>1</v>
      </c>
      <c r="O1818">
        <f t="shared" ref="O1818:O1881" si="499">RANK(N1818,N$17:N$1984,1)</f>
        <v>11</v>
      </c>
      <c r="P1818">
        <f t="shared" si="491"/>
        <v>0</v>
      </c>
      <c r="Q1818">
        <f>IF(M1818=0,0,M1818/予定価格!B1806)</f>
        <v>0</v>
      </c>
      <c r="R1818">
        <f t="shared" ref="R1818:R1881" si="500">RANK(Q1818,Q$17:Q$1984,0)</f>
        <v>11</v>
      </c>
      <c r="S1818">
        <f t="shared" si="492"/>
        <v>0</v>
      </c>
      <c r="T1818" s="6">
        <f t="shared" si="493"/>
        <v>0</v>
      </c>
      <c r="U1818" s="6" t="e">
        <f>IF(予定価格!$G$1939=0,ROUND(予定価格!H1806*(入力表!$F$12/予定価格!$H$1943),-$F$14),ROUND((予定価格!G1806*(入力表!$F$12-予定価格!$H$1943)/予定価格!$G$1943)+予定価格!H1806,-$F$14))</f>
        <v>#DIV/0!</v>
      </c>
      <c r="V1818" t="e">
        <f>IF(U1818=0,1,IF(予定価格!O1806=0,1,(U1818-予定価格!P1806)/予定価格!O1806))</f>
        <v>#DIV/0!</v>
      </c>
      <c r="W1818" t="e">
        <f t="shared" ref="W1818:W1881" si="501">RANK(V1818,V$17:V$1984,1)</f>
        <v>#DIV/0!</v>
      </c>
      <c r="X1818" t="e">
        <f t="shared" si="494"/>
        <v>#DIV/0!</v>
      </c>
      <c r="Y1818" t="e">
        <f>IF(U1818=0,0,IF(予定価格!G1806=0,0,(U1818-予定価格!H1806)/予定価格!G1806))</f>
        <v>#DIV/0!</v>
      </c>
      <c r="Z1818" t="e">
        <f t="shared" ref="Z1818:Z1881" si="502">RANK(Y1818,Y$17:Y$1984,0)</f>
        <v>#DIV/0!</v>
      </c>
      <c r="AA1818" t="e">
        <f t="shared" si="495"/>
        <v>#DIV/0!</v>
      </c>
      <c r="AB1818" s="6" t="e">
        <f t="shared" si="496"/>
        <v>#DIV/0!</v>
      </c>
    </row>
    <row r="1819" spans="1:28" hidden="1" x14ac:dyDescent="0.2">
      <c r="A1819">
        <f>+予定価格!A1807</f>
        <v>0</v>
      </c>
      <c r="B1819" s="268">
        <f>ROUND(予定価格!B1807*査定表!$B$1949,-D1819)+E1819</f>
        <v>0</v>
      </c>
      <c r="C1819" s="268"/>
      <c r="D1819" s="32">
        <f t="shared" si="497"/>
        <v>3</v>
      </c>
      <c r="E1819" s="33">
        <f t="shared" si="487"/>
        <v>0</v>
      </c>
      <c r="F1819" s="268">
        <f>IF($F$12=0,0,IF(予定価格!$G$1939=0,ROUND(予定価格!H1807*(入力表!$F$12/予定価格!$H$1943),-H1819),ROUND((予定価格!G1807*(入力表!$F$12-予定価格!$H$1943)/予定価格!$G$1943)+予定価格!H1807,-H1819)))+I1819</f>
        <v>0</v>
      </c>
      <c r="G1819" s="268"/>
      <c r="H1819" s="34">
        <f t="shared" si="498"/>
        <v>3</v>
      </c>
      <c r="I1819" s="35">
        <f t="shared" si="488"/>
        <v>0</v>
      </c>
      <c r="J1819" s="252">
        <f t="shared" si="489"/>
        <v>0</v>
      </c>
      <c r="K1819" s="12">
        <f t="shared" si="490"/>
        <v>0</v>
      </c>
      <c r="L1819" s="37"/>
      <c r="M1819" s="6">
        <f>ROUND(予定価格!B1807*査定表!$B$1949,-$F$14)</f>
        <v>0</v>
      </c>
      <c r="N1819">
        <f>IF(M1819=0,1,M1819/予定価格!B1807)</f>
        <v>1</v>
      </c>
      <c r="O1819">
        <f t="shared" si="499"/>
        <v>11</v>
      </c>
      <c r="P1819">
        <f t="shared" si="491"/>
        <v>0</v>
      </c>
      <c r="Q1819">
        <f>IF(M1819=0,0,M1819/予定価格!B1807)</f>
        <v>0</v>
      </c>
      <c r="R1819">
        <f t="shared" si="500"/>
        <v>11</v>
      </c>
      <c r="S1819">
        <f t="shared" si="492"/>
        <v>0</v>
      </c>
      <c r="T1819" s="6">
        <f t="shared" si="493"/>
        <v>0</v>
      </c>
      <c r="U1819" s="6" t="e">
        <f>IF(予定価格!$G$1939=0,ROUND(予定価格!H1807*(入力表!$F$12/予定価格!$H$1943),-$F$14),ROUND((予定価格!G1807*(入力表!$F$12-予定価格!$H$1943)/予定価格!$G$1943)+予定価格!H1807,-$F$14))</f>
        <v>#DIV/0!</v>
      </c>
      <c r="V1819" t="e">
        <f>IF(U1819=0,1,IF(予定価格!O1807=0,1,(U1819-予定価格!P1807)/予定価格!O1807))</f>
        <v>#DIV/0!</v>
      </c>
      <c r="W1819" t="e">
        <f t="shared" si="501"/>
        <v>#DIV/0!</v>
      </c>
      <c r="X1819" t="e">
        <f t="shared" si="494"/>
        <v>#DIV/0!</v>
      </c>
      <c r="Y1819" t="e">
        <f>IF(U1819=0,0,IF(予定価格!G1807=0,0,(U1819-予定価格!H1807)/予定価格!G1807))</f>
        <v>#DIV/0!</v>
      </c>
      <c r="Z1819" t="e">
        <f t="shared" si="502"/>
        <v>#DIV/0!</v>
      </c>
      <c r="AA1819" t="e">
        <f t="shared" si="495"/>
        <v>#DIV/0!</v>
      </c>
      <c r="AB1819" s="6" t="e">
        <f t="shared" si="496"/>
        <v>#DIV/0!</v>
      </c>
    </row>
    <row r="1820" spans="1:28" hidden="1" x14ac:dyDescent="0.2">
      <c r="A1820">
        <f>+予定価格!A1808</f>
        <v>0</v>
      </c>
      <c r="B1820" s="268">
        <f>ROUND(予定価格!B1808*査定表!$B$1949,-D1820)+E1820</f>
        <v>0</v>
      </c>
      <c r="C1820" s="268"/>
      <c r="D1820" s="32">
        <f t="shared" si="497"/>
        <v>3</v>
      </c>
      <c r="E1820" s="33">
        <f t="shared" si="487"/>
        <v>0</v>
      </c>
      <c r="F1820" s="268">
        <f>IF($F$12=0,0,IF(予定価格!$G$1939=0,ROUND(予定価格!H1808*(入力表!$F$12/予定価格!$H$1943),-H1820),ROUND((予定価格!G1808*(入力表!$F$12-予定価格!$H$1943)/予定価格!$G$1943)+予定価格!H1808,-H1820)))+I1820</f>
        <v>0</v>
      </c>
      <c r="G1820" s="268"/>
      <c r="H1820" s="34">
        <f t="shared" si="498"/>
        <v>3</v>
      </c>
      <c r="I1820" s="35">
        <f t="shared" si="488"/>
        <v>0</v>
      </c>
      <c r="J1820" s="252">
        <f t="shared" si="489"/>
        <v>0</v>
      </c>
      <c r="K1820" s="12">
        <f t="shared" si="490"/>
        <v>0</v>
      </c>
      <c r="L1820" s="37"/>
      <c r="M1820" s="6">
        <f>ROUND(予定価格!B1808*査定表!$B$1949,-$F$14)</f>
        <v>0</v>
      </c>
      <c r="N1820">
        <f>IF(M1820=0,1,M1820/予定価格!B1808)</f>
        <v>1</v>
      </c>
      <c r="O1820">
        <f t="shared" si="499"/>
        <v>11</v>
      </c>
      <c r="P1820">
        <f t="shared" si="491"/>
        <v>0</v>
      </c>
      <c r="Q1820">
        <f>IF(M1820=0,0,M1820/予定価格!B1808)</f>
        <v>0</v>
      </c>
      <c r="R1820">
        <f t="shared" si="500"/>
        <v>11</v>
      </c>
      <c r="S1820">
        <f t="shared" si="492"/>
        <v>0</v>
      </c>
      <c r="T1820" s="6">
        <f t="shared" si="493"/>
        <v>0</v>
      </c>
      <c r="U1820" s="6" t="e">
        <f>IF(予定価格!$G$1939=0,ROUND(予定価格!H1808*(入力表!$F$12/予定価格!$H$1943),-$F$14),ROUND((予定価格!G1808*(入力表!$F$12-予定価格!$H$1943)/予定価格!$G$1943)+予定価格!H1808,-$F$14))</f>
        <v>#DIV/0!</v>
      </c>
      <c r="V1820" t="e">
        <f>IF(U1820=0,1,IF(予定価格!O1808=0,1,(U1820-予定価格!P1808)/予定価格!O1808))</f>
        <v>#DIV/0!</v>
      </c>
      <c r="W1820" t="e">
        <f t="shared" si="501"/>
        <v>#DIV/0!</v>
      </c>
      <c r="X1820" t="e">
        <f t="shared" si="494"/>
        <v>#DIV/0!</v>
      </c>
      <c r="Y1820" t="e">
        <f>IF(U1820=0,0,IF(予定価格!G1808=0,0,(U1820-予定価格!H1808)/予定価格!G1808))</f>
        <v>#DIV/0!</v>
      </c>
      <c r="Z1820" t="e">
        <f t="shared" si="502"/>
        <v>#DIV/0!</v>
      </c>
      <c r="AA1820" t="e">
        <f t="shared" si="495"/>
        <v>#DIV/0!</v>
      </c>
      <c r="AB1820" s="6" t="e">
        <f t="shared" si="496"/>
        <v>#DIV/0!</v>
      </c>
    </row>
    <row r="1821" spans="1:28" hidden="1" x14ac:dyDescent="0.2">
      <c r="A1821">
        <f>+予定価格!A1809</f>
        <v>0</v>
      </c>
      <c r="B1821" s="268">
        <f>ROUND(予定価格!B1809*査定表!$B$1949,-D1821)+E1821</f>
        <v>0</v>
      </c>
      <c r="C1821" s="268"/>
      <c r="D1821" s="32">
        <f t="shared" si="497"/>
        <v>3</v>
      </c>
      <c r="E1821" s="33">
        <f t="shared" si="487"/>
        <v>0</v>
      </c>
      <c r="F1821" s="268">
        <f>IF($F$12=0,0,IF(予定価格!$G$1939=0,ROUND(予定価格!H1809*(入力表!$F$12/予定価格!$H$1943),-H1821),ROUND((予定価格!G1809*(入力表!$F$12-予定価格!$H$1943)/予定価格!$G$1943)+予定価格!H1809,-H1821)))+I1821</f>
        <v>0</v>
      </c>
      <c r="G1821" s="268"/>
      <c r="H1821" s="34">
        <f t="shared" si="498"/>
        <v>3</v>
      </c>
      <c r="I1821" s="35">
        <f t="shared" si="488"/>
        <v>0</v>
      </c>
      <c r="J1821" s="252">
        <f t="shared" si="489"/>
        <v>0</v>
      </c>
      <c r="K1821" s="12">
        <f t="shared" si="490"/>
        <v>0</v>
      </c>
      <c r="L1821" s="37"/>
      <c r="M1821" s="6">
        <f>ROUND(予定価格!B1809*査定表!$B$1949,-$F$14)</f>
        <v>0</v>
      </c>
      <c r="N1821">
        <f>IF(M1821=0,1,M1821/予定価格!B1809)</f>
        <v>1</v>
      </c>
      <c r="O1821">
        <f t="shared" si="499"/>
        <v>11</v>
      </c>
      <c r="P1821">
        <f t="shared" si="491"/>
        <v>0</v>
      </c>
      <c r="Q1821">
        <f>IF(M1821=0,0,M1821/予定価格!B1809)</f>
        <v>0</v>
      </c>
      <c r="R1821">
        <f t="shared" si="500"/>
        <v>11</v>
      </c>
      <c r="S1821">
        <f t="shared" si="492"/>
        <v>0</v>
      </c>
      <c r="T1821" s="6">
        <f t="shared" si="493"/>
        <v>0</v>
      </c>
      <c r="U1821" s="6" t="e">
        <f>IF(予定価格!$G$1939=0,ROUND(予定価格!H1809*(入力表!$F$12/予定価格!$H$1943),-$F$14),ROUND((予定価格!G1809*(入力表!$F$12-予定価格!$H$1943)/予定価格!$G$1943)+予定価格!H1809,-$F$14))</f>
        <v>#DIV/0!</v>
      </c>
      <c r="V1821" t="e">
        <f>IF(U1821=0,1,IF(予定価格!O1809=0,1,(U1821-予定価格!P1809)/予定価格!O1809))</f>
        <v>#DIV/0!</v>
      </c>
      <c r="W1821" t="e">
        <f t="shared" si="501"/>
        <v>#DIV/0!</v>
      </c>
      <c r="X1821" t="e">
        <f t="shared" si="494"/>
        <v>#DIV/0!</v>
      </c>
      <c r="Y1821" t="e">
        <f>IF(U1821=0,0,IF(予定価格!G1809=0,0,(U1821-予定価格!H1809)/予定価格!G1809))</f>
        <v>#DIV/0!</v>
      </c>
      <c r="Z1821" t="e">
        <f t="shared" si="502"/>
        <v>#DIV/0!</v>
      </c>
      <c r="AA1821" t="e">
        <f t="shared" si="495"/>
        <v>#DIV/0!</v>
      </c>
      <c r="AB1821" s="6" t="e">
        <f t="shared" si="496"/>
        <v>#DIV/0!</v>
      </c>
    </row>
    <row r="1822" spans="1:28" hidden="1" x14ac:dyDescent="0.2">
      <c r="A1822">
        <f>+予定価格!A1810</f>
        <v>0</v>
      </c>
      <c r="B1822" s="268">
        <f>ROUND(予定価格!B1810*査定表!$B$1949,-D1822)+E1822</f>
        <v>0</v>
      </c>
      <c r="C1822" s="268"/>
      <c r="D1822" s="32">
        <f t="shared" si="497"/>
        <v>3</v>
      </c>
      <c r="E1822" s="33">
        <f t="shared" si="487"/>
        <v>0</v>
      </c>
      <c r="F1822" s="268">
        <f>IF($F$12=0,0,IF(予定価格!$G$1939=0,ROUND(予定価格!H1810*(入力表!$F$12/予定価格!$H$1943),-H1822),ROUND((予定価格!G1810*(入力表!$F$12-予定価格!$H$1943)/予定価格!$G$1943)+予定価格!H1810,-H1822)))+I1822</f>
        <v>0</v>
      </c>
      <c r="G1822" s="268"/>
      <c r="H1822" s="34">
        <f t="shared" si="498"/>
        <v>3</v>
      </c>
      <c r="I1822" s="35">
        <f t="shared" si="488"/>
        <v>0</v>
      </c>
      <c r="J1822" s="252">
        <f t="shared" si="489"/>
        <v>0</v>
      </c>
      <c r="K1822" s="12">
        <f t="shared" si="490"/>
        <v>0</v>
      </c>
      <c r="L1822" s="37"/>
      <c r="M1822" s="6">
        <f>ROUND(予定価格!B1810*査定表!$B$1949,-$F$14)</f>
        <v>0</v>
      </c>
      <c r="N1822">
        <f>IF(M1822=0,1,M1822/予定価格!B1810)</f>
        <v>1</v>
      </c>
      <c r="O1822">
        <f t="shared" si="499"/>
        <v>11</v>
      </c>
      <c r="P1822">
        <f t="shared" si="491"/>
        <v>0</v>
      </c>
      <c r="Q1822">
        <f>IF(M1822=0,0,M1822/予定価格!B1810)</f>
        <v>0</v>
      </c>
      <c r="R1822">
        <f t="shared" si="500"/>
        <v>11</v>
      </c>
      <c r="S1822">
        <f t="shared" si="492"/>
        <v>0</v>
      </c>
      <c r="T1822" s="6">
        <f t="shared" si="493"/>
        <v>0</v>
      </c>
      <c r="U1822" s="6" t="e">
        <f>IF(予定価格!$G$1939=0,ROUND(予定価格!H1810*(入力表!$F$12/予定価格!$H$1943),-$F$14),ROUND((予定価格!G1810*(入力表!$F$12-予定価格!$H$1943)/予定価格!$G$1943)+予定価格!H1810,-$F$14))</f>
        <v>#DIV/0!</v>
      </c>
      <c r="V1822" t="e">
        <f>IF(U1822=0,1,IF(予定価格!O1810=0,1,(U1822-予定価格!P1810)/予定価格!O1810))</f>
        <v>#DIV/0!</v>
      </c>
      <c r="W1822" t="e">
        <f t="shared" si="501"/>
        <v>#DIV/0!</v>
      </c>
      <c r="X1822" t="e">
        <f t="shared" si="494"/>
        <v>#DIV/0!</v>
      </c>
      <c r="Y1822" t="e">
        <f>IF(U1822=0,0,IF(予定価格!G1810=0,0,(U1822-予定価格!H1810)/予定価格!G1810))</f>
        <v>#DIV/0!</v>
      </c>
      <c r="Z1822" t="e">
        <f t="shared" si="502"/>
        <v>#DIV/0!</v>
      </c>
      <c r="AA1822" t="e">
        <f t="shared" si="495"/>
        <v>#DIV/0!</v>
      </c>
      <c r="AB1822" s="6" t="e">
        <f t="shared" si="496"/>
        <v>#DIV/0!</v>
      </c>
    </row>
    <row r="1823" spans="1:28" hidden="1" x14ac:dyDescent="0.2">
      <c r="A1823">
        <f>+予定価格!A1811</f>
        <v>0</v>
      </c>
      <c r="B1823" s="268">
        <f>ROUND(予定価格!B1811*査定表!$B$1949,-D1823)+E1823</f>
        <v>0</v>
      </c>
      <c r="C1823" s="268"/>
      <c r="D1823" s="32">
        <f t="shared" si="497"/>
        <v>3</v>
      </c>
      <c r="E1823" s="33">
        <f t="shared" si="487"/>
        <v>0</v>
      </c>
      <c r="F1823" s="268">
        <f>IF($F$12=0,0,IF(予定価格!$G$1939=0,ROUND(予定価格!H1811*(入力表!$F$12/予定価格!$H$1943),-H1823),ROUND((予定価格!G1811*(入力表!$F$12-予定価格!$H$1943)/予定価格!$G$1943)+予定価格!H1811,-H1823)))+I1823</f>
        <v>0</v>
      </c>
      <c r="G1823" s="268"/>
      <c r="H1823" s="34">
        <f t="shared" si="498"/>
        <v>3</v>
      </c>
      <c r="I1823" s="35">
        <f t="shared" si="488"/>
        <v>0</v>
      </c>
      <c r="J1823" s="252">
        <f t="shared" si="489"/>
        <v>0</v>
      </c>
      <c r="K1823" s="12">
        <f t="shared" si="490"/>
        <v>0</v>
      </c>
      <c r="L1823" s="37"/>
      <c r="M1823" s="6">
        <f>ROUND(予定価格!B1811*査定表!$B$1949,-$F$14)</f>
        <v>0</v>
      </c>
      <c r="N1823">
        <f>IF(M1823=0,1,M1823/予定価格!B1811)</f>
        <v>1</v>
      </c>
      <c r="O1823">
        <f t="shared" si="499"/>
        <v>11</v>
      </c>
      <c r="P1823">
        <f t="shared" si="491"/>
        <v>0</v>
      </c>
      <c r="Q1823">
        <f>IF(M1823=0,0,M1823/予定価格!B1811)</f>
        <v>0</v>
      </c>
      <c r="R1823">
        <f t="shared" si="500"/>
        <v>11</v>
      </c>
      <c r="S1823">
        <f t="shared" si="492"/>
        <v>0</v>
      </c>
      <c r="T1823" s="6">
        <f t="shared" si="493"/>
        <v>0</v>
      </c>
      <c r="U1823" s="6" t="e">
        <f>IF(予定価格!$G$1939=0,ROUND(予定価格!H1811*(入力表!$F$12/予定価格!$H$1943),-$F$14),ROUND((予定価格!G1811*(入力表!$F$12-予定価格!$H$1943)/予定価格!$G$1943)+予定価格!H1811,-$F$14))</f>
        <v>#DIV/0!</v>
      </c>
      <c r="V1823" t="e">
        <f>IF(U1823=0,1,IF(予定価格!O1811=0,1,(U1823-予定価格!P1811)/予定価格!O1811))</f>
        <v>#DIV/0!</v>
      </c>
      <c r="W1823" t="e">
        <f t="shared" si="501"/>
        <v>#DIV/0!</v>
      </c>
      <c r="X1823" t="e">
        <f t="shared" si="494"/>
        <v>#DIV/0!</v>
      </c>
      <c r="Y1823" t="e">
        <f>IF(U1823=0,0,IF(予定価格!G1811=0,0,(U1823-予定価格!H1811)/予定価格!G1811))</f>
        <v>#DIV/0!</v>
      </c>
      <c r="Z1823" t="e">
        <f t="shared" si="502"/>
        <v>#DIV/0!</v>
      </c>
      <c r="AA1823" t="e">
        <f t="shared" si="495"/>
        <v>#DIV/0!</v>
      </c>
      <c r="AB1823" s="6" t="e">
        <f t="shared" si="496"/>
        <v>#DIV/0!</v>
      </c>
    </row>
    <row r="1824" spans="1:28" hidden="1" x14ac:dyDescent="0.2">
      <c r="A1824">
        <f>+予定価格!A1812</f>
        <v>0</v>
      </c>
      <c r="B1824" s="268">
        <f>ROUND(予定価格!B1812*査定表!$B$1949,-D1824)+E1824</f>
        <v>0</v>
      </c>
      <c r="C1824" s="268"/>
      <c r="D1824" s="32">
        <f t="shared" si="497"/>
        <v>3</v>
      </c>
      <c r="E1824" s="33">
        <f t="shared" si="487"/>
        <v>0</v>
      </c>
      <c r="F1824" s="268">
        <f>IF($F$12=0,0,IF(予定価格!$G$1939=0,ROUND(予定価格!H1812*(入力表!$F$12/予定価格!$H$1943),-H1824),ROUND((予定価格!G1812*(入力表!$F$12-予定価格!$H$1943)/予定価格!$G$1943)+予定価格!H1812,-H1824)))+I1824</f>
        <v>0</v>
      </c>
      <c r="G1824" s="268"/>
      <c r="H1824" s="34">
        <f t="shared" si="498"/>
        <v>3</v>
      </c>
      <c r="I1824" s="35">
        <f t="shared" si="488"/>
        <v>0</v>
      </c>
      <c r="J1824" s="252">
        <f t="shared" si="489"/>
        <v>0</v>
      </c>
      <c r="K1824" s="12">
        <f t="shared" si="490"/>
        <v>0</v>
      </c>
      <c r="L1824" s="37"/>
      <c r="M1824" s="6">
        <f>ROUND(予定価格!B1812*査定表!$B$1949,-$F$14)</f>
        <v>0</v>
      </c>
      <c r="N1824">
        <f>IF(M1824=0,1,M1824/予定価格!B1812)</f>
        <v>1</v>
      </c>
      <c r="O1824">
        <f t="shared" si="499"/>
        <v>11</v>
      </c>
      <c r="P1824">
        <f t="shared" si="491"/>
        <v>0</v>
      </c>
      <c r="Q1824">
        <f>IF(M1824=0,0,M1824/予定価格!B1812)</f>
        <v>0</v>
      </c>
      <c r="R1824">
        <f t="shared" si="500"/>
        <v>11</v>
      </c>
      <c r="S1824">
        <f t="shared" si="492"/>
        <v>0</v>
      </c>
      <c r="T1824" s="6">
        <f t="shared" si="493"/>
        <v>0</v>
      </c>
      <c r="U1824" s="6" t="e">
        <f>IF(予定価格!$G$1939=0,ROUND(予定価格!H1812*(入力表!$F$12/予定価格!$H$1943),-$F$14),ROUND((予定価格!G1812*(入力表!$F$12-予定価格!$H$1943)/予定価格!$G$1943)+予定価格!H1812,-$F$14))</f>
        <v>#DIV/0!</v>
      </c>
      <c r="V1824" t="e">
        <f>IF(U1824=0,1,IF(予定価格!O1812=0,1,(U1824-予定価格!P1812)/予定価格!O1812))</f>
        <v>#DIV/0!</v>
      </c>
      <c r="W1824" t="e">
        <f t="shared" si="501"/>
        <v>#DIV/0!</v>
      </c>
      <c r="X1824" t="e">
        <f t="shared" si="494"/>
        <v>#DIV/0!</v>
      </c>
      <c r="Y1824" t="e">
        <f>IF(U1824=0,0,IF(予定価格!G1812=0,0,(U1824-予定価格!H1812)/予定価格!G1812))</f>
        <v>#DIV/0!</v>
      </c>
      <c r="Z1824" t="e">
        <f t="shared" si="502"/>
        <v>#DIV/0!</v>
      </c>
      <c r="AA1824" t="e">
        <f t="shared" si="495"/>
        <v>#DIV/0!</v>
      </c>
      <c r="AB1824" s="6" t="e">
        <f t="shared" si="496"/>
        <v>#DIV/0!</v>
      </c>
    </row>
    <row r="1825" spans="1:28" hidden="1" x14ac:dyDescent="0.2">
      <c r="A1825">
        <f>+予定価格!A1813</f>
        <v>0</v>
      </c>
      <c r="B1825" s="268">
        <f>ROUND(予定価格!B1813*査定表!$B$1949,-D1825)+E1825</f>
        <v>0</v>
      </c>
      <c r="C1825" s="268"/>
      <c r="D1825" s="32">
        <f t="shared" si="497"/>
        <v>3</v>
      </c>
      <c r="E1825" s="33">
        <f t="shared" si="487"/>
        <v>0</v>
      </c>
      <c r="F1825" s="268">
        <f>IF($F$12=0,0,IF(予定価格!$G$1939=0,ROUND(予定価格!H1813*(入力表!$F$12/予定価格!$H$1943),-H1825),ROUND((予定価格!G1813*(入力表!$F$12-予定価格!$H$1943)/予定価格!$G$1943)+予定価格!H1813,-H1825)))+I1825</f>
        <v>0</v>
      </c>
      <c r="G1825" s="268"/>
      <c r="H1825" s="34">
        <f t="shared" si="498"/>
        <v>3</v>
      </c>
      <c r="I1825" s="35">
        <f t="shared" si="488"/>
        <v>0</v>
      </c>
      <c r="J1825" s="252">
        <f t="shared" si="489"/>
        <v>0</v>
      </c>
      <c r="K1825" s="12">
        <f t="shared" si="490"/>
        <v>0</v>
      </c>
      <c r="L1825" s="37"/>
      <c r="M1825" s="6">
        <f>ROUND(予定価格!B1813*査定表!$B$1949,-$F$14)</f>
        <v>0</v>
      </c>
      <c r="N1825">
        <f>IF(M1825=0,1,M1825/予定価格!B1813)</f>
        <v>1</v>
      </c>
      <c r="O1825">
        <f t="shared" si="499"/>
        <v>11</v>
      </c>
      <c r="P1825">
        <f t="shared" si="491"/>
        <v>0</v>
      </c>
      <c r="Q1825">
        <f>IF(M1825=0,0,M1825/予定価格!B1813)</f>
        <v>0</v>
      </c>
      <c r="R1825">
        <f t="shared" si="500"/>
        <v>11</v>
      </c>
      <c r="S1825">
        <f t="shared" si="492"/>
        <v>0</v>
      </c>
      <c r="T1825" s="6">
        <f t="shared" si="493"/>
        <v>0</v>
      </c>
      <c r="U1825" s="6" t="e">
        <f>IF(予定価格!$G$1939=0,ROUND(予定価格!H1813*(入力表!$F$12/予定価格!$H$1943),-$F$14),ROUND((予定価格!G1813*(入力表!$F$12-予定価格!$H$1943)/予定価格!$G$1943)+予定価格!H1813,-$F$14))</f>
        <v>#DIV/0!</v>
      </c>
      <c r="V1825" t="e">
        <f>IF(U1825=0,1,IF(予定価格!O1813=0,1,(U1825-予定価格!P1813)/予定価格!O1813))</f>
        <v>#DIV/0!</v>
      </c>
      <c r="W1825" t="e">
        <f t="shared" si="501"/>
        <v>#DIV/0!</v>
      </c>
      <c r="X1825" t="e">
        <f t="shared" si="494"/>
        <v>#DIV/0!</v>
      </c>
      <c r="Y1825" t="e">
        <f>IF(U1825=0,0,IF(予定価格!G1813=0,0,(U1825-予定価格!H1813)/予定価格!G1813))</f>
        <v>#DIV/0!</v>
      </c>
      <c r="Z1825" t="e">
        <f t="shared" si="502"/>
        <v>#DIV/0!</v>
      </c>
      <c r="AA1825" t="e">
        <f t="shared" si="495"/>
        <v>#DIV/0!</v>
      </c>
      <c r="AB1825" s="6" t="e">
        <f t="shared" si="496"/>
        <v>#DIV/0!</v>
      </c>
    </row>
    <row r="1826" spans="1:28" hidden="1" x14ac:dyDescent="0.2">
      <c r="A1826">
        <f>+予定価格!A1814</f>
        <v>0</v>
      </c>
      <c r="B1826" s="268">
        <f>ROUND(予定価格!B1814*査定表!$B$1949,-D1826)+E1826</f>
        <v>0</v>
      </c>
      <c r="C1826" s="268"/>
      <c r="D1826" s="32">
        <f t="shared" si="497"/>
        <v>3</v>
      </c>
      <c r="E1826" s="33">
        <f t="shared" si="487"/>
        <v>0</v>
      </c>
      <c r="F1826" s="268">
        <f>IF($F$12=0,0,IF(予定価格!$G$1939=0,ROUND(予定価格!H1814*(入力表!$F$12/予定価格!$H$1943),-H1826),ROUND((予定価格!G1814*(入力表!$F$12-予定価格!$H$1943)/予定価格!$G$1943)+予定価格!H1814,-H1826)))+I1826</f>
        <v>0</v>
      </c>
      <c r="G1826" s="268"/>
      <c r="H1826" s="34">
        <f t="shared" si="498"/>
        <v>3</v>
      </c>
      <c r="I1826" s="35">
        <f t="shared" si="488"/>
        <v>0</v>
      </c>
      <c r="J1826" s="252">
        <f t="shared" si="489"/>
        <v>0</v>
      </c>
      <c r="K1826" s="12">
        <f t="shared" si="490"/>
        <v>0</v>
      </c>
      <c r="L1826" s="37"/>
      <c r="M1826" s="6">
        <f>ROUND(予定価格!B1814*査定表!$B$1949,-$F$14)</f>
        <v>0</v>
      </c>
      <c r="N1826">
        <f>IF(M1826=0,1,M1826/予定価格!B1814)</f>
        <v>1</v>
      </c>
      <c r="O1826">
        <f t="shared" si="499"/>
        <v>11</v>
      </c>
      <c r="P1826">
        <f t="shared" si="491"/>
        <v>0</v>
      </c>
      <c r="Q1826">
        <f>IF(M1826=0,0,M1826/予定価格!B1814)</f>
        <v>0</v>
      </c>
      <c r="R1826">
        <f t="shared" si="500"/>
        <v>11</v>
      </c>
      <c r="S1826">
        <f t="shared" si="492"/>
        <v>0</v>
      </c>
      <c r="T1826" s="6">
        <f t="shared" si="493"/>
        <v>0</v>
      </c>
      <c r="U1826" s="6" t="e">
        <f>IF(予定価格!$G$1939=0,ROUND(予定価格!H1814*(入力表!$F$12/予定価格!$H$1943),-$F$14),ROUND((予定価格!G1814*(入力表!$F$12-予定価格!$H$1943)/予定価格!$G$1943)+予定価格!H1814,-$F$14))</f>
        <v>#DIV/0!</v>
      </c>
      <c r="V1826" t="e">
        <f>IF(U1826=0,1,IF(予定価格!O1814=0,1,(U1826-予定価格!P1814)/予定価格!O1814))</f>
        <v>#DIV/0!</v>
      </c>
      <c r="W1826" t="e">
        <f t="shared" si="501"/>
        <v>#DIV/0!</v>
      </c>
      <c r="X1826" t="e">
        <f t="shared" si="494"/>
        <v>#DIV/0!</v>
      </c>
      <c r="Y1826" t="e">
        <f>IF(U1826=0,0,IF(予定価格!G1814=0,0,(U1826-予定価格!H1814)/予定価格!G1814))</f>
        <v>#DIV/0!</v>
      </c>
      <c r="Z1826" t="e">
        <f t="shared" si="502"/>
        <v>#DIV/0!</v>
      </c>
      <c r="AA1826" t="e">
        <f t="shared" si="495"/>
        <v>#DIV/0!</v>
      </c>
      <c r="AB1826" s="6" t="e">
        <f t="shared" si="496"/>
        <v>#DIV/0!</v>
      </c>
    </row>
    <row r="1827" spans="1:28" hidden="1" x14ac:dyDescent="0.2">
      <c r="A1827">
        <f>+予定価格!A1815</f>
        <v>0</v>
      </c>
      <c r="B1827" s="268">
        <f>ROUND(予定価格!B1815*査定表!$B$1949,-D1827)+E1827</f>
        <v>0</v>
      </c>
      <c r="C1827" s="268"/>
      <c r="D1827" s="32">
        <f t="shared" si="497"/>
        <v>3</v>
      </c>
      <c r="E1827" s="33">
        <f t="shared" ref="E1827:E1890" si="503">IF(F$12=0,+P1827+S1827,0)</f>
        <v>0</v>
      </c>
      <c r="F1827" s="268">
        <f>IF($F$12=0,0,IF(予定価格!$G$1939=0,ROUND(予定価格!H1815*(入力表!$F$12/予定価格!$H$1943),-H1827),ROUND((予定価格!G1815*(入力表!$F$12-予定価格!$H$1943)/予定価格!$G$1943)+予定価格!H1815,-H1827)))+I1827</f>
        <v>0</v>
      </c>
      <c r="G1827" s="268"/>
      <c r="H1827" s="34">
        <f t="shared" si="498"/>
        <v>3</v>
      </c>
      <c r="I1827" s="35">
        <f t="shared" ref="I1827:I1890" si="504">IF(F$12=0,0,+X1827+AA1827)</f>
        <v>0</v>
      </c>
      <c r="J1827" s="252">
        <f t="shared" ref="J1827:J1890" si="505">+F1827+K1827</f>
        <v>0</v>
      </c>
      <c r="K1827" s="12">
        <f t="shared" ref="K1827:K1890" si="506">+B1827</f>
        <v>0</v>
      </c>
      <c r="L1827" s="37"/>
      <c r="M1827" s="6">
        <f>ROUND(予定価格!B1815*査定表!$B$1949,-$F$14)</f>
        <v>0</v>
      </c>
      <c r="N1827">
        <f>IF(M1827=0,1,M1827/予定価格!B1815)</f>
        <v>1</v>
      </c>
      <c r="O1827">
        <f t="shared" si="499"/>
        <v>11</v>
      </c>
      <c r="P1827">
        <f t="shared" ref="P1827:P1890" si="507">IF(M$15&gt;0,IF(O1827*10^$F$14&lt;=M$15,10^$F$14,0),0)</f>
        <v>0</v>
      </c>
      <c r="Q1827">
        <f>IF(M1827=0,0,M1827/予定価格!B1815)</f>
        <v>0</v>
      </c>
      <c r="R1827">
        <f t="shared" si="500"/>
        <v>11</v>
      </c>
      <c r="S1827">
        <f t="shared" ref="S1827:S1890" si="508">IF(M$15&lt;0,IF(R1827*10^$F$14&lt;=-M$15,-(10^$F$14),0),0)</f>
        <v>0</v>
      </c>
      <c r="T1827" s="6">
        <f t="shared" ref="T1827:T1890" si="509">+M1827+P1827+S1827</f>
        <v>0</v>
      </c>
      <c r="U1827" s="6" t="e">
        <f>IF(予定価格!$G$1939=0,ROUND(予定価格!H1815*(入力表!$F$12/予定価格!$H$1943),-$F$14),ROUND((予定価格!G1815*(入力表!$F$12-予定価格!$H$1943)/予定価格!$G$1943)+予定価格!H1815,-$F$14))</f>
        <v>#DIV/0!</v>
      </c>
      <c r="V1827" t="e">
        <f>IF(U1827=0,1,IF(予定価格!O1815=0,1,(U1827-予定価格!P1815)/予定価格!O1815))</f>
        <v>#DIV/0!</v>
      </c>
      <c r="W1827" t="e">
        <f t="shared" si="501"/>
        <v>#DIV/0!</v>
      </c>
      <c r="X1827" t="e">
        <f t="shared" ref="X1827:X1890" si="510">IF(U$15&gt;0,IF(W1827*10^$F$14&lt;=U$15,10^$F$14,0),0)</f>
        <v>#DIV/0!</v>
      </c>
      <c r="Y1827" t="e">
        <f>IF(U1827=0,0,IF(予定価格!G1815=0,0,(U1827-予定価格!H1815)/予定価格!G1815))</f>
        <v>#DIV/0!</v>
      </c>
      <c r="Z1827" t="e">
        <f t="shared" si="502"/>
        <v>#DIV/0!</v>
      </c>
      <c r="AA1827" t="e">
        <f t="shared" ref="AA1827:AA1890" si="511">IF(U$15&lt;0,IF(Z1827*10^$F$14&lt;=-U$15,-(10^$F$14),0),0)</f>
        <v>#DIV/0!</v>
      </c>
      <c r="AB1827" s="6" t="e">
        <f t="shared" ref="AB1827:AB1890" si="512">+U1827+X1827+AA1827</f>
        <v>#DIV/0!</v>
      </c>
    </row>
    <row r="1828" spans="1:28" hidden="1" x14ac:dyDescent="0.2">
      <c r="A1828">
        <f>+予定価格!A1816</f>
        <v>0</v>
      </c>
      <c r="B1828" s="268">
        <f>ROUND(予定価格!B1816*査定表!$B$1949,-D1828)+E1828</f>
        <v>0</v>
      </c>
      <c r="C1828" s="268"/>
      <c r="D1828" s="32">
        <f t="shared" si="497"/>
        <v>3</v>
      </c>
      <c r="E1828" s="33">
        <f t="shared" si="503"/>
        <v>0</v>
      </c>
      <c r="F1828" s="268">
        <f>IF($F$12=0,0,IF(予定価格!$G$1939=0,ROUND(予定価格!H1816*(入力表!$F$12/予定価格!$H$1943),-H1828),ROUND((予定価格!G1816*(入力表!$F$12-予定価格!$H$1943)/予定価格!$G$1943)+予定価格!H1816,-H1828)))+I1828</f>
        <v>0</v>
      </c>
      <c r="G1828" s="268"/>
      <c r="H1828" s="34">
        <f t="shared" si="498"/>
        <v>3</v>
      </c>
      <c r="I1828" s="35">
        <f t="shared" si="504"/>
        <v>0</v>
      </c>
      <c r="J1828" s="252">
        <f t="shared" si="505"/>
        <v>0</v>
      </c>
      <c r="K1828" s="12">
        <f t="shared" si="506"/>
        <v>0</v>
      </c>
      <c r="L1828" s="37"/>
      <c r="M1828" s="6">
        <f>ROUND(予定価格!B1816*査定表!$B$1949,-$F$14)</f>
        <v>0</v>
      </c>
      <c r="N1828">
        <f>IF(M1828=0,1,M1828/予定価格!B1816)</f>
        <v>1</v>
      </c>
      <c r="O1828">
        <f t="shared" si="499"/>
        <v>11</v>
      </c>
      <c r="P1828">
        <f t="shared" si="507"/>
        <v>0</v>
      </c>
      <c r="Q1828">
        <f>IF(M1828=0,0,M1828/予定価格!B1816)</f>
        <v>0</v>
      </c>
      <c r="R1828">
        <f t="shared" si="500"/>
        <v>11</v>
      </c>
      <c r="S1828">
        <f t="shared" si="508"/>
        <v>0</v>
      </c>
      <c r="T1828" s="6">
        <f t="shared" si="509"/>
        <v>0</v>
      </c>
      <c r="U1828" s="6" t="e">
        <f>IF(予定価格!$G$1939=0,ROUND(予定価格!H1816*(入力表!$F$12/予定価格!$H$1943),-$F$14),ROUND((予定価格!G1816*(入力表!$F$12-予定価格!$H$1943)/予定価格!$G$1943)+予定価格!H1816,-$F$14))</f>
        <v>#DIV/0!</v>
      </c>
      <c r="V1828" t="e">
        <f>IF(U1828=0,1,IF(予定価格!O1816=0,1,(U1828-予定価格!P1816)/予定価格!O1816))</f>
        <v>#DIV/0!</v>
      </c>
      <c r="W1828" t="e">
        <f t="shared" si="501"/>
        <v>#DIV/0!</v>
      </c>
      <c r="X1828" t="e">
        <f t="shared" si="510"/>
        <v>#DIV/0!</v>
      </c>
      <c r="Y1828" t="e">
        <f>IF(U1828=0,0,IF(予定価格!G1816=0,0,(U1828-予定価格!H1816)/予定価格!G1816))</f>
        <v>#DIV/0!</v>
      </c>
      <c r="Z1828" t="e">
        <f t="shared" si="502"/>
        <v>#DIV/0!</v>
      </c>
      <c r="AA1828" t="e">
        <f t="shared" si="511"/>
        <v>#DIV/0!</v>
      </c>
      <c r="AB1828" s="6" t="e">
        <f t="shared" si="512"/>
        <v>#DIV/0!</v>
      </c>
    </row>
    <row r="1829" spans="1:28" hidden="1" x14ac:dyDescent="0.2">
      <c r="A1829">
        <f>+予定価格!A1817</f>
        <v>0</v>
      </c>
      <c r="B1829" s="268">
        <f>ROUND(予定価格!B1817*査定表!$B$1949,-D1829)+E1829</f>
        <v>0</v>
      </c>
      <c r="C1829" s="268"/>
      <c r="D1829" s="32">
        <f t="shared" si="497"/>
        <v>3</v>
      </c>
      <c r="E1829" s="33">
        <f t="shared" si="503"/>
        <v>0</v>
      </c>
      <c r="F1829" s="268">
        <f>IF($F$12=0,0,IF(予定価格!$G$1939=0,ROUND(予定価格!H1817*(入力表!$F$12/予定価格!$H$1943),-H1829),ROUND((予定価格!G1817*(入力表!$F$12-予定価格!$H$1943)/予定価格!$G$1943)+予定価格!H1817,-H1829)))+I1829</f>
        <v>0</v>
      </c>
      <c r="G1829" s="268"/>
      <c r="H1829" s="34">
        <f t="shared" si="498"/>
        <v>3</v>
      </c>
      <c r="I1829" s="35">
        <f t="shared" si="504"/>
        <v>0</v>
      </c>
      <c r="J1829" s="252">
        <f t="shared" si="505"/>
        <v>0</v>
      </c>
      <c r="K1829" s="12">
        <f t="shared" si="506"/>
        <v>0</v>
      </c>
      <c r="L1829" s="37"/>
      <c r="M1829" s="6">
        <f>ROUND(予定価格!B1817*査定表!$B$1949,-$F$14)</f>
        <v>0</v>
      </c>
      <c r="N1829">
        <f>IF(M1829=0,1,M1829/予定価格!B1817)</f>
        <v>1</v>
      </c>
      <c r="O1829">
        <f t="shared" si="499"/>
        <v>11</v>
      </c>
      <c r="P1829">
        <f t="shared" si="507"/>
        <v>0</v>
      </c>
      <c r="Q1829">
        <f>IF(M1829=0,0,M1829/予定価格!B1817)</f>
        <v>0</v>
      </c>
      <c r="R1829">
        <f t="shared" si="500"/>
        <v>11</v>
      </c>
      <c r="S1829">
        <f t="shared" si="508"/>
        <v>0</v>
      </c>
      <c r="T1829" s="6">
        <f t="shared" si="509"/>
        <v>0</v>
      </c>
      <c r="U1829" s="6" t="e">
        <f>IF(予定価格!$G$1939=0,ROUND(予定価格!H1817*(入力表!$F$12/予定価格!$H$1943),-$F$14),ROUND((予定価格!G1817*(入力表!$F$12-予定価格!$H$1943)/予定価格!$G$1943)+予定価格!H1817,-$F$14))</f>
        <v>#DIV/0!</v>
      </c>
      <c r="V1829" t="e">
        <f>IF(U1829=0,1,IF(予定価格!O1817=0,1,(U1829-予定価格!P1817)/予定価格!O1817))</f>
        <v>#DIV/0!</v>
      </c>
      <c r="W1829" t="e">
        <f t="shared" si="501"/>
        <v>#DIV/0!</v>
      </c>
      <c r="X1829" t="e">
        <f t="shared" si="510"/>
        <v>#DIV/0!</v>
      </c>
      <c r="Y1829" t="e">
        <f>IF(U1829=0,0,IF(予定価格!G1817=0,0,(U1829-予定価格!H1817)/予定価格!G1817))</f>
        <v>#DIV/0!</v>
      </c>
      <c r="Z1829" t="e">
        <f t="shared" si="502"/>
        <v>#DIV/0!</v>
      </c>
      <c r="AA1829" t="e">
        <f t="shared" si="511"/>
        <v>#DIV/0!</v>
      </c>
      <c r="AB1829" s="6" t="e">
        <f t="shared" si="512"/>
        <v>#DIV/0!</v>
      </c>
    </row>
    <row r="1830" spans="1:28" hidden="1" x14ac:dyDescent="0.2">
      <c r="A1830">
        <f>+予定価格!A1818</f>
        <v>0</v>
      </c>
      <c r="B1830" s="268">
        <f>ROUND(予定価格!B1818*査定表!$B$1949,-D1830)+E1830</f>
        <v>0</v>
      </c>
      <c r="C1830" s="268"/>
      <c r="D1830" s="32">
        <f t="shared" si="497"/>
        <v>3</v>
      </c>
      <c r="E1830" s="33">
        <f t="shared" si="503"/>
        <v>0</v>
      </c>
      <c r="F1830" s="268">
        <f>IF($F$12=0,0,IF(予定価格!$G$1939=0,ROUND(予定価格!H1818*(入力表!$F$12/予定価格!$H$1943),-H1830),ROUND((予定価格!G1818*(入力表!$F$12-予定価格!$H$1943)/予定価格!$G$1943)+予定価格!H1818,-H1830)))+I1830</f>
        <v>0</v>
      </c>
      <c r="G1830" s="268"/>
      <c r="H1830" s="34">
        <f t="shared" si="498"/>
        <v>3</v>
      </c>
      <c r="I1830" s="35">
        <f t="shared" si="504"/>
        <v>0</v>
      </c>
      <c r="J1830" s="252">
        <f t="shared" si="505"/>
        <v>0</v>
      </c>
      <c r="K1830" s="12">
        <f t="shared" si="506"/>
        <v>0</v>
      </c>
      <c r="L1830" s="37"/>
      <c r="M1830" s="6">
        <f>ROUND(予定価格!B1818*査定表!$B$1949,-$F$14)</f>
        <v>0</v>
      </c>
      <c r="N1830">
        <f>IF(M1830=0,1,M1830/予定価格!B1818)</f>
        <v>1</v>
      </c>
      <c r="O1830">
        <f t="shared" si="499"/>
        <v>11</v>
      </c>
      <c r="P1830">
        <f t="shared" si="507"/>
        <v>0</v>
      </c>
      <c r="Q1830">
        <f>IF(M1830=0,0,M1830/予定価格!B1818)</f>
        <v>0</v>
      </c>
      <c r="R1830">
        <f t="shared" si="500"/>
        <v>11</v>
      </c>
      <c r="S1830">
        <f t="shared" si="508"/>
        <v>0</v>
      </c>
      <c r="T1830" s="6">
        <f t="shared" si="509"/>
        <v>0</v>
      </c>
      <c r="U1830" s="6" t="e">
        <f>IF(予定価格!$G$1939=0,ROUND(予定価格!H1818*(入力表!$F$12/予定価格!$H$1943),-$F$14),ROUND((予定価格!G1818*(入力表!$F$12-予定価格!$H$1943)/予定価格!$G$1943)+予定価格!H1818,-$F$14))</f>
        <v>#DIV/0!</v>
      </c>
      <c r="V1830" t="e">
        <f>IF(U1830=0,1,IF(予定価格!O1818=0,1,(U1830-予定価格!P1818)/予定価格!O1818))</f>
        <v>#DIV/0!</v>
      </c>
      <c r="W1830" t="e">
        <f t="shared" si="501"/>
        <v>#DIV/0!</v>
      </c>
      <c r="X1830" t="e">
        <f t="shared" si="510"/>
        <v>#DIV/0!</v>
      </c>
      <c r="Y1830" t="e">
        <f>IF(U1830=0,0,IF(予定価格!G1818=0,0,(U1830-予定価格!H1818)/予定価格!G1818))</f>
        <v>#DIV/0!</v>
      </c>
      <c r="Z1830" t="e">
        <f t="shared" si="502"/>
        <v>#DIV/0!</v>
      </c>
      <c r="AA1830" t="e">
        <f t="shared" si="511"/>
        <v>#DIV/0!</v>
      </c>
      <c r="AB1830" s="6" t="e">
        <f t="shared" si="512"/>
        <v>#DIV/0!</v>
      </c>
    </row>
    <row r="1831" spans="1:28" hidden="1" x14ac:dyDescent="0.2">
      <c r="A1831">
        <f>+予定価格!A1819</f>
        <v>0</v>
      </c>
      <c r="B1831" s="268">
        <f>ROUND(予定価格!B1819*査定表!$B$1949,-D1831)+E1831</f>
        <v>0</v>
      </c>
      <c r="C1831" s="268"/>
      <c r="D1831" s="32">
        <f t="shared" si="497"/>
        <v>3</v>
      </c>
      <c r="E1831" s="33">
        <f t="shared" si="503"/>
        <v>0</v>
      </c>
      <c r="F1831" s="268">
        <f>IF($F$12=0,0,IF(予定価格!$G$1939=0,ROUND(予定価格!H1819*(入力表!$F$12/予定価格!$H$1943),-H1831),ROUND((予定価格!G1819*(入力表!$F$12-予定価格!$H$1943)/予定価格!$G$1943)+予定価格!H1819,-H1831)))+I1831</f>
        <v>0</v>
      </c>
      <c r="G1831" s="268"/>
      <c r="H1831" s="34">
        <f t="shared" si="498"/>
        <v>3</v>
      </c>
      <c r="I1831" s="35">
        <f t="shared" si="504"/>
        <v>0</v>
      </c>
      <c r="J1831" s="252">
        <f t="shared" si="505"/>
        <v>0</v>
      </c>
      <c r="K1831" s="12">
        <f t="shared" si="506"/>
        <v>0</v>
      </c>
      <c r="L1831" s="37"/>
      <c r="M1831" s="6">
        <f>ROUND(予定価格!B1819*査定表!$B$1949,-$F$14)</f>
        <v>0</v>
      </c>
      <c r="N1831">
        <f>IF(M1831=0,1,M1831/予定価格!B1819)</f>
        <v>1</v>
      </c>
      <c r="O1831">
        <f t="shared" si="499"/>
        <v>11</v>
      </c>
      <c r="P1831">
        <f t="shared" si="507"/>
        <v>0</v>
      </c>
      <c r="Q1831">
        <f>IF(M1831=0,0,M1831/予定価格!B1819)</f>
        <v>0</v>
      </c>
      <c r="R1831">
        <f t="shared" si="500"/>
        <v>11</v>
      </c>
      <c r="S1831">
        <f t="shared" si="508"/>
        <v>0</v>
      </c>
      <c r="T1831" s="6">
        <f t="shared" si="509"/>
        <v>0</v>
      </c>
      <c r="U1831" s="6" t="e">
        <f>IF(予定価格!$G$1939=0,ROUND(予定価格!H1819*(入力表!$F$12/予定価格!$H$1943),-$F$14),ROUND((予定価格!G1819*(入力表!$F$12-予定価格!$H$1943)/予定価格!$G$1943)+予定価格!H1819,-$F$14))</f>
        <v>#DIV/0!</v>
      </c>
      <c r="V1831" t="e">
        <f>IF(U1831=0,1,IF(予定価格!O1819=0,1,(U1831-予定価格!P1819)/予定価格!O1819))</f>
        <v>#DIV/0!</v>
      </c>
      <c r="W1831" t="e">
        <f t="shared" si="501"/>
        <v>#DIV/0!</v>
      </c>
      <c r="X1831" t="e">
        <f t="shared" si="510"/>
        <v>#DIV/0!</v>
      </c>
      <c r="Y1831" t="e">
        <f>IF(U1831=0,0,IF(予定価格!G1819=0,0,(U1831-予定価格!H1819)/予定価格!G1819))</f>
        <v>#DIV/0!</v>
      </c>
      <c r="Z1831" t="e">
        <f t="shared" si="502"/>
        <v>#DIV/0!</v>
      </c>
      <c r="AA1831" t="e">
        <f t="shared" si="511"/>
        <v>#DIV/0!</v>
      </c>
      <c r="AB1831" s="6" t="e">
        <f t="shared" si="512"/>
        <v>#DIV/0!</v>
      </c>
    </row>
    <row r="1832" spans="1:28" hidden="1" x14ac:dyDescent="0.2">
      <c r="A1832">
        <f>+予定価格!A1820</f>
        <v>0</v>
      </c>
      <c r="B1832" s="268">
        <f>ROUND(予定価格!B1820*査定表!$B$1949,-D1832)+E1832</f>
        <v>0</v>
      </c>
      <c r="C1832" s="268"/>
      <c r="D1832" s="32">
        <f t="shared" si="497"/>
        <v>3</v>
      </c>
      <c r="E1832" s="33">
        <f t="shared" si="503"/>
        <v>0</v>
      </c>
      <c r="F1832" s="268">
        <f>IF($F$12=0,0,IF(予定価格!$G$1939=0,ROUND(予定価格!H1820*(入力表!$F$12/予定価格!$H$1943),-H1832),ROUND((予定価格!G1820*(入力表!$F$12-予定価格!$H$1943)/予定価格!$G$1943)+予定価格!H1820,-H1832)))+I1832</f>
        <v>0</v>
      </c>
      <c r="G1832" s="268"/>
      <c r="H1832" s="34">
        <f t="shared" si="498"/>
        <v>3</v>
      </c>
      <c r="I1832" s="35">
        <f t="shared" si="504"/>
        <v>0</v>
      </c>
      <c r="J1832" s="252">
        <f t="shared" si="505"/>
        <v>0</v>
      </c>
      <c r="K1832" s="12">
        <f t="shared" si="506"/>
        <v>0</v>
      </c>
      <c r="L1832" s="37"/>
      <c r="M1832" s="6">
        <f>ROUND(予定価格!B1820*査定表!$B$1949,-$F$14)</f>
        <v>0</v>
      </c>
      <c r="N1832">
        <f>IF(M1832=0,1,M1832/予定価格!B1820)</f>
        <v>1</v>
      </c>
      <c r="O1832">
        <f t="shared" si="499"/>
        <v>11</v>
      </c>
      <c r="P1832">
        <f t="shared" si="507"/>
        <v>0</v>
      </c>
      <c r="Q1832">
        <f>IF(M1832=0,0,M1832/予定価格!B1820)</f>
        <v>0</v>
      </c>
      <c r="R1832">
        <f t="shared" si="500"/>
        <v>11</v>
      </c>
      <c r="S1832">
        <f t="shared" si="508"/>
        <v>0</v>
      </c>
      <c r="T1832" s="6">
        <f t="shared" si="509"/>
        <v>0</v>
      </c>
      <c r="U1832" s="6" t="e">
        <f>IF(予定価格!$G$1939=0,ROUND(予定価格!H1820*(入力表!$F$12/予定価格!$H$1943),-$F$14),ROUND((予定価格!G1820*(入力表!$F$12-予定価格!$H$1943)/予定価格!$G$1943)+予定価格!H1820,-$F$14))</f>
        <v>#DIV/0!</v>
      </c>
      <c r="V1832" t="e">
        <f>IF(U1832=0,1,IF(予定価格!O1820=0,1,(U1832-予定価格!P1820)/予定価格!O1820))</f>
        <v>#DIV/0!</v>
      </c>
      <c r="W1832" t="e">
        <f t="shared" si="501"/>
        <v>#DIV/0!</v>
      </c>
      <c r="X1832" t="e">
        <f t="shared" si="510"/>
        <v>#DIV/0!</v>
      </c>
      <c r="Y1832" t="e">
        <f>IF(U1832=0,0,IF(予定価格!G1820=0,0,(U1832-予定価格!H1820)/予定価格!G1820))</f>
        <v>#DIV/0!</v>
      </c>
      <c r="Z1832" t="e">
        <f t="shared" si="502"/>
        <v>#DIV/0!</v>
      </c>
      <c r="AA1832" t="e">
        <f t="shared" si="511"/>
        <v>#DIV/0!</v>
      </c>
      <c r="AB1832" s="6" t="e">
        <f t="shared" si="512"/>
        <v>#DIV/0!</v>
      </c>
    </row>
    <row r="1833" spans="1:28" hidden="1" x14ac:dyDescent="0.2">
      <c r="A1833">
        <f>+予定価格!A1821</f>
        <v>0</v>
      </c>
      <c r="B1833" s="268">
        <f>ROUND(予定価格!B1821*査定表!$B$1949,-D1833)+E1833</f>
        <v>0</v>
      </c>
      <c r="C1833" s="268"/>
      <c r="D1833" s="32">
        <f t="shared" si="497"/>
        <v>3</v>
      </c>
      <c r="E1833" s="33">
        <f t="shared" si="503"/>
        <v>0</v>
      </c>
      <c r="F1833" s="268">
        <f>IF($F$12=0,0,IF(予定価格!$G$1939=0,ROUND(予定価格!H1821*(入力表!$F$12/予定価格!$H$1943),-H1833),ROUND((予定価格!G1821*(入力表!$F$12-予定価格!$H$1943)/予定価格!$G$1943)+予定価格!H1821,-H1833)))+I1833</f>
        <v>0</v>
      </c>
      <c r="G1833" s="268"/>
      <c r="H1833" s="34">
        <f t="shared" si="498"/>
        <v>3</v>
      </c>
      <c r="I1833" s="35">
        <f t="shared" si="504"/>
        <v>0</v>
      </c>
      <c r="J1833" s="252">
        <f t="shared" si="505"/>
        <v>0</v>
      </c>
      <c r="K1833" s="12">
        <f t="shared" si="506"/>
        <v>0</v>
      </c>
      <c r="L1833" s="37"/>
      <c r="M1833" s="6">
        <f>ROUND(予定価格!B1821*査定表!$B$1949,-$F$14)</f>
        <v>0</v>
      </c>
      <c r="N1833">
        <f>IF(M1833=0,1,M1833/予定価格!B1821)</f>
        <v>1</v>
      </c>
      <c r="O1833">
        <f t="shared" si="499"/>
        <v>11</v>
      </c>
      <c r="P1833">
        <f t="shared" si="507"/>
        <v>0</v>
      </c>
      <c r="Q1833">
        <f>IF(M1833=0,0,M1833/予定価格!B1821)</f>
        <v>0</v>
      </c>
      <c r="R1833">
        <f t="shared" si="500"/>
        <v>11</v>
      </c>
      <c r="S1833">
        <f t="shared" si="508"/>
        <v>0</v>
      </c>
      <c r="T1833" s="6">
        <f t="shared" si="509"/>
        <v>0</v>
      </c>
      <c r="U1833" s="6" t="e">
        <f>IF(予定価格!$G$1939=0,ROUND(予定価格!H1821*(入力表!$F$12/予定価格!$H$1943),-$F$14),ROUND((予定価格!G1821*(入力表!$F$12-予定価格!$H$1943)/予定価格!$G$1943)+予定価格!H1821,-$F$14))</f>
        <v>#DIV/0!</v>
      </c>
      <c r="V1833" t="e">
        <f>IF(U1833=0,1,IF(予定価格!O1821=0,1,(U1833-予定価格!P1821)/予定価格!O1821))</f>
        <v>#DIV/0!</v>
      </c>
      <c r="W1833" t="e">
        <f t="shared" si="501"/>
        <v>#DIV/0!</v>
      </c>
      <c r="X1833" t="e">
        <f t="shared" si="510"/>
        <v>#DIV/0!</v>
      </c>
      <c r="Y1833" t="e">
        <f>IF(U1833=0,0,IF(予定価格!G1821=0,0,(U1833-予定価格!H1821)/予定価格!G1821))</f>
        <v>#DIV/0!</v>
      </c>
      <c r="Z1833" t="e">
        <f t="shared" si="502"/>
        <v>#DIV/0!</v>
      </c>
      <c r="AA1833" t="e">
        <f t="shared" si="511"/>
        <v>#DIV/0!</v>
      </c>
      <c r="AB1833" s="6" t="e">
        <f t="shared" si="512"/>
        <v>#DIV/0!</v>
      </c>
    </row>
    <row r="1834" spans="1:28" hidden="1" x14ac:dyDescent="0.2">
      <c r="A1834">
        <f>+予定価格!A1822</f>
        <v>0</v>
      </c>
      <c r="B1834" s="268">
        <f>ROUND(予定価格!B1822*査定表!$B$1949,-D1834)+E1834</f>
        <v>0</v>
      </c>
      <c r="C1834" s="268"/>
      <c r="D1834" s="32">
        <f t="shared" si="497"/>
        <v>3</v>
      </c>
      <c r="E1834" s="33">
        <f t="shared" si="503"/>
        <v>0</v>
      </c>
      <c r="F1834" s="268">
        <f>IF($F$12=0,0,IF(予定価格!$G$1939=0,ROUND(予定価格!H1822*(入力表!$F$12/予定価格!$H$1943),-H1834),ROUND((予定価格!G1822*(入力表!$F$12-予定価格!$H$1943)/予定価格!$G$1943)+予定価格!H1822,-H1834)))+I1834</f>
        <v>0</v>
      </c>
      <c r="G1834" s="268"/>
      <c r="H1834" s="34">
        <f t="shared" si="498"/>
        <v>3</v>
      </c>
      <c r="I1834" s="35">
        <f t="shared" si="504"/>
        <v>0</v>
      </c>
      <c r="J1834" s="252">
        <f t="shared" si="505"/>
        <v>0</v>
      </c>
      <c r="K1834" s="12">
        <f t="shared" si="506"/>
        <v>0</v>
      </c>
      <c r="L1834" s="37"/>
      <c r="M1834" s="6">
        <f>ROUND(予定価格!B1822*査定表!$B$1949,-$F$14)</f>
        <v>0</v>
      </c>
      <c r="N1834">
        <f>IF(M1834=0,1,M1834/予定価格!B1822)</f>
        <v>1</v>
      </c>
      <c r="O1834">
        <f t="shared" si="499"/>
        <v>11</v>
      </c>
      <c r="P1834">
        <f t="shared" si="507"/>
        <v>0</v>
      </c>
      <c r="Q1834">
        <f>IF(M1834=0,0,M1834/予定価格!B1822)</f>
        <v>0</v>
      </c>
      <c r="R1834">
        <f t="shared" si="500"/>
        <v>11</v>
      </c>
      <c r="S1834">
        <f t="shared" si="508"/>
        <v>0</v>
      </c>
      <c r="T1834" s="6">
        <f t="shared" si="509"/>
        <v>0</v>
      </c>
      <c r="U1834" s="6" t="e">
        <f>IF(予定価格!$G$1939=0,ROUND(予定価格!H1822*(入力表!$F$12/予定価格!$H$1943),-$F$14),ROUND((予定価格!G1822*(入力表!$F$12-予定価格!$H$1943)/予定価格!$G$1943)+予定価格!H1822,-$F$14))</f>
        <v>#DIV/0!</v>
      </c>
      <c r="V1834" t="e">
        <f>IF(U1834=0,1,IF(予定価格!O1822=0,1,(U1834-予定価格!P1822)/予定価格!O1822))</f>
        <v>#DIV/0!</v>
      </c>
      <c r="W1834" t="e">
        <f t="shared" si="501"/>
        <v>#DIV/0!</v>
      </c>
      <c r="X1834" t="e">
        <f t="shared" si="510"/>
        <v>#DIV/0!</v>
      </c>
      <c r="Y1834" t="e">
        <f>IF(U1834=0,0,IF(予定価格!G1822=0,0,(U1834-予定価格!H1822)/予定価格!G1822))</f>
        <v>#DIV/0!</v>
      </c>
      <c r="Z1834" t="e">
        <f t="shared" si="502"/>
        <v>#DIV/0!</v>
      </c>
      <c r="AA1834" t="e">
        <f t="shared" si="511"/>
        <v>#DIV/0!</v>
      </c>
      <c r="AB1834" s="6" t="e">
        <f t="shared" si="512"/>
        <v>#DIV/0!</v>
      </c>
    </row>
    <row r="1835" spans="1:28" hidden="1" x14ac:dyDescent="0.2">
      <c r="A1835">
        <f>+予定価格!A1823</f>
        <v>0</v>
      </c>
      <c r="B1835" s="268">
        <f>ROUND(予定価格!B1823*査定表!$B$1949,-D1835)+E1835</f>
        <v>0</v>
      </c>
      <c r="C1835" s="268"/>
      <c r="D1835" s="32">
        <f t="shared" si="497"/>
        <v>3</v>
      </c>
      <c r="E1835" s="33">
        <f t="shared" si="503"/>
        <v>0</v>
      </c>
      <c r="F1835" s="268">
        <f>IF($F$12=0,0,IF(予定価格!$G$1939=0,ROUND(予定価格!H1823*(入力表!$F$12/予定価格!$H$1943),-H1835),ROUND((予定価格!G1823*(入力表!$F$12-予定価格!$H$1943)/予定価格!$G$1943)+予定価格!H1823,-H1835)))+I1835</f>
        <v>0</v>
      </c>
      <c r="G1835" s="268"/>
      <c r="H1835" s="34">
        <f t="shared" si="498"/>
        <v>3</v>
      </c>
      <c r="I1835" s="35">
        <f t="shared" si="504"/>
        <v>0</v>
      </c>
      <c r="J1835" s="252">
        <f t="shared" si="505"/>
        <v>0</v>
      </c>
      <c r="K1835" s="12">
        <f t="shared" si="506"/>
        <v>0</v>
      </c>
      <c r="L1835" s="37"/>
      <c r="M1835" s="6">
        <f>ROUND(予定価格!B1823*査定表!$B$1949,-$F$14)</f>
        <v>0</v>
      </c>
      <c r="N1835">
        <f>IF(M1835=0,1,M1835/予定価格!B1823)</f>
        <v>1</v>
      </c>
      <c r="O1835">
        <f t="shared" si="499"/>
        <v>11</v>
      </c>
      <c r="P1835">
        <f t="shared" si="507"/>
        <v>0</v>
      </c>
      <c r="Q1835">
        <f>IF(M1835=0,0,M1835/予定価格!B1823)</f>
        <v>0</v>
      </c>
      <c r="R1835">
        <f t="shared" si="500"/>
        <v>11</v>
      </c>
      <c r="S1835">
        <f t="shared" si="508"/>
        <v>0</v>
      </c>
      <c r="T1835" s="6">
        <f t="shared" si="509"/>
        <v>0</v>
      </c>
      <c r="U1835" s="6" t="e">
        <f>IF(予定価格!$G$1939=0,ROUND(予定価格!H1823*(入力表!$F$12/予定価格!$H$1943),-$F$14),ROUND((予定価格!G1823*(入力表!$F$12-予定価格!$H$1943)/予定価格!$G$1943)+予定価格!H1823,-$F$14))</f>
        <v>#DIV/0!</v>
      </c>
      <c r="V1835" t="e">
        <f>IF(U1835=0,1,IF(予定価格!O1823=0,1,(U1835-予定価格!P1823)/予定価格!O1823))</f>
        <v>#DIV/0!</v>
      </c>
      <c r="W1835" t="e">
        <f t="shared" si="501"/>
        <v>#DIV/0!</v>
      </c>
      <c r="X1835" t="e">
        <f t="shared" si="510"/>
        <v>#DIV/0!</v>
      </c>
      <c r="Y1835" t="e">
        <f>IF(U1835=0,0,IF(予定価格!G1823=0,0,(U1835-予定価格!H1823)/予定価格!G1823))</f>
        <v>#DIV/0!</v>
      </c>
      <c r="Z1835" t="e">
        <f t="shared" si="502"/>
        <v>#DIV/0!</v>
      </c>
      <c r="AA1835" t="e">
        <f t="shared" si="511"/>
        <v>#DIV/0!</v>
      </c>
      <c r="AB1835" s="6" t="e">
        <f t="shared" si="512"/>
        <v>#DIV/0!</v>
      </c>
    </row>
    <row r="1836" spans="1:28" hidden="1" x14ac:dyDescent="0.2">
      <c r="A1836">
        <f>+予定価格!A1824</f>
        <v>0</v>
      </c>
      <c r="B1836" s="268">
        <f>ROUND(予定価格!B1824*査定表!$B$1949,-D1836)+E1836</f>
        <v>0</v>
      </c>
      <c r="C1836" s="268"/>
      <c r="D1836" s="32">
        <f t="shared" si="497"/>
        <v>3</v>
      </c>
      <c r="E1836" s="33">
        <f t="shared" si="503"/>
        <v>0</v>
      </c>
      <c r="F1836" s="268">
        <f>IF($F$12=0,0,IF(予定価格!$G$1939=0,ROUND(予定価格!H1824*(入力表!$F$12/予定価格!$H$1943),-H1836),ROUND((予定価格!G1824*(入力表!$F$12-予定価格!$H$1943)/予定価格!$G$1943)+予定価格!H1824,-H1836)))+I1836</f>
        <v>0</v>
      </c>
      <c r="G1836" s="268"/>
      <c r="H1836" s="34">
        <f t="shared" si="498"/>
        <v>3</v>
      </c>
      <c r="I1836" s="35">
        <f t="shared" si="504"/>
        <v>0</v>
      </c>
      <c r="J1836" s="252">
        <f t="shared" si="505"/>
        <v>0</v>
      </c>
      <c r="K1836" s="12">
        <f t="shared" si="506"/>
        <v>0</v>
      </c>
      <c r="L1836" s="37"/>
      <c r="M1836" s="6">
        <f>ROUND(予定価格!B1824*査定表!$B$1949,-$F$14)</f>
        <v>0</v>
      </c>
      <c r="N1836">
        <f>IF(M1836=0,1,M1836/予定価格!B1824)</f>
        <v>1</v>
      </c>
      <c r="O1836">
        <f t="shared" si="499"/>
        <v>11</v>
      </c>
      <c r="P1836">
        <f t="shared" si="507"/>
        <v>0</v>
      </c>
      <c r="Q1836">
        <f>IF(M1836=0,0,M1836/予定価格!B1824)</f>
        <v>0</v>
      </c>
      <c r="R1836">
        <f t="shared" si="500"/>
        <v>11</v>
      </c>
      <c r="S1836">
        <f t="shared" si="508"/>
        <v>0</v>
      </c>
      <c r="T1836" s="6">
        <f t="shared" si="509"/>
        <v>0</v>
      </c>
      <c r="U1836" s="6" t="e">
        <f>IF(予定価格!$G$1939=0,ROUND(予定価格!H1824*(入力表!$F$12/予定価格!$H$1943),-$F$14),ROUND((予定価格!G1824*(入力表!$F$12-予定価格!$H$1943)/予定価格!$G$1943)+予定価格!H1824,-$F$14))</f>
        <v>#DIV/0!</v>
      </c>
      <c r="V1836" t="e">
        <f>IF(U1836=0,1,IF(予定価格!O1824=0,1,(U1836-予定価格!P1824)/予定価格!O1824))</f>
        <v>#DIV/0!</v>
      </c>
      <c r="W1836" t="e">
        <f t="shared" si="501"/>
        <v>#DIV/0!</v>
      </c>
      <c r="X1836" t="e">
        <f t="shared" si="510"/>
        <v>#DIV/0!</v>
      </c>
      <c r="Y1836" t="e">
        <f>IF(U1836=0,0,IF(予定価格!G1824=0,0,(U1836-予定価格!H1824)/予定価格!G1824))</f>
        <v>#DIV/0!</v>
      </c>
      <c r="Z1836" t="e">
        <f t="shared" si="502"/>
        <v>#DIV/0!</v>
      </c>
      <c r="AA1836" t="e">
        <f t="shared" si="511"/>
        <v>#DIV/0!</v>
      </c>
      <c r="AB1836" s="6" t="e">
        <f t="shared" si="512"/>
        <v>#DIV/0!</v>
      </c>
    </row>
    <row r="1837" spans="1:28" hidden="1" x14ac:dyDescent="0.2">
      <c r="A1837">
        <f>+予定価格!A1825</f>
        <v>0</v>
      </c>
      <c r="B1837" s="268">
        <f>ROUND(予定価格!B1825*査定表!$B$1949,-D1837)+E1837</f>
        <v>0</v>
      </c>
      <c r="C1837" s="268"/>
      <c r="D1837" s="32">
        <f t="shared" si="497"/>
        <v>3</v>
      </c>
      <c r="E1837" s="33">
        <f t="shared" si="503"/>
        <v>0</v>
      </c>
      <c r="F1837" s="268">
        <f>IF($F$12=0,0,IF(予定価格!$G$1939=0,ROUND(予定価格!H1825*(入力表!$F$12/予定価格!$H$1943),-H1837),ROUND((予定価格!G1825*(入力表!$F$12-予定価格!$H$1943)/予定価格!$G$1943)+予定価格!H1825,-H1837)))+I1837</f>
        <v>0</v>
      </c>
      <c r="G1837" s="268"/>
      <c r="H1837" s="34">
        <f t="shared" si="498"/>
        <v>3</v>
      </c>
      <c r="I1837" s="35">
        <f t="shared" si="504"/>
        <v>0</v>
      </c>
      <c r="J1837" s="252">
        <f t="shared" si="505"/>
        <v>0</v>
      </c>
      <c r="K1837" s="12">
        <f t="shared" si="506"/>
        <v>0</v>
      </c>
      <c r="L1837" s="37"/>
      <c r="M1837" s="6">
        <f>ROUND(予定価格!B1825*査定表!$B$1949,-$F$14)</f>
        <v>0</v>
      </c>
      <c r="N1837">
        <f>IF(M1837=0,1,M1837/予定価格!B1825)</f>
        <v>1</v>
      </c>
      <c r="O1837">
        <f t="shared" si="499"/>
        <v>11</v>
      </c>
      <c r="P1837">
        <f t="shared" si="507"/>
        <v>0</v>
      </c>
      <c r="Q1837">
        <f>IF(M1837=0,0,M1837/予定価格!B1825)</f>
        <v>0</v>
      </c>
      <c r="R1837">
        <f t="shared" si="500"/>
        <v>11</v>
      </c>
      <c r="S1837">
        <f t="shared" si="508"/>
        <v>0</v>
      </c>
      <c r="T1837" s="6">
        <f t="shared" si="509"/>
        <v>0</v>
      </c>
      <c r="U1837" s="6" t="e">
        <f>IF(予定価格!$G$1939=0,ROUND(予定価格!H1825*(入力表!$F$12/予定価格!$H$1943),-$F$14),ROUND((予定価格!G1825*(入力表!$F$12-予定価格!$H$1943)/予定価格!$G$1943)+予定価格!H1825,-$F$14))</f>
        <v>#DIV/0!</v>
      </c>
      <c r="V1837" t="e">
        <f>IF(U1837=0,1,IF(予定価格!O1825=0,1,(U1837-予定価格!P1825)/予定価格!O1825))</f>
        <v>#DIV/0!</v>
      </c>
      <c r="W1837" t="e">
        <f t="shared" si="501"/>
        <v>#DIV/0!</v>
      </c>
      <c r="X1837" t="e">
        <f t="shared" si="510"/>
        <v>#DIV/0!</v>
      </c>
      <c r="Y1837" t="e">
        <f>IF(U1837=0,0,IF(予定価格!G1825=0,0,(U1837-予定価格!H1825)/予定価格!G1825))</f>
        <v>#DIV/0!</v>
      </c>
      <c r="Z1837" t="e">
        <f t="shared" si="502"/>
        <v>#DIV/0!</v>
      </c>
      <c r="AA1837" t="e">
        <f t="shared" si="511"/>
        <v>#DIV/0!</v>
      </c>
      <c r="AB1837" s="6" t="e">
        <f t="shared" si="512"/>
        <v>#DIV/0!</v>
      </c>
    </row>
    <row r="1838" spans="1:28" hidden="1" x14ac:dyDescent="0.2">
      <c r="A1838">
        <f>+予定価格!A1826</f>
        <v>0</v>
      </c>
      <c r="B1838" s="268">
        <f>ROUND(予定価格!B1826*査定表!$B$1949,-D1838)+E1838</f>
        <v>0</v>
      </c>
      <c r="C1838" s="268"/>
      <c r="D1838" s="32">
        <f t="shared" si="497"/>
        <v>3</v>
      </c>
      <c r="E1838" s="33">
        <f t="shared" si="503"/>
        <v>0</v>
      </c>
      <c r="F1838" s="268">
        <f>IF($F$12=0,0,IF(予定価格!$G$1939=0,ROUND(予定価格!H1826*(入力表!$F$12/予定価格!$H$1943),-H1838),ROUND((予定価格!G1826*(入力表!$F$12-予定価格!$H$1943)/予定価格!$G$1943)+予定価格!H1826,-H1838)))+I1838</f>
        <v>0</v>
      </c>
      <c r="G1838" s="268"/>
      <c r="H1838" s="34">
        <f t="shared" si="498"/>
        <v>3</v>
      </c>
      <c r="I1838" s="35">
        <f t="shared" si="504"/>
        <v>0</v>
      </c>
      <c r="J1838" s="252">
        <f t="shared" si="505"/>
        <v>0</v>
      </c>
      <c r="K1838" s="12">
        <f t="shared" si="506"/>
        <v>0</v>
      </c>
      <c r="L1838" s="37"/>
      <c r="M1838" s="6">
        <f>ROUND(予定価格!B1826*査定表!$B$1949,-$F$14)</f>
        <v>0</v>
      </c>
      <c r="N1838">
        <f>IF(M1838=0,1,M1838/予定価格!B1826)</f>
        <v>1</v>
      </c>
      <c r="O1838">
        <f t="shared" si="499"/>
        <v>11</v>
      </c>
      <c r="P1838">
        <f t="shared" si="507"/>
        <v>0</v>
      </c>
      <c r="Q1838">
        <f>IF(M1838=0,0,M1838/予定価格!B1826)</f>
        <v>0</v>
      </c>
      <c r="R1838">
        <f t="shared" si="500"/>
        <v>11</v>
      </c>
      <c r="S1838">
        <f t="shared" si="508"/>
        <v>0</v>
      </c>
      <c r="T1838" s="6">
        <f t="shared" si="509"/>
        <v>0</v>
      </c>
      <c r="U1838" s="6" t="e">
        <f>IF(予定価格!$G$1939=0,ROUND(予定価格!H1826*(入力表!$F$12/予定価格!$H$1943),-$F$14),ROUND((予定価格!G1826*(入力表!$F$12-予定価格!$H$1943)/予定価格!$G$1943)+予定価格!H1826,-$F$14))</f>
        <v>#DIV/0!</v>
      </c>
      <c r="V1838" t="e">
        <f>IF(U1838=0,1,IF(予定価格!O1826=0,1,(U1838-予定価格!P1826)/予定価格!O1826))</f>
        <v>#DIV/0!</v>
      </c>
      <c r="W1838" t="e">
        <f t="shared" si="501"/>
        <v>#DIV/0!</v>
      </c>
      <c r="X1838" t="e">
        <f t="shared" si="510"/>
        <v>#DIV/0!</v>
      </c>
      <c r="Y1838" t="e">
        <f>IF(U1838=0,0,IF(予定価格!G1826=0,0,(U1838-予定価格!H1826)/予定価格!G1826))</f>
        <v>#DIV/0!</v>
      </c>
      <c r="Z1838" t="e">
        <f t="shared" si="502"/>
        <v>#DIV/0!</v>
      </c>
      <c r="AA1838" t="e">
        <f t="shared" si="511"/>
        <v>#DIV/0!</v>
      </c>
      <c r="AB1838" s="6" t="e">
        <f t="shared" si="512"/>
        <v>#DIV/0!</v>
      </c>
    </row>
    <row r="1839" spans="1:28" hidden="1" x14ac:dyDescent="0.2">
      <c r="A1839">
        <f>+予定価格!A1827</f>
        <v>0</v>
      </c>
      <c r="B1839" s="268">
        <f>ROUND(予定価格!B1827*査定表!$B$1949,-D1839)+E1839</f>
        <v>0</v>
      </c>
      <c r="C1839" s="268"/>
      <c r="D1839" s="32">
        <f t="shared" si="497"/>
        <v>3</v>
      </c>
      <c r="E1839" s="33">
        <f t="shared" si="503"/>
        <v>0</v>
      </c>
      <c r="F1839" s="268">
        <f>IF($F$12=0,0,IF(予定価格!$G$1939=0,ROUND(予定価格!H1827*(入力表!$F$12/予定価格!$H$1943),-H1839),ROUND((予定価格!G1827*(入力表!$F$12-予定価格!$H$1943)/予定価格!$G$1943)+予定価格!H1827,-H1839)))+I1839</f>
        <v>0</v>
      </c>
      <c r="G1839" s="268"/>
      <c r="H1839" s="34">
        <f t="shared" si="498"/>
        <v>3</v>
      </c>
      <c r="I1839" s="35">
        <f t="shared" si="504"/>
        <v>0</v>
      </c>
      <c r="J1839" s="252">
        <f t="shared" si="505"/>
        <v>0</v>
      </c>
      <c r="K1839" s="12">
        <f t="shared" si="506"/>
        <v>0</v>
      </c>
      <c r="L1839" s="37"/>
      <c r="M1839" s="6">
        <f>ROUND(予定価格!B1827*査定表!$B$1949,-$F$14)</f>
        <v>0</v>
      </c>
      <c r="N1839">
        <f>IF(M1839=0,1,M1839/予定価格!B1827)</f>
        <v>1</v>
      </c>
      <c r="O1839">
        <f t="shared" si="499"/>
        <v>11</v>
      </c>
      <c r="P1839">
        <f t="shared" si="507"/>
        <v>0</v>
      </c>
      <c r="Q1839">
        <f>IF(M1839=0,0,M1839/予定価格!B1827)</f>
        <v>0</v>
      </c>
      <c r="R1839">
        <f t="shared" si="500"/>
        <v>11</v>
      </c>
      <c r="S1839">
        <f t="shared" si="508"/>
        <v>0</v>
      </c>
      <c r="T1839" s="6">
        <f t="shared" si="509"/>
        <v>0</v>
      </c>
      <c r="U1839" s="6" t="e">
        <f>IF(予定価格!$G$1939=0,ROUND(予定価格!H1827*(入力表!$F$12/予定価格!$H$1943),-$F$14),ROUND((予定価格!G1827*(入力表!$F$12-予定価格!$H$1943)/予定価格!$G$1943)+予定価格!H1827,-$F$14))</f>
        <v>#DIV/0!</v>
      </c>
      <c r="V1839" t="e">
        <f>IF(U1839=0,1,IF(予定価格!O1827=0,1,(U1839-予定価格!P1827)/予定価格!O1827))</f>
        <v>#DIV/0!</v>
      </c>
      <c r="W1839" t="e">
        <f t="shared" si="501"/>
        <v>#DIV/0!</v>
      </c>
      <c r="X1839" t="e">
        <f t="shared" si="510"/>
        <v>#DIV/0!</v>
      </c>
      <c r="Y1839" t="e">
        <f>IF(U1839=0,0,IF(予定価格!G1827=0,0,(U1839-予定価格!H1827)/予定価格!G1827))</f>
        <v>#DIV/0!</v>
      </c>
      <c r="Z1839" t="e">
        <f t="shared" si="502"/>
        <v>#DIV/0!</v>
      </c>
      <c r="AA1839" t="e">
        <f t="shared" si="511"/>
        <v>#DIV/0!</v>
      </c>
      <c r="AB1839" s="6" t="e">
        <f t="shared" si="512"/>
        <v>#DIV/0!</v>
      </c>
    </row>
    <row r="1840" spans="1:28" hidden="1" x14ac:dyDescent="0.2">
      <c r="A1840">
        <f>+予定価格!A1828</f>
        <v>0</v>
      </c>
      <c r="B1840" s="268">
        <f>ROUND(予定価格!B1828*査定表!$B$1949,-D1840)+E1840</f>
        <v>0</v>
      </c>
      <c r="C1840" s="268"/>
      <c r="D1840" s="32">
        <f t="shared" si="497"/>
        <v>3</v>
      </c>
      <c r="E1840" s="33">
        <f t="shared" si="503"/>
        <v>0</v>
      </c>
      <c r="F1840" s="268">
        <f>IF($F$12=0,0,IF(予定価格!$G$1939=0,ROUND(予定価格!H1828*(入力表!$F$12/予定価格!$H$1943),-H1840),ROUND((予定価格!G1828*(入力表!$F$12-予定価格!$H$1943)/予定価格!$G$1943)+予定価格!H1828,-H1840)))+I1840</f>
        <v>0</v>
      </c>
      <c r="G1840" s="268"/>
      <c r="H1840" s="34">
        <f t="shared" si="498"/>
        <v>3</v>
      </c>
      <c r="I1840" s="35">
        <f t="shared" si="504"/>
        <v>0</v>
      </c>
      <c r="J1840" s="252">
        <f t="shared" si="505"/>
        <v>0</v>
      </c>
      <c r="K1840" s="12">
        <f t="shared" si="506"/>
        <v>0</v>
      </c>
      <c r="L1840" s="37"/>
      <c r="M1840" s="6">
        <f>ROUND(予定価格!B1828*査定表!$B$1949,-$F$14)</f>
        <v>0</v>
      </c>
      <c r="N1840">
        <f>IF(M1840=0,1,M1840/予定価格!B1828)</f>
        <v>1</v>
      </c>
      <c r="O1840">
        <f t="shared" si="499"/>
        <v>11</v>
      </c>
      <c r="P1840">
        <f t="shared" si="507"/>
        <v>0</v>
      </c>
      <c r="Q1840">
        <f>IF(M1840=0,0,M1840/予定価格!B1828)</f>
        <v>0</v>
      </c>
      <c r="R1840">
        <f t="shared" si="500"/>
        <v>11</v>
      </c>
      <c r="S1840">
        <f t="shared" si="508"/>
        <v>0</v>
      </c>
      <c r="T1840" s="6">
        <f t="shared" si="509"/>
        <v>0</v>
      </c>
      <c r="U1840" s="6" t="e">
        <f>IF(予定価格!$G$1939=0,ROUND(予定価格!H1828*(入力表!$F$12/予定価格!$H$1943),-$F$14),ROUND((予定価格!G1828*(入力表!$F$12-予定価格!$H$1943)/予定価格!$G$1943)+予定価格!H1828,-$F$14))</f>
        <v>#DIV/0!</v>
      </c>
      <c r="V1840" t="e">
        <f>IF(U1840=0,1,IF(予定価格!O1828=0,1,(U1840-予定価格!P1828)/予定価格!O1828))</f>
        <v>#DIV/0!</v>
      </c>
      <c r="W1840" t="e">
        <f t="shared" si="501"/>
        <v>#DIV/0!</v>
      </c>
      <c r="X1840" t="e">
        <f t="shared" si="510"/>
        <v>#DIV/0!</v>
      </c>
      <c r="Y1840" t="e">
        <f>IF(U1840=0,0,IF(予定価格!G1828=0,0,(U1840-予定価格!H1828)/予定価格!G1828))</f>
        <v>#DIV/0!</v>
      </c>
      <c r="Z1840" t="e">
        <f t="shared" si="502"/>
        <v>#DIV/0!</v>
      </c>
      <c r="AA1840" t="e">
        <f t="shared" si="511"/>
        <v>#DIV/0!</v>
      </c>
      <c r="AB1840" s="6" t="e">
        <f t="shared" si="512"/>
        <v>#DIV/0!</v>
      </c>
    </row>
    <row r="1841" spans="1:28" hidden="1" x14ac:dyDescent="0.2">
      <c r="A1841">
        <f>+予定価格!A1829</f>
        <v>0</v>
      </c>
      <c r="B1841" s="268">
        <f>ROUND(予定価格!B1829*査定表!$B$1949,-D1841)+E1841</f>
        <v>0</v>
      </c>
      <c r="C1841" s="268"/>
      <c r="D1841" s="32">
        <f t="shared" si="497"/>
        <v>3</v>
      </c>
      <c r="E1841" s="33">
        <f t="shared" si="503"/>
        <v>0</v>
      </c>
      <c r="F1841" s="268">
        <f>IF($F$12=0,0,IF(予定価格!$G$1939=0,ROUND(予定価格!H1829*(入力表!$F$12/予定価格!$H$1943),-H1841),ROUND((予定価格!G1829*(入力表!$F$12-予定価格!$H$1943)/予定価格!$G$1943)+予定価格!H1829,-H1841)))+I1841</f>
        <v>0</v>
      </c>
      <c r="G1841" s="268"/>
      <c r="H1841" s="34">
        <f t="shared" si="498"/>
        <v>3</v>
      </c>
      <c r="I1841" s="35">
        <f t="shared" si="504"/>
        <v>0</v>
      </c>
      <c r="J1841" s="252">
        <f t="shared" si="505"/>
        <v>0</v>
      </c>
      <c r="K1841" s="12">
        <f t="shared" si="506"/>
        <v>0</v>
      </c>
      <c r="L1841" s="37"/>
      <c r="M1841" s="6">
        <f>ROUND(予定価格!B1829*査定表!$B$1949,-$F$14)</f>
        <v>0</v>
      </c>
      <c r="N1841">
        <f>IF(M1841=0,1,M1841/予定価格!B1829)</f>
        <v>1</v>
      </c>
      <c r="O1841">
        <f t="shared" si="499"/>
        <v>11</v>
      </c>
      <c r="P1841">
        <f t="shared" si="507"/>
        <v>0</v>
      </c>
      <c r="Q1841">
        <f>IF(M1841=0,0,M1841/予定価格!B1829)</f>
        <v>0</v>
      </c>
      <c r="R1841">
        <f t="shared" si="500"/>
        <v>11</v>
      </c>
      <c r="S1841">
        <f t="shared" si="508"/>
        <v>0</v>
      </c>
      <c r="T1841" s="6">
        <f t="shared" si="509"/>
        <v>0</v>
      </c>
      <c r="U1841" s="6" t="e">
        <f>IF(予定価格!$G$1939=0,ROUND(予定価格!H1829*(入力表!$F$12/予定価格!$H$1943),-$F$14),ROUND((予定価格!G1829*(入力表!$F$12-予定価格!$H$1943)/予定価格!$G$1943)+予定価格!H1829,-$F$14))</f>
        <v>#DIV/0!</v>
      </c>
      <c r="V1841" t="e">
        <f>IF(U1841=0,1,IF(予定価格!O1829=0,1,(U1841-予定価格!P1829)/予定価格!O1829))</f>
        <v>#DIV/0!</v>
      </c>
      <c r="W1841" t="e">
        <f t="shared" si="501"/>
        <v>#DIV/0!</v>
      </c>
      <c r="X1841" t="e">
        <f t="shared" si="510"/>
        <v>#DIV/0!</v>
      </c>
      <c r="Y1841" t="e">
        <f>IF(U1841=0,0,IF(予定価格!G1829=0,0,(U1841-予定価格!H1829)/予定価格!G1829))</f>
        <v>#DIV/0!</v>
      </c>
      <c r="Z1841" t="e">
        <f t="shared" si="502"/>
        <v>#DIV/0!</v>
      </c>
      <c r="AA1841" t="e">
        <f t="shared" si="511"/>
        <v>#DIV/0!</v>
      </c>
      <c r="AB1841" s="6" t="e">
        <f t="shared" si="512"/>
        <v>#DIV/0!</v>
      </c>
    </row>
    <row r="1842" spans="1:28" hidden="1" x14ac:dyDescent="0.2">
      <c r="A1842">
        <f>+予定価格!A1830</f>
        <v>0</v>
      </c>
      <c r="B1842" s="268">
        <f>ROUND(予定価格!B1830*査定表!$B$1949,-D1842)+E1842</f>
        <v>0</v>
      </c>
      <c r="C1842" s="268"/>
      <c r="D1842" s="32">
        <f t="shared" si="497"/>
        <v>3</v>
      </c>
      <c r="E1842" s="33">
        <f t="shared" si="503"/>
        <v>0</v>
      </c>
      <c r="F1842" s="268">
        <f>IF($F$12=0,0,IF(予定価格!$G$1939=0,ROUND(予定価格!H1830*(入力表!$F$12/予定価格!$H$1943),-H1842),ROUND((予定価格!G1830*(入力表!$F$12-予定価格!$H$1943)/予定価格!$G$1943)+予定価格!H1830,-H1842)))+I1842</f>
        <v>0</v>
      </c>
      <c r="G1842" s="268"/>
      <c r="H1842" s="34">
        <f t="shared" si="498"/>
        <v>3</v>
      </c>
      <c r="I1842" s="35">
        <f t="shared" si="504"/>
        <v>0</v>
      </c>
      <c r="J1842" s="252">
        <f t="shared" si="505"/>
        <v>0</v>
      </c>
      <c r="K1842" s="12">
        <f t="shared" si="506"/>
        <v>0</v>
      </c>
      <c r="L1842" s="37"/>
      <c r="M1842" s="6">
        <f>ROUND(予定価格!B1830*査定表!$B$1949,-$F$14)</f>
        <v>0</v>
      </c>
      <c r="N1842">
        <f>IF(M1842=0,1,M1842/予定価格!B1830)</f>
        <v>1</v>
      </c>
      <c r="O1842">
        <f t="shared" si="499"/>
        <v>11</v>
      </c>
      <c r="P1842">
        <f t="shared" si="507"/>
        <v>0</v>
      </c>
      <c r="Q1842">
        <f>IF(M1842=0,0,M1842/予定価格!B1830)</f>
        <v>0</v>
      </c>
      <c r="R1842">
        <f t="shared" si="500"/>
        <v>11</v>
      </c>
      <c r="S1842">
        <f t="shared" si="508"/>
        <v>0</v>
      </c>
      <c r="T1842" s="6">
        <f t="shared" si="509"/>
        <v>0</v>
      </c>
      <c r="U1842" s="6" t="e">
        <f>IF(予定価格!$G$1939=0,ROUND(予定価格!H1830*(入力表!$F$12/予定価格!$H$1943),-$F$14),ROUND((予定価格!G1830*(入力表!$F$12-予定価格!$H$1943)/予定価格!$G$1943)+予定価格!H1830,-$F$14))</f>
        <v>#DIV/0!</v>
      </c>
      <c r="V1842" t="e">
        <f>IF(U1842=0,1,IF(予定価格!O1830=0,1,(U1842-予定価格!P1830)/予定価格!O1830))</f>
        <v>#DIV/0!</v>
      </c>
      <c r="W1842" t="e">
        <f t="shared" si="501"/>
        <v>#DIV/0!</v>
      </c>
      <c r="X1842" t="e">
        <f t="shared" si="510"/>
        <v>#DIV/0!</v>
      </c>
      <c r="Y1842" t="e">
        <f>IF(U1842=0,0,IF(予定価格!G1830=0,0,(U1842-予定価格!H1830)/予定価格!G1830))</f>
        <v>#DIV/0!</v>
      </c>
      <c r="Z1842" t="e">
        <f t="shared" si="502"/>
        <v>#DIV/0!</v>
      </c>
      <c r="AA1842" t="e">
        <f t="shared" si="511"/>
        <v>#DIV/0!</v>
      </c>
      <c r="AB1842" s="6" t="e">
        <f t="shared" si="512"/>
        <v>#DIV/0!</v>
      </c>
    </row>
    <row r="1843" spans="1:28" hidden="1" x14ac:dyDescent="0.2">
      <c r="A1843">
        <f>+予定価格!A1831</f>
        <v>0</v>
      </c>
      <c r="B1843" s="268">
        <f>ROUND(予定価格!B1831*査定表!$B$1949,-D1843)+E1843</f>
        <v>0</v>
      </c>
      <c r="C1843" s="268"/>
      <c r="D1843" s="32">
        <f t="shared" si="497"/>
        <v>3</v>
      </c>
      <c r="E1843" s="33">
        <f t="shared" si="503"/>
        <v>0</v>
      </c>
      <c r="F1843" s="268">
        <f>IF($F$12=0,0,IF(予定価格!$G$1939=0,ROUND(予定価格!H1831*(入力表!$F$12/予定価格!$H$1943),-H1843),ROUND((予定価格!G1831*(入力表!$F$12-予定価格!$H$1943)/予定価格!$G$1943)+予定価格!H1831,-H1843)))+I1843</f>
        <v>0</v>
      </c>
      <c r="G1843" s="268"/>
      <c r="H1843" s="34">
        <f t="shared" si="498"/>
        <v>3</v>
      </c>
      <c r="I1843" s="35">
        <f t="shared" si="504"/>
        <v>0</v>
      </c>
      <c r="J1843" s="252">
        <f t="shared" si="505"/>
        <v>0</v>
      </c>
      <c r="K1843" s="12">
        <f t="shared" si="506"/>
        <v>0</v>
      </c>
      <c r="L1843" s="37"/>
      <c r="M1843" s="6">
        <f>ROUND(予定価格!B1831*査定表!$B$1949,-$F$14)</f>
        <v>0</v>
      </c>
      <c r="N1843">
        <f>IF(M1843=0,1,M1843/予定価格!B1831)</f>
        <v>1</v>
      </c>
      <c r="O1843">
        <f t="shared" si="499"/>
        <v>11</v>
      </c>
      <c r="P1843">
        <f t="shared" si="507"/>
        <v>0</v>
      </c>
      <c r="Q1843">
        <f>IF(M1843=0,0,M1843/予定価格!B1831)</f>
        <v>0</v>
      </c>
      <c r="R1843">
        <f t="shared" si="500"/>
        <v>11</v>
      </c>
      <c r="S1843">
        <f t="shared" si="508"/>
        <v>0</v>
      </c>
      <c r="T1843" s="6">
        <f t="shared" si="509"/>
        <v>0</v>
      </c>
      <c r="U1843" s="6" t="e">
        <f>IF(予定価格!$G$1939=0,ROUND(予定価格!H1831*(入力表!$F$12/予定価格!$H$1943),-$F$14),ROUND((予定価格!G1831*(入力表!$F$12-予定価格!$H$1943)/予定価格!$G$1943)+予定価格!H1831,-$F$14))</f>
        <v>#DIV/0!</v>
      </c>
      <c r="V1843" t="e">
        <f>IF(U1843=0,1,IF(予定価格!O1831=0,1,(U1843-予定価格!P1831)/予定価格!O1831))</f>
        <v>#DIV/0!</v>
      </c>
      <c r="W1843" t="e">
        <f t="shared" si="501"/>
        <v>#DIV/0!</v>
      </c>
      <c r="X1843" t="e">
        <f t="shared" si="510"/>
        <v>#DIV/0!</v>
      </c>
      <c r="Y1843" t="e">
        <f>IF(U1843=0,0,IF(予定価格!G1831=0,0,(U1843-予定価格!H1831)/予定価格!G1831))</f>
        <v>#DIV/0!</v>
      </c>
      <c r="Z1843" t="e">
        <f t="shared" si="502"/>
        <v>#DIV/0!</v>
      </c>
      <c r="AA1843" t="e">
        <f t="shared" si="511"/>
        <v>#DIV/0!</v>
      </c>
      <c r="AB1843" s="6" t="e">
        <f t="shared" si="512"/>
        <v>#DIV/0!</v>
      </c>
    </row>
    <row r="1844" spans="1:28" hidden="1" x14ac:dyDescent="0.2">
      <c r="A1844">
        <f>+予定価格!A1832</f>
        <v>0</v>
      </c>
      <c r="B1844" s="268">
        <f>ROUND(予定価格!B1832*査定表!$B$1949,-D1844)+E1844</f>
        <v>0</v>
      </c>
      <c r="C1844" s="268"/>
      <c r="D1844" s="32">
        <f t="shared" si="497"/>
        <v>3</v>
      </c>
      <c r="E1844" s="33">
        <f t="shared" si="503"/>
        <v>0</v>
      </c>
      <c r="F1844" s="268">
        <f>IF($F$12=0,0,IF(予定価格!$G$1939=0,ROUND(予定価格!H1832*(入力表!$F$12/予定価格!$H$1943),-H1844),ROUND((予定価格!G1832*(入力表!$F$12-予定価格!$H$1943)/予定価格!$G$1943)+予定価格!H1832,-H1844)))+I1844</f>
        <v>0</v>
      </c>
      <c r="G1844" s="268"/>
      <c r="H1844" s="34">
        <f t="shared" si="498"/>
        <v>3</v>
      </c>
      <c r="I1844" s="35">
        <f t="shared" si="504"/>
        <v>0</v>
      </c>
      <c r="J1844" s="252">
        <f t="shared" si="505"/>
        <v>0</v>
      </c>
      <c r="K1844" s="12">
        <f t="shared" si="506"/>
        <v>0</v>
      </c>
      <c r="L1844" s="37"/>
      <c r="M1844" s="6">
        <f>ROUND(予定価格!B1832*査定表!$B$1949,-$F$14)</f>
        <v>0</v>
      </c>
      <c r="N1844">
        <f>IF(M1844=0,1,M1844/予定価格!B1832)</f>
        <v>1</v>
      </c>
      <c r="O1844">
        <f t="shared" si="499"/>
        <v>11</v>
      </c>
      <c r="P1844">
        <f t="shared" si="507"/>
        <v>0</v>
      </c>
      <c r="Q1844">
        <f>IF(M1844=0,0,M1844/予定価格!B1832)</f>
        <v>0</v>
      </c>
      <c r="R1844">
        <f t="shared" si="500"/>
        <v>11</v>
      </c>
      <c r="S1844">
        <f t="shared" si="508"/>
        <v>0</v>
      </c>
      <c r="T1844" s="6">
        <f t="shared" si="509"/>
        <v>0</v>
      </c>
      <c r="U1844" s="6" t="e">
        <f>IF(予定価格!$G$1939=0,ROUND(予定価格!H1832*(入力表!$F$12/予定価格!$H$1943),-$F$14),ROUND((予定価格!G1832*(入力表!$F$12-予定価格!$H$1943)/予定価格!$G$1943)+予定価格!H1832,-$F$14))</f>
        <v>#DIV/0!</v>
      </c>
      <c r="V1844" t="e">
        <f>IF(U1844=0,1,IF(予定価格!O1832=0,1,(U1844-予定価格!P1832)/予定価格!O1832))</f>
        <v>#DIV/0!</v>
      </c>
      <c r="W1844" t="e">
        <f t="shared" si="501"/>
        <v>#DIV/0!</v>
      </c>
      <c r="X1844" t="e">
        <f t="shared" si="510"/>
        <v>#DIV/0!</v>
      </c>
      <c r="Y1844" t="e">
        <f>IF(U1844=0,0,IF(予定価格!G1832=0,0,(U1844-予定価格!H1832)/予定価格!G1832))</f>
        <v>#DIV/0!</v>
      </c>
      <c r="Z1844" t="e">
        <f t="shared" si="502"/>
        <v>#DIV/0!</v>
      </c>
      <c r="AA1844" t="e">
        <f t="shared" si="511"/>
        <v>#DIV/0!</v>
      </c>
      <c r="AB1844" s="6" t="e">
        <f t="shared" si="512"/>
        <v>#DIV/0!</v>
      </c>
    </row>
    <row r="1845" spans="1:28" hidden="1" x14ac:dyDescent="0.2">
      <c r="A1845">
        <f>+予定価格!A1833</f>
        <v>0</v>
      </c>
      <c r="B1845" s="268">
        <f>ROUND(予定価格!B1833*査定表!$B$1949,-D1845)+E1845</f>
        <v>0</v>
      </c>
      <c r="C1845" s="268"/>
      <c r="D1845" s="32">
        <f t="shared" si="497"/>
        <v>3</v>
      </c>
      <c r="E1845" s="33">
        <f t="shared" si="503"/>
        <v>0</v>
      </c>
      <c r="F1845" s="268">
        <f>IF($F$12=0,0,IF(予定価格!$G$1939=0,ROUND(予定価格!H1833*(入力表!$F$12/予定価格!$H$1943),-H1845),ROUND((予定価格!G1833*(入力表!$F$12-予定価格!$H$1943)/予定価格!$G$1943)+予定価格!H1833,-H1845)))+I1845</f>
        <v>0</v>
      </c>
      <c r="G1845" s="268"/>
      <c r="H1845" s="34">
        <f t="shared" si="498"/>
        <v>3</v>
      </c>
      <c r="I1845" s="35">
        <f t="shared" si="504"/>
        <v>0</v>
      </c>
      <c r="J1845" s="252">
        <f t="shared" si="505"/>
        <v>0</v>
      </c>
      <c r="K1845" s="12">
        <f t="shared" si="506"/>
        <v>0</v>
      </c>
      <c r="L1845" s="37"/>
      <c r="M1845" s="6">
        <f>ROUND(予定価格!B1833*査定表!$B$1949,-$F$14)</f>
        <v>0</v>
      </c>
      <c r="N1845">
        <f>IF(M1845=0,1,M1845/予定価格!B1833)</f>
        <v>1</v>
      </c>
      <c r="O1845">
        <f t="shared" si="499"/>
        <v>11</v>
      </c>
      <c r="P1845">
        <f t="shared" si="507"/>
        <v>0</v>
      </c>
      <c r="Q1845">
        <f>IF(M1845=0,0,M1845/予定価格!B1833)</f>
        <v>0</v>
      </c>
      <c r="R1845">
        <f t="shared" si="500"/>
        <v>11</v>
      </c>
      <c r="S1845">
        <f t="shared" si="508"/>
        <v>0</v>
      </c>
      <c r="T1845" s="6">
        <f t="shared" si="509"/>
        <v>0</v>
      </c>
      <c r="U1845" s="6" t="e">
        <f>IF(予定価格!$G$1939=0,ROUND(予定価格!H1833*(入力表!$F$12/予定価格!$H$1943),-$F$14),ROUND((予定価格!G1833*(入力表!$F$12-予定価格!$H$1943)/予定価格!$G$1943)+予定価格!H1833,-$F$14))</f>
        <v>#DIV/0!</v>
      </c>
      <c r="V1845" t="e">
        <f>IF(U1845=0,1,IF(予定価格!O1833=0,1,(U1845-予定価格!P1833)/予定価格!O1833))</f>
        <v>#DIV/0!</v>
      </c>
      <c r="W1845" t="e">
        <f t="shared" si="501"/>
        <v>#DIV/0!</v>
      </c>
      <c r="X1845" t="e">
        <f t="shared" si="510"/>
        <v>#DIV/0!</v>
      </c>
      <c r="Y1845" t="e">
        <f>IF(U1845=0,0,IF(予定価格!G1833=0,0,(U1845-予定価格!H1833)/予定価格!G1833))</f>
        <v>#DIV/0!</v>
      </c>
      <c r="Z1845" t="e">
        <f t="shared" si="502"/>
        <v>#DIV/0!</v>
      </c>
      <c r="AA1845" t="e">
        <f t="shared" si="511"/>
        <v>#DIV/0!</v>
      </c>
      <c r="AB1845" s="6" t="e">
        <f t="shared" si="512"/>
        <v>#DIV/0!</v>
      </c>
    </row>
    <row r="1846" spans="1:28" hidden="1" x14ac:dyDescent="0.2">
      <c r="A1846">
        <f>+予定価格!A1834</f>
        <v>0</v>
      </c>
      <c r="B1846" s="268">
        <f>ROUND(予定価格!B1834*査定表!$B$1949,-D1846)+E1846</f>
        <v>0</v>
      </c>
      <c r="C1846" s="268"/>
      <c r="D1846" s="32">
        <f t="shared" si="497"/>
        <v>3</v>
      </c>
      <c r="E1846" s="33">
        <f t="shared" si="503"/>
        <v>0</v>
      </c>
      <c r="F1846" s="268">
        <f>IF($F$12=0,0,IF(予定価格!$G$1939=0,ROUND(予定価格!H1834*(入力表!$F$12/予定価格!$H$1943),-H1846),ROUND((予定価格!G1834*(入力表!$F$12-予定価格!$H$1943)/予定価格!$G$1943)+予定価格!H1834,-H1846)))+I1846</f>
        <v>0</v>
      </c>
      <c r="G1846" s="268"/>
      <c r="H1846" s="34">
        <f t="shared" si="498"/>
        <v>3</v>
      </c>
      <c r="I1846" s="35">
        <f t="shared" si="504"/>
        <v>0</v>
      </c>
      <c r="J1846" s="252">
        <f t="shared" si="505"/>
        <v>0</v>
      </c>
      <c r="K1846" s="12">
        <f t="shared" si="506"/>
        <v>0</v>
      </c>
      <c r="L1846" s="37"/>
      <c r="M1846" s="6">
        <f>ROUND(予定価格!B1834*査定表!$B$1949,-$F$14)</f>
        <v>0</v>
      </c>
      <c r="N1846">
        <f>IF(M1846=0,1,M1846/予定価格!B1834)</f>
        <v>1</v>
      </c>
      <c r="O1846">
        <f t="shared" si="499"/>
        <v>11</v>
      </c>
      <c r="P1846">
        <f t="shared" si="507"/>
        <v>0</v>
      </c>
      <c r="Q1846">
        <f>IF(M1846=0,0,M1846/予定価格!B1834)</f>
        <v>0</v>
      </c>
      <c r="R1846">
        <f t="shared" si="500"/>
        <v>11</v>
      </c>
      <c r="S1846">
        <f t="shared" si="508"/>
        <v>0</v>
      </c>
      <c r="T1846" s="6">
        <f t="shared" si="509"/>
        <v>0</v>
      </c>
      <c r="U1846" s="6" t="e">
        <f>IF(予定価格!$G$1939=0,ROUND(予定価格!H1834*(入力表!$F$12/予定価格!$H$1943),-$F$14),ROUND((予定価格!G1834*(入力表!$F$12-予定価格!$H$1943)/予定価格!$G$1943)+予定価格!H1834,-$F$14))</f>
        <v>#DIV/0!</v>
      </c>
      <c r="V1846" t="e">
        <f>IF(U1846=0,1,IF(予定価格!O1834=0,1,(U1846-予定価格!P1834)/予定価格!O1834))</f>
        <v>#DIV/0!</v>
      </c>
      <c r="W1846" t="e">
        <f t="shared" si="501"/>
        <v>#DIV/0!</v>
      </c>
      <c r="X1846" t="e">
        <f t="shared" si="510"/>
        <v>#DIV/0!</v>
      </c>
      <c r="Y1846" t="e">
        <f>IF(U1846=0,0,IF(予定価格!G1834=0,0,(U1846-予定価格!H1834)/予定価格!G1834))</f>
        <v>#DIV/0!</v>
      </c>
      <c r="Z1846" t="e">
        <f t="shared" si="502"/>
        <v>#DIV/0!</v>
      </c>
      <c r="AA1846" t="e">
        <f t="shared" si="511"/>
        <v>#DIV/0!</v>
      </c>
      <c r="AB1846" s="6" t="e">
        <f t="shared" si="512"/>
        <v>#DIV/0!</v>
      </c>
    </row>
    <row r="1847" spans="1:28" hidden="1" x14ac:dyDescent="0.2">
      <c r="A1847">
        <f>+予定価格!A1835</f>
        <v>0</v>
      </c>
      <c r="B1847" s="268">
        <f>ROUND(予定価格!B1835*査定表!$B$1949,-D1847)+E1847</f>
        <v>0</v>
      </c>
      <c r="C1847" s="268"/>
      <c r="D1847" s="32">
        <f t="shared" si="497"/>
        <v>3</v>
      </c>
      <c r="E1847" s="33">
        <f t="shared" si="503"/>
        <v>0</v>
      </c>
      <c r="F1847" s="268">
        <f>IF($F$12=0,0,IF(予定価格!$G$1939=0,ROUND(予定価格!H1835*(入力表!$F$12/予定価格!$H$1943),-H1847),ROUND((予定価格!G1835*(入力表!$F$12-予定価格!$H$1943)/予定価格!$G$1943)+予定価格!H1835,-H1847)))+I1847</f>
        <v>0</v>
      </c>
      <c r="G1847" s="268"/>
      <c r="H1847" s="34">
        <f t="shared" si="498"/>
        <v>3</v>
      </c>
      <c r="I1847" s="35">
        <f t="shared" si="504"/>
        <v>0</v>
      </c>
      <c r="J1847" s="252">
        <f t="shared" si="505"/>
        <v>0</v>
      </c>
      <c r="K1847" s="12">
        <f t="shared" si="506"/>
        <v>0</v>
      </c>
      <c r="L1847" s="37"/>
      <c r="M1847" s="6">
        <f>ROUND(予定価格!B1835*査定表!$B$1949,-$F$14)</f>
        <v>0</v>
      </c>
      <c r="N1847">
        <f>IF(M1847=0,1,M1847/予定価格!B1835)</f>
        <v>1</v>
      </c>
      <c r="O1847">
        <f t="shared" si="499"/>
        <v>11</v>
      </c>
      <c r="P1847">
        <f t="shared" si="507"/>
        <v>0</v>
      </c>
      <c r="Q1847">
        <f>IF(M1847=0,0,M1847/予定価格!B1835)</f>
        <v>0</v>
      </c>
      <c r="R1847">
        <f t="shared" si="500"/>
        <v>11</v>
      </c>
      <c r="S1847">
        <f t="shared" si="508"/>
        <v>0</v>
      </c>
      <c r="T1847" s="6">
        <f t="shared" si="509"/>
        <v>0</v>
      </c>
      <c r="U1847" s="6" t="e">
        <f>IF(予定価格!$G$1939=0,ROUND(予定価格!H1835*(入力表!$F$12/予定価格!$H$1943),-$F$14),ROUND((予定価格!G1835*(入力表!$F$12-予定価格!$H$1943)/予定価格!$G$1943)+予定価格!H1835,-$F$14))</f>
        <v>#DIV/0!</v>
      </c>
      <c r="V1847" t="e">
        <f>IF(U1847=0,1,IF(予定価格!O1835=0,1,(U1847-予定価格!P1835)/予定価格!O1835))</f>
        <v>#DIV/0!</v>
      </c>
      <c r="W1847" t="e">
        <f t="shared" si="501"/>
        <v>#DIV/0!</v>
      </c>
      <c r="X1847" t="e">
        <f t="shared" si="510"/>
        <v>#DIV/0!</v>
      </c>
      <c r="Y1847" t="e">
        <f>IF(U1847=0,0,IF(予定価格!G1835=0,0,(U1847-予定価格!H1835)/予定価格!G1835))</f>
        <v>#DIV/0!</v>
      </c>
      <c r="Z1847" t="e">
        <f t="shared" si="502"/>
        <v>#DIV/0!</v>
      </c>
      <c r="AA1847" t="e">
        <f t="shared" si="511"/>
        <v>#DIV/0!</v>
      </c>
      <c r="AB1847" s="6" t="e">
        <f t="shared" si="512"/>
        <v>#DIV/0!</v>
      </c>
    </row>
    <row r="1848" spans="1:28" hidden="1" x14ac:dyDescent="0.2">
      <c r="A1848">
        <f>+予定価格!A1836</f>
        <v>0</v>
      </c>
      <c r="B1848" s="268">
        <f>ROUND(予定価格!B1836*査定表!$B$1949,-D1848)+E1848</f>
        <v>0</v>
      </c>
      <c r="C1848" s="268"/>
      <c r="D1848" s="32">
        <f t="shared" si="497"/>
        <v>3</v>
      </c>
      <c r="E1848" s="33">
        <f t="shared" si="503"/>
        <v>0</v>
      </c>
      <c r="F1848" s="268">
        <f>IF($F$12=0,0,IF(予定価格!$G$1939=0,ROUND(予定価格!H1836*(入力表!$F$12/予定価格!$H$1943),-H1848),ROUND((予定価格!G1836*(入力表!$F$12-予定価格!$H$1943)/予定価格!$G$1943)+予定価格!H1836,-H1848)))+I1848</f>
        <v>0</v>
      </c>
      <c r="G1848" s="268"/>
      <c r="H1848" s="34">
        <f t="shared" si="498"/>
        <v>3</v>
      </c>
      <c r="I1848" s="35">
        <f t="shared" si="504"/>
        <v>0</v>
      </c>
      <c r="J1848" s="252">
        <f t="shared" si="505"/>
        <v>0</v>
      </c>
      <c r="K1848" s="12">
        <f t="shared" si="506"/>
        <v>0</v>
      </c>
      <c r="L1848" s="37"/>
      <c r="M1848" s="6">
        <f>ROUND(予定価格!B1836*査定表!$B$1949,-$F$14)</f>
        <v>0</v>
      </c>
      <c r="N1848">
        <f>IF(M1848=0,1,M1848/予定価格!B1836)</f>
        <v>1</v>
      </c>
      <c r="O1848">
        <f t="shared" si="499"/>
        <v>11</v>
      </c>
      <c r="P1848">
        <f t="shared" si="507"/>
        <v>0</v>
      </c>
      <c r="Q1848">
        <f>IF(M1848=0,0,M1848/予定価格!B1836)</f>
        <v>0</v>
      </c>
      <c r="R1848">
        <f t="shared" si="500"/>
        <v>11</v>
      </c>
      <c r="S1848">
        <f t="shared" si="508"/>
        <v>0</v>
      </c>
      <c r="T1848" s="6">
        <f t="shared" si="509"/>
        <v>0</v>
      </c>
      <c r="U1848" s="6" t="e">
        <f>IF(予定価格!$G$1939=0,ROUND(予定価格!H1836*(入力表!$F$12/予定価格!$H$1943),-$F$14),ROUND((予定価格!G1836*(入力表!$F$12-予定価格!$H$1943)/予定価格!$G$1943)+予定価格!H1836,-$F$14))</f>
        <v>#DIV/0!</v>
      </c>
      <c r="V1848" t="e">
        <f>IF(U1848=0,1,IF(予定価格!O1836=0,1,(U1848-予定価格!P1836)/予定価格!O1836))</f>
        <v>#DIV/0!</v>
      </c>
      <c r="W1848" t="e">
        <f t="shared" si="501"/>
        <v>#DIV/0!</v>
      </c>
      <c r="X1848" t="e">
        <f t="shared" si="510"/>
        <v>#DIV/0!</v>
      </c>
      <c r="Y1848" t="e">
        <f>IF(U1848=0,0,IF(予定価格!G1836=0,0,(U1848-予定価格!H1836)/予定価格!G1836))</f>
        <v>#DIV/0!</v>
      </c>
      <c r="Z1848" t="e">
        <f t="shared" si="502"/>
        <v>#DIV/0!</v>
      </c>
      <c r="AA1848" t="e">
        <f t="shared" si="511"/>
        <v>#DIV/0!</v>
      </c>
      <c r="AB1848" s="6" t="e">
        <f t="shared" si="512"/>
        <v>#DIV/0!</v>
      </c>
    </row>
    <row r="1849" spans="1:28" hidden="1" x14ac:dyDescent="0.2">
      <c r="A1849">
        <f>+予定価格!A1837</f>
        <v>0</v>
      </c>
      <c r="B1849" s="268">
        <f>ROUND(予定価格!B1837*査定表!$B$1949,-D1849)+E1849</f>
        <v>0</v>
      </c>
      <c r="C1849" s="268"/>
      <c r="D1849" s="32">
        <f t="shared" si="497"/>
        <v>3</v>
      </c>
      <c r="E1849" s="33">
        <f t="shared" si="503"/>
        <v>0</v>
      </c>
      <c r="F1849" s="268">
        <f>IF($F$12=0,0,IF(予定価格!$G$1939=0,ROUND(予定価格!H1837*(入力表!$F$12/予定価格!$H$1943),-H1849),ROUND((予定価格!G1837*(入力表!$F$12-予定価格!$H$1943)/予定価格!$G$1943)+予定価格!H1837,-H1849)))+I1849</f>
        <v>0</v>
      </c>
      <c r="G1849" s="268"/>
      <c r="H1849" s="34">
        <f t="shared" si="498"/>
        <v>3</v>
      </c>
      <c r="I1849" s="35">
        <f t="shared" si="504"/>
        <v>0</v>
      </c>
      <c r="J1849" s="252">
        <f t="shared" si="505"/>
        <v>0</v>
      </c>
      <c r="K1849" s="12">
        <f t="shared" si="506"/>
        <v>0</v>
      </c>
      <c r="L1849" s="37"/>
      <c r="M1849" s="6">
        <f>ROUND(予定価格!B1837*査定表!$B$1949,-$F$14)</f>
        <v>0</v>
      </c>
      <c r="N1849">
        <f>IF(M1849=0,1,M1849/予定価格!B1837)</f>
        <v>1</v>
      </c>
      <c r="O1849">
        <f t="shared" si="499"/>
        <v>11</v>
      </c>
      <c r="P1849">
        <f t="shared" si="507"/>
        <v>0</v>
      </c>
      <c r="Q1849">
        <f>IF(M1849=0,0,M1849/予定価格!B1837)</f>
        <v>0</v>
      </c>
      <c r="R1849">
        <f t="shared" si="500"/>
        <v>11</v>
      </c>
      <c r="S1849">
        <f t="shared" si="508"/>
        <v>0</v>
      </c>
      <c r="T1849" s="6">
        <f t="shared" si="509"/>
        <v>0</v>
      </c>
      <c r="U1849" s="6" t="e">
        <f>IF(予定価格!$G$1939=0,ROUND(予定価格!H1837*(入力表!$F$12/予定価格!$H$1943),-$F$14),ROUND((予定価格!G1837*(入力表!$F$12-予定価格!$H$1943)/予定価格!$G$1943)+予定価格!H1837,-$F$14))</f>
        <v>#DIV/0!</v>
      </c>
      <c r="V1849" t="e">
        <f>IF(U1849=0,1,IF(予定価格!O1837=0,1,(U1849-予定価格!P1837)/予定価格!O1837))</f>
        <v>#DIV/0!</v>
      </c>
      <c r="W1849" t="e">
        <f t="shared" si="501"/>
        <v>#DIV/0!</v>
      </c>
      <c r="X1849" t="e">
        <f t="shared" si="510"/>
        <v>#DIV/0!</v>
      </c>
      <c r="Y1849" t="e">
        <f>IF(U1849=0,0,IF(予定価格!G1837=0,0,(U1849-予定価格!H1837)/予定価格!G1837))</f>
        <v>#DIV/0!</v>
      </c>
      <c r="Z1849" t="e">
        <f t="shared" si="502"/>
        <v>#DIV/0!</v>
      </c>
      <c r="AA1849" t="e">
        <f t="shared" si="511"/>
        <v>#DIV/0!</v>
      </c>
      <c r="AB1849" s="6" t="e">
        <f t="shared" si="512"/>
        <v>#DIV/0!</v>
      </c>
    </row>
    <row r="1850" spans="1:28" hidden="1" x14ac:dyDescent="0.2">
      <c r="A1850">
        <f>+予定価格!A1838</f>
        <v>0</v>
      </c>
      <c r="B1850" s="268">
        <f>ROUND(予定価格!B1838*査定表!$B$1949,-D1850)+E1850</f>
        <v>0</v>
      </c>
      <c r="C1850" s="268"/>
      <c r="D1850" s="32">
        <f t="shared" si="497"/>
        <v>3</v>
      </c>
      <c r="E1850" s="33">
        <f t="shared" si="503"/>
        <v>0</v>
      </c>
      <c r="F1850" s="268">
        <f>IF($F$12=0,0,IF(予定価格!$G$1939=0,ROUND(予定価格!H1838*(入力表!$F$12/予定価格!$H$1943),-H1850),ROUND((予定価格!G1838*(入力表!$F$12-予定価格!$H$1943)/予定価格!$G$1943)+予定価格!H1838,-H1850)))+I1850</f>
        <v>0</v>
      </c>
      <c r="G1850" s="268"/>
      <c r="H1850" s="34">
        <f t="shared" si="498"/>
        <v>3</v>
      </c>
      <c r="I1850" s="35">
        <f t="shared" si="504"/>
        <v>0</v>
      </c>
      <c r="J1850" s="252">
        <f t="shared" si="505"/>
        <v>0</v>
      </c>
      <c r="K1850" s="12">
        <f t="shared" si="506"/>
        <v>0</v>
      </c>
      <c r="L1850" s="37"/>
      <c r="M1850" s="6">
        <f>ROUND(予定価格!B1838*査定表!$B$1949,-$F$14)</f>
        <v>0</v>
      </c>
      <c r="N1850">
        <f>IF(M1850=0,1,M1850/予定価格!B1838)</f>
        <v>1</v>
      </c>
      <c r="O1850">
        <f t="shared" si="499"/>
        <v>11</v>
      </c>
      <c r="P1850">
        <f t="shared" si="507"/>
        <v>0</v>
      </c>
      <c r="Q1850">
        <f>IF(M1850=0,0,M1850/予定価格!B1838)</f>
        <v>0</v>
      </c>
      <c r="R1850">
        <f t="shared" si="500"/>
        <v>11</v>
      </c>
      <c r="S1850">
        <f t="shared" si="508"/>
        <v>0</v>
      </c>
      <c r="T1850" s="6">
        <f t="shared" si="509"/>
        <v>0</v>
      </c>
      <c r="U1850" s="6" t="e">
        <f>IF(予定価格!$G$1939=0,ROUND(予定価格!H1838*(入力表!$F$12/予定価格!$H$1943),-$F$14),ROUND((予定価格!G1838*(入力表!$F$12-予定価格!$H$1943)/予定価格!$G$1943)+予定価格!H1838,-$F$14))</f>
        <v>#DIV/0!</v>
      </c>
      <c r="V1850" t="e">
        <f>IF(U1850=0,1,IF(予定価格!O1838=0,1,(U1850-予定価格!P1838)/予定価格!O1838))</f>
        <v>#DIV/0!</v>
      </c>
      <c r="W1850" t="e">
        <f t="shared" si="501"/>
        <v>#DIV/0!</v>
      </c>
      <c r="X1850" t="e">
        <f t="shared" si="510"/>
        <v>#DIV/0!</v>
      </c>
      <c r="Y1850" t="e">
        <f>IF(U1850=0,0,IF(予定価格!G1838=0,0,(U1850-予定価格!H1838)/予定価格!G1838))</f>
        <v>#DIV/0!</v>
      </c>
      <c r="Z1850" t="e">
        <f t="shared" si="502"/>
        <v>#DIV/0!</v>
      </c>
      <c r="AA1850" t="e">
        <f t="shared" si="511"/>
        <v>#DIV/0!</v>
      </c>
      <c r="AB1850" s="6" t="e">
        <f t="shared" si="512"/>
        <v>#DIV/0!</v>
      </c>
    </row>
    <row r="1851" spans="1:28" hidden="1" x14ac:dyDescent="0.2">
      <c r="A1851">
        <f>+予定価格!A1839</f>
        <v>0</v>
      </c>
      <c r="B1851" s="268">
        <f>ROUND(予定価格!B1839*査定表!$B$1949,-D1851)+E1851</f>
        <v>0</v>
      </c>
      <c r="C1851" s="268"/>
      <c r="D1851" s="32">
        <f t="shared" si="497"/>
        <v>3</v>
      </c>
      <c r="E1851" s="33">
        <f t="shared" si="503"/>
        <v>0</v>
      </c>
      <c r="F1851" s="268">
        <f>IF($F$12=0,0,IF(予定価格!$G$1939=0,ROUND(予定価格!H1839*(入力表!$F$12/予定価格!$H$1943),-H1851),ROUND((予定価格!G1839*(入力表!$F$12-予定価格!$H$1943)/予定価格!$G$1943)+予定価格!H1839,-H1851)))+I1851</f>
        <v>0</v>
      </c>
      <c r="G1851" s="268"/>
      <c r="H1851" s="34">
        <f t="shared" si="498"/>
        <v>3</v>
      </c>
      <c r="I1851" s="35">
        <f t="shared" si="504"/>
        <v>0</v>
      </c>
      <c r="J1851" s="252">
        <f t="shared" si="505"/>
        <v>0</v>
      </c>
      <c r="K1851" s="12">
        <f t="shared" si="506"/>
        <v>0</v>
      </c>
      <c r="L1851" s="37"/>
      <c r="M1851" s="6">
        <f>ROUND(予定価格!B1839*査定表!$B$1949,-$F$14)</f>
        <v>0</v>
      </c>
      <c r="N1851">
        <f>IF(M1851=0,1,M1851/予定価格!B1839)</f>
        <v>1</v>
      </c>
      <c r="O1851">
        <f t="shared" si="499"/>
        <v>11</v>
      </c>
      <c r="P1851">
        <f t="shared" si="507"/>
        <v>0</v>
      </c>
      <c r="Q1851">
        <f>IF(M1851=0,0,M1851/予定価格!B1839)</f>
        <v>0</v>
      </c>
      <c r="R1851">
        <f t="shared" si="500"/>
        <v>11</v>
      </c>
      <c r="S1851">
        <f t="shared" si="508"/>
        <v>0</v>
      </c>
      <c r="T1851" s="6">
        <f t="shared" si="509"/>
        <v>0</v>
      </c>
      <c r="U1851" s="6" t="e">
        <f>IF(予定価格!$G$1939=0,ROUND(予定価格!H1839*(入力表!$F$12/予定価格!$H$1943),-$F$14),ROUND((予定価格!G1839*(入力表!$F$12-予定価格!$H$1943)/予定価格!$G$1943)+予定価格!H1839,-$F$14))</f>
        <v>#DIV/0!</v>
      </c>
      <c r="V1851" t="e">
        <f>IF(U1851=0,1,IF(予定価格!O1839=0,1,(U1851-予定価格!P1839)/予定価格!O1839))</f>
        <v>#DIV/0!</v>
      </c>
      <c r="W1851" t="e">
        <f t="shared" si="501"/>
        <v>#DIV/0!</v>
      </c>
      <c r="X1851" t="e">
        <f t="shared" si="510"/>
        <v>#DIV/0!</v>
      </c>
      <c r="Y1851" t="e">
        <f>IF(U1851=0,0,IF(予定価格!G1839=0,0,(U1851-予定価格!H1839)/予定価格!G1839))</f>
        <v>#DIV/0!</v>
      </c>
      <c r="Z1851" t="e">
        <f t="shared" si="502"/>
        <v>#DIV/0!</v>
      </c>
      <c r="AA1851" t="e">
        <f t="shared" si="511"/>
        <v>#DIV/0!</v>
      </c>
      <c r="AB1851" s="6" t="e">
        <f t="shared" si="512"/>
        <v>#DIV/0!</v>
      </c>
    </row>
    <row r="1852" spans="1:28" hidden="1" x14ac:dyDescent="0.2">
      <c r="A1852">
        <f>+予定価格!A1840</f>
        <v>0</v>
      </c>
      <c r="B1852" s="268">
        <f>ROUND(予定価格!B1840*査定表!$B$1949,-D1852)+E1852</f>
        <v>0</v>
      </c>
      <c r="C1852" s="268"/>
      <c r="D1852" s="32">
        <f t="shared" si="497"/>
        <v>3</v>
      </c>
      <c r="E1852" s="33">
        <f t="shared" si="503"/>
        <v>0</v>
      </c>
      <c r="F1852" s="268">
        <f>IF($F$12=0,0,IF(予定価格!$G$1939=0,ROUND(予定価格!H1840*(入力表!$F$12/予定価格!$H$1943),-H1852),ROUND((予定価格!G1840*(入力表!$F$12-予定価格!$H$1943)/予定価格!$G$1943)+予定価格!H1840,-H1852)))+I1852</f>
        <v>0</v>
      </c>
      <c r="G1852" s="268"/>
      <c r="H1852" s="34">
        <f t="shared" si="498"/>
        <v>3</v>
      </c>
      <c r="I1852" s="35">
        <f t="shared" si="504"/>
        <v>0</v>
      </c>
      <c r="J1852" s="252">
        <f t="shared" si="505"/>
        <v>0</v>
      </c>
      <c r="K1852" s="12">
        <f t="shared" si="506"/>
        <v>0</v>
      </c>
      <c r="L1852" s="37"/>
      <c r="M1852" s="6">
        <f>ROUND(予定価格!B1840*査定表!$B$1949,-$F$14)</f>
        <v>0</v>
      </c>
      <c r="N1852">
        <f>IF(M1852=0,1,M1852/予定価格!B1840)</f>
        <v>1</v>
      </c>
      <c r="O1852">
        <f t="shared" si="499"/>
        <v>11</v>
      </c>
      <c r="P1852">
        <f t="shared" si="507"/>
        <v>0</v>
      </c>
      <c r="Q1852">
        <f>IF(M1852=0,0,M1852/予定価格!B1840)</f>
        <v>0</v>
      </c>
      <c r="R1852">
        <f t="shared" si="500"/>
        <v>11</v>
      </c>
      <c r="S1852">
        <f t="shared" si="508"/>
        <v>0</v>
      </c>
      <c r="T1852" s="6">
        <f t="shared" si="509"/>
        <v>0</v>
      </c>
      <c r="U1852" s="6" t="e">
        <f>IF(予定価格!$G$1939=0,ROUND(予定価格!H1840*(入力表!$F$12/予定価格!$H$1943),-$F$14),ROUND((予定価格!G1840*(入力表!$F$12-予定価格!$H$1943)/予定価格!$G$1943)+予定価格!H1840,-$F$14))</f>
        <v>#DIV/0!</v>
      </c>
      <c r="V1852" t="e">
        <f>IF(U1852=0,1,IF(予定価格!O1840=0,1,(U1852-予定価格!P1840)/予定価格!O1840))</f>
        <v>#DIV/0!</v>
      </c>
      <c r="W1852" t="e">
        <f t="shared" si="501"/>
        <v>#DIV/0!</v>
      </c>
      <c r="X1852" t="e">
        <f t="shared" si="510"/>
        <v>#DIV/0!</v>
      </c>
      <c r="Y1852" t="e">
        <f>IF(U1852=0,0,IF(予定価格!G1840=0,0,(U1852-予定価格!H1840)/予定価格!G1840))</f>
        <v>#DIV/0!</v>
      </c>
      <c r="Z1852" t="e">
        <f t="shared" si="502"/>
        <v>#DIV/0!</v>
      </c>
      <c r="AA1852" t="e">
        <f t="shared" si="511"/>
        <v>#DIV/0!</v>
      </c>
      <c r="AB1852" s="6" t="e">
        <f t="shared" si="512"/>
        <v>#DIV/0!</v>
      </c>
    </row>
    <row r="1853" spans="1:28" hidden="1" x14ac:dyDescent="0.2">
      <c r="A1853">
        <f>+予定価格!A1841</f>
        <v>0</v>
      </c>
      <c r="B1853" s="268">
        <f>ROUND(予定価格!B1841*査定表!$B$1949,-D1853)+E1853</f>
        <v>0</v>
      </c>
      <c r="C1853" s="268"/>
      <c r="D1853" s="32">
        <f t="shared" si="497"/>
        <v>3</v>
      </c>
      <c r="E1853" s="33">
        <f t="shared" si="503"/>
        <v>0</v>
      </c>
      <c r="F1853" s="268">
        <f>IF($F$12=0,0,IF(予定価格!$G$1939=0,ROUND(予定価格!H1841*(入力表!$F$12/予定価格!$H$1943),-H1853),ROUND((予定価格!G1841*(入力表!$F$12-予定価格!$H$1943)/予定価格!$G$1943)+予定価格!H1841,-H1853)))+I1853</f>
        <v>0</v>
      </c>
      <c r="G1853" s="268"/>
      <c r="H1853" s="34">
        <f t="shared" si="498"/>
        <v>3</v>
      </c>
      <c r="I1853" s="35">
        <f t="shared" si="504"/>
        <v>0</v>
      </c>
      <c r="J1853" s="252">
        <f t="shared" si="505"/>
        <v>0</v>
      </c>
      <c r="K1853" s="12">
        <f t="shared" si="506"/>
        <v>0</v>
      </c>
      <c r="L1853" s="37"/>
      <c r="M1853" s="6">
        <f>ROUND(予定価格!B1841*査定表!$B$1949,-$F$14)</f>
        <v>0</v>
      </c>
      <c r="N1853">
        <f>IF(M1853=0,1,M1853/予定価格!B1841)</f>
        <v>1</v>
      </c>
      <c r="O1853">
        <f t="shared" si="499"/>
        <v>11</v>
      </c>
      <c r="P1853">
        <f t="shared" si="507"/>
        <v>0</v>
      </c>
      <c r="Q1853">
        <f>IF(M1853=0,0,M1853/予定価格!B1841)</f>
        <v>0</v>
      </c>
      <c r="R1853">
        <f t="shared" si="500"/>
        <v>11</v>
      </c>
      <c r="S1853">
        <f t="shared" si="508"/>
        <v>0</v>
      </c>
      <c r="T1853" s="6">
        <f t="shared" si="509"/>
        <v>0</v>
      </c>
      <c r="U1853" s="6" t="e">
        <f>IF(予定価格!$G$1939=0,ROUND(予定価格!H1841*(入力表!$F$12/予定価格!$H$1943),-$F$14),ROUND((予定価格!G1841*(入力表!$F$12-予定価格!$H$1943)/予定価格!$G$1943)+予定価格!H1841,-$F$14))</f>
        <v>#DIV/0!</v>
      </c>
      <c r="V1853" t="e">
        <f>IF(U1853=0,1,IF(予定価格!O1841=0,1,(U1853-予定価格!P1841)/予定価格!O1841))</f>
        <v>#DIV/0!</v>
      </c>
      <c r="W1853" t="e">
        <f t="shared" si="501"/>
        <v>#DIV/0!</v>
      </c>
      <c r="X1853" t="e">
        <f t="shared" si="510"/>
        <v>#DIV/0!</v>
      </c>
      <c r="Y1853" t="e">
        <f>IF(U1853=0,0,IF(予定価格!G1841=0,0,(U1853-予定価格!H1841)/予定価格!G1841))</f>
        <v>#DIV/0!</v>
      </c>
      <c r="Z1853" t="e">
        <f t="shared" si="502"/>
        <v>#DIV/0!</v>
      </c>
      <c r="AA1853" t="e">
        <f t="shared" si="511"/>
        <v>#DIV/0!</v>
      </c>
      <c r="AB1853" s="6" t="e">
        <f t="shared" si="512"/>
        <v>#DIV/0!</v>
      </c>
    </row>
    <row r="1854" spans="1:28" hidden="1" x14ac:dyDescent="0.2">
      <c r="A1854">
        <f>+予定価格!A1842</f>
        <v>0</v>
      </c>
      <c r="B1854" s="268">
        <f>ROUND(予定価格!B1842*査定表!$B$1949,-D1854)+E1854</f>
        <v>0</v>
      </c>
      <c r="C1854" s="268"/>
      <c r="D1854" s="32">
        <f t="shared" si="497"/>
        <v>3</v>
      </c>
      <c r="E1854" s="33">
        <f t="shared" si="503"/>
        <v>0</v>
      </c>
      <c r="F1854" s="268">
        <f>IF($F$12=0,0,IF(予定価格!$G$1939=0,ROUND(予定価格!H1842*(入力表!$F$12/予定価格!$H$1943),-H1854),ROUND((予定価格!G1842*(入力表!$F$12-予定価格!$H$1943)/予定価格!$G$1943)+予定価格!H1842,-H1854)))+I1854</f>
        <v>0</v>
      </c>
      <c r="G1854" s="268"/>
      <c r="H1854" s="34">
        <f t="shared" si="498"/>
        <v>3</v>
      </c>
      <c r="I1854" s="35">
        <f t="shared" si="504"/>
        <v>0</v>
      </c>
      <c r="J1854" s="252">
        <f t="shared" si="505"/>
        <v>0</v>
      </c>
      <c r="K1854" s="12">
        <f t="shared" si="506"/>
        <v>0</v>
      </c>
      <c r="L1854" s="37"/>
      <c r="M1854" s="6">
        <f>ROUND(予定価格!B1842*査定表!$B$1949,-$F$14)</f>
        <v>0</v>
      </c>
      <c r="N1854">
        <f>IF(M1854=0,1,M1854/予定価格!B1842)</f>
        <v>1</v>
      </c>
      <c r="O1854">
        <f t="shared" si="499"/>
        <v>11</v>
      </c>
      <c r="P1854">
        <f t="shared" si="507"/>
        <v>0</v>
      </c>
      <c r="Q1854">
        <f>IF(M1854=0,0,M1854/予定価格!B1842)</f>
        <v>0</v>
      </c>
      <c r="R1854">
        <f t="shared" si="500"/>
        <v>11</v>
      </c>
      <c r="S1854">
        <f t="shared" si="508"/>
        <v>0</v>
      </c>
      <c r="T1854" s="6">
        <f t="shared" si="509"/>
        <v>0</v>
      </c>
      <c r="U1854" s="6" t="e">
        <f>IF(予定価格!$G$1939=0,ROUND(予定価格!H1842*(入力表!$F$12/予定価格!$H$1943),-$F$14),ROUND((予定価格!G1842*(入力表!$F$12-予定価格!$H$1943)/予定価格!$G$1943)+予定価格!H1842,-$F$14))</f>
        <v>#DIV/0!</v>
      </c>
      <c r="V1854" t="e">
        <f>IF(U1854=0,1,IF(予定価格!O1842=0,1,(U1854-予定価格!P1842)/予定価格!O1842))</f>
        <v>#DIV/0!</v>
      </c>
      <c r="W1854" t="e">
        <f t="shared" si="501"/>
        <v>#DIV/0!</v>
      </c>
      <c r="X1854" t="e">
        <f t="shared" si="510"/>
        <v>#DIV/0!</v>
      </c>
      <c r="Y1854" t="e">
        <f>IF(U1854=0,0,IF(予定価格!G1842=0,0,(U1854-予定価格!H1842)/予定価格!G1842))</f>
        <v>#DIV/0!</v>
      </c>
      <c r="Z1854" t="e">
        <f t="shared" si="502"/>
        <v>#DIV/0!</v>
      </c>
      <c r="AA1854" t="e">
        <f t="shared" si="511"/>
        <v>#DIV/0!</v>
      </c>
      <c r="AB1854" s="6" t="e">
        <f t="shared" si="512"/>
        <v>#DIV/0!</v>
      </c>
    </row>
    <row r="1855" spans="1:28" hidden="1" x14ac:dyDescent="0.2">
      <c r="A1855">
        <f>+予定価格!A1843</f>
        <v>0</v>
      </c>
      <c r="B1855" s="268">
        <f>ROUND(予定価格!B1843*査定表!$B$1949,-D1855)+E1855</f>
        <v>0</v>
      </c>
      <c r="C1855" s="268"/>
      <c r="D1855" s="32">
        <f t="shared" si="497"/>
        <v>3</v>
      </c>
      <c r="E1855" s="33">
        <f t="shared" si="503"/>
        <v>0</v>
      </c>
      <c r="F1855" s="268">
        <f>IF($F$12=0,0,IF(予定価格!$G$1939=0,ROUND(予定価格!H1843*(入力表!$F$12/予定価格!$H$1943),-H1855),ROUND((予定価格!G1843*(入力表!$F$12-予定価格!$H$1943)/予定価格!$G$1943)+予定価格!H1843,-H1855)))+I1855</f>
        <v>0</v>
      </c>
      <c r="G1855" s="268"/>
      <c r="H1855" s="34">
        <f t="shared" si="498"/>
        <v>3</v>
      </c>
      <c r="I1855" s="35">
        <f t="shared" si="504"/>
        <v>0</v>
      </c>
      <c r="J1855" s="252">
        <f t="shared" si="505"/>
        <v>0</v>
      </c>
      <c r="K1855" s="12">
        <f t="shared" si="506"/>
        <v>0</v>
      </c>
      <c r="L1855" s="37"/>
      <c r="M1855" s="6">
        <f>ROUND(予定価格!B1843*査定表!$B$1949,-$F$14)</f>
        <v>0</v>
      </c>
      <c r="N1855">
        <f>IF(M1855=0,1,M1855/予定価格!B1843)</f>
        <v>1</v>
      </c>
      <c r="O1855">
        <f t="shared" si="499"/>
        <v>11</v>
      </c>
      <c r="P1855">
        <f t="shared" si="507"/>
        <v>0</v>
      </c>
      <c r="Q1855">
        <f>IF(M1855=0,0,M1855/予定価格!B1843)</f>
        <v>0</v>
      </c>
      <c r="R1855">
        <f t="shared" si="500"/>
        <v>11</v>
      </c>
      <c r="S1855">
        <f t="shared" si="508"/>
        <v>0</v>
      </c>
      <c r="T1855" s="6">
        <f t="shared" si="509"/>
        <v>0</v>
      </c>
      <c r="U1855" s="6" t="e">
        <f>IF(予定価格!$G$1939=0,ROUND(予定価格!H1843*(入力表!$F$12/予定価格!$H$1943),-$F$14),ROUND((予定価格!G1843*(入力表!$F$12-予定価格!$H$1943)/予定価格!$G$1943)+予定価格!H1843,-$F$14))</f>
        <v>#DIV/0!</v>
      </c>
      <c r="V1855" t="e">
        <f>IF(U1855=0,1,IF(予定価格!O1843=0,1,(U1855-予定価格!P1843)/予定価格!O1843))</f>
        <v>#DIV/0!</v>
      </c>
      <c r="W1855" t="e">
        <f t="shared" si="501"/>
        <v>#DIV/0!</v>
      </c>
      <c r="X1855" t="e">
        <f t="shared" si="510"/>
        <v>#DIV/0!</v>
      </c>
      <c r="Y1855" t="e">
        <f>IF(U1855=0,0,IF(予定価格!G1843=0,0,(U1855-予定価格!H1843)/予定価格!G1843))</f>
        <v>#DIV/0!</v>
      </c>
      <c r="Z1855" t="e">
        <f t="shared" si="502"/>
        <v>#DIV/0!</v>
      </c>
      <c r="AA1855" t="e">
        <f t="shared" si="511"/>
        <v>#DIV/0!</v>
      </c>
      <c r="AB1855" s="6" t="e">
        <f t="shared" si="512"/>
        <v>#DIV/0!</v>
      </c>
    </row>
    <row r="1856" spans="1:28" hidden="1" x14ac:dyDescent="0.2">
      <c r="A1856">
        <f>+予定価格!A1844</f>
        <v>0</v>
      </c>
      <c r="B1856" s="268">
        <f>ROUND(予定価格!B1844*査定表!$B$1949,-D1856)+E1856</f>
        <v>0</v>
      </c>
      <c r="C1856" s="268"/>
      <c r="D1856" s="32">
        <f t="shared" si="497"/>
        <v>3</v>
      </c>
      <c r="E1856" s="33">
        <f t="shared" si="503"/>
        <v>0</v>
      </c>
      <c r="F1856" s="268">
        <f>IF($F$12=0,0,IF(予定価格!$G$1939=0,ROUND(予定価格!H1844*(入力表!$F$12/予定価格!$H$1943),-H1856),ROUND((予定価格!G1844*(入力表!$F$12-予定価格!$H$1943)/予定価格!$G$1943)+予定価格!H1844,-H1856)))+I1856</f>
        <v>0</v>
      </c>
      <c r="G1856" s="268"/>
      <c r="H1856" s="34">
        <f t="shared" si="498"/>
        <v>3</v>
      </c>
      <c r="I1856" s="35">
        <f t="shared" si="504"/>
        <v>0</v>
      </c>
      <c r="J1856" s="252">
        <f t="shared" si="505"/>
        <v>0</v>
      </c>
      <c r="K1856" s="12">
        <f t="shared" si="506"/>
        <v>0</v>
      </c>
      <c r="L1856" s="37"/>
      <c r="M1856" s="6">
        <f>ROUND(予定価格!B1844*査定表!$B$1949,-$F$14)</f>
        <v>0</v>
      </c>
      <c r="N1856">
        <f>IF(M1856=0,1,M1856/予定価格!B1844)</f>
        <v>1</v>
      </c>
      <c r="O1856">
        <f t="shared" si="499"/>
        <v>11</v>
      </c>
      <c r="P1856">
        <f t="shared" si="507"/>
        <v>0</v>
      </c>
      <c r="Q1856">
        <f>IF(M1856=0,0,M1856/予定価格!B1844)</f>
        <v>0</v>
      </c>
      <c r="R1856">
        <f t="shared" si="500"/>
        <v>11</v>
      </c>
      <c r="S1856">
        <f t="shared" si="508"/>
        <v>0</v>
      </c>
      <c r="T1856" s="6">
        <f t="shared" si="509"/>
        <v>0</v>
      </c>
      <c r="U1856" s="6" t="e">
        <f>IF(予定価格!$G$1939=0,ROUND(予定価格!H1844*(入力表!$F$12/予定価格!$H$1943),-$F$14),ROUND((予定価格!G1844*(入力表!$F$12-予定価格!$H$1943)/予定価格!$G$1943)+予定価格!H1844,-$F$14))</f>
        <v>#DIV/0!</v>
      </c>
      <c r="V1856" t="e">
        <f>IF(U1856=0,1,IF(予定価格!O1844=0,1,(U1856-予定価格!P1844)/予定価格!O1844))</f>
        <v>#DIV/0!</v>
      </c>
      <c r="W1856" t="e">
        <f t="shared" si="501"/>
        <v>#DIV/0!</v>
      </c>
      <c r="X1856" t="e">
        <f t="shared" si="510"/>
        <v>#DIV/0!</v>
      </c>
      <c r="Y1856" t="e">
        <f>IF(U1856=0,0,IF(予定価格!G1844=0,0,(U1856-予定価格!H1844)/予定価格!G1844))</f>
        <v>#DIV/0!</v>
      </c>
      <c r="Z1856" t="e">
        <f t="shared" si="502"/>
        <v>#DIV/0!</v>
      </c>
      <c r="AA1856" t="e">
        <f t="shared" si="511"/>
        <v>#DIV/0!</v>
      </c>
      <c r="AB1856" s="6" t="e">
        <f t="shared" si="512"/>
        <v>#DIV/0!</v>
      </c>
    </row>
    <row r="1857" spans="1:28" hidden="1" x14ac:dyDescent="0.2">
      <c r="A1857">
        <f>+予定価格!A1845</f>
        <v>0</v>
      </c>
      <c r="B1857" s="268">
        <f>ROUND(予定価格!B1845*査定表!$B$1949,-D1857)+E1857</f>
        <v>0</v>
      </c>
      <c r="C1857" s="268"/>
      <c r="D1857" s="32">
        <f t="shared" si="497"/>
        <v>3</v>
      </c>
      <c r="E1857" s="33">
        <f t="shared" si="503"/>
        <v>0</v>
      </c>
      <c r="F1857" s="268">
        <f>IF($F$12=0,0,IF(予定価格!$G$1939=0,ROUND(予定価格!H1845*(入力表!$F$12/予定価格!$H$1943),-H1857),ROUND((予定価格!G1845*(入力表!$F$12-予定価格!$H$1943)/予定価格!$G$1943)+予定価格!H1845,-H1857)))+I1857</f>
        <v>0</v>
      </c>
      <c r="G1857" s="268"/>
      <c r="H1857" s="34">
        <f t="shared" si="498"/>
        <v>3</v>
      </c>
      <c r="I1857" s="35">
        <f t="shared" si="504"/>
        <v>0</v>
      </c>
      <c r="J1857" s="252">
        <f t="shared" si="505"/>
        <v>0</v>
      </c>
      <c r="K1857" s="12">
        <f t="shared" si="506"/>
        <v>0</v>
      </c>
      <c r="L1857" s="37"/>
      <c r="M1857" s="6">
        <f>ROUND(予定価格!B1845*査定表!$B$1949,-$F$14)</f>
        <v>0</v>
      </c>
      <c r="N1857">
        <f>IF(M1857=0,1,M1857/予定価格!B1845)</f>
        <v>1</v>
      </c>
      <c r="O1857">
        <f t="shared" si="499"/>
        <v>11</v>
      </c>
      <c r="P1857">
        <f t="shared" si="507"/>
        <v>0</v>
      </c>
      <c r="Q1857">
        <f>IF(M1857=0,0,M1857/予定価格!B1845)</f>
        <v>0</v>
      </c>
      <c r="R1857">
        <f t="shared" si="500"/>
        <v>11</v>
      </c>
      <c r="S1857">
        <f t="shared" si="508"/>
        <v>0</v>
      </c>
      <c r="T1857" s="6">
        <f t="shared" si="509"/>
        <v>0</v>
      </c>
      <c r="U1857" s="6" t="e">
        <f>IF(予定価格!$G$1939=0,ROUND(予定価格!H1845*(入力表!$F$12/予定価格!$H$1943),-$F$14),ROUND((予定価格!G1845*(入力表!$F$12-予定価格!$H$1943)/予定価格!$G$1943)+予定価格!H1845,-$F$14))</f>
        <v>#DIV/0!</v>
      </c>
      <c r="V1857" t="e">
        <f>IF(U1857=0,1,IF(予定価格!O1845=0,1,(U1857-予定価格!P1845)/予定価格!O1845))</f>
        <v>#DIV/0!</v>
      </c>
      <c r="W1857" t="e">
        <f t="shared" si="501"/>
        <v>#DIV/0!</v>
      </c>
      <c r="X1857" t="e">
        <f t="shared" si="510"/>
        <v>#DIV/0!</v>
      </c>
      <c r="Y1857" t="e">
        <f>IF(U1857=0,0,IF(予定価格!G1845=0,0,(U1857-予定価格!H1845)/予定価格!G1845))</f>
        <v>#DIV/0!</v>
      </c>
      <c r="Z1857" t="e">
        <f t="shared" si="502"/>
        <v>#DIV/0!</v>
      </c>
      <c r="AA1857" t="e">
        <f t="shared" si="511"/>
        <v>#DIV/0!</v>
      </c>
      <c r="AB1857" s="6" t="e">
        <f t="shared" si="512"/>
        <v>#DIV/0!</v>
      </c>
    </row>
    <row r="1858" spans="1:28" hidden="1" x14ac:dyDescent="0.2">
      <c r="A1858">
        <f>+予定価格!A1846</f>
        <v>0</v>
      </c>
      <c r="B1858" s="268">
        <f>ROUND(予定価格!B1846*査定表!$B$1949,-D1858)+E1858</f>
        <v>0</v>
      </c>
      <c r="C1858" s="268"/>
      <c r="D1858" s="32">
        <f t="shared" si="497"/>
        <v>3</v>
      </c>
      <c r="E1858" s="33">
        <f t="shared" si="503"/>
        <v>0</v>
      </c>
      <c r="F1858" s="268">
        <f>IF($F$12=0,0,IF(予定価格!$G$1939=0,ROUND(予定価格!H1846*(入力表!$F$12/予定価格!$H$1943),-H1858),ROUND((予定価格!G1846*(入力表!$F$12-予定価格!$H$1943)/予定価格!$G$1943)+予定価格!H1846,-H1858)))+I1858</f>
        <v>0</v>
      </c>
      <c r="G1858" s="268"/>
      <c r="H1858" s="34">
        <f t="shared" si="498"/>
        <v>3</v>
      </c>
      <c r="I1858" s="35">
        <f t="shared" si="504"/>
        <v>0</v>
      </c>
      <c r="J1858" s="252">
        <f t="shared" si="505"/>
        <v>0</v>
      </c>
      <c r="K1858" s="12">
        <f t="shared" si="506"/>
        <v>0</v>
      </c>
      <c r="L1858" s="37"/>
      <c r="M1858" s="6">
        <f>ROUND(予定価格!B1846*査定表!$B$1949,-$F$14)</f>
        <v>0</v>
      </c>
      <c r="N1858">
        <f>IF(M1858=0,1,M1858/予定価格!B1846)</f>
        <v>1</v>
      </c>
      <c r="O1858">
        <f t="shared" si="499"/>
        <v>11</v>
      </c>
      <c r="P1858">
        <f t="shared" si="507"/>
        <v>0</v>
      </c>
      <c r="Q1858">
        <f>IF(M1858=0,0,M1858/予定価格!B1846)</f>
        <v>0</v>
      </c>
      <c r="R1858">
        <f t="shared" si="500"/>
        <v>11</v>
      </c>
      <c r="S1858">
        <f t="shared" si="508"/>
        <v>0</v>
      </c>
      <c r="T1858" s="6">
        <f t="shared" si="509"/>
        <v>0</v>
      </c>
      <c r="U1858" s="6" t="e">
        <f>IF(予定価格!$G$1939=0,ROUND(予定価格!H1846*(入力表!$F$12/予定価格!$H$1943),-$F$14),ROUND((予定価格!G1846*(入力表!$F$12-予定価格!$H$1943)/予定価格!$G$1943)+予定価格!H1846,-$F$14))</f>
        <v>#DIV/0!</v>
      </c>
      <c r="V1858" t="e">
        <f>IF(U1858=0,1,IF(予定価格!O1846=0,1,(U1858-予定価格!P1846)/予定価格!O1846))</f>
        <v>#DIV/0!</v>
      </c>
      <c r="W1858" t="e">
        <f t="shared" si="501"/>
        <v>#DIV/0!</v>
      </c>
      <c r="X1858" t="e">
        <f t="shared" si="510"/>
        <v>#DIV/0!</v>
      </c>
      <c r="Y1858" t="e">
        <f>IF(U1858=0,0,IF(予定価格!G1846=0,0,(U1858-予定価格!H1846)/予定価格!G1846))</f>
        <v>#DIV/0!</v>
      </c>
      <c r="Z1858" t="e">
        <f t="shared" si="502"/>
        <v>#DIV/0!</v>
      </c>
      <c r="AA1858" t="e">
        <f t="shared" si="511"/>
        <v>#DIV/0!</v>
      </c>
      <c r="AB1858" s="6" t="e">
        <f t="shared" si="512"/>
        <v>#DIV/0!</v>
      </c>
    </row>
    <row r="1859" spans="1:28" hidden="1" x14ac:dyDescent="0.2">
      <c r="A1859">
        <f>+予定価格!A1847</f>
        <v>0</v>
      </c>
      <c r="B1859" s="268">
        <f>ROUND(予定価格!B1847*査定表!$B$1949,-D1859)+E1859</f>
        <v>0</v>
      </c>
      <c r="C1859" s="268"/>
      <c r="D1859" s="32">
        <f t="shared" si="497"/>
        <v>3</v>
      </c>
      <c r="E1859" s="33">
        <f t="shared" si="503"/>
        <v>0</v>
      </c>
      <c r="F1859" s="268">
        <f>IF($F$12=0,0,IF(予定価格!$G$1939=0,ROUND(予定価格!H1847*(入力表!$F$12/予定価格!$H$1943),-H1859),ROUND((予定価格!G1847*(入力表!$F$12-予定価格!$H$1943)/予定価格!$G$1943)+予定価格!H1847,-H1859)))+I1859</f>
        <v>0</v>
      </c>
      <c r="G1859" s="268"/>
      <c r="H1859" s="34">
        <f t="shared" si="498"/>
        <v>3</v>
      </c>
      <c r="I1859" s="35">
        <f t="shared" si="504"/>
        <v>0</v>
      </c>
      <c r="J1859" s="252">
        <f t="shared" si="505"/>
        <v>0</v>
      </c>
      <c r="K1859" s="12">
        <f t="shared" si="506"/>
        <v>0</v>
      </c>
      <c r="L1859" s="37"/>
      <c r="M1859" s="6">
        <f>ROUND(予定価格!B1847*査定表!$B$1949,-$F$14)</f>
        <v>0</v>
      </c>
      <c r="N1859">
        <f>IF(M1859=0,1,M1859/予定価格!B1847)</f>
        <v>1</v>
      </c>
      <c r="O1859">
        <f t="shared" si="499"/>
        <v>11</v>
      </c>
      <c r="P1859">
        <f t="shared" si="507"/>
        <v>0</v>
      </c>
      <c r="Q1859">
        <f>IF(M1859=0,0,M1859/予定価格!B1847)</f>
        <v>0</v>
      </c>
      <c r="R1859">
        <f t="shared" si="500"/>
        <v>11</v>
      </c>
      <c r="S1859">
        <f t="shared" si="508"/>
        <v>0</v>
      </c>
      <c r="T1859" s="6">
        <f t="shared" si="509"/>
        <v>0</v>
      </c>
      <c r="U1859" s="6" t="e">
        <f>IF(予定価格!$G$1939=0,ROUND(予定価格!H1847*(入力表!$F$12/予定価格!$H$1943),-$F$14),ROUND((予定価格!G1847*(入力表!$F$12-予定価格!$H$1943)/予定価格!$G$1943)+予定価格!H1847,-$F$14))</f>
        <v>#DIV/0!</v>
      </c>
      <c r="V1859" t="e">
        <f>IF(U1859=0,1,IF(予定価格!O1847=0,1,(U1859-予定価格!P1847)/予定価格!O1847))</f>
        <v>#DIV/0!</v>
      </c>
      <c r="W1859" t="e">
        <f t="shared" si="501"/>
        <v>#DIV/0!</v>
      </c>
      <c r="X1859" t="e">
        <f t="shared" si="510"/>
        <v>#DIV/0!</v>
      </c>
      <c r="Y1859" t="e">
        <f>IF(U1859=0,0,IF(予定価格!G1847=0,0,(U1859-予定価格!H1847)/予定価格!G1847))</f>
        <v>#DIV/0!</v>
      </c>
      <c r="Z1859" t="e">
        <f t="shared" si="502"/>
        <v>#DIV/0!</v>
      </c>
      <c r="AA1859" t="e">
        <f t="shared" si="511"/>
        <v>#DIV/0!</v>
      </c>
      <c r="AB1859" s="6" t="e">
        <f t="shared" si="512"/>
        <v>#DIV/0!</v>
      </c>
    </row>
    <row r="1860" spans="1:28" hidden="1" x14ac:dyDescent="0.2">
      <c r="A1860">
        <f>+予定価格!A1848</f>
        <v>0</v>
      </c>
      <c r="B1860" s="268">
        <f>ROUND(予定価格!B1848*査定表!$B$1949,-D1860)+E1860</f>
        <v>0</v>
      </c>
      <c r="C1860" s="268"/>
      <c r="D1860" s="32">
        <f t="shared" si="497"/>
        <v>3</v>
      </c>
      <c r="E1860" s="33">
        <f t="shared" si="503"/>
        <v>0</v>
      </c>
      <c r="F1860" s="268">
        <f>IF($F$12=0,0,IF(予定価格!$G$1939=0,ROUND(予定価格!H1848*(入力表!$F$12/予定価格!$H$1943),-H1860),ROUND((予定価格!G1848*(入力表!$F$12-予定価格!$H$1943)/予定価格!$G$1943)+予定価格!H1848,-H1860)))+I1860</f>
        <v>0</v>
      </c>
      <c r="G1860" s="268"/>
      <c r="H1860" s="34">
        <f t="shared" si="498"/>
        <v>3</v>
      </c>
      <c r="I1860" s="35">
        <f t="shared" si="504"/>
        <v>0</v>
      </c>
      <c r="J1860" s="252">
        <f t="shared" si="505"/>
        <v>0</v>
      </c>
      <c r="K1860" s="12">
        <f t="shared" si="506"/>
        <v>0</v>
      </c>
      <c r="L1860" s="37"/>
      <c r="M1860" s="6">
        <f>ROUND(予定価格!B1848*査定表!$B$1949,-$F$14)</f>
        <v>0</v>
      </c>
      <c r="N1860">
        <f>IF(M1860=0,1,M1860/予定価格!B1848)</f>
        <v>1</v>
      </c>
      <c r="O1860">
        <f t="shared" si="499"/>
        <v>11</v>
      </c>
      <c r="P1860">
        <f t="shared" si="507"/>
        <v>0</v>
      </c>
      <c r="Q1860">
        <f>IF(M1860=0,0,M1860/予定価格!B1848)</f>
        <v>0</v>
      </c>
      <c r="R1860">
        <f t="shared" si="500"/>
        <v>11</v>
      </c>
      <c r="S1860">
        <f t="shared" si="508"/>
        <v>0</v>
      </c>
      <c r="T1860" s="6">
        <f t="shared" si="509"/>
        <v>0</v>
      </c>
      <c r="U1860" s="6" t="e">
        <f>IF(予定価格!$G$1939=0,ROUND(予定価格!H1848*(入力表!$F$12/予定価格!$H$1943),-$F$14),ROUND((予定価格!G1848*(入力表!$F$12-予定価格!$H$1943)/予定価格!$G$1943)+予定価格!H1848,-$F$14))</f>
        <v>#DIV/0!</v>
      </c>
      <c r="V1860" t="e">
        <f>IF(U1860=0,1,IF(予定価格!O1848=0,1,(U1860-予定価格!P1848)/予定価格!O1848))</f>
        <v>#DIV/0!</v>
      </c>
      <c r="W1860" t="e">
        <f t="shared" si="501"/>
        <v>#DIV/0!</v>
      </c>
      <c r="X1860" t="e">
        <f t="shared" si="510"/>
        <v>#DIV/0!</v>
      </c>
      <c r="Y1860" t="e">
        <f>IF(U1860=0,0,IF(予定価格!G1848=0,0,(U1860-予定価格!H1848)/予定価格!G1848))</f>
        <v>#DIV/0!</v>
      </c>
      <c r="Z1860" t="e">
        <f t="shared" si="502"/>
        <v>#DIV/0!</v>
      </c>
      <c r="AA1860" t="e">
        <f t="shared" si="511"/>
        <v>#DIV/0!</v>
      </c>
      <c r="AB1860" s="6" t="e">
        <f t="shared" si="512"/>
        <v>#DIV/0!</v>
      </c>
    </row>
    <row r="1861" spans="1:28" hidden="1" x14ac:dyDescent="0.2">
      <c r="A1861">
        <f>+予定価格!A1849</f>
        <v>0</v>
      </c>
      <c r="B1861" s="268">
        <f>ROUND(予定価格!B1849*査定表!$B$1949,-D1861)+E1861</f>
        <v>0</v>
      </c>
      <c r="C1861" s="268"/>
      <c r="D1861" s="32">
        <f t="shared" si="497"/>
        <v>3</v>
      </c>
      <c r="E1861" s="33">
        <f t="shared" si="503"/>
        <v>0</v>
      </c>
      <c r="F1861" s="268">
        <f>IF($F$12=0,0,IF(予定価格!$G$1939=0,ROUND(予定価格!H1849*(入力表!$F$12/予定価格!$H$1943),-H1861),ROUND((予定価格!G1849*(入力表!$F$12-予定価格!$H$1943)/予定価格!$G$1943)+予定価格!H1849,-H1861)))+I1861</f>
        <v>0</v>
      </c>
      <c r="G1861" s="268"/>
      <c r="H1861" s="34">
        <f t="shared" si="498"/>
        <v>3</v>
      </c>
      <c r="I1861" s="35">
        <f t="shared" si="504"/>
        <v>0</v>
      </c>
      <c r="J1861" s="252">
        <f t="shared" si="505"/>
        <v>0</v>
      </c>
      <c r="K1861" s="12">
        <f t="shared" si="506"/>
        <v>0</v>
      </c>
      <c r="L1861" s="37"/>
      <c r="M1861" s="6">
        <f>ROUND(予定価格!B1849*査定表!$B$1949,-$F$14)</f>
        <v>0</v>
      </c>
      <c r="N1861">
        <f>IF(M1861=0,1,M1861/予定価格!B1849)</f>
        <v>1</v>
      </c>
      <c r="O1861">
        <f t="shared" si="499"/>
        <v>11</v>
      </c>
      <c r="P1861">
        <f t="shared" si="507"/>
        <v>0</v>
      </c>
      <c r="Q1861">
        <f>IF(M1861=0,0,M1861/予定価格!B1849)</f>
        <v>0</v>
      </c>
      <c r="R1861">
        <f t="shared" si="500"/>
        <v>11</v>
      </c>
      <c r="S1861">
        <f t="shared" si="508"/>
        <v>0</v>
      </c>
      <c r="T1861" s="6">
        <f t="shared" si="509"/>
        <v>0</v>
      </c>
      <c r="U1861" s="6" t="e">
        <f>IF(予定価格!$G$1939=0,ROUND(予定価格!H1849*(入力表!$F$12/予定価格!$H$1943),-$F$14),ROUND((予定価格!G1849*(入力表!$F$12-予定価格!$H$1943)/予定価格!$G$1943)+予定価格!H1849,-$F$14))</f>
        <v>#DIV/0!</v>
      </c>
      <c r="V1861" t="e">
        <f>IF(U1861=0,1,IF(予定価格!O1849=0,1,(U1861-予定価格!P1849)/予定価格!O1849))</f>
        <v>#DIV/0!</v>
      </c>
      <c r="W1861" t="e">
        <f t="shared" si="501"/>
        <v>#DIV/0!</v>
      </c>
      <c r="X1861" t="e">
        <f t="shared" si="510"/>
        <v>#DIV/0!</v>
      </c>
      <c r="Y1861" t="e">
        <f>IF(U1861=0,0,IF(予定価格!G1849=0,0,(U1861-予定価格!H1849)/予定価格!G1849))</f>
        <v>#DIV/0!</v>
      </c>
      <c r="Z1861" t="e">
        <f t="shared" si="502"/>
        <v>#DIV/0!</v>
      </c>
      <c r="AA1861" t="e">
        <f t="shared" si="511"/>
        <v>#DIV/0!</v>
      </c>
      <c r="AB1861" s="6" t="e">
        <f t="shared" si="512"/>
        <v>#DIV/0!</v>
      </c>
    </row>
    <row r="1862" spans="1:28" hidden="1" x14ac:dyDescent="0.2">
      <c r="A1862">
        <f>+予定価格!A1850</f>
        <v>0</v>
      </c>
      <c r="B1862" s="268">
        <f>ROUND(予定価格!B1850*査定表!$B$1949,-D1862)+E1862</f>
        <v>0</v>
      </c>
      <c r="C1862" s="268"/>
      <c r="D1862" s="32">
        <f t="shared" si="497"/>
        <v>3</v>
      </c>
      <c r="E1862" s="33">
        <f t="shared" si="503"/>
        <v>0</v>
      </c>
      <c r="F1862" s="268">
        <f>IF($F$12=0,0,IF(予定価格!$G$1939=0,ROUND(予定価格!H1850*(入力表!$F$12/予定価格!$H$1943),-H1862),ROUND((予定価格!G1850*(入力表!$F$12-予定価格!$H$1943)/予定価格!$G$1943)+予定価格!H1850,-H1862)))+I1862</f>
        <v>0</v>
      </c>
      <c r="G1862" s="268"/>
      <c r="H1862" s="34">
        <f t="shared" si="498"/>
        <v>3</v>
      </c>
      <c r="I1862" s="35">
        <f t="shared" si="504"/>
        <v>0</v>
      </c>
      <c r="J1862" s="252">
        <f t="shared" si="505"/>
        <v>0</v>
      </c>
      <c r="K1862" s="12">
        <f t="shared" si="506"/>
        <v>0</v>
      </c>
      <c r="L1862" s="37"/>
      <c r="M1862" s="6">
        <f>ROUND(予定価格!B1850*査定表!$B$1949,-$F$14)</f>
        <v>0</v>
      </c>
      <c r="N1862">
        <f>IF(M1862=0,1,M1862/予定価格!B1850)</f>
        <v>1</v>
      </c>
      <c r="O1862">
        <f t="shared" si="499"/>
        <v>11</v>
      </c>
      <c r="P1862">
        <f t="shared" si="507"/>
        <v>0</v>
      </c>
      <c r="Q1862">
        <f>IF(M1862=0,0,M1862/予定価格!B1850)</f>
        <v>0</v>
      </c>
      <c r="R1862">
        <f t="shared" si="500"/>
        <v>11</v>
      </c>
      <c r="S1862">
        <f t="shared" si="508"/>
        <v>0</v>
      </c>
      <c r="T1862" s="6">
        <f t="shared" si="509"/>
        <v>0</v>
      </c>
      <c r="U1862" s="6" t="e">
        <f>IF(予定価格!$G$1939=0,ROUND(予定価格!H1850*(入力表!$F$12/予定価格!$H$1943),-$F$14),ROUND((予定価格!G1850*(入力表!$F$12-予定価格!$H$1943)/予定価格!$G$1943)+予定価格!H1850,-$F$14))</f>
        <v>#DIV/0!</v>
      </c>
      <c r="V1862" t="e">
        <f>IF(U1862=0,1,IF(予定価格!O1850=0,1,(U1862-予定価格!P1850)/予定価格!O1850))</f>
        <v>#DIV/0!</v>
      </c>
      <c r="W1862" t="e">
        <f t="shared" si="501"/>
        <v>#DIV/0!</v>
      </c>
      <c r="X1862" t="e">
        <f t="shared" si="510"/>
        <v>#DIV/0!</v>
      </c>
      <c r="Y1862" t="e">
        <f>IF(U1862=0,0,IF(予定価格!G1850=0,0,(U1862-予定価格!H1850)/予定価格!G1850))</f>
        <v>#DIV/0!</v>
      </c>
      <c r="Z1862" t="e">
        <f t="shared" si="502"/>
        <v>#DIV/0!</v>
      </c>
      <c r="AA1862" t="e">
        <f t="shared" si="511"/>
        <v>#DIV/0!</v>
      </c>
      <c r="AB1862" s="6" t="e">
        <f t="shared" si="512"/>
        <v>#DIV/0!</v>
      </c>
    </row>
    <row r="1863" spans="1:28" hidden="1" x14ac:dyDescent="0.2">
      <c r="A1863">
        <f>+予定価格!A1851</f>
        <v>0</v>
      </c>
      <c r="B1863" s="268">
        <f>ROUND(予定価格!B1851*査定表!$B$1949,-D1863)+E1863</f>
        <v>0</v>
      </c>
      <c r="C1863" s="268"/>
      <c r="D1863" s="32">
        <f t="shared" si="497"/>
        <v>3</v>
      </c>
      <c r="E1863" s="33">
        <f t="shared" si="503"/>
        <v>0</v>
      </c>
      <c r="F1863" s="268">
        <f>IF($F$12=0,0,IF(予定価格!$G$1939=0,ROUND(予定価格!H1851*(入力表!$F$12/予定価格!$H$1943),-H1863),ROUND((予定価格!G1851*(入力表!$F$12-予定価格!$H$1943)/予定価格!$G$1943)+予定価格!H1851,-H1863)))+I1863</f>
        <v>0</v>
      </c>
      <c r="G1863" s="268"/>
      <c r="H1863" s="34">
        <f t="shared" si="498"/>
        <v>3</v>
      </c>
      <c r="I1863" s="35">
        <f t="shared" si="504"/>
        <v>0</v>
      </c>
      <c r="J1863" s="252">
        <f t="shared" si="505"/>
        <v>0</v>
      </c>
      <c r="K1863" s="12">
        <f t="shared" si="506"/>
        <v>0</v>
      </c>
      <c r="L1863" s="37"/>
      <c r="M1863" s="6">
        <f>ROUND(予定価格!B1851*査定表!$B$1949,-$F$14)</f>
        <v>0</v>
      </c>
      <c r="N1863">
        <f>IF(M1863=0,1,M1863/予定価格!B1851)</f>
        <v>1</v>
      </c>
      <c r="O1863">
        <f t="shared" si="499"/>
        <v>11</v>
      </c>
      <c r="P1863">
        <f t="shared" si="507"/>
        <v>0</v>
      </c>
      <c r="Q1863">
        <f>IF(M1863=0,0,M1863/予定価格!B1851)</f>
        <v>0</v>
      </c>
      <c r="R1863">
        <f t="shared" si="500"/>
        <v>11</v>
      </c>
      <c r="S1863">
        <f t="shared" si="508"/>
        <v>0</v>
      </c>
      <c r="T1863" s="6">
        <f t="shared" si="509"/>
        <v>0</v>
      </c>
      <c r="U1863" s="6" t="e">
        <f>IF(予定価格!$G$1939=0,ROUND(予定価格!H1851*(入力表!$F$12/予定価格!$H$1943),-$F$14),ROUND((予定価格!G1851*(入力表!$F$12-予定価格!$H$1943)/予定価格!$G$1943)+予定価格!H1851,-$F$14))</f>
        <v>#DIV/0!</v>
      </c>
      <c r="V1863" t="e">
        <f>IF(U1863=0,1,IF(予定価格!O1851=0,1,(U1863-予定価格!P1851)/予定価格!O1851))</f>
        <v>#DIV/0!</v>
      </c>
      <c r="W1863" t="e">
        <f t="shared" si="501"/>
        <v>#DIV/0!</v>
      </c>
      <c r="X1863" t="e">
        <f t="shared" si="510"/>
        <v>#DIV/0!</v>
      </c>
      <c r="Y1863" t="e">
        <f>IF(U1863=0,0,IF(予定価格!G1851=0,0,(U1863-予定価格!H1851)/予定価格!G1851))</f>
        <v>#DIV/0!</v>
      </c>
      <c r="Z1863" t="e">
        <f t="shared" si="502"/>
        <v>#DIV/0!</v>
      </c>
      <c r="AA1863" t="e">
        <f t="shared" si="511"/>
        <v>#DIV/0!</v>
      </c>
      <c r="AB1863" s="6" t="e">
        <f t="shared" si="512"/>
        <v>#DIV/0!</v>
      </c>
    </row>
    <row r="1864" spans="1:28" hidden="1" x14ac:dyDescent="0.2">
      <c r="A1864">
        <f>+予定価格!A1852</f>
        <v>0</v>
      </c>
      <c r="B1864" s="268">
        <f>ROUND(予定価格!B1852*査定表!$B$1949,-D1864)+E1864</f>
        <v>0</v>
      </c>
      <c r="C1864" s="268"/>
      <c r="D1864" s="32">
        <f t="shared" si="497"/>
        <v>3</v>
      </c>
      <c r="E1864" s="33">
        <f t="shared" si="503"/>
        <v>0</v>
      </c>
      <c r="F1864" s="268">
        <f>IF($F$12=0,0,IF(予定価格!$G$1939=0,ROUND(予定価格!H1852*(入力表!$F$12/予定価格!$H$1943),-H1864),ROUND((予定価格!G1852*(入力表!$F$12-予定価格!$H$1943)/予定価格!$G$1943)+予定価格!H1852,-H1864)))+I1864</f>
        <v>0</v>
      </c>
      <c r="G1864" s="268"/>
      <c r="H1864" s="34">
        <f t="shared" si="498"/>
        <v>3</v>
      </c>
      <c r="I1864" s="35">
        <f t="shared" si="504"/>
        <v>0</v>
      </c>
      <c r="J1864" s="252">
        <f t="shared" si="505"/>
        <v>0</v>
      </c>
      <c r="K1864" s="12">
        <f t="shared" si="506"/>
        <v>0</v>
      </c>
      <c r="L1864" s="37"/>
      <c r="M1864" s="6">
        <f>ROUND(予定価格!B1852*査定表!$B$1949,-$F$14)</f>
        <v>0</v>
      </c>
      <c r="N1864">
        <f>IF(M1864=0,1,M1864/予定価格!B1852)</f>
        <v>1</v>
      </c>
      <c r="O1864">
        <f t="shared" si="499"/>
        <v>11</v>
      </c>
      <c r="P1864">
        <f t="shared" si="507"/>
        <v>0</v>
      </c>
      <c r="Q1864">
        <f>IF(M1864=0,0,M1864/予定価格!B1852)</f>
        <v>0</v>
      </c>
      <c r="R1864">
        <f t="shared" si="500"/>
        <v>11</v>
      </c>
      <c r="S1864">
        <f t="shared" si="508"/>
        <v>0</v>
      </c>
      <c r="T1864" s="6">
        <f t="shared" si="509"/>
        <v>0</v>
      </c>
      <c r="U1864" s="6" t="e">
        <f>IF(予定価格!$G$1939=0,ROUND(予定価格!H1852*(入力表!$F$12/予定価格!$H$1943),-$F$14),ROUND((予定価格!G1852*(入力表!$F$12-予定価格!$H$1943)/予定価格!$G$1943)+予定価格!H1852,-$F$14))</f>
        <v>#DIV/0!</v>
      </c>
      <c r="V1864" t="e">
        <f>IF(U1864=0,1,IF(予定価格!O1852=0,1,(U1864-予定価格!P1852)/予定価格!O1852))</f>
        <v>#DIV/0!</v>
      </c>
      <c r="W1864" t="e">
        <f t="shared" si="501"/>
        <v>#DIV/0!</v>
      </c>
      <c r="X1864" t="e">
        <f t="shared" si="510"/>
        <v>#DIV/0!</v>
      </c>
      <c r="Y1864" t="e">
        <f>IF(U1864=0,0,IF(予定価格!G1852=0,0,(U1864-予定価格!H1852)/予定価格!G1852))</f>
        <v>#DIV/0!</v>
      </c>
      <c r="Z1864" t="e">
        <f t="shared" si="502"/>
        <v>#DIV/0!</v>
      </c>
      <c r="AA1864" t="e">
        <f t="shared" si="511"/>
        <v>#DIV/0!</v>
      </c>
      <c r="AB1864" s="6" t="e">
        <f t="shared" si="512"/>
        <v>#DIV/0!</v>
      </c>
    </row>
    <row r="1865" spans="1:28" hidden="1" x14ac:dyDescent="0.2">
      <c r="A1865">
        <f>+予定価格!A1853</f>
        <v>0</v>
      </c>
      <c r="B1865" s="268">
        <f>ROUND(予定価格!B1853*査定表!$B$1949,-D1865)+E1865</f>
        <v>0</v>
      </c>
      <c r="C1865" s="268"/>
      <c r="D1865" s="32">
        <f t="shared" si="497"/>
        <v>3</v>
      </c>
      <c r="E1865" s="33">
        <f t="shared" si="503"/>
        <v>0</v>
      </c>
      <c r="F1865" s="268">
        <f>IF($F$12=0,0,IF(予定価格!$G$1939=0,ROUND(予定価格!H1853*(入力表!$F$12/予定価格!$H$1943),-H1865),ROUND((予定価格!G1853*(入力表!$F$12-予定価格!$H$1943)/予定価格!$G$1943)+予定価格!H1853,-H1865)))+I1865</f>
        <v>0</v>
      </c>
      <c r="G1865" s="268"/>
      <c r="H1865" s="34">
        <f t="shared" si="498"/>
        <v>3</v>
      </c>
      <c r="I1865" s="35">
        <f t="shared" si="504"/>
        <v>0</v>
      </c>
      <c r="J1865" s="252">
        <f t="shared" si="505"/>
        <v>0</v>
      </c>
      <c r="K1865" s="12">
        <f t="shared" si="506"/>
        <v>0</v>
      </c>
      <c r="L1865" s="37"/>
      <c r="M1865" s="6">
        <f>ROUND(予定価格!B1853*査定表!$B$1949,-$F$14)</f>
        <v>0</v>
      </c>
      <c r="N1865">
        <f>IF(M1865=0,1,M1865/予定価格!B1853)</f>
        <v>1</v>
      </c>
      <c r="O1865">
        <f t="shared" si="499"/>
        <v>11</v>
      </c>
      <c r="P1865">
        <f t="shared" si="507"/>
        <v>0</v>
      </c>
      <c r="Q1865">
        <f>IF(M1865=0,0,M1865/予定価格!B1853)</f>
        <v>0</v>
      </c>
      <c r="R1865">
        <f t="shared" si="500"/>
        <v>11</v>
      </c>
      <c r="S1865">
        <f t="shared" si="508"/>
        <v>0</v>
      </c>
      <c r="T1865" s="6">
        <f t="shared" si="509"/>
        <v>0</v>
      </c>
      <c r="U1865" s="6" t="e">
        <f>IF(予定価格!$G$1939=0,ROUND(予定価格!H1853*(入力表!$F$12/予定価格!$H$1943),-$F$14),ROUND((予定価格!G1853*(入力表!$F$12-予定価格!$H$1943)/予定価格!$G$1943)+予定価格!H1853,-$F$14))</f>
        <v>#DIV/0!</v>
      </c>
      <c r="V1865" t="e">
        <f>IF(U1865=0,1,IF(予定価格!O1853=0,1,(U1865-予定価格!P1853)/予定価格!O1853))</f>
        <v>#DIV/0!</v>
      </c>
      <c r="W1865" t="e">
        <f t="shared" si="501"/>
        <v>#DIV/0!</v>
      </c>
      <c r="X1865" t="e">
        <f t="shared" si="510"/>
        <v>#DIV/0!</v>
      </c>
      <c r="Y1865" t="e">
        <f>IF(U1865=0,0,IF(予定価格!G1853=0,0,(U1865-予定価格!H1853)/予定価格!G1853))</f>
        <v>#DIV/0!</v>
      </c>
      <c r="Z1865" t="e">
        <f t="shared" si="502"/>
        <v>#DIV/0!</v>
      </c>
      <c r="AA1865" t="e">
        <f t="shared" si="511"/>
        <v>#DIV/0!</v>
      </c>
      <c r="AB1865" s="6" t="e">
        <f t="shared" si="512"/>
        <v>#DIV/0!</v>
      </c>
    </row>
    <row r="1866" spans="1:28" hidden="1" x14ac:dyDescent="0.2">
      <c r="A1866">
        <f>+予定価格!A1854</f>
        <v>0</v>
      </c>
      <c r="B1866" s="268">
        <f>ROUND(予定価格!B1854*査定表!$B$1949,-D1866)+E1866</f>
        <v>0</v>
      </c>
      <c r="C1866" s="268"/>
      <c r="D1866" s="32">
        <f t="shared" si="497"/>
        <v>3</v>
      </c>
      <c r="E1866" s="33">
        <f t="shared" si="503"/>
        <v>0</v>
      </c>
      <c r="F1866" s="268">
        <f>IF($F$12=0,0,IF(予定価格!$G$1939=0,ROUND(予定価格!H1854*(入力表!$F$12/予定価格!$H$1943),-H1866),ROUND((予定価格!G1854*(入力表!$F$12-予定価格!$H$1943)/予定価格!$G$1943)+予定価格!H1854,-H1866)))+I1866</f>
        <v>0</v>
      </c>
      <c r="G1866" s="268"/>
      <c r="H1866" s="34">
        <f t="shared" si="498"/>
        <v>3</v>
      </c>
      <c r="I1866" s="35">
        <f t="shared" si="504"/>
        <v>0</v>
      </c>
      <c r="J1866" s="252">
        <f t="shared" si="505"/>
        <v>0</v>
      </c>
      <c r="K1866" s="12">
        <f t="shared" si="506"/>
        <v>0</v>
      </c>
      <c r="L1866" s="37"/>
      <c r="M1866" s="6">
        <f>ROUND(予定価格!B1854*査定表!$B$1949,-$F$14)</f>
        <v>0</v>
      </c>
      <c r="N1866">
        <f>IF(M1866=0,1,M1866/予定価格!B1854)</f>
        <v>1</v>
      </c>
      <c r="O1866">
        <f t="shared" si="499"/>
        <v>11</v>
      </c>
      <c r="P1866">
        <f t="shared" si="507"/>
        <v>0</v>
      </c>
      <c r="Q1866">
        <f>IF(M1866=0,0,M1866/予定価格!B1854)</f>
        <v>0</v>
      </c>
      <c r="R1866">
        <f t="shared" si="500"/>
        <v>11</v>
      </c>
      <c r="S1866">
        <f t="shared" si="508"/>
        <v>0</v>
      </c>
      <c r="T1866" s="6">
        <f t="shared" si="509"/>
        <v>0</v>
      </c>
      <c r="U1866" s="6" t="e">
        <f>IF(予定価格!$G$1939=0,ROUND(予定価格!H1854*(入力表!$F$12/予定価格!$H$1943),-$F$14),ROUND((予定価格!G1854*(入力表!$F$12-予定価格!$H$1943)/予定価格!$G$1943)+予定価格!H1854,-$F$14))</f>
        <v>#DIV/0!</v>
      </c>
      <c r="V1866" t="e">
        <f>IF(U1866=0,1,IF(予定価格!O1854=0,1,(U1866-予定価格!P1854)/予定価格!O1854))</f>
        <v>#DIV/0!</v>
      </c>
      <c r="W1866" t="e">
        <f t="shared" si="501"/>
        <v>#DIV/0!</v>
      </c>
      <c r="X1866" t="e">
        <f t="shared" si="510"/>
        <v>#DIV/0!</v>
      </c>
      <c r="Y1866" t="e">
        <f>IF(U1866=0,0,IF(予定価格!G1854=0,0,(U1866-予定価格!H1854)/予定価格!G1854))</f>
        <v>#DIV/0!</v>
      </c>
      <c r="Z1866" t="e">
        <f t="shared" si="502"/>
        <v>#DIV/0!</v>
      </c>
      <c r="AA1866" t="e">
        <f t="shared" si="511"/>
        <v>#DIV/0!</v>
      </c>
      <c r="AB1866" s="6" t="e">
        <f t="shared" si="512"/>
        <v>#DIV/0!</v>
      </c>
    </row>
    <row r="1867" spans="1:28" hidden="1" x14ac:dyDescent="0.2">
      <c r="A1867">
        <f>+予定価格!A1855</f>
        <v>0</v>
      </c>
      <c r="B1867" s="268">
        <f>ROUND(予定価格!B1855*査定表!$B$1949,-D1867)+E1867</f>
        <v>0</v>
      </c>
      <c r="C1867" s="268"/>
      <c r="D1867" s="32">
        <f t="shared" si="497"/>
        <v>3</v>
      </c>
      <c r="E1867" s="33">
        <f t="shared" si="503"/>
        <v>0</v>
      </c>
      <c r="F1867" s="268">
        <f>IF($F$12=0,0,IF(予定価格!$G$1939=0,ROUND(予定価格!H1855*(入力表!$F$12/予定価格!$H$1943),-H1867),ROUND((予定価格!G1855*(入力表!$F$12-予定価格!$H$1943)/予定価格!$G$1943)+予定価格!H1855,-H1867)))+I1867</f>
        <v>0</v>
      </c>
      <c r="G1867" s="268"/>
      <c r="H1867" s="34">
        <f t="shared" si="498"/>
        <v>3</v>
      </c>
      <c r="I1867" s="35">
        <f t="shared" si="504"/>
        <v>0</v>
      </c>
      <c r="J1867" s="252">
        <f t="shared" si="505"/>
        <v>0</v>
      </c>
      <c r="K1867" s="12">
        <f t="shared" si="506"/>
        <v>0</v>
      </c>
      <c r="L1867" s="37"/>
      <c r="M1867" s="6">
        <f>ROUND(予定価格!B1855*査定表!$B$1949,-$F$14)</f>
        <v>0</v>
      </c>
      <c r="N1867">
        <f>IF(M1867=0,1,M1867/予定価格!B1855)</f>
        <v>1</v>
      </c>
      <c r="O1867">
        <f t="shared" si="499"/>
        <v>11</v>
      </c>
      <c r="P1867">
        <f t="shared" si="507"/>
        <v>0</v>
      </c>
      <c r="Q1867">
        <f>IF(M1867=0,0,M1867/予定価格!B1855)</f>
        <v>0</v>
      </c>
      <c r="R1867">
        <f t="shared" si="500"/>
        <v>11</v>
      </c>
      <c r="S1867">
        <f t="shared" si="508"/>
        <v>0</v>
      </c>
      <c r="T1867" s="6">
        <f t="shared" si="509"/>
        <v>0</v>
      </c>
      <c r="U1867" s="6" t="e">
        <f>IF(予定価格!$G$1939=0,ROUND(予定価格!H1855*(入力表!$F$12/予定価格!$H$1943),-$F$14),ROUND((予定価格!G1855*(入力表!$F$12-予定価格!$H$1943)/予定価格!$G$1943)+予定価格!H1855,-$F$14))</f>
        <v>#DIV/0!</v>
      </c>
      <c r="V1867" t="e">
        <f>IF(U1867=0,1,IF(予定価格!O1855=0,1,(U1867-予定価格!P1855)/予定価格!O1855))</f>
        <v>#DIV/0!</v>
      </c>
      <c r="W1867" t="e">
        <f t="shared" si="501"/>
        <v>#DIV/0!</v>
      </c>
      <c r="X1867" t="e">
        <f t="shared" si="510"/>
        <v>#DIV/0!</v>
      </c>
      <c r="Y1867" t="e">
        <f>IF(U1867=0,0,IF(予定価格!G1855=0,0,(U1867-予定価格!H1855)/予定価格!G1855))</f>
        <v>#DIV/0!</v>
      </c>
      <c r="Z1867" t="e">
        <f t="shared" si="502"/>
        <v>#DIV/0!</v>
      </c>
      <c r="AA1867" t="e">
        <f t="shared" si="511"/>
        <v>#DIV/0!</v>
      </c>
      <c r="AB1867" s="6" t="e">
        <f t="shared" si="512"/>
        <v>#DIV/0!</v>
      </c>
    </row>
    <row r="1868" spans="1:28" hidden="1" x14ac:dyDescent="0.2">
      <c r="A1868">
        <f>+予定価格!A1856</f>
        <v>0</v>
      </c>
      <c r="B1868" s="268">
        <f>ROUND(予定価格!B1856*査定表!$B$1949,-D1868)+E1868</f>
        <v>0</v>
      </c>
      <c r="C1868" s="268"/>
      <c r="D1868" s="32">
        <f t="shared" si="497"/>
        <v>3</v>
      </c>
      <c r="E1868" s="33">
        <f t="shared" si="503"/>
        <v>0</v>
      </c>
      <c r="F1868" s="268">
        <f>IF($F$12=0,0,IF(予定価格!$G$1939=0,ROUND(予定価格!H1856*(入力表!$F$12/予定価格!$H$1943),-H1868),ROUND((予定価格!G1856*(入力表!$F$12-予定価格!$H$1943)/予定価格!$G$1943)+予定価格!H1856,-H1868)))+I1868</f>
        <v>0</v>
      </c>
      <c r="G1868" s="268"/>
      <c r="H1868" s="34">
        <f t="shared" si="498"/>
        <v>3</v>
      </c>
      <c r="I1868" s="35">
        <f t="shared" si="504"/>
        <v>0</v>
      </c>
      <c r="J1868" s="252">
        <f t="shared" si="505"/>
        <v>0</v>
      </c>
      <c r="K1868" s="12">
        <f t="shared" si="506"/>
        <v>0</v>
      </c>
      <c r="L1868" s="37"/>
      <c r="M1868" s="6">
        <f>ROUND(予定価格!B1856*査定表!$B$1949,-$F$14)</f>
        <v>0</v>
      </c>
      <c r="N1868">
        <f>IF(M1868=0,1,M1868/予定価格!B1856)</f>
        <v>1</v>
      </c>
      <c r="O1868">
        <f t="shared" si="499"/>
        <v>11</v>
      </c>
      <c r="P1868">
        <f t="shared" si="507"/>
        <v>0</v>
      </c>
      <c r="Q1868">
        <f>IF(M1868=0,0,M1868/予定価格!B1856)</f>
        <v>0</v>
      </c>
      <c r="R1868">
        <f t="shared" si="500"/>
        <v>11</v>
      </c>
      <c r="S1868">
        <f t="shared" si="508"/>
        <v>0</v>
      </c>
      <c r="T1868" s="6">
        <f t="shared" si="509"/>
        <v>0</v>
      </c>
      <c r="U1868" s="6" t="e">
        <f>IF(予定価格!$G$1939=0,ROUND(予定価格!H1856*(入力表!$F$12/予定価格!$H$1943),-$F$14),ROUND((予定価格!G1856*(入力表!$F$12-予定価格!$H$1943)/予定価格!$G$1943)+予定価格!H1856,-$F$14))</f>
        <v>#DIV/0!</v>
      </c>
      <c r="V1868" t="e">
        <f>IF(U1868=0,1,IF(予定価格!O1856=0,1,(U1868-予定価格!P1856)/予定価格!O1856))</f>
        <v>#DIV/0!</v>
      </c>
      <c r="W1868" t="e">
        <f t="shared" si="501"/>
        <v>#DIV/0!</v>
      </c>
      <c r="X1868" t="e">
        <f t="shared" si="510"/>
        <v>#DIV/0!</v>
      </c>
      <c r="Y1868" t="e">
        <f>IF(U1868=0,0,IF(予定価格!G1856=0,0,(U1868-予定価格!H1856)/予定価格!G1856))</f>
        <v>#DIV/0!</v>
      </c>
      <c r="Z1868" t="e">
        <f t="shared" si="502"/>
        <v>#DIV/0!</v>
      </c>
      <c r="AA1868" t="e">
        <f t="shared" si="511"/>
        <v>#DIV/0!</v>
      </c>
      <c r="AB1868" s="6" t="e">
        <f t="shared" si="512"/>
        <v>#DIV/0!</v>
      </c>
    </row>
    <row r="1869" spans="1:28" hidden="1" x14ac:dyDescent="0.2">
      <c r="A1869">
        <f>+予定価格!A1857</f>
        <v>0</v>
      </c>
      <c r="B1869" s="268">
        <f>ROUND(予定価格!B1857*査定表!$B$1949,-D1869)+E1869</f>
        <v>0</v>
      </c>
      <c r="C1869" s="268"/>
      <c r="D1869" s="32">
        <f t="shared" si="497"/>
        <v>3</v>
      </c>
      <c r="E1869" s="33">
        <f t="shared" si="503"/>
        <v>0</v>
      </c>
      <c r="F1869" s="268">
        <f>IF($F$12=0,0,IF(予定価格!$G$1939=0,ROUND(予定価格!H1857*(入力表!$F$12/予定価格!$H$1943),-H1869),ROUND((予定価格!G1857*(入力表!$F$12-予定価格!$H$1943)/予定価格!$G$1943)+予定価格!H1857,-H1869)))+I1869</f>
        <v>0</v>
      </c>
      <c r="G1869" s="268"/>
      <c r="H1869" s="34">
        <f t="shared" si="498"/>
        <v>3</v>
      </c>
      <c r="I1869" s="35">
        <f t="shared" si="504"/>
        <v>0</v>
      </c>
      <c r="J1869" s="252">
        <f t="shared" si="505"/>
        <v>0</v>
      </c>
      <c r="K1869" s="12">
        <f t="shared" si="506"/>
        <v>0</v>
      </c>
      <c r="L1869" s="37"/>
      <c r="M1869" s="6">
        <f>ROUND(予定価格!B1857*査定表!$B$1949,-$F$14)</f>
        <v>0</v>
      </c>
      <c r="N1869">
        <f>IF(M1869=0,1,M1869/予定価格!B1857)</f>
        <v>1</v>
      </c>
      <c r="O1869">
        <f t="shared" si="499"/>
        <v>11</v>
      </c>
      <c r="P1869">
        <f t="shared" si="507"/>
        <v>0</v>
      </c>
      <c r="Q1869">
        <f>IF(M1869=0,0,M1869/予定価格!B1857)</f>
        <v>0</v>
      </c>
      <c r="R1869">
        <f t="shared" si="500"/>
        <v>11</v>
      </c>
      <c r="S1869">
        <f t="shared" si="508"/>
        <v>0</v>
      </c>
      <c r="T1869" s="6">
        <f t="shared" si="509"/>
        <v>0</v>
      </c>
      <c r="U1869" s="6" t="e">
        <f>IF(予定価格!$G$1939=0,ROUND(予定価格!H1857*(入力表!$F$12/予定価格!$H$1943),-$F$14),ROUND((予定価格!G1857*(入力表!$F$12-予定価格!$H$1943)/予定価格!$G$1943)+予定価格!H1857,-$F$14))</f>
        <v>#DIV/0!</v>
      </c>
      <c r="V1869" t="e">
        <f>IF(U1869=0,1,IF(予定価格!O1857=0,1,(U1869-予定価格!P1857)/予定価格!O1857))</f>
        <v>#DIV/0!</v>
      </c>
      <c r="W1869" t="e">
        <f t="shared" si="501"/>
        <v>#DIV/0!</v>
      </c>
      <c r="X1869" t="e">
        <f t="shared" si="510"/>
        <v>#DIV/0!</v>
      </c>
      <c r="Y1869" t="e">
        <f>IF(U1869=0,0,IF(予定価格!G1857=0,0,(U1869-予定価格!H1857)/予定価格!G1857))</f>
        <v>#DIV/0!</v>
      </c>
      <c r="Z1869" t="e">
        <f t="shared" si="502"/>
        <v>#DIV/0!</v>
      </c>
      <c r="AA1869" t="e">
        <f t="shared" si="511"/>
        <v>#DIV/0!</v>
      </c>
      <c r="AB1869" s="6" t="e">
        <f t="shared" si="512"/>
        <v>#DIV/0!</v>
      </c>
    </row>
    <row r="1870" spans="1:28" hidden="1" x14ac:dyDescent="0.2">
      <c r="A1870">
        <f>+予定価格!A1858</f>
        <v>0</v>
      </c>
      <c r="B1870" s="268">
        <f>ROUND(予定価格!B1858*査定表!$B$1949,-D1870)+E1870</f>
        <v>0</v>
      </c>
      <c r="C1870" s="268"/>
      <c r="D1870" s="32">
        <f t="shared" si="497"/>
        <v>3</v>
      </c>
      <c r="E1870" s="33">
        <f t="shared" si="503"/>
        <v>0</v>
      </c>
      <c r="F1870" s="268">
        <f>IF($F$12=0,0,IF(予定価格!$G$1939=0,ROUND(予定価格!H1858*(入力表!$F$12/予定価格!$H$1943),-H1870),ROUND((予定価格!G1858*(入力表!$F$12-予定価格!$H$1943)/予定価格!$G$1943)+予定価格!H1858,-H1870)))+I1870</f>
        <v>0</v>
      </c>
      <c r="G1870" s="268"/>
      <c r="H1870" s="34">
        <f t="shared" si="498"/>
        <v>3</v>
      </c>
      <c r="I1870" s="35">
        <f t="shared" si="504"/>
        <v>0</v>
      </c>
      <c r="J1870" s="252">
        <f t="shared" si="505"/>
        <v>0</v>
      </c>
      <c r="K1870" s="12">
        <f t="shared" si="506"/>
        <v>0</v>
      </c>
      <c r="L1870" s="37"/>
      <c r="M1870" s="6">
        <f>ROUND(予定価格!B1858*査定表!$B$1949,-$F$14)</f>
        <v>0</v>
      </c>
      <c r="N1870">
        <f>IF(M1870=0,1,M1870/予定価格!B1858)</f>
        <v>1</v>
      </c>
      <c r="O1870">
        <f t="shared" si="499"/>
        <v>11</v>
      </c>
      <c r="P1870">
        <f t="shared" si="507"/>
        <v>0</v>
      </c>
      <c r="Q1870">
        <f>IF(M1870=0,0,M1870/予定価格!B1858)</f>
        <v>0</v>
      </c>
      <c r="R1870">
        <f t="shared" si="500"/>
        <v>11</v>
      </c>
      <c r="S1870">
        <f t="shared" si="508"/>
        <v>0</v>
      </c>
      <c r="T1870" s="6">
        <f t="shared" si="509"/>
        <v>0</v>
      </c>
      <c r="U1870" s="6" t="e">
        <f>IF(予定価格!$G$1939=0,ROUND(予定価格!H1858*(入力表!$F$12/予定価格!$H$1943),-$F$14),ROUND((予定価格!G1858*(入力表!$F$12-予定価格!$H$1943)/予定価格!$G$1943)+予定価格!H1858,-$F$14))</f>
        <v>#DIV/0!</v>
      </c>
      <c r="V1870" t="e">
        <f>IF(U1870=0,1,IF(予定価格!O1858=0,1,(U1870-予定価格!P1858)/予定価格!O1858))</f>
        <v>#DIV/0!</v>
      </c>
      <c r="W1870" t="e">
        <f t="shared" si="501"/>
        <v>#DIV/0!</v>
      </c>
      <c r="X1870" t="e">
        <f t="shared" si="510"/>
        <v>#DIV/0!</v>
      </c>
      <c r="Y1870" t="e">
        <f>IF(U1870=0,0,IF(予定価格!G1858=0,0,(U1870-予定価格!H1858)/予定価格!G1858))</f>
        <v>#DIV/0!</v>
      </c>
      <c r="Z1870" t="e">
        <f t="shared" si="502"/>
        <v>#DIV/0!</v>
      </c>
      <c r="AA1870" t="e">
        <f t="shared" si="511"/>
        <v>#DIV/0!</v>
      </c>
      <c r="AB1870" s="6" t="e">
        <f t="shared" si="512"/>
        <v>#DIV/0!</v>
      </c>
    </row>
    <row r="1871" spans="1:28" hidden="1" x14ac:dyDescent="0.2">
      <c r="A1871">
        <f>+予定価格!A1859</f>
        <v>0</v>
      </c>
      <c r="B1871" s="268">
        <f>ROUND(予定価格!B1859*査定表!$B$1949,-D1871)+E1871</f>
        <v>0</v>
      </c>
      <c r="C1871" s="268"/>
      <c r="D1871" s="32">
        <f t="shared" si="497"/>
        <v>3</v>
      </c>
      <c r="E1871" s="33">
        <f t="shared" si="503"/>
        <v>0</v>
      </c>
      <c r="F1871" s="268">
        <f>IF($F$12=0,0,IF(予定価格!$G$1939=0,ROUND(予定価格!H1859*(入力表!$F$12/予定価格!$H$1943),-H1871),ROUND((予定価格!G1859*(入力表!$F$12-予定価格!$H$1943)/予定価格!$G$1943)+予定価格!H1859,-H1871)))+I1871</f>
        <v>0</v>
      </c>
      <c r="G1871" s="268"/>
      <c r="H1871" s="34">
        <f t="shared" si="498"/>
        <v>3</v>
      </c>
      <c r="I1871" s="35">
        <f t="shared" si="504"/>
        <v>0</v>
      </c>
      <c r="J1871" s="252">
        <f t="shared" si="505"/>
        <v>0</v>
      </c>
      <c r="K1871" s="12">
        <f t="shared" si="506"/>
        <v>0</v>
      </c>
      <c r="L1871" s="37"/>
      <c r="M1871" s="6">
        <f>ROUND(予定価格!B1859*査定表!$B$1949,-$F$14)</f>
        <v>0</v>
      </c>
      <c r="N1871">
        <f>IF(M1871=0,1,M1871/予定価格!B1859)</f>
        <v>1</v>
      </c>
      <c r="O1871">
        <f t="shared" si="499"/>
        <v>11</v>
      </c>
      <c r="P1871">
        <f t="shared" si="507"/>
        <v>0</v>
      </c>
      <c r="Q1871">
        <f>IF(M1871=0,0,M1871/予定価格!B1859)</f>
        <v>0</v>
      </c>
      <c r="R1871">
        <f t="shared" si="500"/>
        <v>11</v>
      </c>
      <c r="S1871">
        <f t="shared" si="508"/>
        <v>0</v>
      </c>
      <c r="T1871" s="6">
        <f t="shared" si="509"/>
        <v>0</v>
      </c>
      <c r="U1871" s="6" t="e">
        <f>IF(予定価格!$G$1939=0,ROUND(予定価格!H1859*(入力表!$F$12/予定価格!$H$1943),-$F$14),ROUND((予定価格!G1859*(入力表!$F$12-予定価格!$H$1943)/予定価格!$G$1943)+予定価格!H1859,-$F$14))</f>
        <v>#DIV/0!</v>
      </c>
      <c r="V1871" t="e">
        <f>IF(U1871=0,1,IF(予定価格!O1859=0,1,(U1871-予定価格!P1859)/予定価格!O1859))</f>
        <v>#DIV/0!</v>
      </c>
      <c r="W1871" t="e">
        <f t="shared" si="501"/>
        <v>#DIV/0!</v>
      </c>
      <c r="X1871" t="e">
        <f t="shared" si="510"/>
        <v>#DIV/0!</v>
      </c>
      <c r="Y1871" t="e">
        <f>IF(U1871=0,0,IF(予定価格!G1859=0,0,(U1871-予定価格!H1859)/予定価格!G1859))</f>
        <v>#DIV/0!</v>
      </c>
      <c r="Z1871" t="e">
        <f t="shared" si="502"/>
        <v>#DIV/0!</v>
      </c>
      <c r="AA1871" t="e">
        <f t="shared" si="511"/>
        <v>#DIV/0!</v>
      </c>
      <c r="AB1871" s="6" t="e">
        <f t="shared" si="512"/>
        <v>#DIV/0!</v>
      </c>
    </row>
    <row r="1872" spans="1:28" hidden="1" x14ac:dyDescent="0.2">
      <c r="A1872">
        <f>+予定価格!A1860</f>
        <v>0</v>
      </c>
      <c r="B1872" s="268">
        <f>ROUND(予定価格!B1860*査定表!$B$1949,-D1872)+E1872</f>
        <v>0</v>
      </c>
      <c r="C1872" s="268"/>
      <c r="D1872" s="32">
        <f t="shared" si="497"/>
        <v>3</v>
      </c>
      <c r="E1872" s="33">
        <f t="shared" si="503"/>
        <v>0</v>
      </c>
      <c r="F1872" s="268">
        <f>IF($F$12=0,0,IF(予定価格!$G$1939=0,ROUND(予定価格!H1860*(入力表!$F$12/予定価格!$H$1943),-H1872),ROUND((予定価格!G1860*(入力表!$F$12-予定価格!$H$1943)/予定価格!$G$1943)+予定価格!H1860,-H1872)))+I1872</f>
        <v>0</v>
      </c>
      <c r="G1872" s="268"/>
      <c r="H1872" s="34">
        <f t="shared" si="498"/>
        <v>3</v>
      </c>
      <c r="I1872" s="35">
        <f t="shared" si="504"/>
        <v>0</v>
      </c>
      <c r="J1872" s="252">
        <f t="shared" si="505"/>
        <v>0</v>
      </c>
      <c r="K1872" s="12">
        <f t="shared" si="506"/>
        <v>0</v>
      </c>
      <c r="L1872" s="37"/>
      <c r="M1872" s="6">
        <f>ROUND(予定価格!B1860*査定表!$B$1949,-$F$14)</f>
        <v>0</v>
      </c>
      <c r="N1872">
        <f>IF(M1872=0,1,M1872/予定価格!B1860)</f>
        <v>1</v>
      </c>
      <c r="O1872">
        <f t="shared" si="499"/>
        <v>11</v>
      </c>
      <c r="P1872">
        <f t="shared" si="507"/>
        <v>0</v>
      </c>
      <c r="Q1872">
        <f>IF(M1872=0,0,M1872/予定価格!B1860)</f>
        <v>0</v>
      </c>
      <c r="R1872">
        <f t="shared" si="500"/>
        <v>11</v>
      </c>
      <c r="S1872">
        <f t="shared" si="508"/>
        <v>0</v>
      </c>
      <c r="T1872" s="6">
        <f t="shared" si="509"/>
        <v>0</v>
      </c>
      <c r="U1872" s="6" t="e">
        <f>IF(予定価格!$G$1939=0,ROUND(予定価格!H1860*(入力表!$F$12/予定価格!$H$1943),-$F$14),ROUND((予定価格!G1860*(入力表!$F$12-予定価格!$H$1943)/予定価格!$G$1943)+予定価格!H1860,-$F$14))</f>
        <v>#DIV/0!</v>
      </c>
      <c r="V1872" t="e">
        <f>IF(U1872=0,1,IF(予定価格!O1860=0,1,(U1872-予定価格!P1860)/予定価格!O1860))</f>
        <v>#DIV/0!</v>
      </c>
      <c r="W1872" t="e">
        <f t="shared" si="501"/>
        <v>#DIV/0!</v>
      </c>
      <c r="X1872" t="e">
        <f t="shared" si="510"/>
        <v>#DIV/0!</v>
      </c>
      <c r="Y1872" t="e">
        <f>IF(U1872=0,0,IF(予定価格!G1860=0,0,(U1872-予定価格!H1860)/予定価格!G1860))</f>
        <v>#DIV/0!</v>
      </c>
      <c r="Z1872" t="e">
        <f t="shared" si="502"/>
        <v>#DIV/0!</v>
      </c>
      <c r="AA1872" t="e">
        <f t="shared" si="511"/>
        <v>#DIV/0!</v>
      </c>
      <c r="AB1872" s="6" t="e">
        <f t="shared" si="512"/>
        <v>#DIV/0!</v>
      </c>
    </row>
    <row r="1873" spans="1:28" hidden="1" x14ac:dyDescent="0.2">
      <c r="A1873">
        <f>+予定価格!A1861</f>
        <v>0</v>
      </c>
      <c r="B1873" s="268">
        <f>ROUND(予定価格!B1861*査定表!$B$1949,-D1873)+E1873</f>
        <v>0</v>
      </c>
      <c r="C1873" s="268"/>
      <c r="D1873" s="32">
        <f t="shared" si="497"/>
        <v>3</v>
      </c>
      <c r="E1873" s="33">
        <f t="shared" si="503"/>
        <v>0</v>
      </c>
      <c r="F1873" s="268">
        <f>IF($F$12=0,0,IF(予定価格!$G$1939=0,ROUND(予定価格!H1861*(入力表!$F$12/予定価格!$H$1943),-H1873),ROUND((予定価格!G1861*(入力表!$F$12-予定価格!$H$1943)/予定価格!$G$1943)+予定価格!H1861,-H1873)))+I1873</f>
        <v>0</v>
      </c>
      <c r="G1873" s="268"/>
      <c r="H1873" s="34">
        <f t="shared" si="498"/>
        <v>3</v>
      </c>
      <c r="I1873" s="35">
        <f t="shared" si="504"/>
        <v>0</v>
      </c>
      <c r="J1873" s="252">
        <f t="shared" si="505"/>
        <v>0</v>
      </c>
      <c r="K1873" s="12">
        <f t="shared" si="506"/>
        <v>0</v>
      </c>
      <c r="L1873" s="37"/>
      <c r="M1873" s="6">
        <f>ROUND(予定価格!B1861*査定表!$B$1949,-$F$14)</f>
        <v>0</v>
      </c>
      <c r="N1873">
        <f>IF(M1873=0,1,M1873/予定価格!B1861)</f>
        <v>1</v>
      </c>
      <c r="O1873">
        <f t="shared" si="499"/>
        <v>11</v>
      </c>
      <c r="P1873">
        <f t="shared" si="507"/>
        <v>0</v>
      </c>
      <c r="Q1873">
        <f>IF(M1873=0,0,M1873/予定価格!B1861)</f>
        <v>0</v>
      </c>
      <c r="R1873">
        <f t="shared" si="500"/>
        <v>11</v>
      </c>
      <c r="S1873">
        <f t="shared" si="508"/>
        <v>0</v>
      </c>
      <c r="T1873" s="6">
        <f t="shared" si="509"/>
        <v>0</v>
      </c>
      <c r="U1873" s="6" t="e">
        <f>IF(予定価格!$G$1939=0,ROUND(予定価格!H1861*(入力表!$F$12/予定価格!$H$1943),-$F$14),ROUND((予定価格!G1861*(入力表!$F$12-予定価格!$H$1943)/予定価格!$G$1943)+予定価格!H1861,-$F$14))</f>
        <v>#DIV/0!</v>
      </c>
      <c r="V1873" t="e">
        <f>IF(U1873=0,1,IF(予定価格!O1861=0,1,(U1873-予定価格!P1861)/予定価格!O1861))</f>
        <v>#DIV/0!</v>
      </c>
      <c r="W1873" t="e">
        <f t="shared" si="501"/>
        <v>#DIV/0!</v>
      </c>
      <c r="X1873" t="e">
        <f t="shared" si="510"/>
        <v>#DIV/0!</v>
      </c>
      <c r="Y1873" t="e">
        <f>IF(U1873=0,0,IF(予定価格!G1861=0,0,(U1873-予定価格!H1861)/予定価格!G1861))</f>
        <v>#DIV/0!</v>
      </c>
      <c r="Z1873" t="e">
        <f t="shared" si="502"/>
        <v>#DIV/0!</v>
      </c>
      <c r="AA1873" t="e">
        <f t="shared" si="511"/>
        <v>#DIV/0!</v>
      </c>
      <c r="AB1873" s="6" t="e">
        <f t="shared" si="512"/>
        <v>#DIV/0!</v>
      </c>
    </row>
    <row r="1874" spans="1:28" hidden="1" x14ac:dyDescent="0.2">
      <c r="A1874">
        <f>+予定価格!A1862</f>
        <v>0</v>
      </c>
      <c r="B1874" s="268">
        <f>ROUND(予定価格!B1862*査定表!$B$1949,-D1874)+E1874</f>
        <v>0</v>
      </c>
      <c r="C1874" s="268"/>
      <c r="D1874" s="32">
        <f t="shared" ref="D1874:D1937" si="513">+$F$14</f>
        <v>3</v>
      </c>
      <c r="E1874" s="33">
        <f t="shared" si="503"/>
        <v>0</v>
      </c>
      <c r="F1874" s="268">
        <f>IF($F$12=0,0,IF(予定価格!$G$1939=0,ROUND(予定価格!H1862*(入力表!$F$12/予定価格!$H$1943),-H1874),ROUND((予定価格!G1862*(入力表!$F$12-予定価格!$H$1943)/予定価格!$G$1943)+予定価格!H1862,-H1874)))+I1874</f>
        <v>0</v>
      </c>
      <c r="G1874" s="268"/>
      <c r="H1874" s="34">
        <f t="shared" ref="H1874:H1937" si="514">+$F$14</f>
        <v>3</v>
      </c>
      <c r="I1874" s="35">
        <f t="shared" si="504"/>
        <v>0</v>
      </c>
      <c r="J1874" s="252">
        <f t="shared" si="505"/>
        <v>0</v>
      </c>
      <c r="K1874" s="12">
        <f t="shared" si="506"/>
        <v>0</v>
      </c>
      <c r="L1874" s="37"/>
      <c r="M1874" s="6">
        <f>ROUND(予定価格!B1862*査定表!$B$1949,-$F$14)</f>
        <v>0</v>
      </c>
      <c r="N1874">
        <f>IF(M1874=0,1,M1874/予定価格!B1862)</f>
        <v>1</v>
      </c>
      <c r="O1874">
        <f t="shared" si="499"/>
        <v>11</v>
      </c>
      <c r="P1874">
        <f t="shared" si="507"/>
        <v>0</v>
      </c>
      <c r="Q1874">
        <f>IF(M1874=0,0,M1874/予定価格!B1862)</f>
        <v>0</v>
      </c>
      <c r="R1874">
        <f t="shared" si="500"/>
        <v>11</v>
      </c>
      <c r="S1874">
        <f t="shared" si="508"/>
        <v>0</v>
      </c>
      <c r="T1874" s="6">
        <f t="shared" si="509"/>
        <v>0</v>
      </c>
      <c r="U1874" s="6" t="e">
        <f>IF(予定価格!$G$1939=0,ROUND(予定価格!H1862*(入力表!$F$12/予定価格!$H$1943),-$F$14),ROUND((予定価格!G1862*(入力表!$F$12-予定価格!$H$1943)/予定価格!$G$1943)+予定価格!H1862,-$F$14))</f>
        <v>#DIV/0!</v>
      </c>
      <c r="V1874" t="e">
        <f>IF(U1874=0,1,IF(予定価格!O1862=0,1,(U1874-予定価格!P1862)/予定価格!O1862))</f>
        <v>#DIV/0!</v>
      </c>
      <c r="W1874" t="e">
        <f t="shared" si="501"/>
        <v>#DIV/0!</v>
      </c>
      <c r="X1874" t="e">
        <f t="shared" si="510"/>
        <v>#DIV/0!</v>
      </c>
      <c r="Y1874" t="e">
        <f>IF(U1874=0,0,IF(予定価格!G1862=0,0,(U1874-予定価格!H1862)/予定価格!G1862))</f>
        <v>#DIV/0!</v>
      </c>
      <c r="Z1874" t="e">
        <f t="shared" si="502"/>
        <v>#DIV/0!</v>
      </c>
      <c r="AA1874" t="e">
        <f t="shared" si="511"/>
        <v>#DIV/0!</v>
      </c>
      <c r="AB1874" s="6" t="e">
        <f t="shared" si="512"/>
        <v>#DIV/0!</v>
      </c>
    </row>
    <row r="1875" spans="1:28" hidden="1" x14ac:dyDescent="0.2">
      <c r="A1875">
        <f>+予定価格!A1863</f>
        <v>0</v>
      </c>
      <c r="B1875" s="268">
        <f>ROUND(予定価格!B1863*査定表!$B$1949,-D1875)+E1875</f>
        <v>0</v>
      </c>
      <c r="C1875" s="268"/>
      <c r="D1875" s="32">
        <f t="shared" si="513"/>
        <v>3</v>
      </c>
      <c r="E1875" s="33">
        <f t="shared" si="503"/>
        <v>0</v>
      </c>
      <c r="F1875" s="268">
        <f>IF($F$12=0,0,IF(予定価格!$G$1939=0,ROUND(予定価格!H1863*(入力表!$F$12/予定価格!$H$1943),-H1875),ROUND((予定価格!G1863*(入力表!$F$12-予定価格!$H$1943)/予定価格!$G$1943)+予定価格!H1863,-H1875)))+I1875</f>
        <v>0</v>
      </c>
      <c r="G1875" s="268"/>
      <c r="H1875" s="34">
        <f t="shared" si="514"/>
        <v>3</v>
      </c>
      <c r="I1875" s="35">
        <f t="shared" si="504"/>
        <v>0</v>
      </c>
      <c r="J1875" s="252">
        <f t="shared" si="505"/>
        <v>0</v>
      </c>
      <c r="K1875" s="12">
        <f t="shared" si="506"/>
        <v>0</v>
      </c>
      <c r="L1875" s="37"/>
      <c r="M1875" s="6">
        <f>ROUND(予定価格!B1863*査定表!$B$1949,-$F$14)</f>
        <v>0</v>
      </c>
      <c r="N1875">
        <f>IF(M1875=0,1,M1875/予定価格!B1863)</f>
        <v>1</v>
      </c>
      <c r="O1875">
        <f t="shared" si="499"/>
        <v>11</v>
      </c>
      <c r="P1875">
        <f t="shared" si="507"/>
        <v>0</v>
      </c>
      <c r="Q1875">
        <f>IF(M1875=0,0,M1875/予定価格!B1863)</f>
        <v>0</v>
      </c>
      <c r="R1875">
        <f t="shared" si="500"/>
        <v>11</v>
      </c>
      <c r="S1875">
        <f t="shared" si="508"/>
        <v>0</v>
      </c>
      <c r="T1875" s="6">
        <f t="shared" si="509"/>
        <v>0</v>
      </c>
      <c r="U1875" s="6" t="e">
        <f>IF(予定価格!$G$1939=0,ROUND(予定価格!H1863*(入力表!$F$12/予定価格!$H$1943),-$F$14),ROUND((予定価格!G1863*(入力表!$F$12-予定価格!$H$1943)/予定価格!$G$1943)+予定価格!H1863,-$F$14))</f>
        <v>#DIV/0!</v>
      </c>
      <c r="V1875" t="e">
        <f>IF(U1875=0,1,IF(予定価格!O1863=0,1,(U1875-予定価格!P1863)/予定価格!O1863))</f>
        <v>#DIV/0!</v>
      </c>
      <c r="W1875" t="e">
        <f t="shared" si="501"/>
        <v>#DIV/0!</v>
      </c>
      <c r="X1875" t="e">
        <f t="shared" si="510"/>
        <v>#DIV/0!</v>
      </c>
      <c r="Y1875" t="e">
        <f>IF(U1875=0,0,IF(予定価格!G1863=0,0,(U1875-予定価格!H1863)/予定価格!G1863))</f>
        <v>#DIV/0!</v>
      </c>
      <c r="Z1875" t="e">
        <f t="shared" si="502"/>
        <v>#DIV/0!</v>
      </c>
      <c r="AA1875" t="e">
        <f t="shared" si="511"/>
        <v>#DIV/0!</v>
      </c>
      <c r="AB1875" s="6" t="e">
        <f t="shared" si="512"/>
        <v>#DIV/0!</v>
      </c>
    </row>
    <row r="1876" spans="1:28" hidden="1" x14ac:dyDescent="0.2">
      <c r="A1876">
        <f>+予定価格!A1864</f>
        <v>0</v>
      </c>
      <c r="B1876" s="268">
        <f>ROUND(予定価格!B1864*査定表!$B$1949,-D1876)+E1876</f>
        <v>0</v>
      </c>
      <c r="C1876" s="268"/>
      <c r="D1876" s="32">
        <f t="shared" si="513"/>
        <v>3</v>
      </c>
      <c r="E1876" s="33">
        <f t="shared" si="503"/>
        <v>0</v>
      </c>
      <c r="F1876" s="268">
        <f>IF($F$12=0,0,IF(予定価格!$G$1939=0,ROUND(予定価格!H1864*(入力表!$F$12/予定価格!$H$1943),-H1876),ROUND((予定価格!G1864*(入力表!$F$12-予定価格!$H$1943)/予定価格!$G$1943)+予定価格!H1864,-H1876)))+I1876</f>
        <v>0</v>
      </c>
      <c r="G1876" s="268"/>
      <c r="H1876" s="34">
        <f t="shared" si="514"/>
        <v>3</v>
      </c>
      <c r="I1876" s="35">
        <f t="shared" si="504"/>
        <v>0</v>
      </c>
      <c r="J1876" s="252">
        <f t="shared" si="505"/>
        <v>0</v>
      </c>
      <c r="K1876" s="12">
        <f t="shared" si="506"/>
        <v>0</v>
      </c>
      <c r="L1876" s="37"/>
      <c r="M1876" s="6">
        <f>ROUND(予定価格!B1864*査定表!$B$1949,-$F$14)</f>
        <v>0</v>
      </c>
      <c r="N1876">
        <f>IF(M1876=0,1,M1876/予定価格!B1864)</f>
        <v>1</v>
      </c>
      <c r="O1876">
        <f t="shared" si="499"/>
        <v>11</v>
      </c>
      <c r="P1876">
        <f t="shared" si="507"/>
        <v>0</v>
      </c>
      <c r="Q1876">
        <f>IF(M1876=0,0,M1876/予定価格!B1864)</f>
        <v>0</v>
      </c>
      <c r="R1876">
        <f t="shared" si="500"/>
        <v>11</v>
      </c>
      <c r="S1876">
        <f t="shared" si="508"/>
        <v>0</v>
      </c>
      <c r="T1876" s="6">
        <f t="shared" si="509"/>
        <v>0</v>
      </c>
      <c r="U1876" s="6" t="e">
        <f>IF(予定価格!$G$1939=0,ROUND(予定価格!H1864*(入力表!$F$12/予定価格!$H$1943),-$F$14),ROUND((予定価格!G1864*(入力表!$F$12-予定価格!$H$1943)/予定価格!$G$1943)+予定価格!H1864,-$F$14))</f>
        <v>#DIV/0!</v>
      </c>
      <c r="V1876" t="e">
        <f>IF(U1876=0,1,IF(予定価格!O1864=0,1,(U1876-予定価格!P1864)/予定価格!O1864))</f>
        <v>#DIV/0!</v>
      </c>
      <c r="W1876" t="e">
        <f t="shared" si="501"/>
        <v>#DIV/0!</v>
      </c>
      <c r="X1876" t="e">
        <f t="shared" si="510"/>
        <v>#DIV/0!</v>
      </c>
      <c r="Y1876" t="e">
        <f>IF(U1876=0,0,IF(予定価格!G1864=0,0,(U1876-予定価格!H1864)/予定価格!G1864))</f>
        <v>#DIV/0!</v>
      </c>
      <c r="Z1876" t="e">
        <f t="shared" si="502"/>
        <v>#DIV/0!</v>
      </c>
      <c r="AA1876" t="e">
        <f t="shared" si="511"/>
        <v>#DIV/0!</v>
      </c>
      <c r="AB1876" s="6" t="e">
        <f t="shared" si="512"/>
        <v>#DIV/0!</v>
      </c>
    </row>
    <row r="1877" spans="1:28" hidden="1" x14ac:dyDescent="0.2">
      <c r="A1877">
        <f>+予定価格!A1865</f>
        <v>0</v>
      </c>
      <c r="B1877" s="268">
        <f>ROUND(予定価格!B1865*査定表!$B$1949,-D1877)+E1877</f>
        <v>0</v>
      </c>
      <c r="C1877" s="268"/>
      <c r="D1877" s="32">
        <f t="shared" si="513"/>
        <v>3</v>
      </c>
      <c r="E1877" s="33">
        <f t="shared" si="503"/>
        <v>0</v>
      </c>
      <c r="F1877" s="268">
        <f>IF($F$12=0,0,IF(予定価格!$G$1939=0,ROUND(予定価格!H1865*(入力表!$F$12/予定価格!$H$1943),-H1877),ROUND((予定価格!G1865*(入力表!$F$12-予定価格!$H$1943)/予定価格!$G$1943)+予定価格!H1865,-H1877)))+I1877</f>
        <v>0</v>
      </c>
      <c r="G1877" s="268"/>
      <c r="H1877" s="34">
        <f t="shared" si="514"/>
        <v>3</v>
      </c>
      <c r="I1877" s="35">
        <f t="shared" si="504"/>
        <v>0</v>
      </c>
      <c r="J1877" s="252">
        <f t="shared" si="505"/>
        <v>0</v>
      </c>
      <c r="K1877" s="12">
        <f t="shared" si="506"/>
        <v>0</v>
      </c>
      <c r="L1877" s="37"/>
      <c r="M1877" s="6">
        <f>ROUND(予定価格!B1865*査定表!$B$1949,-$F$14)</f>
        <v>0</v>
      </c>
      <c r="N1877">
        <f>IF(M1877=0,1,M1877/予定価格!B1865)</f>
        <v>1</v>
      </c>
      <c r="O1877">
        <f t="shared" si="499"/>
        <v>11</v>
      </c>
      <c r="P1877">
        <f t="shared" si="507"/>
        <v>0</v>
      </c>
      <c r="Q1877">
        <f>IF(M1877=0,0,M1877/予定価格!B1865)</f>
        <v>0</v>
      </c>
      <c r="R1877">
        <f t="shared" si="500"/>
        <v>11</v>
      </c>
      <c r="S1877">
        <f t="shared" si="508"/>
        <v>0</v>
      </c>
      <c r="T1877" s="6">
        <f t="shared" si="509"/>
        <v>0</v>
      </c>
      <c r="U1877" s="6" t="e">
        <f>IF(予定価格!$G$1939=0,ROUND(予定価格!H1865*(入力表!$F$12/予定価格!$H$1943),-$F$14),ROUND((予定価格!G1865*(入力表!$F$12-予定価格!$H$1943)/予定価格!$G$1943)+予定価格!H1865,-$F$14))</f>
        <v>#DIV/0!</v>
      </c>
      <c r="V1877" t="e">
        <f>IF(U1877=0,1,IF(予定価格!O1865=0,1,(U1877-予定価格!P1865)/予定価格!O1865))</f>
        <v>#DIV/0!</v>
      </c>
      <c r="W1877" t="e">
        <f t="shared" si="501"/>
        <v>#DIV/0!</v>
      </c>
      <c r="X1877" t="e">
        <f t="shared" si="510"/>
        <v>#DIV/0!</v>
      </c>
      <c r="Y1877" t="e">
        <f>IF(U1877=0,0,IF(予定価格!G1865=0,0,(U1877-予定価格!H1865)/予定価格!G1865))</f>
        <v>#DIV/0!</v>
      </c>
      <c r="Z1877" t="e">
        <f t="shared" si="502"/>
        <v>#DIV/0!</v>
      </c>
      <c r="AA1877" t="e">
        <f t="shared" si="511"/>
        <v>#DIV/0!</v>
      </c>
      <c r="AB1877" s="6" t="e">
        <f t="shared" si="512"/>
        <v>#DIV/0!</v>
      </c>
    </row>
    <row r="1878" spans="1:28" hidden="1" x14ac:dyDescent="0.2">
      <c r="A1878">
        <f>+予定価格!A1866</f>
        <v>0</v>
      </c>
      <c r="B1878" s="268">
        <f>ROUND(予定価格!B1866*査定表!$B$1949,-D1878)+E1878</f>
        <v>0</v>
      </c>
      <c r="C1878" s="268"/>
      <c r="D1878" s="32">
        <f t="shared" si="513"/>
        <v>3</v>
      </c>
      <c r="E1878" s="33">
        <f t="shared" si="503"/>
        <v>0</v>
      </c>
      <c r="F1878" s="268">
        <f>IF($F$12=0,0,IF(予定価格!$G$1939=0,ROUND(予定価格!H1866*(入力表!$F$12/予定価格!$H$1943),-H1878),ROUND((予定価格!G1866*(入力表!$F$12-予定価格!$H$1943)/予定価格!$G$1943)+予定価格!H1866,-H1878)))+I1878</f>
        <v>0</v>
      </c>
      <c r="G1878" s="268"/>
      <c r="H1878" s="34">
        <f t="shared" si="514"/>
        <v>3</v>
      </c>
      <c r="I1878" s="35">
        <f t="shared" si="504"/>
        <v>0</v>
      </c>
      <c r="J1878" s="252">
        <f t="shared" si="505"/>
        <v>0</v>
      </c>
      <c r="K1878" s="12">
        <f t="shared" si="506"/>
        <v>0</v>
      </c>
      <c r="L1878" s="37"/>
      <c r="M1878" s="6">
        <f>ROUND(予定価格!B1866*査定表!$B$1949,-$F$14)</f>
        <v>0</v>
      </c>
      <c r="N1878">
        <f>IF(M1878=0,1,M1878/予定価格!B1866)</f>
        <v>1</v>
      </c>
      <c r="O1878">
        <f t="shared" si="499"/>
        <v>11</v>
      </c>
      <c r="P1878">
        <f t="shared" si="507"/>
        <v>0</v>
      </c>
      <c r="Q1878">
        <f>IF(M1878=0,0,M1878/予定価格!B1866)</f>
        <v>0</v>
      </c>
      <c r="R1878">
        <f t="shared" si="500"/>
        <v>11</v>
      </c>
      <c r="S1878">
        <f t="shared" si="508"/>
        <v>0</v>
      </c>
      <c r="T1878" s="6">
        <f t="shared" si="509"/>
        <v>0</v>
      </c>
      <c r="U1878" s="6" t="e">
        <f>IF(予定価格!$G$1939=0,ROUND(予定価格!H1866*(入力表!$F$12/予定価格!$H$1943),-$F$14),ROUND((予定価格!G1866*(入力表!$F$12-予定価格!$H$1943)/予定価格!$G$1943)+予定価格!H1866,-$F$14))</f>
        <v>#DIV/0!</v>
      </c>
      <c r="V1878" t="e">
        <f>IF(U1878=0,1,IF(予定価格!O1866=0,1,(U1878-予定価格!P1866)/予定価格!O1866))</f>
        <v>#DIV/0!</v>
      </c>
      <c r="W1878" t="e">
        <f t="shared" si="501"/>
        <v>#DIV/0!</v>
      </c>
      <c r="X1878" t="e">
        <f t="shared" si="510"/>
        <v>#DIV/0!</v>
      </c>
      <c r="Y1878" t="e">
        <f>IF(U1878=0,0,IF(予定価格!G1866=0,0,(U1878-予定価格!H1866)/予定価格!G1866))</f>
        <v>#DIV/0!</v>
      </c>
      <c r="Z1878" t="e">
        <f t="shared" si="502"/>
        <v>#DIV/0!</v>
      </c>
      <c r="AA1878" t="e">
        <f t="shared" si="511"/>
        <v>#DIV/0!</v>
      </c>
      <c r="AB1878" s="6" t="e">
        <f t="shared" si="512"/>
        <v>#DIV/0!</v>
      </c>
    </row>
    <row r="1879" spans="1:28" hidden="1" x14ac:dyDescent="0.2">
      <c r="A1879">
        <f>+予定価格!A1867</f>
        <v>0</v>
      </c>
      <c r="B1879" s="268">
        <f>ROUND(予定価格!B1867*査定表!$B$1949,-D1879)+E1879</f>
        <v>0</v>
      </c>
      <c r="C1879" s="268"/>
      <c r="D1879" s="32">
        <f t="shared" si="513"/>
        <v>3</v>
      </c>
      <c r="E1879" s="33">
        <f t="shared" si="503"/>
        <v>0</v>
      </c>
      <c r="F1879" s="268">
        <f>IF($F$12=0,0,IF(予定価格!$G$1939=0,ROUND(予定価格!H1867*(入力表!$F$12/予定価格!$H$1943),-H1879),ROUND((予定価格!G1867*(入力表!$F$12-予定価格!$H$1943)/予定価格!$G$1943)+予定価格!H1867,-H1879)))+I1879</f>
        <v>0</v>
      </c>
      <c r="G1879" s="268"/>
      <c r="H1879" s="34">
        <f t="shared" si="514"/>
        <v>3</v>
      </c>
      <c r="I1879" s="35">
        <f t="shared" si="504"/>
        <v>0</v>
      </c>
      <c r="J1879" s="252">
        <f t="shared" si="505"/>
        <v>0</v>
      </c>
      <c r="K1879" s="12">
        <f t="shared" si="506"/>
        <v>0</v>
      </c>
      <c r="L1879" s="37"/>
      <c r="M1879" s="6">
        <f>ROUND(予定価格!B1867*査定表!$B$1949,-$F$14)</f>
        <v>0</v>
      </c>
      <c r="N1879">
        <f>IF(M1879=0,1,M1879/予定価格!B1867)</f>
        <v>1</v>
      </c>
      <c r="O1879">
        <f t="shared" si="499"/>
        <v>11</v>
      </c>
      <c r="P1879">
        <f t="shared" si="507"/>
        <v>0</v>
      </c>
      <c r="Q1879">
        <f>IF(M1879=0,0,M1879/予定価格!B1867)</f>
        <v>0</v>
      </c>
      <c r="R1879">
        <f t="shared" si="500"/>
        <v>11</v>
      </c>
      <c r="S1879">
        <f t="shared" si="508"/>
        <v>0</v>
      </c>
      <c r="T1879" s="6">
        <f t="shared" si="509"/>
        <v>0</v>
      </c>
      <c r="U1879" s="6" t="e">
        <f>IF(予定価格!$G$1939=0,ROUND(予定価格!H1867*(入力表!$F$12/予定価格!$H$1943),-$F$14),ROUND((予定価格!G1867*(入力表!$F$12-予定価格!$H$1943)/予定価格!$G$1943)+予定価格!H1867,-$F$14))</f>
        <v>#DIV/0!</v>
      </c>
      <c r="V1879" t="e">
        <f>IF(U1879=0,1,IF(予定価格!O1867=0,1,(U1879-予定価格!P1867)/予定価格!O1867))</f>
        <v>#DIV/0!</v>
      </c>
      <c r="W1879" t="e">
        <f t="shared" si="501"/>
        <v>#DIV/0!</v>
      </c>
      <c r="X1879" t="e">
        <f t="shared" si="510"/>
        <v>#DIV/0!</v>
      </c>
      <c r="Y1879" t="e">
        <f>IF(U1879=0,0,IF(予定価格!G1867=0,0,(U1879-予定価格!H1867)/予定価格!G1867))</f>
        <v>#DIV/0!</v>
      </c>
      <c r="Z1879" t="e">
        <f t="shared" si="502"/>
        <v>#DIV/0!</v>
      </c>
      <c r="AA1879" t="e">
        <f t="shared" si="511"/>
        <v>#DIV/0!</v>
      </c>
      <c r="AB1879" s="6" t="e">
        <f t="shared" si="512"/>
        <v>#DIV/0!</v>
      </c>
    </row>
    <row r="1880" spans="1:28" hidden="1" x14ac:dyDescent="0.2">
      <c r="A1880">
        <f>+予定価格!A1868</f>
        <v>0</v>
      </c>
      <c r="B1880" s="268">
        <f>ROUND(予定価格!B1868*査定表!$B$1949,-D1880)+E1880</f>
        <v>0</v>
      </c>
      <c r="C1880" s="268"/>
      <c r="D1880" s="32">
        <f t="shared" si="513"/>
        <v>3</v>
      </c>
      <c r="E1880" s="33">
        <f t="shared" si="503"/>
        <v>0</v>
      </c>
      <c r="F1880" s="268">
        <f>IF($F$12=0,0,IF(予定価格!$G$1939=0,ROUND(予定価格!H1868*(入力表!$F$12/予定価格!$H$1943),-H1880),ROUND((予定価格!G1868*(入力表!$F$12-予定価格!$H$1943)/予定価格!$G$1943)+予定価格!H1868,-H1880)))+I1880</f>
        <v>0</v>
      </c>
      <c r="G1880" s="268"/>
      <c r="H1880" s="34">
        <f t="shared" si="514"/>
        <v>3</v>
      </c>
      <c r="I1880" s="35">
        <f t="shared" si="504"/>
        <v>0</v>
      </c>
      <c r="J1880" s="252">
        <f t="shared" si="505"/>
        <v>0</v>
      </c>
      <c r="K1880" s="12">
        <f t="shared" si="506"/>
        <v>0</v>
      </c>
      <c r="L1880" s="37"/>
      <c r="M1880" s="6">
        <f>ROUND(予定価格!B1868*査定表!$B$1949,-$F$14)</f>
        <v>0</v>
      </c>
      <c r="N1880">
        <f>IF(M1880=0,1,M1880/予定価格!B1868)</f>
        <v>1</v>
      </c>
      <c r="O1880">
        <f t="shared" si="499"/>
        <v>11</v>
      </c>
      <c r="P1880">
        <f t="shared" si="507"/>
        <v>0</v>
      </c>
      <c r="Q1880">
        <f>IF(M1880=0,0,M1880/予定価格!B1868)</f>
        <v>0</v>
      </c>
      <c r="R1880">
        <f t="shared" si="500"/>
        <v>11</v>
      </c>
      <c r="S1880">
        <f t="shared" si="508"/>
        <v>0</v>
      </c>
      <c r="T1880" s="6">
        <f t="shared" si="509"/>
        <v>0</v>
      </c>
      <c r="U1880" s="6" t="e">
        <f>IF(予定価格!$G$1939=0,ROUND(予定価格!H1868*(入力表!$F$12/予定価格!$H$1943),-$F$14),ROUND((予定価格!G1868*(入力表!$F$12-予定価格!$H$1943)/予定価格!$G$1943)+予定価格!H1868,-$F$14))</f>
        <v>#DIV/0!</v>
      </c>
      <c r="V1880" t="e">
        <f>IF(U1880=0,1,IF(予定価格!O1868=0,1,(U1880-予定価格!P1868)/予定価格!O1868))</f>
        <v>#DIV/0!</v>
      </c>
      <c r="W1880" t="e">
        <f t="shared" si="501"/>
        <v>#DIV/0!</v>
      </c>
      <c r="X1880" t="e">
        <f t="shared" si="510"/>
        <v>#DIV/0!</v>
      </c>
      <c r="Y1880" t="e">
        <f>IF(U1880=0,0,IF(予定価格!G1868=0,0,(U1880-予定価格!H1868)/予定価格!G1868))</f>
        <v>#DIV/0!</v>
      </c>
      <c r="Z1880" t="e">
        <f t="shared" si="502"/>
        <v>#DIV/0!</v>
      </c>
      <c r="AA1880" t="e">
        <f t="shared" si="511"/>
        <v>#DIV/0!</v>
      </c>
      <c r="AB1880" s="6" t="e">
        <f t="shared" si="512"/>
        <v>#DIV/0!</v>
      </c>
    </row>
    <row r="1881" spans="1:28" hidden="1" x14ac:dyDescent="0.2">
      <c r="A1881">
        <f>+予定価格!A1869</f>
        <v>0</v>
      </c>
      <c r="B1881" s="268">
        <f>ROUND(予定価格!B1869*査定表!$B$1949,-D1881)+E1881</f>
        <v>0</v>
      </c>
      <c r="C1881" s="268"/>
      <c r="D1881" s="32">
        <f t="shared" si="513"/>
        <v>3</v>
      </c>
      <c r="E1881" s="33">
        <f t="shared" si="503"/>
        <v>0</v>
      </c>
      <c r="F1881" s="268">
        <f>IF($F$12=0,0,IF(予定価格!$G$1939=0,ROUND(予定価格!H1869*(入力表!$F$12/予定価格!$H$1943),-H1881),ROUND((予定価格!G1869*(入力表!$F$12-予定価格!$H$1943)/予定価格!$G$1943)+予定価格!H1869,-H1881)))+I1881</f>
        <v>0</v>
      </c>
      <c r="G1881" s="268"/>
      <c r="H1881" s="34">
        <f t="shared" si="514"/>
        <v>3</v>
      </c>
      <c r="I1881" s="35">
        <f t="shared" si="504"/>
        <v>0</v>
      </c>
      <c r="J1881" s="252">
        <f t="shared" si="505"/>
        <v>0</v>
      </c>
      <c r="K1881" s="12">
        <f t="shared" si="506"/>
        <v>0</v>
      </c>
      <c r="L1881" s="37"/>
      <c r="M1881" s="6">
        <f>ROUND(予定価格!B1869*査定表!$B$1949,-$F$14)</f>
        <v>0</v>
      </c>
      <c r="N1881">
        <f>IF(M1881=0,1,M1881/予定価格!B1869)</f>
        <v>1</v>
      </c>
      <c r="O1881">
        <f t="shared" si="499"/>
        <v>11</v>
      </c>
      <c r="P1881">
        <f t="shared" si="507"/>
        <v>0</v>
      </c>
      <c r="Q1881">
        <f>IF(M1881=0,0,M1881/予定価格!B1869)</f>
        <v>0</v>
      </c>
      <c r="R1881">
        <f t="shared" si="500"/>
        <v>11</v>
      </c>
      <c r="S1881">
        <f t="shared" si="508"/>
        <v>0</v>
      </c>
      <c r="T1881" s="6">
        <f t="shared" si="509"/>
        <v>0</v>
      </c>
      <c r="U1881" s="6" t="e">
        <f>IF(予定価格!$G$1939=0,ROUND(予定価格!H1869*(入力表!$F$12/予定価格!$H$1943),-$F$14),ROUND((予定価格!G1869*(入力表!$F$12-予定価格!$H$1943)/予定価格!$G$1943)+予定価格!H1869,-$F$14))</f>
        <v>#DIV/0!</v>
      </c>
      <c r="V1881" t="e">
        <f>IF(U1881=0,1,IF(予定価格!O1869=0,1,(U1881-予定価格!P1869)/予定価格!O1869))</f>
        <v>#DIV/0!</v>
      </c>
      <c r="W1881" t="e">
        <f t="shared" si="501"/>
        <v>#DIV/0!</v>
      </c>
      <c r="X1881" t="e">
        <f t="shared" si="510"/>
        <v>#DIV/0!</v>
      </c>
      <c r="Y1881" t="e">
        <f>IF(U1881=0,0,IF(予定価格!G1869=0,0,(U1881-予定価格!H1869)/予定価格!G1869))</f>
        <v>#DIV/0!</v>
      </c>
      <c r="Z1881" t="e">
        <f t="shared" si="502"/>
        <v>#DIV/0!</v>
      </c>
      <c r="AA1881" t="e">
        <f t="shared" si="511"/>
        <v>#DIV/0!</v>
      </c>
      <c r="AB1881" s="6" t="e">
        <f t="shared" si="512"/>
        <v>#DIV/0!</v>
      </c>
    </row>
    <row r="1882" spans="1:28" hidden="1" x14ac:dyDescent="0.2">
      <c r="A1882">
        <f>+予定価格!A1870</f>
        <v>0</v>
      </c>
      <c r="B1882" s="268">
        <f>ROUND(予定価格!B1870*査定表!$B$1949,-D1882)+E1882</f>
        <v>0</v>
      </c>
      <c r="C1882" s="268"/>
      <c r="D1882" s="32">
        <f t="shared" si="513"/>
        <v>3</v>
      </c>
      <c r="E1882" s="33">
        <f t="shared" si="503"/>
        <v>0</v>
      </c>
      <c r="F1882" s="268">
        <f>IF($F$12=0,0,IF(予定価格!$G$1939=0,ROUND(予定価格!H1870*(入力表!$F$12/予定価格!$H$1943),-H1882),ROUND((予定価格!G1870*(入力表!$F$12-予定価格!$H$1943)/予定価格!$G$1943)+予定価格!H1870,-H1882)))+I1882</f>
        <v>0</v>
      </c>
      <c r="G1882" s="268"/>
      <c r="H1882" s="34">
        <f t="shared" si="514"/>
        <v>3</v>
      </c>
      <c r="I1882" s="35">
        <f t="shared" si="504"/>
        <v>0</v>
      </c>
      <c r="J1882" s="252">
        <f t="shared" si="505"/>
        <v>0</v>
      </c>
      <c r="K1882" s="12">
        <f t="shared" si="506"/>
        <v>0</v>
      </c>
      <c r="L1882" s="37"/>
      <c r="M1882" s="6">
        <f>ROUND(予定価格!B1870*査定表!$B$1949,-$F$14)</f>
        <v>0</v>
      </c>
      <c r="N1882">
        <f>IF(M1882=0,1,M1882/予定価格!B1870)</f>
        <v>1</v>
      </c>
      <c r="O1882">
        <f t="shared" ref="O1882:O1945" si="515">RANK(N1882,N$17:N$1984,1)</f>
        <v>11</v>
      </c>
      <c r="P1882">
        <f t="shared" si="507"/>
        <v>0</v>
      </c>
      <c r="Q1882">
        <f>IF(M1882=0,0,M1882/予定価格!B1870)</f>
        <v>0</v>
      </c>
      <c r="R1882">
        <f t="shared" ref="R1882:R1945" si="516">RANK(Q1882,Q$17:Q$1984,0)</f>
        <v>11</v>
      </c>
      <c r="S1882">
        <f t="shared" si="508"/>
        <v>0</v>
      </c>
      <c r="T1882" s="6">
        <f t="shared" si="509"/>
        <v>0</v>
      </c>
      <c r="U1882" s="6" t="e">
        <f>IF(予定価格!$G$1939=0,ROUND(予定価格!H1870*(入力表!$F$12/予定価格!$H$1943),-$F$14),ROUND((予定価格!G1870*(入力表!$F$12-予定価格!$H$1943)/予定価格!$G$1943)+予定価格!H1870,-$F$14))</f>
        <v>#DIV/0!</v>
      </c>
      <c r="V1882" t="e">
        <f>IF(U1882=0,1,IF(予定価格!O1870=0,1,(U1882-予定価格!P1870)/予定価格!O1870))</f>
        <v>#DIV/0!</v>
      </c>
      <c r="W1882" t="e">
        <f t="shared" ref="W1882:W1945" si="517">RANK(V1882,V$17:V$1984,1)</f>
        <v>#DIV/0!</v>
      </c>
      <c r="X1882" t="e">
        <f t="shared" si="510"/>
        <v>#DIV/0!</v>
      </c>
      <c r="Y1882" t="e">
        <f>IF(U1882=0,0,IF(予定価格!G1870=0,0,(U1882-予定価格!H1870)/予定価格!G1870))</f>
        <v>#DIV/0!</v>
      </c>
      <c r="Z1882" t="e">
        <f t="shared" ref="Z1882:Z1945" si="518">RANK(Y1882,Y$17:Y$1984,0)</f>
        <v>#DIV/0!</v>
      </c>
      <c r="AA1882" t="e">
        <f t="shared" si="511"/>
        <v>#DIV/0!</v>
      </c>
      <c r="AB1882" s="6" t="e">
        <f t="shared" si="512"/>
        <v>#DIV/0!</v>
      </c>
    </row>
    <row r="1883" spans="1:28" hidden="1" x14ac:dyDescent="0.2">
      <c r="A1883">
        <f>+予定価格!A1871</f>
        <v>0</v>
      </c>
      <c r="B1883" s="268">
        <f>ROUND(予定価格!B1871*査定表!$B$1949,-D1883)+E1883</f>
        <v>0</v>
      </c>
      <c r="C1883" s="268"/>
      <c r="D1883" s="32">
        <f t="shared" si="513"/>
        <v>3</v>
      </c>
      <c r="E1883" s="33">
        <f t="shared" si="503"/>
        <v>0</v>
      </c>
      <c r="F1883" s="268">
        <f>IF($F$12=0,0,IF(予定価格!$G$1939=0,ROUND(予定価格!H1871*(入力表!$F$12/予定価格!$H$1943),-H1883),ROUND((予定価格!G1871*(入力表!$F$12-予定価格!$H$1943)/予定価格!$G$1943)+予定価格!H1871,-H1883)))+I1883</f>
        <v>0</v>
      </c>
      <c r="G1883" s="268"/>
      <c r="H1883" s="34">
        <f t="shared" si="514"/>
        <v>3</v>
      </c>
      <c r="I1883" s="35">
        <f t="shared" si="504"/>
        <v>0</v>
      </c>
      <c r="J1883" s="252">
        <f t="shared" si="505"/>
        <v>0</v>
      </c>
      <c r="K1883" s="12">
        <f t="shared" si="506"/>
        <v>0</v>
      </c>
      <c r="L1883" s="37"/>
      <c r="M1883" s="6">
        <f>ROUND(予定価格!B1871*査定表!$B$1949,-$F$14)</f>
        <v>0</v>
      </c>
      <c r="N1883">
        <f>IF(M1883=0,1,M1883/予定価格!B1871)</f>
        <v>1</v>
      </c>
      <c r="O1883">
        <f t="shared" si="515"/>
        <v>11</v>
      </c>
      <c r="P1883">
        <f t="shared" si="507"/>
        <v>0</v>
      </c>
      <c r="Q1883">
        <f>IF(M1883=0,0,M1883/予定価格!B1871)</f>
        <v>0</v>
      </c>
      <c r="R1883">
        <f t="shared" si="516"/>
        <v>11</v>
      </c>
      <c r="S1883">
        <f t="shared" si="508"/>
        <v>0</v>
      </c>
      <c r="T1883" s="6">
        <f t="shared" si="509"/>
        <v>0</v>
      </c>
      <c r="U1883" s="6" t="e">
        <f>IF(予定価格!$G$1939=0,ROUND(予定価格!H1871*(入力表!$F$12/予定価格!$H$1943),-$F$14),ROUND((予定価格!G1871*(入力表!$F$12-予定価格!$H$1943)/予定価格!$G$1943)+予定価格!H1871,-$F$14))</f>
        <v>#DIV/0!</v>
      </c>
      <c r="V1883" t="e">
        <f>IF(U1883=0,1,IF(予定価格!O1871=0,1,(U1883-予定価格!P1871)/予定価格!O1871))</f>
        <v>#DIV/0!</v>
      </c>
      <c r="W1883" t="e">
        <f t="shared" si="517"/>
        <v>#DIV/0!</v>
      </c>
      <c r="X1883" t="e">
        <f t="shared" si="510"/>
        <v>#DIV/0!</v>
      </c>
      <c r="Y1883" t="e">
        <f>IF(U1883=0,0,IF(予定価格!G1871=0,0,(U1883-予定価格!H1871)/予定価格!G1871))</f>
        <v>#DIV/0!</v>
      </c>
      <c r="Z1883" t="e">
        <f t="shared" si="518"/>
        <v>#DIV/0!</v>
      </c>
      <c r="AA1883" t="e">
        <f t="shared" si="511"/>
        <v>#DIV/0!</v>
      </c>
      <c r="AB1883" s="6" t="e">
        <f t="shared" si="512"/>
        <v>#DIV/0!</v>
      </c>
    </row>
    <row r="1884" spans="1:28" hidden="1" x14ac:dyDescent="0.2">
      <c r="A1884">
        <f>+予定価格!A1872</f>
        <v>0</v>
      </c>
      <c r="B1884" s="268">
        <f>ROUND(予定価格!B1872*査定表!$B$1949,-D1884)+E1884</f>
        <v>0</v>
      </c>
      <c r="C1884" s="268"/>
      <c r="D1884" s="32">
        <f t="shared" si="513"/>
        <v>3</v>
      </c>
      <c r="E1884" s="33">
        <f t="shared" si="503"/>
        <v>0</v>
      </c>
      <c r="F1884" s="268">
        <f>IF($F$12=0,0,IF(予定価格!$G$1939=0,ROUND(予定価格!H1872*(入力表!$F$12/予定価格!$H$1943),-H1884),ROUND((予定価格!G1872*(入力表!$F$12-予定価格!$H$1943)/予定価格!$G$1943)+予定価格!H1872,-H1884)))+I1884</f>
        <v>0</v>
      </c>
      <c r="G1884" s="268"/>
      <c r="H1884" s="34">
        <f t="shared" si="514"/>
        <v>3</v>
      </c>
      <c r="I1884" s="35">
        <f t="shared" si="504"/>
        <v>0</v>
      </c>
      <c r="J1884" s="252">
        <f t="shared" si="505"/>
        <v>0</v>
      </c>
      <c r="K1884" s="12">
        <f t="shared" si="506"/>
        <v>0</v>
      </c>
      <c r="L1884" s="37"/>
      <c r="M1884" s="6">
        <f>ROUND(予定価格!B1872*査定表!$B$1949,-$F$14)</f>
        <v>0</v>
      </c>
      <c r="N1884">
        <f>IF(M1884=0,1,M1884/予定価格!B1872)</f>
        <v>1</v>
      </c>
      <c r="O1884">
        <f t="shared" si="515"/>
        <v>11</v>
      </c>
      <c r="P1884">
        <f t="shared" si="507"/>
        <v>0</v>
      </c>
      <c r="Q1884">
        <f>IF(M1884=0,0,M1884/予定価格!B1872)</f>
        <v>0</v>
      </c>
      <c r="R1884">
        <f t="shared" si="516"/>
        <v>11</v>
      </c>
      <c r="S1884">
        <f t="shared" si="508"/>
        <v>0</v>
      </c>
      <c r="T1884" s="6">
        <f t="shared" si="509"/>
        <v>0</v>
      </c>
      <c r="U1884" s="6" t="e">
        <f>IF(予定価格!$G$1939=0,ROUND(予定価格!H1872*(入力表!$F$12/予定価格!$H$1943),-$F$14),ROUND((予定価格!G1872*(入力表!$F$12-予定価格!$H$1943)/予定価格!$G$1943)+予定価格!H1872,-$F$14))</f>
        <v>#DIV/0!</v>
      </c>
      <c r="V1884" t="e">
        <f>IF(U1884=0,1,IF(予定価格!O1872=0,1,(U1884-予定価格!P1872)/予定価格!O1872))</f>
        <v>#DIV/0!</v>
      </c>
      <c r="W1884" t="e">
        <f t="shared" si="517"/>
        <v>#DIV/0!</v>
      </c>
      <c r="X1884" t="e">
        <f t="shared" si="510"/>
        <v>#DIV/0!</v>
      </c>
      <c r="Y1884" t="e">
        <f>IF(U1884=0,0,IF(予定価格!G1872=0,0,(U1884-予定価格!H1872)/予定価格!G1872))</f>
        <v>#DIV/0!</v>
      </c>
      <c r="Z1884" t="e">
        <f t="shared" si="518"/>
        <v>#DIV/0!</v>
      </c>
      <c r="AA1884" t="e">
        <f t="shared" si="511"/>
        <v>#DIV/0!</v>
      </c>
      <c r="AB1884" s="6" t="e">
        <f t="shared" si="512"/>
        <v>#DIV/0!</v>
      </c>
    </row>
    <row r="1885" spans="1:28" hidden="1" x14ac:dyDescent="0.2">
      <c r="A1885">
        <f>+予定価格!A1873</f>
        <v>0</v>
      </c>
      <c r="B1885" s="268">
        <f>ROUND(予定価格!B1873*査定表!$B$1949,-D1885)+E1885</f>
        <v>0</v>
      </c>
      <c r="C1885" s="268"/>
      <c r="D1885" s="32">
        <f t="shared" si="513"/>
        <v>3</v>
      </c>
      <c r="E1885" s="33">
        <f t="shared" si="503"/>
        <v>0</v>
      </c>
      <c r="F1885" s="268">
        <f>IF($F$12=0,0,IF(予定価格!$G$1939=0,ROUND(予定価格!H1873*(入力表!$F$12/予定価格!$H$1943),-H1885),ROUND((予定価格!G1873*(入力表!$F$12-予定価格!$H$1943)/予定価格!$G$1943)+予定価格!H1873,-H1885)))+I1885</f>
        <v>0</v>
      </c>
      <c r="G1885" s="268"/>
      <c r="H1885" s="34">
        <f t="shared" si="514"/>
        <v>3</v>
      </c>
      <c r="I1885" s="35">
        <f t="shared" si="504"/>
        <v>0</v>
      </c>
      <c r="J1885" s="252">
        <f t="shared" si="505"/>
        <v>0</v>
      </c>
      <c r="K1885" s="12">
        <f t="shared" si="506"/>
        <v>0</v>
      </c>
      <c r="L1885" s="37"/>
      <c r="M1885" s="6">
        <f>ROUND(予定価格!B1873*査定表!$B$1949,-$F$14)</f>
        <v>0</v>
      </c>
      <c r="N1885">
        <f>IF(M1885=0,1,M1885/予定価格!B1873)</f>
        <v>1</v>
      </c>
      <c r="O1885">
        <f t="shared" si="515"/>
        <v>11</v>
      </c>
      <c r="P1885">
        <f t="shared" si="507"/>
        <v>0</v>
      </c>
      <c r="Q1885">
        <f>IF(M1885=0,0,M1885/予定価格!B1873)</f>
        <v>0</v>
      </c>
      <c r="R1885">
        <f t="shared" si="516"/>
        <v>11</v>
      </c>
      <c r="S1885">
        <f t="shared" si="508"/>
        <v>0</v>
      </c>
      <c r="T1885" s="6">
        <f t="shared" si="509"/>
        <v>0</v>
      </c>
      <c r="U1885" s="6" t="e">
        <f>IF(予定価格!$G$1939=0,ROUND(予定価格!H1873*(入力表!$F$12/予定価格!$H$1943),-$F$14),ROUND((予定価格!G1873*(入力表!$F$12-予定価格!$H$1943)/予定価格!$G$1943)+予定価格!H1873,-$F$14))</f>
        <v>#DIV/0!</v>
      </c>
      <c r="V1885" t="e">
        <f>IF(U1885=0,1,IF(予定価格!O1873=0,1,(U1885-予定価格!P1873)/予定価格!O1873))</f>
        <v>#DIV/0!</v>
      </c>
      <c r="W1885" t="e">
        <f t="shared" si="517"/>
        <v>#DIV/0!</v>
      </c>
      <c r="X1885" t="e">
        <f t="shared" si="510"/>
        <v>#DIV/0!</v>
      </c>
      <c r="Y1885" t="e">
        <f>IF(U1885=0,0,IF(予定価格!G1873=0,0,(U1885-予定価格!H1873)/予定価格!G1873))</f>
        <v>#DIV/0!</v>
      </c>
      <c r="Z1885" t="e">
        <f t="shared" si="518"/>
        <v>#DIV/0!</v>
      </c>
      <c r="AA1885" t="e">
        <f t="shared" si="511"/>
        <v>#DIV/0!</v>
      </c>
      <c r="AB1885" s="6" t="e">
        <f t="shared" si="512"/>
        <v>#DIV/0!</v>
      </c>
    </row>
    <row r="1886" spans="1:28" hidden="1" x14ac:dyDescent="0.2">
      <c r="A1886">
        <f>+予定価格!A1874</f>
        <v>0</v>
      </c>
      <c r="B1886" s="268">
        <f>ROUND(予定価格!B1874*査定表!$B$1949,-D1886)+E1886</f>
        <v>0</v>
      </c>
      <c r="C1886" s="268"/>
      <c r="D1886" s="32">
        <f t="shared" si="513"/>
        <v>3</v>
      </c>
      <c r="E1886" s="33">
        <f t="shared" si="503"/>
        <v>0</v>
      </c>
      <c r="F1886" s="268">
        <f>IF($F$12=0,0,IF(予定価格!$G$1939=0,ROUND(予定価格!H1874*(入力表!$F$12/予定価格!$H$1943),-H1886),ROUND((予定価格!G1874*(入力表!$F$12-予定価格!$H$1943)/予定価格!$G$1943)+予定価格!H1874,-H1886)))+I1886</f>
        <v>0</v>
      </c>
      <c r="G1886" s="268"/>
      <c r="H1886" s="34">
        <f t="shared" si="514"/>
        <v>3</v>
      </c>
      <c r="I1886" s="35">
        <f t="shared" si="504"/>
        <v>0</v>
      </c>
      <c r="J1886" s="252">
        <f t="shared" si="505"/>
        <v>0</v>
      </c>
      <c r="K1886" s="12">
        <f t="shared" si="506"/>
        <v>0</v>
      </c>
      <c r="L1886" s="37"/>
      <c r="M1886" s="6">
        <f>ROUND(予定価格!B1874*査定表!$B$1949,-$F$14)</f>
        <v>0</v>
      </c>
      <c r="N1886">
        <f>IF(M1886=0,1,M1886/予定価格!B1874)</f>
        <v>1</v>
      </c>
      <c r="O1886">
        <f t="shared" si="515"/>
        <v>11</v>
      </c>
      <c r="P1886">
        <f t="shared" si="507"/>
        <v>0</v>
      </c>
      <c r="Q1886">
        <f>IF(M1886=0,0,M1886/予定価格!B1874)</f>
        <v>0</v>
      </c>
      <c r="R1886">
        <f t="shared" si="516"/>
        <v>11</v>
      </c>
      <c r="S1886">
        <f t="shared" si="508"/>
        <v>0</v>
      </c>
      <c r="T1886" s="6">
        <f t="shared" si="509"/>
        <v>0</v>
      </c>
      <c r="U1886" s="6" t="e">
        <f>IF(予定価格!$G$1939=0,ROUND(予定価格!H1874*(入力表!$F$12/予定価格!$H$1943),-$F$14),ROUND((予定価格!G1874*(入力表!$F$12-予定価格!$H$1943)/予定価格!$G$1943)+予定価格!H1874,-$F$14))</f>
        <v>#DIV/0!</v>
      </c>
      <c r="V1886" t="e">
        <f>IF(U1886=0,1,IF(予定価格!O1874=0,1,(U1886-予定価格!P1874)/予定価格!O1874))</f>
        <v>#DIV/0!</v>
      </c>
      <c r="W1886" t="e">
        <f t="shared" si="517"/>
        <v>#DIV/0!</v>
      </c>
      <c r="X1886" t="e">
        <f t="shared" si="510"/>
        <v>#DIV/0!</v>
      </c>
      <c r="Y1886" t="e">
        <f>IF(U1886=0,0,IF(予定価格!G1874=0,0,(U1886-予定価格!H1874)/予定価格!G1874))</f>
        <v>#DIV/0!</v>
      </c>
      <c r="Z1886" t="e">
        <f t="shared" si="518"/>
        <v>#DIV/0!</v>
      </c>
      <c r="AA1886" t="e">
        <f t="shared" si="511"/>
        <v>#DIV/0!</v>
      </c>
      <c r="AB1886" s="6" t="e">
        <f t="shared" si="512"/>
        <v>#DIV/0!</v>
      </c>
    </row>
    <row r="1887" spans="1:28" hidden="1" x14ac:dyDescent="0.2">
      <c r="A1887">
        <f>+予定価格!A1875</f>
        <v>0</v>
      </c>
      <c r="B1887" s="268">
        <f>ROUND(予定価格!B1875*査定表!$B$1949,-D1887)+E1887</f>
        <v>0</v>
      </c>
      <c r="C1887" s="268"/>
      <c r="D1887" s="32">
        <f t="shared" si="513"/>
        <v>3</v>
      </c>
      <c r="E1887" s="33">
        <f t="shared" si="503"/>
        <v>0</v>
      </c>
      <c r="F1887" s="268">
        <f>IF($F$12=0,0,IF(予定価格!$G$1939=0,ROUND(予定価格!H1875*(入力表!$F$12/予定価格!$H$1943),-H1887),ROUND((予定価格!G1875*(入力表!$F$12-予定価格!$H$1943)/予定価格!$G$1943)+予定価格!H1875,-H1887)))+I1887</f>
        <v>0</v>
      </c>
      <c r="G1887" s="268"/>
      <c r="H1887" s="34">
        <f t="shared" si="514"/>
        <v>3</v>
      </c>
      <c r="I1887" s="35">
        <f t="shared" si="504"/>
        <v>0</v>
      </c>
      <c r="J1887" s="252">
        <f t="shared" si="505"/>
        <v>0</v>
      </c>
      <c r="K1887" s="12">
        <f t="shared" si="506"/>
        <v>0</v>
      </c>
      <c r="L1887" s="37"/>
      <c r="M1887" s="6">
        <f>ROUND(予定価格!B1875*査定表!$B$1949,-$F$14)</f>
        <v>0</v>
      </c>
      <c r="N1887">
        <f>IF(M1887=0,1,M1887/予定価格!B1875)</f>
        <v>1</v>
      </c>
      <c r="O1887">
        <f t="shared" si="515"/>
        <v>11</v>
      </c>
      <c r="P1887">
        <f t="shared" si="507"/>
        <v>0</v>
      </c>
      <c r="Q1887">
        <f>IF(M1887=0,0,M1887/予定価格!B1875)</f>
        <v>0</v>
      </c>
      <c r="R1887">
        <f t="shared" si="516"/>
        <v>11</v>
      </c>
      <c r="S1887">
        <f t="shared" si="508"/>
        <v>0</v>
      </c>
      <c r="T1887" s="6">
        <f t="shared" si="509"/>
        <v>0</v>
      </c>
      <c r="U1887" s="6" t="e">
        <f>IF(予定価格!$G$1939=0,ROUND(予定価格!H1875*(入力表!$F$12/予定価格!$H$1943),-$F$14),ROUND((予定価格!G1875*(入力表!$F$12-予定価格!$H$1943)/予定価格!$G$1943)+予定価格!H1875,-$F$14))</f>
        <v>#DIV/0!</v>
      </c>
      <c r="V1887" t="e">
        <f>IF(U1887=0,1,IF(予定価格!O1875=0,1,(U1887-予定価格!P1875)/予定価格!O1875))</f>
        <v>#DIV/0!</v>
      </c>
      <c r="W1887" t="e">
        <f t="shared" si="517"/>
        <v>#DIV/0!</v>
      </c>
      <c r="X1887" t="e">
        <f t="shared" si="510"/>
        <v>#DIV/0!</v>
      </c>
      <c r="Y1887" t="e">
        <f>IF(U1887=0,0,IF(予定価格!G1875=0,0,(U1887-予定価格!H1875)/予定価格!G1875))</f>
        <v>#DIV/0!</v>
      </c>
      <c r="Z1887" t="e">
        <f t="shared" si="518"/>
        <v>#DIV/0!</v>
      </c>
      <c r="AA1887" t="e">
        <f t="shared" si="511"/>
        <v>#DIV/0!</v>
      </c>
      <c r="AB1887" s="6" t="e">
        <f t="shared" si="512"/>
        <v>#DIV/0!</v>
      </c>
    </row>
    <row r="1888" spans="1:28" hidden="1" x14ac:dyDescent="0.2">
      <c r="A1888">
        <f>+予定価格!A1876</f>
        <v>0</v>
      </c>
      <c r="B1888" s="268">
        <f>ROUND(予定価格!B1876*査定表!$B$1949,-D1888)+E1888</f>
        <v>0</v>
      </c>
      <c r="C1888" s="268"/>
      <c r="D1888" s="32">
        <f t="shared" si="513"/>
        <v>3</v>
      </c>
      <c r="E1888" s="33">
        <f t="shared" si="503"/>
        <v>0</v>
      </c>
      <c r="F1888" s="268">
        <f>IF($F$12=0,0,IF(予定価格!$G$1939=0,ROUND(予定価格!H1876*(入力表!$F$12/予定価格!$H$1943),-H1888),ROUND((予定価格!G1876*(入力表!$F$12-予定価格!$H$1943)/予定価格!$G$1943)+予定価格!H1876,-H1888)))+I1888</f>
        <v>0</v>
      </c>
      <c r="G1888" s="268"/>
      <c r="H1888" s="34">
        <f t="shared" si="514"/>
        <v>3</v>
      </c>
      <c r="I1888" s="35">
        <f t="shared" si="504"/>
        <v>0</v>
      </c>
      <c r="J1888" s="252">
        <f t="shared" si="505"/>
        <v>0</v>
      </c>
      <c r="K1888" s="12">
        <f t="shared" si="506"/>
        <v>0</v>
      </c>
      <c r="L1888" s="37"/>
      <c r="M1888" s="6">
        <f>ROUND(予定価格!B1876*査定表!$B$1949,-$F$14)</f>
        <v>0</v>
      </c>
      <c r="N1888">
        <f>IF(M1888=0,1,M1888/予定価格!B1876)</f>
        <v>1</v>
      </c>
      <c r="O1888">
        <f t="shared" si="515"/>
        <v>11</v>
      </c>
      <c r="P1888">
        <f t="shared" si="507"/>
        <v>0</v>
      </c>
      <c r="Q1888">
        <f>IF(M1888=0,0,M1888/予定価格!B1876)</f>
        <v>0</v>
      </c>
      <c r="R1888">
        <f t="shared" si="516"/>
        <v>11</v>
      </c>
      <c r="S1888">
        <f t="shared" si="508"/>
        <v>0</v>
      </c>
      <c r="T1888" s="6">
        <f t="shared" si="509"/>
        <v>0</v>
      </c>
      <c r="U1888" s="6" t="e">
        <f>IF(予定価格!$G$1939=0,ROUND(予定価格!H1876*(入力表!$F$12/予定価格!$H$1943),-$F$14),ROUND((予定価格!G1876*(入力表!$F$12-予定価格!$H$1943)/予定価格!$G$1943)+予定価格!H1876,-$F$14))</f>
        <v>#DIV/0!</v>
      </c>
      <c r="V1888" t="e">
        <f>IF(U1888=0,1,IF(予定価格!O1876=0,1,(U1888-予定価格!P1876)/予定価格!O1876))</f>
        <v>#DIV/0!</v>
      </c>
      <c r="W1888" t="e">
        <f t="shared" si="517"/>
        <v>#DIV/0!</v>
      </c>
      <c r="X1888" t="e">
        <f t="shared" si="510"/>
        <v>#DIV/0!</v>
      </c>
      <c r="Y1888" t="e">
        <f>IF(U1888=0,0,IF(予定価格!G1876=0,0,(U1888-予定価格!H1876)/予定価格!G1876))</f>
        <v>#DIV/0!</v>
      </c>
      <c r="Z1888" t="e">
        <f t="shared" si="518"/>
        <v>#DIV/0!</v>
      </c>
      <c r="AA1888" t="e">
        <f t="shared" si="511"/>
        <v>#DIV/0!</v>
      </c>
      <c r="AB1888" s="6" t="e">
        <f t="shared" si="512"/>
        <v>#DIV/0!</v>
      </c>
    </row>
    <row r="1889" spans="1:28" hidden="1" x14ac:dyDescent="0.2">
      <c r="A1889">
        <f>+予定価格!A1877</f>
        <v>0</v>
      </c>
      <c r="B1889" s="268">
        <f>ROUND(予定価格!B1877*査定表!$B$1949,-D1889)+E1889</f>
        <v>0</v>
      </c>
      <c r="C1889" s="268"/>
      <c r="D1889" s="32">
        <f t="shared" si="513"/>
        <v>3</v>
      </c>
      <c r="E1889" s="33">
        <f t="shared" si="503"/>
        <v>0</v>
      </c>
      <c r="F1889" s="268">
        <f>IF($F$12=0,0,IF(予定価格!$G$1939=0,ROUND(予定価格!H1877*(入力表!$F$12/予定価格!$H$1943),-H1889),ROUND((予定価格!G1877*(入力表!$F$12-予定価格!$H$1943)/予定価格!$G$1943)+予定価格!H1877,-H1889)))+I1889</f>
        <v>0</v>
      </c>
      <c r="G1889" s="268"/>
      <c r="H1889" s="34">
        <f t="shared" si="514"/>
        <v>3</v>
      </c>
      <c r="I1889" s="35">
        <f t="shared" si="504"/>
        <v>0</v>
      </c>
      <c r="J1889" s="252">
        <f t="shared" si="505"/>
        <v>0</v>
      </c>
      <c r="K1889" s="12">
        <f t="shared" si="506"/>
        <v>0</v>
      </c>
      <c r="L1889" s="37"/>
      <c r="M1889" s="6">
        <f>ROUND(予定価格!B1877*査定表!$B$1949,-$F$14)</f>
        <v>0</v>
      </c>
      <c r="N1889">
        <f>IF(M1889=0,1,M1889/予定価格!B1877)</f>
        <v>1</v>
      </c>
      <c r="O1889">
        <f t="shared" si="515"/>
        <v>11</v>
      </c>
      <c r="P1889">
        <f t="shared" si="507"/>
        <v>0</v>
      </c>
      <c r="Q1889">
        <f>IF(M1889=0,0,M1889/予定価格!B1877)</f>
        <v>0</v>
      </c>
      <c r="R1889">
        <f t="shared" si="516"/>
        <v>11</v>
      </c>
      <c r="S1889">
        <f t="shared" si="508"/>
        <v>0</v>
      </c>
      <c r="T1889" s="6">
        <f t="shared" si="509"/>
        <v>0</v>
      </c>
      <c r="U1889" s="6" t="e">
        <f>IF(予定価格!$G$1939=0,ROUND(予定価格!H1877*(入力表!$F$12/予定価格!$H$1943),-$F$14),ROUND((予定価格!G1877*(入力表!$F$12-予定価格!$H$1943)/予定価格!$G$1943)+予定価格!H1877,-$F$14))</f>
        <v>#DIV/0!</v>
      </c>
      <c r="V1889" t="e">
        <f>IF(U1889=0,1,IF(予定価格!O1877=0,1,(U1889-予定価格!P1877)/予定価格!O1877))</f>
        <v>#DIV/0!</v>
      </c>
      <c r="W1889" t="e">
        <f t="shared" si="517"/>
        <v>#DIV/0!</v>
      </c>
      <c r="X1889" t="e">
        <f t="shared" si="510"/>
        <v>#DIV/0!</v>
      </c>
      <c r="Y1889" t="e">
        <f>IF(U1889=0,0,IF(予定価格!G1877=0,0,(U1889-予定価格!H1877)/予定価格!G1877))</f>
        <v>#DIV/0!</v>
      </c>
      <c r="Z1889" t="e">
        <f t="shared" si="518"/>
        <v>#DIV/0!</v>
      </c>
      <c r="AA1889" t="e">
        <f t="shared" si="511"/>
        <v>#DIV/0!</v>
      </c>
      <c r="AB1889" s="6" t="e">
        <f t="shared" si="512"/>
        <v>#DIV/0!</v>
      </c>
    </row>
    <row r="1890" spans="1:28" hidden="1" x14ac:dyDescent="0.2">
      <c r="A1890">
        <f>+予定価格!A1878</f>
        <v>0</v>
      </c>
      <c r="B1890" s="268">
        <f>ROUND(予定価格!B1878*査定表!$B$1949,-D1890)+E1890</f>
        <v>0</v>
      </c>
      <c r="C1890" s="268"/>
      <c r="D1890" s="32">
        <f t="shared" si="513"/>
        <v>3</v>
      </c>
      <c r="E1890" s="33">
        <f t="shared" si="503"/>
        <v>0</v>
      </c>
      <c r="F1890" s="268">
        <f>IF($F$12=0,0,IF(予定価格!$G$1939=0,ROUND(予定価格!H1878*(入力表!$F$12/予定価格!$H$1943),-H1890),ROUND((予定価格!G1878*(入力表!$F$12-予定価格!$H$1943)/予定価格!$G$1943)+予定価格!H1878,-H1890)))+I1890</f>
        <v>0</v>
      </c>
      <c r="G1890" s="268"/>
      <c r="H1890" s="34">
        <f t="shared" si="514"/>
        <v>3</v>
      </c>
      <c r="I1890" s="35">
        <f t="shared" si="504"/>
        <v>0</v>
      </c>
      <c r="J1890" s="252">
        <f t="shared" si="505"/>
        <v>0</v>
      </c>
      <c r="K1890" s="12">
        <f t="shared" si="506"/>
        <v>0</v>
      </c>
      <c r="L1890" s="37"/>
      <c r="M1890" s="6">
        <f>ROUND(予定価格!B1878*査定表!$B$1949,-$F$14)</f>
        <v>0</v>
      </c>
      <c r="N1890">
        <f>IF(M1890=0,1,M1890/予定価格!B1878)</f>
        <v>1</v>
      </c>
      <c r="O1890">
        <f t="shared" si="515"/>
        <v>11</v>
      </c>
      <c r="P1890">
        <f t="shared" si="507"/>
        <v>0</v>
      </c>
      <c r="Q1890">
        <f>IF(M1890=0,0,M1890/予定価格!B1878)</f>
        <v>0</v>
      </c>
      <c r="R1890">
        <f t="shared" si="516"/>
        <v>11</v>
      </c>
      <c r="S1890">
        <f t="shared" si="508"/>
        <v>0</v>
      </c>
      <c r="T1890" s="6">
        <f t="shared" si="509"/>
        <v>0</v>
      </c>
      <c r="U1890" s="6" t="e">
        <f>IF(予定価格!$G$1939=0,ROUND(予定価格!H1878*(入力表!$F$12/予定価格!$H$1943),-$F$14),ROUND((予定価格!G1878*(入力表!$F$12-予定価格!$H$1943)/予定価格!$G$1943)+予定価格!H1878,-$F$14))</f>
        <v>#DIV/0!</v>
      </c>
      <c r="V1890" t="e">
        <f>IF(U1890=0,1,IF(予定価格!O1878=0,1,(U1890-予定価格!P1878)/予定価格!O1878))</f>
        <v>#DIV/0!</v>
      </c>
      <c r="W1890" t="e">
        <f t="shared" si="517"/>
        <v>#DIV/0!</v>
      </c>
      <c r="X1890" t="e">
        <f t="shared" si="510"/>
        <v>#DIV/0!</v>
      </c>
      <c r="Y1890" t="e">
        <f>IF(U1890=0,0,IF(予定価格!G1878=0,0,(U1890-予定価格!H1878)/予定価格!G1878))</f>
        <v>#DIV/0!</v>
      </c>
      <c r="Z1890" t="e">
        <f t="shared" si="518"/>
        <v>#DIV/0!</v>
      </c>
      <c r="AA1890" t="e">
        <f t="shared" si="511"/>
        <v>#DIV/0!</v>
      </c>
      <c r="AB1890" s="6" t="e">
        <f t="shared" si="512"/>
        <v>#DIV/0!</v>
      </c>
    </row>
    <row r="1891" spans="1:28" hidden="1" x14ac:dyDescent="0.2">
      <c r="A1891">
        <f>+予定価格!A1879</f>
        <v>0</v>
      </c>
      <c r="B1891" s="268">
        <f>ROUND(予定価格!B1879*査定表!$B$1949,-D1891)+E1891</f>
        <v>0</v>
      </c>
      <c r="C1891" s="268"/>
      <c r="D1891" s="32">
        <f t="shared" si="513"/>
        <v>3</v>
      </c>
      <c r="E1891" s="33">
        <f t="shared" ref="E1891:E1950" si="519">IF(F$12=0,+P1891+S1891,0)</f>
        <v>0</v>
      </c>
      <c r="F1891" s="268">
        <f>IF($F$12=0,0,IF(予定価格!$G$1939=0,ROUND(予定価格!H1879*(入力表!$F$12/予定価格!$H$1943),-H1891),ROUND((予定価格!G1879*(入力表!$F$12-予定価格!$H$1943)/予定価格!$G$1943)+予定価格!H1879,-H1891)))+I1891</f>
        <v>0</v>
      </c>
      <c r="G1891" s="268"/>
      <c r="H1891" s="34">
        <f t="shared" si="514"/>
        <v>3</v>
      </c>
      <c r="I1891" s="35">
        <f t="shared" ref="I1891:I1950" si="520">IF(F$12=0,0,+X1891+AA1891)</f>
        <v>0</v>
      </c>
      <c r="J1891" s="252">
        <f t="shared" ref="J1891:J1950" si="521">+F1891+K1891</f>
        <v>0</v>
      </c>
      <c r="K1891" s="12">
        <f t="shared" ref="K1891:K1950" si="522">+B1891</f>
        <v>0</v>
      </c>
      <c r="L1891" s="37"/>
      <c r="M1891" s="6">
        <f>ROUND(予定価格!B1879*査定表!$B$1949,-$F$14)</f>
        <v>0</v>
      </c>
      <c r="N1891">
        <f>IF(M1891=0,1,M1891/予定価格!B1879)</f>
        <v>1</v>
      </c>
      <c r="O1891">
        <f t="shared" si="515"/>
        <v>11</v>
      </c>
      <c r="P1891">
        <f t="shared" ref="P1891:P1950" si="523">IF(M$15&gt;0,IF(O1891*10^$F$14&lt;=M$15,10^$F$14,0),0)</f>
        <v>0</v>
      </c>
      <c r="Q1891">
        <f>IF(M1891=0,0,M1891/予定価格!B1879)</f>
        <v>0</v>
      </c>
      <c r="R1891">
        <f t="shared" si="516"/>
        <v>11</v>
      </c>
      <c r="S1891">
        <f t="shared" ref="S1891:S1950" si="524">IF(M$15&lt;0,IF(R1891*10^$F$14&lt;=-M$15,-(10^$F$14),0),0)</f>
        <v>0</v>
      </c>
      <c r="T1891" s="6">
        <f t="shared" ref="T1891:T1950" si="525">+M1891+P1891+S1891</f>
        <v>0</v>
      </c>
      <c r="U1891" s="6" t="e">
        <f>IF(予定価格!$G$1939=0,ROUND(予定価格!H1879*(入力表!$F$12/予定価格!$H$1943),-$F$14),ROUND((予定価格!G1879*(入力表!$F$12-予定価格!$H$1943)/予定価格!$G$1943)+予定価格!H1879,-$F$14))</f>
        <v>#DIV/0!</v>
      </c>
      <c r="V1891" t="e">
        <f>IF(U1891=0,1,IF(予定価格!O1879=0,1,(U1891-予定価格!P1879)/予定価格!O1879))</f>
        <v>#DIV/0!</v>
      </c>
      <c r="W1891" t="e">
        <f t="shared" si="517"/>
        <v>#DIV/0!</v>
      </c>
      <c r="X1891" t="e">
        <f t="shared" ref="X1891:X1950" si="526">IF(U$15&gt;0,IF(W1891*10^$F$14&lt;=U$15,10^$F$14,0),0)</f>
        <v>#DIV/0!</v>
      </c>
      <c r="Y1891" t="e">
        <f>IF(U1891=0,0,IF(予定価格!G1879=0,0,(U1891-予定価格!H1879)/予定価格!G1879))</f>
        <v>#DIV/0!</v>
      </c>
      <c r="Z1891" t="e">
        <f t="shared" si="518"/>
        <v>#DIV/0!</v>
      </c>
      <c r="AA1891" t="e">
        <f t="shared" ref="AA1891:AA1950" si="527">IF(U$15&lt;0,IF(Z1891*10^$F$14&lt;=-U$15,-(10^$F$14),0),0)</f>
        <v>#DIV/0!</v>
      </c>
      <c r="AB1891" s="6" t="e">
        <f t="shared" ref="AB1891:AB1950" si="528">+U1891+X1891+AA1891</f>
        <v>#DIV/0!</v>
      </c>
    </row>
    <row r="1892" spans="1:28" hidden="1" x14ac:dyDescent="0.2">
      <c r="A1892">
        <f>+予定価格!A1880</f>
        <v>0</v>
      </c>
      <c r="B1892" s="268">
        <f>ROUND(予定価格!B1880*査定表!$B$1949,-D1892)+E1892</f>
        <v>0</v>
      </c>
      <c r="C1892" s="268"/>
      <c r="D1892" s="32">
        <f t="shared" si="513"/>
        <v>3</v>
      </c>
      <c r="E1892" s="33">
        <f t="shared" si="519"/>
        <v>0</v>
      </c>
      <c r="F1892" s="268">
        <f>IF($F$12=0,0,IF(予定価格!$G$1939=0,ROUND(予定価格!H1880*(入力表!$F$12/予定価格!$H$1943),-H1892),ROUND((予定価格!G1880*(入力表!$F$12-予定価格!$H$1943)/予定価格!$G$1943)+予定価格!H1880,-H1892)))+I1892</f>
        <v>0</v>
      </c>
      <c r="G1892" s="268"/>
      <c r="H1892" s="34">
        <f t="shared" si="514"/>
        <v>3</v>
      </c>
      <c r="I1892" s="35">
        <f t="shared" si="520"/>
        <v>0</v>
      </c>
      <c r="J1892" s="252">
        <f t="shared" si="521"/>
        <v>0</v>
      </c>
      <c r="K1892" s="12">
        <f t="shared" si="522"/>
        <v>0</v>
      </c>
      <c r="L1892" s="37"/>
      <c r="M1892" s="6">
        <f>ROUND(予定価格!B1880*査定表!$B$1949,-$F$14)</f>
        <v>0</v>
      </c>
      <c r="N1892">
        <f>IF(M1892=0,1,M1892/予定価格!B1880)</f>
        <v>1</v>
      </c>
      <c r="O1892">
        <f t="shared" si="515"/>
        <v>11</v>
      </c>
      <c r="P1892">
        <f t="shared" si="523"/>
        <v>0</v>
      </c>
      <c r="Q1892">
        <f>IF(M1892=0,0,M1892/予定価格!B1880)</f>
        <v>0</v>
      </c>
      <c r="R1892">
        <f t="shared" si="516"/>
        <v>11</v>
      </c>
      <c r="S1892">
        <f t="shared" si="524"/>
        <v>0</v>
      </c>
      <c r="T1892" s="6">
        <f t="shared" si="525"/>
        <v>0</v>
      </c>
      <c r="U1892" s="6" t="e">
        <f>IF(予定価格!$G$1939=0,ROUND(予定価格!H1880*(入力表!$F$12/予定価格!$H$1943),-$F$14),ROUND((予定価格!G1880*(入力表!$F$12-予定価格!$H$1943)/予定価格!$G$1943)+予定価格!H1880,-$F$14))</f>
        <v>#DIV/0!</v>
      </c>
      <c r="V1892" t="e">
        <f>IF(U1892=0,1,IF(予定価格!O1880=0,1,(U1892-予定価格!P1880)/予定価格!O1880))</f>
        <v>#DIV/0!</v>
      </c>
      <c r="W1892" t="e">
        <f t="shared" si="517"/>
        <v>#DIV/0!</v>
      </c>
      <c r="X1892" t="e">
        <f t="shared" si="526"/>
        <v>#DIV/0!</v>
      </c>
      <c r="Y1892" t="e">
        <f>IF(U1892=0,0,IF(予定価格!G1880=0,0,(U1892-予定価格!H1880)/予定価格!G1880))</f>
        <v>#DIV/0!</v>
      </c>
      <c r="Z1892" t="e">
        <f t="shared" si="518"/>
        <v>#DIV/0!</v>
      </c>
      <c r="AA1892" t="e">
        <f t="shared" si="527"/>
        <v>#DIV/0!</v>
      </c>
      <c r="AB1892" s="6" t="e">
        <f t="shared" si="528"/>
        <v>#DIV/0!</v>
      </c>
    </row>
    <row r="1893" spans="1:28" hidden="1" x14ac:dyDescent="0.2">
      <c r="A1893">
        <f>+予定価格!A1881</f>
        <v>0</v>
      </c>
      <c r="B1893" s="268">
        <f>ROUND(予定価格!B1881*査定表!$B$1949,-D1893)+E1893</f>
        <v>0</v>
      </c>
      <c r="C1893" s="268"/>
      <c r="D1893" s="32">
        <f t="shared" si="513"/>
        <v>3</v>
      </c>
      <c r="E1893" s="33">
        <f t="shared" si="519"/>
        <v>0</v>
      </c>
      <c r="F1893" s="268">
        <f>IF($F$12=0,0,IF(予定価格!$G$1939=0,ROUND(予定価格!H1881*(入力表!$F$12/予定価格!$H$1943),-H1893),ROUND((予定価格!G1881*(入力表!$F$12-予定価格!$H$1943)/予定価格!$G$1943)+予定価格!H1881,-H1893)))+I1893</f>
        <v>0</v>
      </c>
      <c r="G1893" s="268"/>
      <c r="H1893" s="34">
        <f t="shared" si="514"/>
        <v>3</v>
      </c>
      <c r="I1893" s="35">
        <f t="shared" si="520"/>
        <v>0</v>
      </c>
      <c r="J1893" s="252">
        <f t="shared" si="521"/>
        <v>0</v>
      </c>
      <c r="K1893" s="12">
        <f t="shared" si="522"/>
        <v>0</v>
      </c>
      <c r="L1893" s="37"/>
      <c r="M1893" s="6">
        <f>ROUND(予定価格!B1881*査定表!$B$1949,-$F$14)</f>
        <v>0</v>
      </c>
      <c r="N1893">
        <f>IF(M1893=0,1,M1893/予定価格!B1881)</f>
        <v>1</v>
      </c>
      <c r="O1893">
        <f t="shared" si="515"/>
        <v>11</v>
      </c>
      <c r="P1893">
        <f t="shared" si="523"/>
        <v>0</v>
      </c>
      <c r="Q1893">
        <f>IF(M1893=0,0,M1893/予定価格!B1881)</f>
        <v>0</v>
      </c>
      <c r="R1893">
        <f t="shared" si="516"/>
        <v>11</v>
      </c>
      <c r="S1893">
        <f t="shared" si="524"/>
        <v>0</v>
      </c>
      <c r="T1893" s="6">
        <f t="shared" si="525"/>
        <v>0</v>
      </c>
      <c r="U1893" s="6" t="e">
        <f>IF(予定価格!$G$1939=0,ROUND(予定価格!H1881*(入力表!$F$12/予定価格!$H$1943),-$F$14),ROUND((予定価格!G1881*(入力表!$F$12-予定価格!$H$1943)/予定価格!$G$1943)+予定価格!H1881,-$F$14))</f>
        <v>#DIV/0!</v>
      </c>
      <c r="V1893" t="e">
        <f>IF(U1893=0,1,IF(予定価格!O1881=0,1,(U1893-予定価格!P1881)/予定価格!O1881))</f>
        <v>#DIV/0!</v>
      </c>
      <c r="W1893" t="e">
        <f t="shared" si="517"/>
        <v>#DIV/0!</v>
      </c>
      <c r="X1893" t="e">
        <f t="shared" si="526"/>
        <v>#DIV/0!</v>
      </c>
      <c r="Y1893" t="e">
        <f>IF(U1893=0,0,IF(予定価格!G1881=0,0,(U1893-予定価格!H1881)/予定価格!G1881))</f>
        <v>#DIV/0!</v>
      </c>
      <c r="Z1893" t="e">
        <f t="shared" si="518"/>
        <v>#DIV/0!</v>
      </c>
      <c r="AA1893" t="e">
        <f t="shared" si="527"/>
        <v>#DIV/0!</v>
      </c>
      <c r="AB1893" s="6" t="e">
        <f t="shared" si="528"/>
        <v>#DIV/0!</v>
      </c>
    </row>
    <row r="1894" spans="1:28" hidden="1" x14ac:dyDescent="0.2">
      <c r="A1894">
        <f>+予定価格!A1882</f>
        <v>0</v>
      </c>
      <c r="B1894" s="268">
        <f>ROUND(予定価格!B1882*査定表!$B$1949,-D1894)+E1894</f>
        <v>0</v>
      </c>
      <c r="C1894" s="268"/>
      <c r="D1894" s="32">
        <f t="shared" si="513"/>
        <v>3</v>
      </c>
      <c r="E1894" s="33">
        <f t="shared" si="519"/>
        <v>0</v>
      </c>
      <c r="F1894" s="268">
        <f>IF($F$12=0,0,IF(予定価格!$G$1939=0,ROUND(予定価格!H1882*(入力表!$F$12/予定価格!$H$1943),-H1894),ROUND((予定価格!G1882*(入力表!$F$12-予定価格!$H$1943)/予定価格!$G$1943)+予定価格!H1882,-H1894)))+I1894</f>
        <v>0</v>
      </c>
      <c r="G1894" s="268"/>
      <c r="H1894" s="34">
        <f t="shared" si="514"/>
        <v>3</v>
      </c>
      <c r="I1894" s="35">
        <f t="shared" si="520"/>
        <v>0</v>
      </c>
      <c r="J1894" s="252">
        <f t="shared" si="521"/>
        <v>0</v>
      </c>
      <c r="K1894" s="12">
        <f t="shared" si="522"/>
        <v>0</v>
      </c>
      <c r="L1894" s="37"/>
      <c r="M1894" s="6">
        <f>ROUND(予定価格!B1882*査定表!$B$1949,-$F$14)</f>
        <v>0</v>
      </c>
      <c r="N1894">
        <f>IF(M1894=0,1,M1894/予定価格!B1882)</f>
        <v>1</v>
      </c>
      <c r="O1894">
        <f t="shared" si="515"/>
        <v>11</v>
      </c>
      <c r="P1894">
        <f t="shared" si="523"/>
        <v>0</v>
      </c>
      <c r="Q1894">
        <f>IF(M1894=0,0,M1894/予定価格!B1882)</f>
        <v>0</v>
      </c>
      <c r="R1894">
        <f t="shared" si="516"/>
        <v>11</v>
      </c>
      <c r="S1894">
        <f t="shared" si="524"/>
        <v>0</v>
      </c>
      <c r="T1894" s="6">
        <f t="shared" si="525"/>
        <v>0</v>
      </c>
      <c r="U1894" s="6" t="e">
        <f>IF(予定価格!$G$1939=0,ROUND(予定価格!H1882*(入力表!$F$12/予定価格!$H$1943),-$F$14),ROUND((予定価格!G1882*(入力表!$F$12-予定価格!$H$1943)/予定価格!$G$1943)+予定価格!H1882,-$F$14))</f>
        <v>#DIV/0!</v>
      </c>
      <c r="V1894" t="e">
        <f>IF(U1894=0,1,IF(予定価格!O1882=0,1,(U1894-予定価格!P1882)/予定価格!O1882))</f>
        <v>#DIV/0!</v>
      </c>
      <c r="W1894" t="e">
        <f t="shared" si="517"/>
        <v>#DIV/0!</v>
      </c>
      <c r="X1894" t="e">
        <f t="shared" si="526"/>
        <v>#DIV/0!</v>
      </c>
      <c r="Y1894" t="e">
        <f>IF(U1894=0,0,IF(予定価格!G1882=0,0,(U1894-予定価格!H1882)/予定価格!G1882))</f>
        <v>#DIV/0!</v>
      </c>
      <c r="Z1894" t="e">
        <f t="shared" si="518"/>
        <v>#DIV/0!</v>
      </c>
      <c r="AA1894" t="e">
        <f t="shared" si="527"/>
        <v>#DIV/0!</v>
      </c>
      <c r="AB1894" s="6" t="e">
        <f t="shared" si="528"/>
        <v>#DIV/0!</v>
      </c>
    </row>
    <row r="1895" spans="1:28" hidden="1" x14ac:dyDescent="0.2">
      <c r="A1895">
        <f>+予定価格!A1883</f>
        <v>0</v>
      </c>
      <c r="B1895" s="268">
        <f>ROUND(予定価格!B1883*査定表!$B$1949,-D1895)+E1895</f>
        <v>0</v>
      </c>
      <c r="C1895" s="268"/>
      <c r="D1895" s="32">
        <f t="shared" si="513"/>
        <v>3</v>
      </c>
      <c r="E1895" s="33">
        <f t="shared" si="519"/>
        <v>0</v>
      </c>
      <c r="F1895" s="268">
        <f>IF($F$12=0,0,IF(予定価格!$G$1939=0,ROUND(予定価格!H1883*(入力表!$F$12/予定価格!$H$1943),-H1895),ROUND((予定価格!G1883*(入力表!$F$12-予定価格!$H$1943)/予定価格!$G$1943)+予定価格!H1883,-H1895)))+I1895</f>
        <v>0</v>
      </c>
      <c r="G1895" s="268"/>
      <c r="H1895" s="34">
        <f t="shared" si="514"/>
        <v>3</v>
      </c>
      <c r="I1895" s="35">
        <f t="shared" si="520"/>
        <v>0</v>
      </c>
      <c r="J1895" s="252">
        <f t="shared" si="521"/>
        <v>0</v>
      </c>
      <c r="K1895" s="12">
        <f t="shared" si="522"/>
        <v>0</v>
      </c>
      <c r="L1895" s="37"/>
      <c r="M1895" s="6">
        <f>ROUND(予定価格!B1883*査定表!$B$1949,-$F$14)</f>
        <v>0</v>
      </c>
      <c r="N1895">
        <f>IF(M1895=0,1,M1895/予定価格!B1883)</f>
        <v>1</v>
      </c>
      <c r="O1895">
        <f t="shared" si="515"/>
        <v>11</v>
      </c>
      <c r="P1895">
        <f t="shared" si="523"/>
        <v>0</v>
      </c>
      <c r="Q1895">
        <f>IF(M1895=0,0,M1895/予定価格!B1883)</f>
        <v>0</v>
      </c>
      <c r="R1895">
        <f t="shared" si="516"/>
        <v>11</v>
      </c>
      <c r="S1895">
        <f t="shared" si="524"/>
        <v>0</v>
      </c>
      <c r="T1895" s="6">
        <f t="shared" si="525"/>
        <v>0</v>
      </c>
      <c r="U1895" s="6" t="e">
        <f>IF(予定価格!$G$1939=0,ROUND(予定価格!H1883*(入力表!$F$12/予定価格!$H$1943),-$F$14),ROUND((予定価格!G1883*(入力表!$F$12-予定価格!$H$1943)/予定価格!$G$1943)+予定価格!H1883,-$F$14))</f>
        <v>#DIV/0!</v>
      </c>
      <c r="V1895" t="e">
        <f>IF(U1895=0,1,IF(予定価格!O1883=0,1,(U1895-予定価格!P1883)/予定価格!O1883))</f>
        <v>#DIV/0!</v>
      </c>
      <c r="W1895" t="e">
        <f t="shared" si="517"/>
        <v>#DIV/0!</v>
      </c>
      <c r="X1895" t="e">
        <f t="shared" si="526"/>
        <v>#DIV/0!</v>
      </c>
      <c r="Y1895" t="e">
        <f>IF(U1895=0,0,IF(予定価格!G1883=0,0,(U1895-予定価格!H1883)/予定価格!G1883))</f>
        <v>#DIV/0!</v>
      </c>
      <c r="Z1895" t="e">
        <f t="shared" si="518"/>
        <v>#DIV/0!</v>
      </c>
      <c r="AA1895" t="e">
        <f t="shared" si="527"/>
        <v>#DIV/0!</v>
      </c>
      <c r="AB1895" s="6" t="e">
        <f t="shared" si="528"/>
        <v>#DIV/0!</v>
      </c>
    </row>
    <row r="1896" spans="1:28" hidden="1" x14ac:dyDescent="0.2">
      <c r="A1896">
        <f>+予定価格!A1884</f>
        <v>0</v>
      </c>
      <c r="B1896" s="268">
        <f>ROUND(予定価格!B1884*査定表!$B$1949,-D1896)+E1896</f>
        <v>0</v>
      </c>
      <c r="C1896" s="268"/>
      <c r="D1896" s="32">
        <f t="shared" si="513"/>
        <v>3</v>
      </c>
      <c r="E1896" s="33">
        <f t="shared" si="519"/>
        <v>0</v>
      </c>
      <c r="F1896" s="268">
        <f>IF($F$12=0,0,IF(予定価格!$G$1939=0,ROUND(予定価格!H1884*(入力表!$F$12/予定価格!$H$1943),-H1896),ROUND((予定価格!G1884*(入力表!$F$12-予定価格!$H$1943)/予定価格!$G$1943)+予定価格!H1884,-H1896)))+I1896</f>
        <v>0</v>
      </c>
      <c r="G1896" s="268"/>
      <c r="H1896" s="34">
        <f t="shared" si="514"/>
        <v>3</v>
      </c>
      <c r="I1896" s="35">
        <f t="shared" si="520"/>
        <v>0</v>
      </c>
      <c r="J1896" s="252">
        <f t="shared" si="521"/>
        <v>0</v>
      </c>
      <c r="K1896" s="12">
        <f t="shared" si="522"/>
        <v>0</v>
      </c>
      <c r="L1896" s="37"/>
      <c r="M1896" s="6">
        <f>ROUND(予定価格!B1884*査定表!$B$1949,-$F$14)</f>
        <v>0</v>
      </c>
      <c r="N1896">
        <f>IF(M1896=0,1,M1896/予定価格!B1884)</f>
        <v>1</v>
      </c>
      <c r="O1896">
        <f t="shared" si="515"/>
        <v>11</v>
      </c>
      <c r="P1896">
        <f t="shared" si="523"/>
        <v>0</v>
      </c>
      <c r="Q1896">
        <f>IF(M1896=0,0,M1896/予定価格!B1884)</f>
        <v>0</v>
      </c>
      <c r="R1896">
        <f t="shared" si="516"/>
        <v>11</v>
      </c>
      <c r="S1896">
        <f t="shared" si="524"/>
        <v>0</v>
      </c>
      <c r="T1896" s="6">
        <f t="shared" si="525"/>
        <v>0</v>
      </c>
      <c r="U1896" s="6" t="e">
        <f>IF(予定価格!$G$1939=0,ROUND(予定価格!H1884*(入力表!$F$12/予定価格!$H$1943),-$F$14),ROUND((予定価格!G1884*(入力表!$F$12-予定価格!$H$1943)/予定価格!$G$1943)+予定価格!H1884,-$F$14))</f>
        <v>#DIV/0!</v>
      </c>
      <c r="V1896" t="e">
        <f>IF(U1896=0,1,IF(予定価格!O1884=0,1,(U1896-予定価格!P1884)/予定価格!O1884))</f>
        <v>#DIV/0!</v>
      </c>
      <c r="W1896" t="e">
        <f t="shared" si="517"/>
        <v>#DIV/0!</v>
      </c>
      <c r="X1896" t="e">
        <f t="shared" si="526"/>
        <v>#DIV/0!</v>
      </c>
      <c r="Y1896" t="e">
        <f>IF(U1896=0,0,IF(予定価格!G1884=0,0,(U1896-予定価格!H1884)/予定価格!G1884))</f>
        <v>#DIV/0!</v>
      </c>
      <c r="Z1896" t="e">
        <f t="shared" si="518"/>
        <v>#DIV/0!</v>
      </c>
      <c r="AA1896" t="e">
        <f t="shared" si="527"/>
        <v>#DIV/0!</v>
      </c>
      <c r="AB1896" s="6" t="e">
        <f t="shared" si="528"/>
        <v>#DIV/0!</v>
      </c>
    </row>
    <row r="1897" spans="1:28" hidden="1" x14ac:dyDescent="0.2">
      <c r="A1897">
        <f>+予定価格!A1885</f>
        <v>0</v>
      </c>
      <c r="B1897" s="268">
        <f>ROUND(予定価格!B1885*査定表!$B$1949,-D1897)+E1897</f>
        <v>0</v>
      </c>
      <c r="C1897" s="268"/>
      <c r="D1897" s="32">
        <f t="shared" si="513"/>
        <v>3</v>
      </c>
      <c r="E1897" s="33">
        <f t="shared" si="519"/>
        <v>0</v>
      </c>
      <c r="F1897" s="268">
        <f>IF($F$12=0,0,IF(予定価格!$G$1939=0,ROUND(予定価格!H1885*(入力表!$F$12/予定価格!$H$1943),-H1897),ROUND((予定価格!G1885*(入力表!$F$12-予定価格!$H$1943)/予定価格!$G$1943)+予定価格!H1885,-H1897)))+I1897</f>
        <v>0</v>
      </c>
      <c r="G1897" s="268"/>
      <c r="H1897" s="34">
        <f t="shared" si="514"/>
        <v>3</v>
      </c>
      <c r="I1897" s="35">
        <f t="shared" si="520"/>
        <v>0</v>
      </c>
      <c r="J1897" s="252">
        <f t="shared" si="521"/>
        <v>0</v>
      </c>
      <c r="K1897" s="12">
        <f t="shared" si="522"/>
        <v>0</v>
      </c>
      <c r="L1897" s="37"/>
      <c r="M1897" s="6">
        <f>ROUND(予定価格!B1885*査定表!$B$1949,-$F$14)</f>
        <v>0</v>
      </c>
      <c r="N1897">
        <f>IF(M1897=0,1,M1897/予定価格!B1885)</f>
        <v>1</v>
      </c>
      <c r="O1897">
        <f t="shared" si="515"/>
        <v>11</v>
      </c>
      <c r="P1897">
        <f t="shared" si="523"/>
        <v>0</v>
      </c>
      <c r="Q1897">
        <f>IF(M1897=0,0,M1897/予定価格!B1885)</f>
        <v>0</v>
      </c>
      <c r="R1897">
        <f t="shared" si="516"/>
        <v>11</v>
      </c>
      <c r="S1897">
        <f t="shared" si="524"/>
        <v>0</v>
      </c>
      <c r="T1897" s="6">
        <f t="shared" si="525"/>
        <v>0</v>
      </c>
      <c r="U1897" s="6" t="e">
        <f>IF(予定価格!$G$1939=0,ROUND(予定価格!H1885*(入力表!$F$12/予定価格!$H$1943),-$F$14),ROUND((予定価格!G1885*(入力表!$F$12-予定価格!$H$1943)/予定価格!$G$1943)+予定価格!H1885,-$F$14))</f>
        <v>#DIV/0!</v>
      </c>
      <c r="V1897" t="e">
        <f>IF(U1897=0,1,IF(予定価格!O1885=0,1,(U1897-予定価格!P1885)/予定価格!O1885))</f>
        <v>#DIV/0!</v>
      </c>
      <c r="W1897" t="e">
        <f t="shared" si="517"/>
        <v>#DIV/0!</v>
      </c>
      <c r="X1897" t="e">
        <f t="shared" si="526"/>
        <v>#DIV/0!</v>
      </c>
      <c r="Y1897" t="e">
        <f>IF(U1897=0,0,IF(予定価格!G1885=0,0,(U1897-予定価格!H1885)/予定価格!G1885))</f>
        <v>#DIV/0!</v>
      </c>
      <c r="Z1897" t="e">
        <f t="shared" si="518"/>
        <v>#DIV/0!</v>
      </c>
      <c r="AA1897" t="e">
        <f t="shared" si="527"/>
        <v>#DIV/0!</v>
      </c>
      <c r="AB1897" s="6" t="e">
        <f t="shared" si="528"/>
        <v>#DIV/0!</v>
      </c>
    </row>
    <row r="1898" spans="1:28" hidden="1" x14ac:dyDescent="0.2">
      <c r="A1898">
        <f>+予定価格!A1886</f>
        <v>0</v>
      </c>
      <c r="B1898" s="268">
        <f>ROUND(予定価格!B1886*査定表!$B$1949,-D1898)+E1898</f>
        <v>0</v>
      </c>
      <c r="C1898" s="268"/>
      <c r="D1898" s="32">
        <f t="shared" si="513"/>
        <v>3</v>
      </c>
      <c r="E1898" s="33">
        <f t="shared" si="519"/>
        <v>0</v>
      </c>
      <c r="F1898" s="268">
        <f>IF($F$12=0,0,IF(予定価格!$G$1939=0,ROUND(予定価格!H1886*(入力表!$F$12/予定価格!$H$1943),-H1898),ROUND((予定価格!G1886*(入力表!$F$12-予定価格!$H$1943)/予定価格!$G$1943)+予定価格!H1886,-H1898)))+I1898</f>
        <v>0</v>
      </c>
      <c r="G1898" s="268"/>
      <c r="H1898" s="34">
        <f t="shared" si="514"/>
        <v>3</v>
      </c>
      <c r="I1898" s="35">
        <f t="shared" si="520"/>
        <v>0</v>
      </c>
      <c r="J1898" s="252">
        <f t="shared" si="521"/>
        <v>0</v>
      </c>
      <c r="K1898" s="12">
        <f t="shared" si="522"/>
        <v>0</v>
      </c>
      <c r="L1898" s="37"/>
      <c r="M1898" s="6">
        <f>ROUND(予定価格!B1886*査定表!$B$1949,-$F$14)</f>
        <v>0</v>
      </c>
      <c r="N1898">
        <f>IF(M1898=0,1,M1898/予定価格!B1886)</f>
        <v>1</v>
      </c>
      <c r="O1898">
        <f t="shared" si="515"/>
        <v>11</v>
      </c>
      <c r="P1898">
        <f t="shared" si="523"/>
        <v>0</v>
      </c>
      <c r="Q1898">
        <f>IF(M1898=0,0,M1898/予定価格!B1886)</f>
        <v>0</v>
      </c>
      <c r="R1898">
        <f t="shared" si="516"/>
        <v>11</v>
      </c>
      <c r="S1898">
        <f t="shared" si="524"/>
        <v>0</v>
      </c>
      <c r="T1898" s="6">
        <f t="shared" si="525"/>
        <v>0</v>
      </c>
      <c r="U1898" s="6" t="e">
        <f>IF(予定価格!$G$1939=0,ROUND(予定価格!H1886*(入力表!$F$12/予定価格!$H$1943),-$F$14),ROUND((予定価格!G1886*(入力表!$F$12-予定価格!$H$1943)/予定価格!$G$1943)+予定価格!H1886,-$F$14))</f>
        <v>#DIV/0!</v>
      </c>
      <c r="V1898" t="e">
        <f>IF(U1898=0,1,IF(予定価格!O1886=0,1,(U1898-予定価格!P1886)/予定価格!O1886))</f>
        <v>#DIV/0!</v>
      </c>
      <c r="W1898" t="e">
        <f t="shared" si="517"/>
        <v>#DIV/0!</v>
      </c>
      <c r="X1898" t="e">
        <f t="shared" si="526"/>
        <v>#DIV/0!</v>
      </c>
      <c r="Y1898" t="e">
        <f>IF(U1898=0,0,IF(予定価格!G1886=0,0,(U1898-予定価格!H1886)/予定価格!G1886))</f>
        <v>#DIV/0!</v>
      </c>
      <c r="Z1898" t="e">
        <f t="shared" si="518"/>
        <v>#DIV/0!</v>
      </c>
      <c r="AA1898" t="e">
        <f t="shared" si="527"/>
        <v>#DIV/0!</v>
      </c>
      <c r="AB1898" s="6" t="e">
        <f t="shared" si="528"/>
        <v>#DIV/0!</v>
      </c>
    </row>
    <row r="1899" spans="1:28" hidden="1" x14ac:dyDescent="0.2">
      <c r="A1899">
        <f>+予定価格!A1887</f>
        <v>0</v>
      </c>
      <c r="B1899" s="268">
        <f>ROUND(予定価格!B1887*査定表!$B$1949,-D1899)+E1899</f>
        <v>0</v>
      </c>
      <c r="C1899" s="268"/>
      <c r="D1899" s="32">
        <f t="shared" si="513"/>
        <v>3</v>
      </c>
      <c r="E1899" s="33">
        <f t="shared" si="519"/>
        <v>0</v>
      </c>
      <c r="F1899" s="268">
        <f>IF($F$12=0,0,IF(予定価格!$G$1939=0,ROUND(予定価格!H1887*(入力表!$F$12/予定価格!$H$1943),-H1899),ROUND((予定価格!G1887*(入力表!$F$12-予定価格!$H$1943)/予定価格!$G$1943)+予定価格!H1887,-H1899)))+I1899</f>
        <v>0</v>
      </c>
      <c r="G1899" s="268"/>
      <c r="H1899" s="34">
        <f t="shared" si="514"/>
        <v>3</v>
      </c>
      <c r="I1899" s="35">
        <f t="shared" si="520"/>
        <v>0</v>
      </c>
      <c r="J1899" s="252">
        <f t="shared" si="521"/>
        <v>0</v>
      </c>
      <c r="K1899" s="12">
        <f t="shared" si="522"/>
        <v>0</v>
      </c>
      <c r="L1899" s="37"/>
      <c r="M1899" s="6">
        <f>ROUND(予定価格!B1887*査定表!$B$1949,-$F$14)</f>
        <v>0</v>
      </c>
      <c r="N1899">
        <f>IF(M1899=0,1,M1899/予定価格!B1887)</f>
        <v>1</v>
      </c>
      <c r="O1899">
        <f t="shared" si="515"/>
        <v>11</v>
      </c>
      <c r="P1899">
        <f t="shared" si="523"/>
        <v>0</v>
      </c>
      <c r="Q1899">
        <f>IF(M1899=0,0,M1899/予定価格!B1887)</f>
        <v>0</v>
      </c>
      <c r="R1899">
        <f t="shared" si="516"/>
        <v>11</v>
      </c>
      <c r="S1899">
        <f t="shared" si="524"/>
        <v>0</v>
      </c>
      <c r="T1899" s="6">
        <f t="shared" si="525"/>
        <v>0</v>
      </c>
      <c r="U1899" s="6" t="e">
        <f>IF(予定価格!$G$1939=0,ROUND(予定価格!H1887*(入力表!$F$12/予定価格!$H$1943),-$F$14),ROUND((予定価格!G1887*(入力表!$F$12-予定価格!$H$1943)/予定価格!$G$1943)+予定価格!H1887,-$F$14))</f>
        <v>#DIV/0!</v>
      </c>
      <c r="V1899" t="e">
        <f>IF(U1899=0,1,IF(予定価格!O1887=0,1,(U1899-予定価格!P1887)/予定価格!O1887))</f>
        <v>#DIV/0!</v>
      </c>
      <c r="W1899" t="e">
        <f t="shared" si="517"/>
        <v>#DIV/0!</v>
      </c>
      <c r="X1899" t="e">
        <f t="shared" si="526"/>
        <v>#DIV/0!</v>
      </c>
      <c r="Y1899" t="e">
        <f>IF(U1899=0,0,IF(予定価格!G1887=0,0,(U1899-予定価格!H1887)/予定価格!G1887))</f>
        <v>#DIV/0!</v>
      </c>
      <c r="Z1899" t="e">
        <f t="shared" si="518"/>
        <v>#DIV/0!</v>
      </c>
      <c r="AA1899" t="e">
        <f t="shared" si="527"/>
        <v>#DIV/0!</v>
      </c>
      <c r="AB1899" s="6" t="e">
        <f t="shared" si="528"/>
        <v>#DIV/0!</v>
      </c>
    </row>
    <row r="1900" spans="1:28" hidden="1" x14ac:dyDescent="0.2">
      <c r="A1900">
        <f>+予定価格!A1888</f>
        <v>0</v>
      </c>
      <c r="B1900" s="268">
        <f>ROUND(予定価格!B1888*査定表!$B$1949,-D1900)+E1900</f>
        <v>0</v>
      </c>
      <c r="C1900" s="268"/>
      <c r="D1900" s="32">
        <f t="shared" si="513"/>
        <v>3</v>
      </c>
      <c r="E1900" s="33">
        <f t="shared" si="519"/>
        <v>0</v>
      </c>
      <c r="F1900" s="268">
        <f>IF($F$12=0,0,IF(予定価格!$G$1939=0,ROUND(予定価格!H1888*(入力表!$F$12/予定価格!$H$1943),-H1900),ROUND((予定価格!G1888*(入力表!$F$12-予定価格!$H$1943)/予定価格!$G$1943)+予定価格!H1888,-H1900)))+I1900</f>
        <v>0</v>
      </c>
      <c r="G1900" s="268"/>
      <c r="H1900" s="34">
        <f t="shared" si="514"/>
        <v>3</v>
      </c>
      <c r="I1900" s="35">
        <f t="shared" si="520"/>
        <v>0</v>
      </c>
      <c r="J1900" s="252">
        <f t="shared" si="521"/>
        <v>0</v>
      </c>
      <c r="K1900" s="12">
        <f t="shared" si="522"/>
        <v>0</v>
      </c>
      <c r="L1900" s="37"/>
      <c r="M1900" s="6">
        <f>ROUND(予定価格!B1888*査定表!$B$1949,-$F$14)</f>
        <v>0</v>
      </c>
      <c r="N1900">
        <f>IF(M1900=0,1,M1900/予定価格!B1888)</f>
        <v>1</v>
      </c>
      <c r="O1900">
        <f t="shared" si="515"/>
        <v>11</v>
      </c>
      <c r="P1900">
        <f t="shared" si="523"/>
        <v>0</v>
      </c>
      <c r="Q1900">
        <f>IF(M1900=0,0,M1900/予定価格!B1888)</f>
        <v>0</v>
      </c>
      <c r="R1900">
        <f t="shared" si="516"/>
        <v>11</v>
      </c>
      <c r="S1900">
        <f t="shared" si="524"/>
        <v>0</v>
      </c>
      <c r="T1900" s="6">
        <f t="shared" si="525"/>
        <v>0</v>
      </c>
      <c r="U1900" s="6" t="e">
        <f>IF(予定価格!$G$1939=0,ROUND(予定価格!H1888*(入力表!$F$12/予定価格!$H$1943),-$F$14),ROUND((予定価格!G1888*(入力表!$F$12-予定価格!$H$1943)/予定価格!$G$1943)+予定価格!H1888,-$F$14))</f>
        <v>#DIV/0!</v>
      </c>
      <c r="V1900" t="e">
        <f>IF(U1900=0,1,IF(予定価格!O1888=0,1,(U1900-予定価格!P1888)/予定価格!O1888))</f>
        <v>#DIV/0!</v>
      </c>
      <c r="W1900" t="e">
        <f t="shared" si="517"/>
        <v>#DIV/0!</v>
      </c>
      <c r="X1900" t="e">
        <f t="shared" si="526"/>
        <v>#DIV/0!</v>
      </c>
      <c r="Y1900" t="e">
        <f>IF(U1900=0,0,IF(予定価格!G1888=0,0,(U1900-予定価格!H1888)/予定価格!G1888))</f>
        <v>#DIV/0!</v>
      </c>
      <c r="Z1900" t="e">
        <f t="shared" si="518"/>
        <v>#DIV/0!</v>
      </c>
      <c r="AA1900" t="e">
        <f t="shared" si="527"/>
        <v>#DIV/0!</v>
      </c>
      <c r="AB1900" s="6" t="e">
        <f t="shared" si="528"/>
        <v>#DIV/0!</v>
      </c>
    </row>
    <row r="1901" spans="1:28" hidden="1" x14ac:dyDescent="0.2">
      <c r="A1901">
        <f>+予定価格!A1889</f>
        <v>0</v>
      </c>
      <c r="B1901" s="268">
        <f>ROUND(予定価格!B1889*査定表!$B$1949,-D1901)+E1901</f>
        <v>0</v>
      </c>
      <c r="C1901" s="268"/>
      <c r="D1901" s="32">
        <f t="shared" si="513"/>
        <v>3</v>
      </c>
      <c r="E1901" s="33">
        <f t="shared" si="519"/>
        <v>0</v>
      </c>
      <c r="F1901" s="268">
        <f>IF($F$12=0,0,IF(予定価格!$G$1939=0,ROUND(予定価格!H1889*(入力表!$F$12/予定価格!$H$1943),-H1901),ROUND((予定価格!G1889*(入力表!$F$12-予定価格!$H$1943)/予定価格!$G$1943)+予定価格!H1889,-H1901)))+I1901</f>
        <v>0</v>
      </c>
      <c r="G1901" s="268"/>
      <c r="H1901" s="34">
        <f t="shared" si="514"/>
        <v>3</v>
      </c>
      <c r="I1901" s="35">
        <f t="shared" si="520"/>
        <v>0</v>
      </c>
      <c r="J1901" s="252">
        <f t="shared" si="521"/>
        <v>0</v>
      </c>
      <c r="K1901" s="12">
        <f t="shared" si="522"/>
        <v>0</v>
      </c>
      <c r="L1901" s="37"/>
      <c r="M1901" s="6">
        <f>ROUND(予定価格!B1889*査定表!$B$1949,-$F$14)</f>
        <v>0</v>
      </c>
      <c r="N1901">
        <f>IF(M1901=0,1,M1901/予定価格!B1889)</f>
        <v>1</v>
      </c>
      <c r="O1901">
        <f t="shared" si="515"/>
        <v>11</v>
      </c>
      <c r="P1901">
        <f t="shared" si="523"/>
        <v>0</v>
      </c>
      <c r="Q1901">
        <f>IF(M1901=0,0,M1901/予定価格!B1889)</f>
        <v>0</v>
      </c>
      <c r="R1901">
        <f t="shared" si="516"/>
        <v>11</v>
      </c>
      <c r="S1901">
        <f t="shared" si="524"/>
        <v>0</v>
      </c>
      <c r="T1901" s="6">
        <f t="shared" si="525"/>
        <v>0</v>
      </c>
      <c r="U1901" s="6" t="e">
        <f>IF(予定価格!$G$1939=0,ROUND(予定価格!H1889*(入力表!$F$12/予定価格!$H$1943),-$F$14),ROUND((予定価格!G1889*(入力表!$F$12-予定価格!$H$1943)/予定価格!$G$1943)+予定価格!H1889,-$F$14))</f>
        <v>#DIV/0!</v>
      </c>
      <c r="V1901" t="e">
        <f>IF(U1901=0,1,IF(予定価格!O1889=0,1,(U1901-予定価格!P1889)/予定価格!O1889))</f>
        <v>#DIV/0!</v>
      </c>
      <c r="W1901" t="e">
        <f t="shared" si="517"/>
        <v>#DIV/0!</v>
      </c>
      <c r="X1901" t="e">
        <f t="shared" si="526"/>
        <v>#DIV/0!</v>
      </c>
      <c r="Y1901" t="e">
        <f>IF(U1901=0,0,IF(予定価格!G1889=0,0,(U1901-予定価格!H1889)/予定価格!G1889))</f>
        <v>#DIV/0!</v>
      </c>
      <c r="Z1901" t="e">
        <f t="shared" si="518"/>
        <v>#DIV/0!</v>
      </c>
      <c r="AA1901" t="e">
        <f t="shared" si="527"/>
        <v>#DIV/0!</v>
      </c>
      <c r="AB1901" s="6" t="e">
        <f t="shared" si="528"/>
        <v>#DIV/0!</v>
      </c>
    </row>
    <row r="1902" spans="1:28" hidden="1" x14ac:dyDescent="0.2">
      <c r="A1902">
        <f>+予定価格!A1890</f>
        <v>0</v>
      </c>
      <c r="B1902" s="268">
        <f>ROUND(予定価格!B1890*査定表!$B$1949,-D1902)+E1902</f>
        <v>0</v>
      </c>
      <c r="C1902" s="268"/>
      <c r="D1902" s="32">
        <f t="shared" si="513"/>
        <v>3</v>
      </c>
      <c r="E1902" s="33">
        <f t="shared" si="519"/>
        <v>0</v>
      </c>
      <c r="F1902" s="268">
        <f>IF($F$12=0,0,IF(予定価格!$G$1939=0,ROUND(予定価格!H1890*(入力表!$F$12/予定価格!$H$1943),-H1902),ROUND((予定価格!G1890*(入力表!$F$12-予定価格!$H$1943)/予定価格!$G$1943)+予定価格!H1890,-H1902)))+I1902</f>
        <v>0</v>
      </c>
      <c r="G1902" s="268"/>
      <c r="H1902" s="34">
        <f t="shared" si="514"/>
        <v>3</v>
      </c>
      <c r="I1902" s="35">
        <f t="shared" si="520"/>
        <v>0</v>
      </c>
      <c r="J1902" s="252">
        <f t="shared" si="521"/>
        <v>0</v>
      </c>
      <c r="K1902" s="12">
        <f t="shared" si="522"/>
        <v>0</v>
      </c>
      <c r="L1902" s="37"/>
      <c r="M1902" s="6">
        <f>ROUND(予定価格!B1890*査定表!$B$1949,-$F$14)</f>
        <v>0</v>
      </c>
      <c r="N1902">
        <f>IF(M1902=0,1,M1902/予定価格!B1890)</f>
        <v>1</v>
      </c>
      <c r="O1902">
        <f t="shared" si="515"/>
        <v>11</v>
      </c>
      <c r="P1902">
        <f t="shared" si="523"/>
        <v>0</v>
      </c>
      <c r="Q1902">
        <f>IF(M1902=0,0,M1902/予定価格!B1890)</f>
        <v>0</v>
      </c>
      <c r="R1902">
        <f t="shared" si="516"/>
        <v>11</v>
      </c>
      <c r="S1902">
        <f t="shared" si="524"/>
        <v>0</v>
      </c>
      <c r="T1902" s="6">
        <f t="shared" si="525"/>
        <v>0</v>
      </c>
      <c r="U1902" s="6" t="e">
        <f>IF(予定価格!$G$1939=0,ROUND(予定価格!H1890*(入力表!$F$12/予定価格!$H$1943),-$F$14),ROUND((予定価格!G1890*(入力表!$F$12-予定価格!$H$1943)/予定価格!$G$1943)+予定価格!H1890,-$F$14))</f>
        <v>#DIV/0!</v>
      </c>
      <c r="V1902" t="e">
        <f>IF(U1902=0,1,IF(予定価格!O1890=0,1,(U1902-予定価格!P1890)/予定価格!O1890))</f>
        <v>#DIV/0!</v>
      </c>
      <c r="W1902" t="e">
        <f t="shared" si="517"/>
        <v>#DIV/0!</v>
      </c>
      <c r="X1902" t="e">
        <f t="shared" si="526"/>
        <v>#DIV/0!</v>
      </c>
      <c r="Y1902" t="e">
        <f>IF(U1902=0,0,IF(予定価格!G1890=0,0,(U1902-予定価格!H1890)/予定価格!G1890))</f>
        <v>#DIV/0!</v>
      </c>
      <c r="Z1902" t="e">
        <f t="shared" si="518"/>
        <v>#DIV/0!</v>
      </c>
      <c r="AA1902" t="e">
        <f t="shared" si="527"/>
        <v>#DIV/0!</v>
      </c>
      <c r="AB1902" s="6" t="e">
        <f t="shared" si="528"/>
        <v>#DIV/0!</v>
      </c>
    </row>
    <row r="1903" spans="1:28" hidden="1" x14ac:dyDescent="0.2">
      <c r="A1903">
        <f>+予定価格!A1891</f>
        <v>0</v>
      </c>
      <c r="B1903" s="268">
        <f>ROUND(予定価格!B1891*査定表!$B$1949,-D1903)+E1903</f>
        <v>0</v>
      </c>
      <c r="C1903" s="268"/>
      <c r="D1903" s="32">
        <f t="shared" si="513"/>
        <v>3</v>
      </c>
      <c r="E1903" s="33">
        <f t="shared" si="519"/>
        <v>0</v>
      </c>
      <c r="F1903" s="268">
        <f>IF($F$12=0,0,IF(予定価格!$G$1939=0,ROUND(予定価格!H1891*(入力表!$F$12/予定価格!$H$1943),-H1903),ROUND((予定価格!G1891*(入力表!$F$12-予定価格!$H$1943)/予定価格!$G$1943)+予定価格!H1891,-H1903)))+I1903</f>
        <v>0</v>
      </c>
      <c r="G1903" s="268"/>
      <c r="H1903" s="34">
        <f t="shared" si="514"/>
        <v>3</v>
      </c>
      <c r="I1903" s="35">
        <f t="shared" si="520"/>
        <v>0</v>
      </c>
      <c r="J1903" s="252">
        <f t="shared" si="521"/>
        <v>0</v>
      </c>
      <c r="K1903" s="12">
        <f t="shared" si="522"/>
        <v>0</v>
      </c>
      <c r="L1903" s="37"/>
      <c r="M1903" s="6">
        <f>ROUND(予定価格!B1891*査定表!$B$1949,-$F$14)</f>
        <v>0</v>
      </c>
      <c r="N1903">
        <f>IF(M1903=0,1,M1903/予定価格!B1891)</f>
        <v>1</v>
      </c>
      <c r="O1903">
        <f t="shared" si="515"/>
        <v>11</v>
      </c>
      <c r="P1903">
        <f t="shared" si="523"/>
        <v>0</v>
      </c>
      <c r="Q1903">
        <f>IF(M1903=0,0,M1903/予定価格!B1891)</f>
        <v>0</v>
      </c>
      <c r="R1903">
        <f t="shared" si="516"/>
        <v>11</v>
      </c>
      <c r="S1903">
        <f t="shared" si="524"/>
        <v>0</v>
      </c>
      <c r="T1903" s="6">
        <f t="shared" si="525"/>
        <v>0</v>
      </c>
      <c r="U1903" s="6" t="e">
        <f>IF(予定価格!$G$1939=0,ROUND(予定価格!H1891*(入力表!$F$12/予定価格!$H$1943),-$F$14),ROUND((予定価格!G1891*(入力表!$F$12-予定価格!$H$1943)/予定価格!$G$1943)+予定価格!H1891,-$F$14))</f>
        <v>#DIV/0!</v>
      </c>
      <c r="V1903" t="e">
        <f>IF(U1903=0,1,IF(予定価格!O1891=0,1,(U1903-予定価格!P1891)/予定価格!O1891))</f>
        <v>#DIV/0!</v>
      </c>
      <c r="W1903" t="e">
        <f t="shared" si="517"/>
        <v>#DIV/0!</v>
      </c>
      <c r="X1903" t="e">
        <f t="shared" si="526"/>
        <v>#DIV/0!</v>
      </c>
      <c r="Y1903" t="e">
        <f>IF(U1903=0,0,IF(予定価格!G1891=0,0,(U1903-予定価格!H1891)/予定価格!G1891))</f>
        <v>#DIV/0!</v>
      </c>
      <c r="Z1903" t="e">
        <f t="shared" si="518"/>
        <v>#DIV/0!</v>
      </c>
      <c r="AA1903" t="e">
        <f t="shared" si="527"/>
        <v>#DIV/0!</v>
      </c>
      <c r="AB1903" s="6" t="e">
        <f t="shared" si="528"/>
        <v>#DIV/0!</v>
      </c>
    </row>
    <row r="1904" spans="1:28" hidden="1" x14ac:dyDescent="0.2">
      <c r="A1904">
        <f>+予定価格!A1892</f>
        <v>0</v>
      </c>
      <c r="B1904" s="268">
        <f>ROUND(予定価格!B1892*査定表!$B$1949,-D1904)+E1904</f>
        <v>0</v>
      </c>
      <c r="C1904" s="268"/>
      <c r="D1904" s="32">
        <f t="shared" si="513"/>
        <v>3</v>
      </c>
      <c r="E1904" s="33">
        <f t="shared" si="519"/>
        <v>0</v>
      </c>
      <c r="F1904" s="268">
        <f>IF($F$12=0,0,IF(予定価格!$G$1939=0,ROUND(予定価格!H1892*(入力表!$F$12/予定価格!$H$1943),-H1904),ROUND((予定価格!G1892*(入力表!$F$12-予定価格!$H$1943)/予定価格!$G$1943)+予定価格!H1892,-H1904)))+I1904</f>
        <v>0</v>
      </c>
      <c r="G1904" s="268"/>
      <c r="H1904" s="34">
        <f t="shared" si="514"/>
        <v>3</v>
      </c>
      <c r="I1904" s="35">
        <f t="shared" si="520"/>
        <v>0</v>
      </c>
      <c r="J1904" s="252">
        <f t="shared" si="521"/>
        <v>0</v>
      </c>
      <c r="K1904" s="12">
        <f t="shared" si="522"/>
        <v>0</v>
      </c>
      <c r="L1904" s="37"/>
      <c r="M1904" s="6">
        <f>ROUND(予定価格!B1892*査定表!$B$1949,-$F$14)</f>
        <v>0</v>
      </c>
      <c r="N1904">
        <f>IF(M1904=0,1,M1904/予定価格!B1892)</f>
        <v>1</v>
      </c>
      <c r="O1904">
        <f t="shared" si="515"/>
        <v>11</v>
      </c>
      <c r="P1904">
        <f t="shared" si="523"/>
        <v>0</v>
      </c>
      <c r="Q1904">
        <f>IF(M1904=0,0,M1904/予定価格!B1892)</f>
        <v>0</v>
      </c>
      <c r="R1904">
        <f t="shared" si="516"/>
        <v>11</v>
      </c>
      <c r="S1904">
        <f t="shared" si="524"/>
        <v>0</v>
      </c>
      <c r="T1904" s="6">
        <f t="shared" si="525"/>
        <v>0</v>
      </c>
      <c r="U1904" s="6" t="e">
        <f>IF(予定価格!$G$1939=0,ROUND(予定価格!H1892*(入力表!$F$12/予定価格!$H$1943),-$F$14),ROUND((予定価格!G1892*(入力表!$F$12-予定価格!$H$1943)/予定価格!$G$1943)+予定価格!H1892,-$F$14))</f>
        <v>#DIV/0!</v>
      </c>
      <c r="V1904" t="e">
        <f>IF(U1904=0,1,IF(予定価格!O1892=0,1,(U1904-予定価格!P1892)/予定価格!O1892))</f>
        <v>#DIV/0!</v>
      </c>
      <c r="W1904" t="e">
        <f t="shared" si="517"/>
        <v>#DIV/0!</v>
      </c>
      <c r="X1904" t="e">
        <f t="shared" si="526"/>
        <v>#DIV/0!</v>
      </c>
      <c r="Y1904" t="e">
        <f>IF(U1904=0,0,IF(予定価格!G1892=0,0,(U1904-予定価格!H1892)/予定価格!G1892))</f>
        <v>#DIV/0!</v>
      </c>
      <c r="Z1904" t="e">
        <f t="shared" si="518"/>
        <v>#DIV/0!</v>
      </c>
      <c r="AA1904" t="e">
        <f t="shared" si="527"/>
        <v>#DIV/0!</v>
      </c>
      <c r="AB1904" s="6" t="e">
        <f t="shared" si="528"/>
        <v>#DIV/0!</v>
      </c>
    </row>
    <row r="1905" spans="1:28" hidden="1" x14ac:dyDescent="0.2">
      <c r="A1905">
        <f>+予定価格!A1893</f>
        <v>0</v>
      </c>
      <c r="B1905" s="268">
        <f>ROUND(予定価格!B1893*査定表!$B$1949,-D1905)+E1905</f>
        <v>0</v>
      </c>
      <c r="C1905" s="268"/>
      <c r="D1905" s="32">
        <f t="shared" si="513"/>
        <v>3</v>
      </c>
      <c r="E1905" s="33">
        <f t="shared" si="519"/>
        <v>0</v>
      </c>
      <c r="F1905" s="268">
        <f>IF($F$12=0,0,IF(予定価格!$G$1939=0,ROUND(予定価格!H1893*(入力表!$F$12/予定価格!$H$1943),-H1905),ROUND((予定価格!G1893*(入力表!$F$12-予定価格!$H$1943)/予定価格!$G$1943)+予定価格!H1893,-H1905)))+I1905</f>
        <v>0</v>
      </c>
      <c r="G1905" s="268"/>
      <c r="H1905" s="34">
        <f t="shared" si="514"/>
        <v>3</v>
      </c>
      <c r="I1905" s="35">
        <f t="shared" si="520"/>
        <v>0</v>
      </c>
      <c r="J1905" s="252">
        <f t="shared" si="521"/>
        <v>0</v>
      </c>
      <c r="K1905" s="12">
        <f t="shared" si="522"/>
        <v>0</v>
      </c>
      <c r="L1905" s="37"/>
      <c r="M1905" s="6">
        <f>ROUND(予定価格!B1893*査定表!$B$1949,-$F$14)</f>
        <v>0</v>
      </c>
      <c r="N1905">
        <f>IF(M1905=0,1,M1905/予定価格!B1893)</f>
        <v>1</v>
      </c>
      <c r="O1905">
        <f t="shared" si="515"/>
        <v>11</v>
      </c>
      <c r="P1905">
        <f t="shared" si="523"/>
        <v>0</v>
      </c>
      <c r="Q1905">
        <f>IF(M1905=0,0,M1905/予定価格!B1893)</f>
        <v>0</v>
      </c>
      <c r="R1905">
        <f t="shared" si="516"/>
        <v>11</v>
      </c>
      <c r="S1905">
        <f t="shared" si="524"/>
        <v>0</v>
      </c>
      <c r="T1905" s="6">
        <f t="shared" si="525"/>
        <v>0</v>
      </c>
      <c r="U1905" s="6" t="e">
        <f>IF(予定価格!$G$1939=0,ROUND(予定価格!H1893*(入力表!$F$12/予定価格!$H$1943),-$F$14),ROUND((予定価格!G1893*(入力表!$F$12-予定価格!$H$1943)/予定価格!$G$1943)+予定価格!H1893,-$F$14))</f>
        <v>#DIV/0!</v>
      </c>
      <c r="V1905" t="e">
        <f>IF(U1905=0,1,IF(予定価格!O1893=0,1,(U1905-予定価格!P1893)/予定価格!O1893))</f>
        <v>#DIV/0!</v>
      </c>
      <c r="W1905" t="e">
        <f t="shared" si="517"/>
        <v>#DIV/0!</v>
      </c>
      <c r="X1905" t="e">
        <f t="shared" si="526"/>
        <v>#DIV/0!</v>
      </c>
      <c r="Y1905" t="e">
        <f>IF(U1905=0,0,IF(予定価格!G1893=0,0,(U1905-予定価格!H1893)/予定価格!G1893))</f>
        <v>#DIV/0!</v>
      </c>
      <c r="Z1905" t="e">
        <f t="shared" si="518"/>
        <v>#DIV/0!</v>
      </c>
      <c r="AA1905" t="e">
        <f t="shared" si="527"/>
        <v>#DIV/0!</v>
      </c>
      <c r="AB1905" s="6" t="e">
        <f t="shared" si="528"/>
        <v>#DIV/0!</v>
      </c>
    </row>
    <row r="1906" spans="1:28" hidden="1" x14ac:dyDescent="0.2">
      <c r="A1906">
        <f>+予定価格!A1894</f>
        <v>0</v>
      </c>
      <c r="B1906" s="268">
        <f>ROUND(予定価格!B1894*査定表!$B$1949,-D1906)+E1906</f>
        <v>0</v>
      </c>
      <c r="C1906" s="268"/>
      <c r="D1906" s="32">
        <f t="shared" si="513"/>
        <v>3</v>
      </c>
      <c r="E1906" s="33">
        <f t="shared" si="519"/>
        <v>0</v>
      </c>
      <c r="F1906" s="268">
        <f>IF($F$12=0,0,IF(予定価格!$G$1939=0,ROUND(予定価格!H1894*(入力表!$F$12/予定価格!$H$1943),-H1906),ROUND((予定価格!G1894*(入力表!$F$12-予定価格!$H$1943)/予定価格!$G$1943)+予定価格!H1894,-H1906)))+I1906</f>
        <v>0</v>
      </c>
      <c r="G1906" s="268"/>
      <c r="H1906" s="34">
        <f t="shared" si="514"/>
        <v>3</v>
      </c>
      <c r="I1906" s="35">
        <f t="shared" si="520"/>
        <v>0</v>
      </c>
      <c r="J1906" s="252">
        <f t="shared" si="521"/>
        <v>0</v>
      </c>
      <c r="K1906" s="12">
        <f t="shared" si="522"/>
        <v>0</v>
      </c>
      <c r="L1906" s="37"/>
      <c r="M1906" s="6">
        <f>ROUND(予定価格!B1894*査定表!$B$1949,-$F$14)</f>
        <v>0</v>
      </c>
      <c r="N1906">
        <f>IF(M1906=0,1,M1906/予定価格!B1894)</f>
        <v>1</v>
      </c>
      <c r="O1906">
        <f t="shared" si="515"/>
        <v>11</v>
      </c>
      <c r="P1906">
        <f t="shared" si="523"/>
        <v>0</v>
      </c>
      <c r="Q1906">
        <f>IF(M1906=0,0,M1906/予定価格!B1894)</f>
        <v>0</v>
      </c>
      <c r="R1906">
        <f t="shared" si="516"/>
        <v>11</v>
      </c>
      <c r="S1906">
        <f t="shared" si="524"/>
        <v>0</v>
      </c>
      <c r="T1906" s="6">
        <f t="shared" si="525"/>
        <v>0</v>
      </c>
      <c r="U1906" s="6" t="e">
        <f>IF(予定価格!$G$1939=0,ROUND(予定価格!H1894*(入力表!$F$12/予定価格!$H$1943),-$F$14),ROUND((予定価格!G1894*(入力表!$F$12-予定価格!$H$1943)/予定価格!$G$1943)+予定価格!H1894,-$F$14))</f>
        <v>#DIV/0!</v>
      </c>
      <c r="V1906" t="e">
        <f>IF(U1906=0,1,IF(予定価格!O1894=0,1,(U1906-予定価格!P1894)/予定価格!O1894))</f>
        <v>#DIV/0!</v>
      </c>
      <c r="W1906" t="e">
        <f t="shared" si="517"/>
        <v>#DIV/0!</v>
      </c>
      <c r="X1906" t="e">
        <f t="shared" si="526"/>
        <v>#DIV/0!</v>
      </c>
      <c r="Y1906" t="e">
        <f>IF(U1906=0,0,IF(予定価格!G1894=0,0,(U1906-予定価格!H1894)/予定価格!G1894))</f>
        <v>#DIV/0!</v>
      </c>
      <c r="Z1906" t="e">
        <f t="shared" si="518"/>
        <v>#DIV/0!</v>
      </c>
      <c r="AA1906" t="e">
        <f t="shared" si="527"/>
        <v>#DIV/0!</v>
      </c>
      <c r="AB1906" s="6" t="e">
        <f t="shared" si="528"/>
        <v>#DIV/0!</v>
      </c>
    </row>
    <row r="1907" spans="1:28" hidden="1" x14ac:dyDescent="0.2">
      <c r="A1907">
        <f>+予定価格!A1895</f>
        <v>0</v>
      </c>
      <c r="B1907" s="268">
        <f>ROUND(予定価格!B1895*査定表!$B$1949,-D1907)+E1907</f>
        <v>0</v>
      </c>
      <c r="C1907" s="268"/>
      <c r="D1907" s="32">
        <f t="shared" si="513"/>
        <v>3</v>
      </c>
      <c r="E1907" s="33">
        <f t="shared" si="519"/>
        <v>0</v>
      </c>
      <c r="F1907" s="268">
        <f>IF($F$12=0,0,IF(予定価格!$G$1939=0,ROUND(予定価格!H1895*(入力表!$F$12/予定価格!$H$1943),-H1907),ROUND((予定価格!G1895*(入力表!$F$12-予定価格!$H$1943)/予定価格!$G$1943)+予定価格!H1895,-H1907)))+I1907</f>
        <v>0</v>
      </c>
      <c r="G1907" s="268"/>
      <c r="H1907" s="34">
        <f t="shared" si="514"/>
        <v>3</v>
      </c>
      <c r="I1907" s="35">
        <f t="shared" si="520"/>
        <v>0</v>
      </c>
      <c r="J1907" s="252">
        <f t="shared" si="521"/>
        <v>0</v>
      </c>
      <c r="K1907" s="12">
        <f t="shared" si="522"/>
        <v>0</v>
      </c>
      <c r="L1907" s="37"/>
      <c r="M1907" s="6">
        <f>ROUND(予定価格!B1895*査定表!$B$1949,-$F$14)</f>
        <v>0</v>
      </c>
      <c r="N1907">
        <f>IF(M1907=0,1,M1907/予定価格!B1895)</f>
        <v>1</v>
      </c>
      <c r="O1907">
        <f t="shared" si="515"/>
        <v>11</v>
      </c>
      <c r="P1907">
        <f t="shared" si="523"/>
        <v>0</v>
      </c>
      <c r="Q1907">
        <f>IF(M1907=0,0,M1907/予定価格!B1895)</f>
        <v>0</v>
      </c>
      <c r="R1907">
        <f t="shared" si="516"/>
        <v>11</v>
      </c>
      <c r="S1907">
        <f t="shared" si="524"/>
        <v>0</v>
      </c>
      <c r="T1907" s="6">
        <f t="shared" si="525"/>
        <v>0</v>
      </c>
      <c r="U1907" s="6" t="e">
        <f>IF(予定価格!$G$1939=0,ROUND(予定価格!H1895*(入力表!$F$12/予定価格!$H$1943),-$F$14),ROUND((予定価格!G1895*(入力表!$F$12-予定価格!$H$1943)/予定価格!$G$1943)+予定価格!H1895,-$F$14))</f>
        <v>#DIV/0!</v>
      </c>
      <c r="V1907" t="e">
        <f>IF(U1907=0,1,IF(予定価格!O1895=0,1,(U1907-予定価格!P1895)/予定価格!O1895))</f>
        <v>#DIV/0!</v>
      </c>
      <c r="W1907" t="e">
        <f t="shared" si="517"/>
        <v>#DIV/0!</v>
      </c>
      <c r="X1907" t="e">
        <f t="shared" si="526"/>
        <v>#DIV/0!</v>
      </c>
      <c r="Y1907" t="e">
        <f>IF(U1907=0,0,IF(予定価格!G1895=0,0,(U1907-予定価格!H1895)/予定価格!G1895))</f>
        <v>#DIV/0!</v>
      </c>
      <c r="Z1907" t="e">
        <f t="shared" si="518"/>
        <v>#DIV/0!</v>
      </c>
      <c r="AA1907" t="e">
        <f t="shared" si="527"/>
        <v>#DIV/0!</v>
      </c>
      <c r="AB1907" s="6" t="e">
        <f t="shared" si="528"/>
        <v>#DIV/0!</v>
      </c>
    </row>
    <row r="1908" spans="1:28" hidden="1" x14ac:dyDescent="0.2">
      <c r="A1908">
        <f>+予定価格!A1896</f>
        <v>0</v>
      </c>
      <c r="B1908" s="268">
        <f>ROUND(予定価格!B1896*査定表!$B$1949,-D1908)+E1908</f>
        <v>0</v>
      </c>
      <c r="C1908" s="268"/>
      <c r="D1908" s="32">
        <f t="shared" si="513"/>
        <v>3</v>
      </c>
      <c r="E1908" s="33">
        <f t="shared" si="519"/>
        <v>0</v>
      </c>
      <c r="F1908" s="268">
        <f>IF($F$12=0,0,IF(予定価格!$G$1939=0,ROUND(予定価格!H1896*(入力表!$F$12/予定価格!$H$1943),-H1908),ROUND((予定価格!G1896*(入力表!$F$12-予定価格!$H$1943)/予定価格!$G$1943)+予定価格!H1896,-H1908)))+I1908</f>
        <v>0</v>
      </c>
      <c r="G1908" s="268"/>
      <c r="H1908" s="34">
        <f t="shared" si="514"/>
        <v>3</v>
      </c>
      <c r="I1908" s="35">
        <f t="shared" si="520"/>
        <v>0</v>
      </c>
      <c r="J1908" s="252">
        <f t="shared" si="521"/>
        <v>0</v>
      </c>
      <c r="K1908" s="12">
        <f t="shared" si="522"/>
        <v>0</v>
      </c>
      <c r="L1908" s="37"/>
      <c r="M1908" s="6">
        <f>ROUND(予定価格!B1896*査定表!$B$1949,-$F$14)</f>
        <v>0</v>
      </c>
      <c r="N1908">
        <f>IF(M1908=0,1,M1908/予定価格!B1896)</f>
        <v>1</v>
      </c>
      <c r="O1908">
        <f t="shared" si="515"/>
        <v>11</v>
      </c>
      <c r="P1908">
        <f t="shared" si="523"/>
        <v>0</v>
      </c>
      <c r="Q1908">
        <f>IF(M1908=0,0,M1908/予定価格!B1896)</f>
        <v>0</v>
      </c>
      <c r="R1908">
        <f t="shared" si="516"/>
        <v>11</v>
      </c>
      <c r="S1908">
        <f t="shared" si="524"/>
        <v>0</v>
      </c>
      <c r="T1908" s="6">
        <f t="shared" si="525"/>
        <v>0</v>
      </c>
      <c r="U1908" s="6" t="e">
        <f>IF(予定価格!$G$1939=0,ROUND(予定価格!H1896*(入力表!$F$12/予定価格!$H$1943),-$F$14),ROUND((予定価格!G1896*(入力表!$F$12-予定価格!$H$1943)/予定価格!$G$1943)+予定価格!H1896,-$F$14))</f>
        <v>#DIV/0!</v>
      </c>
      <c r="V1908" t="e">
        <f>IF(U1908=0,1,IF(予定価格!O1896=0,1,(U1908-予定価格!P1896)/予定価格!O1896))</f>
        <v>#DIV/0!</v>
      </c>
      <c r="W1908" t="e">
        <f t="shared" si="517"/>
        <v>#DIV/0!</v>
      </c>
      <c r="X1908" t="e">
        <f t="shared" si="526"/>
        <v>#DIV/0!</v>
      </c>
      <c r="Y1908" t="e">
        <f>IF(U1908=0,0,IF(予定価格!G1896=0,0,(U1908-予定価格!H1896)/予定価格!G1896))</f>
        <v>#DIV/0!</v>
      </c>
      <c r="Z1908" t="e">
        <f t="shared" si="518"/>
        <v>#DIV/0!</v>
      </c>
      <c r="AA1908" t="e">
        <f t="shared" si="527"/>
        <v>#DIV/0!</v>
      </c>
      <c r="AB1908" s="6" t="e">
        <f t="shared" si="528"/>
        <v>#DIV/0!</v>
      </c>
    </row>
    <row r="1909" spans="1:28" hidden="1" x14ac:dyDescent="0.2">
      <c r="A1909">
        <f>+予定価格!A1897</f>
        <v>0</v>
      </c>
      <c r="B1909" s="268">
        <f>ROUND(予定価格!B1897*査定表!$B$1949,-D1909)+E1909</f>
        <v>0</v>
      </c>
      <c r="C1909" s="268"/>
      <c r="D1909" s="32">
        <f t="shared" si="513"/>
        <v>3</v>
      </c>
      <c r="E1909" s="33">
        <f t="shared" si="519"/>
        <v>0</v>
      </c>
      <c r="F1909" s="268">
        <f>IF($F$12=0,0,IF(予定価格!$G$1939=0,ROUND(予定価格!H1897*(入力表!$F$12/予定価格!$H$1943),-H1909),ROUND((予定価格!G1897*(入力表!$F$12-予定価格!$H$1943)/予定価格!$G$1943)+予定価格!H1897,-H1909)))+I1909</f>
        <v>0</v>
      </c>
      <c r="G1909" s="268"/>
      <c r="H1909" s="34">
        <f t="shared" si="514"/>
        <v>3</v>
      </c>
      <c r="I1909" s="35">
        <f t="shared" si="520"/>
        <v>0</v>
      </c>
      <c r="J1909" s="252">
        <f t="shared" si="521"/>
        <v>0</v>
      </c>
      <c r="K1909" s="12">
        <f t="shared" si="522"/>
        <v>0</v>
      </c>
      <c r="L1909" s="37"/>
      <c r="M1909" s="6">
        <f>ROUND(予定価格!B1897*査定表!$B$1949,-$F$14)</f>
        <v>0</v>
      </c>
      <c r="N1909">
        <f>IF(M1909=0,1,M1909/予定価格!B1897)</f>
        <v>1</v>
      </c>
      <c r="O1909">
        <f t="shared" si="515"/>
        <v>11</v>
      </c>
      <c r="P1909">
        <f t="shared" si="523"/>
        <v>0</v>
      </c>
      <c r="Q1909">
        <f>IF(M1909=0,0,M1909/予定価格!B1897)</f>
        <v>0</v>
      </c>
      <c r="R1909">
        <f t="shared" si="516"/>
        <v>11</v>
      </c>
      <c r="S1909">
        <f t="shared" si="524"/>
        <v>0</v>
      </c>
      <c r="T1909" s="6">
        <f t="shared" si="525"/>
        <v>0</v>
      </c>
      <c r="U1909" s="6" t="e">
        <f>IF(予定価格!$G$1939=0,ROUND(予定価格!H1897*(入力表!$F$12/予定価格!$H$1943),-$F$14),ROUND((予定価格!G1897*(入力表!$F$12-予定価格!$H$1943)/予定価格!$G$1943)+予定価格!H1897,-$F$14))</f>
        <v>#DIV/0!</v>
      </c>
      <c r="V1909" t="e">
        <f>IF(U1909=0,1,IF(予定価格!O1897=0,1,(U1909-予定価格!P1897)/予定価格!O1897))</f>
        <v>#DIV/0!</v>
      </c>
      <c r="W1909" t="e">
        <f t="shared" si="517"/>
        <v>#DIV/0!</v>
      </c>
      <c r="X1909" t="e">
        <f t="shared" si="526"/>
        <v>#DIV/0!</v>
      </c>
      <c r="Y1909" t="e">
        <f>IF(U1909=0,0,IF(予定価格!G1897=0,0,(U1909-予定価格!H1897)/予定価格!G1897))</f>
        <v>#DIV/0!</v>
      </c>
      <c r="Z1909" t="e">
        <f t="shared" si="518"/>
        <v>#DIV/0!</v>
      </c>
      <c r="AA1909" t="e">
        <f t="shared" si="527"/>
        <v>#DIV/0!</v>
      </c>
      <c r="AB1909" s="6" t="e">
        <f t="shared" si="528"/>
        <v>#DIV/0!</v>
      </c>
    </row>
    <row r="1910" spans="1:28" hidden="1" x14ac:dyDescent="0.2">
      <c r="A1910">
        <f>+予定価格!A1898</f>
        <v>0</v>
      </c>
      <c r="B1910" s="268">
        <f>ROUND(予定価格!B1898*査定表!$B$1949,-D1910)+E1910</f>
        <v>0</v>
      </c>
      <c r="C1910" s="268"/>
      <c r="D1910" s="32">
        <f t="shared" si="513"/>
        <v>3</v>
      </c>
      <c r="E1910" s="33">
        <f t="shared" si="519"/>
        <v>0</v>
      </c>
      <c r="F1910" s="268">
        <f>IF($F$12=0,0,IF(予定価格!$G$1939=0,ROUND(予定価格!H1898*(入力表!$F$12/予定価格!$H$1943),-H1910),ROUND((予定価格!G1898*(入力表!$F$12-予定価格!$H$1943)/予定価格!$G$1943)+予定価格!H1898,-H1910)))+I1910</f>
        <v>0</v>
      </c>
      <c r="G1910" s="268"/>
      <c r="H1910" s="34">
        <f t="shared" si="514"/>
        <v>3</v>
      </c>
      <c r="I1910" s="35">
        <f t="shared" si="520"/>
        <v>0</v>
      </c>
      <c r="J1910" s="252">
        <f t="shared" si="521"/>
        <v>0</v>
      </c>
      <c r="K1910" s="12">
        <f t="shared" si="522"/>
        <v>0</v>
      </c>
      <c r="L1910" s="37"/>
      <c r="M1910" s="6">
        <f>ROUND(予定価格!B1898*査定表!$B$1949,-$F$14)</f>
        <v>0</v>
      </c>
      <c r="N1910">
        <f>IF(M1910=0,1,M1910/予定価格!B1898)</f>
        <v>1</v>
      </c>
      <c r="O1910">
        <f t="shared" si="515"/>
        <v>11</v>
      </c>
      <c r="P1910">
        <f t="shared" si="523"/>
        <v>0</v>
      </c>
      <c r="Q1910">
        <f>IF(M1910=0,0,M1910/予定価格!B1898)</f>
        <v>0</v>
      </c>
      <c r="R1910">
        <f t="shared" si="516"/>
        <v>11</v>
      </c>
      <c r="S1910">
        <f t="shared" si="524"/>
        <v>0</v>
      </c>
      <c r="T1910" s="6">
        <f t="shared" si="525"/>
        <v>0</v>
      </c>
      <c r="U1910" s="6" t="e">
        <f>IF(予定価格!$G$1939=0,ROUND(予定価格!H1898*(入力表!$F$12/予定価格!$H$1943),-$F$14),ROUND((予定価格!G1898*(入力表!$F$12-予定価格!$H$1943)/予定価格!$G$1943)+予定価格!H1898,-$F$14))</f>
        <v>#DIV/0!</v>
      </c>
      <c r="V1910" t="e">
        <f>IF(U1910=0,1,IF(予定価格!O1898=0,1,(U1910-予定価格!P1898)/予定価格!O1898))</f>
        <v>#DIV/0!</v>
      </c>
      <c r="W1910" t="e">
        <f t="shared" si="517"/>
        <v>#DIV/0!</v>
      </c>
      <c r="X1910" t="e">
        <f t="shared" si="526"/>
        <v>#DIV/0!</v>
      </c>
      <c r="Y1910" t="e">
        <f>IF(U1910=0,0,IF(予定価格!G1898=0,0,(U1910-予定価格!H1898)/予定価格!G1898))</f>
        <v>#DIV/0!</v>
      </c>
      <c r="Z1910" t="e">
        <f t="shared" si="518"/>
        <v>#DIV/0!</v>
      </c>
      <c r="AA1910" t="e">
        <f t="shared" si="527"/>
        <v>#DIV/0!</v>
      </c>
      <c r="AB1910" s="6" t="e">
        <f t="shared" si="528"/>
        <v>#DIV/0!</v>
      </c>
    </row>
    <row r="1911" spans="1:28" hidden="1" x14ac:dyDescent="0.2">
      <c r="A1911">
        <f>+予定価格!A1899</f>
        <v>0</v>
      </c>
      <c r="B1911" s="268">
        <f>ROUND(予定価格!B1899*査定表!$B$1949,-D1911)+E1911</f>
        <v>0</v>
      </c>
      <c r="C1911" s="268"/>
      <c r="D1911" s="32">
        <f t="shared" si="513"/>
        <v>3</v>
      </c>
      <c r="E1911" s="33">
        <f t="shared" si="519"/>
        <v>0</v>
      </c>
      <c r="F1911" s="268">
        <f>IF($F$12=0,0,IF(予定価格!$G$1939=0,ROUND(予定価格!H1899*(入力表!$F$12/予定価格!$H$1943),-H1911),ROUND((予定価格!G1899*(入力表!$F$12-予定価格!$H$1943)/予定価格!$G$1943)+予定価格!H1899,-H1911)))+I1911</f>
        <v>0</v>
      </c>
      <c r="G1911" s="268"/>
      <c r="H1911" s="34">
        <f t="shared" si="514"/>
        <v>3</v>
      </c>
      <c r="I1911" s="35">
        <f t="shared" si="520"/>
        <v>0</v>
      </c>
      <c r="J1911" s="252">
        <f t="shared" si="521"/>
        <v>0</v>
      </c>
      <c r="K1911" s="12">
        <f t="shared" si="522"/>
        <v>0</v>
      </c>
      <c r="L1911" s="37"/>
      <c r="M1911" s="6">
        <f>ROUND(予定価格!B1899*査定表!$B$1949,-$F$14)</f>
        <v>0</v>
      </c>
      <c r="N1911">
        <f>IF(M1911=0,1,M1911/予定価格!B1899)</f>
        <v>1</v>
      </c>
      <c r="O1911">
        <f t="shared" si="515"/>
        <v>11</v>
      </c>
      <c r="P1911">
        <f t="shared" si="523"/>
        <v>0</v>
      </c>
      <c r="Q1911">
        <f>IF(M1911=0,0,M1911/予定価格!B1899)</f>
        <v>0</v>
      </c>
      <c r="R1911">
        <f t="shared" si="516"/>
        <v>11</v>
      </c>
      <c r="S1911">
        <f t="shared" si="524"/>
        <v>0</v>
      </c>
      <c r="T1911" s="6">
        <f t="shared" si="525"/>
        <v>0</v>
      </c>
      <c r="U1911" s="6" t="e">
        <f>IF(予定価格!$G$1939=0,ROUND(予定価格!H1899*(入力表!$F$12/予定価格!$H$1943),-$F$14),ROUND((予定価格!G1899*(入力表!$F$12-予定価格!$H$1943)/予定価格!$G$1943)+予定価格!H1899,-$F$14))</f>
        <v>#DIV/0!</v>
      </c>
      <c r="V1911" t="e">
        <f>IF(U1911=0,1,IF(予定価格!O1899=0,1,(U1911-予定価格!P1899)/予定価格!O1899))</f>
        <v>#DIV/0!</v>
      </c>
      <c r="W1911" t="e">
        <f t="shared" si="517"/>
        <v>#DIV/0!</v>
      </c>
      <c r="X1911" t="e">
        <f t="shared" si="526"/>
        <v>#DIV/0!</v>
      </c>
      <c r="Y1911" t="e">
        <f>IF(U1911=0,0,IF(予定価格!G1899=0,0,(U1911-予定価格!H1899)/予定価格!G1899))</f>
        <v>#DIV/0!</v>
      </c>
      <c r="Z1911" t="e">
        <f t="shared" si="518"/>
        <v>#DIV/0!</v>
      </c>
      <c r="AA1911" t="e">
        <f t="shared" si="527"/>
        <v>#DIV/0!</v>
      </c>
      <c r="AB1911" s="6" t="e">
        <f t="shared" si="528"/>
        <v>#DIV/0!</v>
      </c>
    </row>
    <row r="1912" spans="1:28" hidden="1" x14ac:dyDescent="0.2">
      <c r="A1912">
        <f>+予定価格!A1900</f>
        <v>0</v>
      </c>
      <c r="B1912" s="268">
        <f>ROUND(予定価格!B1900*査定表!$B$1949,-D1912)+E1912</f>
        <v>0</v>
      </c>
      <c r="C1912" s="268"/>
      <c r="D1912" s="32">
        <f t="shared" si="513"/>
        <v>3</v>
      </c>
      <c r="E1912" s="33">
        <f t="shared" si="519"/>
        <v>0</v>
      </c>
      <c r="F1912" s="268">
        <f>IF($F$12=0,0,IF(予定価格!$G$1939=0,ROUND(予定価格!H1900*(入力表!$F$12/予定価格!$H$1943),-H1912),ROUND((予定価格!G1900*(入力表!$F$12-予定価格!$H$1943)/予定価格!$G$1943)+予定価格!H1900,-H1912)))+I1912</f>
        <v>0</v>
      </c>
      <c r="G1912" s="268"/>
      <c r="H1912" s="34">
        <f t="shared" si="514"/>
        <v>3</v>
      </c>
      <c r="I1912" s="35">
        <f t="shared" si="520"/>
        <v>0</v>
      </c>
      <c r="J1912" s="252">
        <f t="shared" si="521"/>
        <v>0</v>
      </c>
      <c r="K1912" s="12">
        <f t="shared" si="522"/>
        <v>0</v>
      </c>
      <c r="L1912" s="37"/>
      <c r="M1912" s="6">
        <f>ROUND(予定価格!B1900*査定表!$B$1949,-$F$14)</f>
        <v>0</v>
      </c>
      <c r="N1912">
        <f>IF(M1912=0,1,M1912/予定価格!B1900)</f>
        <v>1</v>
      </c>
      <c r="O1912">
        <f t="shared" si="515"/>
        <v>11</v>
      </c>
      <c r="P1912">
        <f t="shared" si="523"/>
        <v>0</v>
      </c>
      <c r="Q1912">
        <f>IF(M1912=0,0,M1912/予定価格!B1900)</f>
        <v>0</v>
      </c>
      <c r="R1912">
        <f t="shared" si="516"/>
        <v>11</v>
      </c>
      <c r="S1912">
        <f t="shared" si="524"/>
        <v>0</v>
      </c>
      <c r="T1912" s="6">
        <f t="shared" si="525"/>
        <v>0</v>
      </c>
      <c r="U1912" s="6" t="e">
        <f>IF(予定価格!$G$1939=0,ROUND(予定価格!H1900*(入力表!$F$12/予定価格!$H$1943),-$F$14),ROUND((予定価格!G1900*(入力表!$F$12-予定価格!$H$1943)/予定価格!$G$1943)+予定価格!H1900,-$F$14))</f>
        <v>#DIV/0!</v>
      </c>
      <c r="V1912" t="e">
        <f>IF(U1912=0,1,IF(予定価格!O1900=0,1,(U1912-予定価格!P1900)/予定価格!O1900))</f>
        <v>#DIV/0!</v>
      </c>
      <c r="W1912" t="e">
        <f t="shared" si="517"/>
        <v>#DIV/0!</v>
      </c>
      <c r="X1912" t="e">
        <f t="shared" si="526"/>
        <v>#DIV/0!</v>
      </c>
      <c r="Y1912" t="e">
        <f>IF(U1912=0,0,IF(予定価格!G1900=0,0,(U1912-予定価格!H1900)/予定価格!G1900))</f>
        <v>#DIV/0!</v>
      </c>
      <c r="Z1912" t="e">
        <f t="shared" si="518"/>
        <v>#DIV/0!</v>
      </c>
      <c r="AA1912" t="e">
        <f t="shared" si="527"/>
        <v>#DIV/0!</v>
      </c>
      <c r="AB1912" s="6" t="e">
        <f t="shared" si="528"/>
        <v>#DIV/0!</v>
      </c>
    </row>
    <row r="1913" spans="1:28" hidden="1" x14ac:dyDescent="0.2">
      <c r="A1913">
        <f>+予定価格!A1901</f>
        <v>0</v>
      </c>
      <c r="B1913" s="268">
        <f>ROUND(予定価格!B1901*査定表!$B$1949,-D1913)+E1913</f>
        <v>0</v>
      </c>
      <c r="C1913" s="268"/>
      <c r="D1913" s="32">
        <f t="shared" si="513"/>
        <v>3</v>
      </c>
      <c r="E1913" s="33">
        <f t="shared" si="519"/>
        <v>0</v>
      </c>
      <c r="F1913" s="268">
        <f>IF($F$12=0,0,IF(予定価格!$G$1939=0,ROUND(予定価格!H1901*(入力表!$F$12/予定価格!$H$1943),-H1913),ROUND((予定価格!G1901*(入力表!$F$12-予定価格!$H$1943)/予定価格!$G$1943)+予定価格!H1901,-H1913)))+I1913</f>
        <v>0</v>
      </c>
      <c r="G1913" s="268"/>
      <c r="H1913" s="34">
        <f t="shared" si="514"/>
        <v>3</v>
      </c>
      <c r="I1913" s="35">
        <f t="shared" si="520"/>
        <v>0</v>
      </c>
      <c r="J1913" s="252">
        <f t="shared" si="521"/>
        <v>0</v>
      </c>
      <c r="K1913" s="12">
        <f t="shared" si="522"/>
        <v>0</v>
      </c>
      <c r="L1913" s="37"/>
      <c r="M1913" s="6">
        <f>ROUND(予定価格!B1901*査定表!$B$1949,-$F$14)</f>
        <v>0</v>
      </c>
      <c r="N1913">
        <f>IF(M1913=0,1,M1913/予定価格!B1901)</f>
        <v>1</v>
      </c>
      <c r="O1913">
        <f t="shared" si="515"/>
        <v>11</v>
      </c>
      <c r="P1913">
        <f t="shared" si="523"/>
        <v>0</v>
      </c>
      <c r="Q1913">
        <f>IF(M1913=0,0,M1913/予定価格!B1901)</f>
        <v>0</v>
      </c>
      <c r="R1913">
        <f t="shared" si="516"/>
        <v>11</v>
      </c>
      <c r="S1913">
        <f t="shared" si="524"/>
        <v>0</v>
      </c>
      <c r="T1913" s="6">
        <f t="shared" si="525"/>
        <v>0</v>
      </c>
      <c r="U1913" s="6" t="e">
        <f>IF(予定価格!$G$1939=0,ROUND(予定価格!H1901*(入力表!$F$12/予定価格!$H$1943),-$F$14),ROUND((予定価格!G1901*(入力表!$F$12-予定価格!$H$1943)/予定価格!$G$1943)+予定価格!H1901,-$F$14))</f>
        <v>#DIV/0!</v>
      </c>
      <c r="V1913" t="e">
        <f>IF(U1913=0,1,IF(予定価格!O1901=0,1,(U1913-予定価格!P1901)/予定価格!O1901))</f>
        <v>#DIV/0!</v>
      </c>
      <c r="W1913" t="e">
        <f t="shared" si="517"/>
        <v>#DIV/0!</v>
      </c>
      <c r="X1913" t="e">
        <f t="shared" si="526"/>
        <v>#DIV/0!</v>
      </c>
      <c r="Y1913" t="e">
        <f>IF(U1913=0,0,IF(予定価格!G1901=0,0,(U1913-予定価格!H1901)/予定価格!G1901))</f>
        <v>#DIV/0!</v>
      </c>
      <c r="Z1913" t="e">
        <f t="shared" si="518"/>
        <v>#DIV/0!</v>
      </c>
      <c r="AA1913" t="e">
        <f t="shared" si="527"/>
        <v>#DIV/0!</v>
      </c>
      <c r="AB1913" s="6" t="e">
        <f t="shared" si="528"/>
        <v>#DIV/0!</v>
      </c>
    </row>
    <row r="1914" spans="1:28" hidden="1" x14ac:dyDescent="0.2">
      <c r="A1914">
        <f>+予定価格!A1902</f>
        <v>0</v>
      </c>
      <c r="B1914" s="268">
        <f>ROUND(予定価格!B1902*査定表!$B$1949,-D1914)+E1914</f>
        <v>0</v>
      </c>
      <c r="C1914" s="268"/>
      <c r="D1914" s="32">
        <f t="shared" si="513"/>
        <v>3</v>
      </c>
      <c r="E1914" s="33">
        <f t="shared" si="519"/>
        <v>0</v>
      </c>
      <c r="F1914" s="268">
        <f>IF($F$12=0,0,IF(予定価格!$G$1939=0,ROUND(予定価格!H1902*(入力表!$F$12/予定価格!$H$1943),-H1914),ROUND((予定価格!G1902*(入力表!$F$12-予定価格!$H$1943)/予定価格!$G$1943)+予定価格!H1902,-H1914)))+I1914</f>
        <v>0</v>
      </c>
      <c r="G1914" s="268"/>
      <c r="H1914" s="34">
        <f t="shared" si="514"/>
        <v>3</v>
      </c>
      <c r="I1914" s="35">
        <f t="shared" si="520"/>
        <v>0</v>
      </c>
      <c r="J1914" s="252">
        <f t="shared" si="521"/>
        <v>0</v>
      </c>
      <c r="K1914" s="12">
        <f t="shared" si="522"/>
        <v>0</v>
      </c>
      <c r="L1914" s="37"/>
      <c r="M1914" s="6">
        <f>ROUND(予定価格!B1902*査定表!$B$1949,-$F$14)</f>
        <v>0</v>
      </c>
      <c r="N1914">
        <f>IF(M1914=0,1,M1914/予定価格!B1902)</f>
        <v>1</v>
      </c>
      <c r="O1914">
        <f t="shared" si="515"/>
        <v>11</v>
      </c>
      <c r="P1914">
        <f t="shared" si="523"/>
        <v>0</v>
      </c>
      <c r="Q1914">
        <f>IF(M1914=0,0,M1914/予定価格!B1902)</f>
        <v>0</v>
      </c>
      <c r="R1914">
        <f t="shared" si="516"/>
        <v>11</v>
      </c>
      <c r="S1914">
        <f t="shared" si="524"/>
        <v>0</v>
      </c>
      <c r="T1914" s="6">
        <f t="shared" si="525"/>
        <v>0</v>
      </c>
      <c r="U1914" s="6" t="e">
        <f>IF(予定価格!$G$1939=0,ROUND(予定価格!H1902*(入力表!$F$12/予定価格!$H$1943),-$F$14),ROUND((予定価格!G1902*(入力表!$F$12-予定価格!$H$1943)/予定価格!$G$1943)+予定価格!H1902,-$F$14))</f>
        <v>#DIV/0!</v>
      </c>
      <c r="V1914" t="e">
        <f>IF(U1914=0,1,IF(予定価格!O1902=0,1,(U1914-予定価格!P1902)/予定価格!O1902))</f>
        <v>#DIV/0!</v>
      </c>
      <c r="W1914" t="e">
        <f t="shared" si="517"/>
        <v>#DIV/0!</v>
      </c>
      <c r="X1914" t="e">
        <f t="shared" si="526"/>
        <v>#DIV/0!</v>
      </c>
      <c r="Y1914" t="e">
        <f>IF(U1914=0,0,IF(予定価格!G1902=0,0,(U1914-予定価格!H1902)/予定価格!G1902))</f>
        <v>#DIV/0!</v>
      </c>
      <c r="Z1914" t="e">
        <f t="shared" si="518"/>
        <v>#DIV/0!</v>
      </c>
      <c r="AA1914" t="e">
        <f t="shared" si="527"/>
        <v>#DIV/0!</v>
      </c>
      <c r="AB1914" s="6" t="e">
        <f t="shared" si="528"/>
        <v>#DIV/0!</v>
      </c>
    </row>
    <row r="1915" spans="1:28" hidden="1" x14ac:dyDescent="0.2">
      <c r="A1915">
        <f>+予定価格!A1903</f>
        <v>0</v>
      </c>
      <c r="B1915" s="268">
        <f>ROUND(予定価格!B1903*査定表!$B$1949,-D1915)+E1915</f>
        <v>0</v>
      </c>
      <c r="C1915" s="268"/>
      <c r="D1915" s="32">
        <f t="shared" si="513"/>
        <v>3</v>
      </c>
      <c r="E1915" s="33">
        <f t="shared" si="519"/>
        <v>0</v>
      </c>
      <c r="F1915" s="268">
        <f>IF($F$12=0,0,IF(予定価格!$G$1939=0,ROUND(予定価格!H1903*(入力表!$F$12/予定価格!$H$1943),-H1915),ROUND((予定価格!G1903*(入力表!$F$12-予定価格!$H$1943)/予定価格!$G$1943)+予定価格!H1903,-H1915)))+I1915</f>
        <v>0</v>
      </c>
      <c r="G1915" s="268"/>
      <c r="H1915" s="34">
        <f t="shared" si="514"/>
        <v>3</v>
      </c>
      <c r="I1915" s="35">
        <f t="shared" si="520"/>
        <v>0</v>
      </c>
      <c r="J1915" s="252">
        <f t="shared" si="521"/>
        <v>0</v>
      </c>
      <c r="K1915" s="12">
        <f t="shared" si="522"/>
        <v>0</v>
      </c>
      <c r="L1915" s="37"/>
      <c r="M1915" s="6">
        <f>ROUND(予定価格!B1903*査定表!$B$1949,-$F$14)</f>
        <v>0</v>
      </c>
      <c r="N1915">
        <f>IF(M1915=0,1,M1915/予定価格!B1903)</f>
        <v>1</v>
      </c>
      <c r="O1915">
        <f t="shared" si="515"/>
        <v>11</v>
      </c>
      <c r="P1915">
        <f t="shared" si="523"/>
        <v>0</v>
      </c>
      <c r="Q1915">
        <f>IF(M1915=0,0,M1915/予定価格!B1903)</f>
        <v>0</v>
      </c>
      <c r="R1915">
        <f t="shared" si="516"/>
        <v>11</v>
      </c>
      <c r="S1915">
        <f t="shared" si="524"/>
        <v>0</v>
      </c>
      <c r="T1915" s="6">
        <f t="shared" si="525"/>
        <v>0</v>
      </c>
      <c r="U1915" s="6" t="e">
        <f>IF(予定価格!$G$1939=0,ROUND(予定価格!H1903*(入力表!$F$12/予定価格!$H$1943),-$F$14),ROUND((予定価格!G1903*(入力表!$F$12-予定価格!$H$1943)/予定価格!$G$1943)+予定価格!H1903,-$F$14))</f>
        <v>#DIV/0!</v>
      </c>
      <c r="V1915" t="e">
        <f>IF(U1915=0,1,IF(予定価格!O1903=0,1,(U1915-予定価格!P1903)/予定価格!O1903))</f>
        <v>#DIV/0!</v>
      </c>
      <c r="W1915" t="e">
        <f t="shared" si="517"/>
        <v>#DIV/0!</v>
      </c>
      <c r="X1915" t="e">
        <f t="shared" si="526"/>
        <v>#DIV/0!</v>
      </c>
      <c r="Y1915" t="e">
        <f>IF(U1915=0,0,IF(予定価格!G1903=0,0,(U1915-予定価格!H1903)/予定価格!G1903))</f>
        <v>#DIV/0!</v>
      </c>
      <c r="Z1915" t="e">
        <f t="shared" si="518"/>
        <v>#DIV/0!</v>
      </c>
      <c r="AA1915" t="e">
        <f t="shared" si="527"/>
        <v>#DIV/0!</v>
      </c>
      <c r="AB1915" s="6" t="e">
        <f t="shared" si="528"/>
        <v>#DIV/0!</v>
      </c>
    </row>
    <row r="1916" spans="1:28" hidden="1" x14ac:dyDescent="0.2">
      <c r="A1916">
        <f>+予定価格!A1904</f>
        <v>0</v>
      </c>
      <c r="B1916" s="268">
        <f>ROUND(予定価格!B1904*査定表!$B$1949,-D1916)+E1916</f>
        <v>0</v>
      </c>
      <c r="C1916" s="268"/>
      <c r="D1916" s="32">
        <f t="shared" si="513"/>
        <v>3</v>
      </c>
      <c r="E1916" s="33">
        <f t="shared" si="519"/>
        <v>0</v>
      </c>
      <c r="F1916" s="268">
        <f>IF($F$12=0,0,IF(予定価格!$G$1939=0,ROUND(予定価格!H1904*(入力表!$F$12/予定価格!$H$1943),-H1916),ROUND((予定価格!G1904*(入力表!$F$12-予定価格!$H$1943)/予定価格!$G$1943)+予定価格!H1904,-H1916)))+I1916</f>
        <v>0</v>
      </c>
      <c r="G1916" s="268"/>
      <c r="H1916" s="34">
        <f t="shared" si="514"/>
        <v>3</v>
      </c>
      <c r="I1916" s="35">
        <f t="shared" si="520"/>
        <v>0</v>
      </c>
      <c r="J1916" s="252">
        <f t="shared" si="521"/>
        <v>0</v>
      </c>
      <c r="K1916" s="12">
        <f t="shared" si="522"/>
        <v>0</v>
      </c>
      <c r="L1916" s="37"/>
      <c r="M1916" s="6">
        <f>ROUND(予定価格!B1904*査定表!$B$1949,-$F$14)</f>
        <v>0</v>
      </c>
      <c r="N1916">
        <f>IF(M1916=0,1,M1916/予定価格!B1904)</f>
        <v>1</v>
      </c>
      <c r="O1916">
        <f t="shared" si="515"/>
        <v>11</v>
      </c>
      <c r="P1916">
        <f t="shared" si="523"/>
        <v>0</v>
      </c>
      <c r="Q1916">
        <f>IF(M1916=0,0,M1916/予定価格!B1904)</f>
        <v>0</v>
      </c>
      <c r="R1916">
        <f t="shared" si="516"/>
        <v>11</v>
      </c>
      <c r="S1916">
        <f t="shared" si="524"/>
        <v>0</v>
      </c>
      <c r="T1916" s="6">
        <f t="shared" si="525"/>
        <v>0</v>
      </c>
      <c r="U1916" s="6" t="e">
        <f>IF(予定価格!$G$1939=0,ROUND(予定価格!H1904*(入力表!$F$12/予定価格!$H$1943),-$F$14),ROUND((予定価格!G1904*(入力表!$F$12-予定価格!$H$1943)/予定価格!$G$1943)+予定価格!H1904,-$F$14))</f>
        <v>#DIV/0!</v>
      </c>
      <c r="V1916" t="e">
        <f>IF(U1916=0,1,IF(予定価格!O1904=0,1,(U1916-予定価格!P1904)/予定価格!O1904))</f>
        <v>#DIV/0!</v>
      </c>
      <c r="W1916" t="e">
        <f t="shared" si="517"/>
        <v>#DIV/0!</v>
      </c>
      <c r="X1916" t="e">
        <f t="shared" si="526"/>
        <v>#DIV/0!</v>
      </c>
      <c r="Y1916" t="e">
        <f>IF(U1916=0,0,IF(予定価格!G1904=0,0,(U1916-予定価格!H1904)/予定価格!G1904))</f>
        <v>#DIV/0!</v>
      </c>
      <c r="Z1916" t="e">
        <f t="shared" si="518"/>
        <v>#DIV/0!</v>
      </c>
      <c r="AA1916" t="e">
        <f t="shared" si="527"/>
        <v>#DIV/0!</v>
      </c>
      <c r="AB1916" s="6" t="e">
        <f t="shared" si="528"/>
        <v>#DIV/0!</v>
      </c>
    </row>
    <row r="1917" spans="1:28" hidden="1" x14ac:dyDescent="0.2">
      <c r="A1917">
        <f>+予定価格!A1905</f>
        <v>0</v>
      </c>
      <c r="B1917" s="268">
        <f>ROUND(予定価格!B1905*査定表!$B$1949,-D1917)+E1917</f>
        <v>0</v>
      </c>
      <c r="C1917" s="268"/>
      <c r="D1917" s="32">
        <f t="shared" si="513"/>
        <v>3</v>
      </c>
      <c r="E1917" s="33">
        <f t="shared" si="519"/>
        <v>0</v>
      </c>
      <c r="F1917" s="268">
        <f>IF($F$12=0,0,IF(予定価格!$G$1939=0,ROUND(予定価格!H1905*(入力表!$F$12/予定価格!$H$1943),-H1917),ROUND((予定価格!G1905*(入力表!$F$12-予定価格!$H$1943)/予定価格!$G$1943)+予定価格!H1905,-H1917)))+I1917</f>
        <v>0</v>
      </c>
      <c r="G1917" s="268"/>
      <c r="H1917" s="34">
        <f t="shared" si="514"/>
        <v>3</v>
      </c>
      <c r="I1917" s="35">
        <f t="shared" si="520"/>
        <v>0</v>
      </c>
      <c r="J1917" s="252">
        <f t="shared" si="521"/>
        <v>0</v>
      </c>
      <c r="K1917" s="12">
        <f t="shared" si="522"/>
        <v>0</v>
      </c>
      <c r="L1917" s="37"/>
      <c r="M1917" s="6">
        <f>ROUND(予定価格!B1905*査定表!$B$1949,-$F$14)</f>
        <v>0</v>
      </c>
      <c r="N1917">
        <f>IF(M1917=0,1,M1917/予定価格!B1905)</f>
        <v>1</v>
      </c>
      <c r="O1917">
        <f t="shared" si="515"/>
        <v>11</v>
      </c>
      <c r="P1917">
        <f t="shared" si="523"/>
        <v>0</v>
      </c>
      <c r="Q1917">
        <f>IF(M1917=0,0,M1917/予定価格!B1905)</f>
        <v>0</v>
      </c>
      <c r="R1917">
        <f t="shared" si="516"/>
        <v>11</v>
      </c>
      <c r="S1917">
        <f t="shared" si="524"/>
        <v>0</v>
      </c>
      <c r="T1917" s="6">
        <f t="shared" si="525"/>
        <v>0</v>
      </c>
      <c r="U1917" s="6" t="e">
        <f>IF(予定価格!$G$1939=0,ROUND(予定価格!H1905*(入力表!$F$12/予定価格!$H$1943),-$F$14),ROUND((予定価格!G1905*(入力表!$F$12-予定価格!$H$1943)/予定価格!$G$1943)+予定価格!H1905,-$F$14))</f>
        <v>#DIV/0!</v>
      </c>
      <c r="V1917" t="e">
        <f>IF(U1917=0,1,IF(予定価格!O1905=0,1,(U1917-予定価格!P1905)/予定価格!O1905))</f>
        <v>#DIV/0!</v>
      </c>
      <c r="W1917" t="e">
        <f t="shared" si="517"/>
        <v>#DIV/0!</v>
      </c>
      <c r="X1917" t="e">
        <f t="shared" si="526"/>
        <v>#DIV/0!</v>
      </c>
      <c r="Y1917" t="e">
        <f>IF(U1917=0,0,IF(予定価格!G1905=0,0,(U1917-予定価格!H1905)/予定価格!G1905))</f>
        <v>#DIV/0!</v>
      </c>
      <c r="Z1917" t="e">
        <f t="shared" si="518"/>
        <v>#DIV/0!</v>
      </c>
      <c r="AA1917" t="e">
        <f t="shared" si="527"/>
        <v>#DIV/0!</v>
      </c>
      <c r="AB1917" s="6" t="e">
        <f t="shared" si="528"/>
        <v>#DIV/0!</v>
      </c>
    </row>
    <row r="1918" spans="1:28" hidden="1" x14ac:dyDescent="0.2">
      <c r="A1918">
        <f>+予定価格!A1906</f>
        <v>0</v>
      </c>
      <c r="B1918" s="268">
        <f>ROUND(予定価格!B1906*査定表!$B$1949,-D1918)+E1918</f>
        <v>0</v>
      </c>
      <c r="C1918" s="268"/>
      <c r="D1918" s="32">
        <f t="shared" si="513"/>
        <v>3</v>
      </c>
      <c r="E1918" s="33">
        <f t="shared" si="519"/>
        <v>0</v>
      </c>
      <c r="F1918" s="268">
        <f>IF($F$12=0,0,IF(予定価格!$G$1939=0,ROUND(予定価格!H1906*(入力表!$F$12/予定価格!$H$1943),-H1918),ROUND((予定価格!G1906*(入力表!$F$12-予定価格!$H$1943)/予定価格!$G$1943)+予定価格!H1906,-H1918)))+I1918</f>
        <v>0</v>
      </c>
      <c r="G1918" s="268"/>
      <c r="H1918" s="34">
        <f t="shared" si="514"/>
        <v>3</v>
      </c>
      <c r="I1918" s="35">
        <f t="shared" si="520"/>
        <v>0</v>
      </c>
      <c r="J1918" s="252">
        <f t="shared" si="521"/>
        <v>0</v>
      </c>
      <c r="K1918" s="12">
        <f t="shared" si="522"/>
        <v>0</v>
      </c>
      <c r="L1918" s="37"/>
      <c r="M1918" s="6">
        <f>ROUND(予定価格!B1906*査定表!$B$1949,-$F$14)</f>
        <v>0</v>
      </c>
      <c r="N1918">
        <f>IF(M1918=0,1,M1918/予定価格!B1906)</f>
        <v>1</v>
      </c>
      <c r="O1918">
        <f t="shared" si="515"/>
        <v>11</v>
      </c>
      <c r="P1918">
        <f t="shared" si="523"/>
        <v>0</v>
      </c>
      <c r="Q1918">
        <f>IF(M1918=0,0,M1918/予定価格!B1906)</f>
        <v>0</v>
      </c>
      <c r="R1918">
        <f t="shared" si="516"/>
        <v>11</v>
      </c>
      <c r="S1918">
        <f t="shared" si="524"/>
        <v>0</v>
      </c>
      <c r="T1918" s="6">
        <f t="shared" si="525"/>
        <v>0</v>
      </c>
      <c r="U1918" s="6" t="e">
        <f>IF(予定価格!$G$1939=0,ROUND(予定価格!H1906*(入力表!$F$12/予定価格!$H$1943),-$F$14),ROUND((予定価格!G1906*(入力表!$F$12-予定価格!$H$1943)/予定価格!$G$1943)+予定価格!H1906,-$F$14))</f>
        <v>#DIV/0!</v>
      </c>
      <c r="V1918" t="e">
        <f>IF(U1918=0,1,IF(予定価格!O1906=0,1,(U1918-予定価格!P1906)/予定価格!O1906))</f>
        <v>#DIV/0!</v>
      </c>
      <c r="W1918" t="e">
        <f t="shared" si="517"/>
        <v>#DIV/0!</v>
      </c>
      <c r="X1918" t="e">
        <f t="shared" si="526"/>
        <v>#DIV/0!</v>
      </c>
      <c r="Y1918" t="e">
        <f>IF(U1918=0,0,IF(予定価格!G1906=0,0,(U1918-予定価格!H1906)/予定価格!G1906))</f>
        <v>#DIV/0!</v>
      </c>
      <c r="Z1918" t="e">
        <f t="shared" si="518"/>
        <v>#DIV/0!</v>
      </c>
      <c r="AA1918" t="e">
        <f t="shared" si="527"/>
        <v>#DIV/0!</v>
      </c>
      <c r="AB1918" s="6" t="e">
        <f t="shared" si="528"/>
        <v>#DIV/0!</v>
      </c>
    </row>
    <row r="1919" spans="1:28" hidden="1" x14ac:dyDescent="0.2">
      <c r="A1919">
        <f>+予定価格!A1907</f>
        <v>0</v>
      </c>
      <c r="B1919" s="268">
        <f>ROUND(予定価格!B1907*査定表!$B$1949,-D1919)+E1919</f>
        <v>0</v>
      </c>
      <c r="C1919" s="268"/>
      <c r="D1919" s="32">
        <f t="shared" si="513"/>
        <v>3</v>
      </c>
      <c r="E1919" s="33">
        <f t="shared" si="519"/>
        <v>0</v>
      </c>
      <c r="F1919" s="268">
        <f>IF($F$12=0,0,IF(予定価格!$G$1939=0,ROUND(予定価格!H1907*(入力表!$F$12/予定価格!$H$1943),-H1919),ROUND((予定価格!G1907*(入力表!$F$12-予定価格!$H$1943)/予定価格!$G$1943)+予定価格!H1907,-H1919)))+I1919</f>
        <v>0</v>
      </c>
      <c r="G1919" s="268"/>
      <c r="H1919" s="34">
        <f t="shared" si="514"/>
        <v>3</v>
      </c>
      <c r="I1919" s="35">
        <f t="shared" si="520"/>
        <v>0</v>
      </c>
      <c r="J1919" s="252">
        <f t="shared" si="521"/>
        <v>0</v>
      </c>
      <c r="K1919" s="12">
        <f t="shared" si="522"/>
        <v>0</v>
      </c>
      <c r="L1919" s="37"/>
      <c r="M1919" s="6">
        <f>ROUND(予定価格!B1907*査定表!$B$1949,-$F$14)</f>
        <v>0</v>
      </c>
      <c r="N1919">
        <f>IF(M1919=0,1,M1919/予定価格!B1907)</f>
        <v>1</v>
      </c>
      <c r="O1919">
        <f t="shared" si="515"/>
        <v>11</v>
      </c>
      <c r="P1919">
        <f t="shared" si="523"/>
        <v>0</v>
      </c>
      <c r="Q1919">
        <f>IF(M1919=0,0,M1919/予定価格!B1907)</f>
        <v>0</v>
      </c>
      <c r="R1919">
        <f t="shared" si="516"/>
        <v>11</v>
      </c>
      <c r="S1919">
        <f t="shared" si="524"/>
        <v>0</v>
      </c>
      <c r="T1919" s="6">
        <f t="shared" si="525"/>
        <v>0</v>
      </c>
      <c r="U1919" s="6" t="e">
        <f>IF(予定価格!$G$1939=0,ROUND(予定価格!H1907*(入力表!$F$12/予定価格!$H$1943),-$F$14),ROUND((予定価格!G1907*(入力表!$F$12-予定価格!$H$1943)/予定価格!$G$1943)+予定価格!H1907,-$F$14))</f>
        <v>#DIV/0!</v>
      </c>
      <c r="V1919" t="e">
        <f>IF(U1919=0,1,IF(予定価格!O1907=0,1,(U1919-予定価格!P1907)/予定価格!O1907))</f>
        <v>#DIV/0!</v>
      </c>
      <c r="W1919" t="e">
        <f t="shared" si="517"/>
        <v>#DIV/0!</v>
      </c>
      <c r="X1919" t="e">
        <f t="shared" si="526"/>
        <v>#DIV/0!</v>
      </c>
      <c r="Y1919" t="e">
        <f>IF(U1919=0,0,IF(予定価格!G1907=0,0,(U1919-予定価格!H1907)/予定価格!G1907))</f>
        <v>#DIV/0!</v>
      </c>
      <c r="Z1919" t="e">
        <f t="shared" si="518"/>
        <v>#DIV/0!</v>
      </c>
      <c r="AA1919" t="e">
        <f t="shared" si="527"/>
        <v>#DIV/0!</v>
      </c>
      <c r="AB1919" s="6" t="e">
        <f t="shared" si="528"/>
        <v>#DIV/0!</v>
      </c>
    </row>
    <row r="1920" spans="1:28" hidden="1" x14ac:dyDescent="0.2">
      <c r="A1920">
        <f>+予定価格!A1908</f>
        <v>0</v>
      </c>
      <c r="B1920" s="268">
        <f>ROUND(予定価格!B1908*査定表!$B$1949,-D1920)+E1920</f>
        <v>0</v>
      </c>
      <c r="C1920" s="268"/>
      <c r="D1920" s="32">
        <f t="shared" si="513"/>
        <v>3</v>
      </c>
      <c r="E1920" s="33">
        <f t="shared" si="519"/>
        <v>0</v>
      </c>
      <c r="F1920" s="268">
        <f>IF($F$12=0,0,IF(予定価格!$G$1939=0,ROUND(予定価格!H1908*(入力表!$F$12/予定価格!$H$1943),-H1920),ROUND((予定価格!G1908*(入力表!$F$12-予定価格!$H$1943)/予定価格!$G$1943)+予定価格!H1908,-H1920)))+I1920</f>
        <v>0</v>
      </c>
      <c r="G1920" s="268"/>
      <c r="H1920" s="34">
        <f t="shared" si="514"/>
        <v>3</v>
      </c>
      <c r="I1920" s="35">
        <f t="shared" si="520"/>
        <v>0</v>
      </c>
      <c r="J1920" s="252">
        <f t="shared" si="521"/>
        <v>0</v>
      </c>
      <c r="K1920" s="12">
        <f t="shared" si="522"/>
        <v>0</v>
      </c>
      <c r="L1920" s="37"/>
      <c r="M1920" s="6">
        <f>ROUND(予定価格!B1908*査定表!$B$1949,-$F$14)</f>
        <v>0</v>
      </c>
      <c r="N1920">
        <f>IF(M1920=0,1,M1920/予定価格!B1908)</f>
        <v>1</v>
      </c>
      <c r="O1920">
        <f t="shared" si="515"/>
        <v>11</v>
      </c>
      <c r="P1920">
        <f t="shared" si="523"/>
        <v>0</v>
      </c>
      <c r="Q1920">
        <f>IF(M1920=0,0,M1920/予定価格!B1908)</f>
        <v>0</v>
      </c>
      <c r="R1920">
        <f t="shared" si="516"/>
        <v>11</v>
      </c>
      <c r="S1920">
        <f t="shared" si="524"/>
        <v>0</v>
      </c>
      <c r="T1920" s="6">
        <f t="shared" si="525"/>
        <v>0</v>
      </c>
      <c r="U1920" s="6" t="e">
        <f>IF(予定価格!$G$1939=0,ROUND(予定価格!H1908*(入力表!$F$12/予定価格!$H$1943),-$F$14),ROUND((予定価格!G1908*(入力表!$F$12-予定価格!$H$1943)/予定価格!$G$1943)+予定価格!H1908,-$F$14))</f>
        <v>#DIV/0!</v>
      </c>
      <c r="V1920" t="e">
        <f>IF(U1920=0,1,IF(予定価格!O1908=0,1,(U1920-予定価格!P1908)/予定価格!O1908))</f>
        <v>#DIV/0!</v>
      </c>
      <c r="W1920" t="e">
        <f t="shared" si="517"/>
        <v>#DIV/0!</v>
      </c>
      <c r="X1920" t="e">
        <f t="shared" si="526"/>
        <v>#DIV/0!</v>
      </c>
      <c r="Y1920" t="e">
        <f>IF(U1920=0,0,IF(予定価格!G1908=0,0,(U1920-予定価格!H1908)/予定価格!G1908))</f>
        <v>#DIV/0!</v>
      </c>
      <c r="Z1920" t="e">
        <f t="shared" si="518"/>
        <v>#DIV/0!</v>
      </c>
      <c r="AA1920" t="e">
        <f t="shared" si="527"/>
        <v>#DIV/0!</v>
      </c>
      <c r="AB1920" s="6" t="e">
        <f t="shared" si="528"/>
        <v>#DIV/0!</v>
      </c>
    </row>
    <row r="1921" spans="1:28" hidden="1" x14ac:dyDescent="0.2">
      <c r="A1921">
        <f>+予定価格!A1909</f>
        <v>0</v>
      </c>
      <c r="B1921" s="268">
        <f>ROUND(予定価格!B1909*査定表!$B$1949,-D1921)+E1921</f>
        <v>0</v>
      </c>
      <c r="C1921" s="268"/>
      <c r="D1921" s="32">
        <f t="shared" si="513"/>
        <v>3</v>
      </c>
      <c r="E1921" s="33">
        <f t="shared" si="519"/>
        <v>0</v>
      </c>
      <c r="F1921" s="268">
        <f>IF($F$12=0,0,IF(予定価格!$G$1939=0,ROUND(予定価格!H1909*(入力表!$F$12/予定価格!$H$1943),-H1921),ROUND((予定価格!G1909*(入力表!$F$12-予定価格!$H$1943)/予定価格!$G$1943)+予定価格!H1909,-H1921)))+I1921</f>
        <v>0</v>
      </c>
      <c r="G1921" s="268"/>
      <c r="H1921" s="34">
        <f t="shared" si="514"/>
        <v>3</v>
      </c>
      <c r="I1921" s="35">
        <f t="shared" si="520"/>
        <v>0</v>
      </c>
      <c r="J1921" s="252">
        <f t="shared" si="521"/>
        <v>0</v>
      </c>
      <c r="K1921" s="12">
        <f t="shared" si="522"/>
        <v>0</v>
      </c>
      <c r="L1921" s="37"/>
      <c r="M1921" s="6">
        <f>ROUND(予定価格!B1909*査定表!$B$1949,-$F$14)</f>
        <v>0</v>
      </c>
      <c r="N1921">
        <f>IF(M1921=0,1,M1921/予定価格!B1909)</f>
        <v>1</v>
      </c>
      <c r="O1921">
        <f t="shared" si="515"/>
        <v>11</v>
      </c>
      <c r="P1921">
        <f t="shared" si="523"/>
        <v>0</v>
      </c>
      <c r="Q1921">
        <f>IF(M1921=0,0,M1921/予定価格!B1909)</f>
        <v>0</v>
      </c>
      <c r="R1921">
        <f t="shared" si="516"/>
        <v>11</v>
      </c>
      <c r="S1921">
        <f t="shared" si="524"/>
        <v>0</v>
      </c>
      <c r="T1921" s="6">
        <f t="shared" si="525"/>
        <v>0</v>
      </c>
      <c r="U1921" s="6" t="e">
        <f>IF(予定価格!$G$1939=0,ROUND(予定価格!H1909*(入力表!$F$12/予定価格!$H$1943),-$F$14),ROUND((予定価格!G1909*(入力表!$F$12-予定価格!$H$1943)/予定価格!$G$1943)+予定価格!H1909,-$F$14))</f>
        <v>#DIV/0!</v>
      </c>
      <c r="V1921" t="e">
        <f>IF(U1921=0,1,IF(予定価格!O1909=0,1,(U1921-予定価格!P1909)/予定価格!O1909))</f>
        <v>#DIV/0!</v>
      </c>
      <c r="W1921" t="e">
        <f t="shared" si="517"/>
        <v>#DIV/0!</v>
      </c>
      <c r="X1921" t="e">
        <f t="shared" si="526"/>
        <v>#DIV/0!</v>
      </c>
      <c r="Y1921" t="e">
        <f>IF(U1921=0,0,IF(予定価格!G1909=0,0,(U1921-予定価格!H1909)/予定価格!G1909))</f>
        <v>#DIV/0!</v>
      </c>
      <c r="Z1921" t="e">
        <f t="shared" si="518"/>
        <v>#DIV/0!</v>
      </c>
      <c r="AA1921" t="e">
        <f t="shared" si="527"/>
        <v>#DIV/0!</v>
      </c>
      <c r="AB1921" s="6" t="e">
        <f t="shared" si="528"/>
        <v>#DIV/0!</v>
      </c>
    </row>
    <row r="1922" spans="1:28" hidden="1" x14ac:dyDescent="0.2">
      <c r="A1922">
        <f>+予定価格!A1910</f>
        <v>0</v>
      </c>
      <c r="B1922" s="268">
        <f>ROUND(予定価格!B1910*査定表!$B$1949,-D1922)+E1922</f>
        <v>0</v>
      </c>
      <c r="C1922" s="268"/>
      <c r="D1922" s="32">
        <f t="shared" si="513"/>
        <v>3</v>
      </c>
      <c r="E1922" s="33">
        <f t="shared" si="519"/>
        <v>0</v>
      </c>
      <c r="F1922" s="268">
        <f>IF($F$12=0,0,IF(予定価格!$G$1939=0,ROUND(予定価格!H1910*(入力表!$F$12/予定価格!$H$1943),-H1922),ROUND((予定価格!G1910*(入力表!$F$12-予定価格!$H$1943)/予定価格!$G$1943)+予定価格!H1910,-H1922)))+I1922</f>
        <v>0</v>
      </c>
      <c r="G1922" s="268"/>
      <c r="H1922" s="34">
        <f t="shared" si="514"/>
        <v>3</v>
      </c>
      <c r="I1922" s="35">
        <f t="shared" si="520"/>
        <v>0</v>
      </c>
      <c r="J1922" s="252">
        <f t="shared" si="521"/>
        <v>0</v>
      </c>
      <c r="K1922" s="12">
        <f t="shared" si="522"/>
        <v>0</v>
      </c>
      <c r="L1922" s="37"/>
      <c r="M1922" s="6">
        <f>ROUND(予定価格!B1910*査定表!$B$1949,-$F$14)</f>
        <v>0</v>
      </c>
      <c r="N1922">
        <f>IF(M1922=0,1,M1922/予定価格!B1910)</f>
        <v>1</v>
      </c>
      <c r="O1922">
        <f t="shared" si="515"/>
        <v>11</v>
      </c>
      <c r="P1922">
        <f t="shared" si="523"/>
        <v>0</v>
      </c>
      <c r="Q1922">
        <f>IF(M1922=0,0,M1922/予定価格!B1910)</f>
        <v>0</v>
      </c>
      <c r="R1922">
        <f t="shared" si="516"/>
        <v>11</v>
      </c>
      <c r="S1922">
        <f t="shared" si="524"/>
        <v>0</v>
      </c>
      <c r="T1922" s="6">
        <f t="shared" si="525"/>
        <v>0</v>
      </c>
      <c r="U1922" s="6" t="e">
        <f>IF(予定価格!$G$1939=0,ROUND(予定価格!H1910*(入力表!$F$12/予定価格!$H$1943),-$F$14),ROUND((予定価格!G1910*(入力表!$F$12-予定価格!$H$1943)/予定価格!$G$1943)+予定価格!H1910,-$F$14))</f>
        <v>#DIV/0!</v>
      </c>
      <c r="V1922" t="e">
        <f>IF(U1922=0,1,IF(予定価格!O1910=0,1,(U1922-予定価格!P1910)/予定価格!O1910))</f>
        <v>#DIV/0!</v>
      </c>
      <c r="W1922" t="e">
        <f t="shared" si="517"/>
        <v>#DIV/0!</v>
      </c>
      <c r="X1922" t="e">
        <f t="shared" si="526"/>
        <v>#DIV/0!</v>
      </c>
      <c r="Y1922" t="e">
        <f>IF(U1922=0,0,IF(予定価格!G1910=0,0,(U1922-予定価格!H1910)/予定価格!G1910))</f>
        <v>#DIV/0!</v>
      </c>
      <c r="Z1922" t="e">
        <f t="shared" si="518"/>
        <v>#DIV/0!</v>
      </c>
      <c r="AA1922" t="e">
        <f t="shared" si="527"/>
        <v>#DIV/0!</v>
      </c>
      <c r="AB1922" s="6" t="e">
        <f t="shared" si="528"/>
        <v>#DIV/0!</v>
      </c>
    </row>
    <row r="1923" spans="1:28" hidden="1" x14ac:dyDescent="0.2">
      <c r="A1923">
        <f>+予定価格!A1911</f>
        <v>0</v>
      </c>
      <c r="B1923" s="268">
        <f>ROUND(予定価格!B1911*査定表!$B$1949,-D1923)+E1923</f>
        <v>0</v>
      </c>
      <c r="C1923" s="268"/>
      <c r="D1923" s="32">
        <f t="shared" si="513"/>
        <v>3</v>
      </c>
      <c r="E1923" s="33">
        <f t="shared" si="519"/>
        <v>0</v>
      </c>
      <c r="F1923" s="268">
        <f>IF($F$12=0,0,IF(予定価格!$G$1939=0,ROUND(予定価格!H1911*(入力表!$F$12/予定価格!$H$1943),-H1923),ROUND((予定価格!G1911*(入力表!$F$12-予定価格!$H$1943)/予定価格!$G$1943)+予定価格!H1911,-H1923)))+I1923</f>
        <v>0</v>
      </c>
      <c r="G1923" s="268"/>
      <c r="H1923" s="34">
        <f t="shared" si="514"/>
        <v>3</v>
      </c>
      <c r="I1923" s="35">
        <f t="shared" si="520"/>
        <v>0</v>
      </c>
      <c r="J1923" s="252">
        <f t="shared" si="521"/>
        <v>0</v>
      </c>
      <c r="K1923" s="12">
        <f t="shared" si="522"/>
        <v>0</v>
      </c>
      <c r="L1923" s="37"/>
      <c r="M1923" s="6">
        <f>ROUND(予定価格!B1911*査定表!$B$1949,-$F$14)</f>
        <v>0</v>
      </c>
      <c r="N1923">
        <f>IF(M1923=0,1,M1923/予定価格!B1911)</f>
        <v>1</v>
      </c>
      <c r="O1923">
        <f t="shared" si="515"/>
        <v>11</v>
      </c>
      <c r="P1923">
        <f t="shared" si="523"/>
        <v>0</v>
      </c>
      <c r="Q1923">
        <f>IF(M1923=0,0,M1923/予定価格!B1911)</f>
        <v>0</v>
      </c>
      <c r="R1923">
        <f t="shared" si="516"/>
        <v>11</v>
      </c>
      <c r="S1923">
        <f t="shared" si="524"/>
        <v>0</v>
      </c>
      <c r="T1923" s="6">
        <f t="shared" si="525"/>
        <v>0</v>
      </c>
      <c r="U1923" s="6" t="e">
        <f>IF(予定価格!$G$1939=0,ROUND(予定価格!H1911*(入力表!$F$12/予定価格!$H$1943),-$F$14),ROUND((予定価格!G1911*(入力表!$F$12-予定価格!$H$1943)/予定価格!$G$1943)+予定価格!H1911,-$F$14))</f>
        <v>#DIV/0!</v>
      </c>
      <c r="V1923" t="e">
        <f>IF(U1923=0,1,IF(予定価格!O1911=0,1,(U1923-予定価格!P1911)/予定価格!O1911))</f>
        <v>#DIV/0!</v>
      </c>
      <c r="W1923" t="e">
        <f t="shared" si="517"/>
        <v>#DIV/0!</v>
      </c>
      <c r="X1923" t="e">
        <f t="shared" si="526"/>
        <v>#DIV/0!</v>
      </c>
      <c r="Y1923" t="e">
        <f>IF(U1923=0,0,IF(予定価格!G1911=0,0,(U1923-予定価格!H1911)/予定価格!G1911))</f>
        <v>#DIV/0!</v>
      </c>
      <c r="Z1923" t="e">
        <f t="shared" si="518"/>
        <v>#DIV/0!</v>
      </c>
      <c r="AA1923" t="e">
        <f t="shared" si="527"/>
        <v>#DIV/0!</v>
      </c>
      <c r="AB1923" s="6" t="e">
        <f t="shared" si="528"/>
        <v>#DIV/0!</v>
      </c>
    </row>
    <row r="1924" spans="1:28" hidden="1" x14ac:dyDescent="0.2">
      <c r="A1924">
        <f>+予定価格!A1912</f>
        <v>0</v>
      </c>
      <c r="B1924" s="268">
        <f>ROUND(予定価格!B1912*査定表!$B$1949,-D1924)+E1924</f>
        <v>0</v>
      </c>
      <c r="C1924" s="268"/>
      <c r="D1924" s="32">
        <f t="shared" si="513"/>
        <v>3</v>
      </c>
      <c r="E1924" s="33">
        <f t="shared" si="519"/>
        <v>0</v>
      </c>
      <c r="F1924" s="268">
        <f>IF($F$12=0,0,IF(予定価格!$G$1939=0,ROUND(予定価格!H1912*(入力表!$F$12/予定価格!$H$1943),-H1924),ROUND((予定価格!G1912*(入力表!$F$12-予定価格!$H$1943)/予定価格!$G$1943)+予定価格!H1912,-H1924)))+I1924</f>
        <v>0</v>
      </c>
      <c r="G1924" s="268"/>
      <c r="H1924" s="34">
        <f t="shared" si="514"/>
        <v>3</v>
      </c>
      <c r="I1924" s="35">
        <f t="shared" si="520"/>
        <v>0</v>
      </c>
      <c r="J1924" s="252">
        <f t="shared" si="521"/>
        <v>0</v>
      </c>
      <c r="K1924" s="12">
        <f t="shared" si="522"/>
        <v>0</v>
      </c>
      <c r="L1924" s="37"/>
      <c r="M1924" s="6">
        <f>ROUND(予定価格!B1912*査定表!$B$1949,-$F$14)</f>
        <v>0</v>
      </c>
      <c r="N1924">
        <f>IF(M1924=0,1,M1924/予定価格!B1912)</f>
        <v>1</v>
      </c>
      <c r="O1924">
        <f t="shared" si="515"/>
        <v>11</v>
      </c>
      <c r="P1924">
        <f t="shared" si="523"/>
        <v>0</v>
      </c>
      <c r="Q1924">
        <f>IF(M1924=0,0,M1924/予定価格!B1912)</f>
        <v>0</v>
      </c>
      <c r="R1924">
        <f t="shared" si="516"/>
        <v>11</v>
      </c>
      <c r="S1924">
        <f t="shared" si="524"/>
        <v>0</v>
      </c>
      <c r="T1924" s="6">
        <f t="shared" si="525"/>
        <v>0</v>
      </c>
      <c r="U1924" s="6" t="e">
        <f>IF(予定価格!$G$1939=0,ROUND(予定価格!H1912*(入力表!$F$12/予定価格!$H$1943),-$F$14),ROUND((予定価格!G1912*(入力表!$F$12-予定価格!$H$1943)/予定価格!$G$1943)+予定価格!H1912,-$F$14))</f>
        <v>#DIV/0!</v>
      </c>
      <c r="V1924" t="e">
        <f>IF(U1924=0,1,IF(予定価格!O1912=0,1,(U1924-予定価格!P1912)/予定価格!O1912))</f>
        <v>#DIV/0!</v>
      </c>
      <c r="W1924" t="e">
        <f t="shared" si="517"/>
        <v>#DIV/0!</v>
      </c>
      <c r="X1924" t="e">
        <f t="shared" si="526"/>
        <v>#DIV/0!</v>
      </c>
      <c r="Y1924" t="e">
        <f>IF(U1924=0,0,IF(予定価格!G1912=0,0,(U1924-予定価格!H1912)/予定価格!G1912))</f>
        <v>#DIV/0!</v>
      </c>
      <c r="Z1924" t="e">
        <f t="shared" si="518"/>
        <v>#DIV/0!</v>
      </c>
      <c r="AA1924" t="e">
        <f t="shared" si="527"/>
        <v>#DIV/0!</v>
      </c>
      <c r="AB1924" s="6" t="e">
        <f t="shared" si="528"/>
        <v>#DIV/0!</v>
      </c>
    </row>
    <row r="1925" spans="1:28" hidden="1" x14ac:dyDescent="0.2">
      <c r="A1925">
        <f>+予定価格!A1913</f>
        <v>0</v>
      </c>
      <c r="B1925" s="268">
        <f>ROUND(予定価格!B1913*査定表!$B$1949,-D1925)+E1925</f>
        <v>0</v>
      </c>
      <c r="C1925" s="268"/>
      <c r="D1925" s="32">
        <f t="shared" si="513"/>
        <v>3</v>
      </c>
      <c r="E1925" s="33">
        <f t="shared" si="519"/>
        <v>0</v>
      </c>
      <c r="F1925" s="268">
        <f>IF($F$12=0,0,IF(予定価格!$G$1939=0,ROUND(予定価格!H1913*(入力表!$F$12/予定価格!$H$1943),-H1925),ROUND((予定価格!G1913*(入力表!$F$12-予定価格!$H$1943)/予定価格!$G$1943)+予定価格!H1913,-H1925)))+I1925</f>
        <v>0</v>
      </c>
      <c r="G1925" s="268"/>
      <c r="H1925" s="34">
        <f t="shared" si="514"/>
        <v>3</v>
      </c>
      <c r="I1925" s="35">
        <f t="shared" si="520"/>
        <v>0</v>
      </c>
      <c r="J1925" s="252">
        <f t="shared" si="521"/>
        <v>0</v>
      </c>
      <c r="K1925" s="12">
        <f t="shared" si="522"/>
        <v>0</v>
      </c>
      <c r="L1925" s="37"/>
      <c r="M1925" s="6">
        <f>ROUND(予定価格!B1913*査定表!$B$1949,-$F$14)</f>
        <v>0</v>
      </c>
      <c r="N1925">
        <f>IF(M1925=0,1,M1925/予定価格!B1913)</f>
        <v>1</v>
      </c>
      <c r="O1925">
        <f t="shared" si="515"/>
        <v>11</v>
      </c>
      <c r="P1925">
        <f t="shared" si="523"/>
        <v>0</v>
      </c>
      <c r="Q1925">
        <f>IF(M1925=0,0,M1925/予定価格!B1913)</f>
        <v>0</v>
      </c>
      <c r="R1925">
        <f t="shared" si="516"/>
        <v>11</v>
      </c>
      <c r="S1925">
        <f t="shared" si="524"/>
        <v>0</v>
      </c>
      <c r="T1925" s="6">
        <f t="shared" si="525"/>
        <v>0</v>
      </c>
      <c r="U1925" s="6" t="e">
        <f>IF(予定価格!$G$1939=0,ROUND(予定価格!H1913*(入力表!$F$12/予定価格!$H$1943),-$F$14),ROUND((予定価格!G1913*(入力表!$F$12-予定価格!$H$1943)/予定価格!$G$1943)+予定価格!H1913,-$F$14))</f>
        <v>#DIV/0!</v>
      </c>
      <c r="V1925" t="e">
        <f>IF(U1925=0,1,IF(予定価格!O1913=0,1,(U1925-予定価格!P1913)/予定価格!O1913))</f>
        <v>#DIV/0!</v>
      </c>
      <c r="W1925" t="e">
        <f t="shared" si="517"/>
        <v>#DIV/0!</v>
      </c>
      <c r="X1925" t="e">
        <f t="shared" si="526"/>
        <v>#DIV/0!</v>
      </c>
      <c r="Y1925" t="e">
        <f>IF(U1925=0,0,IF(予定価格!G1913=0,0,(U1925-予定価格!H1913)/予定価格!G1913))</f>
        <v>#DIV/0!</v>
      </c>
      <c r="Z1925" t="e">
        <f t="shared" si="518"/>
        <v>#DIV/0!</v>
      </c>
      <c r="AA1925" t="e">
        <f t="shared" si="527"/>
        <v>#DIV/0!</v>
      </c>
      <c r="AB1925" s="6" t="e">
        <f t="shared" si="528"/>
        <v>#DIV/0!</v>
      </c>
    </row>
    <row r="1926" spans="1:28" hidden="1" x14ac:dyDescent="0.2">
      <c r="A1926">
        <f>+予定価格!A1914</f>
        <v>0</v>
      </c>
      <c r="B1926" s="268">
        <f>ROUND(予定価格!B1914*査定表!$B$1949,-D1926)+E1926</f>
        <v>0</v>
      </c>
      <c r="C1926" s="268"/>
      <c r="D1926" s="32">
        <f t="shared" si="513"/>
        <v>3</v>
      </c>
      <c r="E1926" s="33">
        <f t="shared" si="519"/>
        <v>0</v>
      </c>
      <c r="F1926" s="268">
        <f>IF($F$12=0,0,IF(予定価格!$G$1939=0,ROUND(予定価格!H1914*(入力表!$F$12/予定価格!$H$1943),-H1926),ROUND((予定価格!G1914*(入力表!$F$12-予定価格!$H$1943)/予定価格!$G$1943)+予定価格!H1914,-H1926)))+I1926</f>
        <v>0</v>
      </c>
      <c r="G1926" s="268"/>
      <c r="H1926" s="34">
        <f t="shared" si="514"/>
        <v>3</v>
      </c>
      <c r="I1926" s="35">
        <f t="shared" si="520"/>
        <v>0</v>
      </c>
      <c r="J1926" s="252">
        <f t="shared" si="521"/>
        <v>0</v>
      </c>
      <c r="K1926" s="12">
        <f t="shared" si="522"/>
        <v>0</v>
      </c>
      <c r="L1926" s="37"/>
      <c r="M1926" s="6">
        <f>ROUND(予定価格!B1914*査定表!$B$1949,-$F$14)</f>
        <v>0</v>
      </c>
      <c r="N1926">
        <f>IF(M1926=0,1,M1926/予定価格!B1914)</f>
        <v>1</v>
      </c>
      <c r="O1926">
        <f t="shared" si="515"/>
        <v>11</v>
      </c>
      <c r="P1926">
        <f t="shared" si="523"/>
        <v>0</v>
      </c>
      <c r="Q1926">
        <f>IF(M1926=0,0,M1926/予定価格!B1914)</f>
        <v>0</v>
      </c>
      <c r="R1926">
        <f t="shared" si="516"/>
        <v>11</v>
      </c>
      <c r="S1926">
        <f t="shared" si="524"/>
        <v>0</v>
      </c>
      <c r="T1926" s="6">
        <f t="shared" si="525"/>
        <v>0</v>
      </c>
      <c r="U1926" s="6" t="e">
        <f>IF(予定価格!$G$1939=0,ROUND(予定価格!H1914*(入力表!$F$12/予定価格!$H$1943),-$F$14),ROUND((予定価格!G1914*(入力表!$F$12-予定価格!$H$1943)/予定価格!$G$1943)+予定価格!H1914,-$F$14))</f>
        <v>#DIV/0!</v>
      </c>
      <c r="V1926" t="e">
        <f>IF(U1926=0,1,IF(予定価格!O1914=0,1,(U1926-予定価格!P1914)/予定価格!O1914))</f>
        <v>#DIV/0!</v>
      </c>
      <c r="W1926" t="e">
        <f t="shared" si="517"/>
        <v>#DIV/0!</v>
      </c>
      <c r="X1926" t="e">
        <f t="shared" si="526"/>
        <v>#DIV/0!</v>
      </c>
      <c r="Y1926" t="e">
        <f>IF(U1926=0,0,IF(予定価格!G1914=0,0,(U1926-予定価格!H1914)/予定価格!G1914))</f>
        <v>#DIV/0!</v>
      </c>
      <c r="Z1926" t="e">
        <f t="shared" si="518"/>
        <v>#DIV/0!</v>
      </c>
      <c r="AA1926" t="e">
        <f t="shared" si="527"/>
        <v>#DIV/0!</v>
      </c>
      <c r="AB1926" s="6" t="e">
        <f t="shared" si="528"/>
        <v>#DIV/0!</v>
      </c>
    </row>
    <row r="1927" spans="1:28" hidden="1" x14ac:dyDescent="0.2">
      <c r="A1927">
        <f>+予定価格!A1915</f>
        <v>0</v>
      </c>
      <c r="B1927" s="268">
        <f>ROUND(予定価格!B1915*査定表!$B$1949,-D1927)+E1927</f>
        <v>0</v>
      </c>
      <c r="C1927" s="268"/>
      <c r="D1927" s="32">
        <f t="shared" si="513"/>
        <v>3</v>
      </c>
      <c r="E1927" s="33">
        <f t="shared" si="519"/>
        <v>0</v>
      </c>
      <c r="F1927" s="268">
        <f>IF($F$12=0,0,IF(予定価格!$G$1939=0,ROUND(予定価格!H1915*(入力表!$F$12/予定価格!$H$1943),-H1927),ROUND((予定価格!G1915*(入力表!$F$12-予定価格!$H$1943)/予定価格!$G$1943)+予定価格!H1915,-H1927)))+I1927</f>
        <v>0</v>
      </c>
      <c r="G1927" s="268"/>
      <c r="H1927" s="34">
        <f t="shared" si="514"/>
        <v>3</v>
      </c>
      <c r="I1927" s="35">
        <f t="shared" si="520"/>
        <v>0</v>
      </c>
      <c r="J1927" s="252">
        <f t="shared" si="521"/>
        <v>0</v>
      </c>
      <c r="K1927" s="12">
        <f t="shared" si="522"/>
        <v>0</v>
      </c>
      <c r="L1927" s="37"/>
      <c r="M1927" s="6">
        <f>ROUND(予定価格!B1915*査定表!$B$1949,-$F$14)</f>
        <v>0</v>
      </c>
      <c r="N1927">
        <f>IF(M1927=0,1,M1927/予定価格!B1915)</f>
        <v>1</v>
      </c>
      <c r="O1927">
        <f t="shared" si="515"/>
        <v>11</v>
      </c>
      <c r="P1927">
        <f t="shared" si="523"/>
        <v>0</v>
      </c>
      <c r="Q1927">
        <f>IF(M1927=0,0,M1927/予定価格!B1915)</f>
        <v>0</v>
      </c>
      <c r="R1927">
        <f t="shared" si="516"/>
        <v>11</v>
      </c>
      <c r="S1927">
        <f t="shared" si="524"/>
        <v>0</v>
      </c>
      <c r="T1927" s="6">
        <f t="shared" si="525"/>
        <v>0</v>
      </c>
      <c r="U1927" s="6" t="e">
        <f>IF(予定価格!$G$1939=0,ROUND(予定価格!H1915*(入力表!$F$12/予定価格!$H$1943),-$F$14),ROUND((予定価格!G1915*(入力表!$F$12-予定価格!$H$1943)/予定価格!$G$1943)+予定価格!H1915,-$F$14))</f>
        <v>#DIV/0!</v>
      </c>
      <c r="V1927" t="e">
        <f>IF(U1927=0,1,IF(予定価格!O1915=0,1,(U1927-予定価格!P1915)/予定価格!O1915))</f>
        <v>#DIV/0!</v>
      </c>
      <c r="W1927" t="e">
        <f t="shared" si="517"/>
        <v>#DIV/0!</v>
      </c>
      <c r="X1927" t="e">
        <f t="shared" si="526"/>
        <v>#DIV/0!</v>
      </c>
      <c r="Y1927" t="e">
        <f>IF(U1927=0,0,IF(予定価格!G1915=0,0,(U1927-予定価格!H1915)/予定価格!G1915))</f>
        <v>#DIV/0!</v>
      </c>
      <c r="Z1927" t="e">
        <f t="shared" si="518"/>
        <v>#DIV/0!</v>
      </c>
      <c r="AA1927" t="e">
        <f t="shared" si="527"/>
        <v>#DIV/0!</v>
      </c>
      <c r="AB1927" s="6" t="e">
        <f t="shared" si="528"/>
        <v>#DIV/0!</v>
      </c>
    </row>
    <row r="1928" spans="1:28" hidden="1" x14ac:dyDescent="0.2">
      <c r="A1928">
        <f>+予定価格!A1916</f>
        <v>0</v>
      </c>
      <c r="B1928" s="268">
        <f>ROUND(予定価格!B1916*査定表!$B$1949,-D1928)+E1928</f>
        <v>0</v>
      </c>
      <c r="C1928" s="268"/>
      <c r="D1928" s="32">
        <f t="shared" si="513"/>
        <v>3</v>
      </c>
      <c r="E1928" s="33">
        <f t="shared" si="519"/>
        <v>0</v>
      </c>
      <c r="F1928" s="268">
        <f>IF($F$12=0,0,IF(予定価格!$G$1939=0,ROUND(予定価格!H1916*(入力表!$F$12/予定価格!$H$1943),-H1928),ROUND((予定価格!G1916*(入力表!$F$12-予定価格!$H$1943)/予定価格!$G$1943)+予定価格!H1916,-H1928)))+I1928</f>
        <v>0</v>
      </c>
      <c r="G1928" s="268"/>
      <c r="H1928" s="34">
        <f t="shared" si="514"/>
        <v>3</v>
      </c>
      <c r="I1928" s="35">
        <f t="shared" si="520"/>
        <v>0</v>
      </c>
      <c r="J1928" s="252">
        <f t="shared" si="521"/>
        <v>0</v>
      </c>
      <c r="K1928" s="12">
        <f t="shared" si="522"/>
        <v>0</v>
      </c>
      <c r="L1928" s="37"/>
      <c r="M1928" s="6">
        <f>ROUND(予定価格!B1916*査定表!$B$1949,-$F$14)</f>
        <v>0</v>
      </c>
      <c r="N1928">
        <f>IF(M1928=0,1,M1928/予定価格!B1916)</f>
        <v>1</v>
      </c>
      <c r="O1928">
        <f t="shared" si="515"/>
        <v>11</v>
      </c>
      <c r="P1928">
        <f t="shared" si="523"/>
        <v>0</v>
      </c>
      <c r="Q1928">
        <f>IF(M1928=0,0,M1928/予定価格!B1916)</f>
        <v>0</v>
      </c>
      <c r="R1928">
        <f t="shared" si="516"/>
        <v>11</v>
      </c>
      <c r="S1928">
        <f t="shared" si="524"/>
        <v>0</v>
      </c>
      <c r="T1928" s="6">
        <f t="shared" si="525"/>
        <v>0</v>
      </c>
      <c r="U1928" s="6" t="e">
        <f>IF(予定価格!$G$1939=0,ROUND(予定価格!H1916*(入力表!$F$12/予定価格!$H$1943),-$F$14),ROUND((予定価格!G1916*(入力表!$F$12-予定価格!$H$1943)/予定価格!$G$1943)+予定価格!H1916,-$F$14))</f>
        <v>#DIV/0!</v>
      </c>
      <c r="V1928" t="e">
        <f>IF(U1928=0,1,IF(予定価格!O1916=0,1,(U1928-予定価格!P1916)/予定価格!O1916))</f>
        <v>#DIV/0!</v>
      </c>
      <c r="W1928" t="e">
        <f t="shared" si="517"/>
        <v>#DIV/0!</v>
      </c>
      <c r="X1928" t="e">
        <f t="shared" si="526"/>
        <v>#DIV/0!</v>
      </c>
      <c r="Y1928" t="e">
        <f>IF(U1928=0,0,IF(予定価格!G1916=0,0,(U1928-予定価格!H1916)/予定価格!G1916))</f>
        <v>#DIV/0!</v>
      </c>
      <c r="Z1928" t="e">
        <f t="shared" si="518"/>
        <v>#DIV/0!</v>
      </c>
      <c r="AA1928" t="e">
        <f t="shared" si="527"/>
        <v>#DIV/0!</v>
      </c>
      <c r="AB1928" s="6" t="e">
        <f t="shared" si="528"/>
        <v>#DIV/0!</v>
      </c>
    </row>
    <row r="1929" spans="1:28" hidden="1" x14ac:dyDescent="0.2">
      <c r="A1929">
        <f>+予定価格!A1917</f>
        <v>0</v>
      </c>
      <c r="B1929" s="268">
        <f>ROUND(予定価格!B1917*査定表!$B$1949,-D1929)+E1929</f>
        <v>0</v>
      </c>
      <c r="C1929" s="268"/>
      <c r="D1929" s="32">
        <f t="shared" si="513"/>
        <v>3</v>
      </c>
      <c r="E1929" s="33">
        <f t="shared" si="519"/>
        <v>0</v>
      </c>
      <c r="F1929" s="268">
        <f>IF($F$12=0,0,IF(予定価格!$G$1939=0,ROUND(予定価格!H1917*(入力表!$F$12/予定価格!$H$1943),-H1929),ROUND((予定価格!G1917*(入力表!$F$12-予定価格!$H$1943)/予定価格!$G$1943)+予定価格!H1917,-H1929)))+I1929</f>
        <v>0</v>
      </c>
      <c r="G1929" s="268"/>
      <c r="H1929" s="34">
        <f t="shared" si="514"/>
        <v>3</v>
      </c>
      <c r="I1929" s="35">
        <f t="shared" si="520"/>
        <v>0</v>
      </c>
      <c r="J1929" s="252">
        <f t="shared" si="521"/>
        <v>0</v>
      </c>
      <c r="K1929" s="12">
        <f t="shared" si="522"/>
        <v>0</v>
      </c>
      <c r="L1929" s="37"/>
      <c r="M1929" s="6">
        <f>ROUND(予定価格!B1917*査定表!$B$1949,-$F$14)</f>
        <v>0</v>
      </c>
      <c r="N1929">
        <f>IF(M1929=0,1,M1929/予定価格!B1917)</f>
        <v>1</v>
      </c>
      <c r="O1929">
        <f t="shared" si="515"/>
        <v>11</v>
      </c>
      <c r="P1929">
        <f t="shared" si="523"/>
        <v>0</v>
      </c>
      <c r="Q1929">
        <f>IF(M1929=0,0,M1929/予定価格!B1917)</f>
        <v>0</v>
      </c>
      <c r="R1929">
        <f t="shared" si="516"/>
        <v>11</v>
      </c>
      <c r="S1929">
        <f t="shared" si="524"/>
        <v>0</v>
      </c>
      <c r="T1929" s="6">
        <f t="shared" si="525"/>
        <v>0</v>
      </c>
      <c r="U1929" s="6" t="e">
        <f>IF(予定価格!$G$1939=0,ROUND(予定価格!H1917*(入力表!$F$12/予定価格!$H$1943),-$F$14),ROUND((予定価格!G1917*(入力表!$F$12-予定価格!$H$1943)/予定価格!$G$1943)+予定価格!H1917,-$F$14))</f>
        <v>#DIV/0!</v>
      </c>
      <c r="V1929" t="e">
        <f>IF(U1929=0,1,IF(予定価格!O1917=0,1,(U1929-予定価格!P1917)/予定価格!O1917))</f>
        <v>#DIV/0!</v>
      </c>
      <c r="W1929" t="e">
        <f t="shared" si="517"/>
        <v>#DIV/0!</v>
      </c>
      <c r="X1929" t="e">
        <f t="shared" si="526"/>
        <v>#DIV/0!</v>
      </c>
      <c r="Y1929" t="e">
        <f>IF(U1929=0,0,IF(予定価格!G1917=0,0,(U1929-予定価格!H1917)/予定価格!G1917))</f>
        <v>#DIV/0!</v>
      </c>
      <c r="Z1929" t="e">
        <f t="shared" si="518"/>
        <v>#DIV/0!</v>
      </c>
      <c r="AA1929" t="e">
        <f t="shared" si="527"/>
        <v>#DIV/0!</v>
      </c>
      <c r="AB1929" s="6" t="e">
        <f t="shared" si="528"/>
        <v>#DIV/0!</v>
      </c>
    </row>
    <row r="1930" spans="1:28" hidden="1" x14ac:dyDescent="0.2">
      <c r="A1930">
        <f>+予定価格!A1918</f>
        <v>0</v>
      </c>
      <c r="B1930" s="268">
        <f>ROUND(予定価格!B1918*査定表!$B$1949,-D1930)+E1930</f>
        <v>0</v>
      </c>
      <c r="C1930" s="268"/>
      <c r="D1930" s="32">
        <f t="shared" si="513"/>
        <v>3</v>
      </c>
      <c r="E1930" s="33">
        <f t="shared" si="519"/>
        <v>0</v>
      </c>
      <c r="F1930" s="268">
        <f>IF($F$12=0,0,IF(予定価格!$G$1939=0,ROUND(予定価格!H1918*(入力表!$F$12/予定価格!$H$1943),-H1930),ROUND((予定価格!G1918*(入力表!$F$12-予定価格!$H$1943)/予定価格!$G$1943)+予定価格!H1918,-H1930)))+I1930</f>
        <v>0</v>
      </c>
      <c r="G1930" s="268"/>
      <c r="H1930" s="34">
        <f t="shared" si="514"/>
        <v>3</v>
      </c>
      <c r="I1930" s="35">
        <f t="shared" si="520"/>
        <v>0</v>
      </c>
      <c r="J1930" s="252">
        <f t="shared" si="521"/>
        <v>0</v>
      </c>
      <c r="K1930" s="12">
        <f t="shared" si="522"/>
        <v>0</v>
      </c>
      <c r="L1930" s="37"/>
      <c r="M1930" s="6">
        <f>ROUND(予定価格!B1918*査定表!$B$1949,-$F$14)</f>
        <v>0</v>
      </c>
      <c r="N1930">
        <f>IF(M1930=0,1,M1930/予定価格!B1918)</f>
        <v>1</v>
      </c>
      <c r="O1930">
        <f t="shared" si="515"/>
        <v>11</v>
      </c>
      <c r="P1930">
        <f t="shared" si="523"/>
        <v>0</v>
      </c>
      <c r="Q1930">
        <f>IF(M1930=0,0,M1930/予定価格!B1918)</f>
        <v>0</v>
      </c>
      <c r="R1930">
        <f t="shared" si="516"/>
        <v>11</v>
      </c>
      <c r="S1930">
        <f t="shared" si="524"/>
        <v>0</v>
      </c>
      <c r="T1930" s="6">
        <f t="shared" si="525"/>
        <v>0</v>
      </c>
      <c r="U1930" s="6" t="e">
        <f>IF(予定価格!$G$1939=0,ROUND(予定価格!H1918*(入力表!$F$12/予定価格!$H$1943),-$F$14),ROUND((予定価格!G1918*(入力表!$F$12-予定価格!$H$1943)/予定価格!$G$1943)+予定価格!H1918,-$F$14))</f>
        <v>#DIV/0!</v>
      </c>
      <c r="V1930" t="e">
        <f>IF(U1930=0,1,IF(予定価格!O1918=0,1,(U1930-予定価格!P1918)/予定価格!O1918))</f>
        <v>#DIV/0!</v>
      </c>
      <c r="W1930" t="e">
        <f t="shared" si="517"/>
        <v>#DIV/0!</v>
      </c>
      <c r="X1930" t="e">
        <f t="shared" si="526"/>
        <v>#DIV/0!</v>
      </c>
      <c r="Y1930" t="e">
        <f>IF(U1930=0,0,IF(予定価格!G1918=0,0,(U1930-予定価格!H1918)/予定価格!G1918))</f>
        <v>#DIV/0!</v>
      </c>
      <c r="Z1930" t="e">
        <f t="shared" si="518"/>
        <v>#DIV/0!</v>
      </c>
      <c r="AA1930" t="e">
        <f t="shared" si="527"/>
        <v>#DIV/0!</v>
      </c>
      <c r="AB1930" s="6" t="e">
        <f t="shared" si="528"/>
        <v>#DIV/0!</v>
      </c>
    </row>
    <row r="1931" spans="1:28" hidden="1" x14ac:dyDescent="0.2">
      <c r="A1931">
        <f>+予定価格!A1919</f>
        <v>0</v>
      </c>
      <c r="B1931" s="268">
        <f>ROUND(予定価格!B1919*査定表!$B$1949,-D1931)+E1931</f>
        <v>0</v>
      </c>
      <c r="C1931" s="268"/>
      <c r="D1931" s="32">
        <f t="shared" si="513"/>
        <v>3</v>
      </c>
      <c r="E1931" s="33">
        <f t="shared" si="519"/>
        <v>0</v>
      </c>
      <c r="F1931" s="268">
        <f>IF($F$12=0,0,IF(予定価格!$G$1939=0,ROUND(予定価格!H1919*(入力表!$F$12/予定価格!$H$1943),-H1931),ROUND((予定価格!G1919*(入力表!$F$12-予定価格!$H$1943)/予定価格!$G$1943)+予定価格!H1919,-H1931)))+I1931</f>
        <v>0</v>
      </c>
      <c r="G1931" s="268"/>
      <c r="H1931" s="34">
        <f t="shared" si="514"/>
        <v>3</v>
      </c>
      <c r="I1931" s="35">
        <f t="shared" si="520"/>
        <v>0</v>
      </c>
      <c r="J1931" s="252">
        <f t="shared" si="521"/>
        <v>0</v>
      </c>
      <c r="K1931" s="12">
        <f t="shared" si="522"/>
        <v>0</v>
      </c>
      <c r="L1931" s="37"/>
      <c r="M1931" s="6">
        <f>ROUND(予定価格!B1919*査定表!$B$1949,-$F$14)</f>
        <v>0</v>
      </c>
      <c r="N1931">
        <f>IF(M1931=0,1,M1931/予定価格!B1919)</f>
        <v>1</v>
      </c>
      <c r="O1931">
        <f t="shared" si="515"/>
        <v>11</v>
      </c>
      <c r="P1931">
        <f t="shared" si="523"/>
        <v>0</v>
      </c>
      <c r="Q1931">
        <f>IF(M1931=0,0,M1931/予定価格!B1919)</f>
        <v>0</v>
      </c>
      <c r="R1931">
        <f t="shared" si="516"/>
        <v>11</v>
      </c>
      <c r="S1931">
        <f t="shared" si="524"/>
        <v>0</v>
      </c>
      <c r="T1931" s="6">
        <f t="shared" si="525"/>
        <v>0</v>
      </c>
      <c r="U1931" s="6" t="e">
        <f>IF(予定価格!$G$1939=0,ROUND(予定価格!H1919*(入力表!$F$12/予定価格!$H$1943),-$F$14),ROUND((予定価格!G1919*(入力表!$F$12-予定価格!$H$1943)/予定価格!$G$1943)+予定価格!H1919,-$F$14))</f>
        <v>#DIV/0!</v>
      </c>
      <c r="V1931" t="e">
        <f>IF(U1931=0,1,IF(予定価格!O1919=0,1,(U1931-予定価格!P1919)/予定価格!O1919))</f>
        <v>#DIV/0!</v>
      </c>
      <c r="W1931" t="e">
        <f t="shared" si="517"/>
        <v>#DIV/0!</v>
      </c>
      <c r="X1931" t="e">
        <f t="shared" si="526"/>
        <v>#DIV/0!</v>
      </c>
      <c r="Y1931" t="e">
        <f>IF(U1931=0,0,IF(予定価格!G1919=0,0,(U1931-予定価格!H1919)/予定価格!G1919))</f>
        <v>#DIV/0!</v>
      </c>
      <c r="Z1931" t="e">
        <f t="shared" si="518"/>
        <v>#DIV/0!</v>
      </c>
      <c r="AA1931" t="e">
        <f t="shared" si="527"/>
        <v>#DIV/0!</v>
      </c>
      <c r="AB1931" s="6" t="e">
        <f t="shared" si="528"/>
        <v>#DIV/0!</v>
      </c>
    </row>
    <row r="1932" spans="1:28" hidden="1" x14ac:dyDescent="0.2">
      <c r="A1932">
        <f>+予定価格!A1920</f>
        <v>0</v>
      </c>
      <c r="B1932" s="268">
        <f>ROUND(予定価格!B1920*査定表!$B$1949,-D1932)+E1932</f>
        <v>0</v>
      </c>
      <c r="C1932" s="268"/>
      <c r="D1932" s="32">
        <f t="shared" si="513"/>
        <v>3</v>
      </c>
      <c r="E1932" s="33">
        <f t="shared" si="519"/>
        <v>0</v>
      </c>
      <c r="F1932" s="268">
        <f>IF($F$12=0,0,IF(予定価格!$G$1939=0,ROUND(予定価格!H1920*(入力表!$F$12/予定価格!$H$1943),-H1932),ROUND((予定価格!G1920*(入力表!$F$12-予定価格!$H$1943)/予定価格!$G$1943)+予定価格!H1920,-H1932)))+I1932</f>
        <v>0</v>
      </c>
      <c r="G1932" s="268"/>
      <c r="H1932" s="34">
        <f t="shared" si="514"/>
        <v>3</v>
      </c>
      <c r="I1932" s="35">
        <f t="shared" si="520"/>
        <v>0</v>
      </c>
      <c r="J1932" s="252">
        <f t="shared" si="521"/>
        <v>0</v>
      </c>
      <c r="K1932" s="12">
        <f t="shared" si="522"/>
        <v>0</v>
      </c>
      <c r="L1932" s="37"/>
      <c r="M1932" s="6">
        <f>ROUND(予定価格!B1920*査定表!$B$1949,-$F$14)</f>
        <v>0</v>
      </c>
      <c r="N1932">
        <f>IF(M1932=0,1,M1932/予定価格!B1920)</f>
        <v>1</v>
      </c>
      <c r="O1932">
        <f t="shared" si="515"/>
        <v>11</v>
      </c>
      <c r="P1932">
        <f t="shared" si="523"/>
        <v>0</v>
      </c>
      <c r="Q1932">
        <f>IF(M1932=0,0,M1932/予定価格!B1920)</f>
        <v>0</v>
      </c>
      <c r="R1932">
        <f t="shared" si="516"/>
        <v>11</v>
      </c>
      <c r="S1932">
        <f t="shared" si="524"/>
        <v>0</v>
      </c>
      <c r="T1932" s="6">
        <f t="shared" si="525"/>
        <v>0</v>
      </c>
      <c r="U1932" s="6" t="e">
        <f>IF(予定価格!$G$1939=0,ROUND(予定価格!H1920*(入力表!$F$12/予定価格!$H$1943),-$F$14),ROUND((予定価格!G1920*(入力表!$F$12-予定価格!$H$1943)/予定価格!$G$1943)+予定価格!H1920,-$F$14))</f>
        <v>#DIV/0!</v>
      </c>
      <c r="V1932" t="e">
        <f>IF(U1932=0,1,IF(予定価格!O1920=0,1,(U1932-予定価格!P1920)/予定価格!O1920))</f>
        <v>#DIV/0!</v>
      </c>
      <c r="W1932" t="e">
        <f t="shared" si="517"/>
        <v>#DIV/0!</v>
      </c>
      <c r="X1932" t="e">
        <f t="shared" si="526"/>
        <v>#DIV/0!</v>
      </c>
      <c r="Y1932" t="e">
        <f>IF(U1932=0,0,IF(予定価格!G1920=0,0,(U1932-予定価格!H1920)/予定価格!G1920))</f>
        <v>#DIV/0!</v>
      </c>
      <c r="Z1932" t="e">
        <f t="shared" si="518"/>
        <v>#DIV/0!</v>
      </c>
      <c r="AA1932" t="e">
        <f t="shared" si="527"/>
        <v>#DIV/0!</v>
      </c>
      <c r="AB1932" s="6" t="e">
        <f t="shared" si="528"/>
        <v>#DIV/0!</v>
      </c>
    </row>
    <row r="1933" spans="1:28" hidden="1" x14ac:dyDescent="0.2">
      <c r="A1933">
        <f>+予定価格!A1921</f>
        <v>0</v>
      </c>
      <c r="B1933" s="268">
        <f>ROUND(予定価格!B1921*査定表!$B$1949,-D1933)+E1933</f>
        <v>0</v>
      </c>
      <c r="C1933" s="268"/>
      <c r="D1933" s="32">
        <f t="shared" si="513"/>
        <v>3</v>
      </c>
      <c r="E1933" s="33">
        <f t="shared" si="519"/>
        <v>0</v>
      </c>
      <c r="F1933" s="268">
        <f>IF($F$12=0,0,IF(予定価格!$G$1939=0,ROUND(予定価格!H1921*(入力表!$F$12/予定価格!$H$1943),-H1933),ROUND((予定価格!G1921*(入力表!$F$12-予定価格!$H$1943)/予定価格!$G$1943)+予定価格!H1921,-H1933)))+I1933</f>
        <v>0</v>
      </c>
      <c r="G1933" s="268"/>
      <c r="H1933" s="34">
        <f t="shared" si="514"/>
        <v>3</v>
      </c>
      <c r="I1933" s="35">
        <f t="shared" si="520"/>
        <v>0</v>
      </c>
      <c r="J1933" s="252">
        <f t="shared" si="521"/>
        <v>0</v>
      </c>
      <c r="K1933" s="12">
        <f t="shared" si="522"/>
        <v>0</v>
      </c>
      <c r="L1933" s="37"/>
      <c r="M1933" s="6">
        <f>ROUND(予定価格!B1921*査定表!$B$1949,-$F$14)</f>
        <v>0</v>
      </c>
      <c r="N1933">
        <f>IF(M1933=0,1,M1933/予定価格!B1921)</f>
        <v>1</v>
      </c>
      <c r="O1933">
        <f t="shared" si="515"/>
        <v>11</v>
      </c>
      <c r="P1933">
        <f t="shared" si="523"/>
        <v>0</v>
      </c>
      <c r="Q1933">
        <f>IF(M1933=0,0,M1933/予定価格!B1921)</f>
        <v>0</v>
      </c>
      <c r="R1933">
        <f t="shared" si="516"/>
        <v>11</v>
      </c>
      <c r="S1933">
        <f t="shared" si="524"/>
        <v>0</v>
      </c>
      <c r="T1933" s="6">
        <f t="shared" si="525"/>
        <v>0</v>
      </c>
      <c r="U1933" s="6" t="e">
        <f>IF(予定価格!$G$1939=0,ROUND(予定価格!H1921*(入力表!$F$12/予定価格!$H$1943),-$F$14),ROUND((予定価格!G1921*(入力表!$F$12-予定価格!$H$1943)/予定価格!$G$1943)+予定価格!H1921,-$F$14))</f>
        <v>#DIV/0!</v>
      </c>
      <c r="V1933" t="e">
        <f>IF(U1933=0,1,IF(予定価格!O1921=0,1,(U1933-予定価格!P1921)/予定価格!O1921))</f>
        <v>#DIV/0!</v>
      </c>
      <c r="W1933" t="e">
        <f t="shared" si="517"/>
        <v>#DIV/0!</v>
      </c>
      <c r="X1933" t="e">
        <f t="shared" si="526"/>
        <v>#DIV/0!</v>
      </c>
      <c r="Y1933" t="e">
        <f>IF(U1933=0,0,IF(予定価格!G1921=0,0,(U1933-予定価格!H1921)/予定価格!G1921))</f>
        <v>#DIV/0!</v>
      </c>
      <c r="Z1933" t="e">
        <f t="shared" si="518"/>
        <v>#DIV/0!</v>
      </c>
      <c r="AA1933" t="e">
        <f t="shared" si="527"/>
        <v>#DIV/0!</v>
      </c>
      <c r="AB1933" s="6" t="e">
        <f t="shared" si="528"/>
        <v>#DIV/0!</v>
      </c>
    </row>
    <row r="1934" spans="1:28" hidden="1" x14ac:dyDescent="0.2">
      <c r="A1934">
        <f>+予定価格!A1922</f>
        <v>0</v>
      </c>
      <c r="B1934" s="268">
        <f>ROUND(予定価格!B1922*査定表!$B$1949,-D1934)+E1934</f>
        <v>0</v>
      </c>
      <c r="C1934" s="268"/>
      <c r="D1934" s="32">
        <f t="shared" si="513"/>
        <v>3</v>
      </c>
      <c r="E1934" s="33">
        <f t="shared" si="519"/>
        <v>0</v>
      </c>
      <c r="F1934" s="268">
        <f>IF($F$12=0,0,IF(予定価格!$G$1939=0,ROUND(予定価格!H1922*(入力表!$F$12/予定価格!$H$1943),-H1934),ROUND((予定価格!G1922*(入力表!$F$12-予定価格!$H$1943)/予定価格!$G$1943)+予定価格!H1922,-H1934)))+I1934</f>
        <v>0</v>
      </c>
      <c r="G1934" s="268"/>
      <c r="H1934" s="34">
        <f t="shared" si="514"/>
        <v>3</v>
      </c>
      <c r="I1934" s="35">
        <f t="shared" si="520"/>
        <v>0</v>
      </c>
      <c r="J1934" s="252">
        <f t="shared" si="521"/>
        <v>0</v>
      </c>
      <c r="K1934" s="12">
        <f t="shared" si="522"/>
        <v>0</v>
      </c>
      <c r="L1934" s="37"/>
      <c r="M1934" s="6">
        <f>ROUND(予定価格!B1922*査定表!$B$1949,-$F$14)</f>
        <v>0</v>
      </c>
      <c r="N1934">
        <f>IF(M1934=0,1,M1934/予定価格!B1922)</f>
        <v>1</v>
      </c>
      <c r="O1934">
        <f t="shared" si="515"/>
        <v>11</v>
      </c>
      <c r="P1934">
        <f t="shared" si="523"/>
        <v>0</v>
      </c>
      <c r="Q1934">
        <f>IF(M1934=0,0,M1934/予定価格!B1922)</f>
        <v>0</v>
      </c>
      <c r="R1934">
        <f t="shared" si="516"/>
        <v>11</v>
      </c>
      <c r="S1934">
        <f t="shared" si="524"/>
        <v>0</v>
      </c>
      <c r="T1934" s="6">
        <f t="shared" si="525"/>
        <v>0</v>
      </c>
      <c r="U1934" s="6" t="e">
        <f>IF(予定価格!$G$1939=0,ROUND(予定価格!H1922*(入力表!$F$12/予定価格!$H$1943),-$F$14),ROUND((予定価格!G1922*(入力表!$F$12-予定価格!$H$1943)/予定価格!$G$1943)+予定価格!H1922,-$F$14))</f>
        <v>#DIV/0!</v>
      </c>
      <c r="V1934" t="e">
        <f>IF(U1934=0,1,IF(予定価格!O1922=0,1,(U1934-予定価格!P1922)/予定価格!O1922))</f>
        <v>#DIV/0!</v>
      </c>
      <c r="W1934" t="e">
        <f t="shared" si="517"/>
        <v>#DIV/0!</v>
      </c>
      <c r="X1934" t="e">
        <f t="shared" si="526"/>
        <v>#DIV/0!</v>
      </c>
      <c r="Y1934" t="e">
        <f>IF(U1934=0,0,IF(予定価格!G1922=0,0,(U1934-予定価格!H1922)/予定価格!G1922))</f>
        <v>#DIV/0!</v>
      </c>
      <c r="Z1934" t="e">
        <f t="shared" si="518"/>
        <v>#DIV/0!</v>
      </c>
      <c r="AA1934" t="e">
        <f t="shared" si="527"/>
        <v>#DIV/0!</v>
      </c>
      <c r="AB1934" s="6" t="e">
        <f t="shared" si="528"/>
        <v>#DIV/0!</v>
      </c>
    </row>
    <row r="1935" spans="1:28" hidden="1" x14ac:dyDescent="0.2">
      <c r="A1935">
        <f>+予定価格!A1923</f>
        <v>0</v>
      </c>
      <c r="B1935" s="268">
        <f>ROUND(予定価格!B1923*査定表!$B$1949,-D1935)+E1935</f>
        <v>0</v>
      </c>
      <c r="C1935" s="268"/>
      <c r="D1935" s="32">
        <f t="shared" si="513"/>
        <v>3</v>
      </c>
      <c r="E1935" s="33">
        <f t="shared" si="519"/>
        <v>0</v>
      </c>
      <c r="F1935" s="268">
        <f>IF($F$12=0,0,IF(予定価格!$G$1939=0,ROUND(予定価格!H1923*(入力表!$F$12/予定価格!$H$1943),-H1935),ROUND((予定価格!G1923*(入力表!$F$12-予定価格!$H$1943)/予定価格!$G$1943)+予定価格!H1923,-H1935)))+I1935</f>
        <v>0</v>
      </c>
      <c r="G1935" s="268"/>
      <c r="H1935" s="34">
        <f t="shared" si="514"/>
        <v>3</v>
      </c>
      <c r="I1935" s="35">
        <f t="shared" si="520"/>
        <v>0</v>
      </c>
      <c r="J1935" s="252">
        <f t="shared" si="521"/>
        <v>0</v>
      </c>
      <c r="K1935" s="12">
        <f t="shared" si="522"/>
        <v>0</v>
      </c>
      <c r="L1935" s="37"/>
      <c r="M1935" s="6">
        <f>ROUND(予定価格!B1923*査定表!$B$1949,-$F$14)</f>
        <v>0</v>
      </c>
      <c r="N1935">
        <f>IF(M1935=0,1,M1935/予定価格!B1923)</f>
        <v>1</v>
      </c>
      <c r="O1935">
        <f t="shared" si="515"/>
        <v>11</v>
      </c>
      <c r="P1935">
        <f t="shared" si="523"/>
        <v>0</v>
      </c>
      <c r="Q1935">
        <f>IF(M1935=0,0,M1935/予定価格!B1923)</f>
        <v>0</v>
      </c>
      <c r="R1935">
        <f t="shared" si="516"/>
        <v>11</v>
      </c>
      <c r="S1935">
        <f t="shared" si="524"/>
        <v>0</v>
      </c>
      <c r="T1935" s="6">
        <f t="shared" si="525"/>
        <v>0</v>
      </c>
      <c r="U1935" s="6" t="e">
        <f>IF(予定価格!$G$1939=0,ROUND(予定価格!H1923*(入力表!$F$12/予定価格!$H$1943),-$F$14),ROUND((予定価格!G1923*(入力表!$F$12-予定価格!$H$1943)/予定価格!$G$1943)+予定価格!H1923,-$F$14))</f>
        <v>#DIV/0!</v>
      </c>
      <c r="V1935" t="e">
        <f>IF(U1935=0,1,IF(予定価格!O1923=0,1,(U1935-予定価格!P1923)/予定価格!O1923))</f>
        <v>#DIV/0!</v>
      </c>
      <c r="W1935" t="e">
        <f t="shared" si="517"/>
        <v>#DIV/0!</v>
      </c>
      <c r="X1935" t="e">
        <f t="shared" si="526"/>
        <v>#DIV/0!</v>
      </c>
      <c r="Y1935" t="e">
        <f>IF(U1935=0,0,IF(予定価格!G1923=0,0,(U1935-予定価格!H1923)/予定価格!G1923))</f>
        <v>#DIV/0!</v>
      </c>
      <c r="Z1935" t="e">
        <f t="shared" si="518"/>
        <v>#DIV/0!</v>
      </c>
      <c r="AA1935" t="e">
        <f t="shared" si="527"/>
        <v>#DIV/0!</v>
      </c>
      <c r="AB1935" s="6" t="e">
        <f t="shared" si="528"/>
        <v>#DIV/0!</v>
      </c>
    </row>
    <row r="1936" spans="1:28" hidden="1" x14ac:dyDescent="0.2">
      <c r="A1936">
        <f>+予定価格!A1924</f>
        <v>0</v>
      </c>
      <c r="B1936" s="268">
        <f>ROUND(予定価格!B1924*査定表!$B$1949,-D1936)+E1936</f>
        <v>0</v>
      </c>
      <c r="C1936" s="268"/>
      <c r="D1936" s="32">
        <f t="shared" si="513"/>
        <v>3</v>
      </c>
      <c r="E1936" s="33">
        <f t="shared" si="519"/>
        <v>0</v>
      </c>
      <c r="F1936" s="268">
        <f>IF($F$12=0,0,IF(予定価格!$G$1939=0,ROUND(予定価格!H1924*(入力表!$F$12/予定価格!$H$1943),-H1936),ROUND((予定価格!G1924*(入力表!$F$12-予定価格!$H$1943)/予定価格!$G$1943)+予定価格!H1924,-H1936)))+I1936</f>
        <v>0</v>
      </c>
      <c r="G1936" s="268"/>
      <c r="H1936" s="34">
        <f t="shared" si="514"/>
        <v>3</v>
      </c>
      <c r="I1936" s="35">
        <f t="shared" si="520"/>
        <v>0</v>
      </c>
      <c r="J1936" s="252">
        <f t="shared" si="521"/>
        <v>0</v>
      </c>
      <c r="K1936" s="12">
        <f t="shared" si="522"/>
        <v>0</v>
      </c>
      <c r="L1936" s="37"/>
      <c r="M1936" s="6">
        <f>ROUND(予定価格!B1924*査定表!$B$1949,-$F$14)</f>
        <v>0</v>
      </c>
      <c r="N1936">
        <f>IF(M1936=0,1,M1936/予定価格!B1924)</f>
        <v>1</v>
      </c>
      <c r="O1936">
        <f t="shared" si="515"/>
        <v>11</v>
      </c>
      <c r="P1936">
        <f t="shared" si="523"/>
        <v>0</v>
      </c>
      <c r="Q1936">
        <f>IF(M1936=0,0,M1936/予定価格!B1924)</f>
        <v>0</v>
      </c>
      <c r="R1936">
        <f t="shared" si="516"/>
        <v>11</v>
      </c>
      <c r="S1936">
        <f t="shared" si="524"/>
        <v>0</v>
      </c>
      <c r="T1936" s="6">
        <f t="shared" si="525"/>
        <v>0</v>
      </c>
      <c r="U1936" s="6" t="e">
        <f>IF(予定価格!$G$1939=0,ROUND(予定価格!H1924*(入力表!$F$12/予定価格!$H$1943),-$F$14),ROUND((予定価格!G1924*(入力表!$F$12-予定価格!$H$1943)/予定価格!$G$1943)+予定価格!H1924,-$F$14))</f>
        <v>#DIV/0!</v>
      </c>
      <c r="V1936" t="e">
        <f>IF(U1936=0,1,IF(予定価格!O1924=0,1,(U1936-予定価格!P1924)/予定価格!O1924))</f>
        <v>#DIV/0!</v>
      </c>
      <c r="W1936" t="e">
        <f t="shared" si="517"/>
        <v>#DIV/0!</v>
      </c>
      <c r="X1936" t="e">
        <f t="shared" si="526"/>
        <v>#DIV/0!</v>
      </c>
      <c r="Y1936" t="e">
        <f>IF(U1936=0,0,IF(予定価格!G1924=0,0,(U1936-予定価格!H1924)/予定価格!G1924))</f>
        <v>#DIV/0!</v>
      </c>
      <c r="Z1936" t="e">
        <f t="shared" si="518"/>
        <v>#DIV/0!</v>
      </c>
      <c r="AA1936" t="e">
        <f t="shared" si="527"/>
        <v>#DIV/0!</v>
      </c>
      <c r="AB1936" s="6" t="e">
        <f t="shared" si="528"/>
        <v>#DIV/0!</v>
      </c>
    </row>
    <row r="1937" spans="1:28" hidden="1" x14ac:dyDescent="0.2">
      <c r="A1937">
        <f>+予定価格!A1925</f>
        <v>0</v>
      </c>
      <c r="B1937" s="268">
        <f>ROUND(予定価格!B1925*査定表!$B$1949,-D1937)+E1937</f>
        <v>0</v>
      </c>
      <c r="C1937" s="268"/>
      <c r="D1937" s="32">
        <f t="shared" si="513"/>
        <v>3</v>
      </c>
      <c r="E1937" s="33">
        <f t="shared" si="519"/>
        <v>0</v>
      </c>
      <c r="F1937" s="268">
        <f>IF($F$12=0,0,IF(予定価格!$G$1939=0,ROUND(予定価格!H1925*(入力表!$F$12/予定価格!$H$1943),-H1937),ROUND((予定価格!G1925*(入力表!$F$12-予定価格!$H$1943)/予定価格!$G$1943)+予定価格!H1925,-H1937)))+I1937</f>
        <v>0</v>
      </c>
      <c r="G1937" s="268"/>
      <c r="H1937" s="34">
        <f t="shared" si="514"/>
        <v>3</v>
      </c>
      <c r="I1937" s="35">
        <f t="shared" si="520"/>
        <v>0</v>
      </c>
      <c r="J1937" s="252">
        <f t="shared" si="521"/>
        <v>0</v>
      </c>
      <c r="K1937" s="12">
        <f t="shared" si="522"/>
        <v>0</v>
      </c>
      <c r="L1937" s="37"/>
      <c r="M1937" s="6">
        <f>ROUND(予定価格!B1925*査定表!$B$1949,-$F$14)</f>
        <v>0</v>
      </c>
      <c r="N1937">
        <f>IF(M1937=0,1,M1937/予定価格!B1925)</f>
        <v>1</v>
      </c>
      <c r="O1937">
        <f t="shared" si="515"/>
        <v>11</v>
      </c>
      <c r="P1937">
        <f t="shared" si="523"/>
        <v>0</v>
      </c>
      <c r="Q1937">
        <f>IF(M1937=0,0,M1937/予定価格!B1925)</f>
        <v>0</v>
      </c>
      <c r="R1937">
        <f t="shared" si="516"/>
        <v>11</v>
      </c>
      <c r="S1937">
        <f t="shared" si="524"/>
        <v>0</v>
      </c>
      <c r="T1937" s="6">
        <f t="shared" si="525"/>
        <v>0</v>
      </c>
      <c r="U1937" s="6" t="e">
        <f>IF(予定価格!$G$1939=0,ROUND(予定価格!H1925*(入力表!$F$12/予定価格!$H$1943),-$F$14),ROUND((予定価格!G1925*(入力表!$F$12-予定価格!$H$1943)/予定価格!$G$1943)+予定価格!H1925,-$F$14))</f>
        <v>#DIV/0!</v>
      </c>
      <c r="V1937" t="e">
        <f>IF(U1937=0,1,IF(予定価格!O1925=0,1,(U1937-予定価格!P1925)/予定価格!O1925))</f>
        <v>#DIV/0!</v>
      </c>
      <c r="W1937" t="e">
        <f t="shared" si="517"/>
        <v>#DIV/0!</v>
      </c>
      <c r="X1937" t="e">
        <f t="shared" si="526"/>
        <v>#DIV/0!</v>
      </c>
      <c r="Y1937" t="e">
        <f>IF(U1937=0,0,IF(予定価格!G1925=0,0,(U1937-予定価格!H1925)/予定価格!G1925))</f>
        <v>#DIV/0!</v>
      </c>
      <c r="Z1937" t="e">
        <f t="shared" si="518"/>
        <v>#DIV/0!</v>
      </c>
      <c r="AA1937" t="e">
        <f t="shared" si="527"/>
        <v>#DIV/0!</v>
      </c>
      <c r="AB1937" s="6" t="e">
        <f t="shared" si="528"/>
        <v>#DIV/0!</v>
      </c>
    </row>
    <row r="1938" spans="1:28" hidden="1" x14ac:dyDescent="0.2">
      <c r="A1938">
        <f>+予定価格!A1926</f>
        <v>0</v>
      </c>
      <c r="B1938" s="268">
        <f>ROUND(予定価格!B1926*査定表!$B$1949,-D1938)+E1938</f>
        <v>0</v>
      </c>
      <c r="C1938" s="268"/>
      <c r="D1938" s="32">
        <f t="shared" ref="D1938:D1950" si="529">+$F$14</f>
        <v>3</v>
      </c>
      <c r="E1938" s="33">
        <f t="shared" si="519"/>
        <v>0</v>
      </c>
      <c r="F1938" s="268">
        <f>IF($F$12=0,0,IF(予定価格!$G$1939=0,ROUND(予定価格!H1926*(入力表!$F$12/予定価格!$H$1943),-H1938),ROUND((予定価格!G1926*(入力表!$F$12-予定価格!$H$1943)/予定価格!$G$1943)+予定価格!H1926,-H1938)))+I1938</f>
        <v>0</v>
      </c>
      <c r="G1938" s="268"/>
      <c r="H1938" s="34">
        <f t="shared" ref="H1938:H1950" si="530">+$F$14</f>
        <v>3</v>
      </c>
      <c r="I1938" s="35">
        <f t="shared" si="520"/>
        <v>0</v>
      </c>
      <c r="J1938" s="252">
        <f t="shared" si="521"/>
        <v>0</v>
      </c>
      <c r="K1938" s="12">
        <f t="shared" si="522"/>
        <v>0</v>
      </c>
      <c r="L1938" s="37"/>
      <c r="M1938" s="6">
        <f>ROUND(予定価格!B1926*査定表!$B$1949,-$F$14)</f>
        <v>0</v>
      </c>
      <c r="N1938">
        <f>IF(M1938=0,1,M1938/予定価格!B1926)</f>
        <v>1</v>
      </c>
      <c r="O1938">
        <f t="shared" si="515"/>
        <v>11</v>
      </c>
      <c r="P1938">
        <f t="shared" si="523"/>
        <v>0</v>
      </c>
      <c r="Q1938">
        <f>IF(M1938=0,0,M1938/予定価格!B1926)</f>
        <v>0</v>
      </c>
      <c r="R1938">
        <f t="shared" si="516"/>
        <v>11</v>
      </c>
      <c r="S1938">
        <f t="shared" si="524"/>
        <v>0</v>
      </c>
      <c r="T1938" s="6">
        <f t="shared" si="525"/>
        <v>0</v>
      </c>
      <c r="U1938" s="6" t="e">
        <f>IF(予定価格!$G$1939=0,ROUND(予定価格!H1926*(入力表!$F$12/予定価格!$H$1943),-$F$14),ROUND((予定価格!G1926*(入力表!$F$12-予定価格!$H$1943)/予定価格!$G$1943)+予定価格!H1926,-$F$14))</f>
        <v>#DIV/0!</v>
      </c>
      <c r="V1938" t="e">
        <f>IF(U1938=0,1,IF(予定価格!O1926=0,1,(U1938-予定価格!P1926)/予定価格!O1926))</f>
        <v>#DIV/0!</v>
      </c>
      <c r="W1938" t="e">
        <f t="shared" si="517"/>
        <v>#DIV/0!</v>
      </c>
      <c r="X1938" t="e">
        <f t="shared" si="526"/>
        <v>#DIV/0!</v>
      </c>
      <c r="Y1938" t="e">
        <f>IF(U1938=0,0,IF(予定価格!G1926=0,0,(U1938-予定価格!H1926)/予定価格!G1926))</f>
        <v>#DIV/0!</v>
      </c>
      <c r="Z1938" t="e">
        <f t="shared" si="518"/>
        <v>#DIV/0!</v>
      </c>
      <c r="AA1938" t="e">
        <f t="shared" si="527"/>
        <v>#DIV/0!</v>
      </c>
      <c r="AB1938" s="6" t="e">
        <f t="shared" si="528"/>
        <v>#DIV/0!</v>
      </c>
    </row>
    <row r="1939" spans="1:28" hidden="1" x14ac:dyDescent="0.2">
      <c r="A1939">
        <f>+予定価格!A1927</f>
        <v>0</v>
      </c>
      <c r="B1939" s="268">
        <f>ROUND(予定価格!B1927*査定表!$B$1949,-D1939)+E1939</f>
        <v>0</v>
      </c>
      <c r="C1939" s="268"/>
      <c r="D1939" s="32">
        <f t="shared" si="529"/>
        <v>3</v>
      </c>
      <c r="E1939" s="33">
        <f t="shared" si="519"/>
        <v>0</v>
      </c>
      <c r="F1939" s="268">
        <f>IF($F$12=0,0,IF(予定価格!$G$1939=0,ROUND(予定価格!H1927*(入力表!$F$12/予定価格!$H$1943),-H1939),ROUND((予定価格!G1927*(入力表!$F$12-予定価格!$H$1943)/予定価格!$G$1943)+予定価格!H1927,-H1939)))+I1939</f>
        <v>0</v>
      </c>
      <c r="G1939" s="268"/>
      <c r="H1939" s="34">
        <f t="shared" si="530"/>
        <v>3</v>
      </c>
      <c r="I1939" s="35">
        <f t="shared" si="520"/>
        <v>0</v>
      </c>
      <c r="J1939" s="252">
        <f t="shared" si="521"/>
        <v>0</v>
      </c>
      <c r="K1939" s="12">
        <f t="shared" si="522"/>
        <v>0</v>
      </c>
      <c r="L1939" s="37"/>
      <c r="M1939" s="6">
        <f>ROUND(予定価格!B1927*査定表!$B$1949,-$F$14)</f>
        <v>0</v>
      </c>
      <c r="N1939">
        <f>IF(M1939=0,1,M1939/予定価格!B1927)</f>
        <v>1</v>
      </c>
      <c r="O1939">
        <f t="shared" si="515"/>
        <v>11</v>
      </c>
      <c r="P1939">
        <f t="shared" si="523"/>
        <v>0</v>
      </c>
      <c r="Q1939">
        <f>IF(M1939=0,0,M1939/予定価格!B1927)</f>
        <v>0</v>
      </c>
      <c r="R1939">
        <f t="shared" si="516"/>
        <v>11</v>
      </c>
      <c r="S1939">
        <f t="shared" si="524"/>
        <v>0</v>
      </c>
      <c r="T1939" s="6">
        <f t="shared" si="525"/>
        <v>0</v>
      </c>
      <c r="U1939" s="6" t="e">
        <f>IF(予定価格!$G$1939=0,ROUND(予定価格!H1927*(入力表!$F$12/予定価格!$H$1943),-$F$14),ROUND((予定価格!G1927*(入力表!$F$12-予定価格!$H$1943)/予定価格!$G$1943)+予定価格!H1927,-$F$14))</f>
        <v>#DIV/0!</v>
      </c>
      <c r="V1939" t="e">
        <f>IF(U1939=0,1,IF(予定価格!O1927=0,1,(U1939-予定価格!P1927)/予定価格!O1927))</f>
        <v>#DIV/0!</v>
      </c>
      <c r="W1939" t="e">
        <f t="shared" si="517"/>
        <v>#DIV/0!</v>
      </c>
      <c r="X1939" t="e">
        <f t="shared" si="526"/>
        <v>#DIV/0!</v>
      </c>
      <c r="Y1939" t="e">
        <f>IF(U1939=0,0,IF(予定価格!G1927=0,0,(U1939-予定価格!H1927)/予定価格!G1927))</f>
        <v>#DIV/0!</v>
      </c>
      <c r="Z1939" t="e">
        <f t="shared" si="518"/>
        <v>#DIV/0!</v>
      </c>
      <c r="AA1939" t="e">
        <f t="shared" si="527"/>
        <v>#DIV/0!</v>
      </c>
      <c r="AB1939" s="6" t="e">
        <f t="shared" si="528"/>
        <v>#DIV/0!</v>
      </c>
    </row>
    <row r="1940" spans="1:28" hidden="1" x14ac:dyDescent="0.2">
      <c r="A1940">
        <f>+予定価格!A1928</f>
        <v>0</v>
      </c>
      <c r="B1940" s="268">
        <f>ROUND(予定価格!B1928*査定表!$B$1949,-D1940)+E1940</f>
        <v>0</v>
      </c>
      <c r="C1940" s="268"/>
      <c r="D1940" s="32">
        <f t="shared" si="529"/>
        <v>3</v>
      </c>
      <c r="E1940" s="33">
        <f t="shared" si="519"/>
        <v>0</v>
      </c>
      <c r="F1940" s="268">
        <f>IF($F$12=0,0,IF(予定価格!$G$1939=0,ROUND(予定価格!H1928*(入力表!$F$12/予定価格!$H$1943),-H1940),ROUND((予定価格!G1928*(入力表!$F$12-予定価格!$H$1943)/予定価格!$G$1943)+予定価格!H1928,-H1940)))+I1940</f>
        <v>0</v>
      </c>
      <c r="G1940" s="268"/>
      <c r="H1940" s="34">
        <f t="shared" si="530"/>
        <v>3</v>
      </c>
      <c r="I1940" s="35">
        <f t="shared" si="520"/>
        <v>0</v>
      </c>
      <c r="J1940" s="252">
        <f t="shared" si="521"/>
        <v>0</v>
      </c>
      <c r="K1940" s="12">
        <f t="shared" si="522"/>
        <v>0</v>
      </c>
      <c r="L1940" s="37"/>
      <c r="M1940" s="6">
        <f>ROUND(予定価格!B1928*査定表!$B$1949,-$F$14)</f>
        <v>0</v>
      </c>
      <c r="N1940">
        <f>IF(M1940=0,1,M1940/予定価格!B1928)</f>
        <v>1</v>
      </c>
      <c r="O1940">
        <f t="shared" si="515"/>
        <v>11</v>
      </c>
      <c r="P1940">
        <f t="shared" si="523"/>
        <v>0</v>
      </c>
      <c r="Q1940">
        <f>IF(M1940=0,0,M1940/予定価格!B1928)</f>
        <v>0</v>
      </c>
      <c r="R1940">
        <f t="shared" si="516"/>
        <v>11</v>
      </c>
      <c r="S1940">
        <f t="shared" si="524"/>
        <v>0</v>
      </c>
      <c r="T1940" s="6">
        <f t="shared" si="525"/>
        <v>0</v>
      </c>
      <c r="U1940" s="6" t="e">
        <f>IF(予定価格!$G$1939=0,ROUND(予定価格!H1928*(入力表!$F$12/予定価格!$H$1943),-$F$14),ROUND((予定価格!G1928*(入力表!$F$12-予定価格!$H$1943)/予定価格!$G$1943)+予定価格!H1928,-$F$14))</f>
        <v>#DIV/0!</v>
      </c>
      <c r="V1940" t="e">
        <f>IF(U1940=0,1,IF(予定価格!O1928=0,1,(U1940-予定価格!P1928)/予定価格!O1928))</f>
        <v>#DIV/0!</v>
      </c>
      <c r="W1940" t="e">
        <f t="shared" si="517"/>
        <v>#DIV/0!</v>
      </c>
      <c r="X1940" t="e">
        <f t="shared" si="526"/>
        <v>#DIV/0!</v>
      </c>
      <c r="Y1940" t="e">
        <f>IF(U1940=0,0,IF(予定価格!G1928=0,0,(U1940-予定価格!H1928)/予定価格!G1928))</f>
        <v>#DIV/0!</v>
      </c>
      <c r="Z1940" t="e">
        <f t="shared" si="518"/>
        <v>#DIV/0!</v>
      </c>
      <c r="AA1940" t="e">
        <f t="shared" si="527"/>
        <v>#DIV/0!</v>
      </c>
      <c r="AB1940" s="6" t="e">
        <f t="shared" si="528"/>
        <v>#DIV/0!</v>
      </c>
    </row>
    <row r="1941" spans="1:28" hidden="1" x14ac:dyDescent="0.2">
      <c r="A1941">
        <f>+予定価格!A1929</f>
        <v>0</v>
      </c>
      <c r="B1941" s="268">
        <f>ROUND(予定価格!B1929*査定表!$B$1949,-D1941)+E1941</f>
        <v>0</v>
      </c>
      <c r="C1941" s="268"/>
      <c r="D1941" s="32">
        <f t="shared" si="529"/>
        <v>3</v>
      </c>
      <c r="E1941" s="33">
        <f t="shared" si="519"/>
        <v>0</v>
      </c>
      <c r="F1941" s="268">
        <f>IF($F$12=0,0,IF(予定価格!$G$1939=0,ROUND(予定価格!H1929*(入力表!$F$12/予定価格!$H$1943),-H1941),ROUND((予定価格!G1929*(入力表!$F$12-予定価格!$H$1943)/予定価格!$G$1943)+予定価格!H1929,-H1941)))+I1941</f>
        <v>0</v>
      </c>
      <c r="G1941" s="268"/>
      <c r="H1941" s="34">
        <f t="shared" si="530"/>
        <v>3</v>
      </c>
      <c r="I1941" s="35">
        <f t="shared" si="520"/>
        <v>0</v>
      </c>
      <c r="J1941" s="252">
        <f t="shared" si="521"/>
        <v>0</v>
      </c>
      <c r="K1941" s="12">
        <f t="shared" si="522"/>
        <v>0</v>
      </c>
      <c r="L1941" s="37"/>
      <c r="M1941" s="6">
        <f>ROUND(予定価格!B1929*査定表!$B$1949,-$F$14)</f>
        <v>0</v>
      </c>
      <c r="N1941">
        <f>IF(M1941=0,1,M1941/予定価格!B1929)</f>
        <v>1</v>
      </c>
      <c r="O1941">
        <f t="shared" si="515"/>
        <v>11</v>
      </c>
      <c r="P1941">
        <f t="shared" si="523"/>
        <v>0</v>
      </c>
      <c r="Q1941">
        <f>IF(M1941=0,0,M1941/予定価格!B1929)</f>
        <v>0</v>
      </c>
      <c r="R1941">
        <f t="shared" si="516"/>
        <v>11</v>
      </c>
      <c r="S1941">
        <f t="shared" si="524"/>
        <v>0</v>
      </c>
      <c r="T1941" s="6">
        <f t="shared" si="525"/>
        <v>0</v>
      </c>
      <c r="U1941" s="6" t="e">
        <f>IF(予定価格!$G$1939=0,ROUND(予定価格!H1929*(入力表!$F$12/予定価格!$H$1943),-$F$14),ROUND((予定価格!G1929*(入力表!$F$12-予定価格!$H$1943)/予定価格!$G$1943)+予定価格!H1929,-$F$14))</f>
        <v>#DIV/0!</v>
      </c>
      <c r="V1941" t="e">
        <f>IF(U1941=0,1,IF(予定価格!O1929=0,1,(U1941-予定価格!P1929)/予定価格!O1929))</f>
        <v>#DIV/0!</v>
      </c>
      <c r="W1941" t="e">
        <f t="shared" si="517"/>
        <v>#DIV/0!</v>
      </c>
      <c r="X1941" t="e">
        <f t="shared" si="526"/>
        <v>#DIV/0!</v>
      </c>
      <c r="Y1941" t="e">
        <f>IF(U1941=0,0,IF(予定価格!G1929=0,0,(U1941-予定価格!H1929)/予定価格!G1929))</f>
        <v>#DIV/0!</v>
      </c>
      <c r="Z1941" t="e">
        <f t="shared" si="518"/>
        <v>#DIV/0!</v>
      </c>
      <c r="AA1941" t="e">
        <f t="shared" si="527"/>
        <v>#DIV/0!</v>
      </c>
      <c r="AB1941" s="6" t="e">
        <f t="shared" si="528"/>
        <v>#DIV/0!</v>
      </c>
    </row>
    <row r="1942" spans="1:28" hidden="1" x14ac:dyDescent="0.2">
      <c r="A1942">
        <f>+予定価格!A1930</f>
        <v>0</v>
      </c>
      <c r="B1942" s="268">
        <f>ROUND(予定価格!B1930*査定表!$B$1949,-D1942)+E1942</f>
        <v>0</v>
      </c>
      <c r="C1942" s="268"/>
      <c r="D1942" s="32">
        <f t="shared" si="529"/>
        <v>3</v>
      </c>
      <c r="E1942" s="33">
        <f t="shared" si="519"/>
        <v>0</v>
      </c>
      <c r="F1942" s="268">
        <f>IF($F$12=0,0,IF(予定価格!$G$1939=0,ROUND(予定価格!H1930*(入力表!$F$12/予定価格!$H$1943),-H1942),ROUND((予定価格!G1930*(入力表!$F$12-予定価格!$H$1943)/予定価格!$G$1943)+予定価格!H1930,-H1942)))+I1942</f>
        <v>0</v>
      </c>
      <c r="G1942" s="268"/>
      <c r="H1942" s="34">
        <f t="shared" si="530"/>
        <v>3</v>
      </c>
      <c r="I1942" s="35">
        <f t="shared" si="520"/>
        <v>0</v>
      </c>
      <c r="J1942" s="252">
        <f t="shared" si="521"/>
        <v>0</v>
      </c>
      <c r="K1942" s="12">
        <f t="shared" si="522"/>
        <v>0</v>
      </c>
      <c r="L1942" s="37"/>
      <c r="M1942" s="6">
        <f>ROUND(予定価格!B1930*査定表!$B$1949,-$F$14)</f>
        <v>0</v>
      </c>
      <c r="N1942">
        <f>IF(M1942=0,1,M1942/予定価格!B1930)</f>
        <v>1</v>
      </c>
      <c r="O1942">
        <f t="shared" si="515"/>
        <v>11</v>
      </c>
      <c r="P1942">
        <f t="shared" si="523"/>
        <v>0</v>
      </c>
      <c r="Q1942">
        <f>IF(M1942=0,0,M1942/予定価格!B1930)</f>
        <v>0</v>
      </c>
      <c r="R1942">
        <f t="shared" si="516"/>
        <v>11</v>
      </c>
      <c r="S1942">
        <f t="shared" si="524"/>
        <v>0</v>
      </c>
      <c r="T1942" s="6">
        <f t="shared" si="525"/>
        <v>0</v>
      </c>
      <c r="U1942" s="6" t="e">
        <f>IF(予定価格!$G$1939=0,ROUND(予定価格!H1930*(入力表!$F$12/予定価格!$H$1943),-$F$14),ROUND((予定価格!G1930*(入力表!$F$12-予定価格!$H$1943)/予定価格!$G$1943)+予定価格!H1930,-$F$14))</f>
        <v>#DIV/0!</v>
      </c>
      <c r="V1942" t="e">
        <f>IF(U1942=0,1,IF(予定価格!O1930=0,1,(U1942-予定価格!P1930)/予定価格!O1930))</f>
        <v>#DIV/0!</v>
      </c>
      <c r="W1942" t="e">
        <f t="shared" si="517"/>
        <v>#DIV/0!</v>
      </c>
      <c r="X1942" t="e">
        <f t="shared" si="526"/>
        <v>#DIV/0!</v>
      </c>
      <c r="Y1942" t="e">
        <f>IF(U1942=0,0,IF(予定価格!G1930=0,0,(U1942-予定価格!H1930)/予定価格!G1930))</f>
        <v>#DIV/0!</v>
      </c>
      <c r="Z1942" t="e">
        <f t="shared" si="518"/>
        <v>#DIV/0!</v>
      </c>
      <c r="AA1942" t="e">
        <f t="shared" si="527"/>
        <v>#DIV/0!</v>
      </c>
      <c r="AB1942" s="6" t="e">
        <f t="shared" si="528"/>
        <v>#DIV/0!</v>
      </c>
    </row>
    <row r="1943" spans="1:28" hidden="1" x14ac:dyDescent="0.2">
      <c r="A1943">
        <f>+予定価格!A1931</f>
        <v>0</v>
      </c>
      <c r="B1943" s="268">
        <f>ROUND(予定価格!B1931*査定表!$B$1949,-D1943)+E1943</f>
        <v>0</v>
      </c>
      <c r="C1943" s="268"/>
      <c r="D1943" s="32">
        <f t="shared" si="529"/>
        <v>3</v>
      </c>
      <c r="E1943" s="33">
        <f t="shared" si="519"/>
        <v>0</v>
      </c>
      <c r="F1943" s="268">
        <f>IF($F$12=0,0,IF(予定価格!$G$1939=0,ROUND(予定価格!H1931*(入力表!$F$12/予定価格!$H$1943),-H1943),ROUND((予定価格!G1931*(入力表!$F$12-予定価格!$H$1943)/予定価格!$G$1943)+予定価格!H1931,-H1943)))+I1943</f>
        <v>0</v>
      </c>
      <c r="G1943" s="268"/>
      <c r="H1943" s="34">
        <f t="shared" si="530"/>
        <v>3</v>
      </c>
      <c r="I1943" s="35">
        <f t="shared" si="520"/>
        <v>0</v>
      </c>
      <c r="J1943" s="252">
        <f t="shared" si="521"/>
        <v>0</v>
      </c>
      <c r="K1943" s="12">
        <f t="shared" si="522"/>
        <v>0</v>
      </c>
      <c r="L1943" s="37"/>
      <c r="M1943" s="6">
        <f>ROUND(予定価格!B1931*査定表!$B$1949,-$F$14)</f>
        <v>0</v>
      </c>
      <c r="N1943">
        <f>IF(M1943=0,1,M1943/予定価格!B1931)</f>
        <v>1</v>
      </c>
      <c r="O1943">
        <f t="shared" si="515"/>
        <v>11</v>
      </c>
      <c r="P1943">
        <f t="shared" si="523"/>
        <v>0</v>
      </c>
      <c r="Q1943">
        <f>IF(M1943=0,0,M1943/予定価格!B1931)</f>
        <v>0</v>
      </c>
      <c r="R1943">
        <f t="shared" si="516"/>
        <v>11</v>
      </c>
      <c r="S1943">
        <f t="shared" si="524"/>
        <v>0</v>
      </c>
      <c r="T1943" s="6">
        <f t="shared" si="525"/>
        <v>0</v>
      </c>
      <c r="U1943" s="6" t="e">
        <f>IF(予定価格!$G$1939=0,ROUND(予定価格!H1931*(入力表!$F$12/予定価格!$H$1943),-$F$14),ROUND((予定価格!G1931*(入力表!$F$12-予定価格!$H$1943)/予定価格!$G$1943)+予定価格!H1931,-$F$14))</f>
        <v>#DIV/0!</v>
      </c>
      <c r="V1943" t="e">
        <f>IF(U1943=0,1,IF(予定価格!O1931=0,1,(U1943-予定価格!P1931)/予定価格!O1931))</f>
        <v>#DIV/0!</v>
      </c>
      <c r="W1943" t="e">
        <f t="shared" si="517"/>
        <v>#DIV/0!</v>
      </c>
      <c r="X1943" t="e">
        <f t="shared" si="526"/>
        <v>#DIV/0!</v>
      </c>
      <c r="Y1943" t="e">
        <f>IF(U1943=0,0,IF(予定価格!G1931=0,0,(U1943-予定価格!H1931)/予定価格!G1931))</f>
        <v>#DIV/0!</v>
      </c>
      <c r="Z1943" t="e">
        <f t="shared" si="518"/>
        <v>#DIV/0!</v>
      </c>
      <c r="AA1943" t="e">
        <f t="shared" si="527"/>
        <v>#DIV/0!</v>
      </c>
      <c r="AB1943" s="6" t="e">
        <f t="shared" si="528"/>
        <v>#DIV/0!</v>
      </c>
    </row>
    <row r="1944" spans="1:28" hidden="1" x14ac:dyDescent="0.2">
      <c r="A1944">
        <f>+予定価格!A1932</f>
        <v>0</v>
      </c>
      <c r="B1944" s="268">
        <f>ROUND(予定価格!B1932*査定表!$B$1949,-D1944)+E1944</f>
        <v>0</v>
      </c>
      <c r="C1944" s="268"/>
      <c r="D1944" s="32">
        <f t="shared" si="529"/>
        <v>3</v>
      </c>
      <c r="E1944" s="33">
        <f t="shared" si="519"/>
        <v>0</v>
      </c>
      <c r="F1944" s="268">
        <f>IF($F$12=0,0,IF(予定価格!$G$1939=0,ROUND(予定価格!H1932*(入力表!$F$12/予定価格!$H$1943),-H1944),ROUND((予定価格!G1932*(入力表!$F$12-予定価格!$H$1943)/予定価格!$G$1943)+予定価格!H1932,-H1944)))+I1944</f>
        <v>0</v>
      </c>
      <c r="G1944" s="268"/>
      <c r="H1944" s="34">
        <f t="shared" si="530"/>
        <v>3</v>
      </c>
      <c r="I1944" s="35">
        <f t="shared" si="520"/>
        <v>0</v>
      </c>
      <c r="J1944" s="252">
        <f t="shared" si="521"/>
        <v>0</v>
      </c>
      <c r="K1944" s="12">
        <f t="shared" si="522"/>
        <v>0</v>
      </c>
      <c r="L1944" s="37"/>
      <c r="M1944" s="6">
        <f>ROUND(予定価格!B1932*査定表!$B$1949,-$F$14)</f>
        <v>0</v>
      </c>
      <c r="N1944">
        <f>IF(M1944=0,1,M1944/予定価格!B1932)</f>
        <v>1</v>
      </c>
      <c r="O1944">
        <f t="shared" si="515"/>
        <v>11</v>
      </c>
      <c r="P1944">
        <f t="shared" si="523"/>
        <v>0</v>
      </c>
      <c r="Q1944">
        <f>IF(M1944=0,0,M1944/予定価格!B1932)</f>
        <v>0</v>
      </c>
      <c r="R1944">
        <f t="shared" si="516"/>
        <v>11</v>
      </c>
      <c r="S1944">
        <f t="shared" si="524"/>
        <v>0</v>
      </c>
      <c r="T1944" s="6">
        <f t="shared" si="525"/>
        <v>0</v>
      </c>
      <c r="U1944" s="6" t="e">
        <f>IF(予定価格!$G$1939=0,ROUND(予定価格!H1932*(入力表!$F$12/予定価格!$H$1943),-$F$14),ROUND((予定価格!G1932*(入力表!$F$12-予定価格!$H$1943)/予定価格!$G$1943)+予定価格!H1932,-$F$14))</f>
        <v>#DIV/0!</v>
      </c>
      <c r="V1944" t="e">
        <f>IF(U1944=0,1,IF(予定価格!O1932=0,1,(U1944-予定価格!P1932)/予定価格!O1932))</f>
        <v>#DIV/0!</v>
      </c>
      <c r="W1944" t="e">
        <f t="shared" si="517"/>
        <v>#DIV/0!</v>
      </c>
      <c r="X1944" t="e">
        <f t="shared" si="526"/>
        <v>#DIV/0!</v>
      </c>
      <c r="Y1944" t="e">
        <f>IF(U1944=0,0,IF(予定価格!G1932=0,0,(U1944-予定価格!H1932)/予定価格!G1932))</f>
        <v>#DIV/0!</v>
      </c>
      <c r="Z1944" t="e">
        <f t="shared" si="518"/>
        <v>#DIV/0!</v>
      </c>
      <c r="AA1944" t="e">
        <f t="shared" si="527"/>
        <v>#DIV/0!</v>
      </c>
      <c r="AB1944" s="6" t="e">
        <f t="shared" si="528"/>
        <v>#DIV/0!</v>
      </c>
    </row>
    <row r="1945" spans="1:28" hidden="1" x14ac:dyDescent="0.2">
      <c r="A1945">
        <f>+予定価格!A1933</f>
        <v>0</v>
      </c>
      <c r="B1945" s="268">
        <f>ROUND(予定価格!B1933*査定表!$B$1949,-D1945)+E1945</f>
        <v>0</v>
      </c>
      <c r="C1945" s="268"/>
      <c r="D1945" s="32">
        <f t="shared" si="529"/>
        <v>3</v>
      </c>
      <c r="E1945" s="33">
        <f t="shared" si="519"/>
        <v>0</v>
      </c>
      <c r="F1945" s="268">
        <f>IF($F$12=0,0,IF(予定価格!$G$1939=0,ROUND(予定価格!H1933*(入力表!$F$12/予定価格!$H$1943),-H1945),ROUND((予定価格!G1933*(入力表!$F$12-予定価格!$H$1943)/予定価格!$G$1943)+予定価格!H1933,-H1945)))+I1945</f>
        <v>0</v>
      </c>
      <c r="G1945" s="268"/>
      <c r="H1945" s="34">
        <f t="shared" si="530"/>
        <v>3</v>
      </c>
      <c r="I1945" s="35">
        <f t="shared" si="520"/>
        <v>0</v>
      </c>
      <c r="J1945" s="252">
        <f t="shared" si="521"/>
        <v>0</v>
      </c>
      <c r="K1945" s="12">
        <f t="shared" si="522"/>
        <v>0</v>
      </c>
      <c r="L1945" s="37"/>
      <c r="M1945" s="6">
        <f>ROUND(予定価格!B1933*査定表!$B$1949,-$F$14)</f>
        <v>0</v>
      </c>
      <c r="N1945">
        <f>IF(M1945=0,1,M1945/予定価格!B1933)</f>
        <v>1</v>
      </c>
      <c r="O1945">
        <f t="shared" si="515"/>
        <v>11</v>
      </c>
      <c r="P1945">
        <f t="shared" si="523"/>
        <v>0</v>
      </c>
      <c r="Q1945">
        <f>IF(M1945=0,0,M1945/予定価格!B1933)</f>
        <v>0</v>
      </c>
      <c r="R1945">
        <f t="shared" si="516"/>
        <v>11</v>
      </c>
      <c r="S1945">
        <f t="shared" si="524"/>
        <v>0</v>
      </c>
      <c r="T1945" s="6">
        <f t="shared" si="525"/>
        <v>0</v>
      </c>
      <c r="U1945" s="6" t="e">
        <f>IF(予定価格!$G$1939=0,ROUND(予定価格!H1933*(入力表!$F$12/予定価格!$H$1943),-$F$14),ROUND((予定価格!G1933*(入力表!$F$12-予定価格!$H$1943)/予定価格!$G$1943)+予定価格!H1933,-$F$14))</f>
        <v>#DIV/0!</v>
      </c>
      <c r="V1945" t="e">
        <f>IF(U1945=0,1,IF(予定価格!O1933=0,1,(U1945-予定価格!P1933)/予定価格!O1933))</f>
        <v>#DIV/0!</v>
      </c>
      <c r="W1945" t="e">
        <f t="shared" si="517"/>
        <v>#DIV/0!</v>
      </c>
      <c r="X1945" t="e">
        <f t="shared" si="526"/>
        <v>#DIV/0!</v>
      </c>
      <c r="Y1945" t="e">
        <f>IF(U1945=0,0,IF(予定価格!G1933=0,0,(U1945-予定価格!H1933)/予定価格!G1933))</f>
        <v>#DIV/0!</v>
      </c>
      <c r="Z1945" t="e">
        <f t="shared" si="518"/>
        <v>#DIV/0!</v>
      </c>
      <c r="AA1945" t="e">
        <f t="shared" si="527"/>
        <v>#DIV/0!</v>
      </c>
      <c r="AB1945" s="6" t="e">
        <f t="shared" si="528"/>
        <v>#DIV/0!</v>
      </c>
    </row>
    <row r="1946" spans="1:28" hidden="1" x14ac:dyDescent="0.2">
      <c r="A1946">
        <f>+予定価格!A1934</f>
        <v>0</v>
      </c>
      <c r="B1946" s="268">
        <f>ROUND(予定価格!B1934*査定表!$B$1949,-D1946)+E1946</f>
        <v>0</v>
      </c>
      <c r="C1946" s="268"/>
      <c r="D1946" s="32">
        <f t="shared" si="529"/>
        <v>3</v>
      </c>
      <c r="E1946" s="33">
        <f t="shared" si="519"/>
        <v>0</v>
      </c>
      <c r="F1946" s="268">
        <f>IF($F$12=0,0,IF(予定価格!$G$1939=0,ROUND(予定価格!H1934*(入力表!$F$12/予定価格!$H$1943),-H1946),ROUND((予定価格!G1934*(入力表!$F$12-予定価格!$H$1943)/予定価格!$G$1943)+予定価格!H1934,-H1946)))+I1946</f>
        <v>0</v>
      </c>
      <c r="G1946" s="268"/>
      <c r="H1946" s="34">
        <f t="shared" si="530"/>
        <v>3</v>
      </c>
      <c r="I1946" s="35">
        <f t="shared" si="520"/>
        <v>0</v>
      </c>
      <c r="J1946" s="252">
        <f t="shared" si="521"/>
        <v>0</v>
      </c>
      <c r="K1946" s="12">
        <f t="shared" si="522"/>
        <v>0</v>
      </c>
      <c r="L1946" s="37"/>
      <c r="M1946" s="6">
        <f>ROUND(予定価格!B1934*査定表!$B$1949,-$F$14)</f>
        <v>0</v>
      </c>
      <c r="N1946">
        <f>IF(M1946=0,1,M1946/予定価格!B1934)</f>
        <v>1</v>
      </c>
      <c r="O1946">
        <f t="shared" ref="O1946:O1950" si="531">RANK(N1946,N$17:N$1984,1)</f>
        <v>11</v>
      </c>
      <c r="P1946">
        <f t="shared" si="523"/>
        <v>0</v>
      </c>
      <c r="Q1946">
        <f>IF(M1946=0,0,M1946/予定価格!B1934)</f>
        <v>0</v>
      </c>
      <c r="R1946">
        <f t="shared" ref="R1946:R1950" si="532">RANK(Q1946,Q$17:Q$1984,0)</f>
        <v>11</v>
      </c>
      <c r="S1946">
        <f t="shared" si="524"/>
        <v>0</v>
      </c>
      <c r="T1946" s="6">
        <f t="shared" si="525"/>
        <v>0</v>
      </c>
      <c r="U1946" s="6" t="e">
        <f>IF(予定価格!$G$1939=0,ROUND(予定価格!H1934*(入力表!$F$12/予定価格!$H$1943),-$F$14),ROUND((予定価格!G1934*(入力表!$F$12-予定価格!$H$1943)/予定価格!$G$1943)+予定価格!H1934,-$F$14))</f>
        <v>#DIV/0!</v>
      </c>
      <c r="V1946" t="e">
        <f>IF(U1946=0,1,IF(予定価格!O1934=0,1,(U1946-予定価格!P1934)/予定価格!O1934))</f>
        <v>#DIV/0!</v>
      </c>
      <c r="W1946" t="e">
        <f t="shared" ref="W1946:W1950" si="533">RANK(V1946,V$17:V$1984,1)</f>
        <v>#DIV/0!</v>
      </c>
      <c r="X1946" t="e">
        <f t="shared" si="526"/>
        <v>#DIV/0!</v>
      </c>
      <c r="Y1946" t="e">
        <f>IF(U1946=0,0,IF(予定価格!G1934=0,0,(U1946-予定価格!H1934)/予定価格!G1934))</f>
        <v>#DIV/0!</v>
      </c>
      <c r="Z1946" t="e">
        <f t="shared" ref="Z1946:Z1950" si="534">RANK(Y1946,Y$17:Y$1984,0)</f>
        <v>#DIV/0!</v>
      </c>
      <c r="AA1946" t="e">
        <f t="shared" si="527"/>
        <v>#DIV/0!</v>
      </c>
      <c r="AB1946" s="6" t="e">
        <f t="shared" si="528"/>
        <v>#DIV/0!</v>
      </c>
    </row>
    <row r="1947" spans="1:28" hidden="1" x14ac:dyDescent="0.2">
      <c r="A1947">
        <f>+予定価格!A1935</f>
        <v>0</v>
      </c>
      <c r="B1947" s="268">
        <f>ROUND(予定価格!B1935*査定表!$B$1949,-D1947)+E1947</f>
        <v>0</v>
      </c>
      <c r="C1947" s="268"/>
      <c r="D1947" s="32">
        <f t="shared" si="529"/>
        <v>3</v>
      </c>
      <c r="E1947" s="33">
        <f t="shared" si="519"/>
        <v>0</v>
      </c>
      <c r="F1947" s="268">
        <f>IF($F$12=0,0,IF(予定価格!$G$1939=0,ROUND(予定価格!H1935*(入力表!$F$12/予定価格!$H$1943),-H1947),ROUND((予定価格!G1935*(入力表!$F$12-予定価格!$H$1943)/予定価格!$G$1943)+予定価格!H1935,-H1947)))+I1947</f>
        <v>0</v>
      </c>
      <c r="G1947" s="268"/>
      <c r="H1947" s="34">
        <f t="shared" si="530"/>
        <v>3</v>
      </c>
      <c r="I1947" s="35">
        <f t="shared" si="520"/>
        <v>0</v>
      </c>
      <c r="J1947" s="252">
        <f t="shared" si="521"/>
        <v>0</v>
      </c>
      <c r="K1947" s="12">
        <f t="shared" si="522"/>
        <v>0</v>
      </c>
      <c r="L1947" s="37"/>
      <c r="M1947" s="6">
        <f>ROUND(予定価格!B1935*査定表!$B$1949,-$F$14)</f>
        <v>0</v>
      </c>
      <c r="N1947">
        <f>IF(M1947=0,1,M1947/予定価格!B1935)</f>
        <v>1</v>
      </c>
      <c r="O1947">
        <f t="shared" si="531"/>
        <v>11</v>
      </c>
      <c r="P1947">
        <f t="shared" si="523"/>
        <v>0</v>
      </c>
      <c r="Q1947">
        <f>IF(M1947=0,0,M1947/予定価格!B1935)</f>
        <v>0</v>
      </c>
      <c r="R1947">
        <f t="shared" si="532"/>
        <v>11</v>
      </c>
      <c r="S1947">
        <f t="shared" si="524"/>
        <v>0</v>
      </c>
      <c r="T1947" s="6">
        <f t="shared" si="525"/>
        <v>0</v>
      </c>
      <c r="U1947" s="6" t="e">
        <f>IF(予定価格!$G$1939=0,ROUND(予定価格!H1935*(入力表!$F$12/予定価格!$H$1943),-$F$14),ROUND((予定価格!G1935*(入力表!$F$12-予定価格!$H$1943)/予定価格!$G$1943)+予定価格!H1935,-$F$14))</f>
        <v>#DIV/0!</v>
      </c>
      <c r="V1947" t="e">
        <f>IF(U1947=0,1,IF(予定価格!O1935=0,1,(U1947-予定価格!P1935)/予定価格!O1935))</f>
        <v>#DIV/0!</v>
      </c>
      <c r="W1947" t="e">
        <f t="shared" si="533"/>
        <v>#DIV/0!</v>
      </c>
      <c r="X1947" t="e">
        <f t="shared" si="526"/>
        <v>#DIV/0!</v>
      </c>
      <c r="Y1947" t="e">
        <f>IF(U1947=0,0,IF(予定価格!G1935=0,0,(U1947-予定価格!H1935)/予定価格!G1935))</f>
        <v>#DIV/0!</v>
      </c>
      <c r="Z1947" t="e">
        <f t="shared" si="534"/>
        <v>#DIV/0!</v>
      </c>
      <c r="AA1947" t="e">
        <f t="shared" si="527"/>
        <v>#DIV/0!</v>
      </c>
      <c r="AB1947" s="6" t="e">
        <f t="shared" si="528"/>
        <v>#DIV/0!</v>
      </c>
    </row>
    <row r="1948" spans="1:28" hidden="1" x14ac:dyDescent="0.2">
      <c r="A1948">
        <f>+予定価格!A1936</f>
        <v>0</v>
      </c>
      <c r="B1948" s="268">
        <f>ROUND(予定価格!B1936*査定表!$B$1949,-D1948)+E1948</f>
        <v>0</v>
      </c>
      <c r="C1948" s="268"/>
      <c r="D1948" s="32">
        <f t="shared" si="529"/>
        <v>3</v>
      </c>
      <c r="E1948" s="33">
        <f t="shared" si="519"/>
        <v>0</v>
      </c>
      <c r="F1948" s="268">
        <f>IF($F$12=0,0,IF(予定価格!$G$1939=0,ROUND(予定価格!H1936*(入力表!$F$12/予定価格!$H$1943),-H1948),ROUND((予定価格!G1936*(入力表!$F$12-予定価格!$H$1943)/予定価格!$G$1943)+予定価格!H1936,-H1948)))+I1948</f>
        <v>0</v>
      </c>
      <c r="G1948" s="268"/>
      <c r="H1948" s="34">
        <f t="shared" si="530"/>
        <v>3</v>
      </c>
      <c r="I1948" s="35">
        <f t="shared" si="520"/>
        <v>0</v>
      </c>
      <c r="J1948" s="252">
        <f t="shared" si="521"/>
        <v>0</v>
      </c>
      <c r="K1948" s="12">
        <f t="shared" si="522"/>
        <v>0</v>
      </c>
      <c r="L1948" s="37"/>
      <c r="M1948" s="6">
        <f>ROUND(予定価格!B1936*査定表!$B$1949,-$F$14)</f>
        <v>0</v>
      </c>
      <c r="N1948">
        <f>IF(M1948=0,1,M1948/予定価格!B1936)</f>
        <v>1</v>
      </c>
      <c r="O1948">
        <f t="shared" si="531"/>
        <v>11</v>
      </c>
      <c r="P1948">
        <f t="shared" si="523"/>
        <v>0</v>
      </c>
      <c r="Q1948">
        <f>IF(M1948=0,0,M1948/予定価格!B1936)</f>
        <v>0</v>
      </c>
      <c r="R1948">
        <f t="shared" si="532"/>
        <v>11</v>
      </c>
      <c r="S1948">
        <f t="shared" si="524"/>
        <v>0</v>
      </c>
      <c r="T1948" s="6">
        <f t="shared" si="525"/>
        <v>0</v>
      </c>
      <c r="U1948" s="6" t="e">
        <f>IF(予定価格!$G$1939=0,ROUND(予定価格!H1936*(入力表!$F$12/予定価格!$H$1943),-$F$14),ROUND((予定価格!G1936*(入力表!$F$12-予定価格!$H$1943)/予定価格!$G$1943)+予定価格!H1936,-$F$14))</f>
        <v>#DIV/0!</v>
      </c>
      <c r="V1948" t="e">
        <f>IF(U1948=0,1,IF(予定価格!O1936=0,1,(U1948-予定価格!P1936)/予定価格!O1936))</f>
        <v>#DIV/0!</v>
      </c>
      <c r="W1948" t="e">
        <f t="shared" si="533"/>
        <v>#DIV/0!</v>
      </c>
      <c r="X1948" t="e">
        <f t="shared" si="526"/>
        <v>#DIV/0!</v>
      </c>
      <c r="Y1948" t="e">
        <f>IF(U1948=0,0,IF(予定価格!G1936=0,0,(U1948-予定価格!H1936)/予定価格!G1936))</f>
        <v>#DIV/0!</v>
      </c>
      <c r="Z1948" t="e">
        <f t="shared" si="534"/>
        <v>#DIV/0!</v>
      </c>
      <c r="AA1948" t="e">
        <f t="shared" si="527"/>
        <v>#DIV/0!</v>
      </c>
      <c r="AB1948" s="6" t="e">
        <f t="shared" si="528"/>
        <v>#DIV/0!</v>
      </c>
    </row>
    <row r="1949" spans="1:28" hidden="1" x14ac:dyDescent="0.2">
      <c r="A1949">
        <f>+予定価格!A1937</f>
        <v>0</v>
      </c>
      <c r="B1949" s="268">
        <f>ROUND(予定価格!B1937*査定表!$B$1949,-D1949)+E1949</f>
        <v>0</v>
      </c>
      <c r="C1949" s="268"/>
      <c r="D1949" s="32">
        <f t="shared" si="529"/>
        <v>3</v>
      </c>
      <c r="E1949" s="33">
        <f t="shared" si="519"/>
        <v>0</v>
      </c>
      <c r="F1949" s="268">
        <f>IF($F$12=0,0,IF(予定価格!$G$1939=0,ROUND(予定価格!H1937*(入力表!$F$12/予定価格!$H$1943),-H1949),ROUND((予定価格!G1937*(入力表!$F$12-予定価格!$H$1943)/予定価格!$G$1943)+予定価格!H1937,-H1949)))+I1949</f>
        <v>0</v>
      </c>
      <c r="G1949" s="268"/>
      <c r="H1949" s="34">
        <f t="shared" si="530"/>
        <v>3</v>
      </c>
      <c r="I1949" s="35">
        <f t="shared" si="520"/>
        <v>0</v>
      </c>
      <c r="J1949" s="252">
        <f t="shared" si="521"/>
        <v>0</v>
      </c>
      <c r="K1949" s="12">
        <f t="shared" si="522"/>
        <v>0</v>
      </c>
      <c r="L1949" s="37"/>
      <c r="M1949" s="6">
        <f>ROUND(予定価格!B1937*査定表!$B$1949,-$F$14)</f>
        <v>0</v>
      </c>
      <c r="N1949">
        <f>IF(M1949=0,1,M1949/予定価格!B1937)</f>
        <v>1</v>
      </c>
      <c r="O1949">
        <f t="shared" si="531"/>
        <v>11</v>
      </c>
      <c r="P1949">
        <f t="shared" si="523"/>
        <v>0</v>
      </c>
      <c r="Q1949">
        <f>IF(M1949=0,0,M1949/予定価格!B1937)</f>
        <v>0</v>
      </c>
      <c r="R1949">
        <f t="shared" si="532"/>
        <v>11</v>
      </c>
      <c r="S1949">
        <f t="shared" si="524"/>
        <v>0</v>
      </c>
      <c r="T1949" s="6">
        <f t="shared" si="525"/>
        <v>0</v>
      </c>
      <c r="U1949" s="6" t="e">
        <f>IF(予定価格!$G$1939=0,ROUND(予定価格!H1937*(入力表!$F$12/予定価格!$H$1943),-$F$14),ROUND((予定価格!G1937*(入力表!$F$12-予定価格!$H$1943)/予定価格!$G$1943)+予定価格!H1937,-$F$14))</f>
        <v>#DIV/0!</v>
      </c>
      <c r="V1949" t="e">
        <f>IF(U1949=0,1,IF(予定価格!O1937=0,1,(U1949-予定価格!P1937)/予定価格!O1937))</f>
        <v>#DIV/0!</v>
      </c>
      <c r="W1949" t="e">
        <f t="shared" si="533"/>
        <v>#DIV/0!</v>
      </c>
      <c r="X1949" t="e">
        <f t="shared" si="526"/>
        <v>#DIV/0!</v>
      </c>
      <c r="Y1949" t="e">
        <f>IF(U1949=0,0,IF(予定価格!G1937=0,0,(U1949-予定価格!H1937)/予定価格!G1937))</f>
        <v>#DIV/0!</v>
      </c>
      <c r="Z1949" t="e">
        <f t="shared" si="534"/>
        <v>#DIV/0!</v>
      </c>
      <c r="AA1949" t="e">
        <f t="shared" si="527"/>
        <v>#DIV/0!</v>
      </c>
      <c r="AB1949" s="6" t="e">
        <f t="shared" si="528"/>
        <v>#DIV/0!</v>
      </c>
    </row>
    <row r="1950" spans="1:28" s="255" customFormat="1" x14ac:dyDescent="0.2">
      <c r="A1950" s="29">
        <f>+予定価格!A1938</f>
        <v>0</v>
      </c>
      <c r="B1950" s="268">
        <f>ROUND(予定価格!B1938*査定表!$B$1949,-D1950)+E1950</f>
        <v>0</v>
      </c>
      <c r="C1950" s="268"/>
      <c r="D1950" s="32">
        <f t="shared" si="529"/>
        <v>3</v>
      </c>
      <c r="E1950" s="33">
        <f t="shared" si="519"/>
        <v>0</v>
      </c>
      <c r="F1950" s="268">
        <f>IF($F$12=0,0,IF(予定価格!$G$1939=0,ROUND(予定価格!H1938*(入力表!$F$12/予定価格!$H$1943),-H1950),ROUND((予定価格!G1938*(入力表!$F$12-予定価格!$H$1943)/予定価格!$G$1943)+予定価格!H1938,-H1950)))+I1950</f>
        <v>0</v>
      </c>
      <c r="G1950" s="268"/>
      <c r="H1950" s="34">
        <f t="shared" si="530"/>
        <v>3</v>
      </c>
      <c r="I1950" s="35">
        <f t="shared" si="520"/>
        <v>0</v>
      </c>
      <c r="J1950" s="252">
        <f t="shared" si="521"/>
        <v>0</v>
      </c>
      <c r="K1950" s="12">
        <f t="shared" si="522"/>
        <v>0</v>
      </c>
      <c r="L1950" s="37"/>
      <c r="M1950" s="6">
        <f>ROUND(予定価格!B1938*査定表!$B$1949,-$F$14)</f>
        <v>0</v>
      </c>
      <c r="N1950">
        <f>IF(M1950=0,1,M1950/予定価格!B1938)</f>
        <v>1</v>
      </c>
      <c r="O1950">
        <f t="shared" si="531"/>
        <v>11</v>
      </c>
      <c r="P1950">
        <f t="shared" si="523"/>
        <v>0</v>
      </c>
      <c r="Q1950">
        <f>IF(M1950=0,0,M1950/予定価格!B1938)</f>
        <v>0</v>
      </c>
      <c r="R1950">
        <f t="shared" si="532"/>
        <v>11</v>
      </c>
      <c r="S1950">
        <f t="shared" si="524"/>
        <v>0</v>
      </c>
      <c r="T1950" s="6">
        <f t="shared" si="525"/>
        <v>0</v>
      </c>
      <c r="U1950" s="6" t="e">
        <f>IF(予定価格!$G$1939=0,ROUND(予定価格!H1938*(入力表!$F$12/予定価格!$H$1943),-$F$14),ROUND((予定価格!G1938*(入力表!$F$12-予定価格!$H$1943)/予定価格!$G$1943)+予定価格!H1938,-$F$14))</f>
        <v>#DIV/0!</v>
      </c>
      <c r="V1950" t="e">
        <f>IF(U1950=0,1,IF(予定価格!O1938=0,1,(U1950-予定価格!P1938)/予定価格!O1938))</f>
        <v>#DIV/0!</v>
      </c>
      <c r="W1950" t="e">
        <f t="shared" si="533"/>
        <v>#DIV/0!</v>
      </c>
      <c r="X1950" t="e">
        <f t="shared" si="526"/>
        <v>#DIV/0!</v>
      </c>
      <c r="Y1950" t="e">
        <f>IF(U1950=0,0,IF(予定価格!G1938=0,0,(U1950-予定価格!H1938)/予定価格!G1938))</f>
        <v>#DIV/0!</v>
      </c>
      <c r="Z1950" t="e">
        <f t="shared" si="534"/>
        <v>#DIV/0!</v>
      </c>
      <c r="AA1950" t="e">
        <f t="shared" si="527"/>
        <v>#DIV/0!</v>
      </c>
      <c r="AB1950" s="6" t="e">
        <f t="shared" si="528"/>
        <v>#DIV/0!</v>
      </c>
    </row>
    <row r="1951" spans="1:28" x14ac:dyDescent="0.2">
      <c r="A1951" t="str">
        <f>+予定価格!A1939</f>
        <v>計</v>
      </c>
      <c r="B1951" s="268">
        <f>SUM(B17:B1950)</f>
        <v>40000000</v>
      </c>
      <c r="C1951" s="268"/>
      <c r="F1951" s="268">
        <f>SUM(F17:G1950)</f>
        <v>0</v>
      </c>
      <c r="G1951" s="268"/>
      <c r="J1951" s="4">
        <f>+F1951+K1951</f>
        <v>40000000</v>
      </c>
      <c r="K1951" s="6">
        <f>SUM(K17:K1950)</f>
        <v>40000000</v>
      </c>
      <c r="L1951" s="37"/>
      <c r="M1951" s="6">
        <f>SUM(M17:M1950)</f>
        <v>39996000</v>
      </c>
      <c r="U1951" s="6" t="e">
        <f>SUM(U17:U1950)</f>
        <v>#DIV/0!</v>
      </c>
    </row>
    <row r="1952" spans="1:28" x14ac:dyDescent="0.2">
      <c r="B1952" s="6"/>
      <c r="C1952" s="6"/>
      <c r="F1952" s="291"/>
      <c r="G1952" s="291"/>
      <c r="J1952" s="6"/>
      <c r="K1952" s="6"/>
      <c r="L1952" s="37"/>
    </row>
    <row r="1953" spans="1:21" x14ac:dyDescent="0.2">
      <c r="A1953" t="str">
        <f>+予定価格!A1941</f>
        <v>消費税及び地方消費税相当額</v>
      </c>
      <c r="B1953" s="268">
        <f>B1951*D1953</f>
        <v>4000000</v>
      </c>
      <c r="C1953" s="268"/>
      <c r="D1953" s="5">
        <v>0.1</v>
      </c>
      <c r="F1953" s="268">
        <f>F1951*H1953</f>
        <v>0</v>
      </c>
      <c r="G1953" s="268"/>
      <c r="H1953" s="11">
        <f>+D1953</f>
        <v>0.1</v>
      </c>
      <c r="J1953" s="6">
        <f>+J1951*H1953</f>
        <v>4000000</v>
      </c>
      <c r="K1953" s="6">
        <f>+K1951*H1953</f>
        <v>4000000</v>
      </c>
      <c r="L1953" s="37"/>
      <c r="M1953" s="92">
        <f>+M1951*D1953</f>
        <v>3999600</v>
      </c>
      <c r="U1953" t="e">
        <f>+U1951*0.08</f>
        <v>#DIV/0!</v>
      </c>
    </row>
    <row r="1954" spans="1:21" x14ac:dyDescent="0.2">
      <c r="B1954" s="6"/>
      <c r="C1954" s="6"/>
      <c r="F1954" s="291"/>
      <c r="G1954" s="291"/>
      <c r="J1954" s="6"/>
      <c r="K1954" s="6"/>
      <c r="L1954" s="37"/>
    </row>
    <row r="1955" spans="1:21" x14ac:dyDescent="0.2">
      <c r="A1955" t="str">
        <f>+予定価格!A1943</f>
        <v>合計</v>
      </c>
      <c r="B1955" s="268">
        <f>+B1951+B1953</f>
        <v>44000000</v>
      </c>
      <c r="C1955" s="268"/>
      <c r="D1955" s="280" t="s">
        <v>50</v>
      </c>
      <c r="E1955" s="280"/>
      <c r="F1955" s="268">
        <f>+F1951+F1953</f>
        <v>0</v>
      </c>
      <c r="G1955" s="268"/>
      <c r="J1955" s="6">
        <f>+J1951+J1953</f>
        <v>44000000</v>
      </c>
      <c r="K1955" s="6">
        <f>+K1951+K1953</f>
        <v>44000000</v>
      </c>
      <c r="L1955" s="37"/>
      <c r="M1955" s="6">
        <f>+M1951+M1953</f>
        <v>43995600</v>
      </c>
      <c r="U1955" s="6" t="e">
        <f>+U1951+U1953</f>
        <v>#DIV/0!</v>
      </c>
    </row>
  </sheetData>
  <mergeCells count="3897">
    <mergeCell ref="B854:C854"/>
    <mergeCell ref="F854:G854"/>
    <mergeCell ref="B855:C855"/>
    <mergeCell ref="F855:G855"/>
    <mergeCell ref="B856:C856"/>
    <mergeCell ref="F856:G856"/>
    <mergeCell ref="B857:C857"/>
    <mergeCell ref="F857:G857"/>
    <mergeCell ref="B849:C849"/>
    <mergeCell ref="F849:G849"/>
    <mergeCell ref="B850:C850"/>
    <mergeCell ref="F850:G850"/>
    <mergeCell ref="B851:C851"/>
    <mergeCell ref="F851:G851"/>
    <mergeCell ref="B852:C852"/>
    <mergeCell ref="F852:G852"/>
    <mergeCell ref="B853:C853"/>
    <mergeCell ref="F853:G853"/>
    <mergeCell ref="B844:C844"/>
    <mergeCell ref="F844:G844"/>
    <mergeCell ref="B845:C845"/>
    <mergeCell ref="F845:G845"/>
    <mergeCell ref="B846:C846"/>
    <mergeCell ref="F846:G846"/>
    <mergeCell ref="B847:C847"/>
    <mergeCell ref="F847:G847"/>
    <mergeCell ref="B848:C848"/>
    <mergeCell ref="F848:G848"/>
    <mergeCell ref="B839:C839"/>
    <mergeCell ref="F839:G839"/>
    <mergeCell ref="B840:C840"/>
    <mergeCell ref="F840:G840"/>
    <mergeCell ref="B841:C841"/>
    <mergeCell ref="F841:G841"/>
    <mergeCell ref="B842:C842"/>
    <mergeCell ref="F842:G842"/>
    <mergeCell ref="B843:C843"/>
    <mergeCell ref="F843:G843"/>
    <mergeCell ref="B834:C834"/>
    <mergeCell ref="F834:G834"/>
    <mergeCell ref="B835:C835"/>
    <mergeCell ref="F835:G835"/>
    <mergeCell ref="B836:C836"/>
    <mergeCell ref="F836:G836"/>
    <mergeCell ref="B837:C837"/>
    <mergeCell ref="F837:G837"/>
    <mergeCell ref="B838:C838"/>
    <mergeCell ref="F838:G838"/>
    <mergeCell ref="B829:C829"/>
    <mergeCell ref="F829:G829"/>
    <mergeCell ref="B830:C830"/>
    <mergeCell ref="F830:G830"/>
    <mergeCell ref="B831:C831"/>
    <mergeCell ref="F831:G831"/>
    <mergeCell ref="B832:C832"/>
    <mergeCell ref="F832:G832"/>
    <mergeCell ref="B833:C833"/>
    <mergeCell ref="F833:G833"/>
    <mergeCell ref="B824:C824"/>
    <mergeCell ref="F824:G824"/>
    <mergeCell ref="B825:C825"/>
    <mergeCell ref="F825:G825"/>
    <mergeCell ref="B826:C826"/>
    <mergeCell ref="F826:G826"/>
    <mergeCell ref="B827:C827"/>
    <mergeCell ref="F827:G827"/>
    <mergeCell ref="B828:C828"/>
    <mergeCell ref="F828:G828"/>
    <mergeCell ref="B819:C819"/>
    <mergeCell ref="F819:G819"/>
    <mergeCell ref="B820:C820"/>
    <mergeCell ref="F820:G820"/>
    <mergeCell ref="B821:C821"/>
    <mergeCell ref="F821:G821"/>
    <mergeCell ref="B822:C822"/>
    <mergeCell ref="F822:G822"/>
    <mergeCell ref="B823:C823"/>
    <mergeCell ref="F823:G823"/>
    <mergeCell ref="B814:C814"/>
    <mergeCell ref="F814:G814"/>
    <mergeCell ref="B815:C815"/>
    <mergeCell ref="F815:G815"/>
    <mergeCell ref="B816:C816"/>
    <mergeCell ref="F816:G816"/>
    <mergeCell ref="B817:C817"/>
    <mergeCell ref="F817:G817"/>
    <mergeCell ref="B818:C818"/>
    <mergeCell ref="F818:G818"/>
    <mergeCell ref="B809:C809"/>
    <mergeCell ref="F809:G809"/>
    <mergeCell ref="B810:C810"/>
    <mergeCell ref="F810:G810"/>
    <mergeCell ref="B811:C811"/>
    <mergeCell ref="F811:G811"/>
    <mergeCell ref="B812:C812"/>
    <mergeCell ref="F812:G812"/>
    <mergeCell ref="B813:C813"/>
    <mergeCell ref="F813:G813"/>
    <mergeCell ref="B804:C804"/>
    <mergeCell ref="F804:G804"/>
    <mergeCell ref="B805:C805"/>
    <mergeCell ref="F805:G805"/>
    <mergeCell ref="B806:C806"/>
    <mergeCell ref="F806:G806"/>
    <mergeCell ref="B807:C807"/>
    <mergeCell ref="F807:G807"/>
    <mergeCell ref="B808:C808"/>
    <mergeCell ref="F808:G808"/>
    <mergeCell ref="B799:C799"/>
    <mergeCell ref="F799:G799"/>
    <mergeCell ref="B800:C800"/>
    <mergeCell ref="F800:G800"/>
    <mergeCell ref="B801:C801"/>
    <mergeCell ref="F801:G801"/>
    <mergeCell ref="B802:C802"/>
    <mergeCell ref="F802:G802"/>
    <mergeCell ref="B803:C803"/>
    <mergeCell ref="F803:G803"/>
    <mergeCell ref="B794:C794"/>
    <mergeCell ref="F794:G794"/>
    <mergeCell ref="B795:C795"/>
    <mergeCell ref="F795:G795"/>
    <mergeCell ref="B796:C796"/>
    <mergeCell ref="F796:G796"/>
    <mergeCell ref="B797:C797"/>
    <mergeCell ref="F797:G797"/>
    <mergeCell ref="B798:C798"/>
    <mergeCell ref="F798:G798"/>
    <mergeCell ref="B789:C789"/>
    <mergeCell ref="F789:G789"/>
    <mergeCell ref="B790:C790"/>
    <mergeCell ref="F790:G790"/>
    <mergeCell ref="B791:C791"/>
    <mergeCell ref="F791:G791"/>
    <mergeCell ref="B792:C792"/>
    <mergeCell ref="F792:G792"/>
    <mergeCell ref="B793:C793"/>
    <mergeCell ref="F793:G793"/>
    <mergeCell ref="B784:C784"/>
    <mergeCell ref="F784:G784"/>
    <mergeCell ref="B785:C785"/>
    <mergeCell ref="F785:G785"/>
    <mergeCell ref="B786:C786"/>
    <mergeCell ref="F786:G786"/>
    <mergeCell ref="B787:C787"/>
    <mergeCell ref="F787:G787"/>
    <mergeCell ref="B788:C788"/>
    <mergeCell ref="F788:G788"/>
    <mergeCell ref="B779:C779"/>
    <mergeCell ref="F779:G779"/>
    <mergeCell ref="B780:C780"/>
    <mergeCell ref="F780:G780"/>
    <mergeCell ref="B781:C781"/>
    <mergeCell ref="F781:G781"/>
    <mergeCell ref="B782:C782"/>
    <mergeCell ref="F782:G782"/>
    <mergeCell ref="B783:C783"/>
    <mergeCell ref="F783:G783"/>
    <mergeCell ref="B774:C774"/>
    <mergeCell ref="F774:G774"/>
    <mergeCell ref="B775:C775"/>
    <mergeCell ref="F775:G775"/>
    <mergeCell ref="B776:C776"/>
    <mergeCell ref="F776:G776"/>
    <mergeCell ref="B777:C777"/>
    <mergeCell ref="F777:G777"/>
    <mergeCell ref="B778:C778"/>
    <mergeCell ref="F778:G778"/>
    <mergeCell ref="B769:C769"/>
    <mergeCell ref="F769:G769"/>
    <mergeCell ref="B770:C770"/>
    <mergeCell ref="F770:G770"/>
    <mergeCell ref="B771:C771"/>
    <mergeCell ref="F771:G771"/>
    <mergeCell ref="B772:C772"/>
    <mergeCell ref="F772:G772"/>
    <mergeCell ref="B773:C773"/>
    <mergeCell ref="F773:G773"/>
    <mergeCell ref="B764:C764"/>
    <mergeCell ref="F764:G764"/>
    <mergeCell ref="B765:C765"/>
    <mergeCell ref="F765:G765"/>
    <mergeCell ref="B766:C766"/>
    <mergeCell ref="F766:G766"/>
    <mergeCell ref="B767:C767"/>
    <mergeCell ref="F767:G767"/>
    <mergeCell ref="B768:C768"/>
    <mergeCell ref="F768:G768"/>
    <mergeCell ref="B759:C759"/>
    <mergeCell ref="F759:G759"/>
    <mergeCell ref="B760:C760"/>
    <mergeCell ref="F760:G760"/>
    <mergeCell ref="B761:C761"/>
    <mergeCell ref="F761:G761"/>
    <mergeCell ref="B762:C762"/>
    <mergeCell ref="F762:G762"/>
    <mergeCell ref="B763:C763"/>
    <mergeCell ref="F763:G763"/>
    <mergeCell ref="B754:C754"/>
    <mergeCell ref="F754:G754"/>
    <mergeCell ref="B755:C755"/>
    <mergeCell ref="F755:G755"/>
    <mergeCell ref="B756:C756"/>
    <mergeCell ref="F756:G756"/>
    <mergeCell ref="B757:C757"/>
    <mergeCell ref="F757:G757"/>
    <mergeCell ref="B758:C758"/>
    <mergeCell ref="F758:G758"/>
    <mergeCell ref="B749:C749"/>
    <mergeCell ref="F749:G749"/>
    <mergeCell ref="B750:C750"/>
    <mergeCell ref="F750:G750"/>
    <mergeCell ref="B751:C751"/>
    <mergeCell ref="F751:G751"/>
    <mergeCell ref="B752:C752"/>
    <mergeCell ref="F752:G752"/>
    <mergeCell ref="B753:C753"/>
    <mergeCell ref="F753:G753"/>
    <mergeCell ref="B744:C744"/>
    <mergeCell ref="F744:G744"/>
    <mergeCell ref="B745:C745"/>
    <mergeCell ref="F745:G745"/>
    <mergeCell ref="B746:C746"/>
    <mergeCell ref="F746:G746"/>
    <mergeCell ref="B747:C747"/>
    <mergeCell ref="F747:G747"/>
    <mergeCell ref="B748:C748"/>
    <mergeCell ref="F748:G748"/>
    <mergeCell ref="B739:C739"/>
    <mergeCell ref="F739:G739"/>
    <mergeCell ref="B740:C740"/>
    <mergeCell ref="F740:G740"/>
    <mergeCell ref="B741:C741"/>
    <mergeCell ref="F741:G741"/>
    <mergeCell ref="B742:C742"/>
    <mergeCell ref="F742:G742"/>
    <mergeCell ref="B743:C743"/>
    <mergeCell ref="F743:G743"/>
    <mergeCell ref="B734:C734"/>
    <mergeCell ref="F734:G734"/>
    <mergeCell ref="B735:C735"/>
    <mergeCell ref="F735:G735"/>
    <mergeCell ref="B736:C736"/>
    <mergeCell ref="F736:G736"/>
    <mergeCell ref="B737:C737"/>
    <mergeCell ref="F737:G737"/>
    <mergeCell ref="B738:C738"/>
    <mergeCell ref="F738:G738"/>
    <mergeCell ref="B729:C729"/>
    <mergeCell ref="F729:G729"/>
    <mergeCell ref="B730:C730"/>
    <mergeCell ref="F730:G730"/>
    <mergeCell ref="B731:C731"/>
    <mergeCell ref="F731:G731"/>
    <mergeCell ref="B732:C732"/>
    <mergeCell ref="F732:G732"/>
    <mergeCell ref="B733:C733"/>
    <mergeCell ref="F733:G733"/>
    <mergeCell ref="B724:C724"/>
    <mergeCell ref="F724:G724"/>
    <mergeCell ref="B725:C725"/>
    <mergeCell ref="F725:G725"/>
    <mergeCell ref="B726:C726"/>
    <mergeCell ref="F726:G726"/>
    <mergeCell ref="B727:C727"/>
    <mergeCell ref="F727:G727"/>
    <mergeCell ref="B728:C728"/>
    <mergeCell ref="F728:G728"/>
    <mergeCell ref="B719:C719"/>
    <mergeCell ref="F719:G719"/>
    <mergeCell ref="B720:C720"/>
    <mergeCell ref="F720:G720"/>
    <mergeCell ref="B721:C721"/>
    <mergeCell ref="F721:G721"/>
    <mergeCell ref="B722:C722"/>
    <mergeCell ref="F722:G722"/>
    <mergeCell ref="B723:C723"/>
    <mergeCell ref="F723:G723"/>
    <mergeCell ref="B714:C714"/>
    <mergeCell ref="F714:G714"/>
    <mergeCell ref="B715:C715"/>
    <mergeCell ref="F715:G715"/>
    <mergeCell ref="B716:C716"/>
    <mergeCell ref="F716:G716"/>
    <mergeCell ref="B717:C717"/>
    <mergeCell ref="F717:G717"/>
    <mergeCell ref="B718:C718"/>
    <mergeCell ref="F718:G718"/>
    <mergeCell ref="B709:C709"/>
    <mergeCell ref="F709:G709"/>
    <mergeCell ref="B710:C710"/>
    <mergeCell ref="F710:G710"/>
    <mergeCell ref="B711:C711"/>
    <mergeCell ref="F711:G711"/>
    <mergeCell ref="B712:C712"/>
    <mergeCell ref="F712:G712"/>
    <mergeCell ref="B713:C713"/>
    <mergeCell ref="F713:G713"/>
    <mergeCell ref="B704:C704"/>
    <mergeCell ref="F704:G704"/>
    <mergeCell ref="B705:C705"/>
    <mergeCell ref="F705:G705"/>
    <mergeCell ref="B706:C706"/>
    <mergeCell ref="F706:G706"/>
    <mergeCell ref="B707:C707"/>
    <mergeCell ref="F707:G707"/>
    <mergeCell ref="B708:C708"/>
    <mergeCell ref="F708:G708"/>
    <mergeCell ref="B699:C699"/>
    <mergeCell ref="F699:G699"/>
    <mergeCell ref="B700:C700"/>
    <mergeCell ref="F700:G700"/>
    <mergeCell ref="B701:C701"/>
    <mergeCell ref="F701:G701"/>
    <mergeCell ref="B702:C702"/>
    <mergeCell ref="F702:G702"/>
    <mergeCell ref="B703:C703"/>
    <mergeCell ref="F703:G703"/>
    <mergeCell ref="B694:C694"/>
    <mergeCell ref="F694:G694"/>
    <mergeCell ref="B695:C695"/>
    <mergeCell ref="F695:G695"/>
    <mergeCell ref="B696:C696"/>
    <mergeCell ref="F696:G696"/>
    <mergeCell ref="B697:C697"/>
    <mergeCell ref="F697:G697"/>
    <mergeCell ref="B698:C698"/>
    <mergeCell ref="F698:G698"/>
    <mergeCell ref="B689:C689"/>
    <mergeCell ref="F689:G689"/>
    <mergeCell ref="B690:C690"/>
    <mergeCell ref="F690:G690"/>
    <mergeCell ref="B691:C691"/>
    <mergeCell ref="F691:G691"/>
    <mergeCell ref="B692:C692"/>
    <mergeCell ref="F692:G692"/>
    <mergeCell ref="B693:C693"/>
    <mergeCell ref="F693:G693"/>
    <mergeCell ref="B684:C684"/>
    <mergeCell ref="F684:G684"/>
    <mergeCell ref="B685:C685"/>
    <mergeCell ref="F685:G685"/>
    <mergeCell ref="B686:C686"/>
    <mergeCell ref="F686:G686"/>
    <mergeCell ref="B687:C687"/>
    <mergeCell ref="F687:G687"/>
    <mergeCell ref="B688:C688"/>
    <mergeCell ref="F688:G688"/>
    <mergeCell ref="B679:C679"/>
    <mergeCell ref="F679:G679"/>
    <mergeCell ref="B680:C680"/>
    <mergeCell ref="F680:G680"/>
    <mergeCell ref="B681:C681"/>
    <mergeCell ref="F681:G681"/>
    <mergeCell ref="B682:C682"/>
    <mergeCell ref="F682:G682"/>
    <mergeCell ref="B683:C683"/>
    <mergeCell ref="F683:G683"/>
    <mergeCell ref="B674:C674"/>
    <mergeCell ref="F674:G674"/>
    <mergeCell ref="B675:C675"/>
    <mergeCell ref="F675:G675"/>
    <mergeCell ref="B676:C676"/>
    <mergeCell ref="F676:G676"/>
    <mergeCell ref="B677:C677"/>
    <mergeCell ref="F677:G677"/>
    <mergeCell ref="B678:C678"/>
    <mergeCell ref="F678:G678"/>
    <mergeCell ref="B669:C669"/>
    <mergeCell ref="F669:G669"/>
    <mergeCell ref="B670:C670"/>
    <mergeCell ref="F670:G670"/>
    <mergeCell ref="B671:C671"/>
    <mergeCell ref="F671:G671"/>
    <mergeCell ref="B672:C672"/>
    <mergeCell ref="F672:G672"/>
    <mergeCell ref="B673:C673"/>
    <mergeCell ref="F673:G673"/>
    <mergeCell ref="B664:C664"/>
    <mergeCell ref="F664:G664"/>
    <mergeCell ref="B665:C665"/>
    <mergeCell ref="F665:G665"/>
    <mergeCell ref="B666:C666"/>
    <mergeCell ref="F666:G666"/>
    <mergeCell ref="B667:C667"/>
    <mergeCell ref="F667:G667"/>
    <mergeCell ref="B668:C668"/>
    <mergeCell ref="F668:G668"/>
    <mergeCell ref="B659:C659"/>
    <mergeCell ref="F659:G659"/>
    <mergeCell ref="B660:C660"/>
    <mergeCell ref="F660:G660"/>
    <mergeCell ref="B661:C661"/>
    <mergeCell ref="F661:G661"/>
    <mergeCell ref="B662:C662"/>
    <mergeCell ref="F662:G662"/>
    <mergeCell ref="B663:C663"/>
    <mergeCell ref="F663:G663"/>
    <mergeCell ref="B654:C654"/>
    <mergeCell ref="F654:G654"/>
    <mergeCell ref="B655:C655"/>
    <mergeCell ref="F655:G655"/>
    <mergeCell ref="B656:C656"/>
    <mergeCell ref="F656:G656"/>
    <mergeCell ref="B657:C657"/>
    <mergeCell ref="F657:G657"/>
    <mergeCell ref="B658:C658"/>
    <mergeCell ref="F658:G658"/>
    <mergeCell ref="B649:C649"/>
    <mergeCell ref="F649:G649"/>
    <mergeCell ref="B650:C650"/>
    <mergeCell ref="F650:G650"/>
    <mergeCell ref="B651:C651"/>
    <mergeCell ref="F651:G651"/>
    <mergeCell ref="B652:C652"/>
    <mergeCell ref="F652:G652"/>
    <mergeCell ref="B653:C653"/>
    <mergeCell ref="F653:G653"/>
    <mergeCell ref="B644:C644"/>
    <mergeCell ref="F644:G644"/>
    <mergeCell ref="B645:C645"/>
    <mergeCell ref="F645:G645"/>
    <mergeCell ref="B646:C646"/>
    <mergeCell ref="F646:G646"/>
    <mergeCell ref="B647:C647"/>
    <mergeCell ref="F647:G647"/>
    <mergeCell ref="B648:C648"/>
    <mergeCell ref="F648:G648"/>
    <mergeCell ref="B639:C639"/>
    <mergeCell ref="F639:G639"/>
    <mergeCell ref="B640:C640"/>
    <mergeCell ref="F640:G640"/>
    <mergeCell ref="B641:C641"/>
    <mergeCell ref="F641:G641"/>
    <mergeCell ref="B642:C642"/>
    <mergeCell ref="F642:G642"/>
    <mergeCell ref="B643:C643"/>
    <mergeCell ref="F643:G643"/>
    <mergeCell ref="B634:C634"/>
    <mergeCell ref="F634:G634"/>
    <mergeCell ref="B635:C635"/>
    <mergeCell ref="F635:G635"/>
    <mergeCell ref="B636:C636"/>
    <mergeCell ref="F636:G636"/>
    <mergeCell ref="B637:C637"/>
    <mergeCell ref="F637:G637"/>
    <mergeCell ref="B638:C638"/>
    <mergeCell ref="F638:G638"/>
    <mergeCell ref="B629:C629"/>
    <mergeCell ref="F629:G629"/>
    <mergeCell ref="B630:C630"/>
    <mergeCell ref="F630:G630"/>
    <mergeCell ref="B631:C631"/>
    <mergeCell ref="F631:G631"/>
    <mergeCell ref="B632:C632"/>
    <mergeCell ref="F632:G632"/>
    <mergeCell ref="B633:C633"/>
    <mergeCell ref="F633:G633"/>
    <mergeCell ref="B624:C624"/>
    <mergeCell ref="F624:G624"/>
    <mergeCell ref="B625:C625"/>
    <mergeCell ref="F625:G625"/>
    <mergeCell ref="B626:C626"/>
    <mergeCell ref="F626:G626"/>
    <mergeCell ref="B627:C627"/>
    <mergeCell ref="F627:G627"/>
    <mergeCell ref="B628:C628"/>
    <mergeCell ref="F628:G628"/>
    <mergeCell ref="B619:C619"/>
    <mergeCell ref="F619:G619"/>
    <mergeCell ref="B620:C620"/>
    <mergeCell ref="F620:G620"/>
    <mergeCell ref="B621:C621"/>
    <mergeCell ref="F621:G621"/>
    <mergeCell ref="B622:C622"/>
    <mergeCell ref="F622:G622"/>
    <mergeCell ref="B623:C623"/>
    <mergeCell ref="F623:G623"/>
    <mergeCell ref="B614:C614"/>
    <mergeCell ref="F614:G614"/>
    <mergeCell ref="B615:C615"/>
    <mergeCell ref="F615:G615"/>
    <mergeCell ref="B616:C616"/>
    <mergeCell ref="F616:G616"/>
    <mergeCell ref="B617:C617"/>
    <mergeCell ref="F617:G617"/>
    <mergeCell ref="B618:C618"/>
    <mergeCell ref="F618:G618"/>
    <mergeCell ref="B609:C609"/>
    <mergeCell ref="F609:G609"/>
    <mergeCell ref="B610:C610"/>
    <mergeCell ref="F610:G610"/>
    <mergeCell ref="B611:C611"/>
    <mergeCell ref="F611:G611"/>
    <mergeCell ref="B612:C612"/>
    <mergeCell ref="F612:G612"/>
    <mergeCell ref="B613:C613"/>
    <mergeCell ref="F613:G613"/>
    <mergeCell ref="B604:C604"/>
    <mergeCell ref="F604:G604"/>
    <mergeCell ref="B605:C605"/>
    <mergeCell ref="F605:G605"/>
    <mergeCell ref="B606:C606"/>
    <mergeCell ref="F606:G606"/>
    <mergeCell ref="B607:C607"/>
    <mergeCell ref="F607:G607"/>
    <mergeCell ref="B608:C608"/>
    <mergeCell ref="F608:G608"/>
    <mergeCell ref="B599:C599"/>
    <mergeCell ref="F599:G599"/>
    <mergeCell ref="B600:C600"/>
    <mergeCell ref="F600:G600"/>
    <mergeCell ref="B601:C601"/>
    <mergeCell ref="F601:G601"/>
    <mergeCell ref="B602:C602"/>
    <mergeCell ref="F602:G602"/>
    <mergeCell ref="B603:C603"/>
    <mergeCell ref="F603:G603"/>
    <mergeCell ref="B594:C594"/>
    <mergeCell ref="F594:G594"/>
    <mergeCell ref="B595:C595"/>
    <mergeCell ref="F595:G595"/>
    <mergeCell ref="B596:C596"/>
    <mergeCell ref="F596:G596"/>
    <mergeCell ref="B597:C597"/>
    <mergeCell ref="F597:G597"/>
    <mergeCell ref="B598:C598"/>
    <mergeCell ref="F598:G598"/>
    <mergeCell ref="B589:C589"/>
    <mergeCell ref="F589:G589"/>
    <mergeCell ref="B590:C590"/>
    <mergeCell ref="F590:G590"/>
    <mergeCell ref="B591:C591"/>
    <mergeCell ref="F591:G591"/>
    <mergeCell ref="B592:C592"/>
    <mergeCell ref="F592:G592"/>
    <mergeCell ref="B593:C593"/>
    <mergeCell ref="F593:G593"/>
    <mergeCell ref="B584:C584"/>
    <mergeCell ref="F584:G584"/>
    <mergeCell ref="B585:C585"/>
    <mergeCell ref="F585:G585"/>
    <mergeCell ref="B586:C586"/>
    <mergeCell ref="F586:G586"/>
    <mergeCell ref="B587:C587"/>
    <mergeCell ref="F587:G587"/>
    <mergeCell ref="B588:C588"/>
    <mergeCell ref="F588:G588"/>
    <mergeCell ref="B579:C579"/>
    <mergeCell ref="F579:G579"/>
    <mergeCell ref="B580:C580"/>
    <mergeCell ref="F580:G580"/>
    <mergeCell ref="B581:C581"/>
    <mergeCell ref="F581:G581"/>
    <mergeCell ref="B582:C582"/>
    <mergeCell ref="F582:G582"/>
    <mergeCell ref="B583:C583"/>
    <mergeCell ref="F583:G583"/>
    <mergeCell ref="B574:C574"/>
    <mergeCell ref="F574:G574"/>
    <mergeCell ref="B575:C575"/>
    <mergeCell ref="F575:G575"/>
    <mergeCell ref="B576:C576"/>
    <mergeCell ref="F576:G576"/>
    <mergeCell ref="B577:C577"/>
    <mergeCell ref="F577:G577"/>
    <mergeCell ref="B578:C578"/>
    <mergeCell ref="F578:G578"/>
    <mergeCell ref="B569:C569"/>
    <mergeCell ref="F569:G569"/>
    <mergeCell ref="B570:C570"/>
    <mergeCell ref="F570:G570"/>
    <mergeCell ref="B571:C571"/>
    <mergeCell ref="F571:G571"/>
    <mergeCell ref="B572:C572"/>
    <mergeCell ref="F572:G572"/>
    <mergeCell ref="B573:C573"/>
    <mergeCell ref="F573:G573"/>
    <mergeCell ref="B564:C564"/>
    <mergeCell ref="F564:G564"/>
    <mergeCell ref="B565:C565"/>
    <mergeCell ref="F565:G565"/>
    <mergeCell ref="B566:C566"/>
    <mergeCell ref="F566:G566"/>
    <mergeCell ref="B567:C567"/>
    <mergeCell ref="F567:G567"/>
    <mergeCell ref="B568:C568"/>
    <mergeCell ref="F568:G568"/>
    <mergeCell ref="B559:C559"/>
    <mergeCell ref="F559:G559"/>
    <mergeCell ref="B560:C560"/>
    <mergeCell ref="F560:G560"/>
    <mergeCell ref="B561:C561"/>
    <mergeCell ref="F561:G561"/>
    <mergeCell ref="B562:C562"/>
    <mergeCell ref="F562:G562"/>
    <mergeCell ref="B563:C563"/>
    <mergeCell ref="F563:G563"/>
    <mergeCell ref="B554:C554"/>
    <mergeCell ref="F554:G554"/>
    <mergeCell ref="B555:C555"/>
    <mergeCell ref="F555:G555"/>
    <mergeCell ref="B556:C556"/>
    <mergeCell ref="F556:G556"/>
    <mergeCell ref="B557:C557"/>
    <mergeCell ref="F557:G557"/>
    <mergeCell ref="B558:C558"/>
    <mergeCell ref="F558:G558"/>
    <mergeCell ref="B549:C549"/>
    <mergeCell ref="F549:G549"/>
    <mergeCell ref="B550:C550"/>
    <mergeCell ref="F550:G550"/>
    <mergeCell ref="B551:C551"/>
    <mergeCell ref="F551:G551"/>
    <mergeCell ref="B552:C552"/>
    <mergeCell ref="F552:G552"/>
    <mergeCell ref="B553:C553"/>
    <mergeCell ref="F553:G553"/>
    <mergeCell ref="B544:C544"/>
    <mergeCell ref="F544:G544"/>
    <mergeCell ref="B545:C545"/>
    <mergeCell ref="F545:G545"/>
    <mergeCell ref="B546:C546"/>
    <mergeCell ref="F546:G546"/>
    <mergeCell ref="B547:C547"/>
    <mergeCell ref="F547:G547"/>
    <mergeCell ref="B548:C548"/>
    <mergeCell ref="F548:G548"/>
    <mergeCell ref="B539:C539"/>
    <mergeCell ref="F539:G539"/>
    <mergeCell ref="B540:C540"/>
    <mergeCell ref="F540:G540"/>
    <mergeCell ref="B541:C541"/>
    <mergeCell ref="F541:G541"/>
    <mergeCell ref="B542:C542"/>
    <mergeCell ref="F542:G542"/>
    <mergeCell ref="B543:C543"/>
    <mergeCell ref="F543:G543"/>
    <mergeCell ref="B534:C534"/>
    <mergeCell ref="F534:G534"/>
    <mergeCell ref="B535:C535"/>
    <mergeCell ref="F535:G535"/>
    <mergeCell ref="B536:C536"/>
    <mergeCell ref="F536:G536"/>
    <mergeCell ref="B537:C537"/>
    <mergeCell ref="F537:G537"/>
    <mergeCell ref="B538:C538"/>
    <mergeCell ref="F538:G538"/>
    <mergeCell ref="B529:C529"/>
    <mergeCell ref="F529:G529"/>
    <mergeCell ref="B530:C530"/>
    <mergeCell ref="F530:G530"/>
    <mergeCell ref="B531:C531"/>
    <mergeCell ref="F531:G531"/>
    <mergeCell ref="B532:C532"/>
    <mergeCell ref="F532:G532"/>
    <mergeCell ref="B533:C533"/>
    <mergeCell ref="F533:G533"/>
    <mergeCell ref="B524:C524"/>
    <mergeCell ref="F524:G524"/>
    <mergeCell ref="B525:C525"/>
    <mergeCell ref="F525:G525"/>
    <mergeCell ref="B526:C526"/>
    <mergeCell ref="F526:G526"/>
    <mergeCell ref="B527:C527"/>
    <mergeCell ref="F527:G527"/>
    <mergeCell ref="B528:C528"/>
    <mergeCell ref="F528:G528"/>
    <mergeCell ref="B519:C519"/>
    <mergeCell ref="F519:G519"/>
    <mergeCell ref="B520:C520"/>
    <mergeCell ref="F520:G520"/>
    <mergeCell ref="B521:C521"/>
    <mergeCell ref="F521:G521"/>
    <mergeCell ref="B522:C522"/>
    <mergeCell ref="F522:G522"/>
    <mergeCell ref="B523:C523"/>
    <mergeCell ref="F523:G523"/>
    <mergeCell ref="B514:C514"/>
    <mergeCell ref="F514:G514"/>
    <mergeCell ref="B515:C515"/>
    <mergeCell ref="F515:G515"/>
    <mergeCell ref="B516:C516"/>
    <mergeCell ref="F516:G516"/>
    <mergeCell ref="B517:C517"/>
    <mergeCell ref="F517:G517"/>
    <mergeCell ref="B518:C518"/>
    <mergeCell ref="F518:G518"/>
    <mergeCell ref="B509:C509"/>
    <mergeCell ref="F509:G509"/>
    <mergeCell ref="B510:C510"/>
    <mergeCell ref="F510:G510"/>
    <mergeCell ref="B511:C511"/>
    <mergeCell ref="F511:G511"/>
    <mergeCell ref="B512:C512"/>
    <mergeCell ref="F512:G512"/>
    <mergeCell ref="B513:C513"/>
    <mergeCell ref="F513:G513"/>
    <mergeCell ref="B504:C504"/>
    <mergeCell ref="F504:G504"/>
    <mergeCell ref="B505:C505"/>
    <mergeCell ref="F505:G505"/>
    <mergeCell ref="B506:C506"/>
    <mergeCell ref="F506:G506"/>
    <mergeCell ref="B507:C507"/>
    <mergeCell ref="F507:G507"/>
    <mergeCell ref="B508:C508"/>
    <mergeCell ref="F508:G508"/>
    <mergeCell ref="B499:C499"/>
    <mergeCell ref="F499:G499"/>
    <mergeCell ref="B500:C500"/>
    <mergeCell ref="F500:G500"/>
    <mergeCell ref="B501:C501"/>
    <mergeCell ref="F501:G501"/>
    <mergeCell ref="B502:C502"/>
    <mergeCell ref="F502:G502"/>
    <mergeCell ref="B503:C503"/>
    <mergeCell ref="F503:G503"/>
    <mergeCell ref="B494:C494"/>
    <mergeCell ref="F494:G494"/>
    <mergeCell ref="B495:C495"/>
    <mergeCell ref="F495:G495"/>
    <mergeCell ref="B496:C496"/>
    <mergeCell ref="F496:G496"/>
    <mergeCell ref="B497:C497"/>
    <mergeCell ref="F497:G497"/>
    <mergeCell ref="B498:C498"/>
    <mergeCell ref="F498:G498"/>
    <mergeCell ref="B489:C489"/>
    <mergeCell ref="F489:G489"/>
    <mergeCell ref="B490:C490"/>
    <mergeCell ref="F490:G490"/>
    <mergeCell ref="B491:C491"/>
    <mergeCell ref="F491:G491"/>
    <mergeCell ref="B492:C492"/>
    <mergeCell ref="F492:G492"/>
    <mergeCell ref="B493:C493"/>
    <mergeCell ref="F493:G493"/>
    <mergeCell ref="B484:C484"/>
    <mergeCell ref="F484:G484"/>
    <mergeCell ref="B485:C485"/>
    <mergeCell ref="F485:G485"/>
    <mergeCell ref="B486:C486"/>
    <mergeCell ref="F486:G486"/>
    <mergeCell ref="B487:C487"/>
    <mergeCell ref="F487:G487"/>
    <mergeCell ref="B488:C488"/>
    <mergeCell ref="F488:G488"/>
    <mergeCell ref="B479:C479"/>
    <mergeCell ref="F479:G479"/>
    <mergeCell ref="B480:C480"/>
    <mergeCell ref="F480:G480"/>
    <mergeCell ref="B481:C481"/>
    <mergeCell ref="F481:G481"/>
    <mergeCell ref="B482:C482"/>
    <mergeCell ref="F482:G482"/>
    <mergeCell ref="B483:C483"/>
    <mergeCell ref="F483:G483"/>
    <mergeCell ref="B474:C474"/>
    <mergeCell ref="F474:G474"/>
    <mergeCell ref="B475:C475"/>
    <mergeCell ref="F475:G475"/>
    <mergeCell ref="B476:C476"/>
    <mergeCell ref="F476:G476"/>
    <mergeCell ref="B477:C477"/>
    <mergeCell ref="F477:G477"/>
    <mergeCell ref="B478:C478"/>
    <mergeCell ref="F478:G478"/>
    <mergeCell ref="B469:C469"/>
    <mergeCell ref="F469:G469"/>
    <mergeCell ref="B470:C470"/>
    <mergeCell ref="F470:G470"/>
    <mergeCell ref="B471:C471"/>
    <mergeCell ref="F471:G471"/>
    <mergeCell ref="B472:C472"/>
    <mergeCell ref="F472:G472"/>
    <mergeCell ref="B473:C473"/>
    <mergeCell ref="F473:G473"/>
    <mergeCell ref="B464:C464"/>
    <mergeCell ref="F464:G464"/>
    <mergeCell ref="B465:C465"/>
    <mergeCell ref="F465:G465"/>
    <mergeCell ref="B466:C466"/>
    <mergeCell ref="F466:G466"/>
    <mergeCell ref="B467:C467"/>
    <mergeCell ref="F467:G467"/>
    <mergeCell ref="B468:C468"/>
    <mergeCell ref="F468:G468"/>
    <mergeCell ref="B459:C459"/>
    <mergeCell ref="F459:G459"/>
    <mergeCell ref="B460:C460"/>
    <mergeCell ref="F460:G460"/>
    <mergeCell ref="B461:C461"/>
    <mergeCell ref="F461:G461"/>
    <mergeCell ref="B462:C462"/>
    <mergeCell ref="F462:G462"/>
    <mergeCell ref="B463:C463"/>
    <mergeCell ref="F463:G463"/>
    <mergeCell ref="B454:C454"/>
    <mergeCell ref="F454:G454"/>
    <mergeCell ref="B455:C455"/>
    <mergeCell ref="F455:G455"/>
    <mergeCell ref="B456:C456"/>
    <mergeCell ref="F456:G456"/>
    <mergeCell ref="B457:C457"/>
    <mergeCell ref="F457:G457"/>
    <mergeCell ref="B458:C458"/>
    <mergeCell ref="F458:G458"/>
    <mergeCell ref="B449:C449"/>
    <mergeCell ref="F449:G449"/>
    <mergeCell ref="B450:C450"/>
    <mergeCell ref="F450:G450"/>
    <mergeCell ref="B451:C451"/>
    <mergeCell ref="F451:G451"/>
    <mergeCell ref="B452:C452"/>
    <mergeCell ref="F452:G452"/>
    <mergeCell ref="B453:C453"/>
    <mergeCell ref="F453:G453"/>
    <mergeCell ref="B444:C444"/>
    <mergeCell ref="F444:G444"/>
    <mergeCell ref="B445:C445"/>
    <mergeCell ref="F445:G445"/>
    <mergeCell ref="B446:C446"/>
    <mergeCell ref="F446:G446"/>
    <mergeCell ref="B447:C447"/>
    <mergeCell ref="F447:G447"/>
    <mergeCell ref="B448:C448"/>
    <mergeCell ref="F448:G448"/>
    <mergeCell ref="B439:C439"/>
    <mergeCell ref="F439:G439"/>
    <mergeCell ref="B440:C440"/>
    <mergeCell ref="F440:G440"/>
    <mergeCell ref="B441:C441"/>
    <mergeCell ref="F441:G441"/>
    <mergeCell ref="B442:C442"/>
    <mergeCell ref="F442:G442"/>
    <mergeCell ref="B443:C443"/>
    <mergeCell ref="F443:G443"/>
    <mergeCell ref="F437:G437"/>
    <mergeCell ref="F438:G438"/>
    <mergeCell ref="F432:G432"/>
    <mergeCell ref="F433:G433"/>
    <mergeCell ref="F434:G434"/>
    <mergeCell ref="F435:G435"/>
    <mergeCell ref="F436:G436"/>
    <mergeCell ref="F427:G427"/>
    <mergeCell ref="F428:G428"/>
    <mergeCell ref="F429:G429"/>
    <mergeCell ref="F430:G430"/>
    <mergeCell ref="F431:G431"/>
    <mergeCell ref="F422:G422"/>
    <mergeCell ref="F423:G423"/>
    <mergeCell ref="F424:G424"/>
    <mergeCell ref="F425:G425"/>
    <mergeCell ref="F426:G426"/>
    <mergeCell ref="F417:G417"/>
    <mergeCell ref="F418:G418"/>
    <mergeCell ref="F419:G419"/>
    <mergeCell ref="F420:G420"/>
    <mergeCell ref="F421:G421"/>
    <mergeCell ref="F412:G412"/>
    <mergeCell ref="F413:G413"/>
    <mergeCell ref="F414:G414"/>
    <mergeCell ref="F415:G415"/>
    <mergeCell ref="F416:G416"/>
    <mergeCell ref="F407:G407"/>
    <mergeCell ref="F408:G408"/>
    <mergeCell ref="F409:G409"/>
    <mergeCell ref="F410:G410"/>
    <mergeCell ref="F411:G411"/>
    <mergeCell ref="F402:G402"/>
    <mergeCell ref="F403:G403"/>
    <mergeCell ref="F404:G404"/>
    <mergeCell ref="F405:G405"/>
    <mergeCell ref="F406:G406"/>
    <mergeCell ref="F397:G397"/>
    <mergeCell ref="F398:G398"/>
    <mergeCell ref="F399:G399"/>
    <mergeCell ref="F400:G400"/>
    <mergeCell ref="F401:G401"/>
    <mergeCell ref="F392:G392"/>
    <mergeCell ref="F393:G393"/>
    <mergeCell ref="F394:G394"/>
    <mergeCell ref="F395:G395"/>
    <mergeCell ref="F396:G396"/>
    <mergeCell ref="F387:G387"/>
    <mergeCell ref="F388:G388"/>
    <mergeCell ref="F389:G389"/>
    <mergeCell ref="F390:G390"/>
    <mergeCell ref="F391:G391"/>
    <mergeCell ref="F382:G382"/>
    <mergeCell ref="F383:G383"/>
    <mergeCell ref="F384:G384"/>
    <mergeCell ref="F385:G385"/>
    <mergeCell ref="F386:G386"/>
    <mergeCell ref="F377:G377"/>
    <mergeCell ref="F378:G378"/>
    <mergeCell ref="F379:G379"/>
    <mergeCell ref="F380:G380"/>
    <mergeCell ref="F381:G381"/>
    <mergeCell ref="F372:G372"/>
    <mergeCell ref="F373:G373"/>
    <mergeCell ref="F374:G374"/>
    <mergeCell ref="F375:G375"/>
    <mergeCell ref="F376:G376"/>
    <mergeCell ref="F367:G367"/>
    <mergeCell ref="F368:G368"/>
    <mergeCell ref="F369:G369"/>
    <mergeCell ref="F370:G370"/>
    <mergeCell ref="F371:G371"/>
    <mergeCell ref="F362:G362"/>
    <mergeCell ref="F363:G363"/>
    <mergeCell ref="F364:G364"/>
    <mergeCell ref="F365:G365"/>
    <mergeCell ref="F366:G366"/>
    <mergeCell ref="F357:G357"/>
    <mergeCell ref="F358:G358"/>
    <mergeCell ref="F359:G359"/>
    <mergeCell ref="F360:G360"/>
    <mergeCell ref="F361:G361"/>
    <mergeCell ref="F352:G352"/>
    <mergeCell ref="F353:G353"/>
    <mergeCell ref="F354:G354"/>
    <mergeCell ref="F355:G355"/>
    <mergeCell ref="F356:G356"/>
    <mergeCell ref="F347:G347"/>
    <mergeCell ref="F348:G348"/>
    <mergeCell ref="F349:G349"/>
    <mergeCell ref="F350:G350"/>
    <mergeCell ref="F351:G351"/>
    <mergeCell ref="F342:G342"/>
    <mergeCell ref="F343:G343"/>
    <mergeCell ref="F344:G344"/>
    <mergeCell ref="F345:G345"/>
    <mergeCell ref="F346:G346"/>
    <mergeCell ref="F337:G337"/>
    <mergeCell ref="F338:G338"/>
    <mergeCell ref="F339:G339"/>
    <mergeCell ref="F340:G340"/>
    <mergeCell ref="F341:G341"/>
    <mergeCell ref="F332:G332"/>
    <mergeCell ref="F333:G333"/>
    <mergeCell ref="F334:G334"/>
    <mergeCell ref="F335:G335"/>
    <mergeCell ref="F336:G336"/>
    <mergeCell ref="F327:G327"/>
    <mergeCell ref="F328:G328"/>
    <mergeCell ref="F329:G329"/>
    <mergeCell ref="F330:G330"/>
    <mergeCell ref="F331:G331"/>
    <mergeCell ref="F322:G322"/>
    <mergeCell ref="F323:G323"/>
    <mergeCell ref="F324:G324"/>
    <mergeCell ref="F325:G325"/>
    <mergeCell ref="F326:G326"/>
    <mergeCell ref="F317:G317"/>
    <mergeCell ref="F318:G318"/>
    <mergeCell ref="F319:G319"/>
    <mergeCell ref="F320:G320"/>
    <mergeCell ref="F321:G321"/>
    <mergeCell ref="F312:G312"/>
    <mergeCell ref="F313:G313"/>
    <mergeCell ref="F314:G314"/>
    <mergeCell ref="F315:G315"/>
    <mergeCell ref="F316:G316"/>
    <mergeCell ref="F307:G307"/>
    <mergeCell ref="F308:G308"/>
    <mergeCell ref="F309:G309"/>
    <mergeCell ref="F310:G310"/>
    <mergeCell ref="F311:G311"/>
    <mergeCell ref="F302:G302"/>
    <mergeCell ref="F303:G303"/>
    <mergeCell ref="F304:G304"/>
    <mergeCell ref="F305:G305"/>
    <mergeCell ref="F306:G306"/>
    <mergeCell ref="F297:G297"/>
    <mergeCell ref="F298:G298"/>
    <mergeCell ref="F299:G299"/>
    <mergeCell ref="F300:G300"/>
    <mergeCell ref="F301:G301"/>
    <mergeCell ref="F292:G292"/>
    <mergeCell ref="F293:G293"/>
    <mergeCell ref="F294:G294"/>
    <mergeCell ref="F295:G295"/>
    <mergeCell ref="F296:G296"/>
    <mergeCell ref="F287:G287"/>
    <mergeCell ref="F288:G288"/>
    <mergeCell ref="F289:G289"/>
    <mergeCell ref="F290:G290"/>
    <mergeCell ref="F291:G291"/>
    <mergeCell ref="F282:G282"/>
    <mergeCell ref="F283:G283"/>
    <mergeCell ref="F284:G284"/>
    <mergeCell ref="F285:G285"/>
    <mergeCell ref="F286:G286"/>
    <mergeCell ref="F277:G277"/>
    <mergeCell ref="F278:G278"/>
    <mergeCell ref="F279:G279"/>
    <mergeCell ref="F280:G280"/>
    <mergeCell ref="F281:G281"/>
    <mergeCell ref="F272:G272"/>
    <mergeCell ref="F273:G273"/>
    <mergeCell ref="F274:G274"/>
    <mergeCell ref="F275:G275"/>
    <mergeCell ref="F276:G276"/>
    <mergeCell ref="F267:G267"/>
    <mergeCell ref="F268:G268"/>
    <mergeCell ref="F269:G269"/>
    <mergeCell ref="F270:G270"/>
    <mergeCell ref="F271:G271"/>
    <mergeCell ref="F262:G262"/>
    <mergeCell ref="F263:G263"/>
    <mergeCell ref="F264:G264"/>
    <mergeCell ref="F265:G265"/>
    <mergeCell ref="F266:G266"/>
    <mergeCell ref="F257:G257"/>
    <mergeCell ref="F258:G258"/>
    <mergeCell ref="F259:G259"/>
    <mergeCell ref="F260:G260"/>
    <mergeCell ref="F261:G261"/>
    <mergeCell ref="F252:G252"/>
    <mergeCell ref="F253:G253"/>
    <mergeCell ref="F254:G254"/>
    <mergeCell ref="F255:G255"/>
    <mergeCell ref="F256:G256"/>
    <mergeCell ref="F247:G247"/>
    <mergeCell ref="F248:G248"/>
    <mergeCell ref="F249:G249"/>
    <mergeCell ref="F250:G250"/>
    <mergeCell ref="F251:G251"/>
    <mergeCell ref="F242:G242"/>
    <mergeCell ref="F243:G243"/>
    <mergeCell ref="F244:G244"/>
    <mergeCell ref="F245:G245"/>
    <mergeCell ref="F246:G246"/>
    <mergeCell ref="F237:G237"/>
    <mergeCell ref="F238:G238"/>
    <mergeCell ref="F239:G239"/>
    <mergeCell ref="F240:G240"/>
    <mergeCell ref="F241:G241"/>
    <mergeCell ref="F232:G232"/>
    <mergeCell ref="F233:G233"/>
    <mergeCell ref="F234:G234"/>
    <mergeCell ref="F235:G235"/>
    <mergeCell ref="F236:G236"/>
    <mergeCell ref="F227:G227"/>
    <mergeCell ref="F228:G228"/>
    <mergeCell ref="F229:G229"/>
    <mergeCell ref="F230:G230"/>
    <mergeCell ref="F231:G231"/>
    <mergeCell ref="F222:G222"/>
    <mergeCell ref="F223:G223"/>
    <mergeCell ref="F224:G224"/>
    <mergeCell ref="F225:G225"/>
    <mergeCell ref="F226:G226"/>
    <mergeCell ref="F217:G217"/>
    <mergeCell ref="F218:G218"/>
    <mergeCell ref="F219:G219"/>
    <mergeCell ref="F220:G220"/>
    <mergeCell ref="F221:G221"/>
    <mergeCell ref="F212:G212"/>
    <mergeCell ref="F213:G213"/>
    <mergeCell ref="F214:G214"/>
    <mergeCell ref="F215:G215"/>
    <mergeCell ref="F216:G216"/>
    <mergeCell ref="F207:G207"/>
    <mergeCell ref="F208:G208"/>
    <mergeCell ref="F209:G209"/>
    <mergeCell ref="F210:G210"/>
    <mergeCell ref="F211:G211"/>
    <mergeCell ref="F202:G202"/>
    <mergeCell ref="F203:G203"/>
    <mergeCell ref="F204:G204"/>
    <mergeCell ref="F205:G205"/>
    <mergeCell ref="F206:G206"/>
    <mergeCell ref="F197:G197"/>
    <mergeCell ref="F198:G198"/>
    <mergeCell ref="F199:G199"/>
    <mergeCell ref="F200:G200"/>
    <mergeCell ref="F201:G201"/>
    <mergeCell ref="F192:G192"/>
    <mergeCell ref="F193:G193"/>
    <mergeCell ref="F194:G194"/>
    <mergeCell ref="F195:G195"/>
    <mergeCell ref="F196:G196"/>
    <mergeCell ref="F187:G187"/>
    <mergeCell ref="F188:G188"/>
    <mergeCell ref="F189:G189"/>
    <mergeCell ref="F190:G190"/>
    <mergeCell ref="F191:G191"/>
    <mergeCell ref="F182:G182"/>
    <mergeCell ref="F183:G183"/>
    <mergeCell ref="F184:G184"/>
    <mergeCell ref="F185:G185"/>
    <mergeCell ref="F186:G186"/>
    <mergeCell ref="F177:G177"/>
    <mergeCell ref="F178:G178"/>
    <mergeCell ref="F179:G179"/>
    <mergeCell ref="F180:G180"/>
    <mergeCell ref="F181:G181"/>
    <mergeCell ref="F172:G172"/>
    <mergeCell ref="F173:G173"/>
    <mergeCell ref="F174:G174"/>
    <mergeCell ref="F175:G175"/>
    <mergeCell ref="F176:G176"/>
    <mergeCell ref="F167:G167"/>
    <mergeCell ref="F168:G168"/>
    <mergeCell ref="F169:G169"/>
    <mergeCell ref="F170:G170"/>
    <mergeCell ref="F171:G171"/>
    <mergeCell ref="F162:G162"/>
    <mergeCell ref="F163:G163"/>
    <mergeCell ref="F164:G164"/>
    <mergeCell ref="F165:G165"/>
    <mergeCell ref="F166:G166"/>
    <mergeCell ref="F157:G157"/>
    <mergeCell ref="F158:G158"/>
    <mergeCell ref="F159:G159"/>
    <mergeCell ref="F160:G160"/>
    <mergeCell ref="F161:G161"/>
    <mergeCell ref="F152:G152"/>
    <mergeCell ref="F153:G153"/>
    <mergeCell ref="F154:G154"/>
    <mergeCell ref="F155:G155"/>
    <mergeCell ref="F156:G156"/>
    <mergeCell ref="F147:G147"/>
    <mergeCell ref="F148:G148"/>
    <mergeCell ref="F149:G149"/>
    <mergeCell ref="F150:G150"/>
    <mergeCell ref="F151:G151"/>
    <mergeCell ref="F142:G142"/>
    <mergeCell ref="F143:G143"/>
    <mergeCell ref="F144:G144"/>
    <mergeCell ref="F145:G145"/>
    <mergeCell ref="F146:G146"/>
    <mergeCell ref="F137:G137"/>
    <mergeCell ref="F138:G138"/>
    <mergeCell ref="F139:G139"/>
    <mergeCell ref="F140:G140"/>
    <mergeCell ref="F141:G141"/>
    <mergeCell ref="F132:G132"/>
    <mergeCell ref="F133:G133"/>
    <mergeCell ref="F134:G134"/>
    <mergeCell ref="F135:G135"/>
    <mergeCell ref="F136:G136"/>
    <mergeCell ref="F127:G127"/>
    <mergeCell ref="F128:G128"/>
    <mergeCell ref="F129:G129"/>
    <mergeCell ref="F130:G130"/>
    <mergeCell ref="F131:G131"/>
    <mergeCell ref="F122:G122"/>
    <mergeCell ref="F123:G123"/>
    <mergeCell ref="F124:G124"/>
    <mergeCell ref="F125:G125"/>
    <mergeCell ref="F126:G126"/>
    <mergeCell ref="F117:G117"/>
    <mergeCell ref="F118:G118"/>
    <mergeCell ref="F119:G119"/>
    <mergeCell ref="F120:G120"/>
    <mergeCell ref="F121:G121"/>
    <mergeCell ref="F112:G112"/>
    <mergeCell ref="F113:G113"/>
    <mergeCell ref="F114:G114"/>
    <mergeCell ref="F115:G115"/>
    <mergeCell ref="F116:G116"/>
    <mergeCell ref="F107:G107"/>
    <mergeCell ref="F108:G108"/>
    <mergeCell ref="F109:G109"/>
    <mergeCell ref="F110:G110"/>
    <mergeCell ref="F111:G111"/>
    <mergeCell ref="F102:G102"/>
    <mergeCell ref="F103:G103"/>
    <mergeCell ref="F104:G104"/>
    <mergeCell ref="F105:G105"/>
    <mergeCell ref="F106:G106"/>
    <mergeCell ref="F97:G97"/>
    <mergeCell ref="F98:G98"/>
    <mergeCell ref="F99:G99"/>
    <mergeCell ref="F100:G100"/>
    <mergeCell ref="F101:G101"/>
    <mergeCell ref="F92:G92"/>
    <mergeCell ref="F93:G93"/>
    <mergeCell ref="F94:G94"/>
    <mergeCell ref="F95:G95"/>
    <mergeCell ref="F96:G96"/>
    <mergeCell ref="F87:G87"/>
    <mergeCell ref="F88:G88"/>
    <mergeCell ref="F89:G89"/>
    <mergeCell ref="F90:G90"/>
    <mergeCell ref="F91:G91"/>
    <mergeCell ref="F82:G82"/>
    <mergeCell ref="F83:G83"/>
    <mergeCell ref="F84:G84"/>
    <mergeCell ref="F85:G85"/>
    <mergeCell ref="F86:G86"/>
    <mergeCell ref="F77:G77"/>
    <mergeCell ref="F78:G78"/>
    <mergeCell ref="F79:G79"/>
    <mergeCell ref="F80:G80"/>
    <mergeCell ref="F81:G81"/>
    <mergeCell ref="F72:G72"/>
    <mergeCell ref="F73:G73"/>
    <mergeCell ref="F74:G74"/>
    <mergeCell ref="F75:G75"/>
    <mergeCell ref="F76:G76"/>
    <mergeCell ref="F67:G67"/>
    <mergeCell ref="F68:G68"/>
    <mergeCell ref="F69:G69"/>
    <mergeCell ref="F70:G70"/>
    <mergeCell ref="F71:G71"/>
    <mergeCell ref="F63:G63"/>
    <mergeCell ref="F64:G64"/>
    <mergeCell ref="F65:G65"/>
    <mergeCell ref="F66:G66"/>
    <mergeCell ref="F57:G57"/>
    <mergeCell ref="F58:G58"/>
    <mergeCell ref="F59:G59"/>
    <mergeCell ref="F60:G60"/>
    <mergeCell ref="F61:G61"/>
    <mergeCell ref="F54:G54"/>
    <mergeCell ref="F55:G55"/>
    <mergeCell ref="F56:G56"/>
    <mergeCell ref="F47:G47"/>
    <mergeCell ref="F48:G48"/>
    <mergeCell ref="F49:G49"/>
    <mergeCell ref="F50:G50"/>
    <mergeCell ref="F51:G51"/>
    <mergeCell ref="F62:G62"/>
    <mergeCell ref="F45:G45"/>
    <mergeCell ref="F46:G46"/>
    <mergeCell ref="F37:G37"/>
    <mergeCell ref="F38:G38"/>
    <mergeCell ref="F39:G39"/>
    <mergeCell ref="F40:G40"/>
    <mergeCell ref="F41:G41"/>
    <mergeCell ref="F52:G52"/>
    <mergeCell ref="F53:G53"/>
    <mergeCell ref="F42:G42"/>
    <mergeCell ref="F43:G43"/>
    <mergeCell ref="F44:G44"/>
    <mergeCell ref="B438:C438"/>
    <mergeCell ref="F18:G18"/>
    <mergeCell ref="F19:G19"/>
    <mergeCell ref="F20:G20"/>
    <mergeCell ref="F21:G21"/>
    <mergeCell ref="F22:G22"/>
    <mergeCell ref="F23:G23"/>
    <mergeCell ref="F24:G24"/>
    <mergeCell ref="F25:G25"/>
    <mergeCell ref="F26:G26"/>
    <mergeCell ref="F27:G27"/>
    <mergeCell ref="F28:G28"/>
    <mergeCell ref="F29:G29"/>
    <mergeCell ref="F30:G30"/>
    <mergeCell ref="F31:G31"/>
    <mergeCell ref="F32:G32"/>
    <mergeCell ref="B433:C433"/>
    <mergeCell ref="B434:C434"/>
    <mergeCell ref="B435:C435"/>
    <mergeCell ref="B436:C436"/>
    <mergeCell ref="B437:C437"/>
    <mergeCell ref="B428:C428"/>
    <mergeCell ref="B429:C429"/>
    <mergeCell ref="B430:C430"/>
    <mergeCell ref="B431:C431"/>
    <mergeCell ref="B432:C432"/>
    <mergeCell ref="B423:C423"/>
    <mergeCell ref="B424:C424"/>
    <mergeCell ref="B425:C425"/>
    <mergeCell ref="B426:C426"/>
    <mergeCell ref="B427:C427"/>
    <mergeCell ref="B418:C418"/>
    <mergeCell ref="B419:C419"/>
    <mergeCell ref="B420:C420"/>
    <mergeCell ref="B421:C421"/>
    <mergeCell ref="B422:C422"/>
    <mergeCell ref="B413:C413"/>
    <mergeCell ref="B414:C414"/>
    <mergeCell ref="B415:C415"/>
    <mergeCell ref="B416:C416"/>
    <mergeCell ref="B417:C417"/>
    <mergeCell ref="B408:C408"/>
    <mergeCell ref="B409:C409"/>
    <mergeCell ref="B410:C410"/>
    <mergeCell ref="B411:C411"/>
    <mergeCell ref="B412:C412"/>
    <mergeCell ref="B403:C403"/>
    <mergeCell ref="B404:C404"/>
    <mergeCell ref="B405:C405"/>
    <mergeCell ref="B406:C406"/>
    <mergeCell ref="B407:C407"/>
    <mergeCell ref="B398:C398"/>
    <mergeCell ref="B399:C399"/>
    <mergeCell ref="B400:C400"/>
    <mergeCell ref="B401:C401"/>
    <mergeCell ref="B402:C402"/>
    <mergeCell ref="B393:C393"/>
    <mergeCell ref="B394:C394"/>
    <mergeCell ref="B395:C395"/>
    <mergeCell ref="B396:C396"/>
    <mergeCell ref="B397:C397"/>
    <mergeCell ref="B388:C388"/>
    <mergeCell ref="B389:C389"/>
    <mergeCell ref="B390:C390"/>
    <mergeCell ref="B391:C391"/>
    <mergeCell ref="B392:C392"/>
    <mergeCell ref="B383:C383"/>
    <mergeCell ref="B384:C384"/>
    <mergeCell ref="B385:C385"/>
    <mergeCell ref="B386:C386"/>
    <mergeCell ref="B387:C387"/>
    <mergeCell ref="B378:C378"/>
    <mergeCell ref="B379:C379"/>
    <mergeCell ref="B380:C380"/>
    <mergeCell ref="B381:C381"/>
    <mergeCell ref="B382:C382"/>
    <mergeCell ref="B373:C373"/>
    <mergeCell ref="B374:C374"/>
    <mergeCell ref="B375:C375"/>
    <mergeCell ref="B376:C376"/>
    <mergeCell ref="B377:C377"/>
    <mergeCell ref="B368:C368"/>
    <mergeCell ref="B369:C369"/>
    <mergeCell ref="B370:C370"/>
    <mergeCell ref="B371:C371"/>
    <mergeCell ref="B372:C372"/>
    <mergeCell ref="B363:C363"/>
    <mergeCell ref="B364:C364"/>
    <mergeCell ref="B365:C365"/>
    <mergeCell ref="B366:C366"/>
    <mergeCell ref="B367:C367"/>
    <mergeCell ref="B358:C358"/>
    <mergeCell ref="B359:C359"/>
    <mergeCell ref="B360:C360"/>
    <mergeCell ref="B361:C361"/>
    <mergeCell ref="B362:C362"/>
    <mergeCell ref="B353:C353"/>
    <mergeCell ref="B354:C354"/>
    <mergeCell ref="B355:C355"/>
    <mergeCell ref="B356:C356"/>
    <mergeCell ref="B357:C357"/>
    <mergeCell ref="B348:C348"/>
    <mergeCell ref="B349:C349"/>
    <mergeCell ref="B350:C350"/>
    <mergeCell ref="B351:C351"/>
    <mergeCell ref="B352:C352"/>
    <mergeCell ref="B343:C343"/>
    <mergeCell ref="B344:C344"/>
    <mergeCell ref="B345:C345"/>
    <mergeCell ref="B346:C346"/>
    <mergeCell ref="B347:C347"/>
    <mergeCell ref="B338:C338"/>
    <mergeCell ref="B339:C339"/>
    <mergeCell ref="B340:C340"/>
    <mergeCell ref="B341:C341"/>
    <mergeCell ref="B342:C342"/>
    <mergeCell ref="B333:C333"/>
    <mergeCell ref="B334:C334"/>
    <mergeCell ref="B335:C335"/>
    <mergeCell ref="B336:C336"/>
    <mergeCell ref="B337:C337"/>
    <mergeCell ref="B328:C328"/>
    <mergeCell ref="B329:C329"/>
    <mergeCell ref="B330:C330"/>
    <mergeCell ref="B331:C331"/>
    <mergeCell ref="B332:C332"/>
    <mergeCell ref="B323:C323"/>
    <mergeCell ref="B324:C324"/>
    <mergeCell ref="B325:C325"/>
    <mergeCell ref="B326:C326"/>
    <mergeCell ref="B327:C327"/>
    <mergeCell ref="B318:C318"/>
    <mergeCell ref="B319:C319"/>
    <mergeCell ref="B320:C320"/>
    <mergeCell ref="B321:C321"/>
    <mergeCell ref="B322:C322"/>
    <mergeCell ref="B313:C313"/>
    <mergeCell ref="B314:C314"/>
    <mergeCell ref="B315:C315"/>
    <mergeCell ref="B316:C316"/>
    <mergeCell ref="B317:C317"/>
    <mergeCell ref="B308:C308"/>
    <mergeCell ref="B309:C309"/>
    <mergeCell ref="B310:C310"/>
    <mergeCell ref="B311:C311"/>
    <mergeCell ref="B312:C312"/>
    <mergeCell ref="B303:C303"/>
    <mergeCell ref="B304:C304"/>
    <mergeCell ref="B305:C305"/>
    <mergeCell ref="B306:C306"/>
    <mergeCell ref="B307:C307"/>
    <mergeCell ref="B298:C298"/>
    <mergeCell ref="B299:C299"/>
    <mergeCell ref="B300:C300"/>
    <mergeCell ref="B301:C301"/>
    <mergeCell ref="B302:C302"/>
    <mergeCell ref="B293:C293"/>
    <mergeCell ref="B294:C294"/>
    <mergeCell ref="B295:C295"/>
    <mergeCell ref="B296:C296"/>
    <mergeCell ref="B297:C297"/>
    <mergeCell ref="B288:C288"/>
    <mergeCell ref="B289:C289"/>
    <mergeCell ref="B290:C290"/>
    <mergeCell ref="B291:C291"/>
    <mergeCell ref="B292:C292"/>
    <mergeCell ref="B283:C283"/>
    <mergeCell ref="B284:C284"/>
    <mergeCell ref="B285:C285"/>
    <mergeCell ref="B286:C286"/>
    <mergeCell ref="B287:C287"/>
    <mergeCell ref="B278:C278"/>
    <mergeCell ref="B279:C279"/>
    <mergeCell ref="B280:C280"/>
    <mergeCell ref="B281:C281"/>
    <mergeCell ref="B282:C282"/>
    <mergeCell ref="B273:C273"/>
    <mergeCell ref="B274:C274"/>
    <mergeCell ref="B275:C275"/>
    <mergeCell ref="B276:C276"/>
    <mergeCell ref="B277:C277"/>
    <mergeCell ref="B268:C268"/>
    <mergeCell ref="B269:C269"/>
    <mergeCell ref="B270:C270"/>
    <mergeCell ref="B271:C271"/>
    <mergeCell ref="B272:C272"/>
    <mergeCell ref="B263:C263"/>
    <mergeCell ref="B264:C264"/>
    <mergeCell ref="B265:C265"/>
    <mergeCell ref="B266:C266"/>
    <mergeCell ref="B267:C267"/>
    <mergeCell ref="B258:C258"/>
    <mergeCell ref="B259:C259"/>
    <mergeCell ref="B260:C260"/>
    <mergeCell ref="B261:C261"/>
    <mergeCell ref="B262:C262"/>
    <mergeCell ref="B253:C253"/>
    <mergeCell ref="B254:C254"/>
    <mergeCell ref="B255:C255"/>
    <mergeCell ref="B256:C256"/>
    <mergeCell ref="B257:C257"/>
    <mergeCell ref="B248:C248"/>
    <mergeCell ref="B249:C249"/>
    <mergeCell ref="B250:C250"/>
    <mergeCell ref="B251:C251"/>
    <mergeCell ref="B252:C252"/>
    <mergeCell ref="B243:C243"/>
    <mergeCell ref="B244:C244"/>
    <mergeCell ref="B245:C245"/>
    <mergeCell ref="B246:C246"/>
    <mergeCell ref="B247:C247"/>
    <mergeCell ref="B238:C238"/>
    <mergeCell ref="B239:C239"/>
    <mergeCell ref="B240:C240"/>
    <mergeCell ref="B241:C241"/>
    <mergeCell ref="B242:C242"/>
    <mergeCell ref="B233:C233"/>
    <mergeCell ref="B234:C234"/>
    <mergeCell ref="B235:C235"/>
    <mergeCell ref="B236:C236"/>
    <mergeCell ref="B237:C237"/>
    <mergeCell ref="B228:C228"/>
    <mergeCell ref="B229:C229"/>
    <mergeCell ref="B230:C230"/>
    <mergeCell ref="B231:C231"/>
    <mergeCell ref="B232:C232"/>
    <mergeCell ref="B223:C223"/>
    <mergeCell ref="B224:C224"/>
    <mergeCell ref="B225:C225"/>
    <mergeCell ref="B226:C226"/>
    <mergeCell ref="B227:C227"/>
    <mergeCell ref="B218:C218"/>
    <mergeCell ref="B219:C219"/>
    <mergeCell ref="B220:C220"/>
    <mergeCell ref="B221:C221"/>
    <mergeCell ref="B222:C222"/>
    <mergeCell ref="B213:C213"/>
    <mergeCell ref="B214:C214"/>
    <mergeCell ref="B215:C215"/>
    <mergeCell ref="B216:C216"/>
    <mergeCell ref="B217:C217"/>
    <mergeCell ref="B208:C208"/>
    <mergeCell ref="B209:C209"/>
    <mergeCell ref="B210:C210"/>
    <mergeCell ref="B211:C211"/>
    <mergeCell ref="B212:C212"/>
    <mergeCell ref="B203:C203"/>
    <mergeCell ref="B204:C204"/>
    <mergeCell ref="B205:C205"/>
    <mergeCell ref="B206:C206"/>
    <mergeCell ref="B207:C207"/>
    <mergeCell ref="B198:C198"/>
    <mergeCell ref="B199:C199"/>
    <mergeCell ref="B200:C200"/>
    <mergeCell ref="B201:C201"/>
    <mergeCell ref="B202:C202"/>
    <mergeCell ref="B193:C193"/>
    <mergeCell ref="B194:C194"/>
    <mergeCell ref="B195:C195"/>
    <mergeCell ref="B196:C196"/>
    <mergeCell ref="B197:C197"/>
    <mergeCell ref="B188:C188"/>
    <mergeCell ref="B189:C189"/>
    <mergeCell ref="B190:C190"/>
    <mergeCell ref="B191:C191"/>
    <mergeCell ref="B192:C192"/>
    <mergeCell ref="B183:C183"/>
    <mergeCell ref="B184:C184"/>
    <mergeCell ref="B185:C185"/>
    <mergeCell ref="B186:C186"/>
    <mergeCell ref="B187:C187"/>
    <mergeCell ref="B178:C178"/>
    <mergeCell ref="B179:C179"/>
    <mergeCell ref="B180:C180"/>
    <mergeCell ref="B181:C181"/>
    <mergeCell ref="B182:C182"/>
    <mergeCell ref="B173:C173"/>
    <mergeCell ref="B174:C174"/>
    <mergeCell ref="B175:C175"/>
    <mergeCell ref="B176:C176"/>
    <mergeCell ref="B177:C177"/>
    <mergeCell ref="B168:C168"/>
    <mergeCell ref="B169:C169"/>
    <mergeCell ref="B170:C170"/>
    <mergeCell ref="B171:C171"/>
    <mergeCell ref="B172:C172"/>
    <mergeCell ref="B163:C163"/>
    <mergeCell ref="B164:C164"/>
    <mergeCell ref="B165:C165"/>
    <mergeCell ref="B166:C166"/>
    <mergeCell ref="B167:C167"/>
    <mergeCell ref="B158:C158"/>
    <mergeCell ref="B159:C159"/>
    <mergeCell ref="B160:C160"/>
    <mergeCell ref="B161:C161"/>
    <mergeCell ref="B162:C162"/>
    <mergeCell ref="B153:C153"/>
    <mergeCell ref="B154:C154"/>
    <mergeCell ref="B155:C155"/>
    <mergeCell ref="B156:C156"/>
    <mergeCell ref="B157:C157"/>
    <mergeCell ref="B148:C148"/>
    <mergeCell ref="B149:C149"/>
    <mergeCell ref="B150:C150"/>
    <mergeCell ref="B151:C151"/>
    <mergeCell ref="B152:C152"/>
    <mergeCell ref="B143:C143"/>
    <mergeCell ref="B144:C144"/>
    <mergeCell ref="B145:C145"/>
    <mergeCell ref="B146:C146"/>
    <mergeCell ref="B147:C147"/>
    <mergeCell ref="B138:C138"/>
    <mergeCell ref="B139:C139"/>
    <mergeCell ref="B140:C140"/>
    <mergeCell ref="B141:C141"/>
    <mergeCell ref="B142:C142"/>
    <mergeCell ref="B133:C133"/>
    <mergeCell ref="B134:C134"/>
    <mergeCell ref="B135:C135"/>
    <mergeCell ref="B136:C136"/>
    <mergeCell ref="B137:C137"/>
    <mergeCell ref="B128:C128"/>
    <mergeCell ref="B129:C129"/>
    <mergeCell ref="B130:C130"/>
    <mergeCell ref="B131:C131"/>
    <mergeCell ref="B132:C132"/>
    <mergeCell ref="B123:C123"/>
    <mergeCell ref="B124:C124"/>
    <mergeCell ref="B125:C125"/>
    <mergeCell ref="B126:C126"/>
    <mergeCell ref="B127:C127"/>
    <mergeCell ref="B119:C119"/>
    <mergeCell ref="B120:C120"/>
    <mergeCell ref="B121:C121"/>
    <mergeCell ref="B122:C122"/>
    <mergeCell ref="B113:C113"/>
    <mergeCell ref="B114:C114"/>
    <mergeCell ref="B115:C115"/>
    <mergeCell ref="B116:C116"/>
    <mergeCell ref="B117:C117"/>
    <mergeCell ref="B108:C108"/>
    <mergeCell ref="B109:C109"/>
    <mergeCell ref="B110:C110"/>
    <mergeCell ref="B111:C111"/>
    <mergeCell ref="B112:C112"/>
    <mergeCell ref="B103:C103"/>
    <mergeCell ref="B104:C104"/>
    <mergeCell ref="B105:C105"/>
    <mergeCell ref="B106:C106"/>
    <mergeCell ref="B107:C107"/>
    <mergeCell ref="B102:C102"/>
    <mergeCell ref="B93:C93"/>
    <mergeCell ref="B94:C94"/>
    <mergeCell ref="B95:C95"/>
    <mergeCell ref="B96:C96"/>
    <mergeCell ref="B97:C97"/>
    <mergeCell ref="B88:C88"/>
    <mergeCell ref="B89:C89"/>
    <mergeCell ref="B90:C90"/>
    <mergeCell ref="B91:C91"/>
    <mergeCell ref="B92:C92"/>
    <mergeCell ref="B83:C83"/>
    <mergeCell ref="B84:C84"/>
    <mergeCell ref="B85:C85"/>
    <mergeCell ref="B86:C86"/>
    <mergeCell ref="B87:C87"/>
    <mergeCell ref="B118:C118"/>
    <mergeCell ref="B75:C75"/>
    <mergeCell ref="B76:C76"/>
    <mergeCell ref="B77:C77"/>
    <mergeCell ref="B68:C68"/>
    <mergeCell ref="B69:C69"/>
    <mergeCell ref="B70:C70"/>
    <mergeCell ref="B71:C71"/>
    <mergeCell ref="B72:C72"/>
    <mergeCell ref="B63:C63"/>
    <mergeCell ref="B64:C64"/>
    <mergeCell ref="B65:C65"/>
    <mergeCell ref="B66:C66"/>
    <mergeCell ref="B67:C67"/>
    <mergeCell ref="B98:C98"/>
    <mergeCell ref="B99:C99"/>
    <mergeCell ref="B100:C100"/>
    <mergeCell ref="B101:C101"/>
    <mergeCell ref="B33:C33"/>
    <mergeCell ref="B34:C34"/>
    <mergeCell ref="B35:C35"/>
    <mergeCell ref="B36:C36"/>
    <mergeCell ref="D1955:E1955"/>
    <mergeCell ref="B1951:C1951"/>
    <mergeCell ref="B1953:C1953"/>
    <mergeCell ref="B1955:C1955"/>
    <mergeCell ref="B58:C58"/>
    <mergeCell ref="B59:C59"/>
    <mergeCell ref="B60:C60"/>
    <mergeCell ref="B61:C61"/>
    <mergeCell ref="B62:C62"/>
    <mergeCell ref="B54:C54"/>
    <mergeCell ref="B55:C55"/>
    <mergeCell ref="B56:C56"/>
    <mergeCell ref="B57:C57"/>
    <mergeCell ref="B48:C48"/>
    <mergeCell ref="B49:C49"/>
    <mergeCell ref="B50:C50"/>
    <mergeCell ref="B51:C51"/>
    <mergeCell ref="B52:C52"/>
    <mergeCell ref="B45:C45"/>
    <mergeCell ref="B46:C46"/>
    <mergeCell ref="B47:C47"/>
    <mergeCell ref="B78:C78"/>
    <mergeCell ref="B79:C79"/>
    <mergeCell ref="B80:C80"/>
    <mergeCell ref="B81:C81"/>
    <mergeCell ref="B82:C82"/>
    <mergeCell ref="B73:C73"/>
    <mergeCell ref="B74:C74"/>
    <mergeCell ref="F1954:G1954"/>
    <mergeCell ref="F1955:G1955"/>
    <mergeCell ref="F1951:G1951"/>
    <mergeCell ref="F1952:G1952"/>
    <mergeCell ref="F1953:G1953"/>
    <mergeCell ref="F12:G12"/>
    <mergeCell ref="F17:G17"/>
    <mergeCell ref="F16:G16"/>
    <mergeCell ref="F33:G33"/>
    <mergeCell ref="F34:G34"/>
    <mergeCell ref="B38:C38"/>
    <mergeCell ref="B39:C39"/>
    <mergeCell ref="B40:C40"/>
    <mergeCell ref="B41:C41"/>
    <mergeCell ref="B42:C42"/>
    <mergeCell ref="B53:C53"/>
    <mergeCell ref="F11:G11"/>
    <mergeCell ref="B37:C37"/>
    <mergeCell ref="B28:C28"/>
    <mergeCell ref="B29:C29"/>
    <mergeCell ref="B30:C30"/>
    <mergeCell ref="B31:C31"/>
    <mergeCell ref="B32:C32"/>
    <mergeCell ref="B43:C43"/>
    <mergeCell ref="B44:C44"/>
    <mergeCell ref="F35:G35"/>
    <mergeCell ref="F36:G36"/>
    <mergeCell ref="B13:C13"/>
    <mergeCell ref="B17:C17"/>
    <mergeCell ref="B20:C20"/>
    <mergeCell ref="B21:C21"/>
    <mergeCell ref="B22:C22"/>
    <mergeCell ref="B4:C4"/>
    <mergeCell ref="B12:C12"/>
    <mergeCell ref="D1:E1"/>
    <mergeCell ref="B26:C26"/>
    <mergeCell ref="B27:C27"/>
    <mergeCell ref="D2:E2"/>
    <mergeCell ref="B8:C8"/>
    <mergeCell ref="B9:C9"/>
    <mergeCell ref="B3:C3"/>
    <mergeCell ref="B6:C6"/>
    <mergeCell ref="B7:C7"/>
    <mergeCell ref="B10:C10"/>
    <mergeCell ref="B11:C11"/>
    <mergeCell ref="N1:R1"/>
    <mergeCell ref="M6:O6"/>
    <mergeCell ref="P6:S6"/>
    <mergeCell ref="M8:O10"/>
    <mergeCell ref="F10:H10"/>
    <mergeCell ref="B18:C18"/>
    <mergeCell ref="B19:C19"/>
    <mergeCell ref="B23:C23"/>
    <mergeCell ref="B24:C24"/>
    <mergeCell ref="B25:C25"/>
    <mergeCell ref="B858:C858"/>
    <mergeCell ref="B859:C859"/>
    <mergeCell ref="F858:G858"/>
    <mergeCell ref="F859:G859"/>
    <mergeCell ref="B860:C860"/>
    <mergeCell ref="F860:G860"/>
    <mergeCell ref="B861:C861"/>
    <mergeCell ref="F861:G861"/>
    <mergeCell ref="B862:C862"/>
    <mergeCell ref="F862:G862"/>
    <mergeCell ref="B863:C863"/>
    <mergeCell ref="F863:G863"/>
    <mergeCell ref="B864:C864"/>
    <mergeCell ref="F864:G864"/>
    <mergeCell ref="B865:C865"/>
    <mergeCell ref="F865:G865"/>
    <mergeCell ref="B866:C866"/>
    <mergeCell ref="F866:G866"/>
    <mergeCell ref="B867:C867"/>
    <mergeCell ref="F867:G867"/>
    <mergeCell ref="B868:C868"/>
    <mergeCell ref="F868:G868"/>
    <mergeCell ref="B869:C869"/>
    <mergeCell ref="F869:G869"/>
    <mergeCell ref="B870:C870"/>
    <mergeCell ref="F870:G870"/>
    <mergeCell ref="B871:C871"/>
    <mergeCell ref="F871:G871"/>
    <mergeCell ref="B872:C872"/>
    <mergeCell ref="F872:G872"/>
    <mergeCell ref="B873:C873"/>
    <mergeCell ref="F873:G873"/>
    <mergeCell ref="B874:C874"/>
    <mergeCell ref="F874:G874"/>
    <mergeCell ref="B875:C875"/>
    <mergeCell ref="F875:G875"/>
    <mergeCell ref="B876:C876"/>
    <mergeCell ref="F876:G876"/>
    <mergeCell ref="B877:C877"/>
    <mergeCell ref="F877:G877"/>
    <mergeCell ref="B878:C878"/>
    <mergeCell ref="F878:G878"/>
    <mergeCell ref="B879:C879"/>
    <mergeCell ref="F879:G879"/>
    <mergeCell ref="B880:C880"/>
    <mergeCell ref="F880:G880"/>
    <mergeCell ref="B881:C881"/>
    <mergeCell ref="F881:G881"/>
    <mergeCell ref="B882:C882"/>
    <mergeCell ref="F882:G882"/>
    <mergeCell ref="B883:C883"/>
    <mergeCell ref="F883:G883"/>
    <mergeCell ref="B884:C884"/>
    <mergeCell ref="F884:G884"/>
    <mergeCell ref="B885:C885"/>
    <mergeCell ref="F885:G885"/>
    <mergeCell ref="B886:C886"/>
    <mergeCell ref="F886:G886"/>
    <mergeCell ref="B887:C887"/>
    <mergeCell ref="F887:G887"/>
    <mergeCell ref="B888:C888"/>
    <mergeCell ref="F888:G888"/>
    <mergeCell ref="B889:C889"/>
    <mergeCell ref="F889:G889"/>
    <mergeCell ref="B890:C890"/>
    <mergeCell ref="F890:G890"/>
    <mergeCell ref="B891:C891"/>
    <mergeCell ref="F891:G891"/>
    <mergeCell ref="B892:C892"/>
    <mergeCell ref="F892:G892"/>
    <mergeCell ref="B893:C893"/>
    <mergeCell ref="F893:G893"/>
    <mergeCell ref="B894:C894"/>
    <mergeCell ref="F894:G894"/>
    <mergeCell ref="B895:C895"/>
    <mergeCell ref="F895:G895"/>
    <mergeCell ref="B896:C896"/>
    <mergeCell ref="F896:G896"/>
    <mergeCell ref="B897:C897"/>
    <mergeCell ref="F897:G897"/>
    <mergeCell ref="B898:C898"/>
    <mergeCell ref="F898:G898"/>
    <mergeCell ref="B899:C899"/>
    <mergeCell ref="F899:G899"/>
    <mergeCell ref="B900:C900"/>
    <mergeCell ref="F900:G900"/>
    <mergeCell ref="B901:C901"/>
    <mergeCell ref="F901:G901"/>
    <mergeCell ref="B902:C902"/>
    <mergeCell ref="F902:G902"/>
    <mergeCell ref="B903:C903"/>
    <mergeCell ref="F903:G903"/>
    <mergeCell ref="B904:C904"/>
    <mergeCell ref="F904:G904"/>
    <mergeCell ref="B905:C905"/>
    <mergeCell ref="F905:G905"/>
    <mergeCell ref="B906:C906"/>
    <mergeCell ref="F906:G906"/>
    <mergeCell ref="B907:C907"/>
    <mergeCell ref="F907:G907"/>
    <mergeCell ref="B908:C908"/>
    <mergeCell ref="F908:G908"/>
    <mergeCell ref="B909:C909"/>
    <mergeCell ref="F909:G909"/>
    <mergeCell ref="B910:C910"/>
    <mergeCell ref="F910:G910"/>
    <mergeCell ref="B911:C911"/>
    <mergeCell ref="F911:G911"/>
    <mergeCell ref="B912:C912"/>
    <mergeCell ref="F912:G912"/>
    <mergeCell ref="B913:C913"/>
    <mergeCell ref="F913:G913"/>
    <mergeCell ref="B914:C914"/>
    <mergeCell ref="F914:G914"/>
    <mergeCell ref="B915:C915"/>
    <mergeCell ref="F915:G915"/>
    <mergeCell ref="B916:C916"/>
    <mergeCell ref="F916:G916"/>
    <mergeCell ref="B917:C917"/>
    <mergeCell ref="F917:G917"/>
    <mergeCell ref="B918:C918"/>
    <mergeCell ref="F918:G918"/>
    <mergeCell ref="B919:C919"/>
    <mergeCell ref="F919:G919"/>
    <mergeCell ref="B920:C920"/>
    <mergeCell ref="F920:G920"/>
    <mergeCell ref="B921:C921"/>
    <mergeCell ref="F921:G921"/>
    <mergeCell ref="B922:C922"/>
    <mergeCell ref="F922:G922"/>
    <mergeCell ref="B923:C923"/>
    <mergeCell ref="F923:G923"/>
    <mergeCell ref="B924:C924"/>
    <mergeCell ref="F924:G924"/>
    <mergeCell ref="B925:C925"/>
    <mergeCell ref="F925:G925"/>
    <mergeCell ref="B926:C926"/>
    <mergeCell ref="F926:G926"/>
    <mergeCell ref="B927:C927"/>
    <mergeCell ref="F927:G927"/>
    <mergeCell ref="B928:C928"/>
    <mergeCell ref="F928:G928"/>
    <mergeCell ref="B929:C929"/>
    <mergeCell ref="F929:G929"/>
    <mergeCell ref="B930:C930"/>
    <mergeCell ref="F930:G930"/>
    <mergeCell ref="B931:C931"/>
    <mergeCell ref="F931:G931"/>
    <mergeCell ref="B932:C932"/>
    <mergeCell ref="F932:G932"/>
    <mergeCell ref="B933:C933"/>
    <mergeCell ref="F933:G933"/>
    <mergeCell ref="B934:C934"/>
    <mergeCell ref="F934:G934"/>
    <mergeCell ref="B935:C935"/>
    <mergeCell ref="F935:G935"/>
    <mergeCell ref="B936:C936"/>
    <mergeCell ref="F936:G936"/>
    <mergeCell ref="B937:C937"/>
    <mergeCell ref="F937:G937"/>
    <mergeCell ref="B938:C938"/>
    <mergeCell ref="F938:G938"/>
    <mergeCell ref="B939:C939"/>
    <mergeCell ref="F939:G939"/>
    <mergeCell ref="B940:C940"/>
    <mergeCell ref="F940:G940"/>
    <mergeCell ref="B941:C941"/>
    <mergeCell ref="F941:G941"/>
    <mergeCell ref="B942:C942"/>
    <mergeCell ref="F942:G942"/>
    <mergeCell ref="B943:C943"/>
    <mergeCell ref="F943:G943"/>
    <mergeCell ref="B944:C944"/>
    <mergeCell ref="F944:G944"/>
    <mergeCell ref="B945:C945"/>
    <mergeCell ref="F945:G945"/>
    <mergeCell ref="B946:C946"/>
    <mergeCell ref="F946:G946"/>
    <mergeCell ref="B947:C947"/>
    <mergeCell ref="F947:G947"/>
    <mergeCell ref="B948:C948"/>
    <mergeCell ref="F948:G948"/>
    <mergeCell ref="B949:C949"/>
    <mergeCell ref="F949:G949"/>
    <mergeCell ref="B950:C950"/>
    <mergeCell ref="F950:G950"/>
    <mergeCell ref="B951:C951"/>
    <mergeCell ref="F951:G951"/>
    <mergeCell ref="B952:C952"/>
    <mergeCell ref="F952:G952"/>
    <mergeCell ref="B953:C953"/>
    <mergeCell ref="F953:G953"/>
    <mergeCell ref="B954:C954"/>
    <mergeCell ref="F954:G954"/>
    <mergeCell ref="B955:C955"/>
    <mergeCell ref="F955:G955"/>
    <mergeCell ref="B956:C956"/>
    <mergeCell ref="F956:G956"/>
    <mergeCell ref="B957:C957"/>
    <mergeCell ref="F957:G957"/>
    <mergeCell ref="B958:C958"/>
    <mergeCell ref="F958:G958"/>
    <mergeCell ref="B959:C959"/>
    <mergeCell ref="F959:G959"/>
    <mergeCell ref="B960:C960"/>
    <mergeCell ref="F960:G960"/>
    <mergeCell ref="B961:C961"/>
    <mergeCell ref="F961:G961"/>
    <mergeCell ref="B962:C962"/>
    <mergeCell ref="F962:G962"/>
    <mergeCell ref="B963:C963"/>
    <mergeCell ref="F963:G963"/>
    <mergeCell ref="B964:C964"/>
    <mergeCell ref="F964:G964"/>
    <mergeCell ref="B965:C965"/>
    <mergeCell ref="F965:G965"/>
    <mergeCell ref="B966:C966"/>
    <mergeCell ref="F966:G966"/>
    <mergeCell ref="B967:C967"/>
    <mergeCell ref="F967:G967"/>
    <mergeCell ref="B968:C968"/>
    <mergeCell ref="F968:G968"/>
    <mergeCell ref="B969:C969"/>
    <mergeCell ref="F969:G969"/>
    <mergeCell ref="B970:C970"/>
    <mergeCell ref="F970:G970"/>
    <mergeCell ref="B971:C971"/>
    <mergeCell ref="F971:G971"/>
    <mergeCell ref="B972:C972"/>
    <mergeCell ref="F972:G972"/>
    <mergeCell ref="B973:C973"/>
    <mergeCell ref="F973:G973"/>
    <mergeCell ref="B974:C974"/>
    <mergeCell ref="F974:G974"/>
    <mergeCell ref="B975:C975"/>
    <mergeCell ref="F975:G975"/>
    <mergeCell ref="B976:C976"/>
    <mergeCell ref="F976:G976"/>
    <mergeCell ref="B977:C977"/>
    <mergeCell ref="F977:G977"/>
    <mergeCell ref="B978:C978"/>
    <mergeCell ref="F978:G978"/>
    <mergeCell ref="B979:C979"/>
    <mergeCell ref="F979:G979"/>
    <mergeCell ref="B980:C980"/>
    <mergeCell ref="F980:G980"/>
    <mergeCell ref="B981:C981"/>
    <mergeCell ref="F981:G981"/>
    <mergeCell ref="B982:C982"/>
    <mergeCell ref="F982:G982"/>
    <mergeCell ref="B983:C983"/>
    <mergeCell ref="F983:G983"/>
    <mergeCell ref="B984:C984"/>
    <mergeCell ref="F984:G984"/>
    <mergeCell ref="B985:C985"/>
    <mergeCell ref="F985:G985"/>
    <mergeCell ref="B986:C986"/>
    <mergeCell ref="F986:G986"/>
    <mergeCell ref="B987:C987"/>
    <mergeCell ref="F987:G987"/>
    <mergeCell ref="B988:C988"/>
    <mergeCell ref="F988:G988"/>
    <mergeCell ref="B989:C989"/>
    <mergeCell ref="F989:G989"/>
    <mergeCell ref="B990:C990"/>
    <mergeCell ref="F990:G990"/>
    <mergeCell ref="B991:C991"/>
    <mergeCell ref="F991:G991"/>
    <mergeCell ref="B992:C992"/>
    <mergeCell ref="F992:G992"/>
    <mergeCell ref="B993:C993"/>
    <mergeCell ref="F993:G993"/>
    <mergeCell ref="B994:C994"/>
    <mergeCell ref="F994:G994"/>
    <mergeCell ref="B995:C995"/>
    <mergeCell ref="F995:G995"/>
    <mergeCell ref="B996:C996"/>
    <mergeCell ref="F996:G996"/>
    <mergeCell ref="B997:C997"/>
    <mergeCell ref="F997:G997"/>
    <mergeCell ref="B998:C998"/>
    <mergeCell ref="F998:G998"/>
    <mergeCell ref="B999:C999"/>
    <mergeCell ref="F999:G999"/>
    <mergeCell ref="B1000:C1000"/>
    <mergeCell ref="F1000:G1000"/>
    <mergeCell ref="B1001:C1001"/>
    <mergeCell ref="F1001:G1001"/>
    <mergeCell ref="B1002:C1002"/>
    <mergeCell ref="F1002:G1002"/>
    <mergeCell ref="B1003:C1003"/>
    <mergeCell ref="F1003:G1003"/>
    <mergeCell ref="B1004:C1004"/>
    <mergeCell ref="F1004:G1004"/>
    <mergeCell ref="B1005:C1005"/>
    <mergeCell ref="F1005:G1005"/>
    <mergeCell ref="B1006:C1006"/>
    <mergeCell ref="F1006:G1006"/>
    <mergeCell ref="B1007:C1007"/>
    <mergeCell ref="F1007:G1007"/>
    <mergeCell ref="B1008:C1008"/>
    <mergeCell ref="F1008:G1008"/>
    <mergeCell ref="B1009:C1009"/>
    <mergeCell ref="F1009:G1009"/>
    <mergeCell ref="B1010:C1010"/>
    <mergeCell ref="F1010:G1010"/>
    <mergeCell ref="B1011:C1011"/>
    <mergeCell ref="F1011:G1011"/>
    <mergeCell ref="B1012:C1012"/>
    <mergeCell ref="F1012:G1012"/>
    <mergeCell ref="B1013:C1013"/>
    <mergeCell ref="F1013:G1013"/>
    <mergeCell ref="B1014:C1014"/>
    <mergeCell ref="F1014:G1014"/>
    <mergeCell ref="B1015:C1015"/>
    <mergeCell ref="F1015:G1015"/>
    <mergeCell ref="B1016:C1016"/>
    <mergeCell ref="F1016:G1016"/>
    <mergeCell ref="B1017:C1017"/>
    <mergeCell ref="F1017:G1017"/>
    <mergeCell ref="B1018:C1018"/>
    <mergeCell ref="F1018:G1018"/>
    <mergeCell ref="B1019:C1019"/>
    <mergeCell ref="F1019:G1019"/>
    <mergeCell ref="B1020:C1020"/>
    <mergeCell ref="F1020:G1020"/>
    <mergeCell ref="B1021:C1021"/>
    <mergeCell ref="F1021:G1021"/>
    <mergeCell ref="B1022:C1022"/>
    <mergeCell ref="F1022:G1022"/>
    <mergeCell ref="B1023:C1023"/>
    <mergeCell ref="F1023:G1023"/>
    <mergeCell ref="B1024:C1024"/>
    <mergeCell ref="F1024:G1024"/>
    <mergeCell ref="B1025:C1025"/>
    <mergeCell ref="F1025:G1025"/>
    <mergeCell ref="B1026:C1026"/>
    <mergeCell ref="F1026:G1026"/>
    <mergeCell ref="B1027:C1027"/>
    <mergeCell ref="F1027:G1027"/>
    <mergeCell ref="B1028:C1028"/>
    <mergeCell ref="F1028:G1028"/>
    <mergeCell ref="B1029:C1029"/>
    <mergeCell ref="F1029:G1029"/>
    <mergeCell ref="B1030:C1030"/>
    <mergeCell ref="F1030:G1030"/>
    <mergeCell ref="B1031:C1031"/>
    <mergeCell ref="F1031:G1031"/>
    <mergeCell ref="B1032:C1032"/>
    <mergeCell ref="F1032:G1032"/>
    <mergeCell ref="B1033:C1033"/>
    <mergeCell ref="F1033:G1033"/>
    <mergeCell ref="B1034:C1034"/>
    <mergeCell ref="F1034:G1034"/>
    <mergeCell ref="B1035:C1035"/>
    <mergeCell ref="F1035:G1035"/>
    <mergeCell ref="B1036:C1036"/>
    <mergeCell ref="F1036:G1036"/>
    <mergeCell ref="B1037:C1037"/>
    <mergeCell ref="F1037:G1037"/>
    <mergeCell ref="B1038:C1038"/>
    <mergeCell ref="F1038:G1038"/>
    <mergeCell ref="B1039:C1039"/>
    <mergeCell ref="F1039:G1039"/>
    <mergeCell ref="B1040:C1040"/>
    <mergeCell ref="F1040:G1040"/>
    <mergeCell ref="B1041:C1041"/>
    <mergeCell ref="F1041:G1041"/>
    <mergeCell ref="B1042:C1042"/>
    <mergeCell ref="F1042:G1042"/>
    <mergeCell ref="B1043:C1043"/>
    <mergeCell ref="F1043:G1043"/>
    <mergeCell ref="B1044:C1044"/>
    <mergeCell ref="F1044:G1044"/>
    <mergeCell ref="B1045:C1045"/>
    <mergeCell ref="F1045:G1045"/>
    <mergeCell ref="B1046:C1046"/>
    <mergeCell ref="F1046:G1046"/>
    <mergeCell ref="B1047:C1047"/>
    <mergeCell ref="F1047:G1047"/>
    <mergeCell ref="B1048:C1048"/>
    <mergeCell ref="F1048:G1048"/>
    <mergeCell ref="B1049:C1049"/>
    <mergeCell ref="F1049:G1049"/>
    <mergeCell ref="B1050:C1050"/>
    <mergeCell ref="F1050:G1050"/>
    <mergeCell ref="B1051:C1051"/>
    <mergeCell ref="F1051:G1051"/>
    <mergeCell ref="B1052:C1052"/>
    <mergeCell ref="F1052:G1052"/>
    <mergeCell ref="B1053:C1053"/>
    <mergeCell ref="F1053:G1053"/>
    <mergeCell ref="B1054:C1054"/>
    <mergeCell ref="F1054:G1054"/>
    <mergeCell ref="B1055:C1055"/>
    <mergeCell ref="F1055:G1055"/>
    <mergeCell ref="B1056:C1056"/>
    <mergeCell ref="F1056:G1056"/>
    <mergeCell ref="B1057:C1057"/>
    <mergeCell ref="F1057:G1057"/>
    <mergeCell ref="B1058:C1058"/>
    <mergeCell ref="F1058:G1058"/>
    <mergeCell ref="B1059:C1059"/>
    <mergeCell ref="F1059:G1059"/>
    <mergeCell ref="B1060:C1060"/>
    <mergeCell ref="F1060:G1060"/>
    <mergeCell ref="B1061:C1061"/>
    <mergeCell ref="F1061:G1061"/>
    <mergeCell ref="B1062:C1062"/>
    <mergeCell ref="F1062:G1062"/>
    <mergeCell ref="B1063:C1063"/>
    <mergeCell ref="F1063:G1063"/>
    <mergeCell ref="B1064:C1064"/>
    <mergeCell ref="F1064:G1064"/>
    <mergeCell ref="B1065:C1065"/>
    <mergeCell ref="F1065:G1065"/>
    <mergeCell ref="B1066:C1066"/>
    <mergeCell ref="F1066:G1066"/>
    <mergeCell ref="B1067:C1067"/>
    <mergeCell ref="F1067:G1067"/>
    <mergeCell ref="B1068:C1068"/>
    <mergeCell ref="F1068:G1068"/>
    <mergeCell ref="B1069:C1069"/>
    <mergeCell ref="F1069:G1069"/>
    <mergeCell ref="B1070:C1070"/>
    <mergeCell ref="F1070:G1070"/>
    <mergeCell ref="B1071:C1071"/>
    <mergeCell ref="F1071:G1071"/>
    <mergeCell ref="B1072:C1072"/>
    <mergeCell ref="F1072:G1072"/>
    <mergeCell ref="B1073:C1073"/>
    <mergeCell ref="F1073:G1073"/>
    <mergeCell ref="B1074:C1074"/>
    <mergeCell ref="F1074:G1074"/>
    <mergeCell ref="B1075:C1075"/>
    <mergeCell ref="F1075:G1075"/>
    <mergeCell ref="B1076:C1076"/>
    <mergeCell ref="F1076:G1076"/>
    <mergeCell ref="B1077:C1077"/>
    <mergeCell ref="F1077:G1077"/>
    <mergeCell ref="B1078:C1078"/>
    <mergeCell ref="F1078:G1078"/>
    <mergeCell ref="B1079:C1079"/>
    <mergeCell ref="F1079:G1079"/>
    <mergeCell ref="B1080:C1080"/>
    <mergeCell ref="F1080:G1080"/>
    <mergeCell ref="B1081:C1081"/>
    <mergeCell ref="F1081:G1081"/>
    <mergeCell ref="B1082:C1082"/>
    <mergeCell ref="F1082:G1082"/>
    <mergeCell ref="B1083:C1083"/>
    <mergeCell ref="F1083:G1083"/>
    <mergeCell ref="B1084:C1084"/>
    <mergeCell ref="F1084:G1084"/>
    <mergeCell ref="B1085:C1085"/>
    <mergeCell ref="F1085:G1085"/>
    <mergeCell ref="B1086:C1086"/>
    <mergeCell ref="F1086:G1086"/>
    <mergeCell ref="B1087:C1087"/>
    <mergeCell ref="F1087:G1087"/>
    <mergeCell ref="B1088:C1088"/>
    <mergeCell ref="F1088:G1088"/>
    <mergeCell ref="B1089:C1089"/>
    <mergeCell ref="F1089:G1089"/>
    <mergeCell ref="B1090:C1090"/>
    <mergeCell ref="F1090:G1090"/>
    <mergeCell ref="B1091:C1091"/>
    <mergeCell ref="F1091:G1091"/>
    <mergeCell ref="B1092:C1092"/>
    <mergeCell ref="F1092:G1092"/>
    <mergeCell ref="B1093:C1093"/>
    <mergeCell ref="F1093:G1093"/>
    <mergeCell ref="B1094:C1094"/>
    <mergeCell ref="F1094:G1094"/>
    <mergeCell ref="B1095:C1095"/>
    <mergeCell ref="F1095:G1095"/>
    <mergeCell ref="B1096:C1096"/>
    <mergeCell ref="F1096:G1096"/>
    <mergeCell ref="B1097:C1097"/>
    <mergeCell ref="F1097:G1097"/>
    <mergeCell ref="B1098:C1098"/>
    <mergeCell ref="F1098:G1098"/>
    <mergeCell ref="B1099:C1099"/>
    <mergeCell ref="F1099:G1099"/>
    <mergeCell ref="B1100:C1100"/>
    <mergeCell ref="F1100:G1100"/>
    <mergeCell ref="B1101:C1101"/>
    <mergeCell ref="F1101:G1101"/>
    <mergeCell ref="B1102:C1102"/>
    <mergeCell ref="F1102:G1102"/>
    <mergeCell ref="B1103:C1103"/>
    <mergeCell ref="F1103:G1103"/>
    <mergeCell ref="B1104:C1104"/>
    <mergeCell ref="F1104:G1104"/>
    <mergeCell ref="B1105:C1105"/>
    <mergeCell ref="F1105:G1105"/>
    <mergeCell ref="B1106:C1106"/>
    <mergeCell ref="F1106:G1106"/>
    <mergeCell ref="B1107:C1107"/>
    <mergeCell ref="F1107:G1107"/>
    <mergeCell ref="B1108:C1108"/>
    <mergeCell ref="F1108:G1108"/>
    <mergeCell ref="B1109:C1109"/>
    <mergeCell ref="F1109:G1109"/>
    <mergeCell ref="B1110:C1110"/>
    <mergeCell ref="F1110:G1110"/>
    <mergeCell ref="B1111:C1111"/>
    <mergeCell ref="F1111:G1111"/>
    <mergeCell ref="B1112:C1112"/>
    <mergeCell ref="F1112:G1112"/>
    <mergeCell ref="B1113:C1113"/>
    <mergeCell ref="F1113:G1113"/>
    <mergeCell ref="B1114:C1114"/>
    <mergeCell ref="F1114:G1114"/>
    <mergeCell ref="B1115:C1115"/>
    <mergeCell ref="F1115:G1115"/>
    <mergeCell ref="B1116:C1116"/>
    <mergeCell ref="F1116:G1116"/>
    <mergeCell ref="B1117:C1117"/>
    <mergeCell ref="F1117:G1117"/>
    <mergeCell ref="B1118:C1118"/>
    <mergeCell ref="F1118:G1118"/>
    <mergeCell ref="B1119:C1119"/>
    <mergeCell ref="F1119:G1119"/>
    <mergeCell ref="B1120:C1120"/>
    <mergeCell ref="F1120:G1120"/>
    <mergeCell ref="B1121:C1121"/>
    <mergeCell ref="F1121:G1121"/>
    <mergeCell ref="B1122:C1122"/>
    <mergeCell ref="F1122:G1122"/>
    <mergeCell ref="B1123:C1123"/>
    <mergeCell ref="F1123:G1123"/>
    <mergeCell ref="B1124:C1124"/>
    <mergeCell ref="F1124:G1124"/>
    <mergeCell ref="B1125:C1125"/>
    <mergeCell ref="F1125:G1125"/>
    <mergeCell ref="B1126:C1126"/>
    <mergeCell ref="F1126:G1126"/>
    <mergeCell ref="B1127:C1127"/>
    <mergeCell ref="F1127:G1127"/>
    <mergeCell ref="B1128:C1128"/>
    <mergeCell ref="F1128:G1128"/>
    <mergeCell ref="B1129:C1129"/>
    <mergeCell ref="F1129:G1129"/>
    <mergeCell ref="B1130:C1130"/>
    <mergeCell ref="F1130:G1130"/>
    <mergeCell ref="B1131:C1131"/>
    <mergeCell ref="F1131:G1131"/>
    <mergeCell ref="B1132:C1132"/>
    <mergeCell ref="F1132:G1132"/>
    <mergeCell ref="B1133:C1133"/>
    <mergeCell ref="F1133:G1133"/>
    <mergeCell ref="B1134:C1134"/>
    <mergeCell ref="F1134:G1134"/>
    <mergeCell ref="B1135:C1135"/>
    <mergeCell ref="F1135:G1135"/>
    <mergeCell ref="B1136:C1136"/>
    <mergeCell ref="F1136:G1136"/>
    <mergeCell ref="B1137:C1137"/>
    <mergeCell ref="F1137:G1137"/>
    <mergeCell ref="B1138:C1138"/>
    <mergeCell ref="F1138:G1138"/>
    <mergeCell ref="B1139:C1139"/>
    <mergeCell ref="F1139:G1139"/>
    <mergeCell ref="B1140:C1140"/>
    <mergeCell ref="F1140:G1140"/>
    <mergeCell ref="B1141:C1141"/>
    <mergeCell ref="F1141:G1141"/>
    <mergeCell ref="B1142:C1142"/>
    <mergeCell ref="F1142:G1142"/>
    <mergeCell ref="B1143:C1143"/>
    <mergeCell ref="F1143:G1143"/>
    <mergeCell ref="B1144:C1144"/>
    <mergeCell ref="F1144:G1144"/>
    <mergeCell ref="B1145:C1145"/>
    <mergeCell ref="F1145:G1145"/>
    <mergeCell ref="B1146:C1146"/>
    <mergeCell ref="F1146:G1146"/>
    <mergeCell ref="B1147:C1147"/>
    <mergeCell ref="F1147:G1147"/>
    <mergeCell ref="B1148:C1148"/>
    <mergeCell ref="F1148:G1148"/>
    <mergeCell ref="B1149:C1149"/>
    <mergeCell ref="F1149:G1149"/>
    <mergeCell ref="B1150:C1150"/>
    <mergeCell ref="F1150:G1150"/>
    <mergeCell ref="B1151:C1151"/>
    <mergeCell ref="F1151:G1151"/>
    <mergeCell ref="B1152:C1152"/>
    <mergeCell ref="F1152:G1152"/>
    <mergeCell ref="B1153:C1153"/>
    <mergeCell ref="F1153:G1153"/>
    <mergeCell ref="B1154:C1154"/>
    <mergeCell ref="F1154:G1154"/>
    <mergeCell ref="B1155:C1155"/>
    <mergeCell ref="F1155:G1155"/>
    <mergeCell ref="B1156:C1156"/>
    <mergeCell ref="F1156:G1156"/>
    <mergeCell ref="B1157:C1157"/>
    <mergeCell ref="F1157:G1157"/>
    <mergeCell ref="B1158:C1158"/>
    <mergeCell ref="F1158:G1158"/>
    <mergeCell ref="B1159:C1159"/>
    <mergeCell ref="F1159:G1159"/>
    <mergeCell ref="B1160:C1160"/>
    <mergeCell ref="F1160:G1160"/>
    <mergeCell ref="B1161:C1161"/>
    <mergeCell ref="F1161:G1161"/>
    <mergeCell ref="B1162:C1162"/>
    <mergeCell ref="F1162:G1162"/>
    <mergeCell ref="B1163:C1163"/>
    <mergeCell ref="F1163:G1163"/>
    <mergeCell ref="B1164:C1164"/>
    <mergeCell ref="F1164:G1164"/>
    <mergeCell ref="B1165:C1165"/>
    <mergeCell ref="F1165:G1165"/>
    <mergeCell ref="B1166:C1166"/>
    <mergeCell ref="F1166:G1166"/>
    <mergeCell ref="B1167:C1167"/>
    <mergeCell ref="F1167:G1167"/>
    <mergeCell ref="B1168:C1168"/>
    <mergeCell ref="F1168:G1168"/>
    <mergeCell ref="B1169:C1169"/>
    <mergeCell ref="F1169:G1169"/>
    <mergeCell ref="B1170:C1170"/>
    <mergeCell ref="F1170:G1170"/>
    <mergeCell ref="B1171:C1171"/>
    <mergeCell ref="F1171:G1171"/>
    <mergeCell ref="B1172:C1172"/>
    <mergeCell ref="F1172:G1172"/>
    <mergeCell ref="B1173:C1173"/>
    <mergeCell ref="F1173:G1173"/>
    <mergeCell ref="B1174:C1174"/>
    <mergeCell ref="F1174:G1174"/>
    <mergeCell ref="B1175:C1175"/>
    <mergeCell ref="F1175:G1175"/>
    <mergeCell ref="B1176:C1176"/>
    <mergeCell ref="F1176:G1176"/>
    <mergeCell ref="B1177:C1177"/>
    <mergeCell ref="F1177:G1177"/>
    <mergeCell ref="B1178:C1178"/>
    <mergeCell ref="F1178:G1178"/>
    <mergeCell ref="B1179:C1179"/>
    <mergeCell ref="F1179:G1179"/>
    <mergeCell ref="B1180:C1180"/>
    <mergeCell ref="F1180:G1180"/>
    <mergeCell ref="B1181:C1181"/>
    <mergeCell ref="F1181:G1181"/>
    <mergeCell ref="B1182:C1182"/>
    <mergeCell ref="F1182:G1182"/>
    <mergeCell ref="B1183:C1183"/>
    <mergeCell ref="F1183:G1183"/>
    <mergeCell ref="B1184:C1184"/>
    <mergeCell ref="F1184:G1184"/>
    <mergeCell ref="B1185:C1185"/>
    <mergeCell ref="F1185:G1185"/>
    <mergeCell ref="B1186:C1186"/>
    <mergeCell ref="F1186:G1186"/>
    <mergeCell ref="B1187:C1187"/>
    <mergeCell ref="F1187:G1187"/>
    <mergeCell ref="B1188:C1188"/>
    <mergeCell ref="F1188:G1188"/>
    <mergeCell ref="B1189:C1189"/>
    <mergeCell ref="F1189:G1189"/>
    <mergeCell ref="B1190:C1190"/>
    <mergeCell ref="F1190:G1190"/>
    <mergeCell ref="B1191:C1191"/>
    <mergeCell ref="F1191:G1191"/>
    <mergeCell ref="B1192:C1192"/>
    <mergeCell ref="F1192:G1192"/>
    <mergeCell ref="B1193:C1193"/>
    <mergeCell ref="F1193:G1193"/>
    <mergeCell ref="B1194:C1194"/>
    <mergeCell ref="F1194:G1194"/>
    <mergeCell ref="B1195:C1195"/>
    <mergeCell ref="F1195:G1195"/>
    <mergeCell ref="B1196:C1196"/>
    <mergeCell ref="F1196:G1196"/>
    <mergeCell ref="B1197:C1197"/>
    <mergeCell ref="F1197:G1197"/>
    <mergeCell ref="B1198:C1198"/>
    <mergeCell ref="F1198:G1198"/>
    <mergeCell ref="B1199:C1199"/>
    <mergeCell ref="F1199:G1199"/>
    <mergeCell ref="B1200:C1200"/>
    <mergeCell ref="F1200:G1200"/>
    <mergeCell ref="B1201:C1201"/>
    <mergeCell ref="F1201:G1201"/>
    <mergeCell ref="B1202:C1202"/>
    <mergeCell ref="F1202:G1202"/>
    <mergeCell ref="B1203:C1203"/>
    <mergeCell ref="F1203:G1203"/>
    <mergeCell ref="B1204:C1204"/>
    <mergeCell ref="F1204:G1204"/>
    <mergeCell ref="B1205:C1205"/>
    <mergeCell ref="F1205:G1205"/>
    <mergeCell ref="B1206:C1206"/>
    <mergeCell ref="F1206:G1206"/>
    <mergeCell ref="B1207:C1207"/>
    <mergeCell ref="F1207:G1207"/>
    <mergeCell ref="B1208:C1208"/>
    <mergeCell ref="F1208:G1208"/>
    <mergeCell ref="B1209:C1209"/>
    <mergeCell ref="F1209:G1209"/>
    <mergeCell ref="B1210:C1210"/>
    <mergeCell ref="F1210:G1210"/>
    <mergeCell ref="B1211:C1211"/>
    <mergeCell ref="F1211:G1211"/>
    <mergeCell ref="B1212:C1212"/>
    <mergeCell ref="F1212:G1212"/>
    <mergeCell ref="B1213:C1213"/>
    <mergeCell ref="F1213:G1213"/>
    <mergeCell ref="B1214:C1214"/>
    <mergeCell ref="F1214:G1214"/>
    <mergeCell ref="B1215:C1215"/>
    <mergeCell ref="F1215:G1215"/>
    <mergeCell ref="B1216:C1216"/>
    <mergeCell ref="F1216:G1216"/>
    <mergeCell ref="B1217:C1217"/>
    <mergeCell ref="F1217:G1217"/>
    <mergeCell ref="B1218:C1218"/>
    <mergeCell ref="F1218:G1218"/>
    <mergeCell ref="B1219:C1219"/>
    <mergeCell ref="F1219:G1219"/>
    <mergeCell ref="B1220:C1220"/>
    <mergeCell ref="F1220:G1220"/>
    <mergeCell ref="B1221:C1221"/>
    <mergeCell ref="F1221:G1221"/>
    <mergeCell ref="B1222:C1222"/>
    <mergeCell ref="F1222:G1222"/>
    <mergeCell ref="B1223:C1223"/>
    <mergeCell ref="F1223:G1223"/>
    <mergeCell ref="B1224:C1224"/>
    <mergeCell ref="F1224:G1224"/>
    <mergeCell ref="B1225:C1225"/>
    <mergeCell ref="F1225:G1225"/>
    <mergeCell ref="B1226:C1226"/>
    <mergeCell ref="F1226:G1226"/>
    <mergeCell ref="B1227:C1227"/>
    <mergeCell ref="F1227:G1227"/>
    <mergeCell ref="B1228:C1228"/>
    <mergeCell ref="F1228:G1228"/>
    <mergeCell ref="B1229:C1229"/>
    <mergeCell ref="F1229:G1229"/>
    <mergeCell ref="B1230:C1230"/>
    <mergeCell ref="F1230:G1230"/>
    <mergeCell ref="B1231:C1231"/>
    <mergeCell ref="F1231:G1231"/>
    <mergeCell ref="B1232:C1232"/>
    <mergeCell ref="F1232:G1232"/>
    <mergeCell ref="B1233:C1233"/>
    <mergeCell ref="F1233:G1233"/>
    <mergeCell ref="B1234:C1234"/>
    <mergeCell ref="F1234:G1234"/>
    <mergeCell ref="B1235:C1235"/>
    <mergeCell ref="F1235:G1235"/>
    <mergeCell ref="B1236:C1236"/>
    <mergeCell ref="F1236:G1236"/>
    <mergeCell ref="B1237:C1237"/>
    <mergeCell ref="F1237:G1237"/>
    <mergeCell ref="B1238:C1238"/>
    <mergeCell ref="F1238:G1238"/>
    <mergeCell ref="B1239:C1239"/>
    <mergeCell ref="F1239:G1239"/>
    <mergeCell ref="B1240:C1240"/>
    <mergeCell ref="F1240:G1240"/>
    <mergeCell ref="B1241:C1241"/>
    <mergeCell ref="F1241:G1241"/>
    <mergeCell ref="B1242:C1242"/>
    <mergeCell ref="F1242:G1242"/>
    <mergeCell ref="B1243:C1243"/>
    <mergeCell ref="F1243:G1243"/>
    <mergeCell ref="B1244:C1244"/>
    <mergeCell ref="F1244:G1244"/>
    <mergeCell ref="B1245:C1245"/>
    <mergeCell ref="F1245:G1245"/>
    <mergeCell ref="B1246:C1246"/>
    <mergeCell ref="F1246:G1246"/>
    <mergeCell ref="B1247:C1247"/>
    <mergeCell ref="F1247:G1247"/>
    <mergeCell ref="B1248:C1248"/>
    <mergeCell ref="F1248:G1248"/>
    <mergeCell ref="B1249:C1249"/>
    <mergeCell ref="F1249:G1249"/>
    <mergeCell ref="B1250:C1250"/>
    <mergeCell ref="F1250:G1250"/>
    <mergeCell ref="B1251:C1251"/>
    <mergeCell ref="F1251:G1251"/>
    <mergeCell ref="B1252:C1252"/>
    <mergeCell ref="F1252:G1252"/>
    <mergeCell ref="B1253:C1253"/>
    <mergeCell ref="F1253:G1253"/>
    <mergeCell ref="B1254:C1254"/>
    <mergeCell ref="F1254:G1254"/>
    <mergeCell ref="B1255:C1255"/>
    <mergeCell ref="F1255:G1255"/>
    <mergeCell ref="B1256:C1256"/>
    <mergeCell ref="F1256:G1256"/>
    <mergeCell ref="B1257:C1257"/>
    <mergeCell ref="F1257:G1257"/>
    <mergeCell ref="B1258:C1258"/>
    <mergeCell ref="F1258:G1258"/>
    <mergeCell ref="B1259:C1259"/>
    <mergeCell ref="F1259:G1259"/>
    <mergeCell ref="B1260:C1260"/>
    <mergeCell ref="F1260:G1260"/>
    <mergeCell ref="B1261:C1261"/>
    <mergeCell ref="F1261:G1261"/>
    <mergeCell ref="B1262:C1262"/>
    <mergeCell ref="F1262:G1262"/>
    <mergeCell ref="B1263:C1263"/>
    <mergeCell ref="F1263:G1263"/>
    <mergeCell ref="B1264:C1264"/>
    <mergeCell ref="F1264:G1264"/>
    <mergeCell ref="B1265:C1265"/>
    <mergeCell ref="F1265:G1265"/>
    <mergeCell ref="B1266:C1266"/>
    <mergeCell ref="F1266:G1266"/>
    <mergeCell ref="B1267:C1267"/>
    <mergeCell ref="F1267:G1267"/>
    <mergeCell ref="B1268:C1268"/>
    <mergeCell ref="F1268:G1268"/>
    <mergeCell ref="B1269:C1269"/>
    <mergeCell ref="F1269:G1269"/>
    <mergeCell ref="B1270:C1270"/>
    <mergeCell ref="F1270:G1270"/>
    <mergeCell ref="B1271:C1271"/>
    <mergeCell ref="F1271:G1271"/>
    <mergeCell ref="B1272:C1272"/>
    <mergeCell ref="F1272:G1272"/>
    <mergeCell ref="B1273:C1273"/>
    <mergeCell ref="F1273:G1273"/>
    <mergeCell ref="B1274:C1274"/>
    <mergeCell ref="F1274:G1274"/>
    <mergeCell ref="B1275:C1275"/>
    <mergeCell ref="F1275:G1275"/>
    <mergeCell ref="B1276:C1276"/>
    <mergeCell ref="F1276:G1276"/>
    <mergeCell ref="B1277:C1277"/>
    <mergeCell ref="F1277:G1277"/>
    <mergeCell ref="B1278:C1278"/>
    <mergeCell ref="F1278:G1278"/>
    <mergeCell ref="B1279:C1279"/>
    <mergeCell ref="F1279:G1279"/>
    <mergeCell ref="B1280:C1280"/>
    <mergeCell ref="F1280:G1280"/>
    <mergeCell ref="B1281:C1281"/>
    <mergeCell ref="F1281:G1281"/>
    <mergeCell ref="B1282:C1282"/>
    <mergeCell ref="F1282:G1282"/>
    <mergeCell ref="B1283:C1283"/>
    <mergeCell ref="F1283:G1283"/>
    <mergeCell ref="B1284:C1284"/>
    <mergeCell ref="F1284:G1284"/>
    <mergeCell ref="B1285:C1285"/>
    <mergeCell ref="F1285:G1285"/>
    <mergeCell ref="B1286:C1286"/>
    <mergeCell ref="F1286:G1286"/>
    <mergeCell ref="B1287:C1287"/>
    <mergeCell ref="F1287:G1287"/>
    <mergeCell ref="B1288:C1288"/>
    <mergeCell ref="F1288:G1288"/>
    <mergeCell ref="B1289:C1289"/>
    <mergeCell ref="F1289:G1289"/>
    <mergeCell ref="B1290:C1290"/>
    <mergeCell ref="F1290:G1290"/>
    <mergeCell ref="B1291:C1291"/>
    <mergeCell ref="F1291:G1291"/>
    <mergeCell ref="B1292:C1292"/>
    <mergeCell ref="F1292:G1292"/>
    <mergeCell ref="B1293:C1293"/>
    <mergeCell ref="F1293:G1293"/>
    <mergeCell ref="B1294:C1294"/>
    <mergeCell ref="F1294:G1294"/>
    <mergeCell ref="B1295:C1295"/>
    <mergeCell ref="F1295:G1295"/>
    <mergeCell ref="B1296:C1296"/>
    <mergeCell ref="F1296:G1296"/>
    <mergeCell ref="B1297:C1297"/>
    <mergeCell ref="F1297:G1297"/>
    <mergeCell ref="B1298:C1298"/>
    <mergeCell ref="F1298:G1298"/>
    <mergeCell ref="B1299:C1299"/>
    <mergeCell ref="F1299:G1299"/>
    <mergeCell ref="B1300:C1300"/>
    <mergeCell ref="F1300:G1300"/>
    <mergeCell ref="B1301:C1301"/>
    <mergeCell ref="F1301:G1301"/>
    <mergeCell ref="B1302:C1302"/>
    <mergeCell ref="F1302:G1302"/>
    <mergeCell ref="B1303:C1303"/>
    <mergeCell ref="F1303:G1303"/>
    <mergeCell ref="B1304:C1304"/>
    <mergeCell ref="F1304:G1304"/>
    <mergeCell ref="B1305:C1305"/>
    <mergeCell ref="F1305:G1305"/>
    <mergeCell ref="B1306:C1306"/>
    <mergeCell ref="F1306:G1306"/>
    <mergeCell ref="B1307:C1307"/>
    <mergeCell ref="F1307:G1307"/>
    <mergeCell ref="B1308:C1308"/>
    <mergeCell ref="F1308:G1308"/>
    <mergeCell ref="B1309:C1309"/>
    <mergeCell ref="F1309:G1309"/>
    <mergeCell ref="B1310:C1310"/>
    <mergeCell ref="F1310:G1310"/>
    <mergeCell ref="B1311:C1311"/>
    <mergeCell ref="F1311:G1311"/>
    <mergeCell ref="B1312:C1312"/>
    <mergeCell ref="F1312:G1312"/>
    <mergeCell ref="B1313:C1313"/>
    <mergeCell ref="F1313:G1313"/>
    <mergeCell ref="B1314:C1314"/>
    <mergeCell ref="F1314:G1314"/>
    <mergeCell ref="B1315:C1315"/>
    <mergeCell ref="F1315:G1315"/>
    <mergeCell ref="B1316:C1316"/>
    <mergeCell ref="F1316:G1316"/>
    <mergeCell ref="B1317:C1317"/>
    <mergeCell ref="F1317:G1317"/>
    <mergeCell ref="B1318:C1318"/>
    <mergeCell ref="F1318:G1318"/>
    <mergeCell ref="B1319:C1319"/>
    <mergeCell ref="F1319:G1319"/>
    <mergeCell ref="B1320:C1320"/>
    <mergeCell ref="F1320:G1320"/>
    <mergeCell ref="B1321:C1321"/>
    <mergeCell ref="F1321:G1321"/>
    <mergeCell ref="B1322:C1322"/>
    <mergeCell ref="F1322:G1322"/>
    <mergeCell ref="B1323:C1323"/>
    <mergeCell ref="F1323:G1323"/>
    <mergeCell ref="B1324:C1324"/>
    <mergeCell ref="F1324:G1324"/>
    <mergeCell ref="B1325:C1325"/>
    <mergeCell ref="F1325:G1325"/>
    <mergeCell ref="B1326:C1326"/>
    <mergeCell ref="F1326:G1326"/>
    <mergeCell ref="B1327:C1327"/>
    <mergeCell ref="F1327:G1327"/>
    <mergeCell ref="B1328:C1328"/>
    <mergeCell ref="F1328:G1328"/>
    <mergeCell ref="B1329:C1329"/>
    <mergeCell ref="F1329:G1329"/>
    <mergeCell ref="B1330:C1330"/>
    <mergeCell ref="F1330:G1330"/>
    <mergeCell ref="B1331:C1331"/>
    <mergeCell ref="F1331:G1331"/>
    <mergeCell ref="B1332:C1332"/>
    <mergeCell ref="F1332:G1332"/>
    <mergeCell ref="B1333:C1333"/>
    <mergeCell ref="F1333:G1333"/>
    <mergeCell ref="B1334:C1334"/>
    <mergeCell ref="F1334:G1334"/>
    <mergeCell ref="B1335:C1335"/>
    <mergeCell ref="F1335:G1335"/>
    <mergeCell ref="B1336:C1336"/>
    <mergeCell ref="F1336:G1336"/>
    <mergeCell ref="B1337:C1337"/>
    <mergeCell ref="F1337:G1337"/>
    <mergeCell ref="B1338:C1338"/>
    <mergeCell ref="F1338:G1338"/>
    <mergeCell ref="B1339:C1339"/>
    <mergeCell ref="F1339:G1339"/>
    <mergeCell ref="B1340:C1340"/>
    <mergeCell ref="F1340:G1340"/>
    <mergeCell ref="B1341:C1341"/>
    <mergeCell ref="F1341:G1341"/>
    <mergeCell ref="B1342:C1342"/>
    <mergeCell ref="F1342:G1342"/>
    <mergeCell ref="B1343:C1343"/>
    <mergeCell ref="F1343:G1343"/>
    <mergeCell ref="B1344:C1344"/>
    <mergeCell ref="F1344:G1344"/>
    <mergeCell ref="B1345:C1345"/>
    <mergeCell ref="F1345:G1345"/>
    <mergeCell ref="B1346:C1346"/>
    <mergeCell ref="F1346:G1346"/>
    <mergeCell ref="B1347:C1347"/>
    <mergeCell ref="F1347:G1347"/>
    <mergeCell ref="B1348:C1348"/>
    <mergeCell ref="F1348:G1348"/>
    <mergeCell ref="B1349:C1349"/>
    <mergeCell ref="F1349:G1349"/>
    <mergeCell ref="B1350:C1350"/>
    <mergeCell ref="F1350:G1350"/>
    <mergeCell ref="B1351:C1351"/>
    <mergeCell ref="F1351:G1351"/>
    <mergeCell ref="B1352:C1352"/>
    <mergeCell ref="F1352:G1352"/>
    <mergeCell ref="B1353:C1353"/>
    <mergeCell ref="F1353:G1353"/>
    <mergeCell ref="B1354:C1354"/>
    <mergeCell ref="F1354:G1354"/>
    <mergeCell ref="B1355:C1355"/>
    <mergeCell ref="F1355:G1355"/>
    <mergeCell ref="B1356:C1356"/>
    <mergeCell ref="F1356:G1356"/>
    <mergeCell ref="B1357:C1357"/>
    <mergeCell ref="F1357:G1357"/>
    <mergeCell ref="B1358:C1358"/>
    <mergeCell ref="F1358:G1358"/>
    <mergeCell ref="B1359:C1359"/>
    <mergeCell ref="F1359:G1359"/>
    <mergeCell ref="B1360:C1360"/>
    <mergeCell ref="F1360:G1360"/>
    <mergeCell ref="B1361:C1361"/>
    <mergeCell ref="F1361:G1361"/>
    <mergeCell ref="B1362:C1362"/>
    <mergeCell ref="F1362:G1362"/>
    <mergeCell ref="B1363:C1363"/>
    <mergeCell ref="F1363:G1363"/>
    <mergeCell ref="B1364:C1364"/>
    <mergeCell ref="F1364:G1364"/>
    <mergeCell ref="B1365:C1365"/>
    <mergeCell ref="F1365:G1365"/>
    <mergeCell ref="B1366:C1366"/>
    <mergeCell ref="F1366:G1366"/>
    <mergeCell ref="B1367:C1367"/>
    <mergeCell ref="F1367:G1367"/>
    <mergeCell ref="B1368:C1368"/>
    <mergeCell ref="F1368:G1368"/>
    <mergeCell ref="B1369:C1369"/>
    <mergeCell ref="F1369:G1369"/>
    <mergeCell ref="B1370:C1370"/>
    <mergeCell ref="F1370:G1370"/>
    <mergeCell ref="B1371:C1371"/>
    <mergeCell ref="F1371:G1371"/>
    <mergeCell ref="B1372:C1372"/>
    <mergeCell ref="F1372:G1372"/>
    <mergeCell ref="B1373:C1373"/>
    <mergeCell ref="F1373:G1373"/>
    <mergeCell ref="B1374:C1374"/>
    <mergeCell ref="F1374:G1374"/>
    <mergeCell ref="B1375:C1375"/>
    <mergeCell ref="F1375:G1375"/>
    <mergeCell ref="B1376:C1376"/>
    <mergeCell ref="F1376:G1376"/>
    <mergeCell ref="B1377:C1377"/>
    <mergeCell ref="F1377:G1377"/>
    <mergeCell ref="B1378:C1378"/>
    <mergeCell ref="F1378:G1378"/>
    <mergeCell ref="B1379:C1379"/>
    <mergeCell ref="F1379:G1379"/>
    <mergeCell ref="B1380:C1380"/>
    <mergeCell ref="F1380:G1380"/>
    <mergeCell ref="B1381:C1381"/>
    <mergeCell ref="F1381:G1381"/>
    <mergeCell ref="B1382:C1382"/>
    <mergeCell ref="F1382:G1382"/>
    <mergeCell ref="B1383:C1383"/>
    <mergeCell ref="F1383:G1383"/>
    <mergeCell ref="B1384:C1384"/>
    <mergeCell ref="F1384:G1384"/>
    <mergeCell ref="B1385:C1385"/>
    <mergeCell ref="F1385:G1385"/>
    <mergeCell ref="B1386:C1386"/>
    <mergeCell ref="F1386:G1386"/>
    <mergeCell ref="B1387:C1387"/>
    <mergeCell ref="F1387:G1387"/>
    <mergeCell ref="B1388:C1388"/>
    <mergeCell ref="F1388:G1388"/>
    <mergeCell ref="B1389:C1389"/>
    <mergeCell ref="F1389:G1389"/>
    <mergeCell ref="B1390:C1390"/>
    <mergeCell ref="F1390:G1390"/>
    <mergeCell ref="B1391:C1391"/>
    <mergeCell ref="F1391:G1391"/>
    <mergeCell ref="B1392:C1392"/>
    <mergeCell ref="F1392:G1392"/>
    <mergeCell ref="B1393:C1393"/>
    <mergeCell ref="F1393:G1393"/>
    <mergeCell ref="B1394:C1394"/>
    <mergeCell ref="F1394:G1394"/>
    <mergeCell ref="B1395:C1395"/>
    <mergeCell ref="F1395:G1395"/>
    <mergeCell ref="B1396:C1396"/>
    <mergeCell ref="F1396:G1396"/>
    <mergeCell ref="B1397:C1397"/>
    <mergeCell ref="F1397:G1397"/>
    <mergeCell ref="B1398:C1398"/>
    <mergeCell ref="F1398:G1398"/>
    <mergeCell ref="B1399:C1399"/>
    <mergeCell ref="F1399:G1399"/>
    <mergeCell ref="B1400:C1400"/>
    <mergeCell ref="F1400:G1400"/>
    <mergeCell ref="B1401:C1401"/>
    <mergeCell ref="F1401:G1401"/>
    <mergeCell ref="B1402:C1402"/>
    <mergeCell ref="F1402:G1402"/>
    <mergeCell ref="B1403:C1403"/>
    <mergeCell ref="F1403:G1403"/>
    <mergeCell ref="B1404:C1404"/>
    <mergeCell ref="F1404:G1404"/>
    <mergeCell ref="B1405:C1405"/>
    <mergeCell ref="F1405:G1405"/>
    <mergeCell ref="B1406:C1406"/>
    <mergeCell ref="F1406:G1406"/>
    <mergeCell ref="B1407:C1407"/>
    <mergeCell ref="F1407:G1407"/>
    <mergeCell ref="B1408:C1408"/>
    <mergeCell ref="F1408:G1408"/>
    <mergeCell ref="B1409:C1409"/>
    <mergeCell ref="F1409:G1409"/>
    <mergeCell ref="B1410:C1410"/>
    <mergeCell ref="F1410:G1410"/>
    <mergeCell ref="B1411:C1411"/>
    <mergeCell ref="F1411:G1411"/>
    <mergeCell ref="B1412:C1412"/>
    <mergeCell ref="F1412:G1412"/>
    <mergeCell ref="B1413:C1413"/>
    <mergeCell ref="F1413:G1413"/>
    <mergeCell ref="B1414:C1414"/>
    <mergeCell ref="F1414:G1414"/>
    <mergeCell ref="B1415:C1415"/>
    <mergeCell ref="F1415:G1415"/>
    <mergeCell ref="B1416:C1416"/>
    <mergeCell ref="F1416:G1416"/>
    <mergeCell ref="B1417:C1417"/>
    <mergeCell ref="F1417:G1417"/>
    <mergeCell ref="B1418:C1418"/>
    <mergeCell ref="F1418:G1418"/>
    <mergeCell ref="B1419:C1419"/>
    <mergeCell ref="F1419:G1419"/>
    <mergeCell ref="B1420:C1420"/>
    <mergeCell ref="F1420:G1420"/>
    <mergeCell ref="B1421:C1421"/>
    <mergeCell ref="F1421:G1421"/>
    <mergeCell ref="B1422:C1422"/>
    <mergeCell ref="F1422:G1422"/>
    <mergeCell ref="B1423:C1423"/>
    <mergeCell ref="F1423:G1423"/>
    <mergeCell ref="B1424:C1424"/>
    <mergeCell ref="F1424:G1424"/>
    <mergeCell ref="B1425:C1425"/>
    <mergeCell ref="F1425:G1425"/>
    <mergeCell ref="B1426:C1426"/>
    <mergeCell ref="F1426:G1426"/>
    <mergeCell ref="B1427:C1427"/>
    <mergeCell ref="F1427:G1427"/>
    <mergeCell ref="B1428:C1428"/>
    <mergeCell ref="F1428:G1428"/>
    <mergeCell ref="B1429:C1429"/>
    <mergeCell ref="F1429:G1429"/>
    <mergeCell ref="B1430:C1430"/>
    <mergeCell ref="F1430:G1430"/>
    <mergeCell ref="B1431:C1431"/>
    <mergeCell ref="F1431:G1431"/>
    <mergeCell ref="B1432:C1432"/>
    <mergeCell ref="F1432:G1432"/>
    <mergeCell ref="B1433:C1433"/>
    <mergeCell ref="F1433:G1433"/>
    <mergeCell ref="B1434:C1434"/>
    <mergeCell ref="F1434:G1434"/>
    <mergeCell ref="B1435:C1435"/>
    <mergeCell ref="F1435:G1435"/>
    <mergeCell ref="B1436:C1436"/>
    <mergeCell ref="F1436:G1436"/>
    <mergeCell ref="B1437:C1437"/>
    <mergeCell ref="F1437:G1437"/>
    <mergeCell ref="B1438:C1438"/>
    <mergeCell ref="F1438:G1438"/>
    <mergeCell ref="B1439:C1439"/>
    <mergeCell ref="F1439:G1439"/>
    <mergeCell ref="B1440:C1440"/>
    <mergeCell ref="F1440:G1440"/>
    <mergeCell ref="B1441:C1441"/>
    <mergeCell ref="F1441:G1441"/>
    <mergeCell ref="B1442:C1442"/>
    <mergeCell ref="F1442:G1442"/>
    <mergeCell ref="B1443:C1443"/>
    <mergeCell ref="F1443:G1443"/>
    <mergeCell ref="B1444:C1444"/>
    <mergeCell ref="F1444:G1444"/>
    <mergeCell ref="B1445:C1445"/>
    <mergeCell ref="F1445:G1445"/>
    <mergeCell ref="B1446:C1446"/>
    <mergeCell ref="F1446:G1446"/>
    <mergeCell ref="B1447:C1447"/>
    <mergeCell ref="F1447:G1447"/>
    <mergeCell ref="B1448:C1448"/>
    <mergeCell ref="F1448:G1448"/>
    <mergeCell ref="B1449:C1449"/>
    <mergeCell ref="F1449:G1449"/>
    <mergeCell ref="B1450:C1450"/>
    <mergeCell ref="F1450:G1450"/>
    <mergeCell ref="B1451:C1451"/>
    <mergeCell ref="F1451:G1451"/>
    <mergeCell ref="B1452:C1452"/>
    <mergeCell ref="F1452:G1452"/>
    <mergeCell ref="B1453:C1453"/>
    <mergeCell ref="F1453:G1453"/>
    <mergeCell ref="B1454:C1454"/>
    <mergeCell ref="F1454:G1454"/>
    <mergeCell ref="B1455:C1455"/>
    <mergeCell ref="F1455:G1455"/>
    <mergeCell ref="B1456:C1456"/>
    <mergeCell ref="F1456:G1456"/>
    <mergeCell ref="B1457:C1457"/>
    <mergeCell ref="F1457:G1457"/>
    <mergeCell ref="B1458:C1458"/>
    <mergeCell ref="F1458:G1458"/>
    <mergeCell ref="B1459:C1459"/>
    <mergeCell ref="F1459:G1459"/>
    <mergeCell ref="B1460:C1460"/>
    <mergeCell ref="F1460:G1460"/>
    <mergeCell ref="B1461:C1461"/>
    <mergeCell ref="F1461:G1461"/>
    <mergeCell ref="B1462:C1462"/>
    <mergeCell ref="F1462:G1462"/>
    <mergeCell ref="B1463:C1463"/>
    <mergeCell ref="F1463:G1463"/>
    <mergeCell ref="B1464:C1464"/>
    <mergeCell ref="F1464:G1464"/>
    <mergeCell ref="B1465:C1465"/>
    <mergeCell ref="F1465:G1465"/>
    <mergeCell ref="B1466:C1466"/>
    <mergeCell ref="F1466:G1466"/>
    <mergeCell ref="B1467:C1467"/>
    <mergeCell ref="F1467:G1467"/>
    <mergeCell ref="B1468:C1468"/>
    <mergeCell ref="F1468:G1468"/>
    <mergeCell ref="B1469:C1469"/>
    <mergeCell ref="F1469:G1469"/>
    <mergeCell ref="B1470:C1470"/>
    <mergeCell ref="F1470:G1470"/>
    <mergeCell ref="B1471:C1471"/>
    <mergeCell ref="F1471:G1471"/>
    <mergeCell ref="B1472:C1472"/>
    <mergeCell ref="F1472:G1472"/>
    <mergeCell ref="B1473:C1473"/>
    <mergeCell ref="F1473:G1473"/>
    <mergeCell ref="B1474:C1474"/>
    <mergeCell ref="F1474:G1474"/>
    <mergeCell ref="B1475:C1475"/>
    <mergeCell ref="F1475:G1475"/>
    <mergeCell ref="B1476:C1476"/>
    <mergeCell ref="F1476:G1476"/>
    <mergeCell ref="B1477:C1477"/>
    <mergeCell ref="F1477:G1477"/>
    <mergeCell ref="B1478:C1478"/>
    <mergeCell ref="F1478:G1478"/>
    <mergeCell ref="B1479:C1479"/>
    <mergeCell ref="F1479:G1479"/>
    <mergeCell ref="B1480:C1480"/>
    <mergeCell ref="F1480:G1480"/>
    <mergeCell ref="B1481:C1481"/>
    <mergeCell ref="F1481:G1481"/>
    <mergeCell ref="B1482:C1482"/>
    <mergeCell ref="F1482:G1482"/>
    <mergeCell ref="B1483:C1483"/>
    <mergeCell ref="F1483:G1483"/>
    <mergeCell ref="B1484:C1484"/>
    <mergeCell ref="F1484:G1484"/>
    <mergeCell ref="B1485:C1485"/>
    <mergeCell ref="F1485:G1485"/>
    <mergeCell ref="B1486:C1486"/>
    <mergeCell ref="F1486:G1486"/>
    <mergeCell ref="B1487:C1487"/>
    <mergeCell ref="F1487:G1487"/>
    <mergeCell ref="B1488:C1488"/>
    <mergeCell ref="F1488:G1488"/>
    <mergeCell ref="B1489:C1489"/>
    <mergeCell ref="F1489:G1489"/>
    <mergeCell ref="B1490:C1490"/>
    <mergeCell ref="F1490:G1490"/>
    <mergeCell ref="B1491:C1491"/>
    <mergeCell ref="F1491:G1491"/>
    <mergeCell ref="B1492:C1492"/>
    <mergeCell ref="F1492:G1492"/>
    <mergeCell ref="B1493:C1493"/>
    <mergeCell ref="F1493:G1493"/>
    <mergeCell ref="B1494:C1494"/>
    <mergeCell ref="F1494:G1494"/>
    <mergeCell ref="B1495:C1495"/>
    <mergeCell ref="F1495:G1495"/>
    <mergeCell ref="B1496:C1496"/>
    <mergeCell ref="F1496:G1496"/>
    <mergeCell ref="B1497:C1497"/>
    <mergeCell ref="F1497:G1497"/>
    <mergeCell ref="B1498:C1498"/>
    <mergeCell ref="F1498:G1498"/>
    <mergeCell ref="B1499:C1499"/>
    <mergeCell ref="F1499:G1499"/>
    <mergeCell ref="B1500:C1500"/>
    <mergeCell ref="F1500:G1500"/>
    <mergeCell ref="B1501:C1501"/>
    <mergeCell ref="F1501:G1501"/>
    <mergeCell ref="B1502:C1502"/>
    <mergeCell ref="F1502:G1502"/>
    <mergeCell ref="B1503:C1503"/>
    <mergeCell ref="F1503:G1503"/>
    <mergeCell ref="B1504:C1504"/>
    <mergeCell ref="F1504:G1504"/>
    <mergeCell ref="B1505:C1505"/>
    <mergeCell ref="F1505:G1505"/>
    <mergeCell ref="B1506:C1506"/>
    <mergeCell ref="F1506:G1506"/>
    <mergeCell ref="B1507:C1507"/>
    <mergeCell ref="F1507:G1507"/>
    <mergeCell ref="B1508:C1508"/>
    <mergeCell ref="F1508:G1508"/>
    <mergeCell ref="B1509:C1509"/>
    <mergeCell ref="F1509:G1509"/>
    <mergeCell ref="B1510:C1510"/>
    <mergeCell ref="F1510:G1510"/>
    <mergeCell ref="B1511:C1511"/>
    <mergeCell ref="F1511:G1511"/>
    <mergeCell ref="B1512:C1512"/>
    <mergeCell ref="F1512:G1512"/>
    <mergeCell ref="B1513:C1513"/>
    <mergeCell ref="F1513:G1513"/>
    <mergeCell ref="B1514:C1514"/>
    <mergeCell ref="F1514:G1514"/>
    <mergeCell ref="B1515:C1515"/>
    <mergeCell ref="F1515:G1515"/>
    <mergeCell ref="B1516:C1516"/>
    <mergeCell ref="F1516:G1516"/>
    <mergeCell ref="B1517:C1517"/>
    <mergeCell ref="F1517:G1517"/>
    <mergeCell ref="B1518:C1518"/>
    <mergeCell ref="F1518:G1518"/>
    <mergeCell ref="B1519:C1519"/>
    <mergeCell ref="F1519:G1519"/>
    <mergeCell ref="B1520:C1520"/>
    <mergeCell ref="F1520:G1520"/>
    <mergeCell ref="B1521:C1521"/>
    <mergeCell ref="F1521:G1521"/>
    <mergeCell ref="B1522:C1522"/>
    <mergeCell ref="F1522:G1522"/>
    <mergeCell ref="B1523:C1523"/>
    <mergeCell ref="F1523:G1523"/>
    <mergeCell ref="B1524:C1524"/>
    <mergeCell ref="F1524:G1524"/>
    <mergeCell ref="B1525:C1525"/>
    <mergeCell ref="F1525:G1525"/>
    <mergeCell ref="B1526:C1526"/>
    <mergeCell ref="F1526:G1526"/>
    <mergeCell ref="B1527:C1527"/>
    <mergeCell ref="F1527:G1527"/>
    <mergeCell ref="B1528:C1528"/>
    <mergeCell ref="F1528:G1528"/>
    <mergeCell ref="B1529:C1529"/>
    <mergeCell ref="F1529:G1529"/>
    <mergeCell ref="B1530:C1530"/>
    <mergeCell ref="F1530:G1530"/>
    <mergeCell ref="B1531:C1531"/>
    <mergeCell ref="F1531:G1531"/>
    <mergeCell ref="B1532:C1532"/>
    <mergeCell ref="F1532:G1532"/>
    <mergeCell ref="B1533:C1533"/>
    <mergeCell ref="F1533:G1533"/>
    <mergeCell ref="B1534:C1534"/>
    <mergeCell ref="F1534:G1534"/>
    <mergeCell ref="B1535:C1535"/>
    <mergeCell ref="F1535:G1535"/>
    <mergeCell ref="B1536:C1536"/>
    <mergeCell ref="F1536:G1536"/>
    <mergeCell ref="B1537:C1537"/>
    <mergeCell ref="F1537:G1537"/>
    <mergeCell ref="B1538:C1538"/>
    <mergeCell ref="F1538:G1538"/>
    <mergeCell ref="B1539:C1539"/>
    <mergeCell ref="F1539:G1539"/>
    <mergeCell ref="B1540:C1540"/>
    <mergeCell ref="F1540:G1540"/>
    <mergeCell ref="B1541:C1541"/>
    <mergeCell ref="F1541:G1541"/>
    <mergeCell ref="B1542:C1542"/>
    <mergeCell ref="F1542:G1542"/>
    <mergeCell ref="B1543:C1543"/>
    <mergeCell ref="F1543:G1543"/>
    <mergeCell ref="B1544:C1544"/>
    <mergeCell ref="F1544:G1544"/>
    <mergeCell ref="B1545:C1545"/>
    <mergeCell ref="F1545:G1545"/>
    <mergeCell ref="B1546:C1546"/>
    <mergeCell ref="F1546:G1546"/>
    <mergeCell ref="B1547:C1547"/>
    <mergeCell ref="F1547:G1547"/>
    <mergeCell ref="B1548:C1548"/>
    <mergeCell ref="F1548:G1548"/>
    <mergeCell ref="B1549:C1549"/>
    <mergeCell ref="F1549:G1549"/>
    <mergeCell ref="B1550:C1550"/>
    <mergeCell ref="F1550:G1550"/>
    <mergeCell ref="B1551:C1551"/>
    <mergeCell ref="F1551:G1551"/>
    <mergeCell ref="B1552:C1552"/>
    <mergeCell ref="F1552:G1552"/>
    <mergeCell ref="B1553:C1553"/>
    <mergeCell ref="F1553:G1553"/>
    <mergeCell ref="B1554:C1554"/>
    <mergeCell ref="F1554:G1554"/>
    <mergeCell ref="B1555:C1555"/>
    <mergeCell ref="F1555:G1555"/>
    <mergeCell ref="B1556:C1556"/>
    <mergeCell ref="F1556:G1556"/>
    <mergeCell ref="B1557:C1557"/>
    <mergeCell ref="F1557:G1557"/>
    <mergeCell ref="B1558:C1558"/>
    <mergeCell ref="F1558:G1558"/>
    <mergeCell ref="B1559:C1559"/>
    <mergeCell ref="F1559:G1559"/>
    <mergeCell ref="B1560:C1560"/>
    <mergeCell ref="F1560:G1560"/>
    <mergeCell ref="B1561:C1561"/>
    <mergeCell ref="F1561:G1561"/>
    <mergeCell ref="B1562:C1562"/>
    <mergeCell ref="F1562:G1562"/>
    <mergeCell ref="B1563:C1563"/>
    <mergeCell ref="F1563:G1563"/>
    <mergeCell ref="B1564:C1564"/>
    <mergeCell ref="F1564:G1564"/>
    <mergeCell ref="B1565:C1565"/>
    <mergeCell ref="F1565:G1565"/>
    <mergeCell ref="B1566:C1566"/>
    <mergeCell ref="F1566:G1566"/>
    <mergeCell ref="B1567:C1567"/>
    <mergeCell ref="F1567:G1567"/>
    <mergeCell ref="B1568:C1568"/>
    <mergeCell ref="F1568:G1568"/>
    <mergeCell ref="B1569:C1569"/>
    <mergeCell ref="F1569:G1569"/>
    <mergeCell ref="B1570:C1570"/>
    <mergeCell ref="F1570:G1570"/>
    <mergeCell ref="B1571:C1571"/>
    <mergeCell ref="F1571:G1571"/>
    <mergeCell ref="B1572:C1572"/>
    <mergeCell ref="F1572:G1572"/>
    <mergeCell ref="B1573:C1573"/>
    <mergeCell ref="F1573:G1573"/>
    <mergeCell ref="B1574:C1574"/>
    <mergeCell ref="F1574:G1574"/>
    <mergeCell ref="B1575:C1575"/>
    <mergeCell ref="F1575:G1575"/>
    <mergeCell ref="B1576:C1576"/>
    <mergeCell ref="F1576:G1576"/>
    <mergeCell ref="B1577:C1577"/>
    <mergeCell ref="F1577:G1577"/>
    <mergeCell ref="B1578:C1578"/>
    <mergeCell ref="F1578:G1578"/>
    <mergeCell ref="B1579:C1579"/>
    <mergeCell ref="F1579:G1579"/>
    <mergeCell ref="B1580:C1580"/>
    <mergeCell ref="F1580:G1580"/>
    <mergeCell ref="B1581:C1581"/>
    <mergeCell ref="F1581:G1581"/>
    <mergeCell ref="B1582:C1582"/>
    <mergeCell ref="F1582:G1582"/>
    <mergeCell ref="B1583:C1583"/>
    <mergeCell ref="F1583:G1583"/>
    <mergeCell ref="B1584:C1584"/>
    <mergeCell ref="F1584:G1584"/>
    <mergeCell ref="B1585:C1585"/>
    <mergeCell ref="F1585:G1585"/>
    <mergeCell ref="B1586:C1586"/>
    <mergeCell ref="F1586:G1586"/>
    <mergeCell ref="B1587:C1587"/>
    <mergeCell ref="F1587:G1587"/>
    <mergeCell ref="B1588:C1588"/>
    <mergeCell ref="F1588:G1588"/>
    <mergeCell ref="B1589:C1589"/>
    <mergeCell ref="F1589:G1589"/>
    <mergeCell ref="B1590:C1590"/>
    <mergeCell ref="F1590:G1590"/>
    <mergeCell ref="B1591:C1591"/>
    <mergeCell ref="F1591:G1591"/>
    <mergeCell ref="B1592:C1592"/>
    <mergeCell ref="F1592:G1592"/>
    <mergeCell ref="B1593:C1593"/>
    <mergeCell ref="F1593:G1593"/>
    <mergeCell ref="B1594:C1594"/>
    <mergeCell ref="F1594:G1594"/>
    <mergeCell ref="B1595:C1595"/>
    <mergeCell ref="F1595:G1595"/>
    <mergeCell ref="B1596:C1596"/>
    <mergeCell ref="F1596:G1596"/>
    <mergeCell ref="B1597:C1597"/>
    <mergeCell ref="F1597:G1597"/>
    <mergeCell ref="B1598:C1598"/>
    <mergeCell ref="F1598:G1598"/>
    <mergeCell ref="B1599:C1599"/>
    <mergeCell ref="F1599:G1599"/>
    <mergeCell ref="B1600:C1600"/>
    <mergeCell ref="F1600:G1600"/>
    <mergeCell ref="B1601:C1601"/>
    <mergeCell ref="F1601:G1601"/>
    <mergeCell ref="B1602:C1602"/>
    <mergeCell ref="F1602:G1602"/>
    <mergeCell ref="B1603:C1603"/>
    <mergeCell ref="F1603:G1603"/>
    <mergeCell ref="B1604:C1604"/>
    <mergeCell ref="F1604:G1604"/>
    <mergeCell ref="B1605:C1605"/>
    <mergeCell ref="F1605:G1605"/>
    <mergeCell ref="B1606:C1606"/>
    <mergeCell ref="F1606:G1606"/>
    <mergeCell ref="B1607:C1607"/>
    <mergeCell ref="F1607:G1607"/>
    <mergeCell ref="B1608:C1608"/>
    <mergeCell ref="F1608:G1608"/>
    <mergeCell ref="B1609:C1609"/>
    <mergeCell ref="F1609:G1609"/>
    <mergeCell ref="B1610:C1610"/>
    <mergeCell ref="F1610:G1610"/>
    <mergeCell ref="B1611:C1611"/>
    <mergeCell ref="F1611:G1611"/>
    <mergeCell ref="B1612:C1612"/>
    <mergeCell ref="F1612:G1612"/>
    <mergeCell ref="B1613:C1613"/>
    <mergeCell ref="F1613:G1613"/>
    <mergeCell ref="B1614:C1614"/>
    <mergeCell ref="F1614:G1614"/>
    <mergeCell ref="B1615:C1615"/>
    <mergeCell ref="F1615:G1615"/>
    <mergeCell ref="B1616:C1616"/>
    <mergeCell ref="F1616:G1616"/>
    <mergeCell ref="B1617:C1617"/>
    <mergeCell ref="F1617:G1617"/>
    <mergeCell ref="B1618:C1618"/>
    <mergeCell ref="F1618:G1618"/>
    <mergeCell ref="B1619:C1619"/>
    <mergeCell ref="F1619:G1619"/>
    <mergeCell ref="B1620:C1620"/>
    <mergeCell ref="F1620:G1620"/>
    <mergeCell ref="B1621:C1621"/>
    <mergeCell ref="F1621:G1621"/>
    <mergeCell ref="B1622:C1622"/>
    <mergeCell ref="F1622:G1622"/>
    <mergeCell ref="B1623:C1623"/>
    <mergeCell ref="F1623:G1623"/>
    <mergeCell ref="B1624:C1624"/>
    <mergeCell ref="F1624:G1624"/>
    <mergeCell ref="B1625:C1625"/>
    <mergeCell ref="F1625:G1625"/>
    <mergeCell ref="B1626:C1626"/>
    <mergeCell ref="F1626:G1626"/>
    <mergeCell ref="B1627:C1627"/>
    <mergeCell ref="F1627:G1627"/>
    <mergeCell ref="B1628:C1628"/>
    <mergeCell ref="F1628:G1628"/>
    <mergeCell ref="B1629:C1629"/>
    <mergeCell ref="F1629:G1629"/>
    <mergeCell ref="B1630:C1630"/>
    <mergeCell ref="F1630:G1630"/>
    <mergeCell ref="B1631:C1631"/>
    <mergeCell ref="F1631:G1631"/>
    <mergeCell ref="B1632:C1632"/>
    <mergeCell ref="F1632:G1632"/>
    <mergeCell ref="B1633:C1633"/>
    <mergeCell ref="F1633:G1633"/>
    <mergeCell ref="B1634:C1634"/>
    <mergeCell ref="F1634:G1634"/>
    <mergeCell ref="B1635:C1635"/>
    <mergeCell ref="F1635:G1635"/>
    <mergeCell ref="B1636:C1636"/>
    <mergeCell ref="F1636:G1636"/>
    <mergeCell ref="B1637:C1637"/>
    <mergeCell ref="F1637:G1637"/>
    <mergeCell ref="B1638:C1638"/>
    <mergeCell ref="F1638:G1638"/>
    <mergeCell ref="B1639:C1639"/>
    <mergeCell ref="F1639:G1639"/>
    <mergeCell ref="B1640:C1640"/>
    <mergeCell ref="F1640:G1640"/>
    <mergeCell ref="B1641:C1641"/>
    <mergeCell ref="F1641:G1641"/>
    <mergeCell ref="B1642:C1642"/>
    <mergeCell ref="F1642:G1642"/>
    <mergeCell ref="B1643:C1643"/>
    <mergeCell ref="F1643:G1643"/>
    <mergeCell ref="B1644:C1644"/>
    <mergeCell ref="F1644:G1644"/>
    <mergeCell ref="B1645:C1645"/>
    <mergeCell ref="F1645:G1645"/>
    <mergeCell ref="B1646:C1646"/>
    <mergeCell ref="F1646:G1646"/>
    <mergeCell ref="B1647:C1647"/>
    <mergeCell ref="F1647:G1647"/>
    <mergeCell ref="B1648:C1648"/>
    <mergeCell ref="F1648:G1648"/>
    <mergeCell ref="B1649:C1649"/>
    <mergeCell ref="F1649:G1649"/>
    <mergeCell ref="B1650:C1650"/>
    <mergeCell ref="F1650:G1650"/>
    <mergeCell ref="B1651:C1651"/>
    <mergeCell ref="F1651:G1651"/>
    <mergeCell ref="B1652:C1652"/>
    <mergeCell ref="F1652:G1652"/>
    <mergeCell ref="B1653:C1653"/>
    <mergeCell ref="F1653:G1653"/>
    <mergeCell ref="B1654:C1654"/>
    <mergeCell ref="F1654:G1654"/>
    <mergeCell ref="B1655:C1655"/>
    <mergeCell ref="F1655:G1655"/>
    <mergeCell ref="B1656:C1656"/>
    <mergeCell ref="F1656:G1656"/>
    <mergeCell ref="B1657:C1657"/>
    <mergeCell ref="F1657:G1657"/>
    <mergeCell ref="B1658:C1658"/>
    <mergeCell ref="F1658:G1658"/>
    <mergeCell ref="B1659:C1659"/>
    <mergeCell ref="F1659:G1659"/>
    <mergeCell ref="B1660:C1660"/>
    <mergeCell ref="F1660:G1660"/>
    <mergeCell ref="B1661:C1661"/>
    <mergeCell ref="F1661:G1661"/>
    <mergeCell ref="B1662:C1662"/>
    <mergeCell ref="F1662:G1662"/>
    <mergeCell ref="B1663:C1663"/>
    <mergeCell ref="F1663:G1663"/>
    <mergeCell ref="B1664:C1664"/>
    <mergeCell ref="F1664:G1664"/>
    <mergeCell ref="B1665:C1665"/>
    <mergeCell ref="F1665:G1665"/>
    <mergeCell ref="B1666:C1666"/>
    <mergeCell ref="F1666:G1666"/>
    <mergeCell ref="B1667:C1667"/>
    <mergeCell ref="F1667:G1667"/>
    <mergeCell ref="B1668:C1668"/>
    <mergeCell ref="F1668:G1668"/>
    <mergeCell ref="B1669:C1669"/>
    <mergeCell ref="F1669:G1669"/>
    <mergeCell ref="B1670:C1670"/>
    <mergeCell ref="F1670:G1670"/>
    <mergeCell ref="B1671:C1671"/>
    <mergeCell ref="F1671:G1671"/>
    <mergeCell ref="B1672:C1672"/>
    <mergeCell ref="F1672:G1672"/>
    <mergeCell ref="B1673:C1673"/>
    <mergeCell ref="F1673:G1673"/>
    <mergeCell ref="B1674:C1674"/>
    <mergeCell ref="F1674:G1674"/>
    <mergeCell ref="B1675:C1675"/>
    <mergeCell ref="F1675:G1675"/>
    <mergeCell ref="B1676:C1676"/>
    <mergeCell ref="F1676:G1676"/>
    <mergeCell ref="B1677:C1677"/>
    <mergeCell ref="F1677:G1677"/>
    <mergeCell ref="B1678:C1678"/>
    <mergeCell ref="F1678:G1678"/>
    <mergeCell ref="B1679:C1679"/>
    <mergeCell ref="F1679:G1679"/>
    <mergeCell ref="B1680:C1680"/>
    <mergeCell ref="F1680:G1680"/>
    <mergeCell ref="B1681:C1681"/>
    <mergeCell ref="F1681:G1681"/>
    <mergeCell ref="B1682:C1682"/>
    <mergeCell ref="F1682:G1682"/>
    <mergeCell ref="B1683:C1683"/>
    <mergeCell ref="F1683:G1683"/>
    <mergeCell ref="B1684:C1684"/>
    <mergeCell ref="F1684:G1684"/>
    <mergeCell ref="B1685:C1685"/>
    <mergeCell ref="F1685:G1685"/>
    <mergeCell ref="B1686:C1686"/>
    <mergeCell ref="F1686:G1686"/>
    <mergeCell ref="B1687:C1687"/>
    <mergeCell ref="F1687:G1687"/>
    <mergeCell ref="B1688:C1688"/>
    <mergeCell ref="F1688:G1688"/>
    <mergeCell ref="B1689:C1689"/>
    <mergeCell ref="F1689:G1689"/>
    <mergeCell ref="B1690:C1690"/>
    <mergeCell ref="F1690:G1690"/>
    <mergeCell ref="B1691:C1691"/>
    <mergeCell ref="F1691:G1691"/>
    <mergeCell ref="B1692:C1692"/>
    <mergeCell ref="F1692:G1692"/>
    <mergeCell ref="B1693:C1693"/>
    <mergeCell ref="F1693:G1693"/>
    <mergeCell ref="B1694:C1694"/>
    <mergeCell ref="F1694:G1694"/>
    <mergeCell ref="B1695:C1695"/>
    <mergeCell ref="F1695:G1695"/>
    <mergeCell ref="B1696:C1696"/>
    <mergeCell ref="F1696:G1696"/>
    <mergeCell ref="B1697:C1697"/>
    <mergeCell ref="F1697:G1697"/>
    <mergeCell ref="B1698:C1698"/>
    <mergeCell ref="F1698:G1698"/>
    <mergeCell ref="B1699:C1699"/>
    <mergeCell ref="F1699:G1699"/>
    <mergeCell ref="B1700:C1700"/>
    <mergeCell ref="F1700:G1700"/>
    <mergeCell ref="B1701:C1701"/>
    <mergeCell ref="F1701:G1701"/>
    <mergeCell ref="B1702:C1702"/>
    <mergeCell ref="F1702:G1702"/>
    <mergeCell ref="B1703:C1703"/>
    <mergeCell ref="F1703:G1703"/>
    <mergeCell ref="B1704:C1704"/>
    <mergeCell ref="F1704:G1704"/>
    <mergeCell ref="B1705:C1705"/>
    <mergeCell ref="F1705:G1705"/>
    <mergeCell ref="B1706:C1706"/>
    <mergeCell ref="F1706:G1706"/>
    <mergeCell ref="B1707:C1707"/>
    <mergeCell ref="F1707:G1707"/>
    <mergeCell ref="B1708:C1708"/>
    <mergeCell ref="F1708:G1708"/>
    <mergeCell ref="B1709:C1709"/>
    <mergeCell ref="F1709:G1709"/>
    <mergeCell ref="B1710:C1710"/>
    <mergeCell ref="F1710:G1710"/>
    <mergeCell ref="B1711:C1711"/>
    <mergeCell ref="F1711:G1711"/>
    <mergeCell ref="B1712:C1712"/>
    <mergeCell ref="F1712:G1712"/>
    <mergeCell ref="B1713:C1713"/>
    <mergeCell ref="F1713:G1713"/>
    <mergeCell ref="B1714:C1714"/>
    <mergeCell ref="F1714:G1714"/>
    <mergeCell ref="B1715:C1715"/>
    <mergeCell ref="F1715:G1715"/>
    <mergeCell ref="B1716:C1716"/>
    <mergeCell ref="F1716:G1716"/>
    <mergeCell ref="B1717:C1717"/>
    <mergeCell ref="F1717:G1717"/>
    <mergeCell ref="B1718:C1718"/>
    <mergeCell ref="F1718:G1718"/>
    <mergeCell ref="B1719:C1719"/>
    <mergeCell ref="F1719:G1719"/>
    <mergeCell ref="B1720:C1720"/>
    <mergeCell ref="F1720:G1720"/>
    <mergeCell ref="B1721:C1721"/>
    <mergeCell ref="F1721:G1721"/>
    <mergeCell ref="B1722:C1722"/>
    <mergeCell ref="F1722:G1722"/>
    <mergeCell ref="B1723:C1723"/>
    <mergeCell ref="F1723:G1723"/>
    <mergeCell ref="B1724:C1724"/>
    <mergeCell ref="F1724:G1724"/>
    <mergeCell ref="B1725:C1725"/>
    <mergeCell ref="F1725:G1725"/>
    <mergeCell ref="B1726:C1726"/>
    <mergeCell ref="F1726:G1726"/>
    <mergeCell ref="B1727:C1727"/>
    <mergeCell ref="F1727:G1727"/>
    <mergeCell ref="B1728:C1728"/>
    <mergeCell ref="F1728:G1728"/>
    <mergeCell ref="B1729:C1729"/>
    <mergeCell ref="F1729:G1729"/>
    <mergeCell ref="B1730:C1730"/>
    <mergeCell ref="F1730:G1730"/>
    <mergeCell ref="B1731:C1731"/>
    <mergeCell ref="F1731:G1731"/>
    <mergeCell ref="B1732:C1732"/>
    <mergeCell ref="F1732:G1732"/>
    <mergeCell ref="B1733:C1733"/>
    <mergeCell ref="F1733:G1733"/>
    <mergeCell ref="B1734:C1734"/>
    <mergeCell ref="F1734:G1734"/>
    <mergeCell ref="B1735:C1735"/>
    <mergeCell ref="F1735:G1735"/>
    <mergeCell ref="B1736:C1736"/>
    <mergeCell ref="F1736:G1736"/>
    <mergeCell ref="B1737:C1737"/>
    <mergeCell ref="F1737:G1737"/>
    <mergeCell ref="B1738:C1738"/>
    <mergeCell ref="F1738:G1738"/>
    <mergeCell ref="B1739:C1739"/>
    <mergeCell ref="F1739:G1739"/>
    <mergeCell ref="B1740:C1740"/>
    <mergeCell ref="F1740:G1740"/>
    <mergeCell ref="B1741:C1741"/>
    <mergeCell ref="F1741:G1741"/>
    <mergeCell ref="B1742:C1742"/>
    <mergeCell ref="F1742:G1742"/>
    <mergeCell ref="B1743:C1743"/>
    <mergeCell ref="F1743:G1743"/>
    <mergeCell ref="B1744:C1744"/>
    <mergeCell ref="F1744:G1744"/>
    <mergeCell ref="B1745:C1745"/>
    <mergeCell ref="F1745:G1745"/>
    <mergeCell ref="B1746:C1746"/>
    <mergeCell ref="F1746:G1746"/>
    <mergeCell ref="B1747:C1747"/>
    <mergeCell ref="F1747:G1747"/>
    <mergeCell ref="B1748:C1748"/>
    <mergeCell ref="F1748:G1748"/>
    <mergeCell ref="B1749:C1749"/>
    <mergeCell ref="F1749:G1749"/>
    <mergeCell ref="B1750:C1750"/>
    <mergeCell ref="F1750:G1750"/>
    <mergeCell ref="B1751:C1751"/>
    <mergeCell ref="F1751:G1751"/>
    <mergeCell ref="B1752:C1752"/>
    <mergeCell ref="F1752:G1752"/>
    <mergeCell ref="B1753:C1753"/>
    <mergeCell ref="F1753:G1753"/>
    <mergeCell ref="B1754:C1754"/>
    <mergeCell ref="F1754:G1754"/>
    <mergeCell ref="B1755:C1755"/>
    <mergeCell ref="F1755:G1755"/>
    <mergeCell ref="B1756:C1756"/>
    <mergeCell ref="F1756:G1756"/>
    <mergeCell ref="B1757:C1757"/>
    <mergeCell ref="F1757:G1757"/>
    <mergeCell ref="B1758:C1758"/>
    <mergeCell ref="F1758:G1758"/>
    <mergeCell ref="B1759:C1759"/>
    <mergeCell ref="F1759:G1759"/>
    <mergeCell ref="B1760:C1760"/>
    <mergeCell ref="F1760:G1760"/>
    <mergeCell ref="B1761:C1761"/>
    <mergeCell ref="F1761:G1761"/>
    <mergeCell ref="B1762:C1762"/>
    <mergeCell ref="F1762:G1762"/>
    <mergeCell ref="B1763:C1763"/>
    <mergeCell ref="F1763:G1763"/>
    <mergeCell ref="B1764:C1764"/>
    <mergeCell ref="F1764:G1764"/>
    <mergeCell ref="B1765:C1765"/>
    <mergeCell ref="F1765:G1765"/>
    <mergeCell ref="B1766:C1766"/>
    <mergeCell ref="F1766:G1766"/>
    <mergeCell ref="B1767:C1767"/>
    <mergeCell ref="F1767:G1767"/>
    <mergeCell ref="B1768:C1768"/>
    <mergeCell ref="F1768:G1768"/>
    <mergeCell ref="B1769:C1769"/>
    <mergeCell ref="F1769:G1769"/>
    <mergeCell ref="B1770:C1770"/>
    <mergeCell ref="F1770:G1770"/>
    <mergeCell ref="B1771:C1771"/>
    <mergeCell ref="F1771:G1771"/>
    <mergeCell ref="B1772:C1772"/>
    <mergeCell ref="F1772:G1772"/>
    <mergeCell ref="B1773:C1773"/>
    <mergeCell ref="F1773:G1773"/>
    <mergeCell ref="B1774:C1774"/>
    <mergeCell ref="F1774:G1774"/>
    <mergeCell ref="B1775:C1775"/>
    <mergeCell ref="F1775:G1775"/>
    <mergeCell ref="B1776:C1776"/>
    <mergeCell ref="F1776:G1776"/>
    <mergeCell ref="B1777:C1777"/>
    <mergeCell ref="F1777:G1777"/>
    <mergeCell ref="B1778:C1778"/>
    <mergeCell ref="F1778:G1778"/>
    <mergeCell ref="B1779:C1779"/>
    <mergeCell ref="F1779:G1779"/>
    <mergeCell ref="B1780:C1780"/>
    <mergeCell ref="F1780:G1780"/>
    <mergeCell ref="B1781:C1781"/>
    <mergeCell ref="F1781:G1781"/>
    <mergeCell ref="B1782:C1782"/>
    <mergeCell ref="F1782:G1782"/>
    <mergeCell ref="B1783:C1783"/>
    <mergeCell ref="F1783:G1783"/>
    <mergeCell ref="B1784:C1784"/>
    <mergeCell ref="F1784:G1784"/>
    <mergeCell ref="B1785:C1785"/>
    <mergeCell ref="F1785:G1785"/>
    <mergeCell ref="B1786:C1786"/>
    <mergeCell ref="F1786:G1786"/>
    <mergeCell ref="B1787:C1787"/>
    <mergeCell ref="F1787:G1787"/>
    <mergeCell ref="B1788:C1788"/>
    <mergeCell ref="F1788:G1788"/>
    <mergeCell ref="B1789:C1789"/>
    <mergeCell ref="F1789:G1789"/>
    <mergeCell ref="B1790:C1790"/>
    <mergeCell ref="F1790:G1790"/>
    <mergeCell ref="B1791:C1791"/>
    <mergeCell ref="F1791:G1791"/>
    <mergeCell ref="B1792:C1792"/>
    <mergeCell ref="F1792:G1792"/>
    <mergeCell ref="B1793:C1793"/>
    <mergeCell ref="F1793:G1793"/>
    <mergeCell ref="B1794:C1794"/>
    <mergeCell ref="F1794:G1794"/>
    <mergeCell ref="B1795:C1795"/>
    <mergeCell ref="F1795:G1795"/>
    <mergeCell ref="B1796:C1796"/>
    <mergeCell ref="F1796:G1796"/>
    <mergeCell ref="B1797:C1797"/>
    <mergeCell ref="F1797:G1797"/>
    <mergeCell ref="B1798:C1798"/>
    <mergeCell ref="F1798:G1798"/>
    <mergeCell ref="B1799:C1799"/>
    <mergeCell ref="F1799:G1799"/>
    <mergeCell ref="B1800:C1800"/>
    <mergeCell ref="F1800:G1800"/>
    <mergeCell ref="B1801:C1801"/>
    <mergeCell ref="F1801:G1801"/>
    <mergeCell ref="B1802:C1802"/>
    <mergeCell ref="F1802:G1802"/>
    <mergeCell ref="B1803:C1803"/>
    <mergeCell ref="F1803:G1803"/>
    <mergeCell ref="B1804:C1804"/>
    <mergeCell ref="F1804:G1804"/>
    <mergeCell ref="B1805:C1805"/>
    <mergeCell ref="F1805:G1805"/>
    <mergeCell ref="B1806:C1806"/>
    <mergeCell ref="F1806:G1806"/>
    <mergeCell ref="B1807:C1807"/>
    <mergeCell ref="F1807:G1807"/>
    <mergeCell ref="B1808:C1808"/>
    <mergeCell ref="F1808:G1808"/>
    <mergeCell ref="B1809:C1809"/>
    <mergeCell ref="F1809:G1809"/>
    <mergeCell ref="B1810:C1810"/>
    <mergeCell ref="F1810:G1810"/>
    <mergeCell ref="B1811:C1811"/>
    <mergeCell ref="F1811:G1811"/>
    <mergeCell ref="B1812:C1812"/>
    <mergeCell ref="F1812:G1812"/>
    <mergeCell ref="B1813:C1813"/>
    <mergeCell ref="F1813:G1813"/>
    <mergeCell ref="B1814:C1814"/>
    <mergeCell ref="F1814:G1814"/>
    <mergeCell ref="B1815:C1815"/>
    <mergeCell ref="F1815:G1815"/>
    <mergeCell ref="B1816:C1816"/>
    <mergeCell ref="F1816:G1816"/>
    <mergeCell ref="B1817:C1817"/>
    <mergeCell ref="F1817:G1817"/>
    <mergeCell ref="B1818:C1818"/>
    <mergeCell ref="F1818:G1818"/>
    <mergeCell ref="B1819:C1819"/>
    <mergeCell ref="F1819:G1819"/>
    <mergeCell ref="B1820:C1820"/>
    <mergeCell ref="F1820:G1820"/>
    <mergeCell ref="B1821:C1821"/>
    <mergeCell ref="F1821:G1821"/>
    <mergeCell ref="B1822:C1822"/>
    <mergeCell ref="F1822:G1822"/>
    <mergeCell ref="B1823:C1823"/>
    <mergeCell ref="F1823:G1823"/>
    <mergeCell ref="B1824:C1824"/>
    <mergeCell ref="F1824:G1824"/>
    <mergeCell ref="B1825:C1825"/>
    <mergeCell ref="F1825:G1825"/>
    <mergeCell ref="B1826:C1826"/>
    <mergeCell ref="F1826:G1826"/>
    <mergeCell ref="B1827:C1827"/>
    <mergeCell ref="F1827:G1827"/>
    <mergeCell ref="B1828:C1828"/>
    <mergeCell ref="F1828:G1828"/>
    <mergeCell ref="B1829:C1829"/>
    <mergeCell ref="F1829:G1829"/>
    <mergeCell ref="B1830:C1830"/>
    <mergeCell ref="F1830:G1830"/>
    <mergeCell ref="B1831:C1831"/>
    <mergeCell ref="F1831:G1831"/>
    <mergeCell ref="B1832:C1832"/>
    <mergeCell ref="F1832:G1832"/>
    <mergeCell ref="B1833:C1833"/>
    <mergeCell ref="F1833:G1833"/>
    <mergeCell ref="B1834:C1834"/>
    <mergeCell ref="F1834:G1834"/>
    <mergeCell ref="B1835:C1835"/>
    <mergeCell ref="F1835:G1835"/>
    <mergeCell ref="B1836:C1836"/>
    <mergeCell ref="F1836:G1836"/>
    <mergeCell ref="B1837:C1837"/>
    <mergeCell ref="F1837:G1837"/>
    <mergeCell ref="B1838:C1838"/>
    <mergeCell ref="F1838:G1838"/>
    <mergeCell ref="B1839:C1839"/>
    <mergeCell ref="F1839:G1839"/>
    <mergeCell ref="B1840:C1840"/>
    <mergeCell ref="F1840:G1840"/>
    <mergeCell ref="B1841:C1841"/>
    <mergeCell ref="F1841:G1841"/>
    <mergeCell ref="B1842:C1842"/>
    <mergeCell ref="F1842:G1842"/>
    <mergeCell ref="B1843:C1843"/>
    <mergeCell ref="F1843:G1843"/>
    <mergeCell ref="B1844:C1844"/>
    <mergeCell ref="F1844:G1844"/>
    <mergeCell ref="B1845:C1845"/>
    <mergeCell ref="F1845:G1845"/>
    <mergeCell ref="B1846:C1846"/>
    <mergeCell ref="F1846:G1846"/>
    <mergeCell ref="B1847:C1847"/>
    <mergeCell ref="F1847:G1847"/>
    <mergeCell ref="B1848:C1848"/>
    <mergeCell ref="F1848:G1848"/>
    <mergeCell ref="B1849:C1849"/>
    <mergeCell ref="F1849:G1849"/>
    <mergeCell ref="B1850:C1850"/>
    <mergeCell ref="F1850:G1850"/>
    <mergeCell ref="B1851:C1851"/>
    <mergeCell ref="F1851:G1851"/>
    <mergeCell ref="B1852:C1852"/>
    <mergeCell ref="F1852:G1852"/>
    <mergeCell ref="B1853:C1853"/>
    <mergeCell ref="F1853:G1853"/>
    <mergeCell ref="B1854:C1854"/>
    <mergeCell ref="F1854:G1854"/>
    <mergeCell ref="B1855:C1855"/>
    <mergeCell ref="F1855:G1855"/>
    <mergeCell ref="B1856:C1856"/>
    <mergeCell ref="F1856:G1856"/>
    <mergeCell ref="B1857:C1857"/>
    <mergeCell ref="F1857:G1857"/>
    <mergeCell ref="B1858:C1858"/>
    <mergeCell ref="F1858:G1858"/>
    <mergeCell ref="B1859:C1859"/>
    <mergeCell ref="F1859:G1859"/>
    <mergeCell ref="B1860:C1860"/>
    <mergeCell ref="F1860:G1860"/>
    <mergeCell ref="B1861:C1861"/>
    <mergeCell ref="F1861:G1861"/>
    <mergeCell ref="B1862:C1862"/>
    <mergeCell ref="F1862:G1862"/>
    <mergeCell ref="B1863:C1863"/>
    <mergeCell ref="F1863:G1863"/>
    <mergeCell ref="B1864:C1864"/>
    <mergeCell ref="F1864:G1864"/>
    <mergeCell ref="B1865:C1865"/>
    <mergeCell ref="F1865:G1865"/>
    <mergeCell ref="B1866:C1866"/>
    <mergeCell ref="F1866:G1866"/>
    <mergeCell ref="B1867:C1867"/>
    <mergeCell ref="F1867:G1867"/>
    <mergeCell ref="B1868:C1868"/>
    <mergeCell ref="F1868:G1868"/>
    <mergeCell ref="B1869:C1869"/>
    <mergeCell ref="F1869:G1869"/>
    <mergeCell ref="B1870:C1870"/>
    <mergeCell ref="F1870:G1870"/>
    <mergeCell ref="B1871:C1871"/>
    <mergeCell ref="F1871:G1871"/>
    <mergeCell ref="B1872:C1872"/>
    <mergeCell ref="F1872:G1872"/>
    <mergeCell ref="B1873:C1873"/>
    <mergeCell ref="F1873:G1873"/>
    <mergeCell ref="B1874:C1874"/>
    <mergeCell ref="F1874:G1874"/>
    <mergeCell ref="B1875:C1875"/>
    <mergeCell ref="F1875:G1875"/>
    <mergeCell ref="B1876:C1876"/>
    <mergeCell ref="F1876:G1876"/>
    <mergeCell ref="B1877:C1877"/>
    <mergeCell ref="F1877:G1877"/>
    <mergeCell ref="B1878:C1878"/>
    <mergeCell ref="F1878:G1878"/>
    <mergeCell ref="B1879:C1879"/>
    <mergeCell ref="F1879:G1879"/>
    <mergeCell ref="B1880:C1880"/>
    <mergeCell ref="F1880:G1880"/>
    <mergeCell ref="B1881:C1881"/>
    <mergeCell ref="F1881:G1881"/>
    <mergeCell ref="B1882:C1882"/>
    <mergeCell ref="F1882:G1882"/>
    <mergeCell ref="B1883:C1883"/>
    <mergeCell ref="F1883:G1883"/>
    <mergeCell ref="B1884:C1884"/>
    <mergeCell ref="F1884:G1884"/>
    <mergeCell ref="B1885:C1885"/>
    <mergeCell ref="F1885:G1885"/>
    <mergeCell ref="B1886:C1886"/>
    <mergeCell ref="F1886:G1886"/>
    <mergeCell ref="B1887:C1887"/>
    <mergeCell ref="F1887:G1887"/>
    <mergeCell ref="B1888:C1888"/>
    <mergeCell ref="F1888:G1888"/>
    <mergeCell ref="B1889:C1889"/>
    <mergeCell ref="F1889:G1889"/>
    <mergeCell ref="B1890:C1890"/>
    <mergeCell ref="F1890:G1890"/>
    <mergeCell ref="B1891:C1891"/>
    <mergeCell ref="F1891:G1891"/>
    <mergeCell ref="B1892:C1892"/>
    <mergeCell ref="F1892:G1892"/>
    <mergeCell ref="B1893:C1893"/>
    <mergeCell ref="F1893:G1893"/>
    <mergeCell ref="B1894:C1894"/>
    <mergeCell ref="F1894:G1894"/>
    <mergeCell ref="B1895:C1895"/>
    <mergeCell ref="F1895:G1895"/>
    <mergeCell ref="B1896:C1896"/>
    <mergeCell ref="F1896:G1896"/>
    <mergeCell ref="B1897:C1897"/>
    <mergeCell ref="F1897:G1897"/>
    <mergeCell ref="B1898:C1898"/>
    <mergeCell ref="F1898:G1898"/>
    <mergeCell ref="B1899:C1899"/>
    <mergeCell ref="F1899:G1899"/>
    <mergeCell ref="B1900:C1900"/>
    <mergeCell ref="F1900:G1900"/>
    <mergeCell ref="B1901:C1901"/>
    <mergeCell ref="F1901:G1901"/>
    <mergeCell ref="B1902:C1902"/>
    <mergeCell ref="F1902:G1902"/>
    <mergeCell ref="B1903:C1903"/>
    <mergeCell ref="F1903:G1903"/>
    <mergeCell ref="B1904:C1904"/>
    <mergeCell ref="F1904:G1904"/>
    <mergeCell ref="B1905:C1905"/>
    <mergeCell ref="F1905:G1905"/>
    <mergeCell ref="B1906:C1906"/>
    <mergeCell ref="F1906:G1906"/>
    <mergeCell ref="B1907:C1907"/>
    <mergeCell ref="F1907:G1907"/>
    <mergeCell ref="B1908:C1908"/>
    <mergeCell ref="F1908:G1908"/>
    <mergeCell ref="B1909:C1909"/>
    <mergeCell ref="F1909:G1909"/>
    <mergeCell ref="B1910:C1910"/>
    <mergeCell ref="F1910:G1910"/>
    <mergeCell ref="B1911:C1911"/>
    <mergeCell ref="F1911:G1911"/>
    <mergeCell ref="B1912:C1912"/>
    <mergeCell ref="F1912:G1912"/>
    <mergeCell ref="B1913:C1913"/>
    <mergeCell ref="F1913:G1913"/>
    <mergeCell ref="B1914:C1914"/>
    <mergeCell ref="F1914:G1914"/>
    <mergeCell ref="B1915:C1915"/>
    <mergeCell ref="F1915:G1915"/>
    <mergeCell ref="B1916:C1916"/>
    <mergeCell ref="F1916:G1916"/>
    <mergeCell ref="B1917:C1917"/>
    <mergeCell ref="F1917:G1917"/>
    <mergeCell ref="B1918:C1918"/>
    <mergeCell ref="F1918:G1918"/>
    <mergeCell ref="B1919:C1919"/>
    <mergeCell ref="F1919:G1919"/>
    <mergeCell ref="B1920:C1920"/>
    <mergeCell ref="F1920:G1920"/>
    <mergeCell ref="B1921:C1921"/>
    <mergeCell ref="F1921:G1921"/>
    <mergeCell ref="B1922:C1922"/>
    <mergeCell ref="F1922:G1922"/>
    <mergeCell ref="B1923:C1923"/>
    <mergeCell ref="F1923:G1923"/>
    <mergeCell ref="B1924:C1924"/>
    <mergeCell ref="F1924:G1924"/>
    <mergeCell ref="B1925:C1925"/>
    <mergeCell ref="F1925:G1925"/>
    <mergeCell ref="B1926:C1926"/>
    <mergeCell ref="F1926:G1926"/>
    <mergeCell ref="B1927:C1927"/>
    <mergeCell ref="F1927:G1927"/>
    <mergeCell ref="B1928:C1928"/>
    <mergeCell ref="F1928:G1928"/>
    <mergeCell ref="B1929:C1929"/>
    <mergeCell ref="F1929:G1929"/>
    <mergeCell ref="B1930:C1930"/>
    <mergeCell ref="F1930:G1930"/>
    <mergeCell ref="B1931:C1931"/>
    <mergeCell ref="F1931:G1931"/>
    <mergeCell ref="B1932:C1932"/>
    <mergeCell ref="F1932:G1932"/>
    <mergeCell ref="B1933:C1933"/>
    <mergeCell ref="F1933:G1933"/>
    <mergeCell ref="B1934:C1934"/>
    <mergeCell ref="F1934:G1934"/>
    <mergeCell ref="B1935:C1935"/>
    <mergeCell ref="F1935:G1935"/>
    <mergeCell ref="B1936:C1936"/>
    <mergeCell ref="F1936:G1936"/>
    <mergeCell ref="B1937:C1937"/>
    <mergeCell ref="F1937:G1937"/>
    <mergeCell ref="B1947:C1947"/>
    <mergeCell ref="F1947:G1947"/>
    <mergeCell ref="B1948:C1948"/>
    <mergeCell ref="F1948:G1948"/>
    <mergeCell ref="B1949:C1949"/>
    <mergeCell ref="F1949:G1949"/>
    <mergeCell ref="B1950:C1950"/>
    <mergeCell ref="F1950:G1950"/>
    <mergeCell ref="B1938:C1938"/>
    <mergeCell ref="F1938:G1938"/>
    <mergeCell ref="B1939:C1939"/>
    <mergeCell ref="F1939:G1939"/>
    <mergeCell ref="B1940:C1940"/>
    <mergeCell ref="F1940:G1940"/>
    <mergeCell ref="B1941:C1941"/>
    <mergeCell ref="F1941:G1941"/>
    <mergeCell ref="B1942:C1942"/>
    <mergeCell ref="F1942:G1942"/>
    <mergeCell ref="B1943:C1943"/>
    <mergeCell ref="F1943:G1943"/>
    <mergeCell ref="B1944:C1944"/>
    <mergeCell ref="F1944:G1944"/>
    <mergeCell ref="B1945:C1945"/>
    <mergeCell ref="F1945:G1945"/>
    <mergeCell ref="B1946:C1946"/>
    <mergeCell ref="F1946:G1946"/>
  </mergeCells>
  <phoneticPr fontId="2"/>
  <conditionalFormatting sqref="F14">
    <cfRule type="expression" dxfId="5" priority="2" stopIfTrue="1">
      <formula>AND(ABS($L$15)&lt;10^$F$14,$L$15&lt;&gt;0)</formula>
    </cfRule>
  </conditionalFormatting>
  <conditionalFormatting sqref="B1955:C1955">
    <cfRule type="cellIs" dxfId="4" priority="3" stopIfTrue="1" operator="notEqual">
      <formula>$B$12</formula>
    </cfRule>
  </conditionalFormatting>
  <conditionalFormatting sqref="F1955:G1955">
    <cfRule type="cellIs" dxfId="3" priority="4" stopIfTrue="1" operator="notEqual">
      <formula>$F$12</formula>
    </cfRule>
  </conditionalFormatting>
  <conditionalFormatting sqref="F11">
    <cfRule type="expression" dxfId="2" priority="1">
      <formula>F11="未受領"</formula>
    </cfRule>
  </conditionalFormatting>
  <dataValidations count="2">
    <dataValidation type="list" allowBlank="1" showInputMessage="1" showErrorMessage="1" sqref="J8 F9" xr:uid="{00000000-0002-0000-0000-000000000000}">
      <formula1>"有り,無し"</formula1>
    </dataValidation>
    <dataValidation type="list" allowBlank="1" showInputMessage="1" showErrorMessage="1" sqref="F11" xr:uid="{00000000-0002-0000-0000-000001000000}">
      <formula1>"受領済,未受領"</formula1>
    </dataValidation>
  </dataValidations>
  <printOptions headings="1" gridLines="1"/>
  <pageMargins left="0.78740157480314965" right="0.78740157480314965" top="0.98425196850393704" bottom="0.98425196850393704" header="0.51181102362204722" footer="0.51181102362204722"/>
  <pageSetup paperSize="9" scale="70"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Macro4">
                <anchor moveWithCells="1" sizeWithCells="1">
                  <from>
                    <xdr:col>8</xdr:col>
                    <xdr:colOff>165100</xdr:colOff>
                    <xdr:row>8</xdr:row>
                    <xdr:rowOff>114300</xdr:rowOff>
                  </from>
                  <to>
                    <xdr:col>9</xdr:col>
                    <xdr:colOff>533400</xdr:colOff>
                    <xdr:row>12</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2000000}">
          <x14:formula1>
            <xm:f>バックデータ!$A$6:$A$26</xm:f>
          </x14:formula1>
          <xm:sqref>J4</xm:sqref>
        </x14:dataValidation>
        <x14:dataValidation type="list" allowBlank="1" showInputMessage="1" showErrorMessage="1" xr:uid="{00000000-0002-0000-0000-000003000000}">
          <x14:formula1>
            <xm:f>バックデータ!$A$4:$F$4</xm:f>
          </x14:formula1>
          <xm:sqref>H5</xm:sqref>
        </x14:dataValidation>
        <x14:dataValidation type="list" allowBlank="1" showInputMessage="1" showErrorMessage="1" xr:uid="{00000000-0002-0000-0000-000004000000}">
          <x14:formula1>
            <xm:f>バックデータ!$A$28:$A$59</xm:f>
          </x14:formula1>
          <xm:sqref>F10:H10</xm:sqref>
        </x14:dataValidation>
        <x14:dataValidation type="list" allowBlank="1" showInputMessage="1" showErrorMessage="1" xr:uid="{00000000-0002-0000-0000-000005000000}">
          <x14:formula1>
            <xm:f>バックデータ!$B$4:$G$4</xm:f>
          </x14:formula1>
          <xm:sqref>B3:C3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970"/>
  <sheetViews>
    <sheetView showZeros="0" view="pageBreakPreview" zoomScale="70" zoomScaleNormal="85" zoomScaleSheetLayoutView="70" workbookViewId="0"/>
  </sheetViews>
  <sheetFormatPr defaultRowHeight="13" x14ac:dyDescent="0.2"/>
  <cols>
    <col min="1" max="1" width="11" bestFit="1" customWidth="1"/>
    <col min="2" max="2" width="9.453125" customWidth="1"/>
    <col min="3" max="3" width="3.36328125" customWidth="1"/>
    <col min="4" max="4" width="9.453125" customWidth="1"/>
    <col min="5" max="5" width="12.08984375" bestFit="1" customWidth="1"/>
    <col min="6" max="6" width="11" customWidth="1"/>
    <col min="7" max="7" width="6.6328125" customWidth="1"/>
    <col min="8" max="8" width="2.08984375" customWidth="1"/>
    <col min="9" max="9" width="13" customWidth="1"/>
    <col min="10" max="10" width="14.7265625" customWidth="1"/>
    <col min="11" max="11" width="15.453125" customWidth="1"/>
    <col min="12" max="12" width="11.26953125" customWidth="1"/>
    <col min="13" max="13" width="13.36328125" bestFit="1" customWidth="1"/>
  </cols>
  <sheetData>
    <row r="1" spans="1:13" ht="18" customHeight="1" x14ac:dyDescent="0.2">
      <c r="A1" s="23" t="s">
        <v>10</v>
      </c>
      <c r="B1" s="338">
        <f>+入力表!B4</f>
        <v>0</v>
      </c>
      <c r="C1" s="338"/>
      <c r="D1" s="338"/>
      <c r="E1" s="233" t="s">
        <v>0</v>
      </c>
      <c r="F1" s="341">
        <f>+入力表!B7</f>
        <v>21080006</v>
      </c>
      <c r="G1" s="341"/>
      <c r="H1" s="341"/>
      <c r="I1" s="233" t="s">
        <v>1</v>
      </c>
      <c r="J1" s="234" t="str">
        <f>+入力表!B3</f>
        <v>由肥明子</v>
      </c>
    </row>
    <row r="2" spans="1:13" ht="18" customHeight="1" x14ac:dyDescent="0.2">
      <c r="A2" s="24" t="s">
        <v>17</v>
      </c>
      <c r="B2" s="339" t="s">
        <v>6</v>
      </c>
      <c r="C2" s="339"/>
      <c r="D2" s="339"/>
      <c r="E2" s="339"/>
      <c r="F2" s="339"/>
      <c r="G2" s="339"/>
      <c r="H2" s="339"/>
      <c r="I2" s="339"/>
      <c r="J2" s="340"/>
    </row>
    <row r="3" spans="1:13" ht="18" customHeight="1" x14ac:dyDescent="0.2">
      <c r="A3" s="2">
        <f>+入力表!B5</f>
        <v>2021</v>
      </c>
      <c r="B3" s="267">
        <f>+入力表!C5</f>
        <v>1024</v>
      </c>
      <c r="C3" s="295" t="str">
        <f>入力表!B6</f>
        <v>地下空間の大規模改革に伴う基本設計その他業務委託(4号線谷町四丁目外5駅の部)</v>
      </c>
      <c r="D3" s="296"/>
      <c r="E3" s="296"/>
      <c r="F3" s="296"/>
      <c r="G3" s="296"/>
      <c r="H3" s="296"/>
      <c r="I3" s="296"/>
      <c r="J3" s="297"/>
    </row>
    <row r="4" spans="1:13" ht="18" customHeight="1" x14ac:dyDescent="0.2">
      <c r="A4" s="24" t="s">
        <v>14</v>
      </c>
      <c r="B4" s="235">
        <f>+入力表!B8</f>
        <v>0</v>
      </c>
      <c r="C4" s="236" t="s">
        <v>5</v>
      </c>
      <c r="D4" s="237">
        <f>+入力表!B9</f>
        <v>44820</v>
      </c>
      <c r="E4" s="238" t="s">
        <v>7</v>
      </c>
      <c r="F4" s="239" t="str">
        <f>+入力表!B10</f>
        <v>㈱KEN　OKUYAMA　DESIGN</v>
      </c>
      <c r="G4" s="240"/>
      <c r="H4" s="241"/>
      <c r="I4" s="238" t="s">
        <v>2</v>
      </c>
      <c r="J4" s="242">
        <f>+入力表!B11</f>
        <v>0</v>
      </c>
    </row>
    <row r="5" spans="1:13" ht="18" customHeight="1" x14ac:dyDescent="0.2">
      <c r="A5" s="25" t="s">
        <v>3</v>
      </c>
      <c r="B5" s="344">
        <f>IF(+入力表!B12=0,入力表!F12,入力表!B12)</f>
        <v>44000000</v>
      </c>
      <c r="C5" s="344"/>
      <c r="D5" s="345"/>
      <c r="E5" s="243" t="s">
        <v>4</v>
      </c>
      <c r="F5" s="346">
        <f>B5*入力表!D1953/(1+入力表!D1953)</f>
        <v>3999999.9999999995</v>
      </c>
      <c r="G5" s="347"/>
      <c r="H5" s="244" t="s">
        <v>8</v>
      </c>
      <c r="I5" s="245" t="s">
        <v>9</v>
      </c>
      <c r="J5" s="77">
        <f>+入力表!B13</f>
        <v>0</v>
      </c>
    </row>
    <row r="6" spans="1:13" ht="18" customHeight="1" x14ac:dyDescent="0.2">
      <c r="A6" s="330" t="s">
        <v>16</v>
      </c>
      <c r="B6" s="331"/>
      <c r="C6" s="331"/>
      <c r="D6" s="331"/>
      <c r="E6" s="332" t="str">
        <f>IF(入力表!F1951=0,"",入力表!J16)</f>
        <v/>
      </c>
      <c r="F6" s="333"/>
      <c r="G6" s="334"/>
      <c r="H6" s="333" t="str">
        <f>IF(入力表!F1951=0,"",入力表!F16)</f>
        <v/>
      </c>
      <c r="I6" s="333"/>
      <c r="J6" s="335"/>
      <c r="K6" s="54" t="s">
        <v>68</v>
      </c>
      <c r="L6" s="10" t="s">
        <v>69</v>
      </c>
      <c r="M6" s="30" t="s">
        <v>70</v>
      </c>
    </row>
    <row r="7" spans="1:13" ht="18" customHeight="1" x14ac:dyDescent="0.2">
      <c r="A7" s="300">
        <f>+入力表!A17</f>
        <v>0</v>
      </c>
      <c r="B7" s="301"/>
      <c r="C7" s="301"/>
      <c r="D7" s="301"/>
      <c r="E7" s="302">
        <f>+IF(入力表!F$12=0,入力表!B17,入力表!J17)</f>
        <v>0</v>
      </c>
      <c r="F7" s="302"/>
      <c r="G7" s="302"/>
      <c r="H7" s="302" t="str">
        <f>IF(LEN(予定価格!G5)=0,"",IF(AND(LEN(予定価格!G5)=1,LEN(予定価格!H5)=1),0,IF(入力表!$F$1951=0,"",入力表!F17)))</f>
        <v/>
      </c>
      <c r="I7" s="302"/>
      <c r="J7" s="303"/>
    </row>
    <row r="8" spans="1:13" ht="18" customHeight="1" x14ac:dyDescent="0.2">
      <c r="A8" s="300">
        <f>+入力表!A18</f>
        <v>0</v>
      </c>
      <c r="B8" s="301"/>
      <c r="C8" s="301"/>
      <c r="D8" s="301"/>
      <c r="E8" s="302">
        <f>+IF(入力表!F$12=0,入力表!B18,入力表!J18)</f>
        <v>0</v>
      </c>
      <c r="F8" s="302"/>
      <c r="G8" s="302"/>
      <c r="H8" s="302" t="str">
        <f>IF(LEN(予定価格!G6)=0,"",IF(AND(LEN(予定価格!G6)=1,LEN(予定価格!H6)=1),0,IF(入力表!$F$1951=0,"",入力表!F18)))</f>
        <v/>
      </c>
      <c r="I8" s="302"/>
      <c r="J8" s="303"/>
      <c r="K8" t="s">
        <v>71</v>
      </c>
      <c r="L8" t="s">
        <v>72</v>
      </c>
      <c r="M8" t="s">
        <v>73</v>
      </c>
    </row>
    <row r="9" spans="1:13" ht="18" customHeight="1" x14ac:dyDescent="0.2">
      <c r="A9" s="342" t="str">
        <f>+入力表!A19</f>
        <v>基本設計の部</v>
      </c>
      <c r="B9" s="343"/>
      <c r="C9" s="343"/>
      <c r="D9" s="343"/>
      <c r="E9" s="336"/>
      <c r="F9" s="336"/>
      <c r="G9" s="336"/>
      <c r="H9" s="336" t="str">
        <f>IF(LEN(予定価格!G7)=0,"",IF(AND(LEN(予定価格!G7)=1,LEN(予定価格!H7)=1),0,IF(入力表!$F$1951=0,"",入力表!F19)))</f>
        <v/>
      </c>
      <c r="I9" s="336"/>
      <c r="J9" s="337"/>
      <c r="K9" s="298">
        <f>SUM(E10:G50)</f>
        <v>16000000</v>
      </c>
      <c r="L9" s="299">
        <f>K9*入力表!D1953</f>
        <v>1600000</v>
      </c>
      <c r="M9" s="299">
        <f>K9+L9</f>
        <v>17600000</v>
      </c>
    </row>
    <row r="10" spans="1:13" ht="18" customHeight="1" x14ac:dyDescent="0.2">
      <c r="A10" s="300" t="str">
        <f>+入力表!A20</f>
        <v>4号線谷町四丁目駅</v>
      </c>
      <c r="B10" s="301"/>
      <c r="C10" s="301"/>
      <c r="D10" s="301"/>
      <c r="E10" s="302">
        <f>+IF(入力表!F$12=0,入力表!B20,入力表!J20)</f>
        <v>8000000</v>
      </c>
      <c r="F10" s="302"/>
      <c r="G10" s="302"/>
      <c r="H10" s="302" t="str">
        <f>IF(LEN(予定価格!G8)=0,"",IF(AND(LEN(予定価格!G8)=1,LEN(予定価格!H8)=1),0,IF(入力表!$F$1951=0,"",入力表!F20)))</f>
        <v/>
      </c>
      <c r="I10" s="302"/>
      <c r="J10" s="303"/>
      <c r="K10" s="298"/>
      <c r="L10" s="299"/>
      <c r="M10" s="299"/>
    </row>
    <row r="11" spans="1:13" ht="18" customHeight="1" x14ac:dyDescent="0.2">
      <c r="A11" s="300" t="str">
        <f>+入力表!A21</f>
        <v>4号線森ノ宮駅</v>
      </c>
      <c r="B11" s="301"/>
      <c r="C11" s="301"/>
      <c r="D11" s="301"/>
      <c r="E11" s="302">
        <f>+IF(入力表!F$12=0,入力表!B21,入力表!J21)</f>
        <v>8000000</v>
      </c>
      <c r="F11" s="302"/>
      <c r="G11" s="302"/>
      <c r="H11" s="302" t="str">
        <f>IF(LEN(予定価格!G9)=0,"",IF(AND(LEN(予定価格!G9)=1,LEN(予定価格!H9)=1),0,IF(入力表!$F$1951=0,"",入力表!F21)))</f>
        <v/>
      </c>
      <c r="I11" s="302"/>
      <c r="J11" s="303"/>
      <c r="K11" s="298"/>
      <c r="L11" s="299"/>
      <c r="M11" s="299"/>
    </row>
    <row r="12" spans="1:13" ht="18" hidden="1" customHeight="1" x14ac:dyDescent="0.2">
      <c r="A12" s="300">
        <f>+入力表!A22</f>
        <v>0</v>
      </c>
      <c r="B12" s="301"/>
      <c r="C12" s="301"/>
      <c r="D12" s="301"/>
      <c r="E12" s="302">
        <f>+IF(入力表!F$12=0,入力表!B22,入力表!J22)</f>
        <v>0</v>
      </c>
      <c r="F12" s="302"/>
      <c r="G12" s="302"/>
      <c r="H12" s="302" t="str">
        <f>IF(LEN(予定価格!G10)=0,"",IF(AND(LEN(予定価格!G10)=1,LEN(予定価格!H10)=1),0,IF(入力表!$F$1951=0,"",入力表!F22)))</f>
        <v/>
      </c>
      <c r="I12" s="302"/>
      <c r="J12" s="303"/>
      <c r="K12" s="298"/>
      <c r="L12" s="299"/>
      <c r="M12" s="299"/>
    </row>
    <row r="13" spans="1:13" ht="18" hidden="1" customHeight="1" x14ac:dyDescent="0.2">
      <c r="A13" s="300">
        <f>+入力表!A23</f>
        <v>0</v>
      </c>
      <c r="B13" s="301"/>
      <c r="C13" s="301"/>
      <c r="D13" s="301"/>
      <c r="E13" s="302">
        <f>+IF(入力表!F$12=0,入力表!B23,入力表!J23)</f>
        <v>0</v>
      </c>
      <c r="F13" s="302"/>
      <c r="G13" s="302"/>
      <c r="H13" s="302" t="str">
        <f>IF(LEN(予定価格!G11)=0,"",IF(AND(LEN(予定価格!G11)=1,LEN(予定価格!H11)=1),0,IF(入力表!$F$1951=0,"",入力表!F23)))</f>
        <v/>
      </c>
      <c r="I13" s="302"/>
      <c r="J13" s="303"/>
      <c r="K13" s="298"/>
      <c r="L13" s="299"/>
      <c r="M13" s="299"/>
    </row>
    <row r="14" spans="1:13" ht="18" hidden="1" customHeight="1" x14ac:dyDescent="0.2">
      <c r="A14" s="300">
        <f>+入力表!A24</f>
        <v>0</v>
      </c>
      <c r="B14" s="301"/>
      <c r="C14" s="301"/>
      <c r="D14" s="301"/>
      <c r="E14" s="302">
        <f>+IF(入力表!F$12=0,入力表!B24,入力表!J24)</f>
        <v>0</v>
      </c>
      <c r="F14" s="302"/>
      <c r="G14" s="302"/>
      <c r="H14" s="302" t="str">
        <f>IF(LEN(予定価格!G12)=0,"",IF(AND(LEN(予定価格!G12)=1,LEN(予定価格!H12)=1),0,IF(入力表!$F$1951=0,"",入力表!F24)))</f>
        <v/>
      </c>
      <c r="I14" s="302"/>
      <c r="J14" s="303"/>
      <c r="K14" s="298"/>
      <c r="L14" s="299"/>
      <c r="M14" s="299"/>
    </row>
    <row r="15" spans="1:13" ht="18" hidden="1" customHeight="1" x14ac:dyDescent="0.2">
      <c r="A15" s="300">
        <f>+入力表!A25</f>
        <v>0</v>
      </c>
      <c r="B15" s="301"/>
      <c r="C15" s="301"/>
      <c r="D15" s="301"/>
      <c r="E15" s="302">
        <f>+IF(入力表!F$12=0,入力表!B25,入力表!J25)</f>
        <v>0</v>
      </c>
      <c r="F15" s="302"/>
      <c r="G15" s="302"/>
      <c r="H15" s="302" t="str">
        <f>IF(LEN(予定価格!G13)=0,"",IF(AND(LEN(予定価格!G13)=1,LEN(予定価格!H13)=1),0,IF(入力表!$F$1951=0,"",入力表!F25)))</f>
        <v/>
      </c>
      <c r="I15" s="302"/>
      <c r="J15" s="303"/>
      <c r="K15" s="298"/>
      <c r="L15" s="299"/>
      <c r="M15" s="299"/>
    </row>
    <row r="16" spans="1:13" ht="18" hidden="1" customHeight="1" x14ac:dyDescent="0.2">
      <c r="A16" s="300">
        <f>+入力表!A26</f>
        <v>0</v>
      </c>
      <c r="B16" s="301"/>
      <c r="C16" s="301"/>
      <c r="D16" s="301"/>
      <c r="E16" s="302">
        <f>+IF(入力表!F$12=0,入力表!B26,入力表!J26)</f>
        <v>0</v>
      </c>
      <c r="F16" s="302"/>
      <c r="G16" s="302"/>
      <c r="H16" s="302" t="str">
        <f>IF(LEN(予定価格!G14)=0,"",IF(AND(LEN(予定価格!G14)=1,LEN(予定価格!H14)=1),0,IF(入力表!$F$1951=0,"",入力表!F26)))</f>
        <v/>
      </c>
      <c r="I16" s="302"/>
      <c r="J16" s="303"/>
      <c r="K16" s="298"/>
      <c r="L16" s="299"/>
      <c r="M16" s="299"/>
    </row>
    <row r="17" spans="1:13" ht="18" hidden="1" customHeight="1" x14ac:dyDescent="0.2">
      <c r="A17" s="300">
        <f>+入力表!A27</f>
        <v>0</v>
      </c>
      <c r="B17" s="301"/>
      <c r="C17" s="301"/>
      <c r="D17" s="301"/>
      <c r="E17" s="302">
        <f>+IF(入力表!F$12=0,入力表!B27,入力表!J27)</f>
        <v>0</v>
      </c>
      <c r="F17" s="302"/>
      <c r="G17" s="302"/>
      <c r="H17" s="302" t="str">
        <f>IF(LEN(予定価格!G15)=0,"",IF(AND(LEN(予定価格!G15)=1,LEN(予定価格!H15)=1),0,IF(入力表!$F$1951=0,"",入力表!F27)))</f>
        <v/>
      </c>
      <c r="I17" s="302"/>
      <c r="J17" s="303"/>
      <c r="K17" s="298"/>
      <c r="L17" s="299"/>
      <c r="M17" s="299"/>
    </row>
    <row r="18" spans="1:13" ht="18" hidden="1" customHeight="1" x14ac:dyDescent="0.2">
      <c r="A18" s="300">
        <f>+入力表!A28</f>
        <v>0</v>
      </c>
      <c r="B18" s="301"/>
      <c r="C18" s="301"/>
      <c r="D18" s="301"/>
      <c r="E18" s="302">
        <f>+IF(入力表!F$12=0,入力表!B28,入力表!J28)</f>
        <v>0</v>
      </c>
      <c r="F18" s="302"/>
      <c r="G18" s="302"/>
      <c r="H18" s="302" t="str">
        <f>IF(LEN(予定価格!G16)=0,"",IF(AND(LEN(予定価格!G16)=1,LEN(予定価格!H16)=1),0,IF(入力表!$F$1951=0,"",入力表!F28)))</f>
        <v/>
      </c>
      <c r="I18" s="302"/>
      <c r="J18" s="303"/>
      <c r="K18" s="298"/>
      <c r="L18" s="299"/>
      <c r="M18" s="299"/>
    </row>
    <row r="19" spans="1:13" ht="18" hidden="1" customHeight="1" x14ac:dyDescent="0.2">
      <c r="A19" s="300">
        <f>+入力表!A29</f>
        <v>0</v>
      </c>
      <c r="B19" s="301"/>
      <c r="C19" s="301"/>
      <c r="D19" s="301"/>
      <c r="E19" s="302">
        <f>+IF(入力表!F$12=0,入力表!B29,入力表!J29)</f>
        <v>0</v>
      </c>
      <c r="F19" s="302"/>
      <c r="G19" s="302"/>
      <c r="H19" s="302" t="str">
        <f>IF(LEN(予定価格!G17)=0,"",IF(AND(LEN(予定価格!G17)=1,LEN(予定価格!H17)=1),0,IF(入力表!$F$1951=0,"",入力表!F29)))</f>
        <v/>
      </c>
      <c r="I19" s="302"/>
      <c r="J19" s="303"/>
      <c r="K19" s="298"/>
      <c r="L19" s="299"/>
      <c r="M19" s="299"/>
    </row>
    <row r="20" spans="1:13" ht="18" hidden="1" customHeight="1" x14ac:dyDescent="0.2">
      <c r="A20" s="300">
        <f>+入力表!A30</f>
        <v>0</v>
      </c>
      <c r="B20" s="301"/>
      <c r="C20" s="301"/>
      <c r="D20" s="301"/>
      <c r="E20" s="302">
        <f>+IF(入力表!F$12=0,入力表!B30,入力表!J30)</f>
        <v>0</v>
      </c>
      <c r="F20" s="302"/>
      <c r="G20" s="302"/>
      <c r="H20" s="302" t="str">
        <f>IF(LEN(予定価格!G18)=0,"",IF(AND(LEN(予定価格!G18)=1,LEN(予定価格!H18)=1),0,IF(入力表!$F$1951=0,"",入力表!F30)))</f>
        <v/>
      </c>
      <c r="I20" s="302"/>
      <c r="J20" s="303"/>
      <c r="K20" s="298"/>
      <c r="L20" s="299"/>
      <c r="M20" s="299"/>
    </row>
    <row r="21" spans="1:13" ht="18" hidden="1" customHeight="1" x14ac:dyDescent="0.2">
      <c r="A21" s="300">
        <f>+入力表!A31</f>
        <v>0</v>
      </c>
      <c r="B21" s="301"/>
      <c r="C21" s="301"/>
      <c r="D21" s="301"/>
      <c r="E21" s="302">
        <f>+IF(入力表!F$12=0,入力表!B31,入力表!J31)</f>
        <v>0</v>
      </c>
      <c r="F21" s="302"/>
      <c r="G21" s="302"/>
      <c r="H21" s="302" t="str">
        <f>IF(LEN(予定価格!G19)=0,"",IF(AND(LEN(予定価格!G19)=1,LEN(予定価格!H19)=1),0,IF(入力表!$F$1951=0,"",入力表!F31)))</f>
        <v/>
      </c>
      <c r="I21" s="302"/>
      <c r="J21" s="303"/>
      <c r="K21" s="298"/>
      <c r="L21" s="299"/>
      <c r="M21" s="299"/>
    </row>
    <row r="22" spans="1:13" ht="18" hidden="1" customHeight="1" x14ac:dyDescent="0.2">
      <c r="A22" s="300">
        <f>+入力表!A32</f>
        <v>0</v>
      </c>
      <c r="B22" s="301"/>
      <c r="C22" s="301"/>
      <c r="D22" s="301"/>
      <c r="E22" s="302">
        <f>+IF(入力表!F$12=0,入力表!B32,入力表!J32)</f>
        <v>0</v>
      </c>
      <c r="F22" s="302"/>
      <c r="G22" s="302"/>
      <c r="H22" s="302" t="str">
        <f>IF(LEN(予定価格!G20)=0,"",IF(AND(LEN(予定価格!G20)=1,LEN(予定価格!H20)=1),0,IF(入力表!$F$1951=0,"",入力表!F32)))</f>
        <v/>
      </c>
      <c r="I22" s="302"/>
      <c r="J22" s="303"/>
      <c r="K22" s="298"/>
      <c r="L22" s="299"/>
      <c r="M22" s="299"/>
    </row>
    <row r="23" spans="1:13" ht="18" hidden="1" customHeight="1" x14ac:dyDescent="0.2">
      <c r="A23" s="300">
        <f>+入力表!A33</f>
        <v>0</v>
      </c>
      <c r="B23" s="301"/>
      <c r="C23" s="301"/>
      <c r="D23" s="301"/>
      <c r="E23" s="302">
        <f>+IF(入力表!F$12=0,入力表!B33,入力表!J33)</f>
        <v>0</v>
      </c>
      <c r="F23" s="302"/>
      <c r="G23" s="302"/>
      <c r="H23" s="302" t="str">
        <f>IF(LEN(予定価格!G21)=0,"",IF(AND(LEN(予定価格!G21)=1,LEN(予定価格!H21)=1),0,IF(入力表!$F$1951=0,"",入力表!F33)))</f>
        <v/>
      </c>
      <c r="I23" s="302"/>
      <c r="J23" s="303"/>
      <c r="K23" s="298"/>
      <c r="L23" s="299"/>
      <c r="M23" s="299"/>
    </row>
    <row r="24" spans="1:13" ht="18" hidden="1" customHeight="1" x14ac:dyDescent="0.2">
      <c r="A24" s="300">
        <f>+入力表!A34</f>
        <v>0</v>
      </c>
      <c r="B24" s="301"/>
      <c r="C24" s="301"/>
      <c r="D24" s="301"/>
      <c r="E24" s="302">
        <f>+IF(入力表!F$12=0,入力表!B34,入力表!J34)</f>
        <v>0</v>
      </c>
      <c r="F24" s="302"/>
      <c r="G24" s="302"/>
      <c r="H24" s="302" t="str">
        <f>IF(LEN(予定価格!G22)=0,"",IF(AND(LEN(予定価格!G22)=1,LEN(予定価格!H22)=1),0,IF(入力表!$F$1951=0,"",入力表!F34)))</f>
        <v/>
      </c>
      <c r="I24" s="302"/>
      <c r="J24" s="303"/>
      <c r="K24" s="298"/>
      <c r="L24" s="299"/>
      <c r="M24" s="299"/>
    </row>
    <row r="25" spans="1:13" ht="18" hidden="1" customHeight="1" x14ac:dyDescent="0.2">
      <c r="A25" s="300">
        <f>+入力表!A35</f>
        <v>0</v>
      </c>
      <c r="B25" s="301"/>
      <c r="C25" s="301"/>
      <c r="D25" s="301"/>
      <c r="E25" s="302">
        <f>+IF(入力表!F$12=0,入力表!B35,入力表!J35)</f>
        <v>0</v>
      </c>
      <c r="F25" s="302"/>
      <c r="G25" s="302"/>
      <c r="H25" s="302" t="str">
        <f>IF(LEN(予定価格!G23)=0,"",IF(AND(LEN(予定価格!G23)=1,LEN(予定価格!H23)=1),0,IF(入力表!$F$1951=0,"",入力表!F35)))</f>
        <v/>
      </c>
      <c r="I25" s="302"/>
      <c r="J25" s="303"/>
      <c r="K25" s="298"/>
      <c r="L25" s="299"/>
      <c r="M25" s="299"/>
    </row>
    <row r="26" spans="1:13" ht="18" hidden="1" customHeight="1" x14ac:dyDescent="0.2">
      <c r="A26" s="300">
        <f>+入力表!A36</f>
        <v>0</v>
      </c>
      <c r="B26" s="301"/>
      <c r="C26" s="301"/>
      <c r="D26" s="301"/>
      <c r="E26" s="302">
        <f>+IF(入力表!F$12=0,入力表!B36,入力表!J36)</f>
        <v>0</v>
      </c>
      <c r="F26" s="302"/>
      <c r="G26" s="302"/>
      <c r="H26" s="302" t="str">
        <f>IF(LEN(予定価格!G24)=0,"",IF(AND(LEN(予定価格!G24)=1,LEN(予定価格!H24)=1),0,IF(入力表!$F$1951=0,"",入力表!F36)))</f>
        <v/>
      </c>
      <c r="I26" s="302"/>
      <c r="J26" s="303"/>
      <c r="K26" s="298"/>
      <c r="L26" s="299"/>
      <c r="M26" s="299"/>
    </row>
    <row r="27" spans="1:13" ht="18" hidden="1" customHeight="1" x14ac:dyDescent="0.2">
      <c r="A27" s="300">
        <f>+入力表!A37</f>
        <v>0</v>
      </c>
      <c r="B27" s="301"/>
      <c r="C27" s="301"/>
      <c r="D27" s="301"/>
      <c r="E27" s="302">
        <f>+IF(入力表!F$12=0,入力表!B37,入力表!J37)</f>
        <v>0</v>
      </c>
      <c r="F27" s="302"/>
      <c r="G27" s="302"/>
      <c r="H27" s="302" t="str">
        <f>IF(LEN(予定価格!G25)=0,"",IF(AND(LEN(予定価格!G25)=1,LEN(予定価格!H25)=1),0,IF(入力表!$F$1951=0,"",入力表!F37)))</f>
        <v/>
      </c>
      <c r="I27" s="302"/>
      <c r="J27" s="303"/>
      <c r="K27" s="298"/>
      <c r="L27" s="299"/>
      <c r="M27" s="299"/>
    </row>
    <row r="28" spans="1:13" ht="18" hidden="1" customHeight="1" x14ac:dyDescent="0.2">
      <c r="A28" s="300">
        <f>+入力表!A38</f>
        <v>0</v>
      </c>
      <c r="B28" s="301"/>
      <c r="C28" s="301"/>
      <c r="D28" s="301"/>
      <c r="E28" s="302">
        <f>+IF(入力表!F$12=0,入力表!B38,入力表!J38)</f>
        <v>0</v>
      </c>
      <c r="F28" s="302"/>
      <c r="G28" s="302"/>
      <c r="H28" s="302" t="str">
        <f>IF(LEN(予定価格!G26)=0,"",IF(AND(LEN(予定価格!G26)=1,LEN(予定価格!H26)=1),0,IF(入力表!$F$1951=0,"",入力表!F38)))</f>
        <v/>
      </c>
      <c r="I28" s="302"/>
      <c r="J28" s="303"/>
      <c r="K28" s="298"/>
      <c r="L28" s="299"/>
      <c r="M28" s="299"/>
    </row>
    <row r="29" spans="1:13" ht="18" hidden="1" customHeight="1" x14ac:dyDescent="0.2">
      <c r="A29" s="300">
        <f>+入力表!A39</f>
        <v>0</v>
      </c>
      <c r="B29" s="301"/>
      <c r="C29" s="301"/>
      <c r="D29" s="301"/>
      <c r="E29" s="302">
        <f>+IF(入力表!F$12=0,入力表!B39,入力表!J39)</f>
        <v>0</v>
      </c>
      <c r="F29" s="302"/>
      <c r="G29" s="302"/>
      <c r="H29" s="302" t="str">
        <f>IF(LEN(予定価格!G27)=0,"",IF(AND(LEN(予定価格!G27)=1,LEN(予定価格!H27)=1),0,IF(入力表!$F$1951=0,"",入力表!F39)))</f>
        <v/>
      </c>
      <c r="I29" s="302"/>
      <c r="J29" s="303"/>
      <c r="K29" s="298"/>
      <c r="L29" s="299"/>
      <c r="M29" s="299"/>
    </row>
    <row r="30" spans="1:13" ht="18" hidden="1" customHeight="1" x14ac:dyDescent="0.2">
      <c r="A30" s="300">
        <f>+入力表!A40</f>
        <v>0</v>
      </c>
      <c r="B30" s="301"/>
      <c r="C30" s="301"/>
      <c r="D30" s="301"/>
      <c r="E30" s="302">
        <f>+IF(入力表!F$12=0,入力表!B40,入力表!J40)</f>
        <v>0</v>
      </c>
      <c r="F30" s="302"/>
      <c r="G30" s="302"/>
      <c r="H30" s="302" t="str">
        <f>IF(LEN(予定価格!G28)=0,"",IF(AND(LEN(予定価格!G28)=1,LEN(予定価格!H28)=1),0,IF(入力表!$F$1951=0,"",入力表!F40)))</f>
        <v/>
      </c>
      <c r="I30" s="302"/>
      <c r="J30" s="303"/>
      <c r="K30" s="298"/>
      <c r="L30" s="299"/>
      <c r="M30" s="299"/>
    </row>
    <row r="31" spans="1:13" ht="18" hidden="1" customHeight="1" x14ac:dyDescent="0.2">
      <c r="A31" s="300">
        <f>+入力表!A41</f>
        <v>0</v>
      </c>
      <c r="B31" s="301"/>
      <c r="C31" s="301"/>
      <c r="D31" s="301"/>
      <c r="E31" s="302">
        <f>+IF(入力表!F$12=0,入力表!B41,入力表!J41)</f>
        <v>0</v>
      </c>
      <c r="F31" s="302"/>
      <c r="G31" s="302"/>
      <c r="H31" s="302" t="str">
        <f>IF(LEN(予定価格!G29)=0,"",IF(AND(LEN(予定価格!G29)=1,LEN(予定価格!H29)=1),0,IF(入力表!$F$1951=0,"",入力表!F41)))</f>
        <v/>
      </c>
      <c r="I31" s="302"/>
      <c r="J31" s="303"/>
      <c r="K31" s="298"/>
      <c r="L31" s="299"/>
      <c r="M31" s="299"/>
    </row>
    <row r="32" spans="1:13" ht="18" hidden="1" customHeight="1" x14ac:dyDescent="0.2">
      <c r="A32" s="300">
        <f>+入力表!A42</f>
        <v>0</v>
      </c>
      <c r="B32" s="301"/>
      <c r="C32" s="301"/>
      <c r="D32" s="301"/>
      <c r="E32" s="302">
        <f>+IF(入力表!F$12=0,入力表!B42,入力表!J42)</f>
        <v>0</v>
      </c>
      <c r="F32" s="302"/>
      <c r="G32" s="302"/>
      <c r="H32" s="302" t="str">
        <f>IF(LEN(予定価格!G30)=0,"",IF(AND(LEN(予定価格!G30)=1,LEN(予定価格!H30)=1),0,IF(入力表!$F$1951=0,"",入力表!F42)))</f>
        <v/>
      </c>
      <c r="I32" s="302"/>
      <c r="J32" s="303"/>
      <c r="K32" s="298"/>
      <c r="L32" s="299"/>
      <c r="M32" s="299"/>
    </row>
    <row r="33" spans="1:13" ht="18" hidden="1" customHeight="1" x14ac:dyDescent="0.2">
      <c r="A33" s="300">
        <f>+入力表!A43</f>
        <v>0</v>
      </c>
      <c r="B33" s="301"/>
      <c r="C33" s="301"/>
      <c r="D33" s="301"/>
      <c r="E33" s="302">
        <f>+IF(入力表!F$12=0,入力表!B43,入力表!J43)</f>
        <v>0</v>
      </c>
      <c r="F33" s="302"/>
      <c r="G33" s="302"/>
      <c r="H33" s="302" t="str">
        <f>IF(LEN(予定価格!G31)=0,"",IF(AND(LEN(予定価格!G31)=1,LEN(予定価格!H31)=1),0,IF(入力表!$F$1951=0,"",入力表!F43)))</f>
        <v/>
      </c>
      <c r="I33" s="302"/>
      <c r="J33" s="303"/>
      <c r="K33" s="298"/>
      <c r="L33" s="299"/>
      <c r="M33" s="299"/>
    </row>
    <row r="34" spans="1:13" ht="18" hidden="1" customHeight="1" x14ac:dyDescent="0.2">
      <c r="A34" s="300">
        <f>+入力表!A44</f>
        <v>0</v>
      </c>
      <c r="B34" s="301"/>
      <c r="C34" s="301"/>
      <c r="D34" s="301"/>
      <c r="E34" s="302">
        <f>+IF(入力表!F$12=0,入力表!B44,入力表!J44)</f>
        <v>0</v>
      </c>
      <c r="F34" s="302"/>
      <c r="G34" s="302"/>
      <c r="H34" s="302" t="str">
        <f>IF(LEN(予定価格!G32)=0,"",IF(AND(LEN(予定価格!G32)=1,LEN(予定価格!H32)=1),0,IF(入力表!$F$1951=0,"",入力表!F44)))</f>
        <v/>
      </c>
      <c r="I34" s="302"/>
      <c r="J34" s="303"/>
      <c r="K34" s="298"/>
      <c r="L34" s="299"/>
      <c r="M34" s="299"/>
    </row>
    <row r="35" spans="1:13" ht="18" hidden="1" customHeight="1" x14ac:dyDescent="0.2">
      <c r="A35" s="300">
        <f>+入力表!A45</f>
        <v>0</v>
      </c>
      <c r="B35" s="301"/>
      <c r="C35" s="301"/>
      <c r="D35" s="301"/>
      <c r="E35" s="302">
        <f>+IF(入力表!F$12=0,入力表!B45,入力表!J45)</f>
        <v>0</v>
      </c>
      <c r="F35" s="302"/>
      <c r="G35" s="302"/>
      <c r="H35" s="302" t="str">
        <f>IF(LEN(予定価格!G33)=0,"",IF(AND(LEN(予定価格!G33)=1,LEN(予定価格!H33)=1),0,IF(入力表!$F$1951=0,"",入力表!F45)))</f>
        <v/>
      </c>
      <c r="I35" s="302"/>
      <c r="J35" s="303"/>
      <c r="K35" s="298"/>
      <c r="L35" s="299"/>
      <c r="M35" s="299"/>
    </row>
    <row r="36" spans="1:13" ht="18" hidden="1" customHeight="1" x14ac:dyDescent="0.2">
      <c r="A36" s="300">
        <f>+入力表!A46</f>
        <v>0</v>
      </c>
      <c r="B36" s="301"/>
      <c r="C36" s="301"/>
      <c r="D36" s="301"/>
      <c r="E36" s="302">
        <f>+IF(入力表!F$12=0,入力表!B46,入力表!J46)</f>
        <v>0</v>
      </c>
      <c r="F36" s="302"/>
      <c r="G36" s="302"/>
      <c r="H36" s="302" t="str">
        <f>IF(LEN(予定価格!G34)=0,"",IF(AND(LEN(予定価格!G34)=1,LEN(予定価格!H34)=1),0,IF(入力表!$F$1951=0,"",入力表!F46)))</f>
        <v/>
      </c>
      <c r="I36" s="302"/>
      <c r="J36" s="303"/>
      <c r="K36" s="298"/>
      <c r="L36" s="299"/>
      <c r="M36" s="299"/>
    </row>
    <row r="37" spans="1:13" ht="18" hidden="1" customHeight="1" x14ac:dyDescent="0.2">
      <c r="A37" s="300">
        <f>+入力表!A47</f>
        <v>0</v>
      </c>
      <c r="B37" s="301"/>
      <c r="C37" s="301"/>
      <c r="D37" s="301"/>
      <c r="E37" s="302">
        <f>+IF(入力表!F$12=0,入力表!B47,入力表!J47)</f>
        <v>0</v>
      </c>
      <c r="F37" s="302"/>
      <c r="G37" s="302"/>
      <c r="H37" s="302" t="str">
        <f>IF(LEN(予定価格!G35)=0,"",IF(AND(LEN(予定価格!G35)=1,LEN(予定価格!H35)=1),0,IF(入力表!$F$1951=0,"",入力表!F47)))</f>
        <v/>
      </c>
      <c r="I37" s="302"/>
      <c r="J37" s="303"/>
      <c r="K37" s="298"/>
      <c r="L37" s="299"/>
      <c r="M37" s="299"/>
    </row>
    <row r="38" spans="1:13" ht="18" hidden="1" customHeight="1" x14ac:dyDescent="0.2">
      <c r="A38" s="300">
        <f>+入力表!A48</f>
        <v>0</v>
      </c>
      <c r="B38" s="301"/>
      <c r="C38" s="301"/>
      <c r="D38" s="301"/>
      <c r="E38" s="302">
        <f>+IF(入力表!F$12=0,入力表!B48,入力表!J48)</f>
        <v>0</v>
      </c>
      <c r="F38" s="302"/>
      <c r="G38" s="302"/>
      <c r="H38" s="302" t="str">
        <f>IF(LEN(予定価格!G36)=0,"",IF(AND(LEN(予定価格!G36)=1,LEN(予定価格!H36)=1),0,IF(入力表!$F$1951=0,"",入力表!F48)))</f>
        <v/>
      </c>
      <c r="I38" s="302"/>
      <c r="J38" s="303"/>
      <c r="K38" s="298"/>
      <c r="L38" s="299"/>
      <c r="M38" s="299"/>
    </row>
    <row r="39" spans="1:13" ht="18" hidden="1" customHeight="1" x14ac:dyDescent="0.2">
      <c r="A39" s="300">
        <f>+入力表!A49</f>
        <v>0</v>
      </c>
      <c r="B39" s="301"/>
      <c r="C39" s="301"/>
      <c r="D39" s="301"/>
      <c r="E39" s="302">
        <f>+IF(入力表!F$12=0,入力表!B49,入力表!J49)</f>
        <v>0</v>
      </c>
      <c r="F39" s="302"/>
      <c r="G39" s="302"/>
      <c r="H39" s="302" t="str">
        <f>IF(LEN(予定価格!G37)=0,"",IF(AND(LEN(予定価格!G37)=1,LEN(予定価格!H37)=1),0,IF(入力表!$F$1951=0,"",入力表!F49)))</f>
        <v/>
      </c>
      <c r="I39" s="302"/>
      <c r="J39" s="303"/>
      <c r="K39" s="298"/>
      <c r="L39" s="299"/>
      <c r="M39" s="299"/>
    </row>
    <row r="40" spans="1:13" ht="18" hidden="1" customHeight="1" x14ac:dyDescent="0.2">
      <c r="A40" s="300">
        <f>+入力表!A50</f>
        <v>0</v>
      </c>
      <c r="B40" s="301"/>
      <c r="C40" s="301"/>
      <c r="D40" s="301"/>
      <c r="E40" s="302">
        <f>+IF(入力表!F$12=0,入力表!B50,入力表!J50)</f>
        <v>0</v>
      </c>
      <c r="F40" s="302"/>
      <c r="G40" s="302"/>
      <c r="H40" s="302" t="str">
        <f>IF(LEN(予定価格!G38)=0,"",IF(AND(LEN(予定価格!G38)=1,LEN(予定価格!H38)=1),0,IF(入力表!$F$1951=0,"",入力表!F50)))</f>
        <v/>
      </c>
      <c r="I40" s="302"/>
      <c r="J40" s="303"/>
      <c r="K40" s="298"/>
      <c r="L40" s="299"/>
      <c r="M40" s="299"/>
    </row>
    <row r="41" spans="1:13" ht="18" hidden="1" customHeight="1" x14ac:dyDescent="0.2">
      <c r="A41" s="300">
        <f>+入力表!A51</f>
        <v>0</v>
      </c>
      <c r="B41" s="301"/>
      <c r="C41" s="301"/>
      <c r="D41" s="301"/>
      <c r="E41" s="302">
        <f>+IF(入力表!F$12=0,入力表!B51,入力表!J51)</f>
        <v>0</v>
      </c>
      <c r="F41" s="302"/>
      <c r="G41" s="302"/>
      <c r="H41" s="302" t="str">
        <f>IF(LEN(予定価格!G39)=0,"",IF(AND(LEN(予定価格!G39)=1,LEN(予定価格!H39)=1),0,IF(入力表!$F$1951=0,"",入力表!F51)))</f>
        <v/>
      </c>
      <c r="I41" s="302"/>
      <c r="J41" s="303"/>
      <c r="K41" s="298"/>
      <c r="L41" s="299"/>
      <c r="M41" s="299"/>
    </row>
    <row r="42" spans="1:13" ht="18" hidden="1" customHeight="1" x14ac:dyDescent="0.2">
      <c r="A42" s="300">
        <f>+入力表!A52</f>
        <v>0</v>
      </c>
      <c r="B42" s="301"/>
      <c r="C42" s="301"/>
      <c r="D42" s="301"/>
      <c r="E42" s="302">
        <f>+IF(入力表!F$12=0,入力表!B52,入力表!J52)</f>
        <v>0</v>
      </c>
      <c r="F42" s="302"/>
      <c r="G42" s="302"/>
      <c r="H42" s="302" t="str">
        <f>IF(LEN(予定価格!G40)=0,"",IF(AND(LEN(予定価格!G40)=1,LEN(予定価格!H40)=1),0,IF(入力表!$F$1951=0,"",入力表!F52)))</f>
        <v/>
      </c>
      <c r="I42" s="302"/>
      <c r="J42" s="303"/>
      <c r="K42" s="298"/>
      <c r="L42" s="299"/>
      <c r="M42" s="299"/>
    </row>
    <row r="43" spans="1:13" ht="18" hidden="1" customHeight="1" x14ac:dyDescent="0.2">
      <c r="A43" s="300">
        <f>+入力表!A53</f>
        <v>0</v>
      </c>
      <c r="B43" s="301"/>
      <c r="C43" s="301"/>
      <c r="D43" s="301"/>
      <c r="E43" s="302">
        <f>+IF(入力表!F$12=0,入力表!B53,入力表!J53)</f>
        <v>0</v>
      </c>
      <c r="F43" s="302"/>
      <c r="G43" s="302"/>
      <c r="H43" s="302" t="str">
        <f>IF(LEN(予定価格!G41)=0,"",IF(AND(LEN(予定価格!G41)=1,LEN(予定価格!H41)=1),0,IF(入力表!$F$1951=0,"",入力表!F53)))</f>
        <v/>
      </c>
      <c r="I43" s="302"/>
      <c r="J43" s="303"/>
      <c r="K43" s="298"/>
      <c r="L43" s="299"/>
      <c r="M43" s="299"/>
    </row>
    <row r="44" spans="1:13" ht="18" hidden="1" customHeight="1" x14ac:dyDescent="0.2">
      <c r="A44" s="300">
        <f>+入力表!A54</f>
        <v>0</v>
      </c>
      <c r="B44" s="301"/>
      <c r="C44" s="301"/>
      <c r="D44" s="301"/>
      <c r="E44" s="302">
        <f>+IF(入力表!F$12=0,入力表!B54,入力表!J54)</f>
        <v>0</v>
      </c>
      <c r="F44" s="302"/>
      <c r="G44" s="302"/>
      <c r="H44" s="302" t="str">
        <f>IF(LEN(予定価格!G42)=0,"",IF(AND(LEN(予定価格!G42)=1,LEN(予定価格!H42)=1),0,IF(入力表!$F$1951=0,"",入力表!F54)))</f>
        <v/>
      </c>
      <c r="I44" s="302"/>
      <c r="J44" s="303"/>
      <c r="K44" s="298"/>
      <c r="L44" s="299"/>
      <c r="M44" s="299"/>
    </row>
    <row r="45" spans="1:13" ht="18" hidden="1" customHeight="1" x14ac:dyDescent="0.2">
      <c r="A45" s="300">
        <f>+入力表!A55</f>
        <v>0</v>
      </c>
      <c r="B45" s="301"/>
      <c r="C45" s="301"/>
      <c r="D45" s="301"/>
      <c r="E45" s="302">
        <f>+IF(入力表!F$12=0,入力表!B55,入力表!J55)</f>
        <v>0</v>
      </c>
      <c r="F45" s="302"/>
      <c r="G45" s="302"/>
      <c r="H45" s="302" t="str">
        <f>IF(LEN(予定価格!G43)=0,"",IF(AND(LEN(予定価格!G43)=1,LEN(予定価格!H43)=1),0,IF(入力表!$F$1951=0,"",入力表!F55)))</f>
        <v/>
      </c>
      <c r="I45" s="302"/>
      <c r="J45" s="303"/>
      <c r="K45" s="298"/>
      <c r="L45" s="299"/>
      <c r="M45" s="299"/>
    </row>
    <row r="46" spans="1:13" ht="18" hidden="1" customHeight="1" x14ac:dyDescent="0.2">
      <c r="A46" s="300">
        <f>+入力表!A56</f>
        <v>0</v>
      </c>
      <c r="B46" s="301"/>
      <c r="C46" s="301"/>
      <c r="D46" s="301"/>
      <c r="E46" s="302">
        <f>+IF(入力表!F$12=0,入力表!B56,入力表!J56)</f>
        <v>0</v>
      </c>
      <c r="F46" s="302"/>
      <c r="G46" s="302"/>
      <c r="H46" s="302" t="str">
        <f>IF(LEN(予定価格!G44)=0,"",IF(AND(LEN(予定価格!G44)=1,LEN(予定価格!H44)=1),0,IF(入力表!$F$1951=0,"",入力表!F56)))</f>
        <v/>
      </c>
      <c r="I46" s="302"/>
      <c r="J46" s="303"/>
      <c r="K46" s="298"/>
      <c r="L46" s="299"/>
      <c r="M46" s="299"/>
    </row>
    <row r="47" spans="1:13" ht="18" hidden="1" customHeight="1" x14ac:dyDescent="0.2">
      <c r="A47" s="300">
        <f>+入力表!A57</f>
        <v>0</v>
      </c>
      <c r="B47" s="301"/>
      <c r="C47" s="301"/>
      <c r="D47" s="301"/>
      <c r="E47" s="302">
        <f>+IF(入力表!F$12=0,入力表!B57,入力表!J57)</f>
        <v>0</v>
      </c>
      <c r="F47" s="302"/>
      <c r="G47" s="302"/>
      <c r="H47" s="302" t="str">
        <f>IF(LEN(予定価格!G45)=0,"",IF(AND(LEN(予定価格!G45)=1,LEN(予定価格!H45)=1),0,IF(入力表!$F$1951=0,"",入力表!F57)))</f>
        <v/>
      </c>
      <c r="I47" s="302"/>
      <c r="J47" s="303"/>
      <c r="K47" s="298"/>
      <c r="L47" s="299"/>
      <c r="M47" s="299"/>
    </row>
    <row r="48" spans="1:13" ht="18" hidden="1" customHeight="1" x14ac:dyDescent="0.2">
      <c r="A48" s="300">
        <f>+入力表!A58</f>
        <v>0</v>
      </c>
      <c r="B48" s="301"/>
      <c r="C48" s="301"/>
      <c r="D48" s="301"/>
      <c r="E48" s="302">
        <f>+IF(入力表!F$12=0,入力表!B58,入力表!J58)</f>
        <v>0</v>
      </c>
      <c r="F48" s="302"/>
      <c r="G48" s="302"/>
      <c r="H48" s="302" t="str">
        <f>IF(LEN(予定価格!G46)=0,"",IF(AND(LEN(予定価格!G46)=1,LEN(予定価格!H46)=1),0,IF(入力表!$F$1951=0,"",入力表!F58)))</f>
        <v/>
      </c>
      <c r="I48" s="302"/>
      <c r="J48" s="303"/>
      <c r="K48" s="298"/>
      <c r="L48" s="299"/>
      <c r="M48" s="299"/>
    </row>
    <row r="49" spans="1:13" ht="18" hidden="1" customHeight="1" x14ac:dyDescent="0.2">
      <c r="A49" s="300">
        <f>+入力表!A59</f>
        <v>0</v>
      </c>
      <c r="B49" s="301"/>
      <c r="C49" s="301"/>
      <c r="D49" s="301"/>
      <c r="E49" s="302">
        <f>+IF(入力表!F$12=0,入力表!B59,入力表!J59)</f>
        <v>0</v>
      </c>
      <c r="F49" s="302"/>
      <c r="G49" s="302"/>
      <c r="H49" s="302" t="str">
        <f>IF(LEN(予定価格!G47)=0,"",IF(AND(LEN(予定価格!G47)=1,LEN(予定価格!H47)=1),0,IF(入力表!$F$1951=0,"",入力表!F59)))</f>
        <v/>
      </c>
      <c r="I49" s="302"/>
      <c r="J49" s="303"/>
      <c r="K49" s="298"/>
      <c r="L49" s="299"/>
      <c r="M49" s="299"/>
    </row>
    <row r="50" spans="1:13" ht="18" customHeight="1" x14ac:dyDescent="0.2">
      <c r="A50" s="300">
        <f>+入力表!A60</f>
        <v>0</v>
      </c>
      <c r="B50" s="301"/>
      <c r="C50" s="301"/>
      <c r="D50" s="301"/>
      <c r="E50" s="302">
        <f>+IF(入力表!F$12=0,入力表!B60,入力表!J60)</f>
        <v>0</v>
      </c>
      <c r="F50" s="302"/>
      <c r="G50" s="302"/>
      <c r="H50" s="302" t="str">
        <f>IF(LEN(予定価格!G48)=0,"",IF(AND(LEN(予定価格!G48)=1,LEN(予定価格!H48)=1),0,IF(入力表!$F$1951=0,"",入力表!F60)))</f>
        <v/>
      </c>
      <c r="I50" s="302"/>
      <c r="J50" s="303"/>
      <c r="K50" s="298"/>
      <c r="L50" s="299"/>
      <c r="M50" s="299"/>
    </row>
    <row r="51" spans="1:13" ht="18" customHeight="1" x14ac:dyDescent="0.2">
      <c r="A51" s="342" t="str">
        <f>+入力表!A61</f>
        <v>設計企画の部</v>
      </c>
      <c r="B51" s="343"/>
      <c r="C51" s="343"/>
      <c r="D51" s="343"/>
      <c r="E51" s="336"/>
      <c r="F51" s="336"/>
      <c r="G51" s="336"/>
      <c r="H51" s="336" t="str">
        <f>IF(LEN(予定価格!G49)=0,"",IF(AND(LEN(予定価格!G49)=1,LEN(予定価格!H49)=1),0,IF(入力表!$F$1951=0,"",入力表!F61)))</f>
        <v/>
      </c>
      <c r="I51" s="336"/>
      <c r="J51" s="337"/>
      <c r="K51" s="298">
        <f>SUM(E52:G92)</f>
        <v>8000000</v>
      </c>
      <c r="L51" s="299">
        <f>K51*入力表!D1953</f>
        <v>800000</v>
      </c>
      <c r="M51" s="299">
        <f>K51+L51</f>
        <v>8800000</v>
      </c>
    </row>
    <row r="52" spans="1:13" ht="18" customHeight="1" x14ac:dyDescent="0.2">
      <c r="A52" s="300" t="str">
        <f>+入力表!A62</f>
        <v>1号線本町駅</v>
      </c>
      <c r="B52" s="301"/>
      <c r="C52" s="301"/>
      <c r="D52" s="301"/>
      <c r="E52" s="302">
        <f>+IF(入力表!F$12=0,入力表!B62,入力表!J62)</f>
        <v>4000000</v>
      </c>
      <c r="F52" s="302"/>
      <c r="G52" s="302"/>
      <c r="H52" s="302" t="str">
        <f>IF(LEN(予定価格!G50)=0,"",IF(AND(LEN(予定価格!G50)=1,LEN(予定価格!H50)=1),0,IF(入力表!$F$1951=0,"",入力表!F62)))</f>
        <v/>
      </c>
      <c r="I52" s="302"/>
      <c r="J52" s="303"/>
      <c r="K52" s="298"/>
      <c r="L52" s="299"/>
      <c r="M52" s="299"/>
    </row>
    <row r="53" spans="1:13" ht="18" customHeight="1" x14ac:dyDescent="0.2">
      <c r="A53" s="300" t="str">
        <f>+入力表!A63</f>
        <v>4号線本町駅</v>
      </c>
      <c r="B53" s="301"/>
      <c r="C53" s="301"/>
      <c r="D53" s="301"/>
      <c r="E53" s="302">
        <f>+IF(入力表!F$12=0,入力表!B63,入力表!J63)</f>
        <v>4000000</v>
      </c>
      <c r="F53" s="302"/>
      <c r="G53" s="302"/>
      <c r="H53" s="302" t="str">
        <f>IF(LEN(予定価格!G51)=0,"",IF(AND(LEN(予定価格!G51)=1,LEN(予定価格!H51)=1),0,IF(入力表!$F$1951=0,"",入力表!F63)))</f>
        <v/>
      </c>
      <c r="I53" s="302"/>
      <c r="J53" s="303"/>
      <c r="K53" s="298"/>
      <c r="L53" s="299"/>
      <c r="M53" s="299"/>
    </row>
    <row r="54" spans="1:13" ht="18" customHeight="1" x14ac:dyDescent="0.2">
      <c r="A54" s="300">
        <f>+入力表!A64</f>
        <v>0</v>
      </c>
      <c r="B54" s="301"/>
      <c r="C54" s="301"/>
      <c r="D54" s="301"/>
      <c r="E54" s="302">
        <f>+IF(入力表!F$12=0,入力表!B64,入力表!J64)</f>
        <v>0</v>
      </c>
      <c r="F54" s="302"/>
      <c r="G54" s="302"/>
      <c r="H54" s="302" t="str">
        <f>IF(LEN(予定価格!G52)=0,"",IF(AND(LEN(予定価格!G52)=1,LEN(予定価格!H52)=1),0,IF(入力表!$F$1951=0,"",入力表!F64)))</f>
        <v/>
      </c>
      <c r="I54" s="302"/>
      <c r="J54" s="303"/>
      <c r="K54" s="298"/>
      <c r="L54" s="299"/>
      <c r="M54" s="299"/>
    </row>
    <row r="55" spans="1:13" ht="18" hidden="1" customHeight="1" x14ac:dyDescent="0.2">
      <c r="A55" s="300">
        <f>+入力表!A65</f>
        <v>0</v>
      </c>
      <c r="B55" s="301"/>
      <c r="C55" s="301"/>
      <c r="D55" s="301"/>
      <c r="E55" s="302">
        <f>+IF(入力表!F$12=0,入力表!B65,入力表!J65)</f>
        <v>0</v>
      </c>
      <c r="F55" s="302"/>
      <c r="G55" s="302"/>
      <c r="H55" s="302" t="str">
        <f>IF(LEN(予定価格!G53)=0,"",IF(AND(LEN(予定価格!G53)=1,LEN(予定価格!H53)=1),0,IF(入力表!$F$1951=0,"",入力表!F65)))</f>
        <v/>
      </c>
      <c r="I55" s="302"/>
      <c r="J55" s="303"/>
      <c r="K55" s="298"/>
      <c r="L55" s="299"/>
      <c r="M55" s="299"/>
    </row>
    <row r="56" spans="1:13" ht="18" hidden="1" customHeight="1" x14ac:dyDescent="0.2">
      <c r="A56" s="300">
        <f>+入力表!A66</f>
        <v>0</v>
      </c>
      <c r="B56" s="301"/>
      <c r="C56" s="301"/>
      <c r="D56" s="301"/>
      <c r="E56" s="302">
        <f>+IF(入力表!F$12=0,入力表!B66,入力表!J66)</f>
        <v>0</v>
      </c>
      <c r="F56" s="302"/>
      <c r="G56" s="302"/>
      <c r="H56" s="302" t="str">
        <f>IF(LEN(予定価格!G54)=0,"",IF(AND(LEN(予定価格!G54)=1,LEN(予定価格!H54)=1),0,IF(入力表!$F$1951=0,"",入力表!F66)))</f>
        <v/>
      </c>
      <c r="I56" s="302"/>
      <c r="J56" s="303"/>
      <c r="K56" s="298"/>
      <c r="L56" s="299"/>
      <c r="M56" s="299"/>
    </row>
    <row r="57" spans="1:13" ht="18" hidden="1" customHeight="1" x14ac:dyDescent="0.2">
      <c r="A57" s="300">
        <f>+入力表!A67</f>
        <v>0</v>
      </c>
      <c r="B57" s="301"/>
      <c r="C57" s="301"/>
      <c r="D57" s="301"/>
      <c r="E57" s="302">
        <f>+IF(入力表!F$12=0,入力表!B67,入力表!J67)</f>
        <v>0</v>
      </c>
      <c r="F57" s="302"/>
      <c r="G57" s="302"/>
      <c r="H57" s="302" t="str">
        <f>IF(LEN(予定価格!G55)=0,"",IF(AND(LEN(予定価格!G55)=1,LEN(予定価格!H55)=1),0,IF(入力表!$F$1951=0,"",入力表!F67)))</f>
        <v/>
      </c>
      <c r="I57" s="302"/>
      <c r="J57" s="303"/>
      <c r="K57" s="298"/>
      <c r="L57" s="299"/>
      <c r="M57" s="299"/>
    </row>
    <row r="58" spans="1:13" ht="18" hidden="1" customHeight="1" x14ac:dyDescent="0.2">
      <c r="A58" s="300">
        <f>+入力表!A68</f>
        <v>0</v>
      </c>
      <c r="B58" s="301"/>
      <c r="C58" s="301"/>
      <c r="D58" s="301"/>
      <c r="E58" s="302">
        <f>+IF(入力表!F$12=0,入力表!B68,入力表!J68)</f>
        <v>0</v>
      </c>
      <c r="F58" s="302"/>
      <c r="G58" s="302"/>
      <c r="H58" s="302" t="str">
        <f>IF(LEN(予定価格!G56)=0,"",IF(AND(LEN(予定価格!G56)=1,LEN(予定価格!H56)=1),0,IF(入力表!$F$1951=0,"",入力表!F68)))</f>
        <v/>
      </c>
      <c r="I58" s="302"/>
      <c r="J58" s="303"/>
      <c r="K58" s="298"/>
      <c r="L58" s="299"/>
      <c r="M58" s="299"/>
    </row>
    <row r="59" spans="1:13" ht="18" hidden="1" customHeight="1" x14ac:dyDescent="0.2">
      <c r="A59" s="300">
        <f>+入力表!A69</f>
        <v>0</v>
      </c>
      <c r="B59" s="301"/>
      <c r="C59" s="301"/>
      <c r="D59" s="301"/>
      <c r="E59" s="302">
        <f>+IF(入力表!F$12=0,入力表!B69,入力表!J69)</f>
        <v>0</v>
      </c>
      <c r="F59" s="302"/>
      <c r="G59" s="302"/>
      <c r="H59" s="302" t="str">
        <f>IF(LEN(予定価格!G57)=0,"",IF(AND(LEN(予定価格!G57)=1,LEN(予定価格!H57)=1),0,IF(入力表!$F$1951=0,"",入力表!F69)))</f>
        <v/>
      </c>
      <c r="I59" s="302"/>
      <c r="J59" s="303"/>
      <c r="K59" s="298"/>
      <c r="L59" s="299"/>
      <c r="M59" s="299"/>
    </row>
    <row r="60" spans="1:13" ht="18" hidden="1" customHeight="1" x14ac:dyDescent="0.2">
      <c r="A60" s="300">
        <f>+入力表!A70</f>
        <v>0</v>
      </c>
      <c r="B60" s="301"/>
      <c r="C60" s="301"/>
      <c r="D60" s="301"/>
      <c r="E60" s="302">
        <f>+IF(入力表!F$12=0,入力表!B70,入力表!J70)</f>
        <v>0</v>
      </c>
      <c r="F60" s="302"/>
      <c r="G60" s="302"/>
      <c r="H60" s="302" t="str">
        <f>IF(LEN(予定価格!G58)=0,"",IF(AND(LEN(予定価格!G58)=1,LEN(予定価格!H58)=1),0,IF(入力表!$F$1951=0,"",入力表!F70)))</f>
        <v/>
      </c>
      <c r="I60" s="302"/>
      <c r="J60" s="303"/>
      <c r="K60" s="298"/>
      <c r="L60" s="299"/>
      <c r="M60" s="299"/>
    </row>
    <row r="61" spans="1:13" ht="18" hidden="1" customHeight="1" x14ac:dyDescent="0.2">
      <c r="A61" s="300">
        <f>+入力表!A71</f>
        <v>0</v>
      </c>
      <c r="B61" s="301"/>
      <c r="C61" s="301"/>
      <c r="D61" s="301"/>
      <c r="E61" s="302">
        <f>+IF(入力表!F$12=0,入力表!B71,入力表!J71)</f>
        <v>0</v>
      </c>
      <c r="F61" s="302"/>
      <c r="G61" s="302"/>
      <c r="H61" s="302" t="str">
        <f>IF(LEN(予定価格!G59)=0,"",IF(AND(LEN(予定価格!G59)=1,LEN(予定価格!H59)=1),0,IF(入力表!$F$1951=0,"",入力表!F71)))</f>
        <v/>
      </c>
      <c r="I61" s="302"/>
      <c r="J61" s="303"/>
      <c r="K61" s="298"/>
      <c r="L61" s="299"/>
      <c r="M61" s="299"/>
    </row>
    <row r="62" spans="1:13" ht="18" hidden="1" customHeight="1" x14ac:dyDescent="0.2">
      <c r="A62" s="300">
        <f>+入力表!A72</f>
        <v>0</v>
      </c>
      <c r="B62" s="301"/>
      <c r="C62" s="301"/>
      <c r="D62" s="301"/>
      <c r="E62" s="302">
        <f>+IF(入力表!F$12=0,入力表!B72,入力表!J72)</f>
        <v>0</v>
      </c>
      <c r="F62" s="302"/>
      <c r="G62" s="302"/>
      <c r="H62" s="302" t="str">
        <f>IF(LEN(予定価格!G60)=0,"",IF(AND(LEN(予定価格!G60)=1,LEN(予定価格!H60)=1),0,IF(入力表!$F$1951=0,"",入力表!F72)))</f>
        <v/>
      </c>
      <c r="I62" s="302"/>
      <c r="J62" s="303"/>
      <c r="K62" s="298"/>
      <c r="L62" s="299"/>
      <c r="M62" s="299"/>
    </row>
    <row r="63" spans="1:13" ht="18" hidden="1" customHeight="1" x14ac:dyDescent="0.2">
      <c r="A63" s="300">
        <f>+入力表!A73</f>
        <v>0</v>
      </c>
      <c r="B63" s="301"/>
      <c r="C63" s="301"/>
      <c r="D63" s="301"/>
      <c r="E63" s="302">
        <f>+IF(入力表!F$12=0,入力表!B73,入力表!J73)</f>
        <v>0</v>
      </c>
      <c r="F63" s="302"/>
      <c r="G63" s="302"/>
      <c r="H63" s="302" t="str">
        <f>IF(LEN(予定価格!G61)=0,"",IF(AND(LEN(予定価格!G61)=1,LEN(予定価格!H61)=1),0,IF(入力表!$F$1951=0,"",入力表!F73)))</f>
        <v/>
      </c>
      <c r="I63" s="302"/>
      <c r="J63" s="303"/>
      <c r="K63" s="298"/>
      <c r="L63" s="299"/>
      <c r="M63" s="299"/>
    </row>
    <row r="64" spans="1:13" ht="18" hidden="1" customHeight="1" x14ac:dyDescent="0.2">
      <c r="A64" s="300">
        <f>+入力表!A74</f>
        <v>0</v>
      </c>
      <c r="B64" s="301"/>
      <c r="C64" s="301"/>
      <c r="D64" s="301"/>
      <c r="E64" s="302">
        <f>+IF(入力表!F$12=0,入力表!B74,入力表!J74)</f>
        <v>0</v>
      </c>
      <c r="F64" s="302"/>
      <c r="G64" s="302"/>
      <c r="H64" s="302" t="str">
        <f>IF(LEN(予定価格!G62)=0,"",IF(AND(LEN(予定価格!G62)=1,LEN(予定価格!H62)=1),0,IF(入力表!$F$1951=0,"",入力表!F74)))</f>
        <v/>
      </c>
      <c r="I64" s="302"/>
      <c r="J64" s="303"/>
      <c r="K64" s="298"/>
      <c r="L64" s="299"/>
      <c r="M64" s="299"/>
    </row>
    <row r="65" spans="1:13" ht="18" hidden="1" customHeight="1" x14ac:dyDescent="0.2">
      <c r="A65" s="300">
        <f>+入力表!A75</f>
        <v>0</v>
      </c>
      <c r="B65" s="301"/>
      <c r="C65" s="301"/>
      <c r="D65" s="301"/>
      <c r="E65" s="302">
        <f>+IF(入力表!F$12=0,入力表!B75,入力表!J75)</f>
        <v>0</v>
      </c>
      <c r="F65" s="302"/>
      <c r="G65" s="302"/>
      <c r="H65" s="302" t="str">
        <f>IF(LEN(予定価格!G63)=0,"",IF(AND(LEN(予定価格!G63)=1,LEN(予定価格!H63)=1),0,IF(入力表!$F$1951=0,"",入力表!F75)))</f>
        <v/>
      </c>
      <c r="I65" s="302"/>
      <c r="J65" s="303"/>
      <c r="K65" s="298"/>
      <c r="L65" s="299"/>
      <c r="M65" s="299"/>
    </row>
    <row r="66" spans="1:13" ht="18" hidden="1" customHeight="1" x14ac:dyDescent="0.2">
      <c r="A66" s="300">
        <f>+入力表!A76</f>
        <v>0</v>
      </c>
      <c r="B66" s="301"/>
      <c r="C66" s="301"/>
      <c r="D66" s="301"/>
      <c r="E66" s="302">
        <f>+IF(入力表!F$12=0,入力表!B76,入力表!J76)</f>
        <v>0</v>
      </c>
      <c r="F66" s="302"/>
      <c r="G66" s="302"/>
      <c r="H66" s="302" t="str">
        <f>IF(LEN(予定価格!G64)=0,"",IF(AND(LEN(予定価格!G64)=1,LEN(予定価格!H64)=1),0,IF(入力表!$F$1951=0,"",入力表!F76)))</f>
        <v/>
      </c>
      <c r="I66" s="302"/>
      <c r="J66" s="303"/>
      <c r="K66" s="298"/>
      <c r="L66" s="299"/>
      <c r="M66" s="299"/>
    </row>
    <row r="67" spans="1:13" ht="18" hidden="1" customHeight="1" x14ac:dyDescent="0.2">
      <c r="A67" s="300">
        <f>+入力表!A77</f>
        <v>0</v>
      </c>
      <c r="B67" s="301"/>
      <c r="C67" s="301"/>
      <c r="D67" s="301"/>
      <c r="E67" s="302">
        <f>+IF(入力表!F$12=0,入力表!B77,入力表!J77)</f>
        <v>0</v>
      </c>
      <c r="F67" s="302"/>
      <c r="G67" s="302"/>
      <c r="H67" s="302" t="str">
        <f>IF(LEN(予定価格!G65)=0,"",IF(AND(LEN(予定価格!G65)=1,LEN(予定価格!H65)=1),0,IF(入力表!$F$1951=0,"",入力表!F77)))</f>
        <v/>
      </c>
      <c r="I67" s="302"/>
      <c r="J67" s="303"/>
      <c r="K67" s="298"/>
      <c r="L67" s="299"/>
      <c r="M67" s="299"/>
    </row>
    <row r="68" spans="1:13" ht="18" hidden="1" customHeight="1" x14ac:dyDescent="0.2">
      <c r="A68" s="300">
        <f>+入力表!A78</f>
        <v>0</v>
      </c>
      <c r="B68" s="301"/>
      <c r="C68" s="301"/>
      <c r="D68" s="301"/>
      <c r="E68" s="302">
        <f>+IF(入力表!F$12=0,入力表!B78,入力表!J78)</f>
        <v>0</v>
      </c>
      <c r="F68" s="302"/>
      <c r="G68" s="302"/>
      <c r="H68" s="302" t="str">
        <f>IF(LEN(予定価格!G66)=0,"",IF(AND(LEN(予定価格!G66)=1,LEN(予定価格!H66)=1),0,IF(入力表!$F$1951=0,"",入力表!F78)))</f>
        <v/>
      </c>
      <c r="I68" s="302"/>
      <c r="J68" s="303"/>
      <c r="K68" s="298"/>
      <c r="L68" s="299"/>
      <c r="M68" s="299"/>
    </row>
    <row r="69" spans="1:13" ht="18" hidden="1" customHeight="1" x14ac:dyDescent="0.2">
      <c r="A69" s="300">
        <f>+入力表!A79</f>
        <v>0</v>
      </c>
      <c r="B69" s="301"/>
      <c r="C69" s="301"/>
      <c r="D69" s="301"/>
      <c r="E69" s="302">
        <f>+IF(入力表!F$12=0,入力表!B79,入力表!J79)</f>
        <v>0</v>
      </c>
      <c r="F69" s="302"/>
      <c r="G69" s="302"/>
      <c r="H69" s="302" t="str">
        <f>IF(LEN(予定価格!G67)=0,"",IF(AND(LEN(予定価格!G67)=1,LEN(予定価格!H67)=1),0,IF(入力表!$F$1951=0,"",入力表!F79)))</f>
        <v/>
      </c>
      <c r="I69" s="302"/>
      <c r="J69" s="303"/>
      <c r="K69" s="298"/>
      <c r="L69" s="299"/>
      <c r="M69" s="299"/>
    </row>
    <row r="70" spans="1:13" ht="18" hidden="1" customHeight="1" x14ac:dyDescent="0.2">
      <c r="A70" s="300">
        <f>+入力表!A80</f>
        <v>0</v>
      </c>
      <c r="B70" s="301"/>
      <c r="C70" s="301"/>
      <c r="D70" s="301"/>
      <c r="E70" s="302">
        <f>+IF(入力表!F$12=0,入力表!B80,入力表!J80)</f>
        <v>0</v>
      </c>
      <c r="F70" s="302"/>
      <c r="G70" s="302"/>
      <c r="H70" s="302" t="str">
        <f>IF(LEN(予定価格!G68)=0,"",IF(AND(LEN(予定価格!G68)=1,LEN(予定価格!H68)=1),0,IF(入力表!$F$1951=0,"",入力表!F80)))</f>
        <v/>
      </c>
      <c r="I70" s="302"/>
      <c r="J70" s="303"/>
      <c r="K70" s="298"/>
      <c r="L70" s="299"/>
      <c r="M70" s="299"/>
    </row>
    <row r="71" spans="1:13" ht="18" hidden="1" customHeight="1" x14ac:dyDescent="0.2">
      <c r="A71" s="300">
        <f>+入力表!A81</f>
        <v>0</v>
      </c>
      <c r="B71" s="301"/>
      <c r="C71" s="301"/>
      <c r="D71" s="301"/>
      <c r="E71" s="302">
        <f>+IF(入力表!F$12=0,入力表!B81,入力表!J81)</f>
        <v>0</v>
      </c>
      <c r="F71" s="302"/>
      <c r="G71" s="302"/>
      <c r="H71" s="302" t="str">
        <f>IF(LEN(予定価格!G69)=0,"",IF(AND(LEN(予定価格!G69)=1,LEN(予定価格!H69)=1),0,IF(入力表!$F$1951=0,"",入力表!F81)))</f>
        <v/>
      </c>
      <c r="I71" s="302"/>
      <c r="J71" s="303"/>
      <c r="K71" s="298"/>
      <c r="L71" s="299"/>
      <c r="M71" s="299"/>
    </row>
    <row r="72" spans="1:13" ht="18" hidden="1" customHeight="1" x14ac:dyDescent="0.2">
      <c r="A72" s="300">
        <f>+入力表!A82</f>
        <v>0</v>
      </c>
      <c r="B72" s="301"/>
      <c r="C72" s="301"/>
      <c r="D72" s="301"/>
      <c r="E72" s="302">
        <f>+IF(入力表!F$12=0,入力表!B82,入力表!J82)</f>
        <v>0</v>
      </c>
      <c r="F72" s="302"/>
      <c r="G72" s="302"/>
      <c r="H72" s="302" t="str">
        <f>IF(LEN(予定価格!G70)=0,"",IF(AND(LEN(予定価格!G70)=1,LEN(予定価格!H70)=1),0,IF(入力表!$F$1951=0,"",入力表!F82)))</f>
        <v/>
      </c>
      <c r="I72" s="302"/>
      <c r="J72" s="303"/>
      <c r="K72" s="298"/>
      <c r="L72" s="299"/>
      <c r="M72" s="299"/>
    </row>
    <row r="73" spans="1:13" ht="18" hidden="1" customHeight="1" x14ac:dyDescent="0.2">
      <c r="A73" s="300">
        <f>+入力表!A83</f>
        <v>0</v>
      </c>
      <c r="B73" s="301"/>
      <c r="C73" s="301"/>
      <c r="D73" s="301"/>
      <c r="E73" s="302">
        <f>+IF(入力表!F$12=0,入力表!B83,入力表!J83)</f>
        <v>0</v>
      </c>
      <c r="F73" s="302"/>
      <c r="G73" s="302"/>
      <c r="H73" s="302" t="str">
        <f>IF(LEN(予定価格!G71)=0,"",IF(AND(LEN(予定価格!G71)=1,LEN(予定価格!H71)=1),0,IF(入力表!$F$1951=0,"",入力表!F83)))</f>
        <v/>
      </c>
      <c r="I73" s="302"/>
      <c r="J73" s="303"/>
      <c r="K73" s="298"/>
      <c r="L73" s="299"/>
      <c r="M73" s="299"/>
    </row>
    <row r="74" spans="1:13" ht="18" hidden="1" customHeight="1" x14ac:dyDescent="0.2">
      <c r="A74" s="300">
        <f>+入力表!A84</f>
        <v>0</v>
      </c>
      <c r="B74" s="301"/>
      <c r="C74" s="301"/>
      <c r="D74" s="301"/>
      <c r="E74" s="302">
        <f>+IF(入力表!F$12=0,入力表!B84,入力表!J84)</f>
        <v>0</v>
      </c>
      <c r="F74" s="302"/>
      <c r="G74" s="302"/>
      <c r="H74" s="302" t="str">
        <f>IF(LEN(予定価格!G72)=0,"",IF(AND(LEN(予定価格!G72)=1,LEN(予定価格!H72)=1),0,IF(入力表!$F$1951=0,"",入力表!F84)))</f>
        <v/>
      </c>
      <c r="I74" s="302"/>
      <c r="J74" s="303"/>
      <c r="K74" s="298"/>
      <c r="L74" s="299"/>
      <c r="M74" s="299"/>
    </row>
    <row r="75" spans="1:13" ht="18" hidden="1" customHeight="1" x14ac:dyDescent="0.2">
      <c r="A75" s="300">
        <f>+入力表!A85</f>
        <v>0</v>
      </c>
      <c r="B75" s="301"/>
      <c r="C75" s="301"/>
      <c r="D75" s="301"/>
      <c r="E75" s="302">
        <f>+IF(入力表!F$12=0,入力表!B85,入力表!J85)</f>
        <v>0</v>
      </c>
      <c r="F75" s="302"/>
      <c r="G75" s="302"/>
      <c r="H75" s="302" t="str">
        <f>IF(LEN(予定価格!G73)=0,"",IF(AND(LEN(予定価格!G73)=1,LEN(予定価格!H73)=1),0,IF(入力表!$F$1951=0,"",入力表!F85)))</f>
        <v/>
      </c>
      <c r="I75" s="302"/>
      <c r="J75" s="303"/>
      <c r="K75" s="298"/>
      <c r="L75" s="299"/>
      <c r="M75" s="299"/>
    </row>
    <row r="76" spans="1:13" ht="18" hidden="1" customHeight="1" x14ac:dyDescent="0.2">
      <c r="A76" s="300">
        <f>+入力表!A86</f>
        <v>0</v>
      </c>
      <c r="B76" s="301"/>
      <c r="C76" s="301"/>
      <c r="D76" s="301"/>
      <c r="E76" s="302">
        <f>+IF(入力表!F$12=0,入力表!B86,入力表!J86)</f>
        <v>0</v>
      </c>
      <c r="F76" s="302"/>
      <c r="G76" s="302"/>
      <c r="H76" s="302" t="str">
        <f>IF(LEN(予定価格!G74)=0,"",IF(AND(LEN(予定価格!G74)=1,LEN(予定価格!H74)=1),0,IF(入力表!$F$1951=0,"",入力表!F86)))</f>
        <v/>
      </c>
      <c r="I76" s="302"/>
      <c r="J76" s="303"/>
      <c r="K76" s="298"/>
      <c r="L76" s="299"/>
      <c r="M76" s="299"/>
    </row>
    <row r="77" spans="1:13" ht="18" hidden="1" customHeight="1" x14ac:dyDescent="0.2">
      <c r="A77" s="300">
        <f>+入力表!A87</f>
        <v>0</v>
      </c>
      <c r="B77" s="301"/>
      <c r="C77" s="301"/>
      <c r="D77" s="301"/>
      <c r="E77" s="302">
        <f>+IF(入力表!F$12=0,入力表!B87,入力表!J87)</f>
        <v>0</v>
      </c>
      <c r="F77" s="302"/>
      <c r="G77" s="302"/>
      <c r="H77" s="302" t="str">
        <f>IF(LEN(予定価格!G75)=0,"",IF(AND(LEN(予定価格!G75)=1,LEN(予定価格!H75)=1),0,IF(入力表!$F$1951=0,"",入力表!F87)))</f>
        <v/>
      </c>
      <c r="I77" s="302"/>
      <c r="J77" s="303"/>
      <c r="K77" s="298"/>
      <c r="L77" s="299"/>
      <c r="M77" s="299"/>
    </row>
    <row r="78" spans="1:13" ht="18" hidden="1" customHeight="1" x14ac:dyDescent="0.2">
      <c r="A78" s="300">
        <f>+入力表!A88</f>
        <v>0</v>
      </c>
      <c r="B78" s="301"/>
      <c r="C78" s="301"/>
      <c r="D78" s="301"/>
      <c r="E78" s="302">
        <f>+IF(入力表!F$12=0,入力表!B88,入力表!J88)</f>
        <v>0</v>
      </c>
      <c r="F78" s="302"/>
      <c r="G78" s="302"/>
      <c r="H78" s="302" t="str">
        <f>IF(LEN(予定価格!G76)=0,"",IF(AND(LEN(予定価格!G76)=1,LEN(予定価格!H76)=1),0,IF(入力表!$F$1951=0,"",入力表!F88)))</f>
        <v/>
      </c>
      <c r="I78" s="302"/>
      <c r="J78" s="303"/>
      <c r="K78" s="298"/>
      <c r="L78" s="299"/>
      <c r="M78" s="299"/>
    </row>
    <row r="79" spans="1:13" ht="18" hidden="1" customHeight="1" x14ac:dyDescent="0.2">
      <c r="A79" s="300">
        <f>+入力表!A89</f>
        <v>0</v>
      </c>
      <c r="B79" s="301"/>
      <c r="C79" s="301"/>
      <c r="D79" s="301"/>
      <c r="E79" s="302">
        <f>+IF(入力表!F$12=0,入力表!B89,入力表!J89)</f>
        <v>0</v>
      </c>
      <c r="F79" s="302"/>
      <c r="G79" s="302"/>
      <c r="H79" s="302" t="str">
        <f>IF(LEN(予定価格!G77)=0,"",IF(AND(LEN(予定価格!G77)=1,LEN(予定価格!H77)=1),0,IF(入力表!$F$1951=0,"",入力表!F89)))</f>
        <v/>
      </c>
      <c r="I79" s="302"/>
      <c r="J79" s="303"/>
      <c r="K79" s="298"/>
      <c r="L79" s="299"/>
      <c r="M79" s="299"/>
    </row>
    <row r="80" spans="1:13" ht="18" hidden="1" customHeight="1" x14ac:dyDescent="0.2">
      <c r="A80" s="300">
        <f>+入力表!A90</f>
        <v>0</v>
      </c>
      <c r="B80" s="301"/>
      <c r="C80" s="301"/>
      <c r="D80" s="301"/>
      <c r="E80" s="302">
        <f>+IF(入力表!F$12=0,入力表!B90,入力表!J90)</f>
        <v>0</v>
      </c>
      <c r="F80" s="302"/>
      <c r="G80" s="302"/>
      <c r="H80" s="302" t="str">
        <f>IF(LEN(予定価格!G78)=0,"",IF(AND(LEN(予定価格!G78)=1,LEN(予定価格!H78)=1),0,IF(入力表!$F$1951=0,"",入力表!F90)))</f>
        <v/>
      </c>
      <c r="I80" s="302"/>
      <c r="J80" s="303"/>
      <c r="K80" s="298"/>
      <c r="L80" s="299"/>
      <c r="M80" s="299"/>
    </row>
    <row r="81" spans="1:13" ht="18" hidden="1" customHeight="1" x14ac:dyDescent="0.2">
      <c r="A81" s="300">
        <f>+入力表!A91</f>
        <v>0</v>
      </c>
      <c r="B81" s="301"/>
      <c r="C81" s="301"/>
      <c r="D81" s="301"/>
      <c r="E81" s="302">
        <f>+IF(入力表!F$12=0,入力表!B91,入力表!J91)</f>
        <v>0</v>
      </c>
      <c r="F81" s="302"/>
      <c r="G81" s="302"/>
      <c r="H81" s="302" t="str">
        <f>IF(LEN(予定価格!G79)=0,"",IF(AND(LEN(予定価格!G79)=1,LEN(予定価格!H79)=1),0,IF(入力表!$F$1951=0,"",入力表!F91)))</f>
        <v/>
      </c>
      <c r="I81" s="302"/>
      <c r="J81" s="303"/>
      <c r="K81" s="298"/>
      <c r="L81" s="299"/>
      <c r="M81" s="299"/>
    </row>
    <row r="82" spans="1:13" ht="18" hidden="1" customHeight="1" x14ac:dyDescent="0.2">
      <c r="A82" s="300">
        <f>+入力表!A92</f>
        <v>0</v>
      </c>
      <c r="B82" s="301"/>
      <c r="C82" s="301"/>
      <c r="D82" s="301"/>
      <c r="E82" s="302">
        <f>+IF(入力表!F$12=0,入力表!B92,入力表!J92)</f>
        <v>0</v>
      </c>
      <c r="F82" s="302"/>
      <c r="G82" s="302"/>
      <c r="H82" s="302" t="str">
        <f>IF(LEN(予定価格!G80)=0,"",IF(AND(LEN(予定価格!G80)=1,LEN(予定価格!H80)=1),0,IF(入力表!$F$1951=0,"",入力表!F92)))</f>
        <v/>
      </c>
      <c r="I82" s="302"/>
      <c r="J82" s="303"/>
      <c r="K82" s="298"/>
      <c r="L82" s="299"/>
      <c r="M82" s="299"/>
    </row>
    <row r="83" spans="1:13" ht="18" hidden="1" customHeight="1" x14ac:dyDescent="0.2">
      <c r="A83" s="300">
        <f>+入力表!A93</f>
        <v>0</v>
      </c>
      <c r="B83" s="301"/>
      <c r="C83" s="301"/>
      <c r="D83" s="301"/>
      <c r="E83" s="302">
        <f>+IF(入力表!F$12=0,入力表!B93,入力表!J93)</f>
        <v>0</v>
      </c>
      <c r="F83" s="302"/>
      <c r="G83" s="302"/>
      <c r="H83" s="302" t="str">
        <f>IF(LEN(予定価格!G81)=0,"",IF(AND(LEN(予定価格!G81)=1,LEN(予定価格!H81)=1),0,IF(入力表!$F$1951=0,"",入力表!F93)))</f>
        <v/>
      </c>
      <c r="I83" s="302"/>
      <c r="J83" s="303"/>
      <c r="K83" s="298"/>
      <c r="L83" s="299"/>
      <c r="M83" s="299"/>
    </row>
    <row r="84" spans="1:13" ht="18" hidden="1" customHeight="1" x14ac:dyDescent="0.2">
      <c r="A84" s="300">
        <f>+入力表!A94</f>
        <v>0</v>
      </c>
      <c r="B84" s="301"/>
      <c r="C84" s="301"/>
      <c r="D84" s="301"/>
      <c r="E84" s="302">
        <f>+IF(入力表!F$12=0,入力表!B94,入力表!J94)</f>
        <v>0</v>
      </c>
      <c r="F84" s="302"/>
      <c r="G84" s="302"/>
      <c r="H84" s="302" t="str">
        <f>IF(LEN(予定価格!G82)=0,"",IF(AND(LEN(予定価格!G82)=1,LEN(予定価格!H82)=1),0,IF(入力表!$F$1951=0,"",入力表!F94)))</f>
        <v/>
      </c>
      <c r="I84" s="302"/>
      <c r="J84" s="303"/>
      <c r="K84" s="298"/>
      <c r="L84" s="299"/>
      <c r="M84" s="299"/>
    </row>
    <row r="85" spans="1:13" ht="18" hidden="1" customHeight="1" x14ac:dyDescent="0.2">
      <c r="A85" s="300">
        <f>+入力表!A95</f>
        <v>0</v>
      </c>
      <c r="B85" s="301"/>
      <c r="C85" s="301"/>
      <c r="D85" s="301"/>
      <c r="E85" s="302">
        <f>+IF(入力表!F$12=0,入力表!B95,入力表!J95)</f>
        <v>0</v>
      </c>
      <c r="F85" s="302"/>
      <c r="G85" s="302"/>
      <c r="H85" s="302" t="str">
        <f>IF(LEN(予定価格!G83)=0,"",IF(AND(LEN(予定価格!G83)=1,LEN(予定価格!H83)=1),0,IF(入力表!$F$1951=0,"",入力表!F95)))</f>
        <v/>
      </c>
      <c r="I85" s="302"/>
      <c r="J85" s="303"/>
      <c r="K85" s="298"/>
      <c r="L85" s="299"/>
      <c r="M85" s="299"/>
    </row>
    <row r="86" spans="1:13" ht="18" hidden="1" customHeight="1" x14ac:dyDescent="0.2">
      <c r="A86" s="300">
        <f>+入力表!A96</f>
        <v>0</v>
      </c>
      <c r="B86" s="301"/>
      <c r="C86" s="301"/>
      <c r="D86" s="301"/>
      <c r="E86" s="302">
        <f>+IF(入力表!F$12=0,入力表!B96,入力表!J96)</f>
        <v>0</v>
      </c>
      <c r="F86" s="302"/>
      <c r="G86" s="302"/>
      <c r="H86" s="302" t="str">
        <f>IF(LEN(予定価格!G84)=0,"",IF(AND(LEN(予定価格!G84)=1,LEN(予定価格!H84)=1),0,IF(入力表!$F$1951=0,"",入力表!F96)))</f>
        <v/>
      </c>
      <c r="I86" s="302"/>
      <c r="J86" s="303"/>
      <c r="K86" s="298"/>
      <c r="L86" s="299"/>
      <c r="M86" s="299"/>
    </row>
    <row r="87" spans="1:13" ht="18" hidden="1" customHeight="1" x14ac:dyDescent="0.2">
      <c r="A87" s="300">
        <f>+入力表!A97</f>
        <v>0</v>
      </c>
      <c r="B87" s="301"/>
      <c r="C87" s="301"/>
      <c r="D87" s="301"/>
      <c r="E87" s="302">
        <f>+IF(入力表!F$12=0,入力表!B97,入力表!J97)</f>
        <v>0</v>
      </c>
      <c r="F87" s="302"/>
      <c r="G87" s="302"/>
      <c r="H87" s="302" t="str">
        <f>IF(LEN(予定価格!G85)=0,"",IF(AND(LEN(予定価格!G85)=1,LEN(予定価格!H85)=1),0,IF(入力表!$F$1951=0,"",入力表!F97)))</f>
        <v/>
      </c>
      <c r="I87" s="302"/>
      <c r="J87" s="303"/>
      <c r="K87" s="298"/>
      <c r="L87" s="299"/>
      <c r="M87" s="299"/>
    </row>
    <row r="88" spans="1:13" ht="18" hidden="1" customHeight="1" x14ac:dyDescent="0.2">
      <c r="A88" s="300">
        <f>+入力表!A98</f>
        <v>0</v>
      </c>
      <c r="B88" s="301"/>
      <c r="C88" s="301"/>
      <c r="D88" s="301"/>
      <c r="E88" s="302">
        <f>+IF(入力表!F$12=0,入力表!B98,入力表!J98)</f>
        <v>0</v>
      </c>
      <c r="F88" s="302"/>
      <c r="G88" s="302"/>
      <c r="H88" s="302" t="str">
        <f>IF(LEN(予定価格!G86)=0,"",IF(AND(LEN(予定価格!G86)=1,LEN(予定価格!H86)=1),0,IF(入力表!$F$1951=0,"",入力表!F98)))</f>
        <v/>
      </c>
      <c r="I88" s="302"/>
      <c r="J88" s="303"/>
      <c r="K88" s="298"/>
      <c r="L88" s="299"/>
      <c r="M88" s="299"/>
    </row>
    <row r="89" spans="1:13" ht="18" hidden="1" customHeight="1" x14ac:dyDescent="0.2">
      <c r="A89" s="300">
        <f>+入力表!A99</f>
        <v>0</v>
      </c>
      <c r="B89" s="301"/>
      <c r="C89" s="301"/>
      <c r="D89" s="301"/>
      <c r="E89" s="302">
        <f>+IF(入力表!F$12=0,入力表!B99,入力表!J99)</f>
        <v>0</v>
      </c>
      <c r="F89" s="302"/>
      <c r="G89" s="302"/>
      <c r="H89" s="302" t="str">
        <f>IF(LEN(予定価格!G87)=0,"",IF(AND(LEN(予定価格!G87)=1,LEN(予定価格!H87)=1),0,IF(入力表!$F$1951=0,"",入力表!F99)))</f>
        <v/>
      </c>
      <c r="I89" s="302"/>
      <c r="J89" s="303"/>
      <c r="K89" s="298"/>
      <c r="L89" s="299"/>
      <c r="M89" s="299"/>
    </row>
    <row r="90" spans="1:13" ht="18" hidden="1" customHeight="1" x14ac:dyDescent="0.2">
      <c r="A90" s="300">
        <f>+入力表!A100</f>
        <v>0</v>
      </c>
      <c r="B90" s="301"/>
      <c r="C90" s="301"/>
      <c r="D90" s="301"/>
      <c r="E90" s="302">
        <f>+IF(入力表!F$12=0,入力表!B100,入力表!J100)</f>
        <v>0</v>
      </c>
      <c r="F90" s="302"/>
      <c r="G90" s="302"/>
      <c r="H90" s="302" t="str">
        <f>IF(LEN(予定価格!G88)=0,"",IF(AND(LEN(予定価格!G88)=1,LEN(予定価格!H88)=1),0,IF(入力表!$F$1951=0,"",入力表!F100)))</f>
        <v/>
      </c>
      <c r="I90" s="302"/>
      <c r="J90" s="303"/>
      <c r="K90" s="298"/>
      <c r="L90" s="299"/>
      <c r="M90" s="299"/>
    </row>
    <row r="91" spans="1:13" ht="18" hidden="1" customHeight="1" x14ac:dyDescent="0.2">
      <c r="A91" s="300">
        <f>+入力表!A101</f>
        <v>0</v>
      </c>
      <c r="B91" s="301"/>
      <c r="C91" s="301"/>
      <c r="D91" s="301"/>
      <c r="E91" s="302">
        <f>+IF(入力表!F$12=0,入力表!B101,入力表!J101)</f>
        <v>0</v>
      </c>
      <c r="F91" s="302"/>
      <c r="G91" s="302"/>
      <c r="H91" s="302" t="str">
        <f>IF(LEN(予定価格!G89)=0,"",IF(AND(LEN(予定価格!G89)=1,LEN(予定価格!H89)=1),0,IF(入力表!$F$1951=0,"",入力表!F101)))</f>
        <v/>
      </c>
      <c r="I91" s="302"/>
      <c r="J91" s="303"/>
      <c r="K91" s="298"/>
      <c r="L91" s="299"/>
      <c r="M91" s="299"/>
    </row>
    <row r="92" spans="1:13" ht="18" hidden="1" customHeight="1" x14ac:dyDescent="0.2">
      <c r="A92" s="300">
        <f>+入力表!A102</f>
        <v>0</v>
      </c>
      <c r="B92" s="301"/>
      <c r="C92" s="301"/>
      <c r="D92" s="301"/>
      <c r="E92" s="302">
        <f>+IF(入力表!F$12=0,入力表!B102,入力表!J102)</f>
        <v>0</v>
      </c>
      <c r="F92" s="302"/>
      <c r="G92" s="302"/>
      <c r="H92" s="302" t="str">
        <f>IF(LEN(予定価格!G90)=0,"",IF(AND(LEN(予定価格!G90)=1,LEN(予定価格!H90)=1),0,IF(入力表!$F$1951=0,"",入力表!F102)))</f>
        <v/>
      </c>
      <c r="I92" s="302"/>
      <c r="J92" s="303"/>
      <c r="K92" s="298"/>
      <c r="L92" s="299"/>
      <c r="M92" s="299"/>
    </row>
    <row r="93" spans="1:13" ht="18" customHeight="1" x14ac:dyDescent="0.2">
      <c r="A93" s="342" t="str">
        <f>+入力表!A103</f>
        <v>設計監修の部(その1)</v>
      </c>
      <c r="B93" s="343"/>
      <c r="C93" s="343"/>
      <c r="D93" s="343"/>
      <c r="E93" s="336"/>
      <c r="F93" s="336"/>
      <c r="G93" s="336"/>
      <c r="H93" s="336" t="str">
        <f>IF(LEN(予定価格!G91)=0,"",IF(AND(LEN(予定価格!G91)=1,LEN(予定価格!H91)=1),0,IF(入力表!$F$1951=0,"",入力表!F103)))</f>
        <v/>
      </c>
      <c r="I93" s="336"/>
      <c r="J93" s="337"/>
      <c r="K93" s="298">
        <f>SUM(E94:G134)</f>
        <v>4444000</v>
      </c>
      <c r="L93" s="299">
        <f>K93*入力表!D1953</f>
        <v>444400</v>
      </c>
      <c r="M93" s="299">
        <f>K93+L93</f>
        <v>4888400</v>
      </c>
    </row>
    <row r="94" spans="1:13" ht="18" customHeight="1" x14ac:dyDescent="0.2">
      <c r="A94" s="300" t="str">
        <f>+入力表!A104</f>
        <v>淀屋橋駅</v>
      </c>
      <c r="B94" s="301"/>
      <c r="C94" s="301"/>
      <c r="D94" s="301"/>
      <c r="E94" s="302">
        <f>+IF(入力表!F$12=0,入力表!B104,入力表!J104)</f>
        <v>2222000</v>
      </c>
      <c r="F94" s="302"/>
      <c r="G94" s="302"/>
      <c r="H94" s="302" t="str">
        <f>IF(LEN(予定価格!G92)=0,"",IF(AND(LEN(予定価格!G92)=1,LEN(予定価格!H92)=1),0,IF(入力表!$F$1951=0,"",入力表!F104)))</f>
        <v/>
      </c>
      <c r="I94" s="302"/>
      <c r="J94" s="303"/>
      <c r="K94" s="298"/>
      <c r="L94" s="299"/>
      <c r="M94" s="299"/>
    </row>
    <row r="95" spans="1:13" ht="18" customHeight="1" x14ac:dyDescent="0.2">
      <c r="A95" s="300" t="str">
        <f>+入力表!A105</f>
        <v>1号線天王寺駅</v>
      </c>
      <c r="B95" s="301"/>
      <c r="C95" s="301"/>
      <c r="D95" s="301"/>
      <c r="E95" s="302">
        <f>+IF(入力表!F$12=0,入力表!B105,入力表!J105)</f>
        <v>2222000</v>
      </c>
      <c r="F95" s="302"/>
      <c r="G95" s="302"/>
      <c r="H95" s="302" t="str">
        <f>IF(LEN(予定価格!G93)=0,"",IF(AND(LEN(予定価格!G93)=1,LEN(予定価格!H93)=1),0,IF(入力表!$F$1951=0,"",入力表!F105)))</f>
        <v/>
      </c>
      <c r="I95" s="302"/>
      <c r="J95" s="303"/>
      <c r="K95" s="298"/>
      <c r="L95" s="299"/>
      <c r="M95" s="299"/>
    </row>
    <row r="96" spans="1:13" ht="18" customHeight="1" x14ac:dyDescent="0.2">
      <c r="A96" s="300">
        <f>+入力表!A106</f>
        <v>0</v>
      </c>
      <c r="B96" s="301"/>
      <c r="C96" s="301"/>
      <c r="D96" s="301"/>
      <c r="E96" s="302">
        <f>+IF(入力表!F$12=0,入力表!B106,入力表!J106)</f>
        <v>0</v>
      </c>
      <c r="F96" s="302"/>
      <c r="G96" s="302"/>
      <c r="H96" s="302" t="str">
        <f>IF(LEN(予定価格!G94)=0,"",IF(AND(LEN(予定価格!G94)=1,LEN(予定価格!H94)=1),0,IF(入力表!$F$1951=0,"",入力表!F106)))</f>
        <v/>
      </c>
      <c r="I96" s="302"/>
      <c r="J96" s="303"/>
      <c r="K96" s="298"/>
      <c r="L96" s="299"/>
      <c r="M96" s="299"/>
    </row>
    <row r="97" spans="1:13" ht="18" hidden="1" customHeight="1" x14ac:dyDescent="0.2">
      <c r="A97" s="300">
        <f>+入力表!A107</f>
        <v>0</v>
      </c>
      <c r="B97" s="301"/>
      <c r="C97" s="301"/>
      <c r="D97" s="301"/>
      <c r="E97" s="302">
        <f>+IF(入力表!F$12=0,入力表!B107,入力表!J107)</f>
        <v>0</v>
      </c>
      <c r="F97" s="302"/>
      <c r="G97" s="302"/>
      <c r="H97" s="302" t="str">
        <f>IF(LEN(予定価格!G95)=0,"",IF(AND(LEN(予定価格!G95)=1,LEN(予定価格!H95)=1),0,IF(入力表!$F$1951=0,"",入力表!F107)))</f>
        <v/>
      </c>
      <c r="I97" s="302"/>
      <c r="J97" s="303"/>
      <c r="K97" s="298"/>
      <c r="L97" s="299"/>
      <c r="M97" s="299"/>
    </row>
    <row r="98" spans="1:13" ht="18" hidden="1" customHeight="1" x14ac:dyDescent="0.2">
      <c r="A98" s="300">
        <f>+入力表!A108</f>
        <v>0</v>
      </c>
      <c r="B98" s="301"/>
      <c r="C98" s="301"/>
      <c r="D98" s="301"/>
      <c r="E98" s="302">
        <f>+IF(入力表!F$12=0,入力表!B108,入力表!J108)</f>
        <v>0</v>
      </c>
      <c r="F98" s="302"/>
      <c r="G98" s="302"/>
      <c r="H98" s="302" t="str">
        <f>IF(LEN(予定価格!G96)=0,"",IF(AND(LEN(予定価格!G96)=1,LEN(予定価格!H96)=1),0,IF(入力表!$F$1951=0,"",入力表!F108)))</f>
        <v/>
      </c>
      <c r="I98" s="302"/>
      <c r="J98" s="303"/>
      <c r="K98" s="298"/>
      <c r="L98" s="299"/>
      <c r="M98" s="299"/>
    </row>
    <row r="99" spans="1:13" ht="18" hidden="1" customHeight="1" x14ac:dyDescent="0.2">
      <c r="A99" s="300">
        <f>+入力表!A109</f>
        <v>0</v>
      </c>
      <c r="B99" s="301"/>
      <c r="C99" s="301"/>
      <c r="D99" s="301"/>
      <c r="E99" s="302">
        <f>+IF(入力表!F$12=0,入力表!B109,入力表!J109)</f>
        <v>0</v>
      </c>
      <c r="F99" s="302"/>
      <c r="G99" s="302"/>
      <c r="H99" s="302" t="str">
        <f>IF(LEN(予定価格!G97)=0,"",IF(AND(LEN(予定価格!G97)=1,LEN(予定価格!H97)=1),0,IF(入力表!$F$1951=0,"",入力表!F109)))</f>
        <v/>
      </c>
      <c r="I99" s="302"/>
      <c r="J99" s="303"/>
      <c r="K99" s="298"/>
      <c r="L99" s="299"/>
      <c r="M99" s="299"/>
    </row>
    <row r="100" spans="1:13" ht="18" hidden="1" customHeight="1" x14ac:dyDescent="0.2">
      <c r="A100" s="300">
        <f>+入力表!A110</f>
        <v>0</v>
      </c>
      <c r="B100" s="301"/>
      <c r="C100" s="301"/>
      <c r="D100" s="301"/>
      <c r="E100" s="302">
        <f>+IF(入力表!F$12=0,入力表!B110,入力表!J110)</f>
        <v>0</v>
      </c>
      <c r="F100" s="302"/>
      <c r="G100" s="302"/>
      <c r="H100" s="302" t="str">
        <f>IF(LEN(予定価格!G98)=0,"",IF(AND(LEN(予定価格!G98)=1,LEN(予定価格!H98)=1),0,IF(入力表!$F$1951=0,"",入力表!F110)))</f>
        <v/>
      </c>
      <c r="I100" s="302"/>
      <c r="J100" s="303"/>
      <c r="K100" s="298"/>
      <c r="L100" s="299"/>
      <c r="M100" s="299"/>
    </row>
    <row r="101" spans="1:13" ht="18" hidden="1" customHeight="1" x14ac:dyDescent="0.2">
      <c r="A101" s="300">
        <f>+入力表!A111</f>
        <v>0</v>
      </c>
      <c r="B101" s="301"/>
      <c r="C101" s="301"/>
      <c r="D101" s="301"/>
      <c r="E101" s="302">
        <f>+IF(入力表!F$12=0,入力表!B111,入力表!J111)</f>
        <v>0</v>
      </c>
      <c r="F101" s="302"/>
      <c r="G101" s="302"/>
      <c r="H101" s="302" t="str">
        <f>IF(LEN(予定価格!G99)=0,"",IF(AND(LEN(予定価格!G99)=1,LEN(予定価格!H99)=1),0,IF(入力表!$F$1951=0,"",入力表!F111)))</f>
        <v/>
      </c>
      <c r="I101" s="302"/>
      <c r="J101" s="303"/>
      <c r="K101" s="298"/>
      <c r="L101" s="299"/>
      <c r="M101" s="299"/>
    </row>
    <row r="102" spans="1:13" ht="18" hidden="1" customHeight="1" x14ac:dyDescent="0.2">
      <c r="A102" s="300">
        <f>+入力表!A112</f>
        <v>0</v>
      </c>
      <c r="B102" s="301"/>
      <c r="C102" s="301"/>
      <c r="D102" s="301"/>
      <c r="E102" s="302">
        <f>+IF(入力表!F$12=0,入力表!B112,入力表!J112)</f>
        <v>0</v>
      </c>
      <c r="F102" s="302"/>
      <c r="G102" s="302"/>
      <c r="H102" s="302" t="str">
        <f>IF(LEN(予定価格!G100)=0,"",IF(AND(LEN(予定価格!G100)=1,LEN(予定価格!H100)=1),0,IF(入力表!$F$1951=0,"",入力表!F112)))</f>
        <v/>
      </c>
      <c r="I102" s="302"/>
      <c r="J102" s="303"/>
      <c r="K102" s="298"/>
      <c r="L102" s="299"/>
      <c r="M102" s="299"/>
    </row>
    <row r="103" spans="1:13" ht="18" hidden="1" customHeight="1" x14ac:dyDescent="0.2">
      <c r="A103" s="300">
        <f>+入力表!A113</f>
        <v>0</v>
      </c>
      <c r="B103" s="301"/>
      <c r="C103" s="301"/>
      <c r="D103" s="301"/>
      <c r="E103" s="302">
        <f>+IF(入力表!F$12=0,入力表!B113,入力表!J113)</f>
        <v>0</v>
      </c>
      <c r="F103" s="302"/>
      <c r="G103" s="302"/>
      <c r="H103" s="302" t="str">
        <f>IF(LEN(予定価格!G101)=0,"",IF(AND(LEN(予定価格!G101)=1,LEN(予定価格!H101)=1),0,IF(入力表!$F$1951=0,"",入力表!F113)))</f>
        <v/>
      </c>
      <c r="I103" s="302"/>
      <c r="J103" s="303"/>
      <c r="K103" s="298"/>
      <c r="L103" s="299"/>
      <c r="M103" s="299"/>
    </row>
    <row r="104" spans="1:13" ht="18" hidden="1" customHeight="1" x14ac:dyDescent="0.2">
      <c r="A104" s="300">
        <f>+入力表!A114</f>
        <v>0</v>
      </c>
      <c r="B104" s="301"/>
      <c r="C104" s="301"/>
      <c r="D104" s="301"/>
      <c r="E104" s="302">
        <f>+IF(入力表!F$12=0,入力表!B114,入力表!J114)</f>
        <v>0</v>
      </c>
      <c r="F104" s="302"/>
      <c r="G104" s="302"/>
      <c r="H104" s="302" t="str">
        <f>IF(LEN(予定価格!G102)=0,"",IF(AND(LEN(予定価格!G102)=1,LEN(予定価格!H102)=1),0,IF(入力表!$F$1951=0,"",入力表!F114)))</f>
        <v/>
      </c>
      <c r="I104" s="302"/>
      <c r="J104" s="303"/>
      <c r="K104" s="298"/>
      <c r="L104" s="299"/>
      <c r="M104" s="299"/>
    </row>
    <row r="105" spans="1:13" ht="18" hidden="1" customHeight="1" x14ac:dyDescent="0.2">
      <c r="A105" s="300">
        <f>+入力表!A115</f>
        <v>0</v>
      </c>
      <c r="B105" s="301"/>
      <c r="C105" s="301"/>
      <c r="D105" s="301"/>
      <c r="E105" s="302">
        <f>+IF(入力表!F$12=0,入力表!B115,入力表!J115)</f>
        <v>0</v>
      </c>
      <c r="F105" s="302"/>
      <c r="G105" s="302"/>
      <c r="H105" s="302" t="str">
        <f>IF(LEN(予定価格!G103)=0,"",IF(AND(LEN(予定価格!G103)=1,LEN(予定価格!H103)=1),0,IF(入力表!$F$1951=0,"",入力表!F115)))</f>
        <v/>
      </c>
      <c r="I105" s="302"/>
      <c r="J105" s="303"/>
      <c r="K105" s="298"/>
      <c r="L105" s="299"/>
      <c r="M105" s="299"/>
    </row>
    <row r="106" spans="1:13" ht="18" hidden="1" customHeight="1" x14ac:dyDescent="0.2">
      <c r="A106" s="300">
        <f>+入力表!A116</f>
        <v>0</v>
      </c>
      <c r="B106" s="301"/>
      <c r="C106" s="301"/>
      <c r="D106" s="301"/>
      <c r="E106" s="302">
        <f>+IF(入力表!F$12=0,入力表!B116,入力表!J116)</f>
        <v>0</v>
      </c>
      <c r="F106" s="302"/>
      <c r="G106" s="302"/>
      <c r="H106" s="302" t="str">
        <f>IF(LEN(予定価格!G104)=0,"",IF(AND(LEN(予定価格!G104)=1,LEN(予定価格!H104)=1),0,IF(入力表!$F$1951=0,"",入力表!F116)))</f>
        <v/>
      </c>
      <c r="I106" s="302"/>
      <c r="J106" s="303"/>
      <c r="K106" s="298"/>
      <c r="L106" s="299"/>
      <c r="M106" s="299"/>
    </row>
    <row r="107" spans="1:13" ht="18" hidden="1" customHeight="1" x14ac:dyDescent="0.2">
      <c r="A107" s="300">
        <f>+入力表!A117</f>
        <v>0</v>
      </c>
      <c r="B107" s="301"/>
      <c r="C107" s="301"/>
      <c r="D107" s="301"/>
      <c r="E107" s="302">
        <f>+IF(入力表!F$12=0,入力表!B117,入力表!J117)</f>
        <v>0</v>
      </c>
      <c r="F107" s="302"/>
      <c r="G107" s="302"/>
      <c r="H107" s="302" t="str">
        <f>IF(LEN(予定価格!G105)=0,"",IF(AND(LEN(予定価格!G105)=1,LEN(予定価格!H105)=1),0,IF(入力表!$F$1951=0,"",入力表!F117)))</f>
        <v/>
      </c>
      <c r="I107" s="302"/>
      <c r="J107" s="303"/>
      <c r="K107" s="298"/>
      <c r="L107" s="299"/>
      <c r="M107" s="299"/>
    </row>
    <row r="108" spans="1:13" ht="18" hidden="1" customHeight="1" x14ac:dyDescent="0.2">
      <c r="A108" s="300">
        <f>+入力表!A118</f>
        <v>0</v>
      </c>
      <c r="B108" s="301"/>
      <c r="C108" s="301"/>
      <c r="D108" s="301"/>
      <c r="E108" s="302">
        <f>+IF(入力表!F$12=0,入力表!B118,入力表!J118)</f>
        <v>0</v>
      </c>
      <c r="F108" s="302"/>
      <c r="G108" s="302"/>
      <c r="H108" s="302" t="str">
        <f>IF(LEN(予定価格!G106)=0,"",IF(AND(LEN(予定価格!G106)=1,LEN(予定価格!H106)=1),0,IF(入力表!$F$1951=0,"",入力表!F118)))</f>
        <v/>
      </c>
      <c r="I108" s="302"/>
      <c r="J108" s="303"/>
      <c r="K108" s="298"/>
      <c r="L108" s="299"/>
      <c r="M108" s="299"/>
    </row>
    <row r="109" spans="1:13" ht="18" hidden="1" customHeight="1" x14ac:dyDescent="0.2">
      <c r="A109" s="300">
        <f>+入力表!A119</f>
        <v>0</v>
      </c>
      <c r="B109" s="301"/>
      <c r="C109" s="301"/>
      <c r="D109" s="301"/>
      <c r="E109" s="302">
        <f>+IF(入力表!F$12=0,入力表!B119,入力表!J119)</f>
        <v>0</v>
      </c>
      <c r="F109" s="302"/>
      <c r="G109" s="302"/>
      <c r="H109" s="302" t="str">
        <f>IF(LEN(予定価格!G107)=0,"",IF(AND(LEN(予定価格!G107)=1,LEN(予定価格!H107)=1),0,IF(入力表!$F$1951=0,"",入力表!F119)))</f>
        <v/>
      </c>
      <c r="I109" s="302"/>
      <c r="J109" s="303"/>
      <c r="K109" s="298"/>
      <c r="L109" s="299"/>
      <c r="M109" s="299"/>
    </row>
    <row r="110" spans="1:13" ht="18" hidden="1" customHeight="1" x14ac:dyDescent="0.2">
      <c r="A110" s="300">
        <f>+入力表!A120</f>
        <v>0</v>
      </c>
      <c r="B110" s="301"/>
      <c r="C110" s="301"/>
      <c r="D110" s="301"/>
      <c r="E110" s="302">
        <f>+IF(入力表!F$12=0,入力表!B120,入力表!J120)</f>
        <v>0</v>
      </c>
      <c r="F110" s="302"/>
      <c r="G110" s="302"/>
      <c r="H110" s="302" t="str">
        <f>IF(LEN(予定価格!G108)=0,"",IF(AND(LEN(予定価格!G108)=1,LEN(予定価格!H108)=1),0,IF(入力表!$F$1951=0,"",入力表!F120)))</f>
        <v/>
      </c>
      <c r="I110" s="302"/>
      <c r="J110" s="303"/>
      <c r="K110" s="298"/>
      <c r="L110" s="299"/>
      <c r="M110" s="299"/>
    </row>
    <row r="111" spans="1:13" ht="18" hidden="1" customHeight="1" x14ac:dyDescent="0.2">
      <c r="A111" s="300">
        <f>+入力表!A121</f>
        <v>0</v>
      </c>
      <c r="B111" s="301"/>
      <c r="C111" s="301"/>
      <c r="D111" s="301"/>
      <c r="E111" s="302">
        <f>+IF(入力表!F$12=0,入力表!B121,入力表!J121)</f>
        <v>0</v>
      </c>
      <c r="F111" s="302"/>
      <c r="G111" s="302"/>
      <c r="H111" s="302" t="str">
        <f>IF(LEN(予定価格!G109)=0,"",IF(AND(LEN(予定価格!G109)=1,LEN(予定価格!H109)=1),0,IF(入力表!$F$1951=0,"",入力表!F121)))</f>
        <v/>
      </c>
      <c r="I111" s="302"/>
      <c r="J111" s="303"/>
      <c r="K111" s="298"/>
      <c r="L111" s="299"/>
      <c r="M111" s="299"/>
    </row>
    <row r="112" spans="1:13" ht="18" hidden="1" customHeight="1" x14ac:dyDescent="0.2">
      <c r="A112" s="300">
        <f>+入力表!A122</f>
        <v>0</v>
      </c>
      <c r="B112" s="301"/>
      <c r="C112" s="301"/>
      <c r="D112" s="301"/>
      <c r="E112" s="302">
        <f>+IF(入力表!F$12=0,入力表!B122,入力表!J122)</f>
        <v>0</v>
      </c>
      <c r="F112" s="302"/>
      <c r="G112" s="302"/>
      <c r="H112" s="302" t="str">
        <f>IF(LEN(予定価格!G110)=0,"",IF(AND(LEN(予定価格!G110)=1,LEN(予定価格!H110)=1),0,IF(入力表!$F$1951=0,"",入力表!F122)))</f>
        <v/>
      </c>
      <c r="I112" s="302"/>
      <c r="J112" s="303"/>
      <c r="K112" s="298"/>
      <c r="L112" s="299"/>
      <c r="M112" s="299"/>
    </row>
    <row r="113" spans="1:13" ht="18" hidden="1" customHeight="1" x14ac:dyDescent="0.2">
      <c r="A113" s="300">
        <f>+入力表!A123</f>
        <v>0</v>
      </c>
      <c r="B113" s="301"/>
      <c r="C113" s="301"/>
      <c r="D113" s="301"/>
      <c r="E113" s="302">
        <f>+IF(入力表!F$12=0,入力表!B123,入力表!J123)</f>
        <v>0</v>
      </c>
      <c r="F113" s="302"/>
      <c r="G113" s="302"/>
      <c r="H113" s="302" t="str">
        <f>IF(LEN(予定価格!G111)=0,"",IF(AND(LEN(予定価格!G111)=1,LEN(予定価格!H111)=1),0,IF(入力表!$F$1951=0,"",入力表!F123)))</f>
        <v/>
      </c>
      <c r="I113" s="302"/>
      <c r="J113" s="303"/>
      <c r="K113" s="298"/>
      <c r="L113" s="299"/>
      <c r="M113" s="299"/>
    </row>
    <row r="114" spans="1:13" ht="18" hidden="1" customHeight="1" x14ac:dyDescent="0.2">
      <c r="A114" s="300">
        <f>+入力表!A124</f>
        <v>0</v>
      </c>
      <c r="B114" s="301"/>
      <c r="C114" s="301"/>
      <c r="D114" s="301"/>
      <c r="E114" s="302">
        <f>+IF(入力表!F$12=0,入力表!B124,入力表!J124)</f>
        <v>0</v>
      </c>
      <c r="F114" s="302"/>
      <c r="G114" s="302"/>
      <c r="H114" s="302" t="str">
        <f>IF(LEN(予定価格!G112)=0,"",IF(AND(LEN(予定価格!G112)=1,LEN(予定価格!H112)=1),0,IF(入力表!$F$1951=0,"",入力表!F124)))</f>
        <v/>
      </c>
      <c r="I114" s="302"/>
      <c r="J114" s="303"/>
      <c r="K114" s="298"/>
      <c r="L114" s="299"/>
      <c r="M114" s="299"/>
    </row>
    <row r="115" spans="1:13" ht="18" hidden="1" customHeight="1" x14ac:dyDescent="0.2">
      <c r="A115" s="300">
        <f>+入力表!A125</f>
        <v>0</v>
      </c>
      <c r="B115" s="301"/>
      <c r="C115" s="301"/>
      <c r="D115" s="301"/>
      <c r="E115" s="302">
        <f>+IF(入力表!F$12=0,入力表!B125,入力表!J125)</f>
        <v>0</v>
      </c>
      <c r="F115" s="302"/>
      <c r="G115" s="302"/>
      <c r="H115" s="302" t="str">
        <f>IF(LEN(予定価格!G113)=0,"",IF(AND(LEN(予定価格!G113)=1,LEN(予定価格!H113)=1),0,IF(入力表!$F$1951=0,"",入力表!F125)))</f>
        <v/>
      </c>
      <c r="I115" s="302"/>
      <c r="J115" s="303"/>
      <c r="K115" s="298"/>
      <c r="L115" s="299"/>
      <c r="M115" s="299"/>
    </row>
    <row r="116" spans="1:13" ht="18" hidden="1" customHeight="1" x14ac:dyDescent="0.2">
      <c r="A116" s="300">
        <f>+入力表!A126</f>
        <v>0</v>
      </c>
      <c r="B116" s="301"/>
      <c r="C116" s="301"/>
      <c r="D116" s="301"/>
      <c r="E116" s="302">
        <f>+IF(入力表!F$12=0,入力表!B126,入力表!J126)</f>
        <v>0</v>
      </c>
      <c r="F116" s="302"/>
      <c r="G116" s="302"/>
      <c r="H116" s="302" t="str">
        <f>IF(LEN(予定価格!G114)=0,"",IF(AND(LEN(予定価格!G114)=1,LEN(予定価格!H114)=1),0,IF(入力表!$F$1951=0,"",入力表!F126)))</f>
        <v/>
      </c>
      <c r="I116" s="302"/>
      <c r="J116" s="303"/>
      <c r="K116" s="298"/>
      <c r="L116" s="299"/>
      <c r="M116" s="299"/>
    </row>
    <row r="117" spans="1:13" ht="18" hidden="1" customHeight="1" x14ac:dyDescent="0.2">
      <c r="A117" s="300">
        <f>+入力表!A127</f>
        <v>0</v>
      </c>
      <c r="B117" s="301"/>
      <c r="C117" s="301"/>
      <c r="D117" s="301"/>
      <c r="E117" s="302">
        <f>+IF(入力表!F$12=0,入力表!B127,入力表!J127)</f>
        <v>0</v>
      </c>
      <c r="F117" s="302"/>
      <c r="G117" s="302"/>
      <c r="H117" s="302" t="str">
        <f>IF(LEN(予定価格!G115)=0,"",IF(AND(LEN(予定価格!G115)=1,LEN(予定価格!H115)=1),0,IF(入力表!$F$1951=0,"",入力表!F127)))</f>
        <v/>
      </c>
      <c r="I117" s="302"/>
      <c r="J117" s="303"/>
      <c r="K117" s="298"/>
      <c r="L117" s="299"/>
      <c r="M117" s="299"/>
    </row>
    <row r="118" spans="1:13" ht="18" hidden="1" customHeight="1" x14ac:dyDescent="0.2">
      <c r="A118" s="300">
        <f>+入力表!A128</f>
        <v>0</v>
      </c>
      <c r="B118" s="301"/>
      <c r="C118" s="301"/>
      <c r="D118" s="301"/>
      <c r="E118" s="302">
        <f>+IF(入力表!F$12=0,入力表!B128,入力表!J128)</f>
        <v>0</v>
      </c>
      <c r="F118" s="302"/>
      <c r="G118" s="302"/>
      <c r="H118" s="302" t="str">
        <f>IF(LEN(予定価格!G116)=0,"",IF(AND(LEN(予定価格!G116)=1,LEN(予定価格!H116)=1),0,IF(入力表!$F$1951=0,"",入力表!F128)))</f>
        <v/>
      </c>
      <c r="I118" s="302"/>
      <c r="J118" s="303"/>
      <c r="K118" s="298"/>
      <c r="L118" s="299"/>
      <c r="M118" s="299"/>
    </row>
    <row r="119" spans="1:13" ht="18" hidden="1" customHeight="1" x14ac:dyDescent="0.2">
      <c r="A119" s="300">
        <f>+入力表!A129</f>
        <v>0</v>
      </c>
      <c r="B119" s="301"/>
      <c r="C119" s="301"/>
      <c r="D119" s="301"/>
      <c r="E119" s="302">
        <f>+IF(入力表!F$12=0,入力表!B129,入力表!J129)</f>
        <v>0</v>
      </c>
      <c r="F119" s="302"/>
      <c r="G119" s="302"/>
      <c r="H119" s="302" t="str">
        <f>IF(LEN(予定価格!G117)=0,"",IF(AND(LEN(予定価格!G117)=1,LEN(予定価格!H117)=1),0,IF(入力表!$F$1951=0,"",入力表!F129)))</f>
        <v/>
      </c>
      <c r="I119" s="302"/>
      <c r="J119" s="303"/>
      <c r="K119" s="298"/>
      <c r="L119" s="299"/>
      <c r="M119" s="299"/>
    </row>
    <row r="120" spans="1:13" ht="18" hidden="1" customHeight="1" x14ac:dyDescent="0.2">
      <c r="A120" s="300">
        <f>+入力表!A130</f>
        <v>0</v>
      </c>
      <c r="B120" s="301"/>
      <c r="C120" s="301"/>
      <c r="D120" s="301"/>
      <c r="E120" s="302">
        <f>+IF(入力表!F$12=0,入力表!B130,入力表!J130)</f>
        <v>0</v>
      </c>
      <c r="F120" s="302"/>
      <c r="G120" s="302"/>
      <c r="H120" s="302" t="str">
        <f>IF(LEN(予定価格!G118)=0,"",IF(AND(LEN(予定価格!G118)=1,LEN(予定価格!H118)=1),0,IF(入力表!$F$1951=0,"",入力表!F130)))</f>
        <v/>
      </c>
      <c r="I120" s="302"/>
      <c r="J120" s="303"/>
      <c r="K120" s="298"/>
      <c r="L120" s="299"/>
      <c r="M120" s="299"/>
    </row>
    <row r="121" spans="1:13" ht="18" hidden="1" customHeight="1" x14ac:dyDescent="0.2">
      <c r="A121" s="300">
        <f>+入力表!A131</f>
        <v>0</v>
      </c>
      <c r="B121" s="301"/>
      <c r="C121" s="301"/>
      <c r="D121" s="301"/>
      <c r="E121" s="302">
        <f>+IF(入力表!F$12=0,入力表!B131,入力表!J131)</f>
        <v>0</v>
      </c>
      <c r="F121" s="302"/>
      <c r="G121" s="302"/>
      <c r="H121" s="302" t="str">
        <f>IF(LEN(予定価格!G119)=0,"",IF(AND(LEN(予定価格!G119)=1,LEN(予定価格!H119)=1),0,IF(入力表!$F$1951=0,"",入力表!F131)))</f>
        <v/>
      </c>
      <c r="I121" s="302"/>
      <c r="J121" s="303"/>
      <c r="K121" s="298"/>
      <c r="L121" s="299"/>
      <c r="M121" s="299"/>
    </row>
    <row r="122" spans="1:13" ht="18" hidden="1" customHeight="1" x14ac:dyDescent="0.2">
      <c r="A122" s="300">
        <f>+入力表!A132</f>
        <v>0</v>
      </c>
      <c r="B122" s="301"/>
      <c r="C122" s="301"/>
      <c r="D122" s="301"/>
      <c r="E122" s="302">
        <f>+IF(入力表!F$12=0,入力表!B132,入力表!J132)</f>
        <v>0</v>
      </c>
      <c r="F122" s="302"/>
      <c r="G122" s="302"/>
      <c r="H122" s="302" t="str">
        <f>IF(LEN(予定価格!G120)=0,"",IF(AND(LEN(予定価格!G120)=1,LEN(予定価格!H120)=1),0,IF(入力表!$F$1951=0,"",入力表!F132)))</f>
        <v/>
      </c>
      <c r="I122" s="302"/>
      <c r="J122" s="303"/>
      <c r="K122" s="298"/>
      <c r="L122" s="299"/>
      <c r="M122" s="299"/>
    </row>
    <row r="123" spans="1:13" ht="18" hidden="1" customHeight="1" x14ac:dyDescent="0.2">
      <c r="A123" s="300">
        <f>+入力表!A133</f>
        <v>0</v>
      </c>
      <c r="B123" s="301"/>
      <c r="C123" s="301"/>
      <c r="D123" s="301"/>
      <c r="E123" s="302">
        <f>+IF(入力表!F$12=0,入力表!B133,入力表!J133)</f>
        <v>0</v>
      </c>
      <c r="F123" s="302"/>
      <c r="G123" s="302"/>
      <c r="H123" s="302" t="str">
        <f>IF(LEN(予定価格!G121)=0,"",IF(AND(LEN(予定価格!G121)=1,LEN(予定価格!H121)=1),0,IF(入力表!$F$1951=0,"",入力表!F133)))</f>
        <v/>
      </c>
      <c r="I123" s="302"/>
      <c r="J123" s="303"/>
      <c r="K123" s="298"/>
      <c r="L123" s="299"/>
      <c r="M123" s="299"/>
    </row>
    <row r="124" spans="1:13" ht="18" hidden="1" customHeight="1" x14ac:dyDescent="0.2">
      <c r="A124" s="300">
        <f>+入力表!A134</f>
        <v>0</v>
      </c>
      <c r="B124" s="301"/>
      <c r="C124" s="301"/>
      <c r="D124" s="301"/>
      <c r="E124" s="302">
        <f>+IF(入力表!F$12=0,入力表!B134,入力表!J134)</f>
        <v>0</v>
      </c>
      <c r="F124" s="302"/>
      <c r="G124" s="302"/>
      <c r="H124" s="302" t="str">
        <f>IF(LEN(予定価格!G122)=0,"",IF(AND(LEN(予定価格!G122)=1,LEN(予定価格!H122)=1),0,IF(入力表!$F$1951=0,"",入力表!F134)))</f>
        <v/>
      </c>
      <c r="I124" s="302"/>
      <c r="J124" s="303"/>
      <c r="K124" s="298"/>
      <c r="L124" s="299"/>
      <c r="M124" s="299"/>
    </row>
    <row r="125" spans="1:13" ht="18" hidden="1" customHeight="1" x14ac:dyDescent="0.2">
      <c r="A125" s="300">
        <f>+入力表!A135</f>
        <v>0</v>
      </c>
      <c r="B125" s="301"/>
      <c r="C125" s="301"/>
      <c r="D125" s="301"/>
      <c r="E125" s="302">
        <f>+IF(入力表!F$12=0,入力表!B135,入力表!J135)</f>
        <v>0</v>
      </c>
      <c r="F125" s="302"/>
      <c r="G125" s="302"/>
      <c r="H125" s="302" t="str">
        <f>IF(LEN(予定価格!G123)=0,"",IF(AND(LEN(予定価格!G123)=1,LEN(予定価格!H123)=1),0,IF(入力表!$F$1951=0,"",入力表!F135)))</f>
        <v/>
      </c>
      <c r="I125" s="302"/>
      <c r="J125" s="303"/>
      <c r="K125" s="298"/>
      <c r="L125" s="299"/>
      <c r="M125" s="299"/>
    </row>
    <row r="126" spans="1:13" ht="18" hidden="1" customHeight="1" x14ac:dyDescent="0.2">
      <c r="A126" s="300">
        <f>+入力表!A136</f>
        <v>0</v>
      </c>
      <c r="B126" s="301"/>
      <c r="C126" s="301"/>
      <c r="D126" s="301"/>
      <c r="E126" s="302">
        <f>+IF(入力表!F$12=0,入力表!B136,入力表!J136)</f>
        <v>0</v>
      </c>
      <c r="F126" s="302"/>
      <c r="G126" s="302"/>
      <c r="H126" s="302" t="str">
        <f>IF(LEN(予定価格!G124)=0,"",IF(AND(LEN(予定価格!G124)=1,LEN(予定価格!H124)=1),0,IF(入力表!$F$1951=0,"",入力表!F136)))</f>
        <v/>
      </c>
      <c r="I126" s="302"/>
      <c r="J126" s="303"/>
      <c r="K126" s="298"/>
      <c r="L126" s="299"/>
      <c r="M126" s="299"/>
    </row>
    <row r="127" spans="1:13" ht="18" hidden="1" customHeight="1" x14ac:dyDescent="0.2">
      <c r="A127" s="300">
        <f>+入力表!A137</f>
        <v>0</v>
      </c>
      <c r="B127" s="301"/>
      <c r="C127" s="301"/>
      <c r="D127" s="301"/>
      <c r="E127" s="302">
        <f>+IF(入力表!F$12=0,入力表!B137,入力表!J137)</f>
        <v>0</v>
      </c>
      <c r="F127" s="302"/>
      <c r="G127" s="302"/>
      <c r="H127" s="302" t="str">
        <f>IF(LEN(予定価格!G125)=0,"",IF(AND(LEN(予定価格!G125)=1,LEN(予定価格!H125)=1),0,IF(入力表!$F$1951=0,"",入力表!F137)))</f>
        <v/>
      </c>
      <c r="I127" s="302"/>
      <c r="J127" s="303"/>
      <c r="K127" s="298"/>
      <c r="L127" s="299"/>
      <c r="M127" s="299"/>
    </row>
    <row r="128" spans="1:13" ht="18" hidden="1" customHeight="1" x14ac:dyDescent="0.2">
      <c r="A128" s="300">
        <f>+入力表!A138</f>
        <v>0</v>
      </c>
      <c r="B128" s="301"/>
      <c r="C128" s="301"/>
      <c r="D128" s="301"/>
      <c r="E128" s="302">
        <f>+IF(入力表!F$12=0,入力表!B138,入力表!J138)</f>
        <v>0</v>
      </c>
      <c r="F128" s="302"/>
      <c r="G128" s="302"/>
      <c r="H128" s="302" t="str">
        <f>IF(LEN(予定価格!G126)=0,"",IF(AND(LEN(予定価格!G126)=1,LEN(予定価格!H126)=1),0,IF(入力表!$F$1951=0,"",入力表!F138)))</f>
        <v/>
      </c>
      <c r="I128" s="302"/>
      <c r="J128" s="303"/>
      <c r="K128" s="298"/>
      <c r="L128" s="299"/>
      <c r="M128" s="299"/>
    </row>
    <row r="129" spans="1:13" ht="18" hidden="1" customHeight="1" x14ac:dyDescent="0.2">
      <c r="A129" s="300">
        <f>+入力表!A139</f>
        <v>0</v>
      </c>
      <c r="B129" s="301"/>
      <c r="C129" s="301"/>
      <c r="D129" s="301"/>
      <c r="E129" s="302">
        <f>+IF(入力表!F$12=0,入力表!B139,入力表!J139)</f>
        <v>0</v>
      </c>
      <c r="F129" s="302"/>
      <c r="G129" s="302"/>
      <c r="H129" s="302" t="str">
        <f>IF(LEN(予定価格!G127)=0,"",IF(AND(LEN(予定価格!G127)=1,LEN(予定価格!H127)=1),0,IF(入力表!$F$1951=0,"",入力表!F139)))</f>
        <v/>
      </c>
      <c r="I129" s="302"/>
      <c r="J129" s="303"/>
      <c r="K129" s="298"/>
      <c r="L129" s="299"/>
      <c r="M129" s="299"/>
    </row>
    <row r="130" spans="1:13" ht="18" hidden="1" customHeight="1" x14ac:dyDescent="0.2">
      <c r="A130" s="300">
        <f>+入力表!A140</f>
        <v>0</v>
      </c>
      <c r="B130" s="301"/>
      <c r="C130" s="301"/>
      <c r="D130" s="301"/>
      <c r="E130" s="302">
        <f>+IF(入力表!F$12=0,入力表!B140,入力表!J140)</f>
        <v>0</v>
      </c>
      <c r="F130" s="302"/>
      <c r="G130" s="302"/>
      <c r="H130" s="302" t="str">
        <f>IF(LEN(予定価格!G128)=0,"",IF(AND(LEN(予定価格!G128)=1,LEN(予定価格!H128)=1),0,IF(入力表!$F$1951=0,"",入力表!F140)))</f>
        <v/>
      </c>
      <c r="I130" s="302"/>
      <c r="J130" s="303"/>
      <c r="K130" s="298"/>
      <c r="L130" s="299"/>
      <c r="M130" s="299"/>
    </row>
    <row r="131" spans="1:13" ht="18" hidden="1" customHeight="1" x14ac:dyDescent="0.2">
      <c r="A131" s="300">
        <f>+入力表!A141</f>
        <v>0</v>
      </c>
      <c r="B131" s="301"/>
      <c r="C131" s="301"/>
      <c r="D131" s="301"/>
      <c r="E131" s="302">
        <f>+IF(入力表!F$12=0,入力表!B141,入力表!J141)</f>
        <v>0</v>
      </c>
      <c r="F131" s="302"/>
      <c r="G131" s="302"/>
      <c r="H131" s="302" t="str">
        <f>IF(LEN(予定価格!G129)=0,"",IF(AND(LEN(予定価格!G129)=1,LEN(予定価格!H129)=1),0,IF(入力表!$F$1951=0,"",入力表!F141)))</f>
        <v/>
      </c>
      <c r="I131" s="302"/>
      <c r="J131" s="303"/>
      <c r="K131" s="298"/>
      <c r="L131" s="299"/>
      <c r="M131" s="299"/>
    </row>
    <row r="132" spans="1:13" ht="18" hidden="1" customHeight="1" x14ac:dyDescent="0.2">
      <c r="A132" s="300">
        <f>+入力表!A142</f>
        <v>0</v>
      </c>
      <c r="B132" s="301"/>
      <c r="C132" s="301"/>
      <c r="D132" s="301"/>
      <c r="E132" s="302">
        <f>+IF(入力表!F$12=0,入力表!B142,入力表!J142)</f>
        <v>0</v>
      </c>
      <c r="F132" s="302"/>
      <c r="G132" s="302"/>
      <c r="H132" s="302" t="str">
        <f>IF(LEN(予定価格!G130)=0,"",IF(AND(LEN(予定価格!G130)=1,LEN(予定価格!H130)=1),0,IF(入力表!$F$1951=0,"",入力表!F142)))</f>
        <v/>
      </c>
      <c r="I132" s="302"/>
      <c r="J132" s="303"/>
      <c r="K132" s="298"/>
      <c r="L132" s="299"/>
      <c r="M132" s="299"/>
    </row>
    <row r="133" spans="1:13" ht="18" hidden="1" customHeight="1" x14ac:dyDescent="0.2">
      <c r="A133" s="300">
        <f>+入力表!A143</f>
        <v>0</v>
      </c>
      <c r="B133" s="301"/>
      <c r="C133" s="301"/>
      <c r="D133" s="301"/>
      <c r="E133" s="302">
        <f>+IF(入力表!F$12=0,入力表!B143,入力表!J143)</f>
        <v>0</v>
      </c>
      <c r="F133" s="302"/>
      <c r="G133" s="302"/>
      <c r="H133" s="302" t="str">
        <f>IF(LEN(予定価格!G131)=0,"",IF(AND(LEN(予定価格!G131)=1,LEN(予定価格!H131)=1),0,IF(入力表!$F$1951=0,"",入力表!F143)))</f>
        <v/>
      </c>
      <c r="I133" s="302"/>
      <c r="J133" s="303"/>
      <c r="K133" s="298"/>
      <c r="L133" s="299"/>
      <c r="M133" s="299"/>
    </row>
    <row r="134" spans="1:13" ht="18" hidden="1" customHeight="1" x14ac:dyDescent="0.2">
      <c r="A134" s="300">
        <f>+入力表!A144</f>
        <v>0</v>
      </c>
      <c r="B134" s="301"/>
      <c r="C134" s="301"/>
      <c r="D134" s="301"/>
      <c r="E134" s="302">
        <f>+IF(入力表!F$12=0,入力表!B144,入力表!J144)</f>
        <v>0</v>
      </c>
      <c r="F134" s="302"/>
      <c r="G134" s="302"/>
      <c r="H134" s="302" t="str">
        <f>IF(LEN(予定価格!G132)=0,"",IF(AND(LEN(予定価格!G132)=1,LEN(予定価格!H132)=1),0,IF(入力表!$F$1951=0,"",入力表!F144)))</f>
        <v/>
      </c>
      <c r="I134" s="302"/>
      <c r="J134" s="303"/>
      <c r="K134" s="298"/>
      <c r="L134" s="299"/>
      <c r="M134" s="299"/>
    </row>
    <row r="135" spans="1:13" ht="18" customHeight="1" x14ac:dyDescent="0.2">
      <c r="A135" s="342" t="str">
        <f>+入力表!A145</f>
        <v>設計監修の部(その2)</v>
      </c>
      <c r="B135" s="343"/>
      <c r="C135" s="343"/>
      <c r="D135" s="343"/>
      <c r="E135" s="336"/>
      <c r="F135" s="336"/>
      <c r="G135" s="336"/>
      <c r="H135" s="336" t="str">
        <f>IF(LEN(予定価格!G133)=0,"",IF(AND(LEN(予定価格!G133)=1,LEN(予定価格!H133)=1),0,IF(入力表!$F$1951=0,"",入力表!F145)))</f>
        <v/>
      </c>
      <c r="I135" s="336"/>
      <c r="J135" s="337"/>
      <c r="K135" s="298">
        <f>SUM(E136:G176)</f>
        <v>4444000</v>
      </c>
      <c r="L135" s="299">
        <f>K135*入力表!D1953</f>
        <v>444400</v>
      </c>
      <c r="M135" s="299">
        <f>K135+L135</f>
        <v>4888400</v>
      </c>
    </row>
    <row r="136" spans="1:13" ht="18" customHeight="1" x14ac:dyDescent="0.2">
      <c r="A136" s="300" t="str">
        <f>+入力表!A146</f>
        <v>4号線谷町四丁目駅</v>
      </c>
      <c r="B136" s="301"/>
      <c r="C136" s="301"/>
      <c r="D136" s="301"/>
      <c r="E136" s="302">
        <f>+IF(入力表!F$12=0,入力表!B146,入力表!J146)</f>
        <v>2222000</v>
      </c>
      <c r="F136" s="302"/>
      <c r="G136" s="302"/>
      <c r="H136" s="302" t="str">
        <f>IF(LEN(予定価格!G134)=0,"",IF(AND(LEN(予定価格!G134)=1,LEN(予定価格!H134)=1),0,IF(入力表!$F$1951=0,"",入力表!F146)))</f>
        <v/>
      </c>
      <c r="I136" s="302"/>
      <c r="J136" s="303"/>
      <c r="K136" s="298"/>
      <c r="L136" s="299"/>
      <c r="M136" s="299"/>
    </row>
    <row r="137" spans="1:13" ht="18" customHeight="1" x14ac:dyDescent="0.2">
      <c r="A137" s="300" t="str">
        <f>+入力表!A147</f>
        <v>4号線森ノ宮駅</v>
      </c>
      <c r="B137" s="301"/>
      <c r="C137" s="301"/>
      <c r="D137" s="301"/>
      <c r="E137" s="302">
        <f>+IF(入力表!F$12=0,入力表!B147,入力表!J147)</f>
        <v>2222000</v>
      </c>
      <c r="F137" s="302"/>
      <c r="G137" s="302"/>
      <c r="H137" s="302" t="str">
        <f>IF(LEN(予定価格!G135)=0,"",IF(AND(LEN(予定価格!G135)=1,LEN(予定価格!H135)=1),0,IF(入力表!$F$1951=0,"",入力表!F147)))</f>
        <v/>
      </c>
      <c r="I137" s="302"/>
      <c r="J137" s="303"/>
      <c r="K137" s="298"/>
      <c r="L137" s="299"/>
      <c r="M137" s="299"/>
    </row>
    <row r="138" spans="1:13" ht="18" customHeight="1" x14ac:dyDescent="0.2">
      <c r="A138" s="300">
        <f>+入力表!A148</f>
        <v>0</v>
      </c>
      <c r="B138" s="301"/>
      <c r="C138" s="301"/>
      <c r="D138" s="301"/>
      <c r="E138" s="302">
        <f>+IF(入力表!F$12=0,入力表!B148,入力表!J148)</f>
        <v>0</v>
      </c>
      <c r="F138" s="302"/>
      <c r="G138" s="302"/>
      <c r="H138" s="302" t="str">
        <f>IF(LEN(予定価格!G136)=0,"",IF(AND(LEN(予定価格!G136)=1,LEN(予定価格!H136)=1),0,IF(入力表!$F$1951=0,"",入力表!F148)))</f>
        <v/>
      </c>
      <c r="I138" s="302"/>
      <c r="J138" s="303"/>
      <c r="K138" s="298"/>
      <c r="L138" s="299"/>
      <c r="M138" s="299"/>
    </row>
    <row r="139" spans="1:13" ht="18" hidden="1" customHeight="1" x14ac:dyDescent="0.2">
      <c r="A139" s="300">
        <f>+入力表!A149</f>
        <v>0</v>
      </c>
      <c r="B139" s="301"/>
      <c r="C139" s="301"/>
      <c r="D139" s="301"/>
      <c r="E139" s="302">
        <f>+IF(入力表!F$12=0,入力表!B149,入力表!J149)</f>
        <v>0</v>
      </c>
      <c r="F139" s="302"/>
      <c r="G139" s="302"/>
      <c r="H139" s="302" t="str">
        <f>IF(LEN(予定価格!G137)=0,"",IF(AND(LEN(予定価格!G137)=1,LEN(予定価格!H137)=1),0,IF(入力表!$F$1951=0,"",入力表!F149)))</f>
        <v/>
      </c>
      <c r="I139" s="302"/>
      <c r="J139" s="303"/>
      <c r="K139" s="298"/>
      <c r="L139" s="299"/>
      <c r="M139" s="299"/>
    </row>
    <row r="140" spans="1:13" ht="18" hidden="1" customHeight="1" x14ac:dyDescent="0.2">
      <c r="A140" s="300">
        <f>+入力表!A150</f>
        <v>0</v>
      </c>
      <c r="B140" s="301"/>
      <c r="C140" s="301"/>
      <c r="D140" s="301"/>
      <c r="E140" s="302">
        <f>+IF(入力表!F$12=0,入力表!B150,入力表!J150)</f>
        <v>0</v>
      </c>
      <c r="F140" s="302"/>
      <c r="G140" s="302"/>
      <c r="H140" s="302" t="str">
        <f>IF(LEN(予定価格!G138)=0,"",IF(AND(LEN(予定価格!G138)=1,LEN(予定価格!H138)=1),0,IF(入力表!$F$1951=0,"",入力表!F150)))</f>
        <v/>
      </c>
      <c r="I140" s="302"/>
      <c r="J140" s="303"/>
      <c r="K140" s="298"/>
      <c r="L140" s="299"/>
      <c r="M140" s="299"/>
    </row>
    <row r="141" spans="1:13" ht="18" hidden="1" customHeight="1" x14ac:dyDescent="0.2">
      <c r="A141" s="300">
        <f>+入力表!A151</f>
        <v>0</v>
      </c>
      <c r="B141" s="301"/>
      <c r="C141" s="301"/>
      <c r="D141" s="301"/>
      <c r="E141" s="302">
        <f>+IF(入力表!F$12=0,入力表!B151,入力表!J151)</f>
        <v>0</v>
      </c>
      <c r="F141" s="302"/>
      <c r="G141" s="302"/>
      <c r="H141" s="302" t="str">
        <f>IF(LEN(予定価格!G139)=0,"",IF(AND(LEN(予定価格!G139)=1,LEN(予定価格!H139)=1),0,IF(入力表!$F$1951=0,"",入力表!F151)))</f>
        <v/>
      </c>
      <c r="I141" s="302"/>
      <c r="J141" s="303"/>
      <c r="K141" s="298"/>
      <c r="L141" s="299"/>
      <c r="M141" s="299"/>
    </row>
    <row r="142" spans="1:13" ht="18" hidden="1" customHeight="1" x14ac:dyDescent="0.2">
      <c r="A142" s="300">
        <f>+入力表!A152</f>
        <v>0</v>
      </c>
      <c r="B142" s="301"/>
      <c r="C142" s="301"/>
      <c r="D142" s="301"/>
      <c r="E142" s="302">
        <f>+IF(入力表!F$12=0,入力表!B152,入力表!J152)</f>
        <v>0</v>
      </c>
      <c r="F142" s="302"/>
      <c r="G142" s="302"/>
      <c r="H142" s="302" t="str">
        <f>IF(LEN(予定価格!G140)=0,"",IF(AND(LEN(予定価格!G140)=1,LEN(予定価格!H140)=1),0,IF(入力表!$F$1951=0,"",入力表!F152)))</f>
        <v/>
      </c>
      <c r="I142" s="302"/>
      <c r="J142" s="303"/>
      <c r="K142" s="298"/>
      <c r="L142" s="299"/>
      <c r="M142" s="299"/>
    </row>
    <row r="143" spans="1:13" ht="18" hidden="1" customHeight="1" x14ac:dyDescent="0.2">
      <c r="A143" s="300">
        <f>+入力表!A153</f>
        <v>0</v>
      </c>
      <c r="B143" s="301"/>
      <c r="C143" s="301"/>
      <c r="D143" s="301"/>
      <c r="E143" s="302">
        <f>+IF(入力表!F$12=0,入力表!B153,入力表!J153)</f>
        <v>0</v>
      </c>
      <c r="F143" s="302"/>
      <c r="G143" s="302"/>
      <c r="H143" s="302" t="str">
        <f>IF(LEN(予定価格!G141)=0,"",IF(AND(LEN(予定価格!G141)=1,LEN(予定価格!H141)=1),0,IF(入力表!$F$1951=0,"",入力表!F153)))</f>
        <v/>
      </c>
      <c r="I143" s="302"/>
      <c r="J143" s="303"/>
      <c r="K143" s="298"/>
      <c r="L143" s="299"/>
      <c r="M143" s="299"/>
    </row>
    <row r="144" spans="1:13" ht="18" hidden="1" customHeight="1" x14ac:dyDescent="0.2">
      <c r="A144" s="300">
        <f>+入力表!A154</f>
        <v>0</v>
      </c>
      <c r="B144" s="301"/>
      <c r="C144" s="301"/>
      <c r="D144" s="301"/>
      <c r="E144" s="302">
        <f>+IF(入力表!F$12=0,入力表!B154,入力表!J154)</f>
        <v>0</v>
      </c>
      <c r="F144" s="302"/>
      <c r="G144" s="302"/>
      <c r="H144" s="302" t="str">
        <f>IF(LEN(予定価格!G142)=0,"",IF(AND(LEN(予定価格!G142)=1,LEN(予定価格!H142)=1),0,IF(入力表!$F$1951=0,"",入力表!F154)))</f>
        <v/>
      </c>
      <c r="I144" s="302"/>
      <c r="J144" s="303"/>
      <c r="K144" s="298"/>
      <c r="L144" s="299"/>
      <c r="M144" s="299"/>
    </row>
    <row r="145" spans="1:13" ht="18" hidden="1" customHeight="1" x14ac:dyDescent="0.2">
      <c r="A145" s="348">
        <f>+入力表!A155</f>
        <v>0</v>
      </c>
      <c r="B145" s="349"/>
      <c r="C145" s="349"/>
      <c r="D145" s="349"/>
      <c r="E145" s="350">
        <f>+IF(入力表!F$12=0,入力表!B155,入力表!J155)</f>
        <v>0</v>
      </c>
      <c r="F145" s="350"/>
      <c r="G145" s="350"/>
      <c r="H145" s="350" t="str">
        <f>IF(LEN(予定価格!G143)=0,"",IF(AND(LEN(予定価格!G143)=1,LEN(予定価格!H143)=1),0,IF(入力表!$F$1951=0,"",入力表!F155)))</f>
        <v/>
      </c>
      <c r="I145" s="350"/>
      <c r="J145" s="351"/>
      <c r="K145" s="298"/>
      <c r="L145" s="299"/>
      <c r="M145" s="299"/>
    </row>
    <row r="146" spans="1:13" ht="18" hidden="1" customHeight="1" x14ac:dyDescent="0.2">
      <c r="A146" s="300">
        <f>+入力表!A156</f>
        <v>0</v>
      </c>
      <c r="B146" s="301"/>
      <c r="C146" s="301"/>
      <c r="D146" s="301"/>
      <c r="E146" s="302">
        <f>+IF(入力表!F$12=0,入力表!B156,入力表!J156)</f>
        <v>0</v>
      </c>
      <c r="F146" s="302"/>
      <c r="G146" s="302"/>
      <c r="H146" s="302" t="str">
        <f>IF(LEN(予定価格!G144)=0,"",IF(AND(LEN(予定価格!G144)=1,LEN(予定価格!H144)=1),0,IF(入力表!$F$1951=0,"",入力表!F156)))</f>
        <v/>
      </c>
      <c r="I146" s="302"/>
      <c r="J146" s="303"/>
      <c r="K146" s="298"/>
      <c r="L146" s="299"/>
      <c r="M146" s="299"/>
    </row>
    <row r="147" spans="1:13" ht="18" hidden="1" customHeight="1" x14ac:dyDescent="0.2">
      <c r="A147" s="300">
        <f>+入力表!A157</f>
        <v>0</v>
      </c>
      <c r="B147" s="301"/>
      <c r="C147" s="301"/>
      <c r="D147" s="301"/>
      <c r="E147" s="302">
        <f>+IF(入力表!F$12=0,入力表!B157,入力表!J157)</f>
        <v>0</v>
      </c>
      <c r="F147" s="302"/>
      <c r="G147" s="302"/>
      <c r="H147" s="302" t="str">
        <f>IF(LEN(予定価格!G145)=0,"",IF(AND(LEN(予定価格!G145)=1,LEN(予定価格!H145)=1),0,IF(入力表!$F$1951=0,"",入力表!F157)))</f>
        <v/>
      </c>
      <c r="I147" s="302"/>
      <c r="J147" s="303"/>
      <c r="K147" s="298"/>
      <c r="L147" s="299"/>
      <c r="M147" s="299"/>
    </row>
    <row r="148" spans="1:13" ht="18" hidden="1" customHeight="1" x14ac:dyDescent="0.2">
      <c r="A148" s="300">
        <f>+入力表!A158</f>
        <v>0</v>
      </c>
      <c r="B148" s="301"/>
      <c r="C148" s="301"/>
      <c r="D148" s="301"/>
      <c r="E148" s="302">
        <f>+IF(入力表!F$12=0,入力表!B158,入力表!J158)</f>
        <v>0</v>
      </c>
      <c r="F148" s="302"/>
      <c r="G148" s="302"/>
      <c r="H148" s="302" t="str">
        <f>IF(LEN(予定価格!G146)=0,"",IF(AND(LEN(予定価格!G146)=1,LEN(予定価格!H146)=1),0,IF(入力表!$F$1951=0,"",入力表!F158)))</f>
        <v/>
      </c>
      <c r="I148" s="302"/>
      <c r="J148" s="303"/>
      <c r="K148" s="298"/>
      <c r="L148" s="299"/>
      <c r="M148" s="299"/>
    </row>
    <row r="149" spans="1:13" ht="18" hidden="1" customHeight="1" x14ac:dyDescent="0.2">
      <c r="A149" s="300">
        <f>+入力表!A159</f>
        <v>0</v>
      </c>
      <c r="B149" s="301"/>
      <c r="C149" s="301"/>
      <c r="D149" s="301"/>
      <c r="E149" s="302">
        <f>+IF(入力表!F$12=0,入力表!B159,入力表!J159)</f>
        <v>0</v>
      </c>
      <c r="F149" s="302"/>
      <c r="G149" s="302"/>
      <c r="H149" s="302" t="str">
        <f>IF(LEN(予定価格!G147)=0,"",IF(AND(LEN(予定価格!G147)=1,LEN(予定価格!H147)=1),0,IF(入力表!$F$1951=0,"",入力表!F159)))</f>
        <v/>
      </c>
      <c r="I149" s="302"/>
      <c r="J149" s="303"/>
      <c r="K149" s="298"/>
      <c r="L149" s="299"/>
      <c r="M149" s="299"/>
    </row>
    <row r="150" spans="1:13" ht="18" hidden="1" customHeight="1" x14ac:dyDescent="0.2">
      <c r="A150" s="300">
        <f>+入力表!A160</f>
        <v>0</v>
      </c>
      <c r="B150" s="301"/>
      <c r="C150" s="301"/>
      <c r="D150" s="301"/>
      <c r="E150" s="302">
        <f>+IF(入力表!F$12=0,入力表!B160,入力表!J160)</f>
        <v>0</v>
      </c>
      <c r="F150" s="302"/>
      <c r="G150" s="302"/>
      <c r="H150" s="302" t="str">
        <f>IF(LEN(予定価格!G148)=0,"",IF(AND(LEN(予定価格!G148)=1,LEN(予定価格!H148)=1),0,IF(入力表!$F$1951=0,"",入力表!F160)))</f>
        <v/>
      </c>
      <c r="I150" s="302"/>
      <c r="J150" s="303"/>
      <c r="K150" s="298"/>
      <c r="L150" s="299"/>
      <c r="M150" s="299"/>
    </row>
    <row r="151" spans="1:13" ht="18" hidden="1" customHeight="1" x14ac:dyDescent="0.2">
      <c r="A151" s="300">
        <f>+入力表!A161</f>
        <v>0</v>
      </c>
      <c r="B151" s="301"/>
      <c r="C151" s="301"/>
      <c r="D151" s="301"/>
      <c r="E151" s="302">
        <f>+IF(入力表!F$12=0,入力表!B161,入力表!J161)</f>
        <v>0</v>
      </c>
      <c r="F151" s="302"/>
      <c r="G151" s="302"/>
      <c r="H151" s="302" t="str">
        <f>IF(LEN(予定価格!G149)=0,"",IF(AND(LEN(予定価格!G149)=1,LEN(予定価格!H149)=1),0,IF(入力表!$F$1951=0,"",入力表!F161)))</f>
        <v/>
      </c>
      <c r="I151" s="302"/>
      <c r="J151" s="303"/>
      <c r="K151" s="298"/>
      <c r="L151" s="299"/>
      <c r="M151" s="299"/>
    </row>
    <row r="152" spans="1:13" ht="18" hidden="1" customHeight="1" x14ac:dyDescent="0.2">
      <c r="A152" s="300">
        <f>+入力表!A162</f>
        <v>0</v>
      </c>
      <c r="B152" s="301"/>
      <c r="C152" s="301"/>
      <c r="D152" s="301"/>
      <c r="E152" s="302">
        <f>+IF(入力表!F$12=0,入力表!B162,入力表!J162)</f>
        <v>0</v>
      </c>
      <c r="F152" s="302"/>
      <c r="G152" s="302"/>
      <c r="H152" s="302" t="str">
        <f>IF(LEN(予定価格!G150)=0,"",IF(AND(LEN(予定価格!G150)=1,LEN(予定価格!H150)=1),0,IF(入力表!$F$1951=0,"",入力表!F162)))</f>
        <v/>
      </c>
      <c r="I152" s="302"/>
      <c r="J152" s="303"/>
      <c r="K152" s="298"/>
      <c r="L152" s="299"/>
      <c r="M152" s="299"/>
    </row>
    <row r="153" spans="1:13" ht="18" hidden="1" customHeight="1" x14ac:dyDescent="0.2">
      <c r="A153" s="300">
        <f>+入力表!A163</f>
        <v>0</v>
      </c>
      <c r="B153" s="301"/>
      <c r="C153" s="301"/>
      <c r="D153" s="301"/>
      <c r="E153" s="302">
        <f>+IF(入力表!F$12=0,入力表!B163,入力表!J163)</f>
        <v>0</v>
      </c>
      <c r="F153" s="302"/>
      <c r="G153" s="302"/>
      <c r="H153" s="302" t="str">
        <f>IF(LEN(予定価格!G151)=0,"",IF(AND(LEN(予定価格!G151)=1,LEN(予定価格!H151)=1),0,IF(入力表!$F$1951=0,"",入力表!F163)))</f>
        <v/>
      </c>
      <c r="I153" s="302"/>
      <c r="J153" s="303"/>
      <c r="K153" s="298"/>
      <c r="L153" s="299"/>
      <c r="M153" s="299"/>
    </row>
    <row r="154" spans="1:13" ht="18" hidden="1" customHeight="1" x14ac:dyDescent="0.2">
      <c r="A154" s="300">
        <f>+入力表!A164</f>
        <v>0</v>
      </c>
      <c r="B154" s="301"/>
      <c r="C154" s="301"/>
      <c r="D154" s="301"/>
      <c r="E154" s="302">
        <f>+IF(入力表!F$12=0,入力表!B164,入力表!J164)</f>
        <v>0</v>
      </c>
      <c r="F154" s="302"/>
      <c r="G154" s="302"/>
      <c r="H154" s="302" t="str">
        <f>IF(LEN(予定価格!G152)=0,"",IF(AND(LEN(予定価格!G152)=1,LEN(予定価格!H152)=1),0,IF(入力表!$F$1951=0,"",入力表!F164)))</f>
        <v/>
      </c>
      <c r="I154" s="302"/>
      <c r="J154" s="303"/>
      <c r="K154" s="298"/>
      <c r="L154" s="299"/>
      <c r="M154" s="299"/>
    </row>
    <row r="155" spans="1:13" ht="18" hidden="1" customHeight="1" x14ac:dyDescent="0.2">
      <c r="A155" s="300">
        <f>+入力表!A165</f>
        <v>0</v>
      </c>
      <c r="B155" s="301"/>
      <c r="C155" s="301"/>
      <c r="D155" s="301"/>
      <c r="E155" s="302">
        <f>+IF(入力表!F$12=0,入力表!B165,入力表!J165)</f>
        <v>0</v>
      </c>
      <c r="F155" s="302"/>
      <c r="G155" s="302"/>
      <c r="H155" s="302" t="str">
        <f>IF(LEN(予定価格!G153)=0,"",IF(AND(LEN(予定価格!G153)=1,LEN(予定価格!H153)=1),0,IF(入力表!$F$1951=0,"",入力表!F165)))</f>
        <v/>
      </c>
      <c r="I155" s="302"/>
      <c r="J155" s="303"/>
      <c r="K155" s="298"/>
      <c r="L155" s="299"/>
      <c r="M155" s="299"/>
    </row>
    <row r="156" spans="1:13" ht="18" hidden="1" customHeight="1" x14ac:dyDescent="0.2">
      <c r="A156" s="300">
        <f>+入力表!A166</f>
        <v>0</v>
      </c>
      <c r="B156" s="301"/>
      <c r="C156" s="301"/>
      <c r="D156" s="301"/>
      <c r="E156" s="302">
        <f>+IF(入力表!F$12=0,入力表!B166,入力表!J166)</f>
        <v>0</v>
      </c>
      <c r="F156" s="302"/>
      <c r="G156" s="302"/>
      <c r="H156" s="302" t="str">
        <f>IF(LEN(予定価格!G154)=0,"",IF(AND(LEN(予定価格!G154)=1,LEN(予定価格!H154)=1),0,IF(入力表!$F$1951=0,"",入力表!F166)))</f>
        <v/>
      </c>
      <c r="I156" s="302"/>
      <c r="J156" s="303"/>
      <c r="K156" s="298"/>
      <c r="L156" s="299"/>
      <c r="M156" s="299"/>
    </row>
    <row r="157" spans="1:13" ht="18" hidden="1" customHeight="1" x14ac:dyDescent="0.2">
      <c r="A157" s="300">
        <f>+入力表!A167</f>
        <v>0</v>
      </c>
      <c r="B157" s="301"/>
      <c r="C157" s="301"/>
      <c r="D157" s="301"/>
      <c r="E157" s="302">
        <f>+IF(入力表!F$12=0,入力表!B167,入力表!J167)</f>
        <v>0</v>
      </c>
      <c r="F157" s="302"/>
      <c r="G157" s="302"/>
      <c r="H157" s="302" t="str">
        <f>IF(LEN(予定価格!G155)=0,"",IF(AND(LEN(予定価格!G155)=1,LEN(予定価格!H155)=1),0,IF(入力表!$F$1951=0,"",入力表!F167)))</f>
        <v/>
      </c>
      <c r="I157" s="302"/>
      <c r="J157" s="303"/>
      <c r="K157" s="298"/>
      <c r="L157" s="299"/>
      <c r="M157" s="299"/>
    </row>
    <row r="158" spans="1:13" ht="18" hidden="1" customHeight="1" x14ac:dyDescent="0.2">
      <c r="A158" s="300">
        <f>+入力表!A168</f>
        <v>0</v>
      </c>
      <c r="B158" s="301"/>
      <c r="C158" s="301"/>
      <c r="D158" s="301"/>
      <c r="E158" s="302">
        <f>+IF(入力表!F$12=0,入力表!B168,入力表!J168)</f>
        <v>0</v>
      </c>
      <c r="F158" s="302"/>
      <c r="G158" s="302"/>
      <c r="H158" s="302" t="str">
        <f>IF(LEN(予定価格!G156)=0,"",IF(AND(LEN(予定価格!G156)=1,LEN(予定価格!H156)=1),0,IF(入力表!$F$1951=0,"",入力表!F168)))</f>
        <v/>
      </c>
      <c r="I158" s="302"/>
      <c r="J158" s="303"/>
      <c r="K158" s="298"/>
      <c r="L158" s="299"/>
      <c r="M158" s="299"/>
    </row>
    <row r="159" spans="1:13" ht="18" hidden="1" customHeight="1" x14ac:dyDescent="0.2">
      <c r="A159" s="300">
        <f>+入力表!A169</f>
        <v>0</v>
      </c>
      <c r="B159" s="301"/>
      <c r="C159" s="301"/>
      <c r="D159" s="301"/>
      <c r="E159" s="302">
        <f>+IF(入力表!F$12=0,入力表!B169,入力表!J169)</f>
        <v>0</v>
      </c>
      <c r="F159" s="302"/>
      <c r="G159" s="302"/>
      <c r="H159" s="302" t="str">
        <f>IF(LEN(予定価格!G157)=0,"",IF(AND(LEN(予定価格!G157)=1,LEN(予定価格!H157)=1),0,IF(入力表!$F$1951=0,"",入力表!F169)))</f>
        <v/>
      </c>
      <c r="I159" s="302"/>
      <c r="J159" s="303"/>
      <c r="K159" s="298"/>
      <c r="L159" s="299"/>
      <c r="M159" s="299"/>
    </row>
    <row r="160" spans="1:13" ht="18" hidden="1" customHeight="1" x14ac:dyDescent="0.2">
      <c r="A160" s="300">
        <f>+入力表!A170</f>
        <v>0</v>
      </c>
      <c r="B160" s="301"/>
      <c r="C160" s="301"/>
      <c r="D160" s="301"/>
      <c r="E160" s="302">
        <f>+IF(入力表!F$12=0,入力表!B170,入力表!J170)</f>
        <v>0</v>
      </c>
      <c r="F160" s="302"/>
      <c r="G160" s="302"/>
      <c r="H160" s="302" t="str">
        <f>IF(LEN(予定価格!G158)=0,"",IF(AND(LEN(予定価格!G158)=1,LEN(予定価格!H158)=1),0,IF(入力表!$F$1951=0,"",入力表!F170)))</f>
        <v/>
      </c>
      <c r="I160" s="302"/>
      <c r="J160" s="303"/>
      <c r="K160" s="298"/>
      <c r="L160" s="299"/>
      <c r="M160" s="299"/>
    </row>
    <row r="161" spans="1:13" ht="18" hidden="1" customHeight="1" x14ac:dyDescent="0.2">
      <c r="A161" s="300">
        <f>+入力表!A171</f>
        <v>0</v>
      </c>
      <c r="B161" s="301"/>
      <c r="C161" s="301"/>
      <c r="D161" s="301"/>
      <c r="E161" s="302">
        <f>+IF(入力表!F$12=0,入力表!B171,入力表!J171)</f>
        <v>0</v>
      </c>
      <c r="F161" s="302"/>
      <c r="G161" s="302"/>
      <c r="H161" s="302" t="str">
        <f>IF(LEN(予定価格!G159)=0,"",IF(AND(LEN(予定価格!G159)=1,LEN(予定価格!H159)=1),0,IF(入力表!$F$1951=0,"",入力表!F171)))</f>
        <v/>
      </c>
      <c r="I161" s="302"/>
      <c r="J161" s="303"/>
      <c r="K161" s="298"/>
      <c r="L161" s="299"/>
      <c r="M161" s="299"/>
    </row>
    <row r="162" spans="1:13" ht="18" hidden="1" customHeight="1" x14ac:dyDescent="0.2">
      <c r="A162" s="300">
        <f>+入力表!A172</f>
        <v>0</v>
      </c>
      <c r="B162" s="301"/>
      <c r="C162" s="301"/>
      <c r="D162" s="301"/>
      <c r="E162" s="302">
        <f>+IF(入力表!F$12=0,入力表!B172,入力表!J172)</f>
        <v>0</v>
      </c>
      <c r="F162" s="302"/>
      <c r="G162" s="302"/>
      <c r="H162" s="302" t="str">
        <f>IF(LEN(予定価格!G160)=0,"",IF(AND(LEN(予定価格!G160)=1,LEN(予定価格!H160)=1),0,IF(入力表!$F$1951=0,"",入力表!F172)))</f>
        <v/>
      </c>
      <c r="I162" s="302"/>
      <c r="J162" s="303"/>
      <c r="K162" s="298"/>
      <c r="L162" s="299"/>
      <c r="M162" s="299"/>
    </row>
    <row r="163" spans="1:13" ht="18" hidden="1" customHeight="1" x14ac:dyDescent="0.2">
      <c r="A163" s="300">
        <f>+入力表!A173</f>
        <v>0</v>
      </c>
      <c r="B163" s="301"/>
      <c r="C163" s="301"/>
      <c r="D163" s="301"/>
      <c r="E163" s="302">
        <f>+IF(入力表!F$12=0,入力表!B173,入力表!J173)</f>
        <v>0</v>
      </c>
      <c r="F163" s="302"/>
      <c r="G163" s="302"/>
      <c r="H163" s="302" t="str">
        <f>IF(LEN(予定価格!G161)=0,"",IF(AND(LEN(予定価格!G161)=1,LEN(予定価格!H161)=1),0,IF(入力表!$F$1951=0,"",入力表!F173)))</f>
        <v/>
      </c>
      <c r="I163" s="302"/>
      <c r="J163" s="303"/>
      <c r="K163" s="298"/>
      <c r="L163" s="299"/>
      <c r="M163" s="299"/>
    </row>
    <row r="164" spans="1:13" ht="18" hidden="1" customHeight="1" x14ac:dyDescent="0.2">
      <c r="A164" s="300">
        <f>+入力表!A174</f>
        <v>0</v>
      </c>
      <c r="B164" s="301"/>
      <c r="C164" s="301"/>
      <c r="D164" s="301"/>
      <c r="E164" s="302">
        <f>+IF(入力表!F$12=0,入力表!B174,入力表!J174)</f>
        <v>0</v>
      </c>
      <c r="F164" s="302"/>
      <c r="G164" s="302"/>
      <c r="H164" s="302" t="str">
        <f>IF(LEN(予定価格!G162)=0,"",IF(AND(LEN(予定価格!G162)=1,LEN(予定価格!H162)=1),0,IF(入力表!$F$1951=0,"",入力表!F174)))</f>
        <v/>
      </c>
      <c r="I164" s="302"/>
      <c r="J164" s="303"/>
      <c r="K164" s="298"/>
      <c r="L164" s="299"/>
      <c r="M164" s="299"/>
    </row>
    <row r="165" spans="1:13" ht="18" hidden="1" customHeight="1" x14ac:dyDescent="0.2">
      <c r="A165" s="300">
        <f>+入力表!A175</f>
        <v>0</v>
      </c>
      <c r="B165" s="301"/>
      <c r="C165" s="301"/>
      <c r="D165" s="301"/>
      <c r="E165" s="302">
        <f>+IF(入力表!F$12=0,入力表!B175,入力表!J175)</f>
        <v>0</v>
      </c>
      <c r="F165" s="302"/>
      <c r="G165" s="302"/>
      <c r="H165" s="302" t="str">
        <f>IF(LEN(予定価格!G163)=0,"",IF(AND(LEN(予定価格!G163)=1,LEN(予定価格!H163)=1),0,IF(入力表!$F$1951=0,"",入力表!F175)))</f>
        <v/>
      </c>
      <c r="I165" s="302"/>
      <c r="J165" s="303"/>
      <c r="K165" s="298"/>
      <c r="L165" s="299"/>
      <c r="M165" s="299"/>
    </row>
    <row r="166" spans="1:13" ht="18" hidden="1" customHeight="1" x14ac:dyDescent="0.2">
      <c r="A166" s="300">
        <f>+入力表!A176</f>
        <v>0</v>
      </c>
      <c r="B166" s="301"/>
      <c r="C166" s="301"/>
      <c r="D166" s="301"/>
      <c r="E166" s="302">
        <f>+IF(入力表!F$12=0,入力表!B176,入力表!J176)</f>
        <v>0</v>
      </c>
      <c r="F166" s="302"/>
      <c r="G166" s="302"/>
      <c r="H166" s="302" t="str">
        <f>IF(LEN(予定価格!G164)=0,"",IF(AND(LEN(予定価格!G164)=1,LEN(予定価格!H164)=1),0,IF(入力表!$F$1951=0,"",入力表!F176)))</f>
        <v/>
      </c>
      <c r="I166" s="302"/>
      <c r="J166" s="303"/>
      <c r="K166" s="298"/>
      <c r="L166" s="299"/>
      <c r="M166" s="299"/>
    </row>
    <row r="167" spans="1:13" ht="18" hidden="1" customHeight="1" x14ac:dyDescent="0.2">
      <c r="A167" s="300">
        <f>+入力表!A177</f>
        <v>0</v>
      </c>
      <c r="B167" s="301"/>
      <c r="C167" s="301"/>
      <c r="D167" s="301"/>
      <c r="E167" s="302">
        <f>+IF(入力表!F$12=0,入力表!B177,入力表!J177)</f>
        <v>0</v>
      </c>
      <c r="F167" s="302"/>
      <c r="G167" s="302"/>
      <c r="H167" s="302" t="str">
        <f>IF(LEN(予定価格!G165)=0,"",IF(AND(LEN(予定価格!G165)=1,LEN(予定価格!H165)=1),0,IF(入力表!$F$1951=0,"",入力表!F177)))</f>
        <v/>
      </c>
      <c r="I167" s="302"/>
      <c r="J167" s="303"/>
      <c r="K167" s="298"/>
      <c r="L167" s="299"/>
      <c r="M167" s="299"/>
    </row>
    <row r="168" spans="1:13" ht="18" hidden="1" customHeight="1" x14ac:dyDescent="0.2">
      <c r="A168" s="300">
        <f>+入力表!A178</f>
        <v>0</v>
      </c>
      <c r="B168" s="301"/>
      <c r="C168" s="301"/>
      <c r="D168" s="301"/>
      <c r="E168" s="302">
        <f>+IF(入力表!F$12=0,入力表!B178,入力表!J178)</f>
        <v>0</v>
      </c>
      <c r="F168" s="302"/>
      <c r="G168" s="302"/>
      <c r="H168" s="302" t="str">
        <f>IF(LEN(予定価格!G166)=0,"",IF(AND(LEN(予定価格!G166)=1,LEN(予定価格!H166)=1),0,IF(入力表!$F$1951=0,"",入力表!F178)))</f>
        <v/>
      </c>
      <c r="I168" s="302"/>
      <c r="J168" s="303"/>
      <c r="K168" s="298"/>
      <c r="L168" s="299"/>
      <c r="M168" s="299"/>
    </row>
    <row r="169" spans="1:13" ht="18" hidden="1" customHeight="1" x14ac:dyDescent="0.2">
      <c r="A169" s="300">
        <f>+入力表!A179</f>
        <v>0</v>
      </c>
      <c r="B169" s="301"/>
      <c r="C169" s="301"/>
      <c r="D169" s="301"/>
      <c r="E169" s="302">
        <f>+IF(入力表!F$12=0,入力表!B179,入力表!J179)</f>
        <v>0</v>
      </c>
      <c r="F169" s="302"/>
      <c r="G169" s="302"/>
      <c r="H169" s="302" t="str">
        <f>IF(LEN(予定価格!G167)=0,"",IF(AND(LEN(予定価格!G167)=1,LEN(予定価格!H167)=1),0,IF(入力表!$F$1951=0,"",入力表!F179)))</f>
        <v/>
      </c>
      <c r="I169" s="302"/>
      <c r="J169" s="303"/>
      <c r="K169" s="298"/>
      <c r="L169" s="299"/>
      <c r="M169" s="299"/>
    </row>
    <row r="170" spans="1:13" ht="18" hidden="1" customHeight="1" x14ac:dyDescent="0.2">
      <c r="A170" s="300">
        <f>+入力表!A180</f>
        <v>0</v>
      </c>
      <c r="B170" s="301"/>
      <c r="C170" s="301"/>
      <c r="D170" s="301"/>
      <c r="E170" s="302">
        <f>+IF(入力表!F$12=0,入力表!B180,入力表!J180)</f>
        <v>0</v>
      </c>
      <c r="F170" s="302"/>
      <c r="G170" s="302"/>
      <c r="H170" s="302" t="str">
        <f>IF(LEN(予定価格!G168)=0,"",IF(AND(LEN(予定価格!G168)=1,LEN(予定価格!H168)=1),0,IF(入力表!$F$1951=0,"",入力表!F180)))</f>
        <v/>
      </c>
      <c r="I170" s="302"/>
      <c r="J170" s="303"/>
      <c r="K170" s="298"/>
      <c r="L170" s="299"/>
      <c r="M170" s="299"/>
    </row>
    <row r="171" spans="1:13" ht="18" hidden="1" customHeight="1" x14ac:dyDescent="0.2">
      <c r="A171" s="300">
        <f>+入力表!A181</f>
        <v>0</v>
      </c>
      <c r="B171" s="301"/>
      <c r="C171" s="301"/>
      <c r="D171" s="301"/>
      <c r="E171" s="302">
        <f>+IF(入力表!F$12=0,入力表!B181,入力表!J181)</f>
        <v>0</v>
      </c>
      <c r="F171" s="302"/>
      <c r="G171" s="302"/>
      <c r="H171" s="302" t="str">
        <f>IF(LEN(予定価格!G169)=0,"",IF(AND(LEN(予定価格!G169)=1,LEN(予定価格!H169)=1),0,IF(入力表!$F$1951=0,"",入力表!F181)))</f>
        <v/>
      </c>
      <c r="I171" s="302"/>
      <c r="J171" s="303"/>
      <c r="K171" s="298"/>
      <c r="L171" s="299"/>
      <c r="M171" s="299"/>
    </row>
    <row r="172" spans="1:13" ht="18" hidden="1" customHeight="1" x14ac:dyDescent="0.2">
      <c r="A172" s="300">
        <f>+入力表!A182</f>
        <v>0</v>
      </c>
      <c r="B172" s="301"/>
      <c r="C172" s="301"/>
      <c r="D172" s="301"/>
      <c r="E172" s="302">
        <f>+IF(入力表!F$12=0,入力表!B182,入力表!J182)</f>
        <v>0</v>
      </c>
      <c r="F172" s="302"/>
      <c r="G172" s="302"/>
      <c r="H172" s="302" t="str">
        <f>IF(LEN(予定価格!G170)=0,"",IF(AND(LEN(予定価格!G170)=1,LEN(予定価格!H170)=1),0,IF(入力表!$F$1951=0,"",入力表!F182)))</f>
        <v/>
      </c>
      <c r="I172" s="302"/>
      <c r="J172" s="303"/>
      <c r="K172" s="298"/>
      <c r="L172" s="299"/>
      <c r="M172" s="299"/>
    </row>
    <row r="173" spans="1:13" ht="18" hidden="1" customHeight="1" x14ac:dyDescent="0.2">
      <c r="A173" s="300">
        <f>+入力表!A183</f>
        <v>0</v>
      </c>
      <c r="B173" s="301"/>
      <c r="C173" s="301"/>
      <c r="D173" s="301"/>
      <c r="E173" s="302">
        <f>+IF(入力表!F$12=0,入力表!B183,入力表!J183)</f>
        <v>0</v>
      </c>
      <c r="F173" s="302"/>
      <c r="G173" s="302"/>
      <c r="H173" s="302" t="str">
        <f>IF(LEN(予定価格!G171)=0,"",IF(AND(LEN(予定価格!G171)=1,LEN(予定価格!H171)=1),0,IF(入力表!$F$1951=0,"",入力表!F183)))</f>
        <v/>
      </c>
      <c r="I173" s="302"/>
      <c r="J173" s="303"/>
      <c r="K173" s="298"/>
      <c r="L173" s="299"/>
      <c r="M173" s="299"/>
    </row>
    <row r="174" spans="1:13" ht="18" hidden="1" customHeight="1" x14ac:dyDescent="0.2">
      <c r="A174" s="300">
        <f>+入力表!A184</f>
        <v>0</v>
      </c>
      <c r="B174" s="301"/>
      <c r="C174" s="301"/>
      <c r="D174" s="301"/>
      <c r="E174" s="302">
        <f>+IF(入力表!F$12=0,入力表!B184,入力表!J184)</f>
        <v>0</v>
      </c>
      <c r="F174" s="302"/>
      <c r="G174" s="302"/>
      <c r="H174" s="302" t="str">
        <f>IF(LEN(予定価格!G172)=0,"",IF(AND(LEN(予定価格!G172)=1,LEN(予定価格!H172)=1),0,IF(入力表!$F$1951=0,"",入力表!F184)))</f>
        <v/>
      </c>
      <c r="I174" s="302"/>
      <c r="J174" s="303"/>
      <c r="K174" s="298"/>
      <c r="L174" s="299"/>
      <c r="M174" s="299"/>
    </row>
    <row r="175" spans="1:13" ht="18" hidden="1" customHeight="1" x14ac:dyDescent="0.2">
      <c r="A175" s="300">
        <f>+入力表!A185</f>
        <v>0</v>
      </c>
      <c r="B175" s="301"/>
      <c r="C175" s="301"/>
      <c r="D175" s="301"/>
      <c r="E175" s="302">
        <f>+IF(入力表!F$12=0,入力表!B185,入力表!J185)</f>
        <v>0</v>
      </c>
      <c r="F175" s="302"/>
      <c r="G175" s="302"/>
      <c r="H175" s="302" t="str">
        <f>IF(LEN(予定価格!G173)=0,"",IF(AND(LEN(予定価格!G173)=1,LEN(予定価格!H173)=1),0,IF(入力表!$F$1951=0,"",入力表!F185)))</f>
        <v/>
      </c>
      <c r="I175" s="302"/>
      <c r="J175" s="303"/>
      <c r="K175" s="298"/>
      <c r="L175" s="299"/>
      <c r="M175" s="299"/>
    </row>
    <row r="176" spans="1:13" ht="18" hidden="1" customHeight="1" x14ac:dyDescent="0.2">
      <c r="A176" s="300">
        <f>+入力表!A186</f>
        <v>0</v>
      </c>
      <c r="B176" s="301"/>
      <c r="C176" s="301"/>
      <c r="D176" s="301"/>
      <c r="E176" s="302">
        <f>+IF(入力表!F$12=0,入力表!B186,入力表!J186)</f>
        <v>0</v>
      </c>
      <c r="F176" s="302"/>
      <c r="G176" s="302"/>
      <c r="H176" s="302" t="str">
        <f>IF(LEN(予定価格!G174)=0,"",IF(AND(LEN(予定価格!G174)=1,LEN(予定価格!H174)=1),0,IF(入力表!$F$1951=0,"",入力表!F186)))</f>
        <v/>
      </c>
      <c r="I176" s="302"/>
      <c r="J176" s="303"/>
      <c r="K176" s="298"/>
      <c r="L176" s="299"/>
      <c r="M176" s="299"/>
    </row>
    <row r="177" spans="1:13" ht="18" customHeight="1" x14ac:dyDescent="0.2">
      <c r="A177" s="342" t="str">
        <f>+入力表!A187</f>
        <v>設計監修の部(その3)</v>
      </c>
      <c r="B177" s="343"/>
      <c r="C177" s="343"/>
      <c r="D177" s="343"/>
      <c r="E177" s="336"/>
      <c r="F177" s="336"/>
      <c r="G177" s="336"/>
      <c r="H177" s="336" t="str">
        <f>IF(LEN(予定価格!G175)=0,"",IF(AND(LEN(予定価格!G175)=1,LEN(予定価格!H175)=1),0,IF(入力表!$F$1951=0,"",入力表!F187)))</f>
        <v/>
      </c>
      <c r="I177" s="336"/>
      <c r="J177" s="337"/>
      <c r="K177" s="298">
        <f>SUM(E178:G218)</f>
        <v>7112000</v>
      </c>
      <c r="L177" s="299">
        <f>K177*入力表!D1953</f>
        <v>711200</v>
      </c>
      <c r="M177" s="299">
        <f>K177+L177</f>
        <v>7823200</v>
      </c>
    </row>
    <row r="178" spans="1:13" ht="18" customHeight="1" x14ac:dyDescent="0.2">
      <c r="A178" s="300" t="str">
        <f>+入力表!A188</f>
        <v>1号線本町駅</v>
      </c>
      <c r="B178" s="301"/>
      <c r="C178" s="301"/>
      <c r="D178" s="301"/>
      <c r="E178" s="302">
        <f>+IF(入力表!F$12=0,入力表!B188,入力表!J188)</f>
        <v>3556000</v>
      </c>
      <c r="F178" s="302"/>
      <c r="G178" s="302"/>
      <c r="H178" s="302" t="str">
        <f>IF(LEN(予定価格!G176)=0,"",IF(AND(LEN(予定価格!G176)=1,LEN(予定価格!H176)=1),0,IF(入力表!$F$1951=0,"",入力表!F188)))</f>
        <v/>
      </c>
      <c r="I178" s="302"/>
      <c r="J178" s="303"/>
      <c r="K178" s="298"/>
      <c r="L178" s="299"/>
      <c r="M178" s="299"/>
    </row>
    <row r="179" spans="1:13" ht="18" customHeight="1" x14ac:dyDescent="0.2">
      <c r="A179" s="300" t="str">
        <f>+入力表!A189</f>
        <v>4号線本町駅</v>
      </c>
      <c r="B179" s="301"/>
      <c r="C179" s="301"/>
      <c r="D179" s="301"/>
      <c r="E179" s="302">
        <f>+IF(入力表!F$12=0,入力表!B189,入力表!J189)</f>
        <v>3556000</v>
      </c>
      <c r="F179" s="302"/>
      <c r="G179" s="302"/>
      <c r="H179" s="302" t="str">
        <f>IF(LEN(予定価格!G177)=0,"",IF(AND(LEN(予定価格!G177)=1,LEN(予定価格!H177)=1),0,IF(入力表!$F$1951=0,"",入力表!F189)))</f>
        <v/>
      </c>
      <c r="I179" s="302"/>
      <c r="J179" s="303"/>
      <c r="K179" s="298"/>
      <c r="L179" s="299"/>
      <c r="M179" s="299"/>
    </row>
    <row r="180" spans="1:13" ht="18" customHeight="1" x14ac:dyDescent="0.2">
      <c r="A180" s="300">
        <f>+入力表!A190</f>
        <v>0</v>
      </c>
      <c r="B180" s="301"/>
      <c r="C180" s="301"/>
      <c r="D180" s="301"/>
      <c r="E180" s="302">
        <f>+IF(入力表!F$12=0,入力表!B190,入力表!J190)</f>
        <v>0</v>
      </c>
      <c r="F180" s="302"/>
      <c r="G180" s="302"/>
      <c r="H180" s="302" t="str">
        <f>IF(LEN(予定価格!G178)=0,"",IF(AND(LEN(予定価格!G178)=1,LEN(予定価格!H178)=1),0,IF(入力表!$F$1951=0,"",入力表!F190)))</f>
        <v/>
      </c>
      <c r="I180" s="302"/>
      <c r="J180" s="303"/>
      <c r="K180" s="298"/>
      <c r="L180" s="299"/>
      <c r="M180" s="299"/>
    </row>
    <row r="181" spans="1:13" ht="18" hidden="1" customHeight="1" x14ac:dyDescent="0.2">
      <c r="A181" s="300">
        <f>+入力表!A191</f>
        <v>0</v>
      </c>
      <c r="B181" s="301"/>
      <c r="C181" s="301"/>
      <c r="D181" s="301"/>
      <c r="E181" s="302">
        <f>+IF(入力表!F$12=0,入力表!B191,入力表!J191)</f>
        <v>0</v>
      </c>
      <c r="F181" s="302"/>
      <c r="G181" s="302"/>
      <c r="H181" s="302" t="str">
        <f>IF(LEN(予定価格!G179)=0,"",IF(AND(LEN(予定価格!G179)=1,LEN(予定価格!H179)=1),0,IF(入力表!$F$1951=0,"",入力表!F191)))</f>
        <v/>
      </c>
      <c r="I181" s="302"/>
      <c r="J181" s="303"/>
      <c r="K181" s="298"/>
      <c r="L181" s="299"/>
      <c r="M181" s="299"/>
    </row>
    <row r="182" spans="1:13" ht="18" hidden="1" customHeight="1" x14ac:dyDescent="0.2">
      <c r="A182" s="300">
        <f>+入力表!A192</f>
        <v>0</v>
      </c>
      <c r="B182" s="301"/>
      <c r="C182" s="301"/>
      <c r="D182" s="301"/>
      <c r="E182" s="302">
        <f>+IF(入力表!F$12=0,入力表!B192,入力表!J192)</f>
        <v>0</v>
      </c>
      <c r="F182" s="302"/>
      <c r="G182" s="302"/>
      <c r="H182" s="302" t="str">
        <f>IF(LEN(予定価格!G180)=0,"",IF(AND(LEN(予定価格!G180)=1,LEN(予定価格!H180)=1),0,IF(入力表!$F$1951=0,"",入力表!F192)))</f>
        <v/>
      </c>
      <c r="I182" s="302"/>
      <c r="J182" s="303"/>
      <c r="K182" s="298"/>
      <c r="L182" s="299"/>
      <c r="M182" s="299"/>
    </row>
    <row r="183" spans="1:13" ht="18" hidden="1" customHeight="1" x14ac:dyDescent="0.2">
      <c r="A183" s="300">
        <f>+入力表!A193</f>
        <v>0</v>
      </c>
      <c r="B183" s="301"/>
      <c r="C183" s="301"/>
      <c r="D183" s="301"/>
      <c r="E183" s="302">
        <f>+IF(入力表!F$12=0,入力表!B193,入力表!J193)</f>
        <v>0</v>
      </c>
      <c r="F183" s="302"/>
      <c r="G183" s="302"/>
      <c r="H183" s="302" t="str">
        <f>IF(LEN(予定価格!G181)=0,"",IF(AND(LEN(予定価格!G181)=1,LEN(予定価格!H181)=1),0,IF(入力表!$F$1951=0,"",入力表!F193)))</f>
        <v/>
      </c>
      <c r="I183" s="302"/>
      <c r="J183" s="303"/>
      <c r="K183" s="298"/>
      <c r="L183" s="299"/>
      <c r="M183" s="299"/>
    </row>
    <row r="184" spans="1:13" ht="18" hidden="1" customHeight="1" x14ac:dyDescent="0.2">
      <c r="A184" s="300">
        <f>+入力表!A194</f>
        <v>0</v>
      </c>
      <c r="B184" s="301"/>
      <c r="C184" s="301"/>
      <c r="D184" s="301"/>
      <c r="E184" s="302">
        <f>+IF(入力表!F$12=0,入力表!B194,入力表!J194)</f>
        <v>0</v>
      </c>
      <c r="F184" s="302"/>
      <c r="G184" s="302"/>
      <c r="H184" s="302" t="str">
        <f>IF(LEN(予定価格!G182)=0,"",IF(AND(LEN(予定価格!G182)=1,LEN(予定価格!H182)=1),0,IF(入力表!$F$1951=0,"",入力表!F194)))</f>
        <v/>
      </c>
      <c r="I184" s="302"/>
      <c r="J184" s="303"/>
      <c r="K184" s="298"/>
      <c r="L184" s="299"/>
      <c r="M184" s="299"/>
    </row>
    <row r="185" spans="1:13" ht="18" hidden="1" customHeight="1" x14ac:dyDescent="0.2">
      <c r="A185" s="300">
        <f>+入力表!A195</f>
        <v>0</v>
      </c>
      <c r="B185" s="301"/>
      <c r="C185" s="301"/>
      <c r="D185" s="301"/>
      <c r="E185" s="302">
        <f>+IF(入力表!F$12=0,入力表!B195,入力表!J195)</f>
        <v>0</v>
      </c>
      <c r="F185" s="302"/>
      <c r="G185" s="302"/>
      <c r="H185" s="302" t="str">
        <f>IF(LEN(予定価格!G183)=0,"",IF(AND(LEN(予定価格!G183)=1,LEN(予定価格!H183)=1),0,IF(入力表!$F$1951=0,"",入力表!F195)))</f>
        <v/>
      </c>
      <c r="I185" s="302"/>
      <c r="J185" s="303"/>
      <c r="K185" s="298"/>
      <c r="L185" s="299"/>
      <c r="M185" s="299"/>
    </row>
    <row r="186" spans="1:13" ht="18" hidden="1" customHeight="1" x14ac:dyDescent="0.2">
      <c r="A186" s="300">
        <f>+入力表!A196</f>
        <v>0</v>
      </c>
      <c r="B186" s="301"/>
      <c r="C186" s="301"/>
      <c r="D186" s="301"/>
      <c r="E186" s="302">
        <f>+IF(入力表!F$12=0,入力表!B196,入力表!J196)</f>
        <v>0</v>
      </c>
      <c r="F186" s="302"/>
      <c r="G186" s="302"/>
      <c r="H186" s="302" t="str">
        <f>IF(LEN(予定価格!G184)=0,"",IF(AND(LEN(予定価格!G184)=1,LEN(予定価格!H184)=1),0,IF(入力表!$F$1951=0,"",入力表!F196)))</f>
        <v/>
      </c>
      <c r="I186" s="302"/>
      <c r="J186" s="303"/>
      <c r="K186" s="298"/>
      <c r="L186" s="299"/>
      <c r="M186" s="299"/>
    </row>
    <row r="187" spans="1:13" ht="18" hidden="1" customHeight="1" x14ac:dyDescent="0.2">
      <c r="A187" s="300">
        <f>+入力表!A197</f>
        <v>0</v>
      </c>
      <c r="B187" s="301"/>
      <c r="C187" s="301"/>
      <c r="D187" s="301"/>
      <c r="E187" s="302">
        <f>+IF(入力表!F$12=0,入力表!B197,入力表!J197)</f>
        <v>0</v>
      </c>
      <c r="F187" s="302"/>
      <c r="G187" s="302"/>
      <c r="H187" s="302" t="str">
        <f>IF(LEN(予定価格!G185)=0,"",IF(AND(LEN(予定価格!G185)=1,LEN(予定価格!H185)=1),0,IF(入力表!$F$1951=0,"",入力表!F197)))</f>
        <v/>
      </c>
      <c r="I187" s="302"/>
      <c r="J187" s="303"/>
      <c r="K187" s="298"/>
      <c r="L187" s="299"/>
      <c r="M187" s="299"/>
    </row>
    <row r="188" spans="1:13" ht="18" hidden="1" customHeight="1" x14ac:dyDescent="0.2">
      <c r="A188" s="300">
        <f>+入力表!A198</f>
        <v>0</v>
      </c>
      <c r="B188" s="301"/>
      <c r="C188" s="301"/>
      <c r="D188" s="301"/>
      <c r="E188" s="302">
        <f>+IF(入力表!F$12=0,入力表!B198,入力表!J198)</f>
        <v>0</v>
      </c>
      <c r="F188" s="302"/>
      <c r="G188" s="302"/>
      <c r="H188" s="302" t="str">
        <f>IF(LEN(予定価格!G186)=0,"",IF(AND(LEN(予定価格!G186)=1,LEN(予定価格!H186)=1),0,IF(入力表!$F$1951=0,"",入力表!F198)))</f>
        <v/>
      </c>
      <c r="I188" s="302"/>
      <c r="J188" s="303"/>
      <c r="K188" s="298"/>
      <c r="L188" s="299"/>
      <c r="M188" s="299"/>
    </row>
    <row r="189" spans="1:13" ht="18" hidden="1" customHeight="1" x14ac:dyDescent="0.2">
      <c r="A189" s="300">
        <f>+入力表!A199</f>
        <v>0</v>
      </c>
      <c r="B189" s="301"/>
      <c r="C189" s="301"/>
      <c r="D189" s="301"/>
      <c r="E189" s="302">
        <f>+IF(入力表!F$12=0,入力表!B199,入力表!J199)</f>
        <v>0</v>
      </c>
      <c r="F189" s="302"/>
      <c r="G189" s="302"/>
      <c r="H189" s="302" t="str">
        <f>IF(LEN(予定価格!G187)=0,"",IF(AND(LEN(予定価格!G187)=1,LEN(予定価格!H187)=1),0,IF(入力表!$F$1951=0,"",入力表!F199)))</f>
        <v/>
      </c>
      <c r="I189" s="302"/>
      <c r="J189" s="303"/>
      <c r="K189" s="298"/>
      <c r="L189" s="299"/>
      <c r="M189" s="299"/>
    </row>
    <row r="190" spans="1:13" ht="18" hidden="1" customHeight="1" x14ac:dyDescent="0.2">
      <c r="A190" s="300">
        <f>+入力表!A200</f>
        <v>0</v>
      </c>
      <c r="B190" s="301"/>
      <c r="C190" s="301"/>
      <c r="D190" s="301"/>
      <c r="E190" s="302">
        <f>+IF(入力表!F$12=0,入力表!B200,入力表!J200)</f>
        <v>0</v>
      </c>
      <c r="F190" s="302"/>
      <c r="G190" s="302"/>
      <c r="H190" s="302" t="str">
        <f>IF(LEN(予定価格!G188)=0,"",IF(AND(LEN(予定価格!G188)=1,LEN(予定価格!H188)=1),0,IF(入力表!$F$1951=0,"",入力表!F200)))</f>
        <v/>
      </c>
      <c r="I190" s="302"/>
      <c r="J190" s="303"/>
      <c r="K190" s="298"/>
      <c r="L190" s="299"/>
      <c r="M190" s="299"/>
    </row>
    <row r="191" spans="1:13" ht="18" hidden="1" customHeight="1" x14ac:dyDescent="0.2">
      <c r="A191" s="300">
        <f>+入力表!A201</f>
        <v>0</v>
      </c>
      <c r="B191" s="301"/>
      <c r="C191" s="301"/>
      <c r="D191" s="301"/>
      <c r="E191" s="302">
        <f>+IF(入力表!F$12=0,入力表!B201,入力表!J201)</f>
        <v>0</v>
      </c>
      <c r="F191" s="302"/>
      <c r="G191" s="302"/>
      <c r="H191" s="302" t="str">
        <f>IF(LEN(予定価格!G189)=0,"",IF(AND(LEN(予定価格!G189)=1,LEN(予定価格!H189)=1),0,IF(入力表!$F$1951=0,"",入力表!F201)))</f>
        <v/>
      </c>
      <c r="I191" s="302"/>
      <c r="J191" s="303"/>
      <c r="K191" s="298"/>
      <c r="L191" s="299"/>
      <c r="M191" s="299"/>
    </row>
    <row r="192" spans="1:13" ht="18" hidden="1" customHeight="1" x14ac:dyDescent="0.2">
      <c r="A192" s="300">
        <f>+入力表!A202</f>
        <v>0</v>
      </c>
      <c r="B192" s="301"/>
      <c r="C192" s="301"/>
      <c r="D192" s="301"/>
      <c r="E192" s="302">
        <f>+IF(入力表!F$12=0,入力表!B202,入力表!J202)</f>
        <v>0</v>
      </c>
      <c r="F192" s="302"/>
      <c r="G192" s="302"/>
      <c r="H192" s="302" t="str">
        <f>IF(LEN(予定価格!G190)=0,"",IF(AND(LEN(予定価格!G190)=1,LEN(予定価格!H190)=1),0,IF(入力表!$F$1951=0,"",入力表!F202)))</f>
        <v/>
      </c>
      <c r="I192" s="302"/>
      <c r="J192" s="303"/>
      <c r="K192" s="298"/>
      <c r="L192" s="299"/>
      <c r="M192" s="299"/>
    </row>
    <row r="193" spans="1:13" ht="18" hidden="1" customHeight="1" x14ac:dyDescent="0.2">
      <c r="A193" s="300">
        <f>+入力表!A203</f>
        <v>0</v>
      </c>
      <c r="B193" s="301"/>
      <c r="C193" s="301"/>
      <c r="D193" s="301"/>
      <c r="E193" s="302">
        <f>+IF(入力表!F$12=0,入力表!B203,入力表!J203)</f>
        <v>0</v>
      </c>
      <c r="F193" s="302"/>
      <c r="G193" s="302"/>
      <c r="H193" s="302" t="str">
        <f>IF(LEN(予定価格!G191)=0,"",IF(AND(LEN(予定価格!G191)=1,LEN(予定価格!H191)=1),0,IF(入力表!$F$1951=0,"",入力表!F203)))</f>
        <v/>
      </c>
      <c r="I193" s="302"/>
      <c r="J193" s="303"/>
      <c r="K193" s="298"/>
      <c r="L193" s="299"/>
      <c r="M193" s="299"/>
    </row>
    <row r="194" spans="1:13" ht="18" hidden="1" customHeight="1" x14ac:dyDescent="0.2">
      <c r="A194" s="300">
        <f>+入力表!A204</f>
        <v>0</v>
      </c>
      <c r="B194" s="301"/>
      <c r="C194" s="301"/>
      <c r="D194" s="301"/>
      <c r="E194" s="302">
        <f>+IF(入力表!F$12=0,入力表!B204,入力表!J204)</f>
        <v>0</v>
      </c>
      <c r="F194" s="302"/>
      <c r="G194" s="302"/>
      <c r="H194" s="302" t="str">
        <f>IF(LEN(予定価格!G192)=0,"",IF(AND(LEN(予定価格!G192)=1,LEN(予定価格!H192)=1),0,IF(入力表!$F$1951=0,"",入力表!F204)))</f>
        <v/>
      </c>
      <c r="I194" s="302"/>
      <c r="J194" s="303"/>
      <c r="K194" s="298"/>
      <c r="L194" s="299"/>
      <c r="M194" s="299"/>
    </row>
    <row r="195" spans="1:13" ht="18" hidden="1" customHeight="1" x14ac:dyDescent="0.2">
      <c r="A195" s="300">
        <f>+入力表!A205</f>
        <v>0</v>
      </c>
      <c r="B195" s="301"/>
      <c r="C195" s="301"/>
      <c r="D195" s="301"/>
      <c r="E195" s="302">
        <f>+IF(入力表!F$12=0,入力表!B205,入力表!J205)</f>
        <v>0</v>
      </c>
      <c r="F195" s="302"/>
      <c r="G195" s="302"/>
      <c r="H195" s="302" t="str">
        <f>IF(LEN(予定価格!G193)=0,"",IF(AND(LEN(予定価格!G193)=1,LEN(予定価格!H193)=1),0,IF(入力表!$F$1951=0,"",入力表!F205)))</f>
        <v/>
      </c>
      <c r="I195" s="302"/>
      <c r="J195" s="303"/>
      <c r="K195" s="298"/>
      <c r="L195" s="299"/>
      <c r="M195" s="299"/>
    </row>
    <row r="196" spans="1:13" ht="18" hidden="1" customHeight="1" x14ac:dyDescent="0.2">
      <c r="A196" s="300">
        <f>+入力表!A206</f>
        <v>0</v>
      </c>
      <c r="B196" s="301"/>
      <c r="C196" s="301"/>
      <c r="D196" s="301"/>
      <c r="E196" s="302">
        <f>+IF(入力表!F$12=0,入力表!B206,入力表!J206)</f>
        <v>0</v>
      </c>
      <c r="F196" s="302"/>
      <c r="G196" s="302"/>
      <c r="H196" s="302" t="str">
        <f>IF(LEN(予定価格!G194)=0,"",IF(AND(LEN(予定価格!G194)=1,LEN(予定価格!H194)=1),0,IF(入力表!$F$1951=0,"",入力表!F206)))</f>
        <v/>
      </c>
      <c r="I196" s="302"/>
      <c r="J196" s="303"/>
      <c r="K196" s="298"/>
      <c r="L196" s="299"/>
      <c r="M196" s="299"/>
    </row>
    <row r="197" spans="1:13" ht="18" hidden="1" customHeight="1" x14ac:dyDescent="0.2">
      <c r="A197" s="300">
        <f>+入力表!A207</f>
        <v>0</v>
      </c>
      <c r="B197" s="301"/>
      <c r="C197" s="301"/>
      <c r="D197" s="301"/>
      <c r="E197" s="302">
        <f>+IF(入力表!F$12=0,入力表!B207,入力表!J207)</f>
        <v>0</v>
      </c>
      <c r="F197" s="302"/>
      <c r="G197" s="302"/>
      <c r="H197" s="302" t="str">
        <f>IF(LEN(予定価格!G195)=0,"",IF(AND(LEN(予定価格!G195)=1,LEN(予定価格!H195)=1),0,IF(入力表!$F$1951=0,"",入力表!F207)))</f>
        <v/>
      </c>
      <c r="I197" s="302"/>
      <c r="J197" s="303"/>
      <c r="K197" s="298"/>
      <c r="L197" s="299"/>
      <c r="M197" s="299"/>
    </row>
    <row r="198" spans="1:13" ht="18" hidden="1" customHeight="1" x14ac:dyDescent="0.2">
      <c r="A198" s="300">
        <f>+入力表!A208</f>
        <v>0</v>
      </c>
      <c r="B198" s="301"/>
      <c r="C198" s="301"/>
      <c r="D198" s="301"/>
      <c r="E198" s="302">
        <f>+IF(入力表!F$12=0,入力表!B208,入力表!J208)</f>
        <v>0</v>
      </c>
      <c r="F198" s="302"/>
      <c r="G198" s="302"/>
      <c r="H198" s="302" t="str">
        <f>IF(LEN(予定価格!G196)=0,"",IF(AND(LEN(予定価格!G196)=1,LEN(予定価格!H196)=1),0,IF(入力表!$F$1951=0,"",入力表!F208)))</f>
        <v/>
      </c>
      <c r="I198" s="302"/>
      <c r="J198" s="303"/>
      <c r="K198" s="298"/>
      <c r="L198" s="299"/>
      <c r="M198" s="299"/>
    </row>
    <row r="199" spans="1:13" ht="18" hidden="1" customHeight="1" x14ac:dyDescent="0.2">
      <c r="A199" s="300">
        <f>+入力表!A209</f>
        <v>0</v>
      </c>
      <c r="B199" s="301"/>
      <c r="C199" s="301"/>
      <c r="D199" s="301"/>
      <c r="E199" s="302">
        <f>+IF(入力表!F$12=0,入力表!B209,入力表!J209)</f>
        <v>0</v>
      </c>
      <c r="F199" s="302"/>
      <c r="G199" s="302"/>
      <c r="H199" s="302" t="str">
        <f>IF(LEN(予定価格!G197)=0,"",IF(AND(LEN(予定価格!G197)=1,LEN(予定価格!H197)=1),0,IF(入力表!$F$1951=0,"",入力表!F209)))</f>
        <v/>
      </c>
      <c r="I199" s="302"/>
      <c r="J199" s="303"/>
      <c r="K199" s="298"/>
      <c r="L199" s="299"/>
      <c r="M199" s="299"/>
    </row>
    <row r="200" spans="1:13" ht="18" hidden="1" customHeight="1" x14ac:dyDescent="0.2">
      <c r="A200" s="300">
        <f>+入力表!A210</f>
        <v>0</v>
      </c>
      <c r="B200" s="301"/>
      <c r="C200" s="301"/>
      <c r="D200" s="301"/>
      <c r="E200" s="302">
        <f>+IF(入力表!F$12=0,入力表!B210,入力表!J210)</f>
        <v>0</v>
      </c>
      <c r="F200" s="302"/>
      <c r="G200" s="302"/>
      <c r="H200" s="302" t="str">
        <f>IF(LEN(予定価格!G198)=0,"",IF(AND(LEN(予定価格!G198)=1,LEN(予定価格!H198)=1),0,IF(入力表!$F$1951=0,"",入力表!F210)))</f>
        <v/>
      </c>
      <c r="I200" s="302"/>
      <c r="J200" s="303"/>
      <c r="K200" s="298"/>
      <c r="L200" s="299"/>
      <c r="M200" s="299"/>
    </row>
    <row r="201" spans="1:13" ht="18" hidden="1" customHeight="1" x14ac:dyDescent="0.2">
      <c r="A201" s="300">
        <f>+入力表!A211</f>
        <v>0</v>
      </c>
      <c r="B201" s="301"/>
      <c r="C201" s="301"/>
      <c r="D201" s="301"/>
      <c r="E201" s="302">
        <f>+IF(入力表!F$12=0,入力表!B211,入力表!J211)</f>
        <v>0</v>
      </c>
      <c r="F201" s="302"/>
      <c r="G201" s="302"/>
      <c r="H201" s="302" t="str">
        <f>IF(LEN(予定価格!G199)=0,"",IF(AND(LEN(予定価格!G199)=1,LEN(予定価格!H199)=1),0,IF(入力表!$F$1951=0,"",入力表!F211)))</f>
        <v/>
      </c>
      <c r="I201" s="302"/>
      <c r="J201" s="303"/>
      <c r="K201" s="298"/>
      <c r="L201" s="299"/>
      <c r="M201" s="299"/>
    </row>
    <row r="202" spans="1:13" ht="18" hidden="1" customHeight="1" x14ac:dyDescent="0.2">
      <c r="A202" s="300">
        <f>+入力表!A212</f>
        <v>0</v>
      </c>
      <c r="B202" s="301"/>
      <c r="C202" s="301"/>
      <c r="D202" s="301"/>
      <c r="E202" s="302">
        <f>+IF(入力表!F$12=0,入力表!B212,入力表!J212)</f>
        <v>0</v>
      </c>
      <c r="F202" s="302"/>
      <c r="G202" s="302"/>
      <c r="H202" s="302" t="str">
        <f>IF(LEN(予定価格!G200)=0,"",IF(AND(LEN(予定価格!G200)=1,LEN(予定価格!H200)=1),0,IF(入力表!$F$1951=0,"",入力表!F212)))</f>
        <v/>
      </c>
      <c r="I202" s="302"/>
      <c r="J202" s="303"/>
      <c r="K202" s="298"/>
      <c r="L202" s="299"/>
      <c r="M202" s="299"/>
    </row>
    <row r="203" spans="1:13" ht="18" hidden="1" customHeight="1" x14ac:dyDescent="0.2">
      <c r="A203" s="300">
        <f>+入力表!A213</f>
        <v>0</v>
      </c>
      <c r="B203" s="301"/>
      <c r="C203" s="301"/>
      <c r="D203" s="301"/>
      <c r="E203" s="302">
        <f>+IF(入力表!F$12=0,入力表!B213,入力表!J213)</f>
        <v>0</v>
      </c>
      <c r="F203" s="302"/>
      <c r="G203" s="302"/>
      <c r="H203" s="302" t="str">
        <f>IF(LEN(予定価格!G201)=0,"",IF(AND(LEN(予定価格!G201)=1,LEN(予定価格!H201)=1),0,IF(入力表!$F$1951=0,"",入力表!F213)))</f>
        <v/>
      </c>
      <c r="I203" s="302"/>
      <c r="J203" s="303"/>
      <c r="K203" s="298"/>
      <c r="L203" s="299"/>
      <c r="M203" s="299"/>
    </row>
    <row r="204" spans="1:13" ht="18" hidden="1" customHeight="1" x14ac:dyDescent="0.2">
      <c r="A204" s="300">
        <f>+入力表!A214</f>
        <v>0</v>
      </c>
      <c r="B204" s="301"/>
      <c r="C204" s="301"/>
      <c r="D204" s="301"/>
      <c r="E204" s="302">
        <f>+IF(入力表!F$12=0,入力表!B214,入力表!J214)</f>
        <v>0</v>
      </c>
      <c r="F204" s="302"/>
      <c r="G204" s="302"/>
      <c r="H204" s="302" t="str">
        <f>IF(LEN(予定価格!G202)=0,"",IF(AND(LEN(予定価格!G202)=1,LEN(予定価格!H202)=1),0,IF(入力表!$F$1951=0,"",入力表!F214)))</f>
        <v/>
      </c>
      <c r="I204" s="302"/>
      <c r="J204" s="303"/>
      <c r="K204" s="298"/>
      <c r="L204" s="299"/>
      <c r="M204" s="299"/>
    </row>
    <row r="205" spans="1:13" ht="18" hidden="1" customHeight="1" x14ac:dyDescent="0.2">
      <c r="A205" s="300">
        <f>+入力表!A215</f>
        <v>0</v>
      </c>
      <c r="B205" s="301"/>
      <c r="C205" s="301"/>
      <c r="D205" s="301"/>
      <c r="E205" s="302">
        <f>+IF(入力表!F$12=0,入力表!B215,入力表!J215)</f>
        <v>0</v>
      </c>
      <c r="F205" s="302"/>
      <c r="G205" s="302"/>
      <c r="H205" s="302" t="str">
        <f>IF(LEN(予定価格!G203)=0,"",IF(AND(LEN(予定価格!G203)=1,LEN(予定価格!H203)=1),0,IF(入力表!$F$1951=0,"",入力表!F215)))</f>
        <v/>
      </c>
      <c r="I205" s="302"/>
      <c r="J205" s="303"/>
      <c r="K205" s="298"/>
      <c r="L205" s="299"/>
      <c r="M205" s="299"/>
    </row>
    <row r="206" spans="1:13" ht="18" hidden="1" customHeight="1" x14ac:dyDescent="0.2">
      <c r="A206" s="300">
        <f>+入力表!A216</f>
        <v>0</v>
      </c>
      <c r="B206" s="301"/>
      <c r="C206" s="301"/>
      <c r="D206" s="301"/>
      <c r="E206" s="302">
        <f>+IF(入力表!F$12=0,入力表!B216,入力表!J216)</f>
        <v>0</v>
      </c>
      <c r="F206" s="302"/>
      <c r="G206" s="302"/>
      <c r="H206" s="302" t="str">
        <f>IF(LEN(予定価格!G204)=0,"",IF(AND(LEN(予定価格!G204)=1,LEN(予定価格!H204)=1),0,IF(入力表!$F$1951=0,"",入力表!F216)))</f>
        <v/>
      </c>
      <c r="I206" s="302"/>
      <c r="J206" s="303"/>
      <c r="K206" s="298"/>
      <c r="L206" s="299"/>
      <c r="M206" s="299"/>
    </row>
    <row r="207" spans="1:13" ht="18" hidden="1" customHeight="1" x14ac:dyDescent="0.2">
      <c r="A207" s="300">
        <f>+入力表!A217</f>
        <v>0</v>
      </c>
      <c r="B207" s="301"/>
      <c r="C207" s="301"/>
      <c r="D207" s="301"/>
      <c r="E207" s="302">
        <f>+IF(入力表!F$12=0,入力表!B217,入力表!J217)</f>
        <v>0</v>
      </c>
      <c r="F207" s="302"/>
      <c r="G207" s="302"/>
      <c r="H207" s="302" t="str">
        <f>IF(LEN(予定価格!G205)=0,"",IF(AND(LEN(予定価格!G205)=1,LEN(予定価格!H205)=1),0,IF(入力表!$F$1951=0,"",入力表!F217)))</f>
        <v/>
      </c>
      <c r="I207" s="302"/>
      <c r="J207" s="303"/>
      <c r="K207" s="298"/>
      <c r="L207" s="299"/>
      <c r="M207" s="299"/>
    </row>
    <row r="208" spans="1:13" ht="18" hidden="1" customHeight="1" x14ac:dyDescent="0.2">
      <c r="A208" s="300">
        <f>+入力表!A218</f>
        <v>0</v>
      </c>
      <c r="B208" s="301"/>
      <c r="C208" s="301"/>
      <c r="D208" s="301"/>
      <c r="E208" s="302">
        <f>+IF(入力表!F$12=0,入力表!B218,入力表!J218)</f>
        <v>0</v>
      </c>
      <c r="F208" s="302"/>
      <c r="G208" s="302"/>
      <c r="H208" s="302" t="str">
        <f>IF(LEN(予定価格!G206)=0,"",IF(AND(LEN(予定価格!G206)=1,LEN(予定価格!H206)=1),0,IF(入力表!$F$1951=0,"",入力表!F218)))</f>
        <v/>
      </c>
      <c r="I208" s="302"/>
      <c r="J208" s="303"/>
      <c r="K208" s="298"/>
      <c r="L208" s="299"/>
      <c r="M208" s="299"/>
    </row>
    <row r="209" spans="1:13" ht="18" hidden="1" customHeight="1" x14ac:dyDescent="0.2">
      <c r="A209" s="300">
        <f>+入力表!A219</f>
        <v>0</v>
      </c>
      <c r="B209" s="301"/>
      <c r="C209" s="301"/>
      <c r="D209" s="301"/>
      <c r="E209" s="302">
        <f>+IF(入力表!F$12=0,入力表!B219,入力表!J219)</f>
        <v>0</v>
      </c>
      <c r="F209" s="302"/>
      <c r="G209" s="302"/>
      <c r="H209" s="302" t="str">
        <f>IF(LEN(予定価格!G207)=0,"",IF(AND(LEN(予定価格!G207)=1,LEN(予定価格!H207)=1),0,IF(入力表!$F$1951=0,"",入力表!F219)))</f>
        <v/>
      </c>
      <c r="I209" s="302"/>
      <c r="J209" s="303"/>
      <c r="K209" s="298"/>
      <c r="L209" s="299"/>
      <c r="M209" s="299"/>
    </row>
    <row r="210" spans="1:13" ht="18" hidden="1" customHeight="1" x14ac:dyDescent="0.2">
      <c r="A210" s="300">
        <f>+入力表!A220</f>
        <v>0</v>
      </c>
      <c r="B210" s="301"/>
      <c r="C210" s="301"/>
      <c r="D210" s="301"/>
      <c r="E210" s="302">
        <f>+IF(入力表!F$12=0,入力表!B220,入力表!J220)</f>
        <v>0</v>
      </c>
      <c r="F210" s="302"/>
      <c r="G210" s="302"/>
      <c r="H210" s="302" t="str">
        <f>IF(LEN(予定価格!G208)=0,"",IF(AND(LEN(予定価格!G208)=1,LEN(予定価格!H208)=1),0,IF(入力表!$F$1951=0,"",入力表!F220)))</f>
        <v/>
      </c>
      <c r="I210" s="302"/>
      <c r="J210" s="303"/>
      <c r="K210" s="298"/>
      <c r="L210" s="299"/>
      <c r="M210" s="299"/>
    </row>
    <row r="211" spans="1:13" ht="18" hidden="1" customHeight="1" x14ac:dyDescent="0.2">
      <c r="A211" s="300">
        <f>+入力表!A221</f>
        <v>0</v>
      </c>
      <c r="B211" s="301"/>
      <c r="C211" s="301"/>
      <c r="D211" s="301"/>
      <c r="E211" s="302">
        <f>+IF(入力表!F$12=0,入力表!B221,入力表!J221)</f>
        <v>0</v>
      </c>
      <c r="F211" s="302"/>
      <c r="G211" s="302"/>
      <c r="H211" s="302" t="str">
        <f>IF(LEN(予定価格!G209)=0,"",IF(AND(LEN(予定価格!G209)=1,LEN(予定価格!H209)=1),0,IF(入力表!$F$1951=0,"",入力表!F221)))</f>
        <v/>
      </c>
      <c r="I211" s="302"/>
      <c r="J211" s="303"/>
      <c r="K211" s="298"/>
      <c r="L211" s="299"/>
      <c r="M211" s="299"/>
    </row>
    <row r="212" spans="1:13" ht="18" hidden="1" customHeight="1" x14ac:dyDescent="0.2">
      <c r="A212" s="300">
        <f>+入力表!A222</f>
        <v>0</v>
      </c>
      <c r="B212" s="301"/>
      <c r="C212" s="301"/>
      <c r="D212" s="301"/>
      <c r="E212" s="302">
        <f>+IF(入力表!F$12=0,入力表!B222,入力表!J222)</f>
        <v>0</v>
      </c>
      <c r="F212" s="302"/>
      <c r="G212" s="302"/>
      <c r="H212" s="302" t="str">
        <f>IF(LEN(予定価格!G210)=0,"",IF(AND(LEN(予定価格!G210)=1,LEN(予定価格!H210)=1),0,IF(入力表!$F$1951=0,"",入力表!F222)))</f>
        <v/>
      </c>
      <c r="I212" s="302"/>
      <c r="J212" s="303"/>
      <c r="K212" s="298"/>
      <c r="L212" s="299"/>
      <c r="M212" s="299"/>
    </row>
    <row r="213" spans="1:13" ht="18" hidden="1" customHeight="1" x14ac:dyDescent="0.2">
      <c r="A213" s="300">
        <f>+入力表!A223</f>
        <v>0</v>
      </c>
      <c r="B213" s="301"/>
      <c r="C213" s="301"/>
      <c r="D213" s="301"/>
      <c r="E213" s="302">
        <f>+IF(入力表!F$12=0,入力表!B223,入力表!J223)</f>
        <v>0</v>
      </c>
      <c r="F213" s="302"/>
      <c r="G213" s="302"/>
      <c r="H213" s="302" t="str">
        <f>IF(LEN(予定価格!G211)=0,"",IF(AND(LEN(予定価格!G211)=1,LEN(予定価格!H211)=1),0,IF(入力表!$F$1951=0,"",入力表!F223)))</f>
        <v/>
      </c>
      <c r="I213" s="302"/>
      <c r="J213" s="303"/>
      <c r="K213" s="298"/>
      <c r="L213" s="299"/>
      <c r="M213" s="299"/>
    </row>
    <row r="214" spans="1:13" ht="18" hidden="1" customHeight="1" x14ac:dyDescent="0.2">
      <c r="A214" s="300">
        <f>+入力表!A224</f>
        <v>0</v>
      </c>
      <c r="B214" s="301"/>
      <c r="C214" s="301"/>
      <c r="D214" s="301"/>
      <c r="E214" s="302">
        <f>+IF(入力表!F$12=0,入力表!B224,入力表!J224)</f>
        <v>0</v>
      </c>
      <c r="F214" s="302"/>
      <c r="G214" s="302"/>
      <c r="H214" s="302" t="str">
        <f>IF(LEN(予定価格!G212)=0,"",IF(AND(LEN(予定価格!G212)=1,LEN(予定価格!H212)=1),0,IF(入力表!$F$1951=0,"",入力表!F224)))</f>
        <v/>
      </c>
      <c r="I214" s="302"/>
      <c r="J214" s="303"/>
      <c r="K214" s="298"/>
      <c r="L214" s="299"/>
      <c r="M214" s="299"/>
    </row>
    <row r="215" spans="1:13" ht="18" hidden="1" customHeight="1" x14ac:dyDescent="0.2">
      <c r="A215" s="300">
        <f>+入力表!A225</f>
        <v>0</v>
      </c>
      <c r="B215" s="301"/>
      <c r="C215" s="301"/>
      <c r="D215" s="301"/>
      <c r="E215" s="302">
        <f>+IF(入力表!F$12=0,入力表!B225,入力表!J225)</f>
        <v>0</v>
      </c>
      <c r="F215" s="302"/>
      <c r="G215" s="302"/>
      <c r="H215" s="302" t="str">
        <f>IF(LEN(予定価格!G213)=0,"",IF(AND(LEN(予定価格!G213)=1,LEN(予定価格!H213)=1),0,IF(入力表!$F$1951=0,"",入力表!F225)))</f>
        <v/>
      </c>
      <c r="I215" s="302"/>
      <c r="J215" s="303"/>
      <c r="K215" s="298"/>
      <c r="L215" s="299"/>
      <c r="M215" s="299"/>
    </row>
    <row r="216" spans="1:13" ht="18" hidden="1" customHeight="1" x14ac:dyDescent="0.2">
      <c r="A216" s="300">
        <f>+入力表!A226</f>
        <v>0</v>
      </c>
      <c r="B216" s="301"/>
      <c r="C216" s="301"/>
      <c r="D216" s="301"/>
      <c r="E216" s="302">
        <f>+IF(入力表!F$12=0,入力表!B226,入力表!J226)</f>
        <v>0</v>
      </c>
      <c r="F216" s="302"/>
      <c r="G216" s="302"/>
      <c r="H216" s="302" t="str">
        <f>IF(LEN(予定価格!G214)=0,"",IF(AND(LEN(予定価格!G214)=1,LEN(予定価格!H214)=1),0,IF(入力表!$F$1951=0,"",入力表!F226)))</f>
        <v/>
      </c>
      <c r="I216" s="302"/>
      <c r="J216" s="303"/>
      <c r="K216" s="298"/>
      <c r="L216" s="299"/>
      <c r="M216" s="299"/>
    </row>
    <row r="217" spans="1:13" ht="18" hidden="1" customHeight="1" x14ac:dyDescent="0.2">
      <c r="A217" s="300">
        <f>+入力表!A227</f>
        <v>0</v>
      </c>
      <c r="B217" s="301"/>
      <c r="C217" s="301"/>
      <c r="D217" s="301"/>
      <c r="E217" s="302">
        <f>+IF(入力表!F$12=0,入力表!B227,入力表!J227)</f>
        <v>0</v>
      </c>
      <c r="F217" s="302"/>
      <c r="G217" s="302"/>
      <c r="H217" s="302" t="str">
        <f>IF(LEN(予定価格!G215)=0,"",IF(AND(LEN(予定価格!G215)=1,LEN(予定価格!H215)=1),0,IF(入力表!$F$1951=0,"",入力表!F227)))</f>
        <v/>
      </c>
      <c r="I217" s="302"/>
      <c r="J217" s="303"/>
      <c r="K217" s="298"/>
      <c r="L217" s="299"/>
      <c r="M217" s="299"/>
    </row>
    <row r="218" spans="1:13" ht="18" hidden="1" customHeight="1" x14ac:dyDescent="0.2">
      <c r="A218" s="300">
        <f>+入力表!A228</f>
        <v>0</v>
      </c>
      <c r="B218" s="301"/>
      <c r="C218" s="301"/>
      <c r="D218" s="301"/>
      <c r="E218" s="302">
        <f>+IF(入力表!F$12=0,入力表!B228,入力表!J228)</f>
        <v>0</v>
      </c>
      <c r="F218" s="302"/>
      <c r="G218" s="302"/>
      <c r="H218" s="302" t="str">
        <f>IF(LEN(予定価格!G216)=0,"",IF(AND(LEN(予定価格!G216)=1,LEN(予定価格!H216)=1),0,IF(入力表!$F$1951=0,"",入力表!F228)))</f>
        <v/>
      </c>
      <c r="I218" s="302"/>
      <c r="J218" s="303"/>
      <c r="K218" s="298"/>
      <c r="L218" s="299"/>
      <c r="M218" s="299"/>
    </row>
    <row r="219" spans="1:13" ht="18" hidden="1" customHeight="1" x14ac:dyDescent="0.2">
      <c r="A219" s="342">
        <f>+入力表!A229</f>
        <v>0</v>
      </c>
      <c r="B219" s="343"/>
      <c r="C219" s="343"/>
      <c r="D219" s="343"/>
      <c r="E219" s="336">
        <f>SUM(E220:G260)</f>
        <v>0</v>
      </c>
      <c r="F219" s="336"/>
      <c r="G219" s="336"/>
      <c r="H219" s="336" t="str">
        <f>IF(LEN(予定価格!G217)=0,"",IF(AND(LEN(予定価格!G217)=1,LEN(予定価格!H217)=1),0,IF(入力表!$F$1951=0,"",入力表!F229)))</f>
        <v/>
      </c>
      <c r="I219" s="336"/>
      <c r="J219" s="337"/>
      <c r="K219" s="298">
        <f>SUM(E220:G260)</f>
        <v>0</v>
      </c>
      <c r="L219" s="299">
        <f>K219*入力表!D1953</f>
        <v>0</v>
      </c>
      <c r="M219" s="299">
        <f>K219+L219</f>
        <v>0</v>
      </c>
    </row>
    <row r="220" spans="1:13" ht="18" hidden="1" customHeight="1" x14ac:dyDescent="0.2">
      <c r="A220" s="300">
        <f>+入力表!A230</f>
        <v>0</v>
      </c>
      <c r="B220" s="301"/>
      <c r="C220" s="301"/>
      <c r="D220" s="301"/>
      <c r="E220" s="302">
        <f>+IF(入力表!F$12=0,入力表!B230,入力表!J230)</f>
        <v>0</v>
      </c>
      <c r="F220" s="302"/>
      <c r="G220" s="302"/>
      <c r="H220" s="302" t="str">
        <f>IF(LEN(予定価格!G218)=0,"",IF(AND(LEN(予定価格!G218)=1,LEN(予定価格!H218)=1),0,IF(入力表!$F$1951=0,"",入力表!F230)))</f>
        <v/>
      </c>
      <c r="I220" s="302"/>
      <c r="J220" s="303"/>
      <c r="K220" s="298"/>
      <c r="L220" s="299"/>
      <c r="M220" s="299"/>
    </row>
    <row r="221" spans="1:13" ht="18" hidden="1" customHeight="1" x14ac:dyDescent="0.2">
      <c r="A221" s="300">
        <f>+入力表!A231</f>
        <v>0</v>
      </c>
      <c r="B221" s="301"/>
      <c r="C221" s="301"/>
      <c r="D221" s="301"/>
      <c r="E221" s="302">
        <f>+IF(入力表!F$12=0,入力表!B231,入力表!J231)</f>
        <v>0</v>
      </c>
      <c r="F221" s="302"/>
      <c r="G221" s="302"/>
      <c r="H221" s="302" t="str">
        <f>IF(LEN(予定価格!G219)=0,"",IF(AND(LEN(予定価格!G219)=1,LEN(予定価格!H219)=1),0,IF(入力表!$F$1951=0,"",入力表!F231)))</f>
        <v/>
      </c>
      <c r="I221" s="302"/>
      <c r="J221" s="303"/>
      <c r="K221" s="298"/>
      <c r="L221" s="299"/>
      <c r="M221" s="299"/>
    </row>
    <row r="222" spans="1:13" ht="18" hidden="1" customHeight="1" x14ac:dyDescent="0.2">
      <c r="A222" s="300">
        <f>+入力表!A232</f>
        <v>0</v>
      </c>
      <c r="B222" s="301"/>
      <c r="C222" s="301"/>
      <c r="D222" s="301"/>
      <c r="E222" s="302">
        <f>+IF(入力表!F$12=0,入力表!B232,入力表!J232)</f>
        <v>0</v>
      </c>
      <c r="F222" s="302"/>
      <c r="G222" s="302"/>
      <c r="H222" s="302" t="str">
        <f>IF(LEN(予定価格!G220)=0,"",IF(AND(LEN(予定価格!G220)=1,LEN(予定価格!H220)=1),0,IF(入力表!$F$1951=0,"",入力表!F232)))</f>
        <v/>
      </c>
      <c r="I222" s="302"/>
      <c r="J222" s="303"/>
      <c r="K222" s="298"/>
      <c r="L222" s="299"/>
      <c r="M222" s="299"/>
    </row>
    <row r="223" spans="1:13" ht="18" hidden="1" customHeight="1" x14ac:dyDescent="0.2">
      <c r="A223" s="300">
        <f>+入力表!A233</f>
        <v>0</v>
      </c>
      <c r="B223" s="301"/>
      <c r="C223" s="301"/>
      <c r="D223" s="301"/>
      <c r="E223" s="302">
        <f>+IF(入力表!F$12=0,入力表!B233,入力表!J233)</f>
        <v>0</v>
      </c>
      <c r="F223" s="302"/>
      <c r="G223" s="302"/>
      <c r="H223" s="302" t="str">
        <f>IF(LEN(予定価格!G221)=0,"",IF(AND(LEN(予定価格!G221)=1,LEN(予定価格!H221)=1),0,IF(入力表!$F$1951=0,"",入力表!F233)))</f>
        <v/>
      </c>
      <c r="I223" s="302"/>
      <c r="J223" s="303"/>
      <c r="K223" s="298"/>
      <c r="L223" s="299"/>
      <c r="M223" s="299"/>
    </row>
    <row r="224" spans="1:13" ht="18" hidden="1" customHeight="1" x14ac:dyDescent="0.2">
      <c r="A224" s="300">
        <f>+入力表!A234</f>
        <v>0</v>
      </c>
      <c r="B224" s="301"/>
      <c r="C224" s="301"/>
      <c r="D224" s="301"/>
      <c r="E224" s="302">
        <f>+IF(入力表!F$12=0,入力表!B234,入力表!J234)</f>
        <v>0</v>
      </c>
      <c r="F224" s="302"/>
      <c r="G224" s="302"/>
      <c r="H224" s="302" t="str">
        <f>IF(LEN(予定価格!G222)=0,"",IF(AND(LEN(予定価格!G222)=1,LEN(予定価格!H222)=1),0,IF(入力表!$F$1951=0,"",入力表!F234)))</f>
        <v/>
      </c>
      <c r="I224" s="302"/>
      <c r="J224" s="303"/>
      <c r="K224" s="298"/>
      <c r="L224" s="299"/>
      <c r="M224" s="299"/>
    </row>
    <row r="225" spans="1:13" ht="18" hidden="1" customHeight="1" x14ac:dyDescent="0.2">
      <c r="A225" s="300">
        <f>+入力表!A235</f>
        <v>0</v>
      </c>
      <c r="B225" s="301"/>
      <c r="C225" s="301"/>
      <c r="D225" s="301"/>
      <c r="E225" s="302">
        <f>+IF(入力表!F$12=0,入力表!B235,入力表!J235)</f>
        <v>0</v>
      </c>
      <c r="F225" s="302"/>
      <c r="G225" s="302"/>
      <c r="H225" s="302" t="str">
        <f>IF(LEN(予定価格!G223)=0,"",IF(AND(LEN(予定価格!G223)=1,LEN(予定価格!H223)=1),0,IF(入力表!$F$1951=0,"",入力表!F235)))</f>
        <v/>
      </c>
      <c r="I225" s="302"/>
      <c r="J225" s="303"/>
      <c r="K225" s="298"/>
      <c r="L225" s="299"/>
      <c r="M225" s="299"/>
    </row>
    <row r="226" spans="1:13" ht="18" hidden="1" customHeight="1" x14ac:dyDescent="0.2">
      <c r="A226" s="300">
        <f>+入力表!A236</f>
        <v>0</v>
      </c>
      <c r="B226" s="301"/>
      <c r="C226" s="301"/>
      <c r="D226" s="301"/>
      <c r="E226" s="302">
        <f>+IF(入力表!F$12=0,入力表!B236,入力表!J236)</f>
        <v>0</v>
      </c>
      <c r="F226" s="302"/>
      <c r="G226" s="302"/>
      <c r="H226" s="302" t="str">
        <f>IF(LEN(予定価格!G224)=0,"",IF(AND(LEN(予定価格!G224)=1,LEN(予定価格!H224)=1),0,IF(入力表!$F$1951=0,"",入力表!F236)))</f>
        <v/>
      </c>
      <c r="I226" s="302"/>
      <c r="J226" s="303"/>
      <c r="K226" s="298"/>
      <c r="L226" s="299"/>
      <c r="M226" s="299"/>
    </row>
    <row r="227" spans="1:13" ht="18" hidden="1" customHeight="1" x14ac:dyDescent="0.2">
      <c r="A227" s="300">
        <f>+入力表!A237</f>
        <v>0</v>
      </c>
      <c r="B227" s="301"/>
      <c r="C227" s="301"/>
      <c r="D227" s="301"/>
      <c r="E227" s="302">
        <f>+IF(入力表!F$12=0,入力表!B237,入力表!J237)</f>
        <v>0</v>
      </c>
      <c r="F227" s="302"/>
      <c r="G227" s="302"/>
      <c r="H227" s="302" t="str">
        <f>IF(LEN(予定価格!G225)=0,"",IF(AND(LEN(予定価格!G225)=1,LEN(予定価格!H225)=1),0,IF(入力表!$F$1951=0,"",入力表!F237)))</f>
        <v/>
      </c>
      <c r="I227" s="302"/>
      <c r="J227" s="303"/>
      <c r="K227" s="298"/>
      <c r="L227" s="299"/>
      <c r="M227" s="299"/>
    </row>
    <row r="228" spans="1:13" ht="18" hidden="1" customHeight="1" x14ac:dyDescent="0.2">
      <c r="A228" s="300">
        <f>+入力表!A238</f>
        <v>0</v>
      </c>
      <c r="B228" s="301"/>
      <c r="C228" s="301"/>
      <c r="D228" s="301"/>
      <c r="E228" s="302">
        <f>+IF(入力表!F$12=0,入力表!B238,入力表!J238)</f>
        <v>0</v>
      </c>
      <c r="F228" s="302"/>
      <c r="G228" s="302"/>
      <c r="H228" s="302" t="str">
        <f>IF(LEN(予定価格!G226)=0,"",IF(AND(LEN(予定価格!G226)=1,LEN(予定価格!H226)=1),0,IF(入力表!$F$1951=0,"",入力表!F238)))</f>
        <v/>
      </c>
      <c r="I228" s="302"/>
      <c r="J228" s="303"/>
      <c r="K228" s="298"/>
      <c r="L228" s="299"/>
      <c r="M228" s="299"/>
    </row>
    <row r="229" spans="1:13" ht="18" hidden="1" customHeight="1" x14ac:dyDescent="0.2">
      <c r="A229" s="300">
        <f>+入力表!A239</f>
        <v>0</v>
      </c>
      <c r="B229" s="301"/>
      <c r="C229" s="301"/>
      <c r="D229" s="301"/>
      <c r="E229" s="302">
        <f>+IF(入力表!F$12=0,入力表!B239,入力表!J239)</f>
        <v>0</v>
      </c>
      <c r="F229" s="302"/>
      <c r="G229" s="302"/>
      <c r="H229" s="302" t="str">
        <f>IF(LEN(予定価格!G227)=0,"",IF(AND(LEN(予定価格!G227)=1,LEN(予定価格!H227)=1),0,IF(入力表!$F$1951=0,"",入力表!F239)))</f>
        <v/>
      </c>
      <c r="I229" s="302"/>
      <c r="J229" s="303"/>
      <c r="K229" s="298"/>
      <c r="L229" s="299"/>
      <c r="M229" s="299"/>
    </row>
    <row r="230" spans="1:13" ht="18" hidden="1" customHeight="1" x14ac:dyDescent="0.2">
      <c r="A230" s="300">
        <f>+入力表!A240</f>
        <v>0</v>
      </c>
      <c r="B230" s="301"/>
      <c r="C230" s="301"/>
      <c r="D230" s="301"/>
      <c r="E230" s="302">
        <f>+IF(入力表!F$12=0,入力表!B240,入力表!J240)</f>
        <v>0</v>
      </c>
      <c r="F230" s="302"/>
      <c r="G230" s="302"/>
      <c r="H230" s="302" t="str">
        <f>IF(LEN(予定価格!G228)=0,"",IF(AND(LEN(予定価格!G228)=1,LEN(予定価格!H228)=1),0,IF(入力表!$F$1951=0,"",入力表!F240)))</f>
        <v/>
      </c>
      <c r="I230" s="302"/>
      <c r="J230" s="303"/>
      <c r="K230" s="298"/>
      <c r="L230" s="299"/>
      <c r="M230" s="299"/>
    </row>
    <row r="231" spans="1:13" ht="18" hidden="1" customHeight="1" x14ac:dyDescent="0.2">
      <c r="A231" s="300">
        <f>+入力表!A241</f>
        <v>0</v>
      </c>
      <c r="B231" s="301"/>
      <c r="C231" s="301"/>
      <c r="D231" s="301"/>
      <c r="E231" s="302">
        <f>+IF(入力表!F$12=0,入力表!B241,入力表!J241)</f>
        <v>0</v>
      </c>
      <c r="F231" s="302"/>
      <c r="G231" s="302"/>
      <c r="H231" s="302" t="str">
        <f>IF(LEN(予定価格!G229)=0,"",IF(AND(LEN(予定価格!G229)=1,LEN(予定価格!H229)=1),0,IF(入力表!$F$1951=0,"",入力表!F241)))</f>
        <v/>
      </c>
      <c r="I231" s="302"/>
      <c r="J231" s="303"/>
      <c r="K231" s="298"/>
      <c r="L231" s="299"/>
      <c r="M231" s="299"/>
    </row>
    <row r="232" spans="1:13" ht="18" hidden="1" customHeight="1" x14ac:dyDescent="0.2">
      <c r="A232" s="300">
        <f>+入力表!A242</f>
        <v>0</v>
      </c>
      <c r="B232" s="301"/>
      <c r="C232" s="301"/>
      <c r="D232" s="301"/>
      <c r="E232" s="302">
        <f>+IF(入力表!F$12=0,入力表!B242,入力表!J242)</f>
        <v>0</v>
      </c>
      <c r="F232" s="302"/>
      <c r="G232" s="302"/>
      <c r="H232" s="302" t="str">
        <f>IF(LEN(予定価格!G230)=0,"",IF(AND(LEN(予定価格!G230)=1,LEN(予定価格!H230)=1),0,IF(入力表!$F$1951=0,"",入力表!F242)))</f>
        <v/>
      </c>
      <c r="I232" s="302"/>
      <c r="J232" s="303"/>
      <c r="K232" s="298"/>
      <c r="L232" s="299"/>
      <c r="M232" s="299"/>
    </row>
    <row r="233" spans="1:13" ht="18" hidden="1" customHeight="1" x14ac:dyDescent="0.2">
      <c r="A233" s="300">
        <f>+入力表!A243</f>
        <v>0</v>
      </c>
      <c r="B233" s="301"/>
      <c r="C233" s="301"/>
      <c r="D233" s="301"/>
      <c r="E233" s="302">
        <f>+IF(入力表!F$12=0,入力表!B243,入力表!J243)</f>
        <v>0</v>
      </c>
      <c r="F233" s="302"/>
      <c r="G233" s="302"/>
      <c r="H233" s="302" t="str">
        <f>IF(LEN(予定価格!G231)=0,"",IF(AND(LEN(予定価格!G231)=1,LEN(予定価格!H231)=1),0,IF(入力表!$F$1951=0,"",入力表!F243)))</f>
        <v/>
      </c>
      <c r="I233" s="302"/>
      <c r="J233" s="303"/>
      <c r="K233" s="298"/>
      <c r="L233" s="299"/>
      <c r="M233" s="299"/>
    </row>
    <row r="234" spans="1:13" ht="18" hidden="1" customHeight="1" x14ac:dyDescent="0.2">
      <c r="A234" s="300">
        <f>+入力表!A244</f>
        <v>0</v>
      </c>
      <c r="B234" s="301"/>
      <c r="C234" s="301"/>
      <c r="D234" s="301"/>
      <c r="E234" s="302">
        <f>+IF(入力表!F$12=0,入力表!B244,入力表!J244)</f>
        <v>0</v>
      </c>
      <c r="F234" s="302"/>
      <c r="G234" s="302"/>
      <c r="H234" s="302" t="str">
        <f>IF(LEN(予定価格!G232)=0,"",IF(AND(LEN(予定価格!G232)=1,LEN(予定価格!H232)=1),0,IF(入力表!$F$1951=0,"",入力表!F244)))</f>
        <v/>
      </c>
      <c r="I234" s="302"/>
      <c r="J234" s="303"/>
      <c r="K234" s="298"/>
      <c r="L234" s="299"/>
      <c r="M234" s="299"/>
    </row>
    <row r="235" spans="1:13" ht="18" hidden="1" customHeight="1" x14ac:dyDescent="0.2">
      <c r="A235" s="300">
        <f>+入力表!A245</f>
        <v>0</v>
      </c>
      <c r="B235" s="301"/>
      <c r="C235" s="301"/>
      <c r="D235" s="301"/>
      <c r="E235" s="302">
        <f>+IF(入力表!F$12=0,入力表!B245,入力表!J245)</f>
        <v>0</v>
      </c>
      <c r="F235" s="302"/>
      <c r="G235" s="302"/>
      <c r="H235" s="302" t="str">
        <f>IF(LEN(予定価格!G233)=0,"",IF(AND(LEN(予定価格!G233)=1,LEN(予定価格!H233)=1),0,IF(入力表!$F$1951=0,"",入力表!F245)))</f>
        <v/>
      </c>
      <c r="I235" s="302"/>
      <c r="J235" s="303"/>
      <c r="K235" s="298"/>
      <c r="L235" s="299"/>
      <c r="M235" s="299"/>
    </row>
    <row r="236" spans="1:13" ht="18" hidden="1" customHeight="1" x14ac:dyDescent="0.2">
      <c r="A236" s="300">
        <f>+入力表!A246</f>
        <v>0</v>
      </c>
      <c r="B236" s="301"/>
      <c r="C236" s="301"/>
      <c r="D236" s="301"/>
      <c r="E236" s="302">
        <f>+IF(入力表!F$12=0,入力表!B246,入力表!J246)</f>
        <v>0</v>
      </c>
      <c r="F236" s="302"/>
      <c r="G236" s="302"/>
      <c r="H236" s="302" t="str">
        <f>IF(LEN(予定価格!G234)=0,"",IF(AND(LEN(予定価格!G234)=1,LEN(予定価格!H234)=1),0,IF(入力表!$F$1951=0,"",入力表!F246)))</f>
        <v/>
      </c>
      <c r="I236" s="302"/>
      <c r="J236" s="303"/>
      <c r="K236" s="298"/>
      <c r="L236" s="299"/>
      <c r="M236" s="299"/>
    </row>
    <row r="237" spans="1:13" ht="18" hidden="1" customHeight="1" x14ac:dyDescent="0.2">
      <c r="A237" s="300">
        <f>+入力表!A247</f>
        <v>0</v>
      </c>
      <c r="B237" s="301"/>
      <c r="C237" s="301"/>
      <c r="D237" s="301"/>
      <c r="E237" s="302">
        <f>+IF(入力表!F$12=0,入力表!B247,入力表!J247)</f>
        <v>0</v>
      </c>
      <c r="F237" s="302"/>
      <c r="G237" s="302"/>
      <c r="H237" s="302" t="str">
        <f>IF(LEN(予定価格!G235)=0,"",IF(AND(LEN(予定価格!G235)=1,LEN(予定価格!H235)=1),0,IF(入力表!$F$1951=0,"",入力表!F247)))</f>
        <v/>
      </c>
      <c r="I237" s="302"/>
      <c r="J237" s="303"/>
      <c r="K237" s="298"/>
      <c r="L237" s="299"/>
      <c r="M237" s="299"/>
    </row>
    <row r="238" spans="1:13" ht="18" hidden="1" customHeight="1" x14ac:dyDescent="0.2">
      <c r="A238" s="300">
        <f>+入力表!A248</f>
        <v>0</v>
      </c>
      <c r="B238" s="301"/>
      <c r="C238" s="301"/>
      <c r="D238" s="301"/>
      <c r="E238" s="302">
        <f>+IF(入力表!F$12=0,入力表!B248,入力表!J248)</f>
        <v>0</v>
      </c>
      <c r="F238" s="302"/>
      <c r="G238" s="302"/>
      <c r="H238" s="302" t="str">
        <f>IF(LEN(予定価格!G236)=0,"",IF(AND(LEN(予定価格!G236)=1,LEN(予定価格!H236)=1),0,IF(入力表!$F$1951=0,"",入力表!F248)))</f>
        <v/>
      </c>
      <c r="I238" s="302"/>
      <c r="J238" s="303"/>
      <c r="K238" s="298"/>
      <c r="L238" s="299"/>
      <c r="M238" s="299"/>
    </row>
    <row r="239" spans="1:13" ht="18" hidden="1" customHeight="1" x14ac:dyDescent="0.2">
      <c r="A239" s="300">
        <f>+入力表!A249</f>
        <v>0</v>
      </c>
      <c r="B239" s="301"/>
      <c r="C239" s="301"/>
      <c r="D239" s="301"/>
      <c r="E239" s="302">
        <f>+IF(入力表!F$12=0,入力表!B249,入力表!J249)</f>
        <v>0</v>
      </c>
      <c r="F239" s="302"/>
      <c r="G239" s="302"/>
      <c r="H239" s="302" t="str">
        <f>IF(LEN(予定価格!G237)=0,"",IF(AND(LEN(予定価格!G237)=1,LEN(予定価格!H237)=1),0,IF(入力表!$F$1951=0,"",入力表!F249)))</f>
        <v/>
      </c>
      <c r="I239" s="302"/>
      <c r="J239" s="303"/>
      <c r="K239" s="298"/>
      <c r="L239" s="299"/>
      <c r="M239" s="299"/>
    </row>
    <row r="240" spans="1:13" ht="18" hidden="1" customHeight="1" x14ac:dyDescent="0.2">
      <c r="A240" s="300">
        <f>+入力表!A250</f>
        <v>0</v>
      </c>
      <c r="B240" s="301"/>
      <c r="C240" s="301"/>
      <c r="D240" s="301"/>
      <c r="E240" s="302">
        <f>+IF(入力表!F$12=0,入力表!B250,入力表!J250)</f>
        <v>0</v>
      </c>
      <c r="F240" s="302"/>
      <c r="G240" s="302"/>
      <c r="H240" s="302" t="str">
        <f>IF(LEN(予定価格!G238)=0,"",IF(AND(LEN(予定価格!G238)=1,LEN(予定価格!H238)=1),0,IF(入力表!$F$1951=0,"",入力表!F250)))</f>
        <v/>
      </c>
      <c r="I240" s="302"/>
      <c r="J240" s="303"/>
      <c r="K240" s="298"/>
      <c r="L240" s="299"/>
      <c r="M240" s="299"/>
    </row>
    <row r="241" spans="1:13" ht="18" hidden="1" customHeight="1" x14ac:dyDescent="0.2">
      <c r="A241" s="300">
        <f>+入力表!A251</f>
        <v>0</v>
      </c>
      <c r="B241" s="301"/>
      <c r="C241" s="301"/>
      <c r="D241" s="301"/>
      <c r="E241" s="302">
        <f>+IF(入力表!F$12=0,入力表!B251,入力表!J251)</f>
        <v>0</v>
      </c>
      <c r="F241" s="302"/>
      <c r="G241" s="302"/>
      <c r="H241" s="302" t="str">
        <f>IF(LEN(予定価格!G239)=0,"",IF(AND(LEN(予定価格!G239)=1,LEN(予定価格!H239)=1),0,IF(入力表!$F$1951=0,"",入力表!F251)))</f>
        <v/>
      </c>
      <c r="I241" s="302"/>
      <c r="J241" s="303"/>
      <c r="K241" s="298"/>
      <c r="L241" s="299"/>
      <c r="M241" s="299"/>
    </row>
    <row r="242" spans="1:13" ht="18" hidden="1" customHeight="1" x14ac:dyDescent="0.2">
      <c r="A242" s="300">
        <f>+入力表!A252</f>
        <v>0</v>
      </c>
      <c r="B242" s="301"/>
      <c r="C242" s="301"/>
      <c r="D242" s="301"/>
      <c r="E242" s="302">
        <f>+IF(入力表!F$12=0,入力表!B252,入力表!J252)</f>
        <v>0</v>
      </c>
      <c r="F242" s="302"/>
      <c r="G242" s="302"/>
      <c r="H242" s="302" t="str">
        <f>IF(LEN(予定価格!G240)=0,"",IF(AND(LEN(予定価格!G240)=1,LEN(予定価格!H240)=1),0,IF(入力表!$F$1951=0,"",入力表!F252)))</f>
        <v/>
      </c>
      <c r="I242" s="302"/>
      <c r="J242" s="303"/>
      <c r="K242" s="298"/>
      <c r="L242" s="299"/>
      <c r="M242" s="299"/>
    </row>
    <row r="243" spans="1:13" ht="18" hidden="1" customHeight="1" x14ac:dyDescent="0.2">
      <c r="A243" s="300">
        <f>+入力表!A253</f>
        <v>0</v>
      </c>
      <c r="B243" s="301"/>
      <c r="C243" s="301"/>
      <c r="D243" s="301"/>
      <c r="E243" s="302">
        <f>+IF(入力表!F$12=0,入力表!B253,入力表!J253)</f>
        <v>0</v>
      </c>
      <c r="F243" s="302"/>
      <c r="G243" s="302"/>
      <c r="H243" s="302" t="str">
        <f>IF(LEN(予定価格!G241)=0,"",IF(AND(LEN(予定価格!G241)=1,LEN(予定価格!H241)=1),0,IF(入力表!$F$1951=0,"",入力表!F253)))</f>
        <v/>
      </c>
      <c r="I243" s="302"/>
      <c r="J243" s="303"/>
      <c r="K243" s="298"/>
      <c r="L243" s="299"/>
      <c r="M243" s="299"/>
    </row>
    <row r="244" spans="1:13" ht="18" hidden="1" customHeight="1" x14ac:dyDescent="0.2">
      <c r="A244" s="300">
        <f>+入力表!A254</f>
        <v>0</v>
      </c>
      <c r="B244" s="301"/>
      <c r="C244" s="301"/>
      <c r="D244" s="301"/>
      <c r="E244" s="302">
        <f>+IF(入力表!F$12=0,入力表!B254,入力表!J254)</f>
        <v>0</v>
      </c>
      <c r="F244" s="302"/>
      <c r="G244" s="302"/>
      <c r="H244" s="302" t="str">
        <f>IF(LEN(予定価格!G242)=0,"",IF(AND(LEN(予定価格!G242)=1,LEN(予定価格!H242)=1),0,IF(入力表!$F$1951=0,"",入力表!F254)))</f>
        <v/>
      </c>
      <c r="I244" s="302"/>
      <c r="J244" s="303"/>
      <c r="K244" s="298"/>
      <c r="L244" s="299"/>
      <c r="M244" s="299"/>
    </row>
    <row r="245" spans="1:13" ht="18" hidden="1" customHeight="1" x14ac:dyDescent="0.2">
      <c r="A245" s="300">
        <f>+入力表!A255</f>
        <v>0</v>
      </c>
      <c r="B245" s="301"/>
      <c r="C245" s="301"/>
      <c r="D245" s="301"/>
      <c r="E245" s="302">
        <f>+IF(入力表!F$12=0,入力表!B255,入力表!J255)</f>
        <v>0</v>
      </c>
      <c r="F245" s="302"/>
      <c r="G245" s="302"/>
      <c r="H245" s="302" t="str">
        <f>IF(LEN(予定価格!G243)=0,"",IF(AND(LEN(予定価格!G243)=1,LEN(予定価格!H243)=1),0,IF(入力表!$F$1951=0,"",入力表!F255)))</f>
        <v/>
      </c>
      <c r="I245" s="302"/>
      <c r="J245" s="303"/>
      <c r="K245" s="298"/>
      <c r="L245" s="299"/>
      <c r="M245" s="299"/>
    </row>
    <row r="246" spans="1:13" ht="18" hidden="1" customHeight="1" x14ac:dyDescent="0.2">
      <c r="A246" s="300">
        <f>+入力表!A256</f>
        <v>0</v>
      </c>
      <c r="B246" s="301"/>
      <c r="C246" s="301"/>
      <c r="D246" s="301"/>
      <c r="E246" s="302">
        <f>+IF(入力表!F$12=0,入力表!B256,入力表!J256)</f>
        <v>0</v>
      </c>
      <c r="F246" s="302"/>
      <c r="G246" s="302"/>
      <c r="H246" s="302" t="str">
        <f>IF(LEN(予定価格!G244)=0,"",IF(AND(LEN(予定価格!G244)=1,LEN(予定価格!H244)=1),0,IF(入力表!$F$1951=0,"",入力表!F256)))</f>
        <v/>
      </c>
      <c r="I246" s="302"/>
      <c r="J246" s="303"/>
      <c r="K246" s="298"/>
      <c r="L246" s="299"/>
      <c r="M246" s="299"/>
    </row>
    <row r="247" spans="1:13" ht="18" hidden="1" customHeight="1" x14ac:dyDescent="0.2">
      <c r="A247" s="300">
        <f>+入力表!A257</f>
        <v>0</v>
      </c>
      <c r="B247" s="301"/>
      <c r="C247" s="301"/>
      <c r="D247" s="301"/>
      <c r="E247" s="302">
        <f>+IF(入力表!F$12=0,入力表!B257,入力表!J257)</f>
        <v>0</v>
      </c>
      <c r="F247" s="302"/>
      <c r="G247" s="302"/>
      <c r="H247" s="302" t="str">
        <f>IF(LEN(予定価格!G245)=0,"",IF(AND(LEN(予定価格!G245)=1,LEN(予定価格!H245)=1),0,IF(入力表!$F$1951=0,"",入力表!F257)))</f>
        <v/>
      </c>
      <c r="I247" s="302"/>
      <c r="J247" s="303"/>
      <c r="K247" s="298"/>
      <c r="L247" s="299"/>
      <c r="M247" s="299"/>
    </row>
    <row r="248" spans="1:13" ht="18" hidden="1" customHeight="1" x14ac:dyDescent="0.2">
      <c r="A248" s="300">
        <f>+入力表!A258</f>
        <v>0</v>
      </c>
      <c r="B248" s="301"/>
      <c r="C248" s="301"/>
      <c r="D248" s="301"/>
      <c r="E248" s="302">
        <f>+IF(入力表!F$12=0,入力表!B258,入力表!J258)</f>
        <v>0</v>
      </c>
      <c r="F248" s="302"/>
      <c r="G248" s="302"/>
      <c r="H248" s="302" t="str">
        <f>IF(LEN(予定価格!G246)=0,"",IF(AND(LEN(予定価格!G246)=1,LEN(予定価格!H246)=1),0,IF(入力表!$F$1951=0,"",入力表!F258)))</f>
        <v/>
      </c>
      <c r="I248" s="302"/>
      <c r="J248" s="303"/>
      <c r="K248" s="298"/>
      <c r="L248" s="299"/>
      <c r="M248" s="299"/>
    </row>
    <row r="249" spans="1:13" ht="18" hidden="1" customHeight="1" x14ac:dyDescent="0.2">
      <c r="A249" s="300">
        <f>+入力表!A259</f>
        <v>0</v>
      </c>
      <c r="B249" s="301"/>
      <c r="C249" s="301"/>
      <c r="D249" s="301"/>
      <c r="E249" s="302">
        <f>+IF(入力表!F$12=0,入力表!B259,入力表!J259)</f>
        <v>0</v>
      </c>
      <c r="F249" s="302"/>
      <c r="G249" s="302"/>
      <c r="H249" s="302" t="str">
        <f>IF(LEN(予定価格!G247)=0,"",IF(AND(LEN(予定価格!G247)=1,LEN(予定価格!H247)=1),0,IF(入力表!$F$1951=0,"",入力表!F259)))</f>
        <v/>
      </c>
      <c r="I249" s="302"/>
      <c r="J249" s="303"/>
      <c r="K249" s="298"/>
      <c r="L249" s="299"/>
      <c r="M249" s="299"/>
    </row>
    <row r="250" spans="1:13" ht="18" hidden="1" customHeight="1" x14ac:dyDescent="0.2">
      <c r="A250" s="300">
        <f>+入力表!A260</f>
        <v>0</v>
      </c>
      <c r="B250" s="301"/>
      <c r="C250" s="301"/>
      <c r="D250" s="301"/>
      <c r="E250" s="302">
        <f>+IF(入力表!F$12=0,入力表!B260,入力表!J260)</f>
        <v>0</v>
      </c>
      <c r="F250" s="302"/>
      <c r="G250" s="302"/>
      <c r="H250" s="302" t="str">
        <f>IF(LEN(予定価格!G248)=0,"",IF(AND(LEN(予定価格!G248)=1,LEN(予定価格!H248)=1),0,IF(入力表!$F$1951=0,"",入力表!F260)))</f>
        <v/>
      </c>
      <c r="I250" s="302"/>
      <c r="J250" s="303"/>
      <c r="K250" s="298"/>
      <c r="L250" s="299"/>
      <c r="M250" s="299"/>
    </row>
    <row r="251" spans="1:13" ht="18" hidden="1" customHeight="1" x14ac:dyDescent="0.2">
      <c r="A251" s="300">
        <f>+入力表!A261</f>
        <v>0</v>
      </c>
      <c r="B251" s="301"/>
      <c r="C251" s="301"/>
      <c r="D251" s="301"/>
      <c r="E251" s="302">
        <f>+IF(入力表!F$12=0,入力表!B261,入力表!J261)</f>
        <v>0</v>
      </c>
      <c r="F251" s="302"/>
      <c r="G251" s="302"/>
      <c r="H251" s="302" t="str">
        <f>IF(LEN(予定価格!G249)=0,"",IF(AND(LEN(予定価格!G249)=1,LEN(予定価格!H249)=1),0,IF(入力表!$F$1951=0,"",入力表!F261)))</f>
        <v/>
      </c>
      <c r="I251" s="302"/>
      <c r="J251" s="303"/>
      <c r="K251" s="298"/>
      <c r="L251" s="299"/>
      <c r="M251" s="299"/>
    </row>
    <row r="252" spans="1:13" ht="18" hidden="1" customHeight="1" x14ac:dyDescent="0.2">
      <c r="A252" s="300">
        <f>+入力表!A262</f>
        <v>0</v>
      </c>
      <c r="B252" s="301"/>
      <c r="C252" s="301"/>
      <c r="D252" s="301"/>
      <c r="E252" s="302">
        <f>+IF(入力表!F$12=0,入力表!B262,入力表!J262)</f>
        <v>0</v>
      </c>
      <c r="F252" s="302"/>
      <c r="G252" s="302"/>
      <c r="H252" s="302" t="str">
        <f>IF(LEN(予定価格!G250)=0,"",IF(AND(LEN(予定価格!G250)=1,LEN(予定価格!H250)=1),0,IF(入力表!$F$1951=0,"",入力表!F262)))</f>
        <v/>
      </c>
      <c r="I252" s="302"/>
      <c r="J252" s="303"/>
      <c r="K252" s="298"/>
      <c r="L252" s="299"/>
      <c r="M252" s="299"/>
    </row>
    <row r="253" spans="1:13" ht="18" hidden="1" customHeight="1" x14ac:dyDescent="0.2">
      <c r="A253" s="300">
        <f>+入力表!A263</f>
        <v>0</v>
      </c>
      <c r="B253" s="301"/>
      <c r="C253" s="301"/>
      <c r="D253" s="301"/>
      <c r="E253" s="302">
        <f>+IF(入力表!F$12=0,入力表!B263,入力表!J263)</f>
        <v>0</v>
      </c>
      <c r="F253" s="302"/>
      <c r="G253" s="302"/>
      <c r="H253" s="302" t="str">
        <f>IF(LEN(予定価格!G251)=0,"",IF(AND(LEN(予定価格!G251)=1,LEN(予定価格!H251)=1),0,IF(入力表!$F$1951=0,"",入力表!F263)))</f>
        <v/>
      </c>
      <c r="I253" s="302"/>
      <c r="J253" s="303"/>
      <c r="K253" s="298"/>
      <c r="L253" s="299"/>
      <c r="M253" s="299"/>
    </row>
    <row r="254" spans="1:13" ht="18" hidden="1" customHeight="1" x14ac:dyDescent="0.2">
      <c r="A254" s="300">
        <f>+入力表!A264</f>
        <v>0</v>
      </c>
      <c r="B254" s="301"/>
      <c r="C254" s="301"/>
      <c r="D254" s="301"/>
      <c r="E254" s="302">
        <f>+IF(入力表!F$12=0,入力表!B264,入力表!J264)</f>
        <v>0</v>
      </c>
      <c r="F254" s="302"/>
      <c r="G254" s="302"/>
      <c r="H254" s="302" t="str">
        <f>IF(LEN(予定価格!G252)=0,"",IF(AND(LEN(予定価格!G252)=1,LEN(予定価格!H252)=1),0,IF(入力表!$F$1951=0,"",入力表!F264)))</f>
        <v/>
      </c>
      <c r="I254" s="302"/>
      <c r="J254" s="303"/>
      <c r="K254" s="298"/>
      <c r="L254" s="299"/>
      <c r="M254" s="299"/>
    </row>
    <row r="255" spans="1:13" ht="18" hidden="1" customHeight="1" x14ac:dyDescent="0.2">
      <c r="A255" s="300">
        <f>+入力表!A265</f>
        <v>0</v>
      </c>
      <c r="B255" s="301"/>
      <c r="C255" s="301"/>
      <c r="D255" s="301"/>
      <c r="E255" s="302">
        <f>+IF(入力表!F$12=0,入力表!B265,入力表!J265)</f>
        <v>0</v>
      </c>
      <c r="F255" s="302"/>
      <c r="G255" s="302"/>
      <c r="H255" s="302" t="str">
        <f>IF(LEN(予定価格!G253)=0,"",IF(AND(LEN(予定価格!G253)=1,LEN(予定価格!H253)=1),0,IF(入力表!$F$1951=0,"",入力表!F265)))</f>
        <v/>
      </c>
      <c r="I255" s="302"/>
      <c r="J255" s="303"/>
      <c r="K255" s="298"/>
      <c r="L255" s="299"/>
      <c r="M255" s="299"/>
    </row>
    <row r="256" spans="1:13" ht="18" hidden="1" customHeight="1" x14ac:dyDescent="0.2">
      <c r="A256" s="300">
        <f>+入力表!A266</f>
        <v>0</v>
      </c>
      <c r="B256" s="301"/>
      <c r="C256" s="301"/>
      <c r="D256" s="301"/>
      <c r="E256" s="302">
        <f>+IF(入力表!F$12=0,入力表!B266,入力表!J266)</f>
        <v>0</v>
      </c>
      <c r="F256" s="302"/>
      <c r="G256" s="302"/>
      <c r="H256" s="302" t="str">
        <f>IF(LEN(予定価格!G254)=0,"",IF(AND(LEN(予定価格!G254)=1,LEN(予定価格!H254)=1),0,IF(入力表!$F$1951=0,"",入力表!F266)))</f>
        <v/>
      </c>
      <c r="I256" s="302"/>
      <c r="J256" s="303"/>
      <c r="K256" s="298"/>
      <c r="L256" s="299"/>
      <c r="M256" s="299"/>
    </row>
    <row r="257" spans="1:13" ht="18" hidden="1" customHeight="1" x14ac:dyDescent="0.2">
      <c r="A257" s="300">
        <f>+入力表!A267</f>
        <v>0</v>
      </c>
      <c r="B257" s="301"/>
      <c r="C257" s="301"/>
      <c r="D257" s="301"/>
      <c r="E257" s="302">
        <f>+IF(入力表!F$12=0,入力表!B267,入力表!J267)</f>
        <v>0</v>
      </c>
      <c r="F257" s="302"/>
      <c r="G257" s="302"/>
      <c r="H257" s="302" t="str">
        <f>IF(LEN(予定価格!G255)=0,"",IF(AND(LEN(予定価格!G255)=1,LEN(予定価格!H255)=1),0,IF(入力表!$F$1951=0,"",入力表!F267)))</f>
        <v/>
      </c>
      <c r="I257" s="302"/>
      <c r="J257" s="303"/>
      <c r="K257" s="298"/>
      <c r="L257" s="299"/>
      <c r="M257" s="299"/>
    </row>
    <row r="258" spans="1:13" ht="18" hidden="1" customHeight="1" x14ac:dyDescent="0.2">
      <c r="A258" s="300">
        <f>+入力表!A268</f>
        <v>0</v>
      </c>
      <c r="B258" s="301"/>
      <c r="C258" s="301"/>
      <c r="D258" s="301"/>
      <c r="E258" s="302">
        <f>+IF(入力表!F$12=0,入力表!B268,入力表!J268)</f>
        <v>0</v>
      </c>
      <c r="F258" s="302"/>
      <c r="G258" s="302"/>
      <c r="H258" s="302" t="str">
        <f>IF(LEN(予定価格!G256)=0,"",IF(AND(LEN(予定価格!G256)=1,LEN(予定価格!H256)=1),0,IF(入力表!$F$1951=0,"",入力表!F268)))</f>
        <v/>
      </c>
      <c r="I258" s="302"/>
      <c r="J258" s="303"/>
      <c r="K258" s="298"/>
      <c r="L258" s="299"/>
      <c r="M258" s="299"/>
    </row>
    <row r="259" spans="1:13" ht="18" hidden="1" customHeight="1" x14ac:dyDescent="0.2">
      <c r="A259" s="300">
        <f>+入力表!A269</f>
        <v>0</v>
      </c>
      <c r="B259" s="301"/>
      <c r="C259" s="301"/>
      <c r="D259" s="301"/>
      <c r="E259" s="302">
        <f>+IF(入力表!F$12=0,入力表!B269,入力表!J269)</f>
        <v>0</v>
      </c>
      <c r="F259" s="302"/>
      <c r="G259" s="302"/>
      <c r="H259" s="302" t="str">
        <f>IF(LEN(予定価格!G257)=0,"",IF(AND(LEN(予定価格!G257)=1,LEN(予定価格!H257)=1),0,IF(入力表!$F$1951=0,"",入力表!F269)))</f>
        <v/>
      </c>
      <c r="I259" s="302"/>
      <c r="J259" s="303"/>
      <c r="K259" s="298"/>
      <c r="L259" s="299"/>
      <c r="M259" s="299"/>
    </row>
    <row r="260" spans="1:13" ht="18" hidden="1" customHeight="1" x14ac:dyDescent="0.2">
      <c r="A260" s="300">
        <f>+入力表!A270</f>
        <v>0</v>
      </c>
      <c r="B260" s="301"/>
      <c r="C260" s="301"/>
      <c r="D260" s="301"/>
      <c r="E260" s="302">
        <f>+IF(入力表!F$12=0,入力表!B270,入力表!J270)</f>
        <v>0</v>
      </c>
      <c r="F260" s="302"/>
      <c r="G260" s="302"/>
      <c r="H260" s="302" t="str">
        <f>IF(LEN(予定価格!G258)=0,"",IF(AND(LEN(予定価格!G258)=1,LEN(予定価格!H258)=1),0,IF(入力表!$F$1951=0,"",入力表!F270)))</f>
        <v/>
      </c>
      <c r="I260" s="302"/>
      <c r="J260" s="303"/>
      <c r="K260" s="298"/>
      <c r="L260" s="299"/>
      <c r="M260" s="299"/>
    </row>
    <row r="261" spans="1:13" ht="18" hidden="1" customHeight="1" x14ac:dyDescent="0.2">
      <c r="A261" s="342">
        <f>+入力表!A271</f>
        <v>0</v>
      </c>
      <c r="B261" s="343"/>
      <c r="C261" s="343"/>
      <c r="D261" s="343"/>
      <c r="E261" s="336">
        <f>SUM(E262:G302)</f>
        <v>0</v>
      </c>
      <c r="F261" s="336"/>
      <c r="G261" s="336"/>
      <c r="H261" s="336" t="str">
        <f>IF(LEN(予定価格!G259)=0,"",IF(AND(LEN(予定価格!G259)=1,LEN(予定価格!H259)=1),0,IF(入力表!$F$1951=0,"",入力表!F271)))</f>
        <v/>
      </c>
      <c r="I261" s="336"/>
      <c r="J261" s="337"/>
      <c r="K261" s="298">
        <f>SUM(E262:G302)</f>
        <v>0</v>
      </c>
      <c r="L261" s="299">
        <f>K261*入力表!D1953</f>
        <v>0</v>
      </c>
      <c r="M261" s="299">
        <f>K261+L261</f>
        <v>0</v>
      </c>
    </row>
    <row r="262" spans="1:13" ht="18" hidden="1" customHeight="1" x14ac:dyDescent="0.2">
      <c r="A262" s="300">
        <f>+入力表!A272</f>
        <v>0</v>
      </c>
      <c r="B262" s="301"/>
      <c r="C262" s="301"/>
      <c r="D262" s="301"/>
      <c r="E262" s="302">
        <f>+IF(入力表!F$12=0,入力表!B272,入力表!J272)</f>
        <v>0</v>
      </c>
      <c r="F262" s="302"/>
      <c r="G262" s="302"/>
      <c r="H262" s="302" t="str">
        <f>IF(LEN(予定価格!G260)=0,"",IF(AND(LEN(予定価格!G260)=1,LEN(予定価格!H260)=1),0,IF(入力表!$F$1951=0,"",入力表!F272)))</f>
        <v/>
      </c>
      <c r="I262" s="302"/>
      <c r="J262" s="303"/>
      <c r="K262" s="298"/>
      <c r="L262" s="299"/>
      <c r="M262" s="299"/>
    </row>
    <row r="263" spans="1:13" ht="18" hidden="1" customHeight="1" x14ac:dyDescent="0.2">
      <c r="A263" s="300">
        <f>+入力表!A273</f>
        <v>0</v>
      </c>
      <c r="B263" s="301"/>
      <c r="C263" s="301"/>
      <c r="D263" s="301"/>
      <c r="E263" s="302">
        <f>+IF(入力表!F$12=0,入力表!B273,入力表!J273)</f>
        <v>0</v>
      </c>
      <c r="F263" s="302"/>
      <c r="G263" s="302"/>
      <c r="H263" s="302" t="str">
        <f>IF(LEN(予定価格!G261)=0,"",IF(AND(LEN(予定価格!G261)=1,LEN(予定価格!H261)=1),0,IF(入力表!$F$1951=0,"",入力表!F273)))</f>
        <v/>
      </c>
      <c r="I263" s="302"/>
      <c r="J263" s="303"/>
      <c r="K263" s="298"/>
      <c r="L263" s="299"/>
      <c r="M263" s="299"/>
    </row>
    <row r="264" spans="1:13" ht="18" hidden="1" customHeight="1" x14ac:dyDescent="0.2">
      <c r="A264" s="300">
        <f>+入力表!A274</f>
        <v>0</v>
      </c>
      <c r="B264" s="301"/>
      <c r="C264" s="301"/>
      <c r="D264" s="301"/>
      <c r="E264" s="302">
        <f>+IF(入力表!F$12=0,入力表!B274,入力表!J274)</f>
        <v>0</v>
      </c>
      <c r="F264" s="302"/>
      <c r="G264" s="302"/>
      <c r="H264" s="302" t="str">
        <f>IF(LEN(予定価格!G262)=0,"",IF(AND(LEN(予定価格!G262)=1,LEN(予定価格!H262)=1),0,IF(入力表!$F$1951=0,"",入力表!F274)))</f>
        <v/>
      </c>
      <c r="I264" s="302"/>
      <c r="J264" s="303"/>
      <c r="K264" s="298"/>
      <c r="L264" s="299"/>
      <c r="M264" s="299"/>
    </row>
    <row r="265" spans="1:13" ht="18" hidden="1" customHeight="1" x14ac:dyDescent="0.2">
      <c r="A265" s="300">
        <f>+入力表!A275</f>
        <v>0</v>
      </c>
      <c r="B265" s="301"/>
      <c r="C265" s="301"/>
      <c r="D265" s="301"/>
      <c r="E265" s="302">
        <f>+IF(入力表!F$12=0,入力表!B275,入力表!J275)</f>
        <v>0</v>
      </c>
      <c r="F265" s="302"/>
      <c r="G265" s="302"/>
      <c r="H265" s="302" t="str">
        <f>IF(LEN(予定価格!G263)=0,"",IF(AND(LEN(予定価格!G263)=1,LEN(予定価格!H263)=1),0,IF(入力表!$F$1951=0,"",入力表!F275)))</f>
        <v/>
      </c>
      <c r="I265" s="302"/>
      <c r="J265" s="303"/>
      <c r="K265" s="298"/>
      <c r="L265" s="299"/>
      <c r="M265" s="299"/>
    </row>
    <row r="266" spans="1:13" ht="18" hidden="1" customHeight="1" x14ac:dyDescent="0.2">
      <c r="A266" s="300">
        <f>+入力表!A276</f>
        <v>0</v>
      </c>
      <c r="B266" s="301"/>
      <c r="C266" s="301"/>
      <c r="D266" s="301"/>
      <c r="E266" s="302">
        <f>+IF(入力表!F$12=0,入力表!B276,入力表!J276)</f>
        <v>0</v>
      </c>
      <c r="F266" s="302"/>
      <c r="G266" s="302"/>
      <c r="H266" s="302" t="str">
        <f>IF(LEN(予定価格!G264)=0,"",IF(AND(LEN(予定価格!G264)=1,LEN(予定価格!H264)=1),0,IF(入力表!$F$1951=0,"",入力表!F276)))</f>
        <v/>
      </c>
      <c r="I266" s="302"/>
      <c r="J266" s="303"/>
      <c r="K266" s="298"/>
      <c r="L266" s="299"/>
      <c r="M266" s="299"/>
    </row>
    <row r="267" spans="1:13" ht="18" hidden="1" customHeight="1" x14ac:dyDescent="0.2">
      <c r="A267" s="300">
        <f>+入力表!A277</f>
        <v>0</v>
      </c>
      <c r="B267" s="301"/>
      <c r="C267" s="301"/>
      <c r="D267" s="301"/>
      <c r="E267" s="302">
        <f>+IF(入力表!F$12=0,入力表!B277,入力表!J277)</f>
        <v>0</v>
      </c>
      <c r="F267" s="302"/>
      <c r="G267" s="302"/>
      <c r="H267" s="302" t="str">
        <f>IF(LEN(予定価格!G265)=0,"",IF(AND(LEN(予定価格!G265)=1,LEN(予定価格!H265)=1),0,IF(入力表!$F$1951=0,"",入力表!F277)))</f>
        <v/>
      </c>
      <c r="I267" s="302"/>
      <c r="J267" s="303"/>
      <c r="K267" s="298"/>
      <c r="L267" s="299"/>
      <c r="M267" s="299"/>
    </row>
    <row r="268" spans="1:13" ht="18" hidden="1" customHeight="1" x14ac:dyDescent="0.2">
      <c r="A268" s="300">
        <f>+入力表!A278</f>
        <v>0</v>
      </c>
      <c r="B268" s="301"/>
      <c r="C268" s="301"/>
      <c r="D268" s="301"/>
      <c r="E268" s="302">
        <f>+IF(入力表!F$12=0,入力表!B278,入力表!J278)</f>
        <v>0</v>
      </c>
      <c r="F268" s="302"/>
      <c r="G268" s="302"/>
      <c r="H268" s="302" t="str">
        <f>IF(LEN(予定価格!G266)=0,"",IF(AND(LEN(予定価格!G266)=1,LEN(予定価格!H266)=1),0,IF(入力表!$F$1951=0,"",入力表!F278)))</f>
        <v/>
      </c>
      <c r="I268" s="302"/>
      <c r="J268" s="303"/>
      <c r="K268" s="298"/>
      <c r="L268" s="299"/>
      <c r="M268" s="299"/>
    </row>
    <row r="269" spans="1:13" ht="18" hidden="1" customHeight="1" x14ac:dyDescent="0.2">
      <c r="A269" s="300">
        <f>+入力表!A279</f>
        <v>0</v>
      </c>
      <c r="B269" s="301"/>
      <c r="C269" s="301"/>
      <c r="D269" s="301"/>
      <c r="E269" s="302">
        <f>+IF(入力表!F$12=0,入力表!B279,入力表!J279)</f>
        <v>0</v>
      </c>
      <c r="F269" s="302"/>
      <c r="G269" s="302"/>
      <c r="H269" s="302" t="str">
        <f>IF(LEN(予定価格!G267)=0,"",IF(AND(LEN(予定価格!G267)=1,LEN(予定価格!H267)=1),0,IF(入力表!$F$1951=0,"",入力表!F279)))</f>
        <v/>
      </c>
      <c r="I269" s="302"/>
      <c r="J269" s="303"/>
      <c r="K269" s="298"/>
      <c r="L269" s="299"/>
      <c r="M269" s="299"/>
    </row>
    <row r="270" spans="1:13" ht="18" hidden="1" customHeight="1" x14ac:dyDescent="0.2">
      <c r="A270" s="300">
        <f>+入力表!A280</f>
        <v>0</v>
      </c>
      <c r="B270" s="301"/>
      <c r="C270" s="301"/>
      <c r="D270" s="301"/>
      <c r="E270" s="302">
        <f>+IF(入力表!F$12=0,入力表!B280,入力表!J280)</f>
        <v>0</v>
      </c>
      <c r="F270" s="302"/>
      <c r="G270" s="302"/>
      <c r="H270" s="302" t="str">
        <f>IF(LEN(予定価格!G268)=0,"",IF(AND(LEN(予定価格!G268)=1,LEN(予定価格!H268)=1),0,IF(入力表!$F$1951=0,"",入力表!F280)))</f>
        <v/>
      </c>
      <c r="I270" s="302"/>
      <c r="J270" s="303"/>
      <c r="K270" s="298"/>
      <c r="L270" s="299"/>
      <c r="M270" s="299"/>
    </row>
    <row r="271" spans="1:13" ht="18" hidden="1" customHeight="1" x14ac:dyDescent="0.2">
      <c r="A271" s="300">
        <f>+入力表!A281</f>
        <v>0</v>
      </c>
      <c r="B271" s="301"/>
      <c r="C271" s="301"/>
      <c r="D271" s="301"/>
      <c r="E271" s="302">
        <f>+IF(入力表!F$12=0,入力表!B281,入力表!J281)</f>
        <v>0</v>
      </c>
      <c r="F271" s="302"/>
      <c r="G271" s="302"/>
      <c r="H271" s="302" t="str">
        <f>IF(LEN(予定価格!G269)=0,"",IF(AND(LEN(予定価格!G269)=1,LEN(予定価格!H269)=1),0,IF(入力表!$F$1951=0,"",入力表!F281)))</f>
        <v/>
      </c>
      <c r="I271" s="302"/>
      <c r="J271" s="303"/>
      <c r="K271" s="298"/>
      <c r="L271" s="299"/>
      <c r="M271" s="299"/>
    </row>
    <row r="272" spans="1:13" ht="18" hidden="1" customHeight="1" x14ac:dyDescent="0.2">
      <c r="A272" s="300">
        <f>+入力表!A282</f>
        <v>0</v>
      </c>
      <c r="B272" s="301"/>
      <c r="C272" s="301"/>
      <c r="D272" s="301"/>
      <c r="E272" s="302">
        <f>+IF(入力表!F$12=0,入力表!B282,入力表!J282)</f>
        <v>0</v>
      </c>
      <c r="F272" s="302"/>
      <c r="G272" s="302"/>
      <c r="H272" s="302" t="str">
        <f>IF(LEN(予定価格!G270)=0,"",IF(AND(LEN(予定価格!G270)=1,LEN(予定価格!H270)=1),0,IF(入力表!$F$1951=0,"",入力表!F282)))</f>
        <v/>
      </c>
      <c r="I272" s="302"/>
      <c r="J272" s="303"/>
      <c r="K272" s="298"/>
      <c r="L272" s="299"/>
      <c r="M272" s="299"/>
    </row>
    <row r="273" spans="1:13" ht="18" hidden="1" customHeight="1" x14ac:dyDescent="0.2">
      <c r="A273" s="300">
        <f>+入力表!A283</f>
        <v>0</v>
      </c>
      <c r="B273" s="301"/>
      <c r="C273" s="301"/>
      <c r="D273" s="301"/>
      <c r="E273" s="302">
        <f>+IF(入力表!F$12=0,入力表!B283,入力表!J283)</f>
        <v>0</v>
      </c>
      <c r="F273" s="302"/>
      <c r="G273" s="302"/>
      <c r="H273" s="302" t="str">
        <f>IF(LEN(予定価格!G271)=0,"",IF(AND(LEN(予定価格!G271)=1,LEN(予定価格!H271)=1),0,IF(入力表!$F$1951=0,"",入力表!F283)))</f>
        <v/>
      </c>
      <c r="I273" s="302"/>
      <c r="J273" s="303"/>
      <c r="K273" s="298"/>
      <c r="L273" s="299"/>
      <c r="M273" s="299"/>
    </row>
    <row r="274" spans="1:13" ht="18" hidden="1" customHeight="1" x14ac:dyDescent="0.2">
      <c r="A274" s="300">
        <f>+入力表!A284</f>
        <v>0</v>
      </c>
      <c r="B274" s="301"/>
      <c r="C274" s="301"/>
      <c r="D274" s="301"/>
      <c r="E274" s="302">
        <f>+IF(入力表!F$12=0,入力表!B284,入力表!J284)</f>
        <v>0</v>
      </c>
      <c r="F274" s="302"/>
      <c r="G274" s="302"/>
      <c r="H274" s="302" t="str">
        <f>IF(LEN(予定価格!G272)=0,"",IF(AND(LEN(予定価格!G272)=1,LEN(予定価格!H272)=1),0,IF(入力表!$F$1951=0,"",入力表!F284)))</f>
        <v/>
      </c>
      <c r="I274" s="302"/>
      <c r="J274" s="303"/>
      <c r="K274" s="298"/>
      <c r="L274" s="299"/>
      <c r="M274" s="299"/>
    </row>
    <row r="275" spans="1:13" ht="18" hidden="1" customHeight="1" x14ac:dyDescent="0.2">
      <c r="A275" s="300">
        <f>+入力表!A285</f>
        <v>0</v>
      </c>
      <c r="B275" s="301"/>
      <c r="C275" s="301"/>
      <c r="D275" s="301"/>
      <c r="E275" s="302">
        <f>+IF(入力表!F$12=0,入力表!B285,入力表!J285)</f>
        <v>0</v>
      </c>
      <c r="F275" s="302"/>
      <c r="G275" s="302"/>
      <c r="H275" s="302" t="str">
        <f>IF(LEN(予定価格!G273)=0,"",IF(AND(LEN(予定価格!G273)=1,LEN(予定価格!H273)=1),0,IF(入力表!$F$1951=0,"",入力表!F285)))</f>
        <v/>
      </c>
      <c r="I275" s="302"/>
      <c r="J275" s="303"/>
      <c r="K275" s="298"/>
      <c r="L275" s="299"/>
      <c r="M275" s="299"/>
    </row>
    <row r="276" spans="1:13" ht="18" hidden="1" customHeight="1" x14ac:dyDescent="0.2">
      <c r="A276" s="300">
        <f>+入力表!A286</f>
        <v>0</v>
      </c>
      <c r="B276" s="301"/>
      <c r="C276" s="301"/>
      <c r="D276" s="301"/>
      <c r="E276" s="302">
        <f>+IF(入力表!F$12=0,入力表!B286,入力表!J286)</f>
        <v>0</v>
      </c>
      <c r="F276" s="302"/>
      <c r="G276" s="302"/>
      <c r="H276" s="302" t="str">
        <f>IF(LEN(予定価格!G274)=0,"",IF(AND(LEN(予定価格!G274)=1,LEN(予定価格!H274)=1),0,IF(入力表!$F$1951=0,"",入力表!F286)))</f>
        <v/>
      </c>
      <c r="I276" s="302"/>
      <c r="J276" s="303"/>
      <c r="K276" s="298"/>
      <c r="L276" s="299"/>
      <c r="M276" s="299"/>
    </row>
    <row r="277" spans="1:13" ht="18" hidden="1" customHeight="1" x14ac:dyDescent="0.2">
      <c r="A277" s="300">
        <f>+入力表!A287</f>
        <v>0</v>
      </c>
      <c r="B277" s="301"/>
      <c r="C277" s="301"/>
      <c r="D277" s="301"/>
      <c r="E277" s="302">
        <f>+IF(入力表!F$12=0,入力表!B287,入力表!J287)</f>
        <v>0</v>
      </c>
      <c r="F277" s="302"/>
      <c r="G277" s="302"/>
      <c r="H277" s="302" t="str">
        <f>IF(LEN(予定価格!G275)=0,"",IF(AND(LEN(予定価格!G275)=1,LEN(予定価格!H275)=1),0,IF(入力表!$F$1951=0,"",入力表!F287)))</f>
        <v/>
      </c>
      <c r="I277" s="302"/>
      <c r="J277" s="303"/>
      <c r="K277" s="298"/>
      <c r="L277" s="299"/>
      <c r="M277" s="299"/>
    </row>
    <row r="278" spans="1:13" ht="18" hidden="1" customHeight="1" x14ac:dyDescent="0.2">
      <c r="A278" s="300">
        <f>+入力表!A288</f>
        <v>0</v>
      </c>
      <c r="B278" s="301"/>
      <c r="C278" s="301"/>
      <c r="D278" s="301"/>
      <c r="E278" s="302">
        <f>+IF(入力表!F$12=0,入力表!B288,入力表!J288)</f>
        <v>0</v>
      </c>
      <c r="F278" s="302"/>
      <c r="G278" s="302"/>
      <c r="H278" s="302" t="str">
        <f>IF(LEN(予定価格!G276)=0,"",IF(AND(LEN(予定価格!G276)=1,LEN(予定価格!H276)=1),0,IF(入力表!$F$1951=0,"",入力表!F288)))</f>
        <v/>
      </c>
      <c r="I278" s="302"/>
      <c r="J278" s="303"/>
      <c r="K278" s="298"/>
      <c r="L278" s="299"/>
      <c r="M278" s="299"/>
    </row>
    <row r="279" spans="1:13" ht="18" hidden="1" customHeight="1" x14ac:dyDescent="0.2">
      <c r="A279" s="300">
        <f>+入力表!A289</f>
        <v>0</v>
      </c>
      <c r="B279" s="301"/>
      <c r="C279" s="301"/>
      <c r="D279" s="301"/>
      <c r="E279" s="302">
        <f>+IF(入力表!F$12=0,入力表!B289,入力表!J289)</f>
        <v>0</v>
      </c>
      <c r="F279" s="302"/>
      <c r="G279" s="302"/>
      <c r="H279" s="302" t="str">
        <f>IF(LEN(予定価格!G277)=0,"",IF(AND(LEN(予定価格!G277)=1,LEN(予定価格!H277)=1),0,IF(入力表!$F$1951=0,"",入力表!F289)))</f>
        <v/>
      </c>
      <c r="I279" s="302"/>
      <c r="J279" s="303"/>
      <c r="K279" s="298"/>
      <c r="L279" s="299"/>
      <c r="M279" s="299"/>
    </row>
    <row r="280" spans="1:13" ht="18" hidden="1" customHeight="1" x14ac:dyDescent="0.2">
      <c r="A280" s="300">
        <f>+入力表!A290</f>
        <v>0</v>
      </c>
      <c r="B280" s="301"/>
      <c r="C280" s="301"/>
      <c r="D280" s="301"/>
      <c r="E280" s="302">
        <f>+IF(入力表!F$12=0,入力表!B290,入力表!J290)</f>
        <v>0</v>
      </c>
      <c r="F280" s="302"/>
      <c r="G280" s="302"/>
      <c r="H280" s="302" t="str">
        <f>IF(LEN(予定価格!G278)=0,"",IF(AND(LEN(予定価格!G278)=1,LEN(予定価格!H278)=1),0,IF(入力表!$F$1951=0,"",入力表!F290)))</f>
        <v/>
      </c>
      <c r="I280" s="302"/>
      <c r="J280" s="303"/>
      <c r="K280" s="298"/>
      <c r="L280" s="299"/>
      <c r="M280" s="299"/>
    </row>
    <row r="281" spans="1:13" ht="18" hidden="1" customHeight="1" x14ac:dyDescent="0.2">
      <c r="A281" s="300">
        <f>+入力表!A291</f>
        <v>0</v>
      </c>
      <c r="B281" s="301"/>
      <c r="C281" s="301"/>
      <c r="D281" s="301"/>
      <c r="E281" s="302">
        <f>+IF(入力表!F$12=0,入力表!B291,入力表!J291)</f>
        <v>0</v>
      </c>
      <c r="F281" s="302"/>
      <c r="G281" s="302"/>
      <c r="H281" s="302" t="str">
        <f>IF(LEN(予定価格!G279)=0,"",IF(AND(LEN(予定価格!G279)=1,LEN(予定価格!H279)=1),0,IF(入力表!$F$1951=0,"",入力表!F291)))</f>
        <v/>
      </c>
      <c r="I281" s="302"/>
      <c r="J281" s="303"/>
      <c r="K281" s="298"/>
      <c r="L281" s="299"/>
      <c r="M281" s="299"/>
    </row>
    <row r="282" spans="1:13" ht="18" hidden="1" customHeight="1" x14ac:dyDescent="0.2">
      <c r="A282" s="300">
        <f>+入力表!A292</f>
        <v>0</v>
      </c>
      <c r="B282" s="301"/>
      <c r="C282" s="301"/>
      <c r="D282" s="301"/>
      <c r="E282" s="302">
        <f>+IF(入力表!F$12=0,入力表!B292,入力表!J292)</f>
        <v>0</v>
      </c>
      <c r="F282" s="302"/>
      <c r="G282" s="302"/>
      <c r="H282" s="302" t="str">
        <f>IF(LEN(予定価格!G280)=0,"",IF(AND(LEN(予定価格!G280)=1,LEN(予定価格!H280)=1),0,IF(入力表!$F$1951=0,"",入力表!F292)))</f>
        <v/>
      </c>
      <c r="I282" s="302"/>
      <c r="J282" s="303"/>
      <c r="K282" s="298"/>
      <c r="L282" s="299"/>
      <c r="M282" s="299"/>
    </row>
    <row r="283" spans="1:13" ht="18" hidden="1" customHeight="1" x14ac:dyDescent="0.2">
      <c r="A283" s="300">
        <f>+入力表!A293</f>
        <v>0</v>
      </c>
      <c r="B283" s="301"/>
      <c r="C283" s="301"/>
      <c r="D283" s="301"/>
      <c r="E283" s="302">
        <f>+IF(入力表!F$12=0,入力表!B293,入力表!J293)</f>
        <v>0</v>
      </c>
      <c r="F283" s="302"/>
      <c r="G283" s="302"/>
      <c r="H283" s="302" t="str">
        <f>IF(LEN(予定価格!G281)=0,"",IF(AND(LEN(予定価格!G281)=1,LEN(予定価格!H281)=1),0,IF(入力表!$F$1951=0,"",入力表!F293)))</f>
        <v/>
      </c>
      <c r="I283" s="302"/>
      <c r="J283" s="303"/>
      <c r="K283" s="298"/>
      <c r="L283" s="299"/>
      <c r="M283" s="299"/>
    </row>
    <row r="284" spans="1:13" ht="18" hidden="1" customHeight="1" x14ac:dyDescent="0.2">
      <c r="A284" s="300">
        <f>+入力表!A294</f>
        <v>0</v>
      </c>
      <c r="B284" s="301"/>
      <c r="C284" s="301"/>
      <c r="D284" s="301"/>
      <c r="E284" s="302">
        <f>+IF(入力表!F$12=0,入力表!B294,入力表!J294)</f>
        <v>0</v>
      </c>
      <c r="F284" s="302"/>
      <c r="G284" s="302"/>
      <c r="H284" s="302" t="str">
        <f>IF(LEN(予定価格!G282)=0,"",IF(AND(LEN(予定価格!G282)=1,LEN(予定価格!H282)=1),0,IF(入力表!$F$1951=0,"",入力表!F294)))</f>
        <v/>
      </c>
      <c r="I284" s="302"/>
      <c r="J284" s="303"/>
      <c r="K284" s="298"/>
      <c r="L284" s="299"/>
      <c r="M284" s="299"/>
    </row>
    <row r="285" spans="1:13" ht="18" hidden="1" customHeight="1" x14ac:dyDescent="0.2">
      <c r="A285" s="300">
        <f>+入力表!A295</f>
        <v>0</v>
      </c>
      <c r="B285" s="301"/>
      <c r="C285" s="301"/>
      <c r="D285" s="301"/>
      <c r="E285" s="302">
        <f>+IF(入力表!F$12=0,入力表!B295,入力表!J295)</f>
        <v>0</v>
      </c>
      <c r="F285" s="302"/>
      <c r="G285" s="302"/>
      <c r="H285" s="302" t="str">
        <f>IF(LEN(予定価格!G283)=0,"",IF(AND(LEN(予定価格!G283)=1,LEN(予定価格!H283)=1),0,IF(入力表!$F$1951=0,"",入力表!F295)))</f>
        <v/>
      </c>
      <c r="I285" s="302"/>
      <c r="J285" s="303"/>
      <c r="K285" s="298"/>
      <c r="L285" s="299"/>
      <c r="M285" s="299"/>
    </row>
    <row r="286" spans="1:13" ht="18" hidden="1" customHeight="1" x14ac:dyDescent="0.2">
      <c r="A286" s="300">
        <f>+入力表!A296</f>
        <v>0</v>
      </c>
      <c r="B286" s="301"/>
      <c r="C286" s="301"/>
      <c r="D286" s="301"/>
      <c r="E286" s="302">
        <f>+IF(入力表!F$12=0,入力表!B296,入力表!J296)</f>
        <v>0</v>
      </c>
      <c r="F286" s="302"/>
      <c r="G286" s="302"/>
      <c r="H286" s="302" t="str">
        <f>IF(LEN(予定価格!G284)=0,"",IF(AND(LEN(予定価格!G284)=1,LEN(予定価格!H284)=1),0,IF(入力表!$F$1951=0,"",入力表!F296)))</f>
        <v/>
      </c>
      <c r="I286" s="302"/>
      <c r="J286" s="303"/>
      <c r="K286" s="298"/>
      <c r="L286" s="299"/>
      <c r="M286" s="299"/>
    </row>
    <row r="287" spans="1:13" ht="18" hidden="1" customHeight="1" x14ac:dyDescent="0.2">
      <c r="A287" s="300">
        <f>+入力表!A297</f>
        <v>0</v>
      </c>
      <c r="B287" s="301"/>
      <c r="C287" s="301"/>
      <c r="D287" s="301"/>
      <c r="E287" s="302">
        <f>+IF(入力表!F$12=0,入力表!B297,入力表!J297)</f>
        <v>0</v>
      </c>
      <c r="F287" s="302"/>
      <c r="G287" s="302"/>
      <c r="H287" s="302" t="str">
        <f>IF(LEN(予定価格!G285)=0,"",IF(AND(LEN(予定価格!G285)=1,LEN(予定価格!H285)=1),0,IF(入力表!$F$1951=0,"",入力表!F297)))</f>
        <v/>
      </c>
      <c r="I287" s="302"/>
      <c r="J287" s="303"/>
      <c r="K287" s="298"/>
      <c r="L287" s="299"/>
      <c r="M287" s="299"/>
    </row>
    <row r="288" spans="1:13" ht="18" hidden="1" customHeight="1" x14ac:dyDescent="0.2">
      <c r="A288" s="300">
        <f>+入力表!A298</f>
        <v>0</v>
      </c>
      <c r="B288" s="301"/>
      <c r="C288" s="301"/>
      <c r="D288" s="301"/>
      <c r="E288" s="302">
        <f>+IF(入力表!F$12=0,入力表!B298,入力表!J298)</f>
        <v>0</v>
      </c>
      <c r="F288" s="302"/>
      <c r="G288" s="302"/>
      <c r="H288" s="302" t="str">
        <f>IF(LEN(予定価格!G286)=0,"",IF(AND(LEN(予定価格!G286)=1,LEN(予定価格!H286)=1),0,IF(入力表!$F$1951=0,"",入力表!F298)))</f>
        <v/>
      </c>
      <c r="I288" s="302"/>
      <c r="J288" s="303"/>
      <c r="K288" s="298"/>
      <c r="L288" s="299"/>
      <c r="M288" s="299"/>
    </row>
    <row r="289" spans="1:13" ht="18" hidden="1" customHeight="1" x14ac:dyDescent="0.2">
      <c r="A289" s="300">
        <f>+入力表!A299</f>
        <v>0</v>
      </c>
      <c r="B289" s="301"/>
      <c r="C289" s="301"/>
      <c r="D289" s="301"/>
      <c r="E289" s="302">
        <f>+IF(入力表!F$12=0,入力表!B299,入力表!J299)</f>
        <v>0</v>
      </c>
      <c r="F289" s="302"/>
      <c r="G289" s="302"/>
      <c r="H289" s="302" t="str">
        <f>IF(LEN(予定価格!G287)=0,"",IF(AND(LEN(予定価格!G287)=1,LEN(予定価格!H287)=1),0,IF(入力表!$F$1951=0,"",入力表!F299)))</f>
        <v/>
      </c>
      <c r="I289" s="302"/>
      <c r="J289" s="303"/>
      <c r="K289" s="298"/>
      <c r="L289" s="299"/>
      <c r="M289" s="299"/>
    </row>
    <row r="290" spans="1:13" ht="18" hidden="1" customHeight="1" x14ac:dyDescent="0.2">
      <c r="A290" s="300">
        <f>+入力表!A300</f>
        <v>0</v>
      </c>
      <c r="B290" s="301"/>
      <c r="C290" s="301"/>
      <c r="D290" s="301"/>
      <c r="E290" s="302">
        <f>+IF(入力表!F$12=0,入力表!B300,入力表!J300)</f>
        <v>0</v>
      </c>
      <c r="F290" s="302"/>
      <c r="G290" s="302"/>
      <c r="H290" s="302" t="str">
        <f>IF(LEN(予定価格!G288)=0,"",IF(AND(LEN(予定価格!G288)=1,LEN(予定価格!H288)=1),0,IF(入力表!$F$1951=0,"",入力表!F300)))</f>
        <v/>
      </c>
      <c r="I290" s="302"/>
      <c r="J290" s="303"/>
      <c r="K290" s="298"/>
      <c r="L290" s="299"/>
      <c r="M290" s="299"/>
    </row>
    <row r="291" spans="1:13" ht="18" hidden="1" customHeight="1" x14ac:dyDescent="0.2">
      <c r="A291" s="300">
        <f>+入力表!A301</f>
        <v>0</v>
      </c>
      <c r="B291" s="301"/>
      <c r="C291" s="301"/>
      <c r="D291" s="301"/>
      <c r="E291" s="302">
        <f>+IF(入力表!F$12=0,入力表!B301,入力表!J301)</f>
        <v>0</v>
      </c>
      <c r="F291" s="302"/>
      <c r="G291" s="302"/>
      <c r="H291" s="302" t="str">
        <f>IF(LEN(予定価格!G289)=0,"",IF(AND(LEN(予定価格!G289)=1,LEN(予定価格!H289)=1),0,IF(入力表!$F$1951=0,"",入力表!F301)))</f>
        <v/>
      </c>
      <c r="I291" s="302"/>
      <c r="J291" s="303"/>
      <c r="K291" s="298"/>
      <c r="L291" s="299"/>
      <c r="M291" s="299"/>
    </row>
    <row r="292" spans="1:13" ht="18" hidden="1" customHeight="1" x14ac:dyDescent="0.2">
      <c r="A292" s="300">
        <f>+入力表!A302</f>
        <v>0</v>
      </c>
      <c r="B292" s="301"/>
      <c r="C292" s="301"/>
      <c r="D292" s="301"/>
      <c r="E292" s="302">
        <f>+IF(入力表!F$12=0,入力表!B302,入力表!J302)</f>
        <v>0</v>
      </c>
      <c r="F292" s="302"/>
      <c r="G292" s="302"/>
      <c r="H292" s="302" t="str">
        <f>IF(LEN(予定価格!G290)=0,"",IF(AND(LEN(予定価格!G290)=1,LEN(予定価格!H290)=1),0,IF(入力表!$F$1951=0,"",入力表!F302)))</f>
        <v/>
      </c>
      <c r="I292" s="302"/>
      <c r="J292" s="303"/>
      <c r="K292" s="298"/>
      <c r="L292" s="299"/>
      <c r="M292" s="299"/>
    </row>
    <row r="293" spans="1:13" ht="18" hidden="1" customHeight="1" x14ac:dyDescent="0.2">
      <c r="A293" s="300">
        <f>+入力表!A303</f>
        <v>0</v>
      </c>
      <c r="B293" s="301"/>
      <c r="C293" s="301"/>
      <c r="D293" s="301"/>
      <c r="E293" s="302">
        <f>+IF(入力表!F$12=0,入力表!B303,入力表!J303)</f>
        <v>0</v>
      </c>
      <c r="F293" s="302"/>
      <c r="G293" s="302"/>
      <c r="H293" s="302" t="str">
        <f>IF(LEN(予定価格!G291)=0,"",IF(AND(LEN(予定価格!G291)=1,LEN(予定価格!H291)=1),0,IF(入力表!$F$1951=0,"",入力表!F303)))</f>
        <v/>
      </c>
      <c r="I293" s="302"/>
      <c r="J293" s="303"/>
      <c r="K293" s="298"/>
      <c r="L293" s="299"/>
      <c r="M293" s="299"/>
    </row>
    <row r="294" spans="1:13" ht="18" hidden="1" customHeight="1" x14ac:dyDescent="0.2">
      <c r="A294" s="300">
        <f>+入力表!A304</f>
        <v>0</v>
      </c>
      <c r="B294" s="301"/>
      <c r="C294" s="301"/>
      <c r="D294" s="301"/>
      <c r="E294" s="302">
        <f>+IF(入力表!F$12=0,入力表!B304,入力表!J304)</f>
        <v>0</v>
      </c>
      <c r="F294" s="302"/>
      <c r="G294" s="302"/>
      <c r="H294" s="302" t="str">
        <f>IF(LEN(予定価格!G292)=0,"",IF(AND(LEN(予定価格!G292)=1,LEN(予定価格!H292)=1),0,IF(入力表!$F$1951=0,"",入力表!F304)))</f>
        <v/>
      </c>
      <c r="I294" s="302"/>
      <c r="J294" s="303"/>
      <c r="K294" s="298"/>
      <c r="L294" s="299"/>
      <c r="M294" s="299"/>
    </row>
    <row r="295" spans="1:13" ht="18" hidden="1" customHeight="1" x14ac:dyDescent="0.2">
      <c r="A295" s="300">
        <f>+入力表!A305</f>
        <v>0</v>
      </c>
      <c r="B295" s="301"/>
      <c r="C295" s="301"/>
      <c r="D295" s="301"/>
      <c r="E295" s="302">
        <f>+IF(入力表!F$12=0,入力表!B305,入力表!J305)</f>
        <v>0</v>
      </c>
      <c r="F295" s="302"/>
      <c r="G295" s="302"/>
      <c r="H295" s="302" t="str">
        <f>IF(LEN(予定価格!G293)=0,"",IF(AND(LEN(予定価格!G293)=1,LEN(予定価格!H293)=1),0,IF(入力表!$F$1951=0,"",入力表!F305)))</f>
        <v/>
      </c>
      <c r="I295" s="302"/>
      <c r="J295" s="303"/>
      <c r="K295" s="298"/>
      <c r="L295" s="299"/>
      <c r="M295" s="299"/>
    </row>
    <row r="296" spans="1:13" ht="18" hidden="1" customHeight="1" x14ac:dyDescent="0.2">
      <c r="A296" s="300">
        <f>+入力表!A306</f>
        <v>0</v>
      </c>
      <c r="B296" s="301"/>
      <c r="C296" s="301"/>
      <c r="D296" s="301"/>
      <c r="E296" s="302">
        <f>+IF(入力表!F$12=0,入力表!B306,入力表!J306)</f>
        <v>0</v>
      </c>
      <c r="F296" s="302"/>
      <c r="G296" s="302"/>
      <c r="H296" s="302" t="str">
        <f>IF(LEN(予定価格!G294)=0,"",IF(AND(LEN(予定価格!G294)=1,LEN(予定価格!H294)=1),0,IF(入力表!$F$1951=0,"",入力表!F306)))</f>
        <v/>
      </c>
      <c r="I296" s="302"/>
      <c r="J296" s="303"/>
      <c r="K296" s="298"/>
      <c r="L296" s="299"/>
      <c r="M296" s="299"/>
    </row>
    <row r="297" spans="1:13" ht="18" hidden="1" customHeight="1" x14ac:dyDescent="0.2">
      <c r="A297" s="300">
        <f>+入力表!A307</f>
        <v>0</v>
      </c>
      <c r="B297" s="301"/>
      <c r="C297" s="301"/>
      <c r="D297" s="301"/>
      <c r="E297" s="302">
        <f>+IF(入力表!F$12=0,入力表!B307,入力表!J307)</f>
        <v>0</v>
      </c>
      <c r="F297" s="302"/>
      <c r="G297" s="302"/>
      <c r="H297" s="302" t="str">
        <f>IF(LEN(予定価格!G295)=0,"",IF(AND(LEN(予定価格!G295)=1,LEN(予定価格!H295)=1),0,IF(入力表!$F$1951=0,"",入力表!F307)))</f>
        <v/>
      </c>
      <c r="I297" s="302"/>
      <c r="J297" s="303"/>
      <c r="K297" s="298"/>
      <c r="L297" s="299"/>
      <c r="M297" s="299"/>
    </row>
    <row r="298" spans="1:13" ht="18" hidden="1" customHeight="1" x14ac:dyDescent="0.2">
      <c r="A298" s="300">
        <f>+入力表!A308</f>
        <v>0</v>
      </c>
      <c r="B298" s="301"/>
      <c r="C298" s="301"/>
      <c r="D298" s="301"/>
      <c r="E298" s="302">
        <f>+IF(入力表!F$12=0,入力表!B308,入力表!J308)</f>
        <v>0</v>
      </c>
      <c r="F298" s="302"/>
      <c r="G298" s="302"/>
      <c r="H298" s="302" t="str">
        <f>IF(LEN(予定価格!G296)=0,"",IF(AND(LEN(予定価格!G296)=1,LEN(予定価格!H296)=1),0,IF(入力表!$F$1951=0,"",入力表!F308)))</f>
        <v/>
      </c>
      <c r="I298" s="302"/>
      <c r="J298" s="303"/>
      <c r="K298" s="298"/>
      <c r="L298" s="299"/>
      <c r="M298" s="299"/>
    </row>
    <row r="299" spans="1:13" ht="18" hidden="1" customHeight="1" x14ac:dyDescent="0.2">
      <c r="A299" s="300">
        <f>+入力表!A309</f>
        <v>0</v>
      </c>
      <c r="B299" s="301"/>
      <c r="C299" s="301"/>
      <c r="D299" s="301"/>
      <c r="E299" s="302">
        <f>+IF(入力表!F$12=0,入力表!B309,入力表!J309)</f>
        <v>0</v>
      </c>
      <c r="F299" s="302"/>
      <c r="G299" s="302"/>
      <c r="H299" s="302" t="str">
        <f>IF(LEN(予定価格!G297)=0,"",IF(AND(LEN(予定価格!G297)=1,LEN(予定価格!H297)=1),0,IF(入力表!$F$1951=0,"",入力表!F309)))</f>
        <v/>
      </c>
      <c r="I299" s="302"/>
      <c r="J299" s="303"/>
      <c r="K299" s="298"/>
      <c r="L299" s="299"/>
      <c r="M299" s="299"/>
    </row>
    <row r="300" spans="1:13" ht="18" hidden="1" customHeight="1" x14ac:dyDescent="0.2">
      <c r="A300" s="300">
        <f>+入力表!A310</f>
        <v>0</v>
      </c>
      <c r="B300" s="301"/>
      <c r="C300" s="301"/>
      <c r="D300" s="301"/>
      <c r="E300" s="302">
        <f>+IF(入力表!F$12=0,入力表!B310,入力表!J310)</f>
        <v>0</v>
      </c>
      <c r="F300" s="302"/>
      <c r="G300" s="302"/>
      <c r="H300" s="302" t="str">
        <f>IF(LEN(予定価格!G298)=0,"",IF(AND(LEN(予定価格!G298)=1,LEN(予定価格!H298)=1),0,IF(入力表!$F$1951=0,"",入力表!F310)))</f>
        <v/>
      </c>
      <c r="I300" s="302"/>
      <c r="J300" s="303"/>
      <c r="K300" s="298"/>
      <c r="L300" s="299"/>
      <c r="M300" s="299"/>
    </row>
    <row r="301" spans="1:13" ht="18" hidden="1" customHeight="1" x14ac:dyDescent="0.2">
      <c r="A301" s="300">
        <f>+入力表!A311</f>
        <v>0</v>
      </c>
      <c r="B301" s="301"/>
      <c r="C301" s="301"/>
      <c r="D301" s="301"/>
      <c r="E301" s="302">
        <f>+IF(入力表!F$12=0,入力表!B311,入力表!J311)</f>
        <v>0</v>
      </c>
      <c r="F301" s="302"/>
      <c r="G301" s="302"/>
      <c r="H301" s="302" t="str">
        <f>IF(LEN(予定価格!G299)=0,"",IF(AND(LEN(予定価格!G299)=1,LEN(予定価格!H299)=1),0,IF(入力表!$F$1951=0,"",入力表!F311)))</f>
        <v/>
      </c>
      <c r="I301" s="302"/>
      <c r="J301" s="303"/>
      <c r="K301" s="298"/>
      <c r="L301" s="299"/>
      <c r="M301" s="299"/>
    </row>
    <row r="302" spans="1:13" ht="18" hidden="1" customHeight="1" x14ac:dyDescent="0.2">
      <c r="A302" s="300">
        <f>+入力表!A312</f>
        <v>0</v>
      </c>
      <c r="B302" s="301"/>
      <c r="C302" s="301"/>
      <c r="D302" s="301"/>
      <c r="E302" s="302">
        <f>+IF(入力表!F$12=0,入力表!B312,入力表!J312)</f>
        <v>0</v>
      </c>
      <c r="F302" s="302"/>
      <c r="G302" s="302"/>
      <c r="H302" s="302" t="str">
        <f>IF(LEN(予定価格!G300)=0,"",IF(AND(LEN(予定価格!G300)=1,LEN(予定価格!H300)=1),0,IF(入力表!$F$1951=0,"",入力表!F312)))</f>
        <v/>
      </c>
      <c r="I302" s="302"/>
      <c r="J302" s="303"/>
      <c r="K302" s="298"/>
      <c r="L302" s="299"/>
      <c r="M302" s="299"/>
    </row>
    <row r="303" spans="1:13" ht="18" hidden="1" customHeight="1" x14ac:dyDescent="0.2">
      <c r="A303" s="342">
        <f>+入力表!A313</f>
        <v>0</v>
      </c>
      <c r="B303" s="343"/>
      <c r="C303" s="343"/>
      <c r="D303" s="343"/>
      <c r="E303" s="336">
        <f>SUM(E304:G344)</f>
        <v>0</v>
      </c>
      <c r="F303" s="336"/>
      <c r="G303" s="336"/>
      <c r="H303" s="336" t="str">
        <f>IF(LEN(予定価格!G301)=0,"",IF(AND(LEN(予定価格!G301)=1,LEN(予定価格!H301)=1),0,IF(入力表!$F$1951=0,"",入力表!F313)))</f>
        <v/>
      </c>
      <c r="I303" s="336"/>
      <c r="J303" s="337"/>
      <c r="K303" s="298">
        <f>SUM(E304:G344)</f>
        <v>0</v>
      </c>
      <c r="L303" s="299">
        <f>K303*入力表!D1953</f>
        <v>0</v>
      </c>
      <c r="M303" s="299">
        <f>K303+L303</f>
        <v>0</v>
      </c>
    </row>
    <row r="304" spans="1:13" ht="18" hidden="1" customHeight="1" x14ac:dyDescent="0.2">
      <c r="A304" s="300">
        <f>+入力表!A314</f>
        <v>0</v>
      </c>
      <c r="B304" s="301"/>
      <c r="C304" s="301"/>
      <c r="D304" s="301"/>
      <c r="E304" s="302">
        <f>+IF(入力表!F$12=0,入力表!B314,入力表!J314)</f>
        <v>0</v>
      </c>
      <c r="F304" s="302"/>
      <c r="G304" s="302"/>
      <c r="H304" s="302" t="str">
        <f>IF(LEN(予定価格!G302)=0,"",IF(AND(LEN(予定価格!G302)=1,LEN(予定価格!H302)=1),0,IF(入力表!$F$1951=0,"",入力表!F314)))</f>
        <v/>
      </c>
      <c r="I304" s="302"/>
      <c r="J304" s="303"/>
      <c r="K304" s="298"/>
      <c r="L304" s="299"/>
      <c r="M304" s="299"/>
    </row>
    <row r="305" spans="1:13" ht="18" hidden="1" customHeight="1" x14ac:dyDescent="0.2">
      <c r="A305" s="300">
        <f>+入力表!A315</f>
        <v>0</v>
      </c>
      <c r="B305" s="301"/>
      <c r="C305" s="301"/>
      <c r="D305" s="301"/>
      <c r="E305" s="302">
        <f>+IF(入力表!F$12=0,入力表!B315,入力表!J315)</f>
        <v>0</v>
      </c>
      <c r="F305" s="302"/>
      <c r="G305" s="302"/>
      <c r="H305" s="302" t="str">
        <f>IF(LEN(予定価格!G303)=0,"",IF(AND(LEN(予定価格!G303)=1,LEN(予定価格!H303)=1),0,IF(入力表!$F$1951=0,"",入力表!F315)))</f>
        <v/>
      </c>
      <c r="I305" s="302"/>
      <c r="J305" s="303"/>
      <c r="K305" s="298"/>
      <c r="L305" s="299"/>
      <c r="M305" s="299"/>
    </row>
    <row r="306" spans="1:13" ht="18" hidden="1" customHeight="1" x14ac:dyDescent="0.2">
      <c r="A306" s="300">
        <f>+入力表!A316</f>
        <v>0</v>
      </c>
      <c r="B306" s="301"/>
      <c r="C306" s="301"/>
      <c r="D306" s="301"/>
      <c r="E306" s="302">
        <f>+IF(入力表!F$12=0,入力表!B316,入力表!J316)</f>
        <v>0</v>
      </c>
      <c r="F306" s="302"/>
      <c r="G306" s="302"/>
      <c r="H306" s="302" t="str">
        <f>IF(LEN(予定価格!G304)=0,"",IF(AND(LEN(予定価格!G304)=1,LEN(予定価格!H304)=1),0,IF(入力表!$F$1951=0,"",入力表!F316)))</f>
        <v/>
      </c>
      <c r="I306" s="302"/>
      <c r="J306" s="303"/>
      <c r="K306" s="298"/>
      <c r="L306" s="299"/>
      <c r="M306" s="299"/>
    </row>
    <row r="307" spans="1:13" ht="18" hidden="1" customHeight="1" x14ac:dyDescent="0.2">
      <c r="A307" s="300">
        <f>+入力表!A317</f>
        <v>0</v>
      </c>
      <c r="B307" s="301"/>
      <c r="C307" s="301"/>
      <c r="D307" s="301"/>
      <c r="E307" s="302">
        <f>+IF(入力表!F$12=0,入力表!B317,入力表!J317)</f>
        <v>0</v>
      </c>
      <c r="F307" s="302"/>
      <c r="G307" s="302"/>
      <c r="H307" s="302" t="str">
        <f>IF(LEN(予定価格!G305)=0,"",IF(AND(LEN(予定価格!G305)=1,LEN(予定価格!H305)=1),0,IF(入力表!$F$1951=0,"",入力表!F317)))</f>
        <v/>
      </c>
      <c r="I307" s="302"/>
      <c r="J307" s="303"/>
      <c r="K307" s="298"/>
      <c r="L307" s="299"/>
      <c r="M307" s="299"/>
    </row>
    <row r="308" spans="1:13" ht="18" hidden="1" customHeight="1" x14ac:dyDescent="0.2">
      <c r="A308" s="300">
        <f>+入力表!A318</f>
        <v>0</v>
      </c>
      <c r="B308" s="301"/>
      <c r="C308" s="301"/>
      <c r="D308" s="301"/>
      <c r="E308" s="302">
        <f>+IF(入力表!F$12=0,入力表!B318,入力表!J318)</f>
        <v>0</v>
      </c>
      <c r="F308" s="302"/>
      <c r="G308" s="302"/>
      <c r="H308" s="302" t="str">
        <f>IF(LEN(予定価格!G306)=0,"",IF(AND(LEN(予定価格!G306)=1,LEN(予定価格!H306)=1),0,IF(入力表!$F$1951=0,"",入力表!F318)))</f>
        <v/>
      </c>
      <c r="I308" s="302"/>
      <c r="J308" s="303"/>
      <c r="K308" s="298"/>
      <c r="L308" s="299"/>
      <c r="M308" s="299"/>
    </row>
    <row r="309" spans="1:13" ht="18" hidden="1" customHeight="1" x14ac:dyDescent="0.2">
      <c r="A309" s="300">
        <f>+入力表!A319</f>
        <v>0</v>
      </c>
      <c r="B309" s="301"/>
      <c r="C309" s="301"/>
      <c r="D309" s="301"/>
      <c r="E309" s="302">
        <f>+IF(入力表!F$12=0,入力表!B319,入力表!J319)</f>
        <v>0</v>
      </c>
      <c r="F309" s="302"/>
      <c r="G309" s="302"/>
      <c r="H309" s="302" t="str">
        <f>IF(LEN(予定価格!G307)=0,"",IF(AND(LEN(予定価格!G307)=1,LEN(予定価格!H307)=1),0,IF(入力表!$F$1951=0,"",入力表!F319)))</f>
        <v/>
      </c>
      <c r="I309" s="302"/>
      <c r="J309" s="303"/>
      <c r="K309" s="298"/>
      <c r="L309" s="299"/>
      <c r="M309" s="299"/>
    </row>
    <row r="310" spans="1:13" ht="18" hidden="1" customHeight="1" x14ac:dyDescent="0.2">
      <c r="A310" s="300">
        <f>+入力表!A320</f>
        <v>0</v>
      </c>
      <c r="B310" s="301"/>
      <c r="C310" s="301"/>
      <c r="D310" s="301"/>
      <c r="E310" s="302">
        <f>+IF(入力表!F$12=0,入力表!B320,入力表!J320)</f>
        <v>0</v>
      </c>
      <c r="F310" s="302"/>
      <c r="G310" s="302"/>
      <c r="H310" s="302" t="str">
        <f>IF(LEN(予定価格!G308)=0,"",IF(AND(LEN(予定価格!G308)=1,LEN(予定価格!H308)=1),0,IF(入力表!$F$1951=0,"",入力表!F320)))</f>
        <v/>
      </c>
      <c r="I310" s="302"/>
      <c r="J310" s="303"/>
      <c r="K310" s="298"/>
      <c r="L310" s="299"/>
      <c r="M310" s="299"/>
    </row>
    <row r="311" spans="1:13" ht="18" hidden="1" customHeight="1" x14ac:dyDescent="0.2">
      <c r="A311" s="300">
        <f>+入力表!A321</f>
        <v>0</v>
      </c>
      <c r="B311" s="301"/>
      <c r="C311" s="301"/>
      <c r="D311" s="301"/>
      <c r="E311" s="302">
        <f>+IF(入力表!F$12=0,入力表!B321,入力表!J321)</f>
        <v>0</v>
      </c>
      <c r="F311" s="302"/>
      <c r="G311" s="302"/>
      <c r="H311" s="302" t="str">
        <f>IF(LEN(予定価格!G309)=0,"",IF(AND(LEN(予定価格!G309)=1,LEN(予定価格!H309)=1),0,IF(入力表!$F$1951=0,"",入力表!F321)))</f>
        <v/>
      </c>
      <c r="I311" s="302"/>
      <c r="J311" s="303"/>
      <c r="K311" s="298"/>
      <c r="L311" s="299"/>
      <c r="M311" s="299"/>
    </row>
    <row r="312" spans="1:13" ht="18" hidden="1" customHeight="1" x14ac:dyDescent="0.2">
      <c r="A312" s="300">
        <f>+入力表!A322</f>
        <v>0</v>
      </c>
      <c r="B312" s="301"/>
      <c r="C312" s="301"/>
      <c r="D312" s="301"/>
      <c r="E312" s="302">
        <f>+IF(入力表!F$12=0,入力表!B322,入力表!J322)</f>
        <v>0</v>
      </c>
      <c r="F312" s="302"/>
      <c r="G312" s="302"/>
      <c r="H312" s="302" t="str">
        <f>IF(LEN(予定価格!G310)=0,"",IF(AND(LEN(予定価格!G310)=1,LEN(予定価格!H310)=1),0,IF(入力表!$F$1951=0,"",入力表!F322)))</f>
        <v/>
      </c>
      <c r="I312" s="302"/>
      <c r="J312" s="303"/>
      <c r="K312" s="298"/>
      <c r="L312" s="299"/>
      <c r="M312" s="299"/>
    </row>
    <row r="313" spans="1:13" ht="18" hidden="1" customHeight="1" x14ac:dyDescent="0.2">
      <c r="A313" s="300">
        <f>+入力表!A323</f>
        <v>0</v>
      </c>
      <c r="B313" s="301"/>
      <c r="C313" s="301"/>
      <c r="D313" s="301"/>
      <c r="E313" s="302">
        <f>+IF(入力表!F$12=0,入力表!B323,入力表!J323)</f>
        <v>0</v>
      </c>
      <c r="F313" s="302"/>
      <c r="G313" s="302"/>
      <c r="H313" s="302" t="str">
        <f>IF(LEN(予定価格!G311)=0,"",IF(AND(LEN(予定価格!G311)=1,LEN(予定価格!H311)=1),0,IF(入力表!$F$1951=0,"",入力表!F323)))</f>
        <v/>
      </c>
      <c r="I313" s="302"/>
      <c r="J313" s="303"/>
      <c r="K313" s="298"/>
      <c r="L313" s="299"/>
      <c r="M313" s="299"/>
    </row>
    <row r="314" spans="1:13" ht="18" hidden="1" customHeight="1" x14ac:dyDescent="0.2">
      <c r="A314" s="300">
        <f>+入力表!A324</f>
        <v>0</v>
      </c>
      <c r="B314" s="301"/>
      <c r="C314" s="301"/>
      <c r="D314" s="301"/>
      <c r="E314" s="302">
        <f>+IF(入力表!F$12=0,入力表!B324,入力表!J324)</f>
        <v>0</v>
      </c>
      <c r="F314" s="302"/>
      <c r="G314" s="302"/>
      <c r="H314" s="302" t="str">
        <f>IF(LEN(予定価格!G312)=0,"",IF(AND(LEN(予定価格!G312)=1,LEN(予定価格!H312)=1),0,IF(入力表!$F$1951=0,"",入力表!F324)))</f>
        <v/>
      </c>
      <c r="I314" s="302"/>
      <c r="J314" s="303"/>
      <c r="K314" s="298"/>
      <c r="L314" s="299"/>
      <c r="M314" s="299"/>
    </row>
    <row r="315" spans="1:13" ht="18" hidden="1" customHeight="1" x14ac:dyDescent="0.2">
      <c r="A315" s="300">
        <f>+入力表!A325</f>
        <v>0</v>
      </c>
      <c r="B315" s="301"/>
      <c r="C315" s="301"/>
      <c r="D315" s="301"/>
      <c r="E315" s="302">
        <f>+IF(入力表!F$12=0,入力表!B325,入力表!J325)</f>
        <v>0</v>
      </c>
      <c r="F315" s="302"/>
      <c r="G315" s="302"/>
      <c r="H315" s="302" t="str">
        <f>IF(LEN(予定価格!G313)=0,"",IF(AND(LEN(予定価格!G313)=1,LEN(予定価格!H313)=1),0,IF(入力表!$F$1951=0,"",入力表!F325)))</f>
        <v/>
      </c>
      <c r="I315" s="302"/>
      <c r="J315" s="303"/>
      <c r="K315" s="298"/>
      <c r="L315" s="299"/>
      <c r="M315" s="299"/>
    </row>
    <row r="316" spans="1:13" ht="18" hidden="1" customHeight="1" x14ac:dyDescent="0.2">
      <c r="A316" s="300">
        <f>+入力表!A326</f>
        <v>0</v>
      </c>
      <c r="B316" s="301"/>
      <c r="C316" s="301"/>
      <c r="D316" s="301"/>
      <c r="E316" s="302">
        <f>+IF(入力表!F$12=0,入力表!B326,入力表!J326)</f>
        <v>0</v>
      </c>
      <c r="F316" s="302"/>
      <c r="G316" s="302"/>
      <c r="H316" s="302" t="str">
        <f>IF(LEN(予定価格!G314)=0,"",IF(AND(LEN(予定価格!G314)=1,LEN(予定価格!H314)=1),0,IF(入力表!$F$1951=0,"",入力表!F326)))</f>
        <v/>
      </c>
      <c r="I316" s="302"/>
      <c r="J316" s="303"/>
      <c r="K316" s="298"/>
      <c r="L316" s="299"/>
      <c r="M316" s="299"/>
    </row>
    <row r="317" spans="1:13" ht="18" hidden="1" customHeight="1" x14ac:dyDescent="0.2">
      <c r="A317" s="300">
        <f>+入力表!A327</f>
        <v>0</v>
      </c>
      <c r="B317" s="301"/>
      <c r="C317" s="301"/>
      <c r="D317" s="301"/>
      <c r="E317" s="302">
        <f>+IF(入力表!F$12=0,入力表!B327,入力表!J327)</f>
        <v>0</v>
      </c>
      <c r="F317" s="302"/>
      <c r="G317" s="302"/>
      <c r="H317" s="302" t="str">
        <f>IF(LEN(予定価格!G315)=0,"",IF(AND(LEN(予定価格!G315)=1,LEN(予定価格!H315)=1),0,IF(入力表!$F$1951=0,"",入力表!F327)))</f>
        <v/>
      </c>
      <c r="I317" s="302"/>
      <c r="J317" s="303"/>
      <c r="K317" s="298"/>
      <c r="L317" s="299"/>
      <c r="M317" s="299"/>
    </row>
    <row r="318" spans="1:13" ht="18" hidden="1" customHeight="1" x14ac:dyDescent="0.2">
      <c r="A318" s="300">
        <f>+入力表!A328</f>
        <v>0</v>
      </c>
      <c r="B318" s="301"/>
      <c r="C318" s="301"/>
      <c r="D318" s="301"/>
      <c r="E318" s="302">
        <f>+IF(入力表!F$12=0,入力表!B328,入力表!J328)</f>
        <v>0</v>
      </c>
      <c r="F318" s="302"/>
      <c r="G318" s="302"/>
      <c r="H318" s="302" t="str">
        <f>IF(LEN(予定価格!G316)=0,"",IF(AND(LEN(予定価格!G316)=1,LEN(予定価格!H316)=1),0,IF(入力表!$F$1951=0,"",入力表!F328)))</f>
        <v/>
      </c>
      <c r="I318" s="302"/>
      <c r="J318" s="303"/>
      <c r="K318" s="298"/>
      <c r="L318" s="299"/>
      <c r="M318" s="299"/>
    </row>
    <row r="319" spans="1:13" ht="18" hidden="1" customHeight="1" x14ac:dyDescent="0.2">
      <c r="A319" s="300">
        <f>+入力表!A329</f>
        <v>0</v>
      </c>
      <c r="B319" s="301"/>
      <c r="C319" s="301"/>
      <c r="D319" s="301"/>
      <c r="E319" s="302">
        <f>+IF(入力表!F$12=0,入力表!B329,入力表!J329)</f>
        <v>0</v>
      </c>
      <c r="F319" s="302"/>
      <c r="G319" s="302"/>
      <c r="H319" s="302" t="str">
        <f>IF(LEN(予定価格!G317)=0,"",IF(AND(LEN(予定価格!G317)=1,LEN(予定価格!H317)=1),0,IF(入力表!$F$1951=0,"",入力表!F329)))</f>
        <v/>
      </c>
      <c r="I319" s="302"/>
      <c r="J319" s="303"/>
      <c r="K319" s="298"/>
      <c r="L319" s="299"/>
      <c r="M319" s="299"/>
    </row>
    <row r="320" spans="1:13" ht="18" hidden="1" customHeight="1" x14ac:dyDescent="0.2">
      <c r="A320" s="300">
        <f>+入力表!A330</f>
        <v>0</v>
      </c>
      <c r="B320" s="301"/>
      <c r="C320" s="301"/>
      <c r="D320" s="301"/>
      <c r="E320" s="302">
        <f>+IF(入力表!F$12=0,入力表!B330,入力表!J330)</f>
        <v>0</v>
      </c>
      <c r="F320" s="302"/>
      <c r="G320" s="302"/>
      <c r="H320" s="302" t="str">
        <f>IF(LEN(予定価格!G318)=0,"",IF(AND(LEN(予定価格!G318)=1,LEN(予定価格!H318)=1),0,IF(入力表!$F$1951=0,"",入力表!F330)))</f>
        <v/>
      </c>
      <c r="I320" s="302"/>
      <c r="J320" s="303"/>
      <c r="K320" s="298"/>
      <c r="L320" s="299"/>
      <c r="M320" s="299"/>
    </row>
    <row r="321" spans="1:13" ht="18" hidden="1" customHeight="1" x14ac:dyDescent="0.2">
      <c r="A321" s="300">
        <f>+入力表!A331</f>
        <v>0</v>
      </c>
      <c r="B321" s="301"/>
      <c r="C321" s="301"/>
      <c r="D321" s="301"/>
      <c r="E321" s="302">
        <f>+IF(入力表!F$12=0,入力表!B331,入力表!J331)</f>
        <v>0</v>
      </c>
      <c r="F321" s="302"/>
      <c r="G321" s="302"/>
      <c r="H321" s="302" t="str">
        <f>IF(LEN(予定価格!G319)=0,"",IF(AND(LEN(予定価格!G319)=1,LEN(予定価格!H319)=1),0,IF(入力表!$F$1951=0,"",入力表!F331)))</f>
        <v/>
      </c>
      <c r="I321" s="302"/>
      <c r="J321" s="303"/>
      <c r="K321" s="298"/>
      <c r="L321" s="299"/>
      <c r="M321" s="299"/>
    </row>
    <row r="322" spans="1:13" ht="18" hidden="1" customHeight="1" x14ac:dyDescent="0.2">
      <c r="A322" s="300">
        <f>+入力表!A332</f>
        <v>0</v>
      </c>
      <c r="B322" s="301"/>
      <c r="C322" s="301"/>
      <c r="D322" s="301"/>
      <c r="E322" s="302">
        <f>+IF(入力表!F$12=0,入力表!B332,入力表!J332)</f>
        <v>0</v>
      </c>
      <c r="F322" s="302"/>
      <c r="G322" s="302"/>
      <c r="H322" s="302" t="str">
        <f>IF(LEN(予定価格!G320)=0,"",IF(AND(LEN(予定価格!G320)=1,LEN(予定価格!H320)=1),0,IF(入力表!$F$1951=0,"",入力表!F332)))</f>
        <v/>
      </c>
      <c r="I322" s="302"/>
      <c r="J322" s="303"/>
      <c r="K322" s="298"/>
      <c r="L322" s="299"/>
      <c r="M322" s="299"/>
    </row>
    <row r="323" spans="1:13" ht="18" hidden="1" customHeight="1" x14ac:dyDescent="0.2">
      <c r="A323" s="300">
        <f>+入力表!A333</f>
        <v>0</v>
      </c>
      <c r="B323" s="301"/>
      <c r="C323" s="301"/>
      <c r="D323" s="301"/>
      <c r="E323" s="302">
        <f>+IF(入力表!F$12=0,入力表!B333,入力表!J333)</f>
        <v>0</v>
      </c>
      <c r="F323" s="302"/>
      <c r="G323" s="302"/>
      <c r="H323" s="302" t="str">
        <f>IF(LEN(予定価格!G321)=0,"",IF(AND(LEN(予定価格!G321)=1,LEN(予定価格!H321)=1),0,IF(入力表!$F$1951=0,"",入力表!F333)))</f>
        <v/>
      </c>
      <c r="I323" s="302"/>
      <c r="J323" s="303"/>
      <c r="K323" s="298"/>
      <c r="L323" s="299"/>
      <c r="M323" s="299"/>
    </row>
    <row r="324" spans="1:13" ht="18" hidden="1" customHeight="1" x14ac:dyDescent="0.2">
      <c r="A324" s="300">
        <f>+入力表!A334</f>
        <v>0</v>
      </c>
      <c r="B324" s="301"/>
      <c r="C324" s="301"/>
      <c r="D324" s="301"/>
      <c r="E324" s="302">
        <f>+IF(入力表!F$12=0,入力表!B334,入力表!J334)</f>
        <v>0</v>
      </c>
      <c r="F324" s="302"/>
      <c r="G324" s="302"/>
      <c r="H324" s="302" t="str">
        <f>IF(LEN(予定価格!G322)=0,"",IF(AND(LEN(予定価格!G322)=1,LEN(予定価格!H322)=1),0,IF(入力表!$F$1951=0,"",入力表!F334)))</f>
        <v/>
      </c>
      <c r="I324" s="302"/>
      <c r="J324" s="303"/>
      <c r="K324" s="298"/>
      <c r="L324" s="299"/>
      <c r="M324" s="299"/>
    </row>
    <row r="325" spans="1:13" ht="18" hidden="1" customHeight="1" x14ac:dyDescent="0.2">
      <c r="A325" s="300">
        <f>+入力表!A335</f>
        <v>0</v>
      </c>
      <c r="B325" s="301"/>
      <c r="C325" s="301"/>
      <c r="D325" s="301"/>
      <c r="E325" s="302">
        <f>+IF(入力表!F$12=0,入力表!B335,入力表!J335)</f>
        <v>0</v>
      </c>
      <c r="F325" s="302"/>
      <c r="G325" s="302"/>
      <c r="H325" s="302" t="str">
        <f>IF(LEN(予定価格!G323)=0,"",IF(AND(LEN(予定価格!G323)=1,LEN(予定価格!H323)=1),0,IF(入力表!$F$1951=0,"",入力表!F335)))</f>
        <v/>
      </c>
      <c r="I325" s="302"/>
      <c r="J325" s="303"/>
      <c r="K325" s="298"/>
      <c r="L325" s="299"/>
      <c r="M325" s="299"/>
    </row>
    <row r="326" spans="1:13" ht="18" hidden="1" customHeight="1" x14ac:dyDescent="0.2">
      <c r="A326" s="300">
        <f>+入力表!A336</f>
        <v>0</v>
      </c>
      <c r="B326" s="301"/>
      <c r="C326" s="301"/>
      <c r="D326" s="301"/>
      <c r="E326" s="302">
        <f>+IF(入力表!F$12=0,入力表!B336,入力表!J336)</f>
        <v>0</v>
      </c>
      <c r="F326" s="302"/>
      <c r="G326" s="302"/>
      <c r="H326" s="302" t="str">
        <f>IF(LEN(予定価格!G324)=0,"",IF(AND(LEN(予定価格!G324)=1,LEN(予定価格!H324)=1),0,IF(入力表!$F$1951=0,"",入力表!F336)))</f>
        <v/>
      </c>
      <c r="I326" s="302"/>
      <c r="J326" s="303"/>
      <c r="K326" s="298"/>
      <c r="L326" s="299"/>
      <c r="M326" s="299"/>
    </row>
    <row r="327" spans="1:13" ht="18" hidden="1" customHeight="1" x14ac:dyDescent="0.2">
      <c r="A327" s="300">
        <f>+入力表!A337</f>
        <v>0</v>
      </c>
      <c r="B327" s="301"/>
      <c r="C327" s="301"/>
      <c r="D327" s="301"/>
      <c r="E327" s="302">
        <f>+IF(入力表!F$12=0,入力表!B337,入力表!J337)</f>
        <v>0</v>
      </c>
      <c r="F327" s="302"/>
      <c r="G327" s="302"/>
      <c r="H327" s="302" t="str">
        <f>IF(LEN(予定価格!G325)=0,"",IF(AND(LEN(予定価格!G325)=1,LEN(予定価格!H325)=1),0,IF(入力表!$F$1951=0,"",入力表!F337)))</f>
        <v/>
      </c>
      <c r="I327" s="302"/>
      <c r="J327" s="303"/>
      <c r="K327" s="298"/>
      <c r="L327" s="299"/>
      <c r="M327" s="299"/>
    </row>
    <row r="328" spans="1:13" ht="18" hidden="1" customHeight="1" x14ac:dyDescent="0.2">
      <c r="A328" s="300">
        <f>+入力表!A338</f>
        <v>0</v>
      </c>
      <c r="B328" s="301"/>
      <c r="C328" s="301"/>
      <c r="D328" s="301"/>
      <c r="E328" s="302">
        <f>+IF(入力表!F$12=0,入力表!B338,入力表!J338)</f>
        <v>0</v>
      </c>
      <c r="F328" s="302"/>
      <c r="G328" s="302"/>
      <c r="H328" s="302" t="str">
        <f>IF(LEN(予定価格!G326)=0,"",IF(AND(LEN(予定価格!G326)=1,LEN(予定価格!H326)=1),0,IF(入力表!$F$1951=0,"",入力表!F338)))</f>
        <v/>
      </c>
      <c r="I328" s="302"/>
      <c r="J328" s="303"/>
      <c r="K328" s="298"/>
      <c r="L328" s="299"/>
      <c r="M328" s="299"/>
    </row>
    <row r="329" spans="1:13" ht="18" hidden="1" customHeight="1" x14ac:dyDescent="0.2">
      <c r="A329" s="300">
        <f>+入力表!A339</f>
        <v>0</v>
      </c>
      <c r="B329" s="301"/>
      <c r="C329" s="301"/>
      <c r="D329" s="301"/>
      <c r="E329" s="302">
        <f>+IF(入力表!F$12=0,入力表!B339,入力表!J339)</f>
        <v>0</v>
      </c>
      <c r="F329" s="302"/>
      <c r="G329" s="302"/>
      <c r="H329" s="302" t="str">
        <f>IF(LEN(予定価格!G327)=0,"",IF(AND(LEN(予定価格!G327)=1,LEN(予定価格!H327)=1),0,IF(入力表!$F$1951=0,"",入力表!F339)))</f>
        <v/>
      </c>
      <c r="I329" s="302"/>
      <c r="J329" s="303"/>
      <c r="K329" s="298"/>
      <c r="L329" s="299"/>
      <c r="M329" s="299"/>
    </row>
    <row r="330" spans="1:13" ht="18" hidden="1" customHeight="1" x14ac:dyDescent="0.2">
      <c r="A330" s="300">
        <f>+入力表!A340</f>
        <v>0</v>
      </c>
      <c r="B330" s="301"/>
      <c r="C330" s="301"/>
      <c r="D330" s="301"/>
      <c r="E330" s="302">
        <f>+IF(入力表!F$12=0,入力表!B340,入力表!J340)</f>
        <v>0</v>
      </c>
      <c r="F330" s="302"/>
      <c r="G330" s="302"/>
      <c r="H330" s="302" t="str">
        <f>IF(LEN(予定価格!G328)=0,"",IF(AND(LEN(予定価格!G328)=1,LEN(予定価格!H328)=1),0,IF(入力表!$F$1951=0,"",入力表!F340)))</f>
        <v/>
      </c>
      <c r="I330" s="302"/>
      <c r="J330" s="303"/>
      <c r="K330" s="298"/>
      <c r="L330" s="299"/>
      <c r="M330" s="299"/>
    </row>
    <row r="331" spans="1:13" ht="18" hidden="1" customHeight="1" x14ac:dyDescent="0.2">
      <c r="A331" s="300">
        <f>+入力表!A341</f>
        <v>0</v>
      </c>
      <c r="B331" s="301"/>
      <c r="C331" s="301"/>
      <c r="D331" s="301"/>
      <c r="E331" s="302">
        <f>+IF(入力表!F$12=0,入力表!B341,入力表!J341)</f>
        <v>0</v>
      </c>
      <c r="F331" s="302"/>
      <c r="G331" s="302"/>
      <c r="H331" s="302" t="str">
        <f>IF(LEN(予定価格!G329)=0,"",IF(AND(LEN(予定価格!G329)=1,LEN(予定価格!H329)=1),0,IF(入力表!$F$1951=0,"",入力表!F341)))</f>
        <v/>
      </c>
      <c r="I331" s="302"/>
      <c r="J331" s="303"/>
      <c r="K331" s="298"/>
      <c r="L331" s="299"/>
      <c r="M331" s="299"/>
    </row>
    <row r="332" spans="1:13" ht="18" hidden="1" customHeight="1" x14ac:dyDescent="0.2">
      <c r="A332" s="300">
        <f>+入力表!A342</f>
        <v>0</v>
      </c>
      <c r="B332" s="301"/>
      <c r="C332" s="301"/>
      <c r="D332" s="301"/>
      <c r="E332" s="302">
        <f>+IF(入力表!F$12=0,入力表!B342,入力表!J342)</f>
        <v>0</v>
      </c>
      <c r="F332" s="302"/>
      <c r="G332" s="302"/>
      <c r="H332" s="302" t="str">
        <f>IF(LEN(予定価格!G330)=0,"",IF(AND(LEN(予定価格!G330)=1,LEN(予定価格!H330)=1),0,IF(入力表!$F$1951=0,"",入力表!F342)))</f>
        <v/>
      </c>
      <c r="I332" s="302"/>
      <c r="J332" s="303"/>
      <c r="K332" s="298"/>
      <c r="L332" s="299"/>
      <c r="M332" s="299"/>
    </row>
    <row r="333" spans="1:13" ht="18" hidden="1" customHeight="1" x14ac:dyDescent="0.2">
      <c r="A333" s="300">
        <f>+入力表!A343</f>
        <v>0</v>
      </c>
      <c r="B333" s="301"/>
      <c r="C333" s="301"/>
      <c r="D333" s="301"/>
      <c r="E333" s="302">
        <f>+IF(入力表!F$12=0,入力表!B343,入力表!J343)</f>
        <v>0</v>
      </c>
      <c r="F333" s="302"/>
      <c r="G333" s="302"/>
      <c r="H333" s="302" t="str">
        <f>IF(LEN(予定価格!G331)=0,"",IF(AND(LEN(予定価格!G331)=1,LEN(予定価格!H331)=1),0,IF(入力表!$F$1951=0,"",入力表!F343)))</f>
        <v/>
      </c>
      <c r="I333" s="302"/>
      <c r="J333" s="303"/>
      <c r="K333" s="298"/>
      <c r="L333" s="299"/>
      <c r="M333" s="299"/>
    </row>
    <row r="334" spans="1:13" ht="18" hidden="1" customHeight="1" x14ac:dyDescent="0.2">
      <c r="A334" s="300">
        <f>+入力表!A344</f>
        <v>0</v>
      </c>
      <c r="B334" s="301"/>
      <c r="C334" s="301"/>
      <c r="D334" s="301"/>
      <c r="E334" s="302">
        <f>+IF(入力表!F$12=0,入力表!B344,入力表!J344)</f>
        <v>0</v>
      </c>
      <c r="F334" s="302"/>
      <c r="G334" s="302"/>
      <c r="H334" s="302" t="str">
        <f>IF(LEN(予定価格!G332)=0,"",IF(AND(LEN(予定価格!G332)=1,LEN(予定価格!H332)=1),0,IF(入力表!$F$1951=0,"",入力表!F344)))</f>
        <v/>
      </c>
      <c r="I334" s="302"/>
      <c r="J334" s="303"/>
      <c r="K334" s="298"/>
      <c r="L334" s="299"/>
      <c r="M334" s="299"/>
    </row>
    <row r="335" spans="1:13" ht="18" hidden="1" customHeight="1" x14ac:dyDescent="0.2">
      <c r="A335" s="300">
        <f>+入力表!A345</f>
        <v>0</v>
      </c>
      <c r="B335" s="301"/>
      <c r="C335" s="301"/>
      <c r="D335" s="301"/>
      <c r="E335" s="302">
        <f>+IF(入力表!F$12=0,入力表!B345,入力表!J345)</f>
        <v>0</v>
      </c>
      <c r="F335" s="302"/>
      <c r="G335" s="302"/>
      <c r="H335" s="302" t="str">
        <f>IF(LEN(予定価格!G333)=0,"",IF(AND(LEN(予定価格!G333)=1,LEN(予定価格!H333)=1),0,IF(入力表!$F$1951=0,"",入力表!F345)))</f>
        <v/>
      </c>
      <c r="I335" s="302"/>
      <c r="J335" s="303"/>
      <c r="K335" s="298"/>
      <c r="L335" s="299"/>
      <c r="M335" s="299"/>
    </row>
    <row r="336" spans="1:13" ht="18" hidden="1" customHeight="1" x14ac:dyDescent="0.2">
      <c r="A336" s="300">
        <f>+入力表!A346</f>
        <v>0</v>
      </c>
      <c r="B336" s="301"/>
      <c r="C336" s="301"/>
      <c r="D336" s="301"/>
      <c r="E336" s="302">
        <f>+IF(入力表!F$12=0,入力表!B346,入力表!J346)</f>
        <v>0</v>
      </c>
      <c r="F336" s="302"/>
      <c r="G336" s="302"/>
      <c r="H336" s="302" t="str">
        <f>IF(LEN(予定価格!G334)=0,"",IF(AND(LEN(予定価格!G334)=1,LEN(予定価格!H334)=1),0,IF(入力表!$F$1951=0,"",入力表!F346)))</f>
        <v/>
      </c>
      <c r="I336" s="302"/>
      <c r="J336" s="303"/>
      <c r="K336" s="298"/>
      <c r="L336" s="299"/>
      <c r="M336" s="299"/>
    </row>
    <row r="337" spans="1:13" ht="18" hidden="1" customHeight="1" x14ac:dyDescent="0.2">
      <c r="A337" s="300">
        <f>+入力表!A347</f>
        <v>0</v>
      </c>
      <c r="B337" s="301"/>
      <c r="C337" s="301"/>
      <c r="D337" s="301"/>
      <c r="E337" s="302">
        <f>+IF(入力表!F$12=0,入力表!B347,入力表!J347)</f>
        <v>0</v>
      </c>
      <c r="F337" s="302"/>
      <c r="G337" s="302"/>
      <c r="H337" s="302" t="str">
        <f>IF(LEN(予定価格!G335)=0,"",IF(AND(LEN(予定価格!G335)=1,LEN(予定価格!H335)=1),0,IF(入力表!$F$1951=0,"",入力表!F347)))</f>
        <v/>
      </c>
      <c r="I337" s="302"/>
      <c r="J337" s="303"/>
      <c r="K337" s="298"/>
      <c r="L337" s="299"/>
      <c r="M337" s="299"/>
    </row>
    <row r="338" spans="1:13" ht="18" hidden="1" customHeight="1" x14ac:dyDescent="0.2">
      <c r="A338" s="300">
        <f>+入力表!A348</f>
        <v>0</v>
      </c>
      <c r="B338" s="301"/>
      <c r="C338" s="301"/>
      <c r="D338" s="301"/>
      <c r="E338" s="302">
        <f>+IF(入力表!F$12=0,入力表!B348,入力表!J348)</f>
        <v>0</v>
      </c>
      <c r="F338" s="302"/>
      <c r="G338" s="302"/>
      <c r="H338" s="302" t="str">
        <f>IF(LEN(予定価格!G336)=0,"",IF(AND(LEN(予定価格!G336)=1,LEN(予定価格!H336)=1),0,IF(入力表!$F$1951=0,"",入力表!F348)))</f>
        <v/>
      </c>
      <c r="I338" s="302"/>
      <c r="J338" s="303"/>
      <c r="K338" s="298"/>
      <c r="L338" s="299"/>
      <c r="M338" s="299"/>
    </row>
    <row r="339" spans="1:13" ht="18" hidden="1" customHeight="1" x14ac:dyDescent="0.2">
      <c r="A339" s="300">
        <f>+入力表!A349</f>
        <v>0</v>
      </c>
      <c r="B339" s="301"/>
      <c r="C339" s="301"/>
      <c r="D339" s="301"/>
      <c r="E339" s="302">
        <f>+IF(入力表!F$12=0,入力表!B349,入力表!J349)</f>
        <v>0</v>
      </c>
      <c r="F339" s="302"/>
      <c r="G339" s="302"/>
      <c r="H339" s="302" t="str">
        <f>IF(LEN(予定価格!G337)=0,"",IF(AND(LEN(予定価格!G337)=1,LEN(予定価格!H337)=1),0,IF(入力表!$F$1951=0,"",入力表!F349)))</f>
        <v/>
      </c>
      <c r="I339" s="302"/>
      <c r="J339" s="303"/>
      <c r="K339" s="298"/>
      <c r="L339" s="299"/>
      <c r="M339" s="299"/>
    </row>
    <row r="340" spans="1:13" ht="18" hidden="1" customHeight="1" x14ac:dyDescent="0.2">
      <c r="A340" s="300">
        <f>+入力表!A350</f>
        <v>0</v>
      </c>
      <c r="B340" s="301"/>
      <c r="C340" s="301"/>
      <c r="D340" s="301"/>
      <c r="E340" s="302">
        <f>+IF(入力表!F$12=0,入力表!B350,入力表!J350)</f>
        <v>0</v>
      </c>
      <c r="F340" s="302"/>
      <c r="G340" s="302"/>
      <c r="H340" s="302" t="str">
        <f>IF(LEN(予定価格!G338)=0,"",IF(AND(LEN(予定価格!G338)=1,LEN(予定価格!H338)=1),0,IF(入力表!$F$1951=0,"",入力表!F350)))</f>
        <v/>
      </c>
      <c r="I340" s="302"/>
      <c r="J340" s="303"/>
      <c r="K340" s="298"/>
      <c r="L340" s="299"/>
      <c r="M340" s="299"/>
    </row>
    <row r="341" spans="1:13" ht="18" hidden="1" customHeight="1" x14ac:dyDescent="0.2">
      <c r="A341" s="300">
        <f>+入力表!A351</f>
        <v>0</v>
      </c>
      <c r="B341" s="301"/>
      <c r="C341" s="301"/>
      <c r="D341" s="301"/>
      <c r="E341" s="302">
        <f>+IF(入力表!F$12=0,入力表!B351,入力表!J351)</f>
        <v>0</v>
      </c>
      <c r="F341" s="302"/>
      <c r="G341" s="302"/>
      <c r="H341" s="302" t="str">
        <f>IF(LEN(予定価格!G339)=0,"",IF(AND(LEN(予定価格!G339)=1,LEN(予定価格!H339)=1),0,IF(入力表!$F$1951=0,"",入力表!F351)))</f>
        <v/>
      </c>
      <c r="I341" s="302"/>
      <c r="J341" s="303"/>
      <c r="K341" s="298"/>
      <c r="L341" s="299"/>
      <c r="M341" s="299"/>
    </row>
    <row r="342" spans="1:13" ht="18" hidden="1" customHeight="1" x14ac:dyDescent="0.2">
      <c r="A342" s="300">
        <f>+入力表!A352</f>
        <v>0</v>
      </c>
      <c r="B342" s="301"/>
      <c r="C342" s="301"/>
      <c r="D342" s="301"/>
      <c r="E342" s="302">
        <f>+IF(入力表!F$12=0,入力表!B352,入力表!J352)</f>
        <v>0</v>
      </c>
      <c r="F342" s="302"/>
      <c r="G342" s="302"/>
      <c r="H342" s="302" t="str">
        <f>IF(LEN(予定価格!G340)=0,"",IF(AND(LEN(予定価格!G340)=1,LEN(予定価格!H340)=1),0,IF(入力表!$F$1951=0,"",入力表!F352)))</f>
        <v/>
      </c>
      <c r="I342" s="302"/>
      <c r="J342" s="303"/>
      <c r="K342" s="298"/>
      <c r="L342" s="299"/>
      <c r="M342" s="299"/>
    </row>
    <row r="343" spans="1:13" ht="18" hidden="1" customHeight="1" x14ac:dyDescent="0.2">
      <c r="A343" s="300">
        <f>+入力表!A353</f>
        <v>0</v>
      </c>
      <c r="B343" s="301"/>
      <c r="C343" s="301"/>
      <c r="D343" s="301"/>
      <c r="E343" s="302">
        <f>+IF(入力表!F$12=0,入力表!B353,入力表!J353)</f>
        <v>0</v>
      </c>
      <c r="F343" s="302"/>
      <c r="G343" s="302"/>
      <c r="H343" s="302" t="str">
        <f>IF(LEN(予定価格!G341)=0,"",IF(AND(LEN(予定価格!G341)=1,LEN(予定価格!H341)=1),0,IF(入力表!$F$1951=0,"",入力表!F353)))</f>
        <v/>
      </c>
      <c r="I343" s="302"/>
      <c r="J343" s="303"/>
      <c r="K343" s="298"/>
      <c r="L343" s="299"/>
      <c r="M343" s="299"/>
    </row>
    <row r="344" spans="1:13" ht="18" hidden="1" customHeight="1" x14ac:dyDescent="0.2">
      <c r="A344" s="300">
        <f>+入力表!A354</f>
        <v>0</v>
      </c>
      <c r="B344" s="301"/>
      <c r="C344" s="301"/>
      <c r="D344" s="301"/>
      <c r="E344" s="302">
        <f>+IF(入力表!F$12=0,入力表!B354,入力表!J354)</f>
        <v>0</v>
      </c>
      <c r="F344" s="302"/>
      <c r="G344" s="302"/>
      <c r="H344" s="302" t="str">
        <f>IF(LEN(予定価格!G342)=0,"",IF(AND(LEN(予定価格!G342)=1,LEN(予定価格!H342)=1),0,IF(入力表!$F$1951=0,"",入力表!F354)))</f>
        <v/>
      </c>
      <c r="I344" s="302"/>
      <c r="J344" s="303"/>
      <c r="K344" s="298"/>
      <c r="L344" s="299"/>
      <c r="M344" s="299"/>
    </row>
    <row r="345" spans="1:13" ht="18" hidden="1" customHeight="1" x14ac:dyDescent="0.2">
      <c r="A345" s="342">
        <f>+入力表!A355</f>
        <v>0</v>
      </c>
      <c r="B345" s="343"/>
      <c r="C345" s="343"/>
      <c r="D345" s="343"/>
      <c r="E345" s="336">
        <f>SUM(E346:G386)</f>
        <v>0</v>
      </c>
      <c r="F345" s="336"/>
      <c r="G345" s="336"/>
      <c r="H345" s="336" t="str">
        <f>IF(LEN(予定価格!G343)=0,"",IF(AND(LEN(予定価格!G343)=1,LEN(予定価格!H343)=1),0,IF(入力表!$F$1951=0,"",入力表!F355)))</f>
        <v/>
      </c>
      <c r="I345" s="336"/>
      <c r="J345" s="337"/>
      <c r="K345" s="298">
        <f>SUM(E346:G386)</f>
        <v>0</v>
      </c>
      <c r="L345" s="299">
        <f>K345*入力表!D1953</f>
        <v>0</v>
      </c>
      <c r="M345" s="299">
        <f>K345+L345</f>
        <v>0</v>
      </c>
    </row>
    <row r="346" spans="1:13" ht="18" hidden="1" customHeight="1" x14ac:dyDescent="0.2">
      <c r="A346" s="300">
        <f>+入力表!A356</f>
        <v>0</v>
      </c>
      <c r="B346" s="301"/>
      <c r="C346" s="301"/>
      <c r="D346" s="301"/>
      <c r="E346" s="302">
        <f>+IF(入力表!F$12=0,入力表!B356,入力表!J356)</f>
        <v>0</v>
      </c>
      <c r="F346" s="302"/>
      <c r="G346" s="302"/>
      <c r="H346" s="302" t="str">
        <f>IF(LEN(予定価格!G344)=0,"",IF(AND(LEN(予定価格!G344)=1,LEN(予定価格!H344)=1),0,IF(入力表!$F$1951=0,"",入力表!F356)))</f>
        <v/>
      </c>
      <c r="I346" s="302"/>
      <c r="J346" s="303"/>
      <c r="K346" s="298"/>
      <c r="L346" s="299"/>
      <c r="M346" s="299"/>
    </row>
    <row r="347" spans="1:13" ht="18" hidden="1" customHeight="1" x14ac:dyDescent="0.2">
      <c r="A347" s="300">
        <f>+入力表!A357</f>
        <v>0</v>
      </c>
      <c r="B347" s="301"/>
      <c r="C347" s="301"/>
      <c r="D347" s="301"/>
      <c r="E347" s="302">
        <f>+IF(入力表!F$12=0,入力表!B357,入力表!J357)</f>
        <v>0</v>
      </c>
      <c r="F347" s="302"/>
      <c r="G347" s="302"/>
      <c r="H347" s="302" t="str">
        <f>IF(LEN(予定価格!G345)=0,"",IF(AND(LEN(予定価格!G345)=1,LEN(予定価格!H345)=1),0,IF(入力表!$F$1951=0,"",入力表!F357)))</f>
        <v/>
      </c>
      <c r="I347" s="302"/>
      <c r="J347" s="303"/>
      <c r="K347" s="298"/>
      <c r="L347" s="299"/>
      <c r="M347" s="299"/>
    </row>
    <row r="348" spans="1:13" ht="18" hidden="1" customHeight="1" x14ac:dyDescent="0.2">
      <c r="A348" s="300">
        <f>+入力表!A358</f>
        <v>0</v>
      </c>
      <c r="B348" s="301"/>
      <c r="C348" s="301"/>
      <c r="D348" s="301"/>
      <c r="E348" s="302">
        <f>+IF(入力表!F$12=0,入力表!B358,入力表!J358)</f>
        <v>0</v>
      </c>
      <c r="F348" s="302"/>
      <c r="G348" s="302"/>
      <c r="H348" s="302" t="str">
        <f>IF(LEN(予定価格!G346)=0,"",IF(AND(LEN(予定価格!G346)=1,LEN(予定価格!H346)=1),0,IF(入力表!$F$1951=0,"",入力表!F358)))</f>
        <v/>
      </c>
      <c r="I348" s="302"/>
      <c r="J348" s="303"/>
      <c r="K348" s="298"/>
      <c r="L348" s="299"/>
      <c r="M348" s="299"/>
    </row>
    <row r="349" spans="1:13" ht="18" hidden="1" customHeight="1" x14ac:dyDescent="0.2">
      <c r="A349" s="300">
        <f>+入力表!A359</f>
        <v>0</v>
      </c>
      <c r="B349" s="301"/>
      <c r="C349" s="301"/>
      <c r="D349" s="301"/>
      <c r="E349" s="302">
        <f>+IF(入力表!F$12=0,入力表!B359,入力表!J359)</f>
        <v>0</v>
      </c>
      <c r="F349" s="302"/>
      <c r="G349" s="302"/>
      <c r="H349" s="302" t="str">
        <f>IF(LEN(予定価格!G347)=0,"",IF(AND(LEN(予定価格!G347)=1,LEN(予定価格!H347)=1),0,IF(入力表!$F$1951=0,"",入力表!F359)))</f>
        <v/>
      </c>
      <c r="I349" s="302"/>
      <c r="J349" s="303"/>
      <c r="K349" s="298"/>
      <c r="L349" s="299"/>
      <c r="M349" s="299"/>
    </row>
    <row r="350" spans="1:13" ht="18" hidden="1" customHeight="1" x14ac:dyDescent="0.2">
      <c r="A350" s="300">
        <f>+入力表!A360</f>
        <v>0</v>
      </c>
      <c r="B350" s="301"/>
      <c r="C350" s="301"/>
      <c r="D350" s="301"/>
      <c r="E350" s="302">
        <f>+IF(入力表!F$12=0,入力表!B360,入力表!J360)</f>
        <v>0</v>
      </c>
      <c r="F350" s="302"/>
      <c r="G350" s="302"/>
      <c r="H350" s="302" t="str">
        <f>IF(LEN(予定価格!G348)=0,"",IF(AND(LEN(予定価格!G348)=1,LEN(予定価格!H348)=1),0,IF(入力表!$F$1951=0,"",入力表!F360)))</f>
        <v/>
      </c>
      <c r="I350" s="302"/>
      <c r="J350" s="303"/>
      <c r="K350" s="298"/>
      <c r="L350" s="299"/>
      <c r="M350" s="299"/>
    </row>
    <row r="351" spans="1:13" ht="18" hidden="1" customHeight="1" x14ac:dyDescent="0.2">
      <c r="A351" s="300">
        <f>+入力表!A361</f>
        <v>0</v>
      </c>
      <c r="B351" s="301"/>
      <c r="C351" s="301"/>
      <c r="D351" s="301"/>
      <c r="E351" s="302">
        <f>+IF(入力表!F$12=0,入力表!B361,入力表!J361)</f>
        <v>0</v>
      </c>
      <c r="F351" s="302"/>
      <c r="G351" s="302"/>
      <c r="H351" s="302" t="str">
        <f>IF(LEN(予定価格!G349)=0,"",IF(AND(LEN(予定価格!G349)=1,LEN(予定価格!H349)=1),0,IF(入力表!$F$1951=0,"",入力表!F361)))</f>
        <v/>
      </c>
      <c r="I351" s="302"/>
      <c r="J351" s="303"/>
      <c r="K351" s="298"/>
      <c r="L351" s="299"/>
      <c r="M351" s="299"/>
    </row>
    <row r="352" spans="1:13" ht="18" hidden="1" customHeight="1" x14ac:dyDescent="0.2">
      <c r="A352" s="300">
        <f>+入力表!A362</f>
        <v>0</v>
      </c>
      <c r="B352" s="301"/>
      <c r="C352" s="301"/>
      <c r="D352" s="301"/>
      <c r="E352" s="302">
        <f>+IF(入力表!F$12=0,入力表!B362,入力表!J362)</f>
        <v>0</v>
      </c>
      <c r="F352" s="302"/>
      <c r="G352" s="302"/>
      <c r="H352" s="302" t="str">
        <f>IF(LEN(予定価格!G350)=0,"",IF(AND(LEN(予定価格!G350)=1,LEN(予定価格!H350)=1),0,IF(入力表!$F$1951=0,"",入力表!F362)))</f>
        <v/>
      </c>
      <c r="I352" s="302"/>
      <c r="J352" s="303"/>
      <c r="K352" s="298"/>
      <c r="L352" s="299"/>
      <c r="M352" s="299"/>
    </row>
    <row r="353" spans="1:13" ht="18" hidden="1" customHeight="1" x14ac:dyDescent="0.2">
      <c r="A353" s="300">
        <f>+入力表!A363</f>
        <v>0</v>
      </c>
      <c r="B353" s="301"/>
      <c r="C353" s="301"/>
      <c r="D353" s="301"/>
      <c r="E353" s="302">
        <f>+IF(入力表!F$12=0,入力表!B363,入力表!J363)</f>
        <v>0</v>
      </c>
      <c r="F353" s="302"/>
      <c r="G353" s="302"/>
      <c r="H353" s="302" t="str">
        <f>IF(LEN(予定価格!G351)=0,"",IF(AND(LEN(予定価格!G351)=1,LEN(予定価格!H351)=1),0,IF(入力表!$F$1951=0,"",入力表!F363)))</f>
        <v/>
      </c>
      <c r="I353" s="302"/>
      <c r="J353" s="303"/>
      <c r="K353" s="298"/>
      <c r="L353" s="299"/>
      <c r="M353" s="299"/>
    </row>
    <row r="354" spans="1:13" ht="18" hidden="1" customHeight="1" x14ac:dyDescent="0.2">
      <c r="A354" s="300">
        <f>+入力表!A364</f>
        <v>0</v>
      </c>
      <c r="B354" s="301"/>
      <c r="C354" s="301"/>
      <c r="D354" s="301"/>
      <c r="E354" s="302">
        <f>+IF(入力表!F$12=0,入力表!B364,入力表!J364)</f>
        <v>0</v>
      </c>
      <c r="F354" s="302"/>
      <c r="G354" s="302"/>
      <c r="H354" s="302" t="str">
        <f>IF(LEN(予定価格!G352)=0,"",IF(AND(LEN(予定価格!G352)=1,LEN(予定価格!H352)=1),0,IF(入力表!$F$1951=0,"",入力表!F364)))</f>
        <v/>
      </c>
      <c r="I354" s="302"/>
      <c r="J354" s="303"/>
      <c r="K354" s="298"/>
      <c r="L354" s="299"/>
      <c r="M354" s="299"/>
    </row>
    <row r="355" spans="1:13" ht="18" hidden="1" customHeight="1" x14ac:dyDescent="0.2">
      <c r="A355" s="300">
        <f>+入力表!A365</f>
        <v>0</v>
      </c>
      <c r="B355" s="301"/>
      <c r="C355" s="301"/>
      <c r="D355" s="301"/>
      <c r="E355" s="302">
        <f>+IF(入力表!F$12=0,入力表!B365,入力表!J365)</f>
        <v>0</v>
      </c>
      <c r="F355" s="302"/>
      <c r="G355" s="302"/>
      <c r="H355" s="302" t="str">
        <f>IF(LEN(予定価格!G353)=0,"",IF(AND(LEN(予定価格!G353)=1,LEN(予定価格!H353)=1),0,IF(入力表!$F$1951=0,"",入力表!F365)))</f>
        <v/>
      </c>
      <c r="I355" s="302"/>
      <c r="J355" s="303"/>
      <c r="K355" s="298"/>
      <c r="L355" s="299"/>
      <c r="M355" s="299"/>
    </row>
    <row r="356" spans="1:13" ht="18" hidden="1" customHeight="1" x14ac:dyDescent="0.2">
      <c r="A356" s="300">
        <f>+入力表!A366</f>
        <v>0</v>
      </c>
      <c r="B356" s="301"/>
      <c r="C356" s="301"/>
      <c r="D356" s="301"/>
      <c r="E356" s="302">
        <f>+IF(入力表!F$12=0,入力表!B366,入力表!J366)</f>
        <v>0</v>
      </c>
      <c r="F356" s="302"/>
      <c r="G356" s="302"/>
      <c r="H356" s="302" t="str">
        <f>IF(LEN(予定価格!G354)=0,"",IF(AND(LEN(予定価格!G354)=1,LEN(予定価格!H354)=1),0,IF(入力表!$F$1951=0,"",入力表!F366)))</f>
        <v/>
      </c>
      <c r="I356" s="302"/>
      <c r="J356" s="303"/>
      <c r="K356" s="298"/>
      <c r="L356" s="299"/>
      <c r="M356" s="299"/>
    </row>
    <row r="357" spans="1:13" ht="18" hidden="1" customHeight="1" x14ac:dyDescent="0.2">
      <c r="A357" s="300">
        <f>+入力表!A367</f>
        <v>0</v>
      </c>
      <c r="B357" s="301"/>
      <c r="C357" s="301"/>
      <c r="D357" s="301"/>
      <c r="E357" s="302">
        <f>+IF(入力表!F$12=0,入力表!B367,入力表!J367)</f>
        <v>0</v>
      </c>
      <c r="F357" s="302"/>
      <c r="G357" s="302"/>
      <c r="H357" s="302" t="str">
        <f>IF(LEN(予定価格!G355)=0,"",IF(AND(LEN(予定価格!G355)=1,LEN(予定価格!H355)=1),0,IF(入力表!$F$1951=0,"",入力表!F367)))</f>
        <v/>
      </c>
      <c r="I357" s="302"/>
      <c r="J357" s="303"/>
      <c r="K357" s="298"/>
      <c r="L357" s="299"/>
      <c r="M357" s="299"/>
    </row>
    <row r="358" spans="1:13" ht="18" hidden="1" customHeight="1" x14ac:dyDescent="0.2">
      <c r="A358" s="300">
        <f>+入力表!A368</f>
        <v>0</v>
      </c>
      <c r="B358" s="301"/>
      <c r="C358" s="301"/>
      <c r="D358" s="301"/>
      <c r="E358" s="302">
        <f>+IF(入力表!F$12=0,入力表!B368,入力表!J368)</f>
        <v>0</v>
      </c>
      <c r="F358" s="302"/>
      <c r="G358" s="302"/>
      <c r="H358" s="302" t="str">
        <f>IF(LEN(予定価格!G356)=0,"",IF(AND(LEN(予定価格!G356)=1,LEN(予定価格!H356)=1),0,IF(入力表!$F$1951=0,"",入力表!F368)))</f>
        <v/>
      </c>
      <c r="I358" s="302"/>
      <c r="J358" s="303"/>
      <c r="K358" s="298"/>
      <c r="L358" s="299"/>
      <c r="M358" s="299"/>
    </row>
    <row r="359" spans="1:13" ht="18" hidden="1" customHeight="1" x14ac:dyDescent="0.2">
      <c r="A359" s="300">
        <f>+入力表!A369</f>
        <v>0</v>
      </c>
      <c r="B359" s="301"/>
      <c r="C359" s="301"/>
      <c r="D359" s="301"/>
      <c r="E359" s="302">
        <f>+IF(入力表!F$12=0,入力表!B369,入力表!J369)</f>
        <v>0</v>
      </c>
      <c r="F359" s="302"/>
      <c r="G359" s="302"/>
      <c r="H359" s="302" t="str">
        <f>IF(LEN(予定価格!G357)=0,"",IF(AND(LEN(予定価格!G357)=1,LEN(予定価格!H357)=1),0,IF(入力表!$F$1951=0,"",入力表!F369)))</f>
        <v/>
      </c>
      <c r="I359" s="302"/>
      <c r="J359" s="303"/>
      <c r="K359" s="298"/>
      <c r="L359" s="299"/>
      <c r="M359" s="299"/>
    </row>
    <row r="360" spans="1:13" ht="18" hidden="1" customHeight="1" x14ac:dyDescent="0.2">
      <c r="A360" s="300">
        <f>+入力表!A370</f>
        <v>0</v>
      </c>
      <c r="B360" s="301"/>
      <c r="C360" s="301"/>
      <c r="D360" s="301"/>
      <c r="E360" s="302">
        <f>+IF(入力表!F$12=0,入力表!B370,入力表!J370)</f>
        <v>0</v>
      </c>
      <c r="F360" s="302"/>
      <c r="G360" s="302"/>
      <c r="H360" s="302" t="str">
        <f>IF(LEN(予定価格!G358)=0,"",IF(AND(LEN(予定価格!G358)=1,LEN(予定価格!H358)=1),0,IF(入力表!$F$1951=0,"",入力表!F370)))</f>
        <v/>
      </c>
      <c r="I360" s="302"/>
      <c r="J360" s="303"/>
      <c r="K360" s="298"/>
      <c r="L360" s="299"/>
      <c r="M360" s="299"/>
    </row>
    <row r="361" spans="1:13" ht="18" hidden="1" customHeight="1" x14ac:dyDescent="0.2">
      <c r="A361" s="300">
        <f>+入力表!A371</f>
        <v>0</v>
      </c>
      <c r="B361" s="301"/>
      <c r="C361" s="301"/>
      <c r="D361" s="301"/>
      <c r="E361" s="302">
        <f>+IF(入力表!F$12=0,入力表!B371,入力表!J371)</f>
        <v>0</v>
      </c>
      <c r="F361" s="302"/>
      <c r="G361" s="302"/>
      <c r="H361" s="302" t="str">
        <f>IF(LEN(予定価格!G359)=0,"",IF(AND(LEN(予定価格!G359)=1,LEN(予定価格!H359)=1),0,IF(入力表!$F$1951=0,"",入力表!F371)))</f>
        <v/>
      </c>
      <c r="I361" s="302"/>
      <c r="J361" s="303"/>
      <c r="K361" s="298"/>
      <c r="L361" s="299"/>
      <c r="M361" s="299"/>
    </row>
    <row r="362" spans="1:13" ht="18" hidden="1" customHeight="1" x14ac:dyDescent="0.2">
      <c r="A362" s="300">
        <f>+入力表!A372</f>
        <v>0</v>
      </c>
      <c r="B362" s="301"/>
      <c r="C362" s="301"/>
      <c r="D362" s="301"/>
      <c r="E362" s="302">
        <f>+IF(入力表!F$12=0,入力表!B372,入力表!J372)</f>
        <v>0</v>
      </c>
      <c r="F362" s="302"/>
      <c r="G362" s="302"/>
      <c r="H362" s="302" t="str">
        <f>IF(LEN(予定価格!G360)=0,"",IF(AND(LEN(予定価格!G360)=1,LEN(予定価格!H360)=1),0,IF(入力表!$F$1951=0,"",入力表!F372)))</f>
        <v/>
      </c>
      <c r="I362" s="302"/>
      <c r="J362" s="303"/>
      <c r="K362" s="298"/>
      <c r="L362" s="299"/>
      <c r="M362" s="299"/>
    </row>
    <row r="363" spans="1:13" ht="18" hidden="1" customHeight="1" x14ac:dyDescent="0.2">
      <c r="A363" s="300">
        <f>+入力表!A373</f>
        <v>0</v>
      </c>
      <c r="B363" s="301"/>
      <c r="C363" s="301"/>
      <c r="D363" s="301"/>
      <c r="E363" s="302">
        <f>+IF(入力表!F$12=0,入力表!B373,入力表!J373)</f>
        <v>0</v>
      </c>
      <c r="F363" s="302"/>
      <c r="G363" s="302"/>
      <c r="H363" s="302" t="str">
        <f>IF(LEN(予定価格!G361)=0,"",IF(AND(LEN(予定価格!G361)=1,LEN(予定価格!H361)=1),0,IF(入力表!$F$1951=0,"",入力表!F373)))</f>
        <v/>
      </c>
      <c r="I363" s="302"/>
      <c r="J363" s="303"/>
      <c r="K363" s="298"/>
      <c r="L363" s="299"/>
      <c r="M363" s="299"/>
    </row>
    <row r="364" spans="1:13" ht="18" hidden="1" customHeight="1" x14ac:dyDescent="0.2">
      <c r="A364" s="300">
        <f>+入力表!A374</f>
        <v>0</v>
      </c>
      <c r="B364" s="301"/>
      <c r="C364" s="301"/>
      <c r="D364" s="301"/>
      <c r="E364" s="302">
        <f>+IF(入力表!F$12=0,入力表!B374,入力表!J374)</f>
        <v>0</v>
      </c>
      <c r="F364" s="302"/>
      <c r="G364" s="302"/>
      <c r="H364" s="302" t="str">
        <f>IF(LEN(予定価格!G362)=0,"",IF(AND(LEN(予定価格!G362)=1,LEN(予定価格!H362)=1),0,IF(入力表!$F$1951=0,"",入力表!F374)))</f>
        <v/>
      </c>
      <c r="I364" s="302"/>
      <c r="J364" s="303"/>
      <c r="K364" s="298"/>
      <c r="L364" s="299"/>
      <c r="M364" s="299"/>
    </row>
    <row r="365" spans="1:13" ht="18" hidden="1" customHeight="1" x14ac:dyDescent="0.2">
      <c r="A365" s="300">
        <f>+入力表!A375</f>
        <v>0</v>
      </c>
      <c r="B365" s="301"/>
      <c r="C365" s="301"/>
      <c r="D365" s="301"/>
      <c r="E365" s="302">
        <f>+IF(入力表!F$12=0,入力表!B375,入力表!J375)</f>
        <v>0</v>
      </c>
      <c r="F365" s="302"/>
      <c r="G365" s="302"/>
      <c r="H365" s="302" t="str">
        <f>IF(LEN(予定価格!G363)=0,"",IF(AND(LEN(予定価格!G363)=1,LEN(予定価格!H363)=1),0,IF(入力表!$F$1951=0,"",入力表!F375)))</f>
        <v/>
      </c>
      <c r="I365" s="302"/>
      <c r="J365" s="303"/>
      <c r="K365" s="298"/>
      <c r="L365" s="299"/>
      <c r="M365" s="299"/>
    </row>
    <row r="366" spans="1:13" ht="18" hidden="1" customHeight="1" x14ac:dyDescent="0.2">
      <c r="A366" s="300">
        <f>+入力表!A376</f>
        <v>0</v>
      </c>
      <c r="B366" s="301"/>
      <c r="C366" s="301"/>
      <c r="D366" s="301"/>
      <c r="E366" s="302">
        <f>+IF(入力表!F$12=0,入力表!B376,入力表!J376)</f>
        <v>0</v>
      </c>
      <c r="F366" s="302"/>
      <c r="G366" s="302"/>
      <c r="H366" s="302" t="str">
        <f>IF(LEN(予定価格!G364)=0,"",IF(AND(LEN(予定価格!G364)=1,LEN(予定価格!H364)=1),0,IF(入力表!$F$1951=0,"",入力表!F376)))</f>
        <v/>
      </c>
      <c r="I366" s="302"/>
      <c r="J366" s="303"/>
      <c r="K366" s="298"/>
      <c r="L366" s="299"/>
      <c r="M366" s="299"/>
    </row>
    <row r="367" spans="1:13" ht="18" hidden="1" customHeight="1" x14ac:dyDescent="0.2">
      <c r="A367" s="300">
        <f>+入力表!A377</f>
        <v>0</v>
      </c>
      <c r="B367" s="301"/>
      <c r="C367" s="301"/>
      <c r="D367" s="301"/>
      <c r="E367" s="302">
        <f>+IF(入力表!F$12=0,入力表!B377,入力表!J377)</f>
        <v>0</v>
      </c>
      <c r="F367" s="302"/>
      <c r="G367" s="302"/>
      <c r="H367" s="302" t="str">
        <f>IF(LEN(予定価格!G365)=0,"",IF(AND(LEN(予定価格!G365)=1,LEN(予定価格!H365)=1),0,IF(入力表!$F$1951=0,"",入力表!F377)))</f>
        <v/>
      </c>
      <c r="I367" s="302"/>
      <c r="J367" s="303"/>
      <c r="K367" s="298"/>
      <c r="L367" s="299"/>
      <c r="M367" s="299"/>
    </row>
    <row r="368" spans="1:13" ht="18" hidden="1" customHeight="1" x14ac:dyDescent="0.2">
      <c r="A368" s="300">
        <f>+入力表!A378</f>
        <v>0</v>
      </c>
      <c r="B368" s="301"/>
      <c r="C368" s="301"/>
      <c r="D368" s="301"/>
      <c r="E368" s="302">
        <f>+IF(入力表!F$12=0,入力表!B378,入力表!J378)</f>
        <v>0</v>
      </c>
      <c r="F368" s="302"/>
      <c r="G368" s="302"/>
      <c r="H368" s="302" t="str">
        <f>IF(LEN(予定価格!G366)=0,"",IF(AND(LEN(予定価格!G366)=1,LEN(予定価格!H366)=1),0,IF(入力表!$F$1951=0,"",入力表!F378)))</f>
        <v/>
      </c>
      <c r="I368" s="302"/>
      <c r="J368" s="303"/>
      <c r="K368" s="298"/>
      <c r="L368" s="299"/>
      <c r="M368" s="299"/>
    </row>
    <row r="369" spans="1:13" ht="18" hidden="1" customHeight="1" x14ac:dyDescent="0.2">
      <c r="A369" s="300">
        <f>+入力表!A379</f>
        <v>0</v>
      </c>
      <c r="B369" s="301"/>
      <c r="C369" s="301"/>
      <c r="D369" s="301"/>
      <c r="E369" s="302">
        <f>+IF(入力表!F$12=0,入力表!B379,入力表!J379)</f>
        <v>0</v>
      </c>
      <c r="F369" s="302"/>
      <c r="G369" s="302"/>
      <c r="H369" s="302" t="str">
        <f>IF(LEN(予定価格!G367)=0,"",IF(AND(LEN(予定価格!G367)=1,LEN(予定価格!H367)=1),0,IF(入力表!$F$1951=0,"",入力表!F379)))</f>
        <v/>
      </c>
      <c r="I369" s="302"/>
      <c r="J369" s="303"/>
      <c r="K369" s="298"/>
      <c r="L369" s="299"/>
      <c r="M369" s="299"/>
    </row>
    <row r="370" spans="1:13" ht="18" hidden="1" customHeight="1" x14ac:dyDescent="0.2">
      <c r="A370" s="300">
        <f>+入力表!A380</f>
        <v>0</v>
      </c>
      <c r="B370" s="301"/>
      <c r="C370" s="301"/>
      <c r="D370" s="301"/>
      <c r="E370" s="302">
        <f>+IF(入力表!F$12=0,入力表!B380,入力表!J380)</f>
        <v>0</v>
      </c>
      <c r="F370" s="302"/>
      <c r="G370" s="302"/>
      <c r="H370" s="302" t="str">
        <f>IF(LEN(予定価格!G368)=0,"",IF(AND(LEN(予定価格!G368)=1,LEN(予定価格!H368)=1),0,IF(入力表!$F$1951=0,"",入力表!F380)))</f>
        <v/>
      </c>
      <c r="I370" s="302"/>
      <c r="J370" s="303"/>
      <c r="K370" s="298"/>
      <c r="L370" s="299"/>
      <c r="M370" s="299"/>
    </row>
    <row r="371" spans="1:13" ht="18" hidden="1" customHeight="1" x14ac:dyDescent="0.2">
      <c r="A371" s="300">
        <f>+入力表!A381</f>
        <v>0</v>
      </c>
      <c r="B371" s="301"/>
      <c r="C371" s="301"/>
      <c r="D371" s="301"/>
      <c r="E371" s="302">
        <f>+IF(入力表!F$12=0,入力表!B381,入力表!J381)</f>
        <v>0</v>
      </c>
      <c r="F371" s="302"/>
      <c r="G371" s="302"/>
      <c r="H371" s="302" t="str">
        <f>IF(LEN(予定価格!G369)=0,"",IF(AND(LEN(予定価格!G369)=1,LEN(予定価格!H369)=1),0,IF(入力表!$F$1951=0,"",入力表!F381)))</f>
        <v/>
      </c>
      <c r="I371" s="302"/>
      <c r="J371" s="303"/>
      <c r="K371" s="298"/>
      <c r="L371" s="299"/>
      <c r="M371" s="299"/>
    </row>
    <row r="372" spans="1:13" ht="18" hidden="1" customHeight="1" x14ac:dyDescent="0.2">
      <c r="A372" s="300">
        <f>+入力表!A382</f>
        <v>0</v>
      </c>
      <c r="B372" s="301"/>
      <c r="C372" s="301"/>
      <c r="D372" s="301"/>
      <c r="E372" s="302">
        <f>+IF(入力表!F$12=0,入力表!B382,入力表!J382)</f>
        <v>0</v>
      </c>
      <c r="F372" s="302"/>
      <c r="G372" s="302"/>
      <c r="H372" s="302" t="str">
        <f>IF(LEN(予定価格!G370)=0,"",IF(AND(LEN(予定価格!G370)=1,LEN(予定価格!H370)=1),0,IF(入力表!$F$1951=0,"",入力表!F382)))</f>
        <v/>
      </c>
      <c r="I372" s="302"/>
      <c r="J372" s="303"/>
      <c r="K372" s="298"/>
      <c r="L372" s="299"/>
      <c r="M372" s="299"/>
    </row>
    <row r="373" spans="1:13" ht="18" hidden="1" customHeight="1" x14ac:dyDescent="0.2">
      <c r="A373" s="300">
        <f>+入力表!A383</f>
        <v>0</v>
      </c>
      <c r="B373" s="301"/>
      <c r="C373" s="301"/>
      <c r="D373" s="301"/>
      <c r="E373" s="302">
        <f>+IF(入力表!F$12=0,入力表!B383,入力表!J383)</f>
        <v>0</v>
      </c>
      <c r="F373" s="302"/>
      <c r="G373" s="302"/>
      <c r="H373" s="302" t="str">
        <f>IF(LEN(予定価格!G371)=0,"",IF(AND(LEN(予定価格!G371)=1,LEN(予定価格!H371)=1),0,IF(入力表!$F$1951=0,"",入力表!F383)))</f>
        <v/>
      </c>
      <c r="I373" s="302"/>
      <c r="J373" s="303"/>
      <c r="K373" s="298"/>
      <c r="L373" s="299"/>
      <c r="M373" s="299"/>
    </row>
    <row r="374" spans="1:13" ht="18" hidden="1" customHeight="1" x14ac:dyDescent="0.2">
      <c r="A374" s="300">
        <f>+入力表!A384</f>
        <v>0</v>
      </c>
      <c r="B374" s="301"/>
      <c r="C374" s="301"/>
      <c r="D374" s="301"/>
      <c r="E374" s="302">
        <f>+IF(入力表!F$12=0,入力表!B384,入力表!J384)</f>
        <v>0</v>
      </c>
      <c r="F374" s="302"/>
      <c r="G374" s="302"/>
      <c r="H374" s="302" t="str">
        <f>IF(LEN(予定価格!G372)=0,"",IF(AND(LEN(予定価格!G372)=1,LEN(予定価格!H372)=1),0,IF(入力表!$F$1951=0,"",入力表!F384)))</f>
        <v/>
      </c>
      <c r="I374" s="302"/>
      <c r="J374" s="303"/>
      <c r="K374" s="298"/>
      <c r="L374" s="299"/>
      <c r="M374" s="299"/>
    </row>
    <row r="375" spans="1:13" ht="18" hidden="1" customHeight="1" x14ac:dyDescent="0.2">
      <c r="A375" s="300">
        <f>+入力表!A385</f>
        <v>0</v>
      </c>
      <c r="B375" s="301"/>
      <c r="C375" s="301"/>
      <c r="D375" s="301"/>
      <c r="E375" s="302">
        <f>+IF(入力表!F$12=0,入力表!B385,入力表!J385)</f>
        <v>0</v>
      </c>
      <c r="F375" s="302"/>
      <c r="G375" s="302"/>
      <c r="H375" s="302" t="str">
        <f>IF(LEN(予定価格!G373)=0,"",IF(AND(LEN(予定価格!G373)=1,LEN(予定価格!H373)=1),0,IF(入力表!$F$1951=0,"",入力表!F385)))</f>
        <v/>
      </c>
      <c r="I375" s="302"/>
      <c r="J375" s="303"/>
      <c r="K375" s="298"/>
      <c r="L375" s="299"/>
      <c r="M375" s="299"/>
    </row>
    <row r="376" spans="1:13" ht="18" hidden="1" customHeight="1" x14ac:dyDescent="0.2">
      <c r="A376" s="300">
        <f>+入力表!A386</f>
        <v>0</v>
      </c>
      <c r="B376" s="301"/>
      <c r="C376" s="301"/>
      <c r="D376" s="301"/>
      <c r="E376" s="302">
        <f>+IF(入力表!F$12=0,入力表!B386,入力表!J386)</f>
        <v>0</v>
      </c>
      <c r="F376" s="302"/>
      <c r="G376" s="302"/>
      <c r="H376" s="302" t="str">
        <f>IF(LEN(予定価格!G374)=0,"",IF(AND(LEN(予定価格!G374)=1,LEN(予定価格!H374)=1),0,IF(入力表!$F$1951=0,"",入力表!F386)))</f>
        <v/>
      </c>
      <c r="I376" s="302"/>
      <c r="J376" s="303"/>
      <c r="K376" s="298"/>
      <c r="L376" s="299"/>
      <c r="M376" s="299"/>
    </row>
    <row r="377" spans="1:13" ht="18" hidden="1" customHeight="1" x14ac:dyDescent="0.2">
      <c r="A377" s="300">
        <f>+入力表!A387</f>
        <v>0</v>
      </c>
      <c r="B377" s="301"/>
      <c r="C377" s="301"/>
      <c r="D377" s="301"/>
      <c r="E377" s="302">
        <f>+IF(入力表!F$12=0,入力表!B387,入力表!J387)</f>
        <v>0</v>
      </c>
      <c r="F377" s="302"/>
      <c r="G377" s="302"/>
      <c r="H377" s="302" t="str">
        <f>IF(LEN(予定価格!G375)=0,"",IF(AND(LEN(予定価格!G375)=1,LEN(予定価格!H375)=1),0,IF(入力表!$F$1951=0,"",入力表!F387)))</f>
        <v/>
      </c>
      <c r="I377" s="302"/>
      <c r="J377" s="303"/>
      <c r="K377" s="298"/>
      <c r="L377" s="299"/>
      <c r="M377" s="299"/>
    </row>
    <row r="378" spans="1:13" ht="18" hidden="1" customHeight="1" x14ac:dyDescent="0.2">
      <c r="A378" s="300">
        <f>+入力表!A388</f>
        <v>0</v>
      </c>
      <c r="B378" s="301"/>
      <c r="C378" s="301"/>
      <c r="D378" s="301"/>
      <c r="E378" s="302">
        <f>+IF(入力表!F$12=0,入力表!B388,入力表!J388)</f>
        <v>0</v>
      </c>
      <c r="F378" s="302"/>
      <c r="G378" s="302"/>
      <c r="H378" s="302" t="str">
        <f>IF(LEN(予定価格!G376)=0,"",IF(AND(LEN(予定価格!G376)=1,LEN(予定価格!H376)=1),0,IF(入力表!$F$1951=0,"",入力表!F388)))</f>
        <v/>
      </c>
      <c r="I378" s="302"/>
      <c r="J378" s="303"/>
      <c r="K378" s="298"/>
      <c r="L378" s="299"/>
      <c r="M378" s="299"/>
    </row>
    <row r="379" spans="1:13" ht="18" hidden="1" customHeight="1" x14ac:dyDescent="0.2">
      <c r="A379" s="300">
        <f>+入力表!A389</f>
        <v>0</v>
      </c>
      <c r="B379" s="301"/>
      <c r="C379" s="301"/>
      <c r="D379" s="301"/>
      <c r="E379" s="302">
        <f>+IF(入力表!F$12=0,入力表!B389,入力表!J389)</f>
        <v>0</v>
      </c>
      <c r="F379" s="302"/>
      <c r="G379" s="302"/>
      <c r="H379" s="302" t="str">
        <f>IF(LEN(予定価格!G377)=0,"",IF(AND(LEN(予定価格!G377)=1,LEN(予定価格!H377)=1),0,IF(入力表!$F$1951=0,"",入力表!F389)))</f>
        <v/>
      </c>
      <c r="I379" s="302"/>
      <c r="J379" s="303"/>
      <c r="K379" s="298"/>
      <c r="L379" s="299"/>
      <c r="M379" s="299"/>
    </row>
    <row r="380" spans="1:13" ht="18" hidden="1" customHeight="1" x14ac:dyDescent="0.2">
      <c r="A380" s="300">
        <f>+入力表!A390</f>
        <v>0</v>
      </c>
      <c r="B380" s="301"/>
      <c r="C380" s="301"/>
      <c r="D380" s="301"/>
      <c r="E380" s="302">
        <f>+IF(入力表!F$12=0,入力表!B390,入力表!J390)</f>
        <v>0</v>
      </c>
      <c r="F380" s="302"/>
      <c r="G380" s="302"/>
      <c r="H380" s="302" t="str">
        <f>IF(LEN(予定価格!G378)=0,"",IF(AND(LEN(予定価格!G378)=1,LEN(予定価格!H378)=1),0,IF(入力表!$F$1951=0,"",入力表!F390)))</f>
        <v/>
      </c>
      <c r="I380" s="302"/>
      <c r="J380" s="303"/>
      <c r="K380" s="298"/>
      <c r="L380" s="299"/>
      <c r="M380" s="299"/>
    </row>
    <row r="381" spans="1:13" ht="18" hidden="1" customHeight="1" x14ac:dyDescent="0.2">
      <c r="A381" s="300">
        <f>+入力表!A391</f>
        <v>0</v>
      </c>
      <c r="B381" s="301"/>
      <c r="C381" s="301"/>
      <c r="D381" s="301"/>
      <c r="E381" s="302">
        <f>+IF(入力表!F$12=0,入力表!B391,入力表!J391)</f>
        <v>0</v>
      </c>
      <c r="F381" s="302"/>
      <c r="G381" s="302"/>
      <c r="H381" s="302" t="str">
        <f>IF(LEN(予定価格!G379)=0,"",IF(AND(LEN(予定価格!G379)=1,LEN(予定価格!H379)=1),0,IF(入力表!$F$1951=0,"",入力表!F391)))</f>
        <v/>
      </c>
      <c r="I381" s="302"/>
      <c r="J381" s="303"/>
      <c r="K381" s="298"/>
      <c r="L381" s="299"/>
      <c r="M381" s="299"/>
    </row>
    <row r="382" spans="1:13" ht="18" hidden="1" customHeight="1" x14ac:dyDescent="0.2">
      <c r="A382" s="300">
        <f>+入力表!A392</f>
        <v>0</v>
      </c>
      <c r="B382" s="301"/>
      <c r="C382" s="301"/>
      <c r="D382" s="301"/>
      <c r="E382" s="302">
        <f>+IF(入力表!F$12=0,入力表!B392,入力表!J392)</f>
        <v>0</v>
      </c>
      <c r="F382" s="302"/>
      <c r="G382" s="302"/>
      <c r="H382" s="302" t="str">
        <f>IF(LEN(予定価格!G380)=0,"",IF(AND(LEN(予定価格!G380)=1,LEN(予定価格!H380)=1),0,IF(入力表!$F$1951=0,"",入力表!F392)))</f>
        <v/>
      </c>
      <c r="I382" s="302"/>
      <c r="J382" s="303"/>
      <c r="K382" s="298"/>
      <c r="L382" s="299"/>
      <c r="M382" s="299"/>
    </row>
    <row r="383" spans="1:13" ht="18" hidden="1" customHeight="1" x14ac:dyDescent="0.2">
      <c r="A383" s="300">
        <f>+入力表!A393</f>
        <v>0</v>
      </c>
      <c r="B383" s="301"/>
      <c r="C383" s="301"/>
      <c r="D383" s="301"/>
      <c r="E383" s="302">
        <f>+IF(入力表!F$12=0,入力表!B393,入力表!J393)</f>
        <v>0</v>
      </c>
      <c r="F383" s="302"/>
      <c r="G383" s="302"/>
      <c r="H383" s="302" t="str">
        <f>IF(LEN(予定価格!G381)=0,"",IF(AND(LEN(予定価格!G381)=1,LEN(予定価格!H381)=1),0,IF(入力表!$F$1951=0,"",入力表!F393)))</f>
        <v/>
      </c>
      <c r="I383" s="302"/>
      <c r="J383" s="303"/>
      <c r="K383" s="298"/>
      <c r="L383" s="299"/>
      <c r="M383" s="299"/>
    </row>
    <row r="384" spans="1:13" ht="18" hidden="1" customHeight="1" x14ac:dyDescent="0.2">
      <c r="A384" s="300">
        <f>+入力表!A394</f>
        <v>0</v>
      </c>
      <c r="B384" s="301"/>
      <c r="C384" s="301"/>
      <c r="D384" s="301"/>
      <c r="E384" s="302">
        <f>+IF(入力表!F$12=0,入力表!B394,入力表!J394)</f>
        <v>0</v>
      </c>
      <c r="F384" s="302"/>
      <c r="G384" s="302"/>
      <c r="H384" s="302" t="str">
        <f>IF(LEN(予定価格!G382)=0,"",IF(AND(LEN(予定価格!G382)=1,LEN(予定価格!H382)=1),0,IF(入力表!$F$1951=0,"",入力表!F394)))</f>
        <v/>
      </c>
      <c r="I384" s="302"/>
      <c r="J384" s="303"/>
      <c r="K384" s="298"/>
      <c r="L384" s="299"/>
      <c r="M384" s="299"/>
    </row>
    <row r="385" spans="1:13" ht="18" hidden="1" customHeight="1" x14ac:dyDescent="0.2">
      <c r="A385" s="300">
        <f>+入力表!A395</f>
        <v>0</v>
      </c>
      <c r="B385" s="301"/>
      <c r="C385" s="301"/>
      <c r="D385" s="301"/>
      <c r="E385" s="302">
        <f>+IF(入力表!F$12=0,入力表!B395,入力表!J395)</f>
        <v>0</v>
      </c>
      <c r="F385" s="302"/>
      <c r="G385" s="302"/>
      <c r="H385" s="302" t="str">
        <f>IF(LEN(予定価格!G383)=0,"",IF(AND(LEN(予定価格!G383)=1,LEN(予定価格!H383)=1),0,IF(入力表!$F$1951=0,"",入力表!F395)))</f>
        <v/>
      </c>
      <c r="I385" s="302"/>
      <c r="J385" s="303"/>
      <c r="K385" s="298"/>
      <c r="L385" s="299"/>
      <c r="M385" s="299"/>
    </row>
    <row r="386" spans="1:13" ht="18" hidden="1" customHeight="1" x14ac:dyDescent="0.2">
      <c r="A386" s="300">
        <f>+入力表!A396</f>
        <v>0</v>
      </c>
      <c r="B386" s="301"/>
      <c r="C386" s="301"/>
      <c r="D386" s="301"/>
      <c r="E386" s="302">
        <f>+IF(入力表!F$12=0,入力表!B396,入力表!J396)</f>
        <v>0</v>
      </c>
      <c r="F386" s="302"/>
      <c r="G386" s="302"/>
      <c r="H386" s="302" t="str">
        <f>IF(LEN(予定価格!G384)=0,"",IF(AND(LEN(予定価格!G384)=1,LEN(予定価格!H384)=1),0,IF(入力表!$F$1951=0,"",入力表!F396)))</f>
        <v/>
      </c>
      <c r="I386" s="302"/>
      <c r="J386" s="303"/>
      <c r="K386" s="298"/>
      <c r="L386" s="299"/>
      <c r="M386" s="299"/>
    </row>
    <row r="387" spans="1:13" ht="18" hidden="1" customHeight="1" x14ac:dyDescent="0.2">
      <c r="A387" s="342">
        <f>+入力表!A397</f>
        <v>0</v>
      </c>
      <c r="B387" s="343"/>
      <c r="C387" s="343"/>
      <c r="D387" s="343"/>
      <c r="E387" s="336">
        <f>SUM(E388:G428)</f>
        <v>0</v>
      </c>
      <c r="F387" s="336"/>
      <c r="G387" s="336"/>
      <c r="H387" s="336" t="str">
        <f>IF(LEN(予定価格!G385)=0,"",IF(AND(LEN(予定価格!G385)=1,LEN(予定価格!H385)=1),0,IF(入力表!$F$1951=0,"",入力表!F397)))</f>
        <v/>
      </c>
      <c r="I387" s="336"/>
      <c r="J387" s="337"/>
      <c r="K387" s="298">
        <f>SUM(E388:G428)</f>
        <v>0</v>
      </c>
      <c r="L387" s="299">
        <f>K387*入力表!D1953</f>
        <v>0</v>
      </c>
      <c r="M387" s="299">
        <f>K387+L387</f>
        <v>0</v>
      </c>
    </row>
    <row r="388" spans="1:13" ht="18" hidden="1" customHeight="1" x14ac:dyDescent="0.2">
      <c r="A388" s="300">
        <f>+入力表!A398</f>
        <v>0</v>
      </c>
      <c r="B388" s="301"/>
      <c r="C388" s="301"/>
      <c r="D388" s="301"/>
      <c r="E388" s="302">
        <f>+IF(入力表!F$12=0,入力表!B398,入力表!J398)</f>
        <v>0</v>
      </c>
      <c r="F388" s="302"/>
      <c r="G388" s="302"/>
      <c r="H388" s="302" t="str">
        <f>IF(LEN(予定価格!G386)=0,"",IF(AND(LEN(予定価格!G386)=1,LEN(予定価格!H386)=1),0,IF(入力表!$F$1951=0,"",入力表!F398)))</f>
        <v/>
      </c>
      <c r="I388" s="302"/>
      <c r="J388" s="303"/>
      <c r="K388" s="298"/>
      <c r="L388" s="299"/>
      <c r="M388" s="299"/>
    </row>
    <row r="389" spans="1:13" ht="18" hidden="1" customHeight="1" x14ac:dyDescent="0.2">
      <c r="A389" s="300">
        <f>+入力表!A399</f>
        <v>0</v>
      </c>
      <c r="B389" s="301"/>
      <c r="C389" s="301"/>
      <c r="D389" s="301"/>
      <c r="E389" s="302">
        <f>+IF(入力表!F$12=0,入力表!B399,入力表!J399)</f>
        <v>0</v>
      </c>
      <c r="F389" s="302"/>
      <c r="G389" s="302"/>
      <c r="H389" s="302" t="str">
        <f>IF(LEN(予定価格!G387)=0,"",IF(AND(LEN(予定価格!G387)=1,LEN(予定価格!H387)=1),0,IF(入力表!$F$1951=0,"",入力表!F399)))</f>
        <v/>
      </c>
      <c r="I389" s="302"/>
      <c r="J389" s="303"/>
      <c r="K389" s="298"/>
      <c r="L389" s="299"/>
      <c r="M389" s="299"/>
    </row>
    <row r="390" spans="1:13" ht="18" hidden="1" customHeight="1" x14ac:dyDescent="0.2">
      <c r="A390" s="300">
        <f>+入力表!A400</f>
        <v>0</v>
      </c>
      <c r="B390" s="301"/>
      <c r="C390" s="301"/>
      <c r="D390" s="301"/>
      <c r="E390" s="302">
        <f>+IF(入力表!F$12=0,入力表!B400,入力表!J400)</f>
        <v>0</v>
      </c>
      <c r="F390" s="302"/>
      <c r="G390" s="302"/>
      <c r="H390" s="302" t="str">
        <f>IF(LEN(予定価格!G388)=0,"",IF(AND(LEN(予定価格!G388)=1,LEN(予定価格!H388)=1),0,IF(入力表!$F$1951=0,"",入力表!F400)))</f>
        <v/>
      </c>
      <c r="I390" s="302"/>
      <c r="J390" s="303"/>
      <c r="K390" s="298"/>
      <c r="L390" s="299"/>
      <c r="M390" s="299"/>
    </row>
    <row r="391" spans="1:13" ht="18" hidden="1" customHeight="1" x14ac:dyDescent="0.2">
      <c r="A391" s="300">
        <f>+入力表!A401</f>
        <v>0</v>
      </c>
      <c r="B391" s="301"/>
      <c r="C391" s="301"/>
      <c r="D391" s="301"/>
      <c r="E391" s="302">
        <f>+IF(入力表!F$12=0,入力表!B401,入力表!J401)</f>
        <v>0</v>
      </c>
      <c r="F391" s="302"/>
      <c r="G391" s="302"/>
      <c r="H391" s="302" t="str">
        <f>IF(LEN(予定価格!G389)=0,"",IF(AND(LEN(予定価格!G389)=1,LEN(予定価格!H389)=1),0,IF(入力表!$F$1951=0,"",入力表!F401)))</f>
        <v/>
      </c>
      <c r="I391" s="302"/>
      <c r="J391" s="303"/>
      <c r="K391" s="298"/>
      <c r="L391" s="299"/>
      <c r="M391" s="299"/>
    </row>
    <row r="392" spans="1:13" ht="18" hidden="1" customHeight="1" x14ac:dyDescent="0.2">
      <c r="A392" s="300">
        <f>+入力表!A402</f>
        <v>0</v>
      </c>
      <c r="B392" s="301"/>
      <c r="C392" s="301"/>
      <c r="D392" s="301"/>
      <c r="E392" s="302">
        <f>+IF(入力表!F$12=0,入力表!B402,入力表!J402)</f>
        <v>0</v>
      </c>
      <c r="F392" s="302"/>
      <c r="G392" s="302"/>
      <c r="H392" s="302" t="str">
        <f>IF(LEN(予定価格!G390)=0,"",IF(AND(LEN(予定価格!G390)=1,LEN(予定価格!H390)=1),0,IF(入力表!$F$1951=0,"",入力表!F402)))</f>
        <v/>
      </c>
      <c r="I392" s="302"/>
      <c r="J392" s="303"/>
      <c r="K392" s="298"/>
      <c r="L392" s="299"/>
      <c r="M392" s="299"/>
    </row>
    <row r="393" spans="1:13" ht="18" hidden="1" customHeight="1" x14ac:dyDescent="0.2">
      <c r="A393" s="300">
        <f>+入力表!A403</f>
        <v>0</v>
      </c>
      <c r="B393" s="301"/>
      <c r="C393" s="301"/>
      <c r="D393" s="301"/>
      <c r="E393" s="302">
        <f>+IF(入力表!F$12=0,入力表!B403,入力表!J403)</f>
        <v>0</v>
      </c>
      <c r="F393" s="302"/>
      <c r="G393" s="302"/>
      <c r="H393" s="302" t="str">
        <f>IF(LEN(予定価格!G391)=0,"",IF(AND(LEN(予定価格!G391)=1,LEN(予定価格!H391)=1),0,IF(入力表!$F$1951=0,"",入力表!F403)))</f>
        <v/>
      </c>
      <c r="I393" s="302"/>
      <c r="J393" s="303"/>
      <c r="K393" s="298"/>
      <c r="L393" s="299"/>
      <c r="M393" s="299"/>
    </row>
    <row r="394" spans="1:13" ht="18" hidden="1" customHeight="1" x14ac:dyDescent="0.2">
      <c r="A394" s="300">
        <f>+入力表!A404</f>
        <v>0</v>
      </c>
      <c r="B394" s="301"/>
      <c r="C394" s="301"/>
      <c r="D394" s="301"/>
      <c r="E394" s="302">
        <f>+IF(入力表!F$12=0,入力表!B404,入力表!J404)</f>
        <v>0</v>
      </c>
      <c r="F394" s="302"/>
      <c r="G394" s="302"/>
      <c r="H394" s="302" t="str">
        <f>IF(LEN(予定価格!G392)=0,"",IF(AND(LEN(予定価格!G392)=1,LEN(予定価格!H392)=1),0,IF(入力表!$F$1951=0,"",入力表!F404)))</f>
        <v/>
      </c>
      <c r="I394" s="302"/>
      <c r="J394" s="303"/>
      <c r="K394" s="298"/>
      <c r="L394" s="299"/>
      <c r="M394" s="299"/>
    </row>
    <row r="395" spans="1:13" ht="18" hidden="1" customHeight="1" x14ac:dyDescent="0.2">
      <c r="A395" s="300">
        <f>+入力表!A405</f>
        <v>0</v>
      </c>
      <c r="B395" s="301"/>
      <c r="C395" s="301"/>
      <c r="D395" s="301"/>
      <c r="E395" s="302">
        <f>+IF(入力表!F$12=0,入力表!B405,入力表!J405)</f>
        <v>0</v>
      </c>
      <c r="F395" s="302"/>
      <c r="G395" s="302"/>
      <c r="H395" s="302" t="str">
        <f>IF(LEN(予定価格!G393)=0,"",IF(AND(LEN(予定価格!G393)=1,LEN(予定価格!H393)=1),0,IF(入力表!$F$1951=0,"",入力表!F405)))</f>
        <v/>
      </c>
      <c r="I395" s="302"/>
      <c r="J395" s="303"/>
      <c r="K395" s="298"/>
      <c r="L395" s="299"/>
      <c r="M395" s="299"/>
    </row>
    <row r="396" spans="1:13" ht="18" hidden="1" customHeight="1" x14ac:dyDescent="0.2">
      <c r="A396" s="300">
        <f>+入力表!A406</f>
        <v>0</v>
      </c>
      <c r="B396" s="301"/>
      <c r="C396" s="301"/>
      <c r="D396" s="301"/>
      <c r="E396" s="302">
        <f>+IF(入力表!F$12=0,入力表!B406,入力表!J406)</f>
        <v>0</v>
      </c>
      <c r="F396" s="302"/>
      <c r="G396" s="302"/>
      <c r="H396" s="302" t="str">
        <f>IF(LEN(予定価格!G394)=0,"",IF(AND(LEN(予定価格!G394)=1,LEN(予定価格!H394)=1),0,IF(入力表!$F$1951=0,"",入力表!F406)))</f>
        <v/>
      </c>
      <c r="I396" s="302"/>
      <c r="J396" s="303"/>
      <c r="K396" s="298"/>
      <c r="L396" s="299"/>
      <c r="M396" s="299"/>
    </row>
    <row r="397" spans="1:13" ht="18" hidden="1" customHeight="1" x14ac:dyDescent="0.2">
      <c r="A397" s="300">
        <f>+入力表!A407</f>
        <v>0</v>
      </c>
      <c r="B397" s="301"/>
      <c r="C397" s="301"/>
      <c r="D397" s="301"/>
      <c r="E397" s="302">
        <f>+IF(入力表!F$12=0,入力表!B407,入力表!J407)</f>
        <v>0</v>
      </c>
      <c r="F397" s="302"/>
      <c r="G397" s="302"/>
      <c r="H397" s="302" t="str">
        <f>IF(LEN(予定価格!G395)=0,"",IF(AND(LEN(予定価格!G395)=1,LEN(予定価格!H395)=1),0,IF(入力表!$F$1951=0,"",入力表!F407)))</f>
        <v/>
      </c>
      <c r="I397" s="302"/>
      <c r="J397" s="303"/>
      <c r="K397" s="298"/>
      <c r="L397" s="299"/>
      <c r="M397" s="299"/>
    </row>
    <row r="398" spans="1:13" ht="18" hidden="1" customHeight="1" x14ac:dyDescent="0.2">
      <c r="A398" s="300">
        <f>+入力表!A408</f>
        <v>0</v>
      </c>
      <c r="B398" s="301"/>
      <c r="C398" s="301"/>
      <c r="D398" s="301"/>
      <c r="E398" s="302">
        <f>+IF(入力表!F$12=0,入力表!B408,入力表!J408)</f>
        <v>0</v>
      </c>
      <c r="F398" s="302"/>
      <c r="G398" s="302"/>
      <c r="H398" s="302" t="str">
        <f>IF(LEN(予定価格!G396)=0,"",IF(AND(LEN(予定価格!G396)=1,LEN(予定価格!H396)=1),0,IF(入力表!$F$1951=0,"",入力表!F408)))</f>
        <v/>
      </c>
      <c r="I398" s="302"/>
      <c r="J398" s="303"/>
      <c r="K398" s="298"/>
      <c r="L398" s="299"/>
      <c r="M398" s="299"/>
    </row>
    <row r="399" spans="1:13" ht="18" hidden="1" customHeight="1" x14ac:dyDescent="0.2">
      <c r="A399" s="300">
        <f>+入力表!A409</f>
        <v>0</v>
      </c>
      <c r="B399" s="301"/>
      <c r="C399" s="301"/>
      <c r="D399" s="301"/>
      <c r="E399" s="302">
        <f>+IF(入力表!F$12=0,入力表!B409,入力表!J409)</f>
        <v>0</v>
      </c>
      <c r="F399" s="302"/>
      <c r="G399" s="302"/>
      <c r="H399" s="302" t="str">
        <f>IF(LEN(予定価格!G397)=0,"",IF(AND(LEN(予定価格!G397)=1,LEN(予定価格!H397)=1),0,IF(入力表!$F$1951=0,"",入力表!F409)))</f>
        <v/>
      </c>
      <c r="I399" s="302"/>
      <c r="J399" s="303"/>
      <c r="K399" s="298"/>
      <c r="L399" s="299"/>
      <c r="M399" s="299"/>
    </row>
    <row r="400" spans="1:13" ht="18" hidden="1" customHeight="1" x14ac:dyDescent="0.2">
      <c r="A400" s="300">
        <f>+入力表!A410</f>
        <v>0</v>
      </c>
      <c r="B400" s="301"/>
      <c r="C400" s="301"/>
      <c r="D400" s="301"/>
      <c r="E400" s="302">
        <f>+IF(入力表!F$12=0,入力表!B410,入力表!J410)</f>
        <v>0</v>
      </c>
      <c r="F400" s="302"/>
      <c r="G400" s="302"/>
      <c r="H400" s="302" t="str">
        <f>IF(LEN(予定価格!G398)=0,"",IF(AND(LEN(予定価格!G398)=1,LEN(予定価格!H398)=1),0,IF(入力表!$F$1951=0,"",入力表!F410)))</f>
        <v/>
      </c>
      <c r="I400" s="302"/>
      <c r="J400" s="303"/>
      <c r="K400" s="298"/>
      <c r="L400" s="299"/>
      <c r="M400" s="299"/>
    </row>
    <row r="401" spans="1:13" ht="18" hidden="1" customHeight="1" x14ac:dyDescent="0.2">
      <c r="A401" s="300">
        <f>+入力表!A411</f>
        <v>0</v>
      </c>
      <c r="B401" s="301"/>
      <c r="C401" s="301"/>
      <c r="D401" s="301"/>
      <c r="E401" s="302">
        <f>+IF(入力表!F$12=0,入力表!B411,入力表!J411)</f>
        <v>0</v>
      </c>
      <c r="F401" s="302"/>
      <c r="G401" s="302"/>
      <c r="H401" s="302" t="str">
        <f>IF(LEN(予定価格!G399)=0,"",IF(AND(LEN(予定価格!G399)=1,LEN(予定価格!H399)=1),0,IF(入力表!$F$1951=0,"",入力表!F411)))</f>
        <v/>
      </c>
      <c r="I401" s="302"/>
      <c r="J401" s="303"/>
      <c r="K401" s="298"/>
      <c r="L401" s="299"/>
      <c r="M401" s="299"/>
    </row>
    <row r="402" spans="1:13" ht="18" hidden="1" customHeight="1" x14ac:dyDescent="0.2">
      <c r="A402" s="300">
        <f>+入力表!A412</f>
        <v>0</v>
      </c>
      <c r="B402" s="301"/>
      <c r="C402" s="301"/>
      <c r="D402" s="301"/>
      <c r="E402" s="302">
        <f>+IF(入力表!F$12=0,入力表!B412,入力表!J412)</f>
        <v>0</v>
      </c>
      <c r="F402" s="302"/>
      <c r="G402" s="302"/>
      <c r="H402" s="302" t="str">
        <f>IF(LEN(予定価格!G400)=0,"",IF(AND(LEN(予定価格!G400)=1,LEN(予定価格!H400)=1),0,IF(入力表!$F$1951=0,"",入力表!F412)))</f>
        <v/>
      </c>
      <c r="I402" s="302"/>
      <c r="J402" s="303"/>
      <c r="K402" s="298"/>
      <c r="L402" s="299"/>
      <c r="M402" s="299"/>
    </row>
    <row r="403" spans="1:13" ht="18" hidden="1" customHeight="1" x14ac:dyDescent="0.2">
      <c r="A403" s="300">
        <f>+入力表!A413</f>
        <v>0</v>
      </c>
      <c r="B403" s="301"/>
      <c r="C403" s="301"/>
      <c r="D403" s="301"/>
      <c r="E403" s="302">
        <f>+IF(入力表!F$12=0,入力表!B413,入力表!J413)</f>
        <v>0</v>
      </c>
      <c r="F403" s="302"/>
      <c r="G403" s="302"/>
      <c r="H403" s="302" t="str">
        <f>IF(LEN(予定価格!G401)=0,"",IF(AND(LEN(予定価格!G401)=1,LEN(予定価格!H401)=1),0,IF(入力表!$F$1951=0,"",入力表!F413)))</f>
        <v/>
      </c>
      <c r="I403" s="302"/>
      <c r="J403" s="303"/>
      <c r="K403" s="298"/>
      <c r="L403" s="299"/>
      <c r="M403" s="299"/>
    </row>
    <row r="404" spans="1:13" ht="18" hidden="1" customHeight="1" x14ac:dyDescent="0.2">
      <c r="A404" s="300">
        <f>+入力表!A414</f>
        <v>0</v>
      </c>
      <c r="B404" s="301"/>
      <c r="C404" s="301"/>
      <c r="D404" s="301"/>
      <c r="E404" s="302">
        <f>+IF(入力表!F$12=0,入力表!B414,入力表!J414)</f>
        <v>0</v>
      </c>
      <c r="F404" s="302"/>
      <c r="G404" s="302"/>
      <c r="H404" s="302" t="str">
        <f>IF(LEN(予定価格!G402)=0,"",IF(AND(LEN(予定価格!G402)=1,LEN(予定価格!H402)=1),0,IF(入力表!$F$1951=0,"",入力表!F414)))</f>
        <v/>
      </c>
      <c r="I404" s="302"/>
      <c r="J404" s="303"/>
      <c r="K404" s="298"/>
      <c r="L404" s="299"/>
      <c r="M404" s="299"/>
    </row>
    <row r="405" spans="1:13" ht="18" hidden="1" customHeight="1" x14ac:dyDescent="0.2">
      <c r="A405" s="300">
        <f>+入力表!A415</f>
        <v>0</v>
      </c>
      <c r="B405" s="301"/>
      <c r="C405" s="301"/>
      <c r="D405" s="301"/>
      <c r="E405" s="302">
        <f>+IF(入力表!F$12=0,入力表!B415,入力表!J415)</f>
        <v>0</v>
      </c>
      <c r="F405" s="302"/>
      <c r="G405" s="302"/>
      <c r="H405" s="302" t="str">
        <f>IF(LEN(予定価格!G403)=0,"",IF(AND(LEN(予定価格!G403)=1,LEN(予定価格!H403)=1),0,IF(入力表!$F$1951=0,"",入力表!F415)))</f>
        <v/>
      </c>
      <c r="I405" s="302"/>
      <c r="J405" s="303"/>
      <c r="K405" s="298"/>
      <c r="L405" s="299"/>
      <c r="M405" s="299"/>
    </row>
    <row r="406" spans="1:13" ht="18" hidden="1" customHeight="1" x14ac:dyDescent="0.2">
      <c r="A406" s="300">
        <f>+入力表!A416</f>
        <v>0</v>
      </c>
      <c r="B406" s="301"/>
      <c r="C406" s="301"/>
      <c r="D406" s="301"/>
      <c r="E406" s="302">
        <f>+IF(入力表!F$12=0,入力表!B416,入力表!J416)</f>
        <v>0</v>
      </c>
      <c r="F406" s="302"/>
      <c r="G406" s="302"/>
      <c r="H406" s="302" t="str">
        <f>IF(LEN(予定価格!G404)=0,"",IF(AND(LEN(予定価格!G404)=1,LEN(予定価格!H404)=1),0,IF(入力表!$F$1951=0,"",入力表!F416)))</f>
        <v/>
      </c>
      <c r="I406" s="302"/>
      <c r="J406" s="303"/>
      <c r="K406" s="298"/>
      <c r="L406" s="299"/>
      <c r="M406" s="299"/>
    </row>
    <row r="407" spans="1:13" ht="18" hidden="1" customHeight="1" x14ac:dyDescent="0.2">
      <c r="A407" s="300">
        <f>+入力表!A417</f>
        <v>0</v>
      </c>
      <c r="B407" s="301"/>
      <c r="C407" s="301"/>
      <c r="D407" s="301"/>
      <c r="E407" s="302">
        <f>+IF(入力表!F$12=0,入力表!B417,入力表!J417)</f>
        <v>0</v>
      </c>
      <c r="F407" s="302"/>
      <c r="G407" s="302"/>
      <c r="H407" s="302" t="str">
        <f>IF(LEN(予定価格!G405)=0,"",IF(AND(LEN(予定価格!G405)=1,LEN(予定価格!H405)=1),0,IF(入力表!$F$1951=0,"",入力表!F417)))</f>
        <v/>
      </c>
      <c r="I407" s="302"/>
      <c r="J407" s="303"/>
      <c r="K407" s="298"/>
      <c r="L407" s="299"/>
      <c r="M407" s="299"/>
    </row>
    <row r="408" spans="1:13" ht="18" hidden="1" customHeight="1" x14ac:dyDescent="0.2">
      <c r="A408" s="300">
        <f>+入力表!A418</f>
        <v>0</v>
      </c>
      <c r="B408" s="301"/>
      <c r="C408" s="301"/>
      <c r="D408" s="301"/>
      <c r="E408" s="302">
        <f>+IF(入力表!F$12=0,入力表!B418,入力表!J418)</f>
        <v>0</v>
      </c>
      <c r="F408" s="302"/>
      <c r="G408" s="302"/>
      <c r="H408" s="302" t="str">
        <f>IF(LEN(予定価格!G406)=0,"",IF(AND(LEN(予定価格!G406)=1,LEN(予定価格!H406)=1),0,IF(入力表!$F$1951=0,"",入力表!F418)))</f>
        <v/>
      </c>
      <c r="I408" s="302"/>
      <c r="J408" s="303"/>
      <c r="K408" s="298"/>
      <c r="L408" s="299"/>
      <c r="M408" s="299"/>
    </row>
    <row r="409" spans="1:13" ht="18" hidden="1" customHeight="1" x14ac:dyDescent="0.2">
      <c r="A409" s="300">
        <f>+入力表!A419</f>
        <v>0</v>
      </c>
      <c r="B409" s="301"/>
      <c r="C409" s="301"/>
      <c r="D409" s="301"/>
      <c r="E409" s="302">
        <f>+IF(入力表!F$12=0,入力表!B419,入力表!J419)</f>
        <v>0</v>
      </c>
      <c r="F409" s="302"/>
      <c r="G409" s="302"/>
      <c r="H409" s="302" t="str">
        <f>IF(LEN(予定価格!G407)=0,"",IF(AND(LEN(予定価格!G407)=1,LEN(予定価格!H407)=1),0,IF(入力表!$F$1951=0,"",入力表!F419)))</f>
        <v/>
      </c>
      <c r="I409" s="302"/>
      <c r="J409" s="303"/>
      <c r="K409" s="298"/>
      <c r="L409" s="299"/>
      <c r="M409" s="299"/>
    </row>
    <row r="410" spans="1:13" ht="18" hidden="1" customHeight="1" x14ac:dyDescent="0.2">
      <c r="A410" s="300">
        <f>+入力表!A420</f>
        <v>0</v>
      </c>
      <c r="B410" s="301"/>
      <c r="C410" s="301"/>
      <c r="D410" s="301"/>
      <c r="E410" s="302">
        <f>+IF(入力表!F$12=0,入力表!B420,入力表!J420)</f>
        <v>0</v>
      </c>
      <c r="F410" s="302"/>
      <c r="G410" s="302"/>
      <c r="H410" s="302" t="str">
        <f>IF(LEN(予定価格!G408)=0,"",IF(AND(LEN(予定価格!G408)=1,LEN(予定価格!H408)=1),0,IF(入力表!$F$1951=0,"",入力表!F420)))</f>
        <v/>
      </c>
      <c r="I410" s="302"/>
      <c r="J410" s="303"/>
      <c r="K410" s="298"/>
      <c r="L410" s="299"/>
      <c r="M410" s="299"/>
    </row>
    <row r="411" spans="1:13" ht="18" hidden="1" customHeight="1" x14ac:dyDescent="0.2">
      <c r="A411" s="300">
        <f>+入力表!A421</f>
        <v>0</v>
      </c>
      <c r="B411" s="301"/>
      <c r="C411" s="301"/>
      <c r="D411" s="301"/>
      <c r="E411" s="302">
        <f>+IF(入力表!F$12=0,入力表!B421,入力表!J421)</f>
        <v>0</v>
      </c>
      <c r="F411" s="302"/>
      <c r="G411" s="302"/>
      <c r="H411" s="302" t="str">
        <f>IF(LEN(予定価格!G409)=0,"",IF(AND(LEN(予定価格!G409)=1,LEN(予定価格!H409)=1),0,IF(入力表!$F$1951=0,"",入力表!F421)))</f>
        <v/>
      </c>
      <c r="I411" s="302"/>
      <c r="J411" s="303"/>
      <c r="K411" s="298"/>
      <c r="L411" s="299"/>
      <c r="M411" s="299"/>
    </row>
    <row r="412" spans="1:13" ht="18" hidden="1" customHeight="1" x14ac:dyDescent="0.2">
      <c r="A412" s="300">
        <f>+入力表!A422</f>
        <v>0</v>
      </c>
      <c r="B412" s="301"/>
      <c r="C412" s="301"/>
      <c r="D412" s="301"/>
      <c r="E412" s="302">
        <f>+IF(入力表!F$12=0,入力表!B422,入力表!J422)</f>
        <v>0</v>
      </c>
      <c r="F412" s="302"/>
      <c r="G412" s="302"/>
      <c r="H412" s="302" t="str">
        <f>IF(LEN(予定価格!G410)=0,"",IF(AND(LEN(予定価格!G410)=1,LEN(予定価格!H410)=1),0,IF(入力表!$F$1951=0,"",入力表!F422)))</f>
        <v/>
      </c>
      <c r="I412" s="302"/>
      <c r="J412" s="303"/>
      <c r="K412" s="298"/>
      <c r="L412" s="299"/>
      <c r="M412" s="299"/>
    </row>
    <row r="413" spans="1:13" ht="18" hidden="1" customHeight="1" x14ac:dyDescent="0.2">
      <c r="A413" s="300">
        <f>+入力表!A423</f>
        <v>0</v>
      </c>
      <c r="B413" s="301"/>
      <c r="C413" s="301"/>
      <c r="D413" s="301"/>
      <c r="E413" s="302">
        <f>+IF(入力表!F$12=0,入力表!B423,入力表!J423)</f>
        <v>0</v>
      </c>
      <c r="F413" s="302"/>
      <c r="G413" s="302"/>
      <c r="H413" s="302" t="str">
        <f>IF(LEN(予定価格!G411)=0,"",IF(AND(LEN(予定価格!G411)=1,LEN(予定価格!H411)=1),0,IF(入力表!$F$1951=0,"",入力表!F423)))</f>
        <v/>
      </c>
      <c r="I413" s="302"/>
      <c r="J413" s="303"/>
      <c r="K413" s="298"/>
      <c r="L413" s="299"/>
      <c r="M413" s="299"/>
    </row>
    <row r="414" spans="1:13" ht="18" hidden="1" customHeight="1" x14ac:dyDescent="0.2">
      <c r="A414" s="300">
        <f>+入力表!A424</f>
        <v>0</v>
      </c>
      <c r="B414" s="301"/>
      <c r="C414" s="301"/>
      <c r="D414" s="301"/>
      <c r="E414" s="302">
        <f>+IF(入力表!F$12=0,入力表!B424,入力表!J424)</f>
        <v>0</v>
      </c>
      <c r="F414" s="302"/>
      <c r="G414" s="302"/>
      <c r="H414" s="302" t="str">
        <f>IF(LEN(予定価格!G412)=0,"",IF(AND(LEN(予定価格!G412)=1,LEN(予定価格!H412)=1),0,IF(入力表!$F$1951=0,"",入力表!F424)))</f>
        <v/>
      </c>
      <c r="I414" s="302"/>
      <c r="J414" s="303"/>
      <c r="K414" s="298"/>
      <c r="L414" s="299"/>
      <c r="M414" s="299"/>
    </row>
    <row r="415" spans="1:13" ht="18" hidden="1" customHeight="1" x14ac:dyDescent="0.2">
      <c r="A415" s="300">
        <f>+入力表!A425</f>
        <v>0</v>
      </c>
      <c r="B415" s="301"/>
      <c r="C415" s="301"/>
      <c r="D415" s="301"/>
      <c r="E415" s="302">
        <f>+IF(入力表!F$12=0,入力表!B425,入力表!J425)</f>
        <v>0</v>
      </c>
      <c r="F415" s="302"/>
      <c r="G415" s="302"/>
      <c r="H415" s="302" t="str">
        <f>IF(LEN(予定価格!G413)=0,"",IF(AND(LEN(予定価格!G413)=1,LEN(予定価格!H413)=1),0,IF(入力表!$F$1951=0,"",入力表!F425)))</f>
        <v/>
      </c>
      <c r="I415" s="302"/>
      <c r="J415" s="303"/>
      <c r="K415" s="298"/>
      <c r="L415" s="299"/>
      <c r="M415" s="299"/>
    </row>
    <row r="416" spans="1:13" ht="18" hidden="1" customHeight="1" x14ac:dyDescent="0.2">
      <c r="A416" s="300">
        <f>+入力表!A426</f>
        <v>0</v>
      </c>
      <c r="B416" s="301"/>
      <c r="C416" s="301"/>
      <c r="D416" s="301"/>
      <c r="E416" s="302">
        <f>+IF(入力表!F$12=0,入力表!B426,入力表!J426)</f>
        <v>0</v>
      </c>
      <c r="F416" s="302"/>
      <c r="G416" s="302"/>
      <c r="H416" s="302" t="str">
        <f>IF(LEN(予定価格!G414)=0,"",IF(AND(LEN(予定価格!G414)=1,LEN(予定価格!H414)=1),0,IF(入力表!$F$1951=0,"",入力表!F426)))</f>
        <v/>
      </c>
      <c r="I416" s="302"/>
      <c r="J416" s="303"/>
      <c r="K416" s="298"/>
      <c r="L416" s="299"/>
      <c r="M416" s="299"/>
    </row>
    <row r="417" spans="1:13" ht="18" hidden="1" customHeight="1" x14ac:dyDescent="0.2">
      <c r="A417" s="300">
        <f>+入力表!A427</f>
        <v>0</v>
      </c>
      <c r="B417" s="301"/>
      <c r="C417" s="301"/>
      <c r="D417" s="301"/>
      <c r="E417" s="302">
        <f>+IF(入力表!F$12=0,入力表!B427,入力表!J427)</f>
        <v>0</v>
      </c>
      <c r="F417" s="302"/>
      <c r="G417" s="302"/>
      <c r="H417" s="302" t="str">
        <f>IF(LEN(予定価格!G415)=0,"",IF(AND(LEN(予定価格!G415)=1,LEN(予定価格!H415)=1),0,IF(入力表!$F$1951=0,"",入力表!F427)))</f>
        <v/>
      </c>
      <c r="I417" s="302"/>
      <c r="J417" s="303"/>
      <c r="K417" s="298"/>
      <c r="L417" s="299"/>
      <c r="M417" s="299"/>
    </row>
    <row r="418" spans="1:13" ht="18" hidden="1" customHeight="1" x14ac:dyDescent="0.2">
      <c r="A418" s="300">
        <f>+入力表!A428</f>
        <v>0</v>
      </c>
      <c r="B418" s="301"/>
      <c r="C418" s="301"/>
      <c r="D418" s="301"/>
      <c r="E418" s="302">
        <f>+IF(入力表!F$12=0,入力表!B428,入力表!J428)</f>
        <v>0</v>
      </c>
      <c r="F418" s="302"/>
      <c r="G418" s="302"/>
      <c r="H418" s="302" t="str">
        <f>IF(LEN(予定価格!G416)=0,"",IF(AND(LEN(予定価格!G416)=1,LEN(予定価格!H416)=1),0,IF(入力表!$F$1951=0,"",入力表!F428)))</f>
        <v/>
      </c>
      <c r="I418" s="302"/>
      <c r="J418" s="303"/>
      <c r="K418" s="298"/>
      <c r="L418" s="299"/>
      <c r="M418" s="299"/>
    </row>
    <row r="419" spans="1:13" ht="18" hidden="1" customHeight="1" x14ac:dyDescent="0.2">
      <c r="A419" s="300">
        <f>+入力表!A429</f>
        <v>0</v>
      </c>
      <c r="B419" s="301"/>
      <c r="C419" s="301"/>
      <c r="D419" s="301"/>
      <c r="E419" s="302">
        <f>+IF(入力表!F$12=0,入力表!B429,入力表!J429)</f>
        <v>0</v>
      </c>
      <c r="F419" s="302"/>
      <c r="G419" s="302"/>
      <c r="H419" s="302" t="str">
        <f>IF(LEN(予定価格!G417)=0,"",IF(AND(LEN(予定価格!G417)=1,LEN(予定価格!H417)=1),0,IF(入力表!$F$1951=0,"",入力表!F429)))</f>
        <v/>
      </c>
      <c r="I419" s="302"/>
      <c r="J419" s="303"/>
      <c r="K419" s="298"/>
      <c r="L419" s="299"/>
      <c r="M419" s="299"/>
    </row>
    <row r="420" spans="1:13" ht="18" hidden="1" customHeight="1" x14ac:dyDescent="0.2">
      <c r="A420" s="300">
        <f>+入力表!A430</f>
        <v>0</v>
      </c>
      <c r="B420" s="301"/>
      <c r="C420" s="301"/>
      <c r="D420" s="301"/>
      <c r="E420" s="302">
        <f>+IF(入力表!F$12=0,入力表!B430,入力表!J430)</f>
        <v>0</v>
      </c>
      <c r="F420" s="302"/>
      <c r="G420" s="302"/>
      <c r="H420" s="302" t="str">
        <f>IF(LEN(予定価格!G418)=0,"",IF(AND(LEN(予定価格!G418)=1,LEN(予定価格!H418)=1),0,IF(入力表!$F$1951=0,"",入力表!F430)))</f>
        <v/>
      </c>
      <c r="I420" s="302"/>
      <c r="J420" s="303"/>
      <c r="K420" s="298"/>
      <c r="L420" s="299"/>
      <c r="M420" s="299"/>
    </row>
    <row r="421" spans="1:13" ht="18" hidden="1" customHeight="1" x14ac:dyDescent="0.2">
      <c r="A421" s="300">
        <f>+入力表!A431</f>
        <v>0</v>
      </c>
      <c r="B421" s="301"/>
      <c r="C421" s="301"/>
      <c r="D421" s="301"/>
      <c r="E421" s="302">
        <f>+IF(入力表!F$12=0,入力表!B431,入力表!J431)</f>
        <v>0</v>
      </c>
      <c r="F421" s="302"/>
      <c r="G421" s="302"/>
      <c r="H421" s="302" t="str">
        <f>IF(LEN(予定価格!G419)=0,"",IF(AND(LEN(予定価格!G419)=1,LEN(予定価格!H419)=1),0,IF(入力表!$F$1951=0,"",入力表!F431)))</f>
        <v/>
      </c>
      <c r="I421" s="302"/>
      <c r="J421" s="303"/>
      <c r="K421" s="298"/>
      <c r="L421" s="299"/>
      <c r="M421" s="299"/>
    </row>
    <row r="422" spans="1:13" ht="18" hidden="1" customHeight="1" x14ac:dyDescent="0.2">
      <c r="A422" s="300">
        <f>+入力表!A432</f>
        <v>0</v>
      </c>
      <c r="B422" s="301"/>
      <c r="C422" s="301"/>
      <c r="D422" s="301"/>
      <c r="E422" s="302">
        <f>+IF(入力表!F$12=0,入力表!B432,入力表!J432)</f>
        <v>0</v>
      </c>
      <c r="F422" s="302"/>
      <c r="G422" s="302"/>
      <c r="H422" s="302" t="str">
        <f>IF(LEN(予定価格!G420)=0,"",IF(AND(LEN(予定価格!G420)=1,LEN(予定価格!H420)=1),0,IF(入力表!$F$1951=0,"",入力表!F432)))</f>
        <v/>
      </c>
      <c r="I422" s="302"/>
      <c r="J422" s="303"/>
      <c r="K422" s="298"/>
      <c r="L422" s="299"/>
      <c r="M422" s="299"/>
    </row>
    <row r="423" spans="1:13" ht="18" hidden="1" customHeight="1" x14ac:dyDescent="0.2">
      <c r="A423" s="300">
        <f>+入力表!A433</f>
        <v>0</v>
      </c>
      <c r="B423" s="301"/>
      <c r="C423" s="301"/>
      <c r="D423" s="301"/>
      <c r="E423" s="302">
        <f>+IF(入力表!F$12=0,入力表!B433,入力表!J433)</f>
        <v>0</v>
      </c>
      <c r="F423" s="302"/>
      <c r="G423" s="302"/>
      <c r="H423" s="302" t="str">
        <f>IF(LEN(予定価格!G421)=0,"",IF(AND(LEN(予定価格!G421)=1,LEN(予定価格!H421)=1),0,IF(入力表!$F$1951=0,"",入力表!F433)))</f>
        <v/>
      </c>
      <c r="I423" s="302"/>
      <c r="J423" s="303"/>
      <c r="K423" s="298"/>
      <c r="L423" s="299"/>
      <c r="M423" s="299"/>
    </row>
    <row r="424" spans="1:13" ht="18" hidden="1" customHeight="1" x14ac:dyDescent="0.2">
      <c r="A424" s="300">
        <f>+入力表!A434</f>
        <v>0</v>
      </c>
      <c r="B424" s="301"/>
      <c r="C424" s="301"/>
      <c r="D424" s="301"/>
      <c r="E424" s="302">
        <f>+IF(入力表!F$12=0,入力表!B434,入力表!J434)</f>
        <v>0</v>
      </c>
      <c r="F424" s="302"/>
      <c r="G424" s="302"/>
      <c r="H424" s="302" t="str">
        <f>IF(LEN(予定価格!G422)=0,"",IF(AND(LEN(予定価格!G422)=1,LEN(予定価格!H422)=1),0,IF(入力表!$F$1951=0,"",入力表!F434)))</f>
        <v/>
      </c>
      <c r="I424" s="302"/>
      <c r="J424" s="303"/>
      <c r="K424" s="298"/>
      <c r="L424" s="299"/>
      <c r="M424" s="299"/>
    </row>
    <row r="425" spans="1:13" ht="18" hidden="1" customHeight="1" x14ac:dyDescent="0.2">
      <c r="A425" s="300">
        <f>+入力表!A435</f>
        <v>0</v>
      </c>
      <c r="B425" s="301"/>
      <c r="C425" s="301"/>
      <c r="D425" s="301"/>
      <c r="E425" s="302">
        <f>+IF(入力表!F$12=0,入力表!B435,入力表!J435)</f>
        <v>0</v>
      </c>
      <c r="F425" s="302"/>
      <c r="G425" s="302"/>
      <c r="H425" s="302" t="str">
        <f>IF(LEN(予定価格!G423)=0,"",IF(AND(LEN(予定価格!G423)=1,LEN(予定価格!H423)=1),0,IF(入力表!$F$1951=0,"",入力表!F435)))</f>
        <v/>
      </c>
      <c r="I425" s="302"/>
      <c r="J425" s="303"/>
      <c r="K425" s="298"/>
      <c r="L425" s="299"/>
      <c r="M425" s="299"/>
    </row>
    <row r="426" spans="1:13" ht="18" hidden="1" customHeight="1" x14ac:dyDescent="0.2">
      <c r="A426" s="300">
        <f>+入力表!A436</f>
        <v>0</v>
      </c>
      <c r="B426" s="301"/>
      <c r="C426" s="301"/>
      <c r="D426" s="301"/>
      <c r="E426" s="302">
        <f>+IF(入力表!F$12=0,入力表!B436,入力表!J436)</f>
        <v>0</v>
      </c>
      <c r="F426" s="302"/>
      <c r="G426" s="302"/>
      <c r="H426" s="302" t="str">
        <f>IF(LEN(予定価格!G424)=0,"",IF(AND(LEN(予定価格!G424)=1,LEN(予定価格!H424)=1),0,IF(入力表!$F$1951=0,"",入力表!F436)))</f>
        <v/>
      </c>
      <c r="I426" s="302"/>
      <c r="J426" s="303"/>
      <c r="K426" s="298"/>
      <c r="L426" s="299"/>
      <c r="M426" s="299"/>
    </row>
    <row r="427" spans="1:13" ht="18" hidden="1" customHeight="1" x14ac:dyDescent="0.2">
      <c r="A427" s="300">
        <f>+入力表!A437</f>
        <v>0</v>
      </c>
      <c r="B427" s="301"/>
      <c r="C427" s="301"/>
      <c r="D427" s="301"/>
      <c r="E427" s="302">
        <f>+IF(入力表!F$12=0,入力表!B437,入力表!J437)</f>
        <v>0</v>
      </c>
      <c r="F427" s="302"/>
      <c r="G427" s="302"/>
      <c r="H427" s="302" t="str">
        <f>IF(LEN(予定価格!G425)=0,"",IF(AND(LEN(予定価格!G425)=1,LEN(予定価格!H425)=1),0,IF(入力表!$F$1951=0,"",入力表!F437)))</f>
        <v/>
      </c>
      <c r="I427" s="302"/>
      <c r="J427" s="303"/>
      <c r="K427" s="298"/>
      <c r="L427" s="299"/>
      <c r="M427" s="299"/>
    </row>
    <row r="428" spans="1:13" ht="18" hidden="1" customHeight="1" x14ac:dyDescent="0.2">
      <c r="A428" s="300">
        <f>+入力表!A438</f>
        <v>0</v>
      </c>
      <c r="B428" s="301"/>
      <c r="C428" s="301"/>
      <c r="D428" s="301"/>
      <c r="E428" s="302">
        <f>+IF(入力表!F$12=0,入力表!B438,入力表!J438)</f>
        <v>0</v>
      </c>
      <c r="F428" s="302"/>
      <c r="G428" s="302"/>
      <c r="H428" s="302" t="str">
        <f>IF(LEN(予定価格!G426)=0,"",IF(AND(LEN(予定価格!G426)=1,LEN(予定価格!H426)=1),0,IF(入力表!$F$1951=0,"",入力表!F438)))</f>
        <v/>
      </c>
      <c r="I428" s="302"/>
      <c r="J428" s="303"/>
      <c r="K428" s="298"/>
      <c r="L428" s="299"/>
      <c r="M428" s="299"/>
    </row>
    <row r="429" spans="1:13" ht="18" hidden="1" customHeight="1" x14ac:dyDescent="0.2">
      <c r="A429" s="300">
        <f>+入力表!A439</f>
        <v>0</v>
      </c>
      <c r="B429" s="301"/>
      <c r="C429" s="301"/>
      <c r="D429" s="301"/>
      <c r="E429" s="302">
        <f>+IF(入力表!F$12=0,入力表!B439,入力表!J439)</f>
        <v>0</v>
      </c>
      <c r="F429" s="302"/>
      <c r="G429" s="302"/>
      <c r="H429" s="302" t="str">
        <f>IF(LEN(予定価格!G427)=0,"",IF(AND(LEN(予定価格!G427)=1,LEN(予定価格!H427)=1),0,IF(入力表!$F$1951=0,"",入力表!F439)))</f>
        <v/>
      </c>
      <c r="I429" s="302"/>
      <c r="J429" s="303"/>
      <c r="K429" s="298">
        <f>SUM(E430:G470)</f>
        <v>0</v>
      </c>
      <c r="L429" s="299">
        <f>K429*入力表!D1953</f>
        <v>0</v>
      </c>
      <c r="M429" s="299">
        <f>K429+L429</f>
        <v>0</v>
      </c>
    </row>
    <row r="430" spans="1:13" ht="18" hidden="1" customHeight="1" x14ac:dyDescent="0.2">
      <c r="A430" s="300">
        <f>+入力表!A440</f>
        <v>0</v>
      </c>
      <c r="B430" s="301"/>
      <c r="C430" s="301"/>
      <c r="D430" s="301"/>
      <c r="E430" s="302">
        <f>+IF(入力表!F$12=0,入力表!B440,入力表!J440)</f>
        <v>0</v>
      </c>
      <c r="F430" s="302"/>
      <c r="G430" s="302"/>
      <c r="H430" s="302" t="str">
        <f>IF(LEN(予定価格!G428)=0,"",IF(AND(LEN(予定価格!G428)=1,LEN(予定価格!H428)=1),0,IF(入力表!$F$1951=0,"",入力表!F440)))</f>
        <v/>
      </c>
      <c r="I430" s="302"/>
      <c r="J430" s="303"/>
      <c r="K430" s="298"/>
      <c r="L430" s="299"/>
      <c r="M430" s="299"/>
    </row>
    <row r="431" spans="1:13" ht="18" hidden="1" customHeight="1" x14ac:dyDescent="0.2">
      <c r="A431" s="300">
        <f>+入力表!A441</f>
        <v>0</v>
      </c>
      <c r="B431" s="301"/>
      <c r="C431" s="301"/>
      <c r="D431" s="301"/>
      <c r="E431" s="302">
        <f>+IF(入力表!F$12=0,入力表!B441,入力表!J441)</f>
        <v>0</v>
      </c>
      <c r="F431" s="302"/>
      <c r="G431" s="302"/>
      <c r="H431" s="302" t="str">
        <f>IF(LEN(予定価格!G429)=0,"",IF(AND(LEN(予定価格!G429)=1,LEN(予定価格!H429)=1),0,IF(入力表!$F$1951=0,"",入力表!F441)))</f>
        <v/>
      </c>
      <c r="I431" s="302"/>
      <c r="J431" s="303"/>
      <c r="K431" s="298"/>
      <c r="L431" s="299"/>
      <c r="M431" s="299"/>
    </row>
    <row r="432" spans="1:13" ht="18" hidden="1" customHeight="1" x14ac:dyDescent="0.2">
      <c r="A432" s="300">
        <f>+入力表!A442</f>
        <v>0</v>
      </c>
      <c r="B432" s="301"/>
      <c r="C432" s="301"/>
      <c r="D432" s="301"/>
      <c r="E432" s="302">
        <f>+IF(入力表!F$12=0,入力表!B442,入力表!J442)</f>
        <v>0</v>
      </c>
      <c r="F432" s="302"/>
      <c r="G432" s="302"/>
      <c r="H432" s="302" t="str">
        <f>IF(LEN(予定価格!G430)=0,"",IF(AND(LEN(予定価格!G430)=1,LEN(予定価格!H430)=1),0,IF(入力表!$F$1951=0,"",入力表!F442)))</f>
        <v/>
      </c>
      <c r="I432" s="302"/>
      <c r="J432" s="303"/>
      <c r="K432" s="298"/>
      <c r="L432" s="299"/>
      <c r="M432" s="299"/>
    </row>
    <row r="433" spans="1:13" ht="18" hidden="1" customHeight="1" x14ac:dyDescent="0.2">
      <c r="A433" s="300">
        <f>+入力表!A443</f>
        <v>0</v>
      </c>
      <c r="B433" s="301"/>
      <c r="C433" s="301"/>
      <c r="D433" s="301"/>
      <c r="E433" s="302">
        <f>+IF(入力表!F$12=0,入力表!B443,入力表!J443)</f>
        <v>0</v>
      </c>
      <c r="F433" s="302"/>
      <c r="G433" s="302"/>
      <c r="H433" s="302" t="str">
        <f>IF(LEN(予定価格!G431)=0,"",IF(AND(LEN(予定価格!G431)=1,LEN(予定価格!H431)=1),0,IF(入力表!$F$1951=0,"",入力表!F443)))</f>
        <v/>
      </c>
      <c r="I433" s="302"/>
      <c r="J433" s="303"/>
      <c r="K433" s="298"/>
      <c r="L433" s="299"/>
      <c r="M433" s="299"/>
    </row>
    <row r="434" spans="1:13" ht="18" hidden="1" customHeight="1" x14ac:dyDescent="0.2">
      <c r="A434" s="300">
        <f>+入力表!A444</f>
        <v>0</v>
      </c>
      <c r="B434" s="301"/>
      <c r="C434" s="301"/>
      <c r="D434" s="301"/>
      <c r="E434" s="302">
        <f>+IF(入力表!F$12=0,入力表!B444,入力表!J444)</f>
        <v>0</v>
      </c>
      <c r="F434" s="302"/>
      <c r="G434" s="302"/>
      <c r="H434" s="302" t="str">
        <f>IF(LEN(予定価格!G432)=0,"",IF(AND(LEN(予定価格!G432)=1,LEN(予定価格!H432)=1),0,IF(入力表!$F$1951=0,"",入力表!F444)))</f>
        <v/>
      </c>
      <c r="I434" s="302"/>
      <c r="J434" s="303"/>
      <c r="K434" s="298"/>
      <c r="L434" s="299"/>
      <c r="M434" s="299"/>
    </row>
    <row r="435" spans="1:13" ht="18" hidden="1" customHeight="1" x14ac:dyDescent="0.2">
      <c r="A435" s="300">
        <f>+入力表!A445</f>
        <v>0</v>
      </c>
      <c r="B435" s="301"/>
      <c r="C435" s="301"/>
      <c r="D435" s="301"/>
      <c r="E435" s="302">
        <f>+IF(入力表!F$12=0,入力表!B445,入力表!J445)</f>
        <v>0</v>
      </c>
      <c r="F435" s="302"/>
      <c r="G435" s="302"/>
      <c r="H435" s="302" t="str">
        <f>IF(LEN(予定価格!G433)=0,"",IF(AND(LEN(予定価格!G433)=1,LEN(予定価格!H433)=1),0,IF(入力表!$F$1951=0,"",入力表!F445)))</f>
        <v/>
      </c>
      <c r="I435" s="302"/>
      <c r="J435" s="303"/>
      <c r="K435" s="298"/>
      <c r="L435" s="299"/>
      <c r="M435" s="299"/>
    </row>
    <row r="436" spans="1:13" ht="18" hidden="1" customHeight="1" x14ac:dyDescent="0.2">
      <c r="A436" s="300">
        <f>+入力表!A446</f>
        <v>0</v>
      </c>
      <c r="B436" s="301"/>
      <c r="C436" s="301"/>
      <c r="D436" s="301"/>
      <c r="E436" s="302">
        <f>+IF(入力表!F$12=0,入力表!B446,入力表!J446)</f>
        <v>0</v>
      </c>
      <c r="F436" s="302"/>
      <c r="G436" s="302"/>
      <c r="H436" s="302" t="str">
        <f>IF(LEN(予定価格!G434)=0,"",IF(AND(LEN(予定価格!G434)=1,LEN(予定価格!H434)=1),0,IF(入力表!$F$1951=0,"",入力表!F446)))</f>
        <v/>
      </c>
      <c r="I436" s="302"/>
      <c r="J436" s="303"/>
      <c r="K436" s="298"/>
      <c r="L436" s="299"/>
      <c r="M436" s="299"/>
    </row>
    <row r="437" spans="1:13" ht="18" hidden="1" customHeight="1" x14ac:dyDescent="0.2">
      <c r="A437" s="300">
        <f>+入力表!A447</f>
        <v>0</v>
      </c>
      <c r="B437" s="301"/>
      <c r="C437" s="301"/>
      <c r="D437" s="301"/>
      <c r="E437" s="302">
        <f>+IF(入力表!F$12=0,入力表!B447,入力表!J447)</f>
        <v>0</v>
      </c>
      <c r="F437" s="302"/>
      <c r="G437" s="302"/>
      <c r="H437" s="302" t="str">
        <f>IF(LEN(予定価格!G435)=0,"",IF(AND(LEN(予定価格!G435)=1,LEN(予定価格!H435)=1),0,IF(入力表!$F$1951=0,"",入力表!F447)))</f>
        <v/>
      </c>
      <c r="I437" s="302"/>
      <c r="J437" s="303"/>
      <c r="K437" s="298"/>
      <c r="L437" s="299"/>
      <c r="M437" s="299"/>
    </row>
    <row r="438" spans="1:13" ht="18" hidden="1" customHeight="1" x14ac:dyDescent="0.2">
      <c r="A438" s="300">
        <f>+入力表!A448</f>
        <v>0</v>
      </c>
      <c r="B438" s="301"/>
      <c r="C438" s="301"/>
      <c r="D438" s="301"/>
      <c r="E438" s="302">
        <f>+IF(入力表!F$12=0,入力表!B448,入力表!J448)</f>
        <v>0</v>
      </c>
      <c r="F438" s="302"/>
      <c r="G438" s="302"/>
      <c r="H438" s="302" t="str">
        <f>IF(LEN(予定価格!G436)=0,"",IF(AND(LEN(予定価格!G436)=1,LEN(予定価格!H436)=1),0,IF(入力表!$F$1951=0,"",入力表!F448)))</f>
        <v/>
      </c>
      <c r="I438" s="302"/>
      <c r="J438" s="303"/>
      <c r="K438" s="298"/>
      <c r="L438" s="299"/>
      <c r="M438" s="299"/>
    </row>
    <row r="439" spans="1:13" ht="18" hidden="1" customHeight="1" x14ac:dyDescent="0.2">
      <c r="A439" s="300">
        <f>+入力表!A449</f>
        <v>0</v>
      </c>
      <c r="B439" s="301"/>
      <c r="C439" s="301"/>
      <c r="D439" s="301"/>
      <c r="E439" s="302">
        <f>+IF(入力表!F$12=0,入力表!B449,入力表!J449)</f>
        <v>0</v>
      </c>
      <c r="F439" s="302"/>
      <c r="G439" s="302"/>
      <c r="H439" s="302" t="str">
        <f>IF(LEN(予定価格!G437)=0,"",IF(AND(LEN(予定価格!G437)=1,LEN(予定価格!H437)=1),0,IF(入力表!$F$1951=0,"",入力表!F449)))</f>
        <v/>
      </c>
      <c r="I439" s="302"/>
      <c r="J439" s="303"/>
      <c r="K439" s="298"/>
      <c r="L439" s="299"/>
      <c r="M439" s="299"/>
    </row>
    <row r="440" spans="1:13" ht="18" hidden="1" customHeight="1" x14ac:dyDescent="0.2">
      <c r="A440" s="300">
        <f>+入力表!A450</f>
        <v>0</v>
      </c>
      <c r="B440" s="301"/>
      <c r="C440" s="301"/>
      <c r="D440" s="301"/>
      <c r="E440" s="302">
        <f>+IF(入力表!F$12=0,入力表!B450,入力表!J450)</f>
        <v>0</v>
      </c>
      <c r="F440" s="302"/>
      <c r="G440" s="302"/>
      <c r="H440" s="302" t="str">
        <f>IF(LEN(予定価格!G438)=0,"",IF(AND(LEN(予定価格!G438)=1,LEN(予定価格!H438)=1),0,IF(入力表!$F$1951=0,"",入力表!F450)))</f>
        <v/>
      </c>
      <c r="I440" s="302"/>
      <c r="J440" s="303"/>
      <c r="K440" s="298"/>
      <c r="L440" s="299"/>
      <c r="M440" s="299"/>
    </row>
    <row r="441" spans="1:13" ht="18" hidden="1" customHeight="1" x14ac:dyDescent="0.2">
      <c r="A441" s="300">
        <f>+入力表!A451</f>
        <v>0</v>
      </c>
      <c r="B441" s="301"/>
      <c r="C441" s="301"/>
      <c r="D441" s="301"/>
      <c r="E441" s="302">
        <f>+IF(入力表!F$12=0,入力表!B451,入力表!J451)</f>
        <v>0</v>
      </c>
      <c r="F441" s="302"/>
      <c r="G441" s="302"/>
      <c r="H441" s="302" t="str">
        <f>IF(LEN(予定価格!G439)=0,"",IF(AND(LEN(予定価格!G439)=1,LEN(予定価格!H439)=1),0,IF(入力表!$F$1951=0,"",入力表!F451)))</f>
        <v/>
      </c>
      <c r="I441" s="302"/>
      <c r="J441" s="303"/>
      <c r="K441" s="298"/>
      <c r="L441" s="299"/>
      <c r="M441" s="299"/>
    </row>
    <row r="442" spans="1:13" ht="18" hidden="1" customHeight="1" x14ac:dyDescent="0.2">
      <c r="A442" s="300">
        <f>+入力表!A452</f>
        <v>0</v>
      </c>
      <c r="B442" s="301"/>
      <c r="C442" s="301"/>
      <c r="D442" s="301"/>
      <c r="E442" s="302">
        <f>+IF(入力表!F$12=0,入力表!B452,入力表!J452)</f>
        <v>0</v>
      </c>
      <c r="F442" s="302"/>
      <c r="G442" s="302"/>
      <c r="H442" s="302" t="str">
        <f>IF(LEN(予定価格!G440)=0,"",IF(AND(LEN(予定価格!G440)=1,LEN(予定価格!H440)=1),0,IF(入力表!$F$1951=0,"",入力表!F452)))</f>
        <v/>
      </c>
      <c r="I442" s="302"/>
      <c r="J442" s="303"/>
      <c r="K442" s="298"/>
      <c r="L442" s="299"/>
      <c r="M442" s="299"/>
    </row>
    <row r="443" spans="1:13" ht="18" hidden="1" customHeight="1" x14ac:dyDescent="0.2">
      <c r="A443" s="300">
        <f>+入力表!A453</f>
        <v>0</v>
      </c>
      <c r="B443" s="301"/>
      <c r="C443" s="301"/>
      <c r="D443" s="301"/>
      <c r="E443" s="302">
        <f>+IF(入力表!F$12=0,入力表!B453,入力表!J453)</f>
        <v>0</v>
      </c>
      <c r="F443" s="302"/>
      <c r="G443" s="302"/>
      <c r="H443" s="302" t="str">
        <f>IF(LEN(予定価格!G441)=0,"",IF(AND(LEN(予定価格!G441)=1,LEN(予定価格!H441)=1),0,IF(入力表!$F$1951=0,"",入力表!F453)))</f>
        <v/>
      </c>
      <c r="I443" s="302"/>
      <c r="J443" s="303"/>
      <c r="K443" s="298"/>
      <c r="L443" s="299"/>
      <c r="M443" s="299"/>
    </row>
    <row r="444" spans="1:13" ht="18" hidden="1" customHeight="1" x14ac:dyDescent="0.2">
      <c r="A444" s="300">
        <f>+入力表!A454</f>
        <v>0</v>
      </c>
      <c r="B444" s="301"/>
      <c r="C444" s="301"/>
      <c r="D444" s="301"/>
      <c r="E444" s="302">
        <f>+IF(入力表!F$12=0,入力表!B454,入力表!J454)</f>
        <v>0</v>
      </c>
      <c r="F444" s="302"/>
      <c r="G444" s="302"/>
      <c r="H444" s="302" t="str">
        <f>IF(LEN(予定価格!G442)=0,"",IF(AND(LEN(予定価格!G442)=1,LEN(予定価格!H442)=1),0,IF(入力表!$F$1951=0,"",入力表!F454)))</f>
        <v/>
      </c>
      <c r="I444" s="302"/>
      <c r="J444" s="303"/>
      <c r="K444" s="298"/>
      <c r="L444" s="299"/>
      <c r="M444" s="299"/>
    </row>
    <row r="445" spans="1:13" ht="18" hidden="1" customHeight="1" x14ac:dyDescent="0.2">
      <c r="A445" s="300">
        <f>+入力表!A455</f>
        <v>0</v>
      </c>
      <c r="B445" s="301"/>
      <c r="C445" s="301"/>
      <c r="D445" s="301"/>
      <c r="E445" s="302">
        <f>+IF(入力表!F$12=0,入力表!B455,入力表!J455)</f>
        <v>0</v>
      </c>
      <c r="F445" s="302"/>
      <c r="G445" s="302"/>
      <c r="H445" s="302" t="str">
        <f>IF(LEN(予定価格!G443)=0,"",IF(AND(LEN(予定価格!G443)=1,LEN(予定価格!H443)=1),0,IF(入力表!$F$1951=0,"",入力表!F455)))</f>
        <v/>
      </c>
      <c r="I445" s="302"/>
      <c r="J445" s="303"/>
      <c r="K445" s="298"/>
      <c r="L445" s="299"/>
      <c r="M445" s="299"/>
    </row>
    <row r="446" spans="1:13" ht="18" hidden="1" customHeight="1" x14ac:dyDescent="0.2">
      <c r="A446" s="300">
        <f>+入力表!A456</f>
        <v>0</v>
      </c>
      <c r="B446" s="301"/>
      <c r="C446" s="301"/>
      <c r="D446" s="301"/>
      <c r="E446" s="302">
        <f>+IF(入力表!F$12=0,入力表!B456,入力表!J456)</f>
        <v>0</v>
      </c>
      <c r="F446" s="302"/>
      <c r="G446" s="302"/>
      <c r="H446" s="302" t="str">
        <f>IF(LEN(予定価格!G444)=0,"",IF(AND(LEN(予定価格!G444)=1,LEN(予定価格!H444)=1),0,IF(入力表!$F$1951=0,"",入力表!F456)))</f>
        <v/>
      </c>
      <c r="I446" s="302"/>
      <c r="J446" s="303"/>
      <c r="K446" s="298"/>
      <c r="L446" s="299"/>
      <c r="M446" s="299"/>
    </row>
    <row r="447" spans="1:13" ht="18" hidden="1" customHeight="1" x14ac:dyDescent="0.2">
      <c r="A447" s="300">
        <f>+入力表!A457</f>
        <v>0</v>
      </c>
      <c r="B447" s="301"/>
      <c r="C447" s="301"/>
      <c r="D447" s="301"/>
      <c r="E447" s="302">
        <f>+IF(入力表!F$12=0,入力表!B457,入力表!J457)</f>
        <v>0</v>
      </c>
      <c r="F447" s="302"/>
      <c r="G447" s="302"/>
      <c r="H447" s="302" t="str">
        <f>IF(LEN(予定価格!G445)=0,"",IF(AND(LEN(予定価格!G445)=1,LEN(予定価格!H445)=1),0,IF(入力表!$F$1951=0,"",入力表!F457)))</f>
        <v/>
      </c>
      <c r="I447" s="302"/>
      <c r="J447" s="303"/>
      <c r="K447" s="298"/>
      <c r="L447" s="299"/>
      <c r="M447" s="299"/>
    </row>
    <row r="448" spans="1:13" ht="18" hidden="1" customHeight="1" x14ac:dyDescent="0.2">
      <c r="A448" s="300">
        <f>+入力表!A458</f>
        <v>0</v>
      </c>
      <c r="B448" s="301"/>
      <c r="C448" s="301"/>
      <c r="D448" s="301"/>
      <c r="E448" s="302">
        <f>+IF(入力表!F$12=0,入力表!B458,入力表!J458)</f>
        <v>0</v>
      </c>
      <c r="F448" s="302"/>
      <c r="G448" s="302"/>
      <c r="H448" s="302" t="str">
        <f>IF(LEN(予定価格!G446)=0,"",IF(AND(LEN(予定価格!G446)=1,LEN(予定価格!H446)=1),0,IF(入力表!$F$1951=0,"",入力表!F458)))</f>
        <v/>
      </c>
      <c r="I448" s="302"/>
      <c r="J448" s="303"/>
      <c r="K448" s="298"/>
      <c r="L448" s="299"/>
      <c r="M448" s="299"/>
    </row>
    <row r="449" spans="1:13" ht="18" hidden="1" customHeight="1" x14ac:dyDescent="0.2">
      <c r="A449" s="300">
        <f>+入力表!A459</f>
        <v>0</v>
      </c>
      <c r="B449" s="301"/>
      <c r="C449" s="301"/>
      <c r="D449" s="301"/>
      <c r="E449" s="302">
        <f>+IF(入力表!F$12=0,入力表!B459,入力表!J459)</f>
        <v>0</v>
      </c>
      <c r="F449" s="302"/>
      <c r="G449" s="302"/>
      <c r="H449" s="302" t="str">
        <f>IF(LEN(予定価格!G447)=0,"",IF(AND(LEN(予定価格!G447)=1,LEN(予定価格!H447)=1),0,IF(入力表!$F$1951=0,"",入力表!F459)))</f>
        <v/>
      </c>
      <c r="I449" s="302"/>
      <c r="J449" s="303"/>
      <c r="K449" s="298"/>
      <c r="L449" s="299"/>
      <c r="M449" s="299"/>
    </row>
    <row r="450" spans="1:13" ht="18" hidden="1" customHeight="1" x14ac:dyDescent="0.2">
      <c r="A450" s="300">
        <f>+入力表!A460</f>
        <v>0</v>
      </c>
      <c r="B450" s="301"/>
      <c r="C450" s="301"/>
      <c r="D450" s="301"/>
      <c r="E450" s="302">
        <f>+IF(入力表!F$12=0,入力表!B460,入力表!J460)</f>
        <v>0</v>
      </c>
      <c r="F450" s="302"/>
      <c r="G450" s="302"/>
      <c r="H450" s="302" t="str">
        <f>IF(LEN(予定価格!G448)=0,"",IF(AND(LEN(予定価格!G448)=1,LEN(予定価格!H448)=1),0,IF(入力表!$F$1951=0,"",入力表!F460)))</f>
        <v/>
      </c>
      <c r="I450" s="302"/>
      <c r="J450" s="303"/>
      <c r="K450" s="298"/>
      <c r="L450" s="299"/>
      <c r="M450" s="299"/>
    </row>
    <row r="451" spans="1:13" ht="18" hidden="1" customHeight="1" x14ac:dyDescent="0.2">
      <c r="A451" s="300">
        <f>+入力表!A461</f>
        <v>0</v>
      </c>
      <c r="B451" s="301"/>
      <c r="C451" s="301"/>
      <c r="D451" s="301"/>
      <c r="E451" s="302">
        <f>+IF(入力表!F$12=0,入力表!B461,入力表!J461)</f>
        <v>0</v>
      </c>
      <c r="F451" s="302"/>
      <c r="G451" s="302"/>
      <c r="H451" s="302" t="str">
        <f>IF(LEN(予定価格!G449)=0,"",IF(AND(LEN(予定価格!G449)=1,LEN(予定価格!H449)=1),0,IF(入力表!$F$1951=0,"",入力表!F461)))</f>
        <v/>
      </c>
      <c r="I451" s="302"/>
      <c r="J451" s="303"/>
      <c r="K451" s="298"/>
      <c r="L451" s="299"/>
      <c r="M451" s="299"/>
    </row>
    <row r="452" spans="1:13" ht="18" hidden="1" customHeight="1" x14ac:dyDescent="0.2">
      <c r="A452" s="300">
        <f>+入力表!A462</f>
        <v>0</v>
      </c>
      <c r="B452" s="301"/>
      <c r="C452" s="301"/>
      <c r="D452" s="301"/>
      <c r="E452" s="302">
        <f>+IF(入力表!F$12=0,入力表!B462,入力表!J462)</f>
        <v>0</v>
      </c>
      <c r="F452" s="302"/>
      <c r="G452" s="302"/>
      <c r="H452" s="302" t="str">
        <f>IF(LEN(予定価格!G450)=0,"",IF(AND(LEN(予定価格!G450)=1,LEN(予定価格!H450)=1),0,IF(入力表!$F$1951=0,"",入力表!F462)))</f>
        <v/>
      </c>
      <c r="I452" s="302"/>
      <c r="J452" s="303"/>
      <c r="K452" s="298"/>
      <c r="L452" s="299"/>
      <c r="M452" s="299"/>
    </row>
    <row r="453" spans="1:13" ht="18" hidden="1" customHeight="1" x14ac:dyDescent="0.2">
      <c r="A453" s="300">
        <f>+入力表!A463</f>
        <v>0</v>
      </c>
      <c r="B453" s="301"/>
      <c r="C453" s="301"/>
      <c r="D453" s="301"/>
      <c r="E453" s="302">
        <f>+IF(入力表!F$12=0,入力表!B463,入力表!J463)</f>
        <v>0</v>
      </c>
      <c r="F453" s="302"/>
      <c r="G453" s="302"/>
      <c r="H453" s="302" t="str">
        <f>IF(LEN(予定価格!G451)=0,"",IF(AND(LEN(予定価格!G451)=1,LEN(予定価格!H451)=1),0,IF(入力表!$F$1951=0,"",入力表!F463)))</f>
        <v/>
      </c>
      <c r="I453" s="302"/>
      <c r="J453" s="303"/>
      <c r="K453" s="298"/>
      <c r="L453" s="299"/>
      <c r="M453" s="299"/>
    </row>
    <row r="454" spans="1:13" ht="18" hidden="1" customHeight="1" x14ac:dyDescent="0.2">
      <c r="A454" s="300">
        <f>+入力表!A464</f>
        <v>0</v>
      </c>
      <c r="B454" s="301"/>
      <c r="C454" s="301"/>
      <c r="D454" s="301"/>
      <c r="E454" s="302">
        <f>+IF(入力表!F$12=0,入力表!B464,入力表!J464)</f>
        <v>0</v>
      </c>
      <c r="F454" s="302"/>
      <c r="G454" s="302"/>
      <c r="H454" s="302" t="str">
        <f>IF(LEN(予定価格!G452)=0,"",IF(AND(LEN(予定価格!G452)=1,LEN(予定価格!H452)=1),0,IF(入力表!$F$1951=0,"",入力表!F464)))</f>
        <v/>
      </c>
      <c r="I454" s="302"/>
      <c r="J454" s="303"/>
      <c r="K454" s="298"/>
      <c r="L454" s="299"/>
      <c r="M454" s="299"/>
    </row>
    <row r="455" spans="1:13" ht="18" hidden="1" customHeight="1" x14ac:dyDescent="0.2">
      <c r="A455" s="300">
        <f>+入力表!A465</f>
        <v>0</v>
      </c>
      <c r="B455" s="301"/>
      <c r="C455" s="301"/>
      <c r="D455" s="301"/>
      <c r="E455" s="302">
        <f>+IF(入力表!F$12=0,入力表!B465,入力表!J465)</f>
        <v>0</v>
      </c>
      <c r="F455" s="302"/>
      <c r="G455" s="302"/>
      <c r="H455" s="302" t="str">
        <f>IF(LEN(予定価格!G453)=0,"",IF(AND(LEN(予定価格!G453)=1,LEN(予定価格!H453)=1),0,IF(入力表!$F$1951=0,"",入力表!F465)))</f>
        <v/>
      </c>
      <c r="I455" s="302"/>
      <c r="J455" s="303"/>
      <c r="K455" s="298"/>
      <c r="L455" s="299"/>
      <c r="M455" s="299"/>
    </row>
    <row r="456" spans="1:13" ht="18" hidden="1" customHeight="1" x14ac:dyDescent="0.2">
      <c r="A456" s="300">
        <f>+入力表!A466</f>
        <v>0</v>
      </c>
      <c r="B456" s="301"/>
      <c r="C456" s="301"/>
      <c r="D456" s="301"/>
      <c r="E456" s="302">
        <f>+IF(入力表!F$12=0,入力表!B466,入力表!J466)</f>
        <v>0</v>
      </c>
      <c r="F456" s="302"/>
      <c r="G456" s="302"/>
      <c r="H456" s="302" t="str">
        <f>IF(LEN(予定価格!G454)=0,"",IF(AND(LEN(予定価格!G454)=1,LEN(予定価格!H454)=1),0,IF(入力表!$F$1951=0,"",入力表!F466)))</f>
        <v/>
      </c>
      <c r="I456" s="302"/>
      <c r="J456" s="303"/>
      <c r="K456" s="298"/>
      <c r="L456" s="299"/>
      <c r="M456" s="299"/>
    </row>
    <row r="457" spans="1:13" ht="18" hidden="1" customHeight="1" x14ac:dyDescent="0.2">
      <c r="A457" s="300">
        <f>+入力表!A467</f>
        <v>0</v>
      </c>
      <c r="B457" s="301"/>
      <c r="C457" s="301"/>
      <c r="D457" s="301"/>
      <c r="E457" s="302">
        <f>+IF(入力表!F$12=0,入力表!B467,入力表!J467)</f>
        <v>0</v>
      </c>
      <c r="F457" s="302"/>
      <c r="G457" s="302"/>
      <c r="H457" s="302" t="str">
        <f>IF(LEN(予定価格!G455)=0,"",IF(AND(LEN(予定価格!G455)=1,LEN(予定価格!H455)=1),0,IF(入力表!$F$1951=0,"",入力表!F467)))</f>
        <v/>
      </c>
      <c r="I457" s="302"/>
      <c r="J457" s="303"/>
      <c r="K457" s="298"/>
      <c r="L457" s="299"/>
      <c r="M457" s="299"/>
    </row>
    <row r="458" spans="1:13" ht="18" hidden="1" customHeight="1" x14ac:dyDescent="0.2">
      <c r="A458" s="300">
        <f>+入力表!A468</f>
        <v>0</v>
      </c>
      <c r="B458" s="301"/>
      <c r="C458" s="301"/>
      <c r="D458" s="301"/>
      <c r="E458" s="302">
        <f>+IF(入力表!F$12=0,入力表!B468,入力表!J468)</f>
        <v>0</v>
      </c>
      <c r="F458" s="302"/>
      <c r="G458" s="302"/>
      <c r="H458" s="302" t="str">
        <f>IF(LEN(予定価格!G456)=0,"",IF(AND(LEN(予定価格!G456)=1,LEN(予定価格!H456)=1),0,IF(入力表!$F$1951=0,"",入力表!F468)))</f>
        <v/>
      </c>
      <c r="I458" s="302"/>
      <c r="J458" s="303"/>
      <c r="K458" s="298"/>
      <c r="L458" s="299"/>
      <c r="M458" s="299"/>
    </row>
    <row r="459" spans="1:13" ht="18" hidden="1" customHeight="1" x14ac:dyDescent="0.2">
      <c r="A459" s="300">
        <f>+入力表!A469</f>
        <v>0</v>
      </c>
      <c r="B459" s="301"/>
      <c r="C459" s="301"/>
      <c r="D459" s="301"/>
      <c r="E459" s="302">
        <f>+IF(入力表!F$12=0,入力表!B469,入力表!J469)</f>
        <v>0</v>
      </c>
      <c r="F459" s="302"/>
      <c r="G459" s="302"/>
      <c r="H459" s="302" t="str">
        <f>IF(LEN(予定価格!G457)=0,"",IF(AND(LEN(予定価格!G457)=1,LEN(予定価格!H457)=1),0,IF(入力表!$F$1951=0,"",入力表!F469)))</f>
        <v/>
      </c>
      <c r="I459" s="302"/>
      <c r="J459" s="303"/>
      <c r="K459" s="298"/>
      <c r="L459" s="299"/>
      <c r="M459" s="299"/>
    </row>
    <row r="460" spans="1:13" ht="18" hidden="1" customHeight="1" x14ac:dyDescent="0.2">
      <c r="A460" s="300">
        <f>+入力表!A470</f>
        <v>0</v>
      </c>
      <c r="B460" s="301"/>
      <c r="C460" s="301"/>
      <c r="D460" s="301"/>
      <c r="E460" s="302">
        <f>+IF(入力表!F$12=0,入力表!B470,入力表!J470)</f>
        <v>0</v>
      </c>
      <c r="F460" s="302"/>
      <c r="G460" s="302"/>
      <c r="H460" s="302" t="str">
        <f>IF(LEN(予定価格!G458)=0,"",IF(AND(LEN(予定価格!G458)=1,LEN(予定価格!H458)=1),0,IF(入力表!$F$1951=0,"",入力表!F470)))</f>
        <v/>
      </c>
      <c r="I460" s="302"/>
      <c r="J460" s="303"/>
      <c r="K460" s="298"/>
      <c r="L460" s="299"/>
      <c r="M460" s="299"/>
    </row>
    <row r="461" spans="1:13" ht="18" hidden="1" customHeight="1" x14ac:dyDescent="0.2">
      <c r="A461" s="300">
        <f>+入力表!A471</f>
        <v>0</v>
      </c>
      <c r="B461" s="301"/>
      <c r="C461" s="301"/>
      <c r="D461" s="301"/>
      <c r="E461" s="302">
        <f>+IF(入力表!F$12=0,入力表!B471,入力表!J471)</f>
        <v>0</v>
      </c>
      <c r="F461" s="302"/>
      <c r="G461" s="302"/>
      <c r="H461" s="302" t="str">
        <f>IF(LEN(予定価格!G459)=0,"",IF(AND(LEN(予定価格!G459)=1,LEN(予定価格!H459)=1),0,IF(入力表!$F$1951=0,"",入力表!F471)))</f>
        <v/>
      </c>
      <c r="I461" s="302"/>
      <c r="J461" s="303"/>
      <c r="K461" s="298"/>
      <c r="L461" s="299"/>
      <c r="M461" s="299"/>
    </row>
    <row r="462" spans="1:13" ht="18" hidden="1" customHeight="1" x14ac:dyDescent="0.2">
      <c r="A462" s="300">
        <f>+入力表!A472</f>
        <v>0</v>
      </c>
      <c r="B462" s="301"/>
      <c r="C462" s="301"/>
      <c r="D462" s="301"/>
      <c r="E462" s="302">
        <f>+IF(入力表!F$12=0,入力表!B472,入力表!J472)</f>
        <v>0</v>
      </c>
      <c r="F462" s="302"/>
      <c r="G462" s="302"/>
      <c r="H462" s="302" t="str">
        <f>IF(LEN(予定価格!G460)=0,"",IF(AND(LEN(予定価格!G460)=1,LEN(予定価格!H460)=1),0,IF(入力表!$F$1951=0,"",入力表!F472)))</f>
        <v/>
      </c>
      <c r="I462" s="302"/>
      <c r="J462" s="303"/>
      <c r="K462" s="298"/>
      <c r="L462" s="299"/>
      <c r="M462" s="299"/>
    </row>
    <row r="463" spans="1:13" ht="18" hidden="1" customHeight="1" x14ac:dyDescent="0.2">
      <c r="A463" s="300">
        <f>+入力表!A473</f>
        <v>0</v>
      </c>
      <c r="B463" s="301"/>
      <c r="C463" s="301"/>
      <c r="D463" s="301"/>
      <c r="E463" s="302">
        <f>+IF(入力表!F$12=0,入力表!B473,入力表!J473)</f>
        <v>0</v>
      </c>
      <c r="F463" s="302"/>
      <c r="G463" s="302"/>
      <c r="H463" s="302" t="str">
        <f>IF(LEN(予定価格!G461)=0,"",IF(AND(LEN(予定価格!G461)=1,LEN(予定価格!H461)=1),0,IF(入力表!$F$1951=0,"",入力表!F473)))</f>
        <v/>
      </c>
      <c r="I463" s="302"/>
      <c r="J463" s="303"/>
      <c r="K463" s="298"/>
      <c r="L463" s="299"/>
      <c r="M463" s="299"/>
    </row>
    <row r="464" spans="1:13" ht="18" hidden="1" customHeight="1" x14ac:dyDescent="0.2">
      <c r="A464" s="300">
        <f>+入力表!A474</f>
        <v>0</v>
      </c>
      <c r="B464" s="301"/>
      <c r="C464" s="301"/>
      <c r="D464" s="301"/>
      <c r="E464" s="302">
        <f>+IF(入力表!F$12=0,入力表!B474,入力表!J474)</f>
        <v>0</v>
      </c>
      <c r="F464" s="302"/>
      <c r="G464" s="302"/>
      <c r="H464" s="302" t="str">
        <f>IF(LEN(予定価格!G462)=0,"",IF(AND(LEN(予定価格!G462)=1,LEN(予定価格!H462)=1),0,IF(入力表!$F$1951=0,"",入力表!F474)))</f>
        <v/>
      </c>
      <c r="I464" s="302"/>
      <c r="J464" s="303"/>
      <c r="K464" s="298"/>
      <c r="L464" s="299"/>
      <c r="M464" s="299"/>
    </row>
    <row r="465" spans="1:13" ht="18" hidden="1" customHeight="1" x14ac:dyDescent="0.2">
      <c r="A465" s="300">
        <f>+入力表!A475</f>
        <v>0</v>
      </c>
      <c r="B465" s="301"/>
      <c r="C465" s="301"/>
      <c r="D465" s="301"/>
      <c r="E465" s="302">
        <f>+IF(入力表!F$12=0,入力表!B475,入力表!J475)</f>
        <v>0</v>
      </c>
      <c r="F465" s="302"/>
      <c r="G465" s="302"/>
      <c r="H465" s="302" t="str">
        <f>IF(LEN(予定価格!G463)=0,"",IF(AND(LEN(予定価格!G463)=1,LEN(予定価格!H463)=1),0,IF(入力表!$F$1951=0,"",入力表!F475)))</f>
        <v/>
      </c>
      <c r="I465" s="302"/>
      <c r="J465" s="303"/>
      <c r="K465" s="298"/>
      <c r="L465" s="299"/>
      <c r="M465" s="299"/>
    </row>
    <row r="466" spans="1:13" ht="18" hidden="1" customHeight="1" x14ac:dyDescent="0.2">
      <c r="A466" s="300">
        <f>+入力表!A476</f>
        <v>0</v>
      </c>
      <c r="B466" s="301"/>
      <c r="C466" s="301"/>
      <c r="D466" s="301"/>
      <c r="E466" s="302">
        <f>+IF(入力表!F$12=0,入力表!B476,入力表!J476)</f>
        <v>0</v>
      </c>
      <c r="F466" s="302"/>
      <c r="G466" s="302"/>
      <c r="H466" s="302" t="str">
        <f>IF(LEN(予定価格!G464)=0,"",IF(AND(LEN(予定価格!G464)=1,LEN(予定価格!H464)=1),0,IF(入力表!$F$1951=0,"",入力表!F476)))</f>
        <v/>
      </c>
      <c r="I466" s="302"/>
      <c r="J466" s="303"/>
      <c r="K466" s="298"/>
      <c r="L466" s="299"/>
      <c r="M466" s="299"/>
    </row>
    <row r="467" spans="1:13" ht="18" hidden="1" customHeight="1" x14ac:dyDescent="0.2">
      <c r="A467" s="300">
        <f>+入力表!A477</f>
        <v>0</v>
      </c>
      <c r="B467" s="301"/>
      <c r="C467" s="301"/>
      <c r="D467" s="301"/>
      <c r="E467" s="302">
        <f>+IF(入力表!F$12=0,入力表!B477,入力表!J477)</f>
        <v>0</v>
      </c>
      <c r="F467" s="302"/>
      <c r="G467" s="302"/>
      <c r="H467" s="302" t="str">
        <f>IF(LEN(予定価格!G465)=0,"",IF(AND(LEN(予定価格!G465)=1,LEN(予定価格!H465)=1),0,IF(入力表!$F$1951=0,"",入力表!F477)))</f>
        <v/>
      </c>
      <c r="I467" s="302"/>
      <c r="J467" s="303"/>
      <c r="K467" s="298"/>
      <c r="L467" s="299"/>
      <c r="M467" s="299"/>
    </row>
    <row r="468" spans="1:13" ht="18" hidden="1" customHeight="1" x14ac:dyDescent="0.2">
      <c r="A468" s="300">
        <f>+入力表!A478</f>
        <v>0</v>
      </c>
      <c r="B468" s="301"/>
      <c r="C468" s="301"/>
      <c r="D468" s="301"/>
      <c r="E468" s="302">
        <f>+IF(入力表!F$12=0,入力表!B478,入力表!J478)</f>
        <v>0</v>
      </c>
      <c r="F468" s="302"/>
      <c r="G468" s="302"/>
      <c r="H468" s="302" t="str">
        <f>IF(LEN(予定価格!G466)=0,"",IF(AND(LEN(予定価格!G466)=1,LEN(予定価格!H466)=1),0,IF(入力表!$F$1951=0,"",入力表!F478)))</f>
        <v/>
      </c>
      <c r="I468" s="302"/>
      <c r="J468" s="303"/>
      <c r="K468" s="298"/>
      <c r="L468" s="299"/>
      <c r="M468" s="299"/>
    </row>
    <row r="469" spans="1:13" ht="18" hidden="1" customHeight="1" x14ac:dyDescent="0.2">
      <c r="A469" s="300">
        <f>+入力表!A479</f>
        <v>0</v>
      </c>
      <c r="B469" s="301"/>
      <c r="C469" s="301"/>
      <c r="D469" s="301"/>
      <c r="E469" s="302">
        <f>+IF(入力表!F$12=0,入力表!B479,入力表!J479)</f>
        <v>0</v>
      </c>
      <c r="F469" s="302"/>
      <c r="G469" s="302"/>
      <c r="H469" s="302" t="str">
        <f>IF(LEN(予定価格!G467)=0,"",IF(AND(LEN(予定価格!G467)=1,LEN(予定価格!H467)=1),0,IF(入力表!$F$1951=0,"",入力表!F479)))</f>
        <v/>
      </c>
      <c r="I469" s="302"/>
      <c r="J469" s="303"/>
      <c r="K469" s="298"/>
      <c r="L469" s="299"/>
      <c r="M469" s="299"/>
    </row>
    <row r="470" spans="1:13" ht="18" hidden="1" customHeight="1" x14ac:dyDescent="0.2">
      <c r="A470" s="300">
        <f>+入力表!A480</f>
        <v>0</v>
      </c>
      <c r="B470" s="301"/>
      <c r="C470" s="301"/>
      <c r="D470" s="301"/>
      <c r="E470" s="302">
        <f>+IF(入力表!F$12=0,入力表!B480,入力表!J480)</f>
        <v>0</v>
      </c>
      <c r="F470" s="302"/>
      <c r="G470" s="302"/>
      <c r="H470" s="302" t="str">
        <f>IF(LEN(予定価格!G468)=0,"",IF(AND(LEN(予定価格!G468)=1,LEN(予定価格!H468)=1),0,IF(入力表!$F$1951=0,"",入力表!F480)))</f>
        <v/>
      </c>
      <c r="I470" s="302"/>
      <c r="J470" s="303"/>
      <c r="K470" s="298"/>
      <c r="L470" s="299"/>
      <c r="M470" s="299"/>
    </row>
    <row r="471" spans="1:13" ht="18" hidden="1" customHeight="1" x14ac:dyDescent="0.2">
      <c r="A471" s="300">
        <f>+入力表!A481</f>
        <v>0</v>
      </c>
      <c r="B471" s="301"/>
      <c r="C471" s="301"/>
      <c r="D471" s="301"/>
      <c r="E471" s="302">
        <f>+IF(入力表!F$12=0,入力表!B481,入力表!J481)</f>
        <v>0</v>
      </c>
      <c r="F471" s="302"/>
      <c r="G471" s="302"/>
      <c r="H471" s="302" t="str">
        <f>IF(LEN(予定価格!G469)=0,"",IF(AND(LEN(予定価格!G469)=1,LEN(予定価格!H469)=1),0,IF(入力表!$F$1951=0,"",入力表!F481)))</f>
        <v/>
      </c>
      <c r="I471" s="302"/>
      <c r="J471" s="303"/>
      <c r="K471" s="298">
        <f t="shared" ref="K471" si="0">SUM(E472:G512)</f>
        <v>0</v>
      </c>
      <c r="L471" s="299">
        <f>K471*入力表!D1953</f>
        <v>0</v>
      </c>
      <c r="M471" s="299">
        <f>K471+L471</f>
        <v>0</v>
      </c>
    </row>
    <row r="472" spans="1:13" ht="18" hidden="1" customHeight="1" x14ac:dyDescent="0.2">
      <c r="A472" s="300">
        <f>+入力表!A482</f>
        <v>0</v>
      </c>
      <c r="B472" s="301"/>
      <c r="C472" s="301"/>
      <c r="D472" s="301"/>
      <c r="E472" s="302">
        <f>+IF(入力表!F$12=0,入力表!B482,入力表!J482)</f>
        <v>0</v>
      </c>
      <c r="F472" s="302"/>
      <c r="G472" s="302"/>
      <c r="H472" s="302" t="str">
        <f>IF(LEN(予定価格!G470)=0,"",IF(AND(LEN(予定価格!G470)=1,LEN(予定価格!H470)=1),0,IF(入力表!$F$1951=0,"",入力表!F482)))</f>
        <v/>
      </c>
      <c r="I472" s="302"/>
      <c r="J472" s="303"/>
      <c r="K472" s="298"/>
      <c r="L472" s="299"/>
      <c r="M472" s="299"/>
    </row>
    <row r="473" spans="1:13" ht="18" hidden="1" customHeight="1" x14ac:dyDescent="0.2">
      <c r="A473" s="300">
        <f>+入力表!A483</f>
        <v>0</v>
      </c>
      <c r="B473" s="301"/>
      <c r="C473" s="301"/>
      <c r="D473" s="301"/>
      <c r="E473" s="302">
        <f>+IF(入力表!F$12=0,入力表!B483,入力表!J483)</f>
        <v>0</v>
      </c>
      <c r="F473" s="302"/>
      <c r="G473" s="302"/>
      <c r="H473" s="302" t="str">
        <f>IF(LEN(予定価格!G471)=0,"",IF(AND(LEN(予定価格!G471)=1,LEN(予定価格!H471)=1),0,IF(入力表!$F$1951=0,"",入力表!F483)))</f>
        <v/>
      </c>
      <c r="I473" s="302"/>
      <c r="J473" s="303"/>
      <c r="K473" s="298"/>
      <c r="L473" s="299"/>
      <c r="M473" s="299"/>
    </row>
    <row r="474" spans="1:13" ht="18" hidden="1" customHeight="1" x14ac:dyDescent="0.2">
      <c r="A474" s="300">
        <f>+入力表!A484</f>
        <v>0</v>
      </c>
      <c r="B474" s="301"/>
      <c r="C474" s="301"/>
      <c r="D474" s="301"/>
      <c r="E474" s="302">
        <f>+IF(入力表!F$12=0,入力表!B484,入力表!J484)</f>
        <v>0</v>
      </c>
      <c r="F474" s="302"/>
      <c r="G474" s="302"/>
      <c r="H474" s="302" t="str">
        <f>IF(LEN(予定価格!G472)=0,"",IF(AND(LEN(予定価格!G472)=1,LEN(予定価格!H472)=1),0,IF(入力表!$F$1951=0,"",入力表!F484)))</f>
        <v/>
      </c>
      <c r="I474" s="302"/>
      <c r="J474" s="303"/>
      <c r="K474" s="298"/>
      <c r="L474" s="299"/>
      <c r="M474" s="299"/>
    </row>
    <row r="475" spans="1:13" ht="18" hidden="1" customHeight="1" x14ac:dyDescent="0.2">
      <c r="A475" s="300">
        <f>+入力表!A485</f>
        <v>0</v>
      </c>
      <c r="B475" s="301"/>
      <c r="C475" s="301"/>
      <c r="D475" s="301"/>
      <c r="E475" s="302">
        <f>+IF(入力表!F$12=0,入力表!B485,入力表!J485)</f>
        <v>0</v>
      </c>
      <c r="F475" s="302"/>
      <c r="G475" s="302"/>
      <c r="H475" s="302" t="str">
        <f>IF(LEN(予定価格!G473)=0,"",IF(AND(LEN(予定価格!G473)=1,LEN(予定価格!H473)=1),0,IF(入力表!$F$1951=0,"",入力表!F485)))</f>
        <v/>
      </c>
      <c r="I475" s="302"/>
      <c r="J475" s="303"/>
      <c r="K475" s="298"/>
      <c r="L475" s="299"/>
      <c r="M475" s="299"/>
    </row>
    <row r="476" spans="1:13" ht="18" hidden="1" customHeight="1" x14ac:dyDescent="0.2">
      <c r="A476" s="300">
        <f>+入力表!A486</f>
        <v>0</v>
      </c>
      <c r="B476" s="301"/>
      <c r="C476" s="301"/>
      <c r="D476" s="301"/>
      <c r="E476" s="302">
        <f>+IF(入力表!F$12=0,入力表!B486,入力表!J486)</f>
        <v>0</v>
      </c>
      <c r="F476" s="302"/>
      <c r="G476" s="302"/>
      <c r="H476" s="302" t="str">
        <f>IF(LEN(予定価格!G474)=0,"",IF(AND(LEN(予定価格!G474)=1,LEN(予定価格!H474)=1),0,IF(入力表!$F$1951=0,"",入力表!F486)))</f>
        <v/>
      </c>
      <c r="I476" s="302"/>
      <c r="J476" s="303"/>
      <c r="K476" s="298"/>
      <c r="L476" s="299"/>
      <c r="M476" s="299"/>
    </row>
    <row r="477" spans="1:13" ht="18" hidden="1" customHeight="1" x14ac:dyDescent="0.2">
      <c r="A477" s="300">
        <f>+入力表!A487</f>
        <v>0</v>
      </c>
      <c r="B477" s="301"/>
      <c r="C477" s="301"/>
      <c r="D477" s="301"/>
      <c r="E477" s="302">
        <f>+IF(入力表!F$12=0,入力表!B487,入力表!J487)</f>
        <v>0</v>
      </c>
      <c r="F477" s="302"/>
      <c r="G477" s="302"/>
      <c r="H477" s="302" t="str">
        <f>IF(LEN(予定価格!G475)=0,"",IF(AND(LEN(予定価格!G475)=1,LEN(予定価格!H475)=1),0,IF(入力表!$F$1951=0,"",入力表!F487)))</f>
        <v/>
      </c>
      <c r="I477" s="302"/>
      <c r="J477" s="303"/>
      <c r="K477" s="298"/>
      <c r="L477" s="299"/>
      <c r="M477" s="299"/>
    </row>
    <row r="478" spans="1:13" ht="18" hidden="1" customHeight="1" x14ac:dyDescent="0.2">
      <c r="A478" s="300">
        <f>+入力表!A488</f>
        <v>0</v>
      </c>
      <c r="B478" s="301"/>
      <c r="C478" s="301"/>
      <c r="D478" s="301"/>
      <c r="E478" s="302">
        <f>+IF(入力表!F$12=0,入力表!B488,入力表!J488)</f>
        <v>0</v>
      </c>
      <c r="F478" s="302"/>
      <c r="G478" s="302"/>
      <c r="H478" s="302" t="str">
        <f>IF(LEN(予定価格!G476)=0,"",IF(AND(LEN(予定価格!G476)=1,LEN(予定価格!H476)=1),0,IF(入力表!$F$1951=0,"",入力表!F488)))</f>
        <v/>
      </c>
      <c r="I478" s="302"/>
      <c r="J478" s="303"/>
      <c r="K478" s="298"/>
      <c r="L478" s="299"/>
      <c r="M478" s="299"/>
    </row>
    <row r="479" spans="1:13" ht="18" hidden="1" customHeight="1" x14ac:dyDescent="0.2">
      <c r="A479" s="300">
        <f>+入力表!A489</f>
        <v>0</v>
      </c>
      <c r="B479" s="301"/>
      <c r="C479" s="301"/>
      <c r="D479" s="301"/>
      <c r="E479" s="302">
        <f>+IF(入力表!F$12=0,入力表!B489,入力表!J489)</f>
        <v>0</v>
      </c>
      <c r="F479" s="302"/>
      <c r="G479" s="302"/>
      <c r="H479" s="302" t="str">
        <f>IF(LEN(予定価格!G477)=0,"",IF(AND(LEN(予定価格!G477)=1,LEN(予定価格!H477)=1),0,IF(入力表!$F$1951=0,"",入力表!F489)))</f>
        <v/>
      </c>
      <c r="I479" s="302"/>
      <c r="J479" s="303"/>
      <c r="K479" s="298"/>
      <c r="L479" s="299"/>
      <c r="M479" s="299"/>
    </row>
    <row r="480" spans="1:13" ht="18" hidden="1" customHeight="1" x14ac:dyDescent="0.2">
      <c r="A480" s="300">
        <f>+入力表!A490</f>
        <v>0</v>
      </c>
      <c r="B480" s="301"/>
      <c r="C480" s="301"/>
      <c r="D480" s="301"/>
      <c r="E480" s="302">
        <f>+IF(入力表!F$12=0,入力表!B490,入力表!J490)</f>
        <v>0</v>
      </c>
      <c r="F480" s="302"/>
      <c r="G480" s="302"/>
      <c r="H480" s="302" t="str">
        <f>IF(LEN(予定価格!G478)=0,"",IF(AND(LEN(予定価格!G478)=1,LEN(予定価格!H478)=1),0,IF(入力表!$F$1951=0,"",入力表!F490)))</f>
        <v/>
      </c>
      <c r="I480" s="302"/>
      <c r="J480" s="303"/>
      <c r="K480" s="298"/>
      <c r="L480" s="299"/>
      <c r="M480" s="299"/>
    </row>
    <row r="481" spans="1:13" ht="18" hidden="1" customHeight="1" x14ac:dyDescent="0.2">
      <c r="A481" s="300">
        <f>+入力表!A491</f>
        <v>0</v>
      </c>
      <c r="B481" s="301"/>
      <c r="C481" s="301"/>
      <c r="D481" s="301"/>
      <c r="E481" s="302">
        <f>+IF(入力表!F$12=0,入力表!B491,入力表!J491)</f>
        <v>0</v>
      </c>
      <c r="F481" s="302"/>
      <c r="G481" s="302"/>
      <c r="H481" s="302" t="str">
        <f>IF(LEN(予定価格!G479)=0,"",IF(AND(LEN(予定価格!G479)=1,LEN(予定価格!H479)=1),0,IF(入力表!$F$1951=0,"",入力表!F491)))</f>
        <v/>
      </c>
      <c r="I481" s="302"/>
      <c r="J481" s="303"/>
      <c r="K481" s="298"/>
      <c r="L481" s="299"/>
      <c r="M481" s="299"/>
    </row>
    <row r="482" spans="1:13" ht="18" hidden="1" customHeight="1" x14ac:dyDescent="0.2">
      <c r="A482" s="300">
        <f>+入力表!A492</f>
        <v>0</v>
      </c>
      <c r="B482" s="301"/>
      <c r="C482" s="301"/>
      <c r="D482" s="301"/>
      <c r="E482" s="302">
        <f>+IF(入力表!F$12=0,入力表!B492,入力表!J492)</f>
        <v>0</v>
      </c>
      <c r="F482" s="302"/>
      <c r="G482" s="302"/>
      <c r="H482" s="302" t="str">
        <f>IF(LEN(予定価格!G480)=0,"",IF(AND(LEN(予定価格!G480)=1,LEN(予定価格!H480)=1),0,IF(入力表!$F$1951=0,"",入力表!F492)))</f>
        <v/>
      </c>
      <c r="I482" s="302"/>
      <c r="J482" s="303"/>
      <c r="K482" s="298"/>
      <c r="L482" s="299"/>
      <c r="M482" s="299"/>
    </row>
    <row r="483" spans="1:13" ht="18" hidden="1" customHeight="1" x14ac:dyDescent="0.2">
      <c r="A483" s="300">
        <f>+入力表!A493</f>
        <v>0</v>
      </c>
      <c r="B483" s="301"/>
      <c r="C483" s="301"/>
      <c r="D483" s="301"/>
      <c r="E483" s="302">
        <f>+IF(入力表!F$12=0,入力表!B493,入力表!J493)</f>
        <v>0</v>
      </c>
      <c r="F483" s="302"/>
      <c r="G483" s="302"/>
      <c r="H483" s="302" t="str">
        <f>IF(LEN(予定価格!G481)=0,"",IF(AND(LEN(予定価格!G481)=1,LEN(予定価格!H481)=1),0,IF(入力表!$F$1951=0,"",入力表!F493)))</f>
        <v/>
      </c>
      <c r="I483" s="302"/>
      <c r="J483" s="303"/>
      <c r="K483" s="298"/>
      <c r="L483" s="299"/>
      <c r="M483" s="299"/>
    </row>
    <row r="484" spans="1:13" ht="18" hidden="1" customHeight="1" x14ac:dyDescent="0.2">
      <c r="A484" s="300">
        <f>+入力表!A494</f>
        <v>0</v>
      </c>
      <c r="B484" s="301"/>
      <c r="C484" s="301"/>
      <c r="D484" s="301"/>
      <c r="E484" s="302">
        <f>+IF(入力表!F$12=0,入力表!B494,入力表!J494)</f>
        <v>0</v>
      </c>
      <c r="F484" s="302"/>
      <c r="G484" s="302"/>
      <c r="H484" s="302" t="str">
        <f>IF(LEN(予定価格!G482)=0,"",IF(AND(LEN(予定価格!G482)=1,LEN(予定価格!H482)=1),0,IF(入力表!$F$1951=0,"",入力表!F494)))</f>
        <v/>
      </c>
      <c r="I484" s="302"/>
      <c r="J484" s="303"/>
      <c r="K484" s="298"/>
      <c r="L484" s="299"/>
      <c r="M484" s="299"/>
    </row>
    <row r="485" spans="1:13" ht="18" hidden="1" customHeight="1" x14ac:dyDescent="0.2">
      <c r="A485" s="300">
        <f>+入力表!A495</f>
        <v>0</v>
      </c>
      <c r="B485" s="301"/>
      <c r="C485" s="301"/>
      <c r="D485" s="301"/>
      <c r="E485" s="302">
        <f>+IF(入力表!F$12=0,入力表!B495,入力表!J495)</f>
        <v>0</v>
      </c>
      <c r="F485" s="302"/>
      <c r="G485" s="302"/>
      <c r="H485" s="302" t="str">
        <f>IF(LEN(予定価格!G483)=0,"",IF(AND(LEN(予定価格!G483)=1,LEN(予定価格!H483)=1),0,IF(入力表!$F$1951=0,"",入力表!F495)))</f>
        <v/>
      </c>
      <c r="I485" s="302"/>
      <c r="J485" s="303"/>
      <c r="K485" s="298"/>
      <c r="L485" s="299"/>
      <c r="M485" s="299"/>
    </row>
    <row r="486" spans="1:13" ht="18" hidden="1" customHeight="1" x14ac:dyDescent="0.2">
      <c r="A486" s="300">
        <f>+入力表!A496</f>
        <v>0</v>
      </c>
      <c r="B486" s="301"/>
      <c r="C486" s="301"/>
      <c r="D486" s="301"/>
      <c r="E486" s="302">
        <f>+IF(入力表!F$12=0,入力表!B496,入力表!J496)</f>
        <v>0</v>
      </c>
      <c r="F486" s="302"/>
      <c r="G486" s="302"/>
      <c r="H486" s="302" t="str">
        <f>IF(LEN(予定価格!G484)=0,"",IF(AND(LEN(予定価格!G484)=1,LEN(予定価格!H484)=1),0,IF(入力表!$F$1951=0,"",入力表!F496)))</f>
        <v/>
      </c>
      <c r="I486" s="302"/>
      <c r="J486" s="303"/>
      <c r="K486" s="298"/>
      <c r="L486" s="299"/>
      <c r="M486" s="299"/>
    </row>
    <row r="487" spans="1:13" ht="18" hidden="1" customHeight="1" x14ac:dyDescent="0.2">
      <c r="A487" s="300">
        <f>+入力表!A497</f>
        <v>0</v>
      </c>
      <c r="B487" s="301"/>
      <c r="C487" s="301"/>
      <c r="D487" s="301"/>
      <c r="E487" s="302">
        <f>+IF(入力表!F$12=0,入力表!B497,入力表!J497)</f>
        <v>0</v>
      </c>
      <c r="F487" s="302"/>
      <c r="G487" s="302"/>
      <c r="H487" s="302" t="str">
        <f>IF(LEN(予定価格!G485)=0,"",IF(AND(LEN(予定価格!G485)=1,LEN(予定価格!H485)=1),0,IF(入力表!$F$1951=0,"",入力表!F497)))</f>
        <v/>
      </c>
      <c r="I487" s="302"/>
      <c r="J487" s="303"/>
      <c r="K487" s="298"/>
      <c r="L487" s="299"/>
      <c r="M487" s="299"/>
    </row>
    <row r="488" spans="1:13" ht="18" hidden="1" customHeight="1" x14ac:dyDescent="0.2">
      <c r="A488" s="300">
        <f>+入力表!A498</f>
        <v>0</v>
      </c>
      <c r="B488" s="301"/>
      <c r="C488" s="301"/>
      <c r="D488" s="301"/>
      <c r="E488" s="302">
        <f>+IF(入力表!F$12=0,入力表!B498,入力表!J498)</f>
        <v>0</v>
      </c>
      <c r="F488" s="302"/>
      <c r="G488" s="302"/>
      <c r="H488" s="302" t="str">
        <f>IF(LEN(予定価格!G486)=0,"",IF(AND(LEN(予定価格!G486)=1,LEN(予定価格!H486)=1),0,IF(入力表!$F$1951=0,"",入力表!F498)))</f>
        <v/>
      </c>
      <c r="I488" s="302"/>
      <c r="J488" s="303"/>
      <c r="K488" s="298"/>
      <c r="L488" s="299"/>
      <c r="M488" s="299"/>
    </row>
    <row r="489" spans="1:13" ht="18" hidden="1" customHeight="1" x14ac:dyDescent="0.2">
      <c r="A489" s="300">
        <f>+入力表!A499</f>
        <v>0</v>
      </c>
      <c r="B489" s="301"/>
      <c r="C489" s="301"/>
      <c r="D489" s="301"/>
      <c r="E489" s="302">
        <f>+IF(入力表!F$12=0,入力表!B499,入力表!J499)</f>
        <v>0</v>
      </c>
      <c r="F489" s="302"/>
      <c r="G489" s="302"/>
      <c r="H489" s="302" t="str">
        <f>IF(LEN(予定価格!G487)=0,"",IF(AND(LEN(予定価格!G487)=1,LEN(予定価格!H487)=1),0,IF(入力表!$F$1951=0,"",入力表!F499)))</f>
        <v/>
      </c>
      <c r="I489" s="302"/>
      <c r="J489" s="303"/>
      <c r="K489" s="298"/>
      <c r="L489" s="299"/>
      <c r="M489" s="299"/>
    </row>
    <row r="490" spans="1:13" ht="18" hidden="1" customHeight="1" x14ac:dyDescent="0.2">
      <c r="A490" s="300">
        <f>+入力表!A500</f>
        <v>0</v>
      </c>
      <c r="B490" s="301"/>
      <c r="C490" s="301"/>
      <c r="D490" s="301"/>
      <c r="E490" s="302">
        <f>+IF(入力表!F$12=0,入力表!B500,入力表!J500)</f>
        <v>0</v>
      </c>
      <c r="F490" s="302"/>
      <c r="G490" s="302"/>
      <c r="H490" s="302" t="str">
        <f>IF(LEN(予定価格!G488)=0,"",IF(AND(LEN(予定価格!G488)=1,LEN(予定価格!H488)=1),0,IF(入力表!$F$1951=0,"",入力表!F500)))</f>
        <v/>
      </c>
      <c r="I490" s="302"/>
      <c r="J490" s="303"/>
      <c r="K490" s="298"/>
      <c r="L490" s="299"/>
      <c r="M490" s="299"/>
    </row>
    <row r="491" spans="1:13" ht="18" hidden="1" customHeight="1" x14ac:dyDescent="0.2">
      <c r="A491" s="300">
        <f>+入力表!A501</f>
        <v>0</v>
      </c>
      <c r="B491" s="301"/>
      <c r="C491" s="301"/>
      <c r="D491" s="301"/>
      <c r="E491" s="302">
        <f>+IF(入力表!F$12=0,入力表!B501,入力表!J501)</f>
        <v>0</v>
      </c>
      <c r="F491" s="302"/>
      <c r="G491" s="302"/>
      <c r="H491" s="302" t="str">
        <f>IF(LEN(予定価格!G489)=0,"",IF(AND(LEN(予定価格!G489)=1,LEN(予定価格!H489)=1),0,IF(入力表!$F$1951=0,"",入力表!F501)))</f>
        <v/>
      </c>
      <c r="I491" s="302"/>
      <c r="J491" s="303"/>
      <c r="K491" s="298"/>
      <c r="L491" s="299"/>
      <c r="M491" s="299"/>
    </row>
    <row r="492" spans="1:13" ht="18" hidden="1" customHeight="1" x14ac:dyDescent="0.2">
      <c r="A492" s="300">
        <f>+入力表!A502</f>
        <v>0</v>
      </c>
      <c r="B492" s="301"/>
      <c r="C492" s="301"/>
      <c r="D492" s="301"/>
      <c r="E492" s="302">
        <f>+IF(入力表!F$12=0,入力表!B502,入力表!J502)</f>
        <v>0</v>
      </c>
      <c r="F492" s="302"/>
      <c r="G492" s="302"/>
      <c r="H492" s="302" t="str">
        <f>IF(LEN(予定価格!G490)=0,"",IF(AND(LEN(予定価格!G490)=1,LEN(予定価格!H490)=1),0,IF(入力表!$F$1951=0,"",入力表!F502)))</f>
        <v/>
      </c>
      <c r="I492" s="302"/>
      <c r="J492" s="303"/>
      <c r="K492" s="298"/>
      <c r="L492" s="299"/>
      <c r="M492" s="299"/>
    </row>
    <row r="493" spans="1:13" ht="18" hidden="1" customHeight="1" x14ac:dyDescent="0.2">
      <c r="A493" s="300">
        <f>+入力表!A503</f>
        <v>0</v>
      </c>
      <c r="B493" s="301"/>
      <c r="C493" s="301"/>
      <c r="D493" s="301"/>
      <c r="E493" s="302">
        <f>+IF(入力表!F$12=0,入力表!B503,入力表!J503)</f>
        <v>0</v>
      </c>
      <c r="F493" s="302"/>
      <c r="G493" s="302"/>
      <c r="H493" s="302" t="str">
        <f>IF(LEN(予定価格!G491)=0,"",IF(AND(LEN(予定価格!G491)=1,LEN(予定価格!H491)=1),0,IF(入力表!$F$1951=0,"",入力表!F503)))</f>
        <v/>
      </c>
      <c r="I493" s="302"/>
      <c r="J493" s="303"/>
      <c r="K493" s="298"/>
      <c r="L493" s="299"/>
      <c r="M493" s="299"/>
    </row>
    <row r="494" spans="1:13" ht="18" hidden="1" customHeight="1" x14ac:dyDescent="0.2">
      <c r="A494" s="300">
        <f>+入力表!A504</f>
        <v>0</v>
      </c>
      <c r="B494" s="301"/>
      <c r="C494" s="301"/>
      <c r="D494" s="301"/>
      <c r="E494" s="302">
        <f>+IF(入力表!F$12=0,入力表!B504,入力表!J504)</f>
        <v>0</v>
      </c>
      <c r="F494" s="302"/>
      <c r="G494" s="302"/>
      <c r="H494" s="302" t="str">
        <f>IF(LEN(予定価格!G492)=0,"",IF(AND(LEN(予定価格!G492)=1,LEN(予定価格!H492)=1),0,IF(入力表!$F$1951=0,"",入力表!F504)))</f>
        <v/>
      </c>
      <c r="I494" s="302"/>
      <c r="J494" s="303"/>
      <c r="K494" s="298"/>
      <c r="L494" s="299"/>
      <c r="M494" s="299"/>
    </row>
    <row r="495" spans="1:13" ht="18" hidden="1" customHeight="1" x14ac:dyDescent="0.2">
      <c r="A495" s="300">
        <f>+入力表!A505</f>
        <v>0</v>
      </c>
      <c r="B495" s="301"/>
      <c r="C495" s="301"/>
      <c r="D495" s="301"/>
      <c r="E495" s="302">
        <f>+IF(入力表!F$12=0,入力表!B505,入力表!J505)</f>
        <v>0</v>
      </c>
      <c r="F495" s="302"/>
      <c r="G495" s="302"/>
      <c r="H495" s="302" t="str">
        <f>IF(LEN(予定価格!G493)=0,"",IF(AND(LEN(予定価格!G493)=1,LEN(予定価格!H493)=1),0,IF(入力表!$F$1951=0,"",入力表!F505)))</f>
        <v/>
      </c>
      <c r="I495" s="302"/>
      <c r="J495" s="303"/>
      <c r="K495" s="298"/>
      <c r="L495" s="299"/>
      <c r="M495" s="299"/>
    </row>
    <row r="496" spans="1:13" ht="18" hidden="1" customHeight="1" x14ac:dyDescent="0.2">
      <c r="A496" s="300">
        <f>+入力表!A506</f>
        <v>0</v>
      </c>
      <c r="B496" s="301"/>
      <c r="C496" s="301"/>
      <c r="D496" s="301"/>
      <c r="E496" s="302">
        <f>+IF(入力表!F$12=0,入力表!B506,入力表!J506)</f>
        <v>0</v>
      </c>
      <c r="F496" s="302"/>
      <c r="G496" s="302"/>
      <c r="H496" s="302" t="str">
        <f>IF(LEN(予定価格!G494)=0,"",IF(AND(LEN(予定価格!G494)=1,LEN(予定価格!H494)=1),0,IF(入力表!$F$1951=0,"",入力表!F506)))</f>
        <v/>
      </c>
      <c r="I496" s="302"/>
      <c r="J496" s="303"/>
      <c r="K496" s="298"/>
      <c r="L496" s="299"/>
      <c r="M496" s="299"/>
    </row>
    <row r="497" spans="1:13" ht="18" hidden="1" customHeight="1" x14ac:dyDescent="0.2">
      <c r="A497" s="300">
        <f>+入力表!A507</f>
        <v>0</v>
      </c>
      <c r="B497" s="301"/>
      <c r="C497" s="301"/>
      <c r="D497" s="301"/>
      <c r="E497" s="302">
        <f>+IF(入力表!F$12=0,入力表!B507,入力表!J507)</f>
        <v>0</v>
      </c>
      <c r="F497" s="302"/>
      <c r="G497" s="302"/>
      <c r="H497" s="302" t="str">
        <f>IF(LEN(予定価格!G495)=0,"",IF(AND(LEN(予定価格!G495)=1,LEN(予定価格!H495)=1),0,IF(入力表!$F$1951=0,"",入力表!F507)))</f>
        <v/>
      </c>
      <c r="I497" s="302"/>
      <c r="J497" s="303"/>
      <c r="K497" s="298"/>
      <c r="L497" s="299"/>
      <c r="M497" s="299"/>
    </row>
    <row r="498" spans="1:13" ht="18" hidden="1" customHeight="1" x14ac:dyDescent="0.2">
      <c r="A498" s="300">
        <f>+入力表!A508</f>
        <v>0</v>
      </c>
      <c r="B498" s="301"/>
      <c r="C498" s="301"/>
      <c r="D498" s="301"/>
      <c r="E498" s="302">
        <f>+IF(入力表!F$12=0,入力表!B508,入力表!J508)</f>
        <v>0</v>
      </c>
      <c r="F498" s="302"/>
      <c r="G498" s="302"/>
      <c r="H498" s="302" t="str">
        <f>IF(LEN(予定価格!G496)=0,"",IF(AND(LEN(予定価格!G496)=1,LEN(予定価格!H496)=1),0,IF(入力表!$F$1951=0,"",入力表!F508)))</f>
        <v/>
      </c>
      <c r="I498" s="302"/>
      <c r="J498" s="303"/>
      <c r="K498" s="298"/>
      <c r="L498" s="299"/>
      <c r="M498" s="299"/>
    </row>
    <row r="499" spans="1:13" ht="18" hidden="1" customHeight="1" x14ac:dyDescent="0.2">
      <c r="A499" s="300">
        <f>+入力表!A509</f>
        <v>0</v>
      </c>
      <c r="B499" s="301"/>
      <c r="C499" s="301"/>
      <c r="D499" s="301"/>
      <c r="E499" s="302">
        <f>+IF(入力表!F$12=0,入力表!B509,入力表!J509)</f>
        <v>0</v>
      </c>
      <c r="F499" s="302"/>
      <c r="G499" s="302"/>
      <c r="H499" s="302" t="str">
        <f>IF(LEN(予定価格!G497)=0,"",IF(AND(LEN(予定価格!G497)=1,LEN(予定価格!H497)=1),0,IF(入力表!$F$1951=0,"",入力表!F509)))</f>
        <v/>
      </c>
      <c r="I499" s="302"/>
      <c r="J499" s="303"/>
      <c r="K499" s="298"/>
      <c r="L499" s="299"/>
      <c r="M499" s="299"/>
    </row>
    <row r="500" spans="1:13" ht="18" hidden="1" customHeight="1" x14ac:dyDescent="0.2">
      <c r="A500" s="300">
        <f>+入力表!A510</f>
        <v>0</v>
      </c>
      <c r="B500" s="301"/>
      <c r="C500" s="301"/>
      <c r="D500" s="301"/>
      <c r="E500" s="302">
        <f>+IF(入力表!F$12=0,入力表!B510,入力表!J510)</f>
        <v>0</v>
      </c>
      <c r="F500" s="302"/>
      <c r="G500" s="302"/>
      <c r="H500" s="302" t="str">
        <f>IF(LEN(予定価格!G498)=0,"",IF(AND(LEN(予定価格!G498)=1,LEN(予定価格!H498)=1),0,IF(入力表!$F$1951=0,"",入力表!F510)))</f>
        <v/>
      </c>
      <c r="I500" s="302"/>
      <c r="J500" s="303"/>
      <c r="K500" s="298"/>
      <c r="L500" s="299"/>
      <c r="M500" s="299"/>
    </row>
    <row r="501" spans="1:13" ht="18" hidden="1" customHeight="1" x14ac:dyDescent="0.2">
      <c r="A501" s="300">
        <f>+入力表!A511</f>
        <v>0</v>
      </c>
      <c r="B501" s="301"/>
      <c r="C501" s="301"/>
      <c r="D501" s="301"/>
      <c r="E501" s="302">
        <f>+IF(入力表!F$12=0,入力表!B511,入力表!J511)</f>
        <v>0</v>
      </c>
      <c r="F501" s="302"/>
      <c r="G501" s="302"/>
      <c r="H501" s="302" t="str">
        <f>IF(LEN(予定価格!G499)=0,"",IF(AND(LEN(予定価格!G499)=1,LEN(予定価格!H499)=1),0,IF(入力表!$F$1951=0,"",入力表!F511)))</f>
        <v/>
      </c>
      <c r="I501" s="302"/>
      <c r="J501" s="303"/>
      <c r="K501" s="298"/>
      <c r="L501" s="299"/>
      <c r="M501" s="299"/>
    </row>
    <row r="502" spans="1:13" ht="18" hidden="1" customHeight="1" x14ac:dyDescent="0.2">
      <c r="A502" s="300">
        <f>+入力表!A512</f>
        <v>0</v>
      </c>
      <c r="B502" s="301"/>
      <c r="C502" s="301"/>
      <c r="D502" s="301"/>
      <c r="E502" s="302">
        <f>+IF(入力表!F$12=0,入力表!B512,入力表!J512)</f>
        <v>0</v>
      </c>
      <c r="F502" s="302"/>
      <c r="G502" s="302"/>
      <c r="H502" s="302" t="str">
        <f>IF(LEN(予定価格!G500)=0,"",IF(AND(LEN(予定価格!G500)=1,LEN(予定価格!H500)=1),0,IF(入力表!$F$1951=0,"",入力表!F512)))</f>
        <v/>
      </c>
      <c r="I502" s="302"/>
      <c r="J502" s="303"/>
      <c r="K502" s="298"/>
      <c r="L502" s="299"/>
      <c r="M502" s="299"/>
    </row>
    <row r="503" spans="1:13" ht="18" hidden="1" customHeight="1" x14ac:dyDescent="0.2">
      <c r="A503" s="300">
        <f>+入力表!A513</f>
        <v>0</v>
      </c>
      <c r="B503" s="301"/>
      <c r="C503" s="301"/>
      <c r="D503" s="301"/>
      <c r="E503" s="302">
        <f>+IF(入力表!F$12=0,入力表!B513,入力表!J513)</f>
        <v>0</v>
      </c>
      <c r="F503" s="302"/>
      <c r="G503" s="302"/>
      <c r="H503" s="302" t="str">
        <f>IF(LEN(予定価格!G501)=0,"",IF(AND(LEN(予定価格!G501)=1,LEN(予定価格!H501)=1),0,IF(入力表!$F$1951=0,"",入力表!F513)))</f>
        <v/>
      </c>
      <c r="I503" s="302"/>
      <c r="J503" s="303"/>
      <c r="K503" s="298"/>
      <c r="L503" s="299"/>
      <c r="M503" s="299"/>
    </row>
    <row r="504" spans="1:13" ht="18" hidden="1" customHeight="1" x14ac:dyDescent="0.2">
      <c r="A504" s="300">
        <f>+入力表!A514</f>
        <v>0</v>
      </c>
      <c r="B504" s="301"/>
      <c r="C504" s="301"/>
      <c r="D504" s="301"/>
      <c r="E504" s="302">
        <f>+IF(入力表!F$12=0,入力表!B514,入力表!J514)</f>
        <v>0</v>
      </c>
      <c r="F504" s="302"/>
      <c r="G504" s="302"/>
      <c r="H504" s="302" t="str">
        <f>IF(LEN(予定価格!G502)=0,"",IF(AND(LEN(予定価格!G502)=1,LEN(予定価格!H502)=1),0,IF(入力表!$F$1951=0,"",入力表!F514)))</f>
        <v/>
      </c>
      <c r="I504" s="302"/>
      <c r="J504" s="303"/>
      <c r="K504" s="298"/>
      <c r="L504" s="299"/>
      <c r="M504" s="299"/>
    </row>
    <row r="505" spans="1:13" ht="18" hidden="1" customHeight="1" x14ac:dyDescent="0.2">
      <c r="A505" s="300">
        <f>+入力表!A515</f>
        <v>0</v>
      </c>
      <c r="B505" s="301"/>
      <c r="C505" s="301"/>
      <c r="D505" s="301"/>
      <c r="E505" s="302">
        <f>+IF(入力表!F$12=0,入力表!B515,入力表!J515)</f>
        <v>0</v>
      </c>
      <c r="F505" s="302"/>
      <c r="G505" s="302"/>
      <c r="H505" s="302" t="str">
        <f>IF(LEN(予定価格!G503)=0,"",IF(AND(LEN(予定価格!G503)=1,LEN(予定価格!H503)=1),0,IF(入力表!$F$1951=0,"",入力表!F515)))</f>
        <v/>
      </c>
      <c r="I505" s="302"/>
      <c r="J505" s="303"/>
      <c r="K505" s="298"/>
      <c r="L505" s="299"/>
      <c r="M505" s="299"/>
    </row>
    <row r="506" spans="1:13" ht="18" hidden="1" customHeight="1" x14ac:dyDescent="0.2">
      <c r="A506" s="300">
        <f>+入力表!A516</f>
        <v>0</v>
      </c>
      <c r="B506" s="301"/>
      <c r="C506" s="301"/>
      <c r="D506" s="301"/>
      <c r="E506" s="302">
        <f>+IF(入力表!F$12=0,入力表!B516,入力表!J516)</f>
        <v>0</v>
      </c>
      <c r="F506" s="302"/>
      <c r="G506" s="302"/>
      <c r="H506" s="302" t="str">
        <f>IF(LEN(予定価格!G504)=0,"",IF(AND(LEN(予定価格!G504)=1,LEN(予定価格!H504)=1),0,IF(入力表!$F$1951=0,"",入力表!F516)))</f>
        <v/>
      </c>
      <c r="I506" s="302"/>
      <c r="J506" s="303"/>
      <c r="K506" s="298"/>
      <c r="L506" s="299"/>
      <c r="M506" s="299"/>
    </row>
    <row r="507" spans="1:13" ht="18" hidden="1" customHeight="1" x14ac:dyDescent="0.2">
      <c r="A507" s="300">
        <f>+入力表!A517</f>
        <v>0</v>
      </c>
      <c r="B507" s="301"/>
      <c r="C507" s="301"/>
      <c r="D507" s="301"/>
      <c r="E507" s="302">
        <f>+IF(入力表!F$12=0,入力表!B517,入力表!J517)</f>
        <v>0</v>
      </c>
      <c r="F507" s="302"/>
      <c r="G507" s="302"/>
      <c r="H507" s="302" t="str">
        <f>IF(LEN(予定価格!G505)=0,"",IF(AND(LEN(予定価格!G505)=1,LEN(予定価格!H505)=1),0,IF(入力表!$F$1951=0,"",入力表!F517)))</f>
        <v/>
      </c>
      <c r="I507" s="302"/>
      <c r="J507" s="303"/>
      <c r="K507" s="298"/>
      <c r="L507" s="299"/>
      <c r="M507" s="299"/>
    </row>
    <row r="508" spans="1:13" ht="18" hidden="1" customHeight="1" x14ac:dyDescent="0.2">
      <c r="A508" s="300">
        <f>+入力表!A518</f>
        <v>0</v>
      </c>
      <c r="B508" s="301"/>
      <c r="C508" s="301"/>
      <c r="D508" s="301"/>
      <c r="E508" s="302">
        <f>+IF(入力表!F$12=0,入力表!B518,入力表!J518)</f>
        <v>0</v>
      </c>
      <c r="F508" s="302"/>
      <c r="G508" s="302"/>
      <c r="H508" s="302" t="str">
        <f>IF(LEN(予定価格!G506)=0,"",IF(AND(LEN(予定価格!G506)=1,LEN(予定価格!H506)=1),0,IF(入力表!$F$1951=0,"",入力表!F518)))</f>
        <v/>
      </c>
      <c r="I508" s="302"/>
      <c r="J508" s="303"/>
      <c r="K508" s="298"/>
      <c r="L508" s="299"/>
      <c r="M508" s="299"/>
    </row>
    <row r="509" spans="1:13" ht="18" hidden="1" customHeight="1" x14ac:dyDescent="0.2">
      <c r="A509" s="300">
        <f>+入力表!A519</f>
        <v>0</v>
      </c>
      <c r="B509" s="301"/>
      <c r="C509" s="301"/>
      <c r="D509" s="301"/>
      <c r="E509" s="302">
        <f>+IF(入力表!F$12=0,入力表!B519,入力表!J519)</f>
        <v>0</v>
      </c>
      <c r="F509" s="302"/>
      <c r="G509" s="302"/>
      <c r="H509" s="302" t="str">
        <f>IF(LEN(予定価格!G507)=0,"",IF(AND(LEN(予定価格!G507)=1,LEN(予定価格!H507)=1),0,IF(入力表!$F$1951=0,"",入力表!F519)))</f>
        <v/>
      </c>
      <c r="I509" s="302"/>
      <c r="J509" s="303"/>
      <c r="K509" s="298"/>
      <c r="L509" s="299"/>
      <c r="M509" s="299"/>
    </row>
    <row r="510" spans="1:13" ht="18" hidden="1" customHeight="1" x14ac:dyDescent="0.2">
      <c r="A510" s="300">
        <f>+入力表!A520</f>
        <v>0</v>
      </c>
      <c r="B510" s="301"/>
      <c r="C510" s="301"/>
      <c r="D510" s="301"/>
      <c r="E510" s="302">
        <f>+IF(入力表!F$12=0,入力表!B520,入力表!J520)</f>
        <v>0</v>
      </c>
      <c r="F510" s="302"/>
      <c r="G510" s="302"/>
      <c r="H510" s="302" t="str">
        <f>IF(LEN(予定価格!G508)=0,"",IF(AND(LEN(予定価格!G508)=1,LEN(予定価格!H508)=1),0,IF(入力表!$F$1951=0,"",入力表!F520)))</f>
        <v/>
      </c>
      <c r="I510" s="302"/>
      <c r="J510" s="303"/>
      <c r="K510" s="298"/>
      <c r="L510" s="299"/>
      <c r="M510" s="299"/>
    </row>
    <row r="511" spans="1:13" ht="18" hidden="1" customHeight="1" x14ac:dyDescent="0.2">
      <c r="A511" s="300">
        <f>+入力表!A521</f>
        <v>0</v>
      </c>
      <c r="B511" s="301"/>
      <c r="C511" s="301"/>
      <c r="D511" s="301"/>
      <c r="E511" s="302">
        <f>+IF(入力表!F$12=0,入力表!B521,入力表!J521)</f>
        <v>0</v>
      </c>
      <c r="F511" s="302"/>
      <c r="G511" s="302"/>
      <c r="H511" s="302" t="str">
        <f>IF(LEN(予定価格!G509)=0,"",IF(AND(LEN(予定価格!G509)=1,LEN(予定価格!H509)=1),0,IF(入力表!$F$1951=0,"",入力表!F521)))</f>
        <v/>
      </c>
      <c r="I511" s="302"/>
      <c r="J511" s="303"/>
      <c r="K511" s="298"/>
      <c r="L511" s="299"/>
      <c r="M511" s="299"/>
    </row>
    <row r="512" spans="1:13" ht="18" hidden="1" customHeight="1" x14ac:dyDescent="0.2">
      <c r="A512" s="300">
        <f>+入力表!A522</f>
        <v>0</v>
      </c>
      <c r="B512" s="301"/>
      <c r="C512" s="301"/>
      <c r="D512" s="301"/>
      <c r="E512" s="302">
        <f>+IF(入力表!F$12=0,入力表!B522,入力表!J522)</f>
        <v>0</v>
      </c>
      <c r="F512" s="302"/>
      <c r="G512" s="302"/>
      <c r="H512" s="302" t="str">
        <f>IF(LEN(予定価格!G510)=0,"",IF(AND(LEN(予定価格!G510)=1,LEN(予定価格!H510)=1),0,IF(入力表!$F$1951=0,"",入力表!F522)))</f>
        <v/>
      </c>
      <c r="I512" s="302"/>
      <c r="J512" s="303"/>
      <c r="K512" s="298"/>
      <c r="L512" s="299"/>
      <c r="M512" s="299"/>
    </row>
    <row r="513" spans="1:13" ht="18" hidden="1" customHeight="1" x14ac:dyDescent="0.2">
      <c r="A513" s="300">
        <f>+入力表!A523</f>
        <v>0</v>
      </c>
      <c r="B513" s="301"/>
      <c r="C513" s="301"/>
      <c r="D513" s="301"/>
      <c r="E513" s="302">
        <f>+IF(入力表!F$12=0,入力表!B523,入力表!J523)</f>
        <v>0</v>
      </c>
      <c r="F513" s="302"/>
      <c r="G513" s="302"/>
      <c r="H513" s="302" t="str">
        <f>IF(LEN(予定価格!G511)=0,"",IF(AND(LEN(予定価格!G511)=1,LEN(予定価格!H511)=1),0,IF(入力表!$F$1951=0,"",入力表!F523)))</f>
        <v/>
      </c>
      <c r="I513" s="302"/>
      <c r="J513" s="303"/>
      <c r="K513" s="298">
        <f t="shared" ref="K513" si="1">SUM(E514:G554)</f>
        <v>0</v>
      </c>
      <c r="L513" s="299">
        <f>K513*入力表!D1953</f>
        <v>0</v>
      </c>
      <c r="M513" s="299">
        <f>K513+L513</f>
        <v>0</v>
      </c>
    </row>
    <row r="514" spans="1:13" ht="18" hidden="1" customHeight="1" x14ac:dyDescent="0.2">
      <c r="A514" s="300">
        <f>+入力表!A524</f>
        <v>0</v>
      </c>
      <c r="B514" s="301"/>
      <c r="C514" s="301"/>
      <c r="D514" s="301"/>
      <c r="E514" s="302">
        <f>+IF(入力表!F$12=0,入力表!B524,入力表!J524)</f>
        <v>0</v>
      </c>
      <c r="F514" s="302"/>
      <c r="G514" s="302"/>
      <c r="H514" s="302" t="str">
        <f>IF(LEN(予定価格!G512)=0,"",IF(AND(LEN(予定価格!G512)=1,LEN(予定価格!H512)=1),0,IF(入力表!$F$1951=0,"",入力表!F524)))</f>
        <v/>
      </c>
      <c r="I514" s="302"/>
      <c r="J514" s="303"/>
      <c r="K514" s="298"/>
      <c r="L514" s="299"/>
      <c r="M514" s="299"/>
    </row>
    <row r="515" spans="1:13" ht="18" hidden="1" customHeight="1" x14ac:dyDescent="0.2">
      <c r="A515" s="300">
        <f>+入力表!A525</f>
        <v>0</v>
      </c>
      <c r="B515" s="301"/>
      <c r="C515" s="301"/>
      <c r="D515" s="301"/>
      <c r="E515" s="302">
        <f>+IF(入力表!F$12=0,入力表!B525,入力表!J525)</f>
        <v>0</v>
      </c>
      <c r="F515" s="302"/>
      <c r="G515" s="302"/>
      <c r="H515" s="302" t="str">
        <f>IF(LEN(予定価格!G513)=0,"",IF(AND(LEN(予定価格!G513)=1,LEN(予定価格!H513)=1),0,IF(入力表!$F$1951=0,"",入力表!F525)))</f>
        <v/>
      </c>
      <c r="I515" s="302"/>
      <c r="J515" s="303"/>
      <c r="K515" s="298"/>
      <c r="L515" s="299"/>
      <c r="M515" s="299"/>
    </row>
    <row r="516" spans="1:13" ht="18" hidden="1" customHeight="1" x14ac:dyDescent="0.2">
      <c r="A516" s="300">
        <f>+入力表!A526</f>
        <v>0</v>
      </c>
      <c r="B516" s="301"/>
      <c r="C516" s="301"/>
      <c r="D516" s="301"/>
      <c r="E516" s="302">
        <f>+IF(入力表!F$12=0,入力表!B526,入力表!J526)</f>
        <v>0</v>
      </c>
      <c r="F516" s="302"/>
      <c r="G516" s="302"/>
      <c r="H516" s="302" t="str">
        <f>IF(LEN(予定価格!G514)=0,"",IF(AND(LEN(予定価格!G514)=1,LEN(予定価格!H514)=1),0,IF(入力表!$F$1951=0,"",入力表!F526)))</f>
        <v/>
      </c>
      <c r="I516" s="302"/>
      <c r="J516" s="303"/>
      <c r="K516" s="298"/>
      <c r="L516" s="299"/>
      <c r="M516" s="299"/>
    </row>
    <row r="517" spans="1:13" ht="18" hidden="1" customHeight="1" x14ac:dyDescent="0.2">
      <c r="A517" s="300">
        <f>+入力表!A527</f>
        <v>0</v>
      </c>
      <c r="B517" s="301"/>
      <c r="C517" s="301"/>
      <c r="D517" s="301"/>
      <c r="E517" s="302">
        <f>+IF(入力表!F$12=0,入力表!B527,入力表!J527)</f>
        <v>0</v>
      </c>
      <c r="F517" s="302"/>
      <c r="G517" s="302"/>
      <c r="H517" s="302" t="str">
        <f>IF(LEN(予定価格!G515)=0,"",IF(AND(LEN(予定価格!G515)=1,LEN(予定価格!H515)=1),0,IF(入力表!$F$1951=0,"",入力表!F527)))</f>
        <v/>
      </c>
      <c r="I517" s="302"/>
      <c r="J517" s="303"/>
      <c r="K517" s="298"/>
      <c r="L517" s="299"/>
      <c r="M517" s="299"/>
    </row>
    <row r="518" spans="1:13" ht="18" hidden="1" customHeight="1" x14ac:dyDescent="0.2">
      <c r="A518" s="300">
        <f>+入力表!A528</f>
        <v>0</v>
      </c>
      <c r="B518" s="301"/>
      <c r="C518" s="301"/>
      <c r="D518" s="301"/>
      <c r="E518" s="302">
        <f>+IF(入力表!F$12=0,入力表!B528,入力表!J528)</f>
        <v>0</v>
      </c>
      <c r="F518" s="302"/>
      <c r="G518" s="302"/>
      <c r="H518" s="302" t="str">
        <f>IF(LEN(予定価格!G516)=0,"",IF(AND(LEN(予定価格!G516)=1,LEN(予定価格!H516)=1),0,IF(入力表!$F$1951=0,"",入力表!F528)))</f>
        <v/>
      </c>
      <c r="I518" s="302"/>
      <c r="J518" s="303"/>
      <c r="K518" s="298"/>
      <c r="L518" s="299"/>
      <c r="M518" s="299"/>
    </row>
    <row r="519" spans="1:13" ht="18" hidden="1" customHeight="1" x14ac:dyDescent="0.2">
      <c r="A519" s="300">
        <f>+入力表!A529</f>
        <v>0</v>
      </c>
      <c r="B519" s="301"/>
      <c r="C519" s="301"/>
      <c r="D519" s="301"/>
      <c r="E519" s="302">
        <f>+IF(入力表!F$12=0,入力表!B529,入力表!J529)</f>
        <v>0</v>
      </c>
      <c r="F519" s="302"/>
      <c r="G519" s="302"/>
      <c r="H519" s="302" t="str">
        <f>IF(LEN(予定価格!G517)=0,"",IF(AND(LEN(予定価格!G517)=1,LEN(予定価格!H517)=1),0,IF(入力表!$F$1951=0,"",入力表!F529)))</f>
        <v/>
      </c>
      <c r="I519" s="302"/>
      <c r="J519" s="303"/>
      <c r="K519" s="298"/>
      <c r="L519" s="299"/>
      <c r="M519" s="299"/>
    </row>
    <row r="520" spans="1:13" ht="18" hidden="1" customHeight="1" x14ac:dyDescent="0.2">
      <c r="A520" s="300">
        <f>+入力表!A530</f>
        <v>0</v>
      </c>
      <c r="B520" s="301"/>
      <c r="C520" s="301"/>
      <c r="D520" s="301"/>
      <c r="E520" s="302">
        <f>+IF(入力表!F$12=0,入力表!B530,入力表!J530)</f>
        <v>0</v>
      </c>
      <c r="F520" s="302"/>
      <c r="G520" s="302"/>
      <c r="H520" s="302" t="str">
        <f>IF(LEN(予定価格!G518)=0,"",IF(AND(LEN(予定価格!G518)=1,LEN(予定価格!H518)=1),0,IF(入力表!$F$1951=0,"",入力表!F530)))</f>
        <v/>
      </c>
      <c r="I520" s="302"/>
      <c r="J520" s="303"/>
      <c r="K520" s="298"/>
      <c r="L520" s="299"/>
      <c r="M520" s="299"/>
    </row>
    <row r="521" spans="1:13" ht="18" hidden="1" customHeight="1" x14ac:dyDescent="0.2">
      <c r="A521" s="300">
        <f>+入力表!A531</f>
        <v>0</v>
      </c>
      <c r="B521" s="301"/>
      <c r="C521" s="301"/>
      <c r="D521" s="301"/>
      <c r="E521" s="302">
        <f>+IF(入力表!F$12=0,入力表!B531,入力表!J531)</f>
        <v>0</v>
      </c>
      <c r="F521" s="302"/>
      <c r="G521" s="302"/>
      <c r="H521" s="302" t="str">
        <f>IF(LEN(予定価格!G519)=0,"",IF(AND(LEN(予定価格!G519)=1,LEN(予定価格!H519)=1),0,IF(入力表!$F$1951=0,"",入力表!F531)))</f>
        <v/>
      </c>
      <c r="I521" s="302"/>
      <c r="J521" s="303"/>
      <c r="K521" s="298"/>
      <c r="L521" s="299"/>
      <c r="M521" s="299"/>
    </row>
    <row r="522" spans="1:13" ht="18" hidden="1" customHeight="1" x14ac:dyDescent="0.2">
      <c r="A522" s="300">
        <f>+入力表!A532</f>
        <v>0</v>
      </c>
      <c r="B522" s="301"/>
      <c r="C522" s="301"/>
      <c r="D522" s="301"/>
      <c r="E522" s="302">
        <f>+IF(入力表!F$12=0,入力表!B532,入力表!J532)</f>
        <v>0</v>
      </c>
      <c r="F522" s="302"/>
      <c r="G522" s="302"/>
      <c r="H522" s="302" t="str">
        <f>IF(LEN(予定価格!G520)=0,"",IF(AND(LEN(予定価格!G520)=1,LEN(予定価格!H520)=1),0,IF(入力表!$F$1951=0,"",入力表!F532)))</f>
        <v/>
      </c>
      <c r="I522" s="302"/>
      <c r="J522" s="303"/>
      <c r="K522" s="298"/>
      <c r="L522" s="299"/>
      <c r="M522" s="299"/>
    </row>
    <row r="523" spans="1:13" ht="18" hidden="1" customHeight="1" x14ac:dyDescent="0.2">
      <c r="A523" s="300">
        <f>+入力表!A533</f>
        <v>0</v>
      </c>
      <c r="B523" s="301"/>
      <c r="C523" s="301"/>
      <c r="D523" s="301"/>
      <c r="E523" s="302">
        <f>+IF(入力表!F$12=0,入力表!B533,入力表!J533)</f>
        <v>0</v>
      </c>
      <c r="F523" s="302"/>
      <c r="G523" s="302"/>
      <c r="H523" s="302" t="str">
        <f>IF(LEN(予定価格!G521)=0,"",IF(AND(LEN(予定価格!G521)=1,LEN(予定価格!H521)=1),0,IF(入力表!$F$1951=0,"",入力表!F533)))</f>
        <v/>
      </c>
      <c r="I523" s="302"/>
      <c r="J523" s="303"/>
      <c r="K523" s="298"/>
      <c r="L523" s="299"/>
      <c r="M523" s="299"/>
    </row>
    <row r="524" spans="1:13" ht="18" hidden="1" customHeight="1" x14ac:dyDescent="0.2">
      <c r="A524" s="300">
        <f>+入力表!A534</f>
        <v>0</v>
      </c>
      <c r="B524" s="301"/>
      <c r="C524" s="301"/>
      <c r="D524" s="301"/>
      <c r="E524" s="302">
        <f>+IF(入力表!F$12=0,入力表!B534,入力表!J534)</f>
        <v>0</v>
      </c>
      <c r="F524" s="302"/>
      <c r="G524" s="302"/>
      <c r="H524" s="302" t="str">
        <f>IF(LEN(予定価格!G522)=0,"",IF(AND(LEN(予定価格!G522)=1,LEN(予定価格!H522)=1),0,IF(入力表!$F$1951=0,"",入力表!F534)))</f>
        <v/>
      </c>
      <c r="I524" s="302"/>
      <c r="J524" s="303"/>
      <c r="K524" s="298"/>
      <c r="L524" s="299"/>
      <c r="M524" s="299"/>
    </row>
    <row r="525" spans="1:13" ht="18" hidden="1" customHeight="1" x14ac:dyDescent="0.2">
      <c r="A525" s="300">
        <f>+入力表!A535</f>
        <v>0</v>
      </c>
      <c r="B525" s="301"/>
      <c r="C525" s="301"/>
      <c r="D525" s="301"/>
      <c r="E525" s="302">
        <f>+IF(入力表!F$12=0,入力表!B535,入力表!J535)</f>
        <v>0</v>
      </c>
      <c r="F525" s="302"/>
      <c r="G525" s="302"/>
      <c r="H525" s="302" t="str">
        <f>IF(LEN(予定価格!G523)=0,"",IF(AND(LEN(予定価格!G523)=1,LEN(予定価格!H523)=1),0,IF(入力表!$F$1951=0,"",入力表!F535)))</f>
        <v/>
      </c>
      <c r="I525" s="302"/>
      <c r="J525" s="303"/>
      <c r="K525" s="298"/>
      <c r="L525" s="299"/>
      <c r="M525" s="299"/>
    </row>
    <row r="526" spans="1:13" ht="18" hidden="1" customHeight="1" x14ac:dyDescent="0.2">
      <c r="A526" s="300">
        <f>+入力表!A536</f>
        <v>0</v>
      </c>
      <c r="B526" s="301"/>
      <c r="C526" s="301"/>
      <c r="D526" s="301"/>
      <c r="E526" s="302">
        <f>+IF(入力表!F$12=0,入力表!B536,入力表!J536)</f>
        <v>0</v>
      </c>
      <c r="F526" s="302"/>
      <c r="G526" s="302"/>
      <c r="H526" s="302" t="str">
        <f>IF(LEN(予定価格!G524)=0,"",IF(AND(LEN(予定価格!G524)=1,LEN(予定価格!H524)=1),0,IF(入力表!$F$1951=0,"",入力表!F536)))</f>
        <v/>
      </c>
      <c r="I526" s="302"/>
      <c r="J526" s="303"/>
      <c r="K526" s="298"/>
      <c r="L526" s="299"/>
      <c r="M526" s="299"/>
    </row>
    <row r="527" spans="1:13" ht="18" hidden="1" customHeight="1" x14ac:dyDescent="0.2">
      <c r="A527" s="300">
        <f>+入力表!A537</f>
        <v>0</v>
      </c>
      <c r="B527" s="301"/>
      <c r="C527" s="301"/>
      <c r="D527" s="301"/>
      <c r="E527" s="302">
        <f>+IF(入力表!F$12=0,入力表!B537,入力表!J537)</f>
        <v>0</v>
      </c>
      <c r="F527" s="302"/>
      <c r="G527" s="302"/>
      <c r="H527" s="302" t="str">
        <f>IF(LEN(予定価格!G525)=0,"",IF(AND(LEN(予定価格!G525)=1,LEN(予定価格!H525)=1),0,IF(入力表!$F$1951=0,"",入力表!F537)))</f>
        <v/>
      </c>
      <c r="I527" s="302"/>
      <c r="J527" s="303"/>
      <c r="K527" s="298"/>
      <c r="L527" s="299"/>
      <c r="M527" s="299"/>
    </row>
    <row r="528" spans="1:13" ht="18" hidden="1" customHeight="1" x14ac:dyDescent="0.2">
      <c r="A528" s="300">
        <f>+入力表!A538</f>
        <v>0</v>
      </c>
      <c r="B528" s="301"/>
      <c r="C528" s="301"/>
      <c r="D528" s="301"/>
      <c r="E528" s="302">
        <f>+IF(入力表!F$12=0,入力表!B538,入力表!J538)</f>
        <v>0</v>
      </c>
      <c r="F528" s="302"/>
      <c r="G528" s="302"/>
      <c r="H528" s="302" t="str">
        <f>IF(LEN(予定価格!G526)=0,"",IF(AND(LEN(予定価格!G526)=1,LEN(予定価格!H526)=1),0,IF(入力表!$F$1951=0,"",入力表!F538)))</f>
        <v/>
      </c>
      <c r="I528" s="302"/>
      <c r="J528" s="303"/>
      <c r="K528" s="298"/>
      <c r="L528" s="299"/>
      <c r="M528" s="299"/>
    </row>
    <row r="529" spans="1:13" ht="18" hidden="1" customHeight="1" x14ac:dyDescent="0.2">
      <c r="A529" s="300">
        <f>+入力表!A539</f>
        <v>0</v>
      </c>
      <c r="B529" s="301"/>
      <c r="C529" s="301"/>
      <c r="D529" s="301"/>
      <c r="E529" s="302">
        <f>+IF(入力表!F$12=0,入力表!B539,入力表!J539)</f>
        <v>0</v>
      </c>
      <c r="F529" s="302"/>
      <c r="G529" s="302"/>
      <c r="H529" s="302" t="str">
        <f>IF(LEN(予定価格!G527)=0,"",IF(AND(LEN(予定価格!G527)=1,LEN(予定価格!H527)=1),0,IF(入力表!$F$1951=0,"",入力表!F539)))</f>
        <v/>
      </c>
      <c r="I529" s="302"/>
      <c r="J529" s="303"/>
      <c r="K529" s="298"/>
      <c r="L529" s="299"/>
      <c r="M529" s="299"/>
    </row>
    <row r="530" spans="1:13" ht="18" hidden="1" customHeight="1" x14ac:dyDescent="0.2">
      <c r="A530" s="300">
        <f>+入力表!A540</f>
        <v>0</v>
      </c>
      <c r="B530" s="301"/>
      <c r="C530" s="301"/>
      <c r="D530" s="301"/>
      <c r="E530" s="302">
        <f>+IF(入力表!F$12=0,入力表!B540,入力表!J540)</f>
        <v>0</v>
      </c>
      <c r="F530" s="302"/>
      <c r="G530" s="302"/>
      <c r="H530" s="302" t="str">
        <f>IF(LEN(予定価格!G528)=0,"",IF(AND(LEN(予定価格!G528)=1,LEN(予定価格!H528)=1),0,IF(入力表!$F$1951=0,"",入力表!F540)))</f>
        <v/>
      </c>
      <c r="I530" s="302"/>
      <c r="J530" s="303"/>
      <c r="K530" s="298"/>
      <c r="L530" s="299"/>
      <c r="M530" s="299"/>
    </row>
    <row r="531" spans="1:13" ht="18" hidden="1" customHeight="1" x14ac:dyDescent="0.2">
      <c r="A531" s="300">
        <f>+入力表!A541</f>
        <v>0</v>
      </c>
      <c r="B531" s="301"/>
      <c r="C531" s="301"/>
      <c r="D531" s="301"/>
      <c r="E531" s="302">
        <f>+IF(入力表!F$12=0,入力表!B541,入力表!J541)</f>
        <v>0</v>
      </c>
      <c r="F531" s="302"/>
      <c r="G531" s="302"/>
      <c r="H531" s="302" t="str">
        <f>IF(LEN(予定価格!G529)=0,"",IF(AND(LEN(予定価格!G529)=1,LEN(予定価格!H529)=1),0,IF(入力表!$F$1951=0,"",入力表!F541)))</f>
        <v/>
      </c>
      <c r="I531" s="302"/>
      <c r="J531" s="303"/>
      <c r="K531" s="298"/>
      <c r="L531" s="299"/>
      <c r="M531" s="299"/>
    </row>
    <row r="532" spans="1:13" ht="18" hidden="1" customHeight="1" x14ac:dyDescent="0.2">
      <c r="A532" s="300">
        <f>+入力表!A542</f>
        <v>0</v>
      </c>
      <c r="B532" s="301"/>
      <c r="C532" s="301"/>
      <c r="D532" s="301"/>
      <c r="E532" s="302">
        <f>+IF(入力表!F$12=0,入力表!B542,入力表!J542)</f>
        <v>0</v>
      </c>
      <c r="F532" s="302"/>
      <c r="G532" s="302"/>
      <c r="H532" s="302" t="str">
        <f>IF(LEN(予定価格!G530)=0,"",IF(AND(LEN(予定価格!G530)=1,LEN(予定価格!H530)=1),0,IF(入力表!$F$1951=0,"",入力表!F542)))</f>
        <v/>
      </c>
      <c r="I532" s="302"/>
      <c r="J532" s="303"/>
      <c r="K532" s="298"/>
      <c r="L532" s="299"/>
      <c r="M532" s="299"/>
    </row>
    <row r="533" spans="1:13" ht="18" hidden="1" customHeight="1" x14ac:dyDescent="0.2">
      <c r="A533" s="300">
        <f>+入力表!A543</f>
        <v>0</v>
      </c>
      <c r="B533" s="301"/>
      <c r="C533" s="301"/>
      <c r="D533" s="301"/>
      <c r="E533" s="302">
        <f>+IF(入力表!F$12=0,入力表!B543,入力表!J543)</f>
        <v>0</v>
      </c>
      <c r="F533" s="302"/>
      <c r="G533" s="302"/>
      <c r="H533" s="302" t="str">
        <f>IF(LEN(予定価格!G531)=0,"",IF(AND(LEN(予定価格!G531)=1,LEN(予定価格!H531)=1),0,IF(入力表!$F$1951=0,"",入力表!F543)))</f>
        <v/>
      </c>
      <c r="I533" s="302"/>
      <c r="J533" s="303"/>
      <c r="K533" s="298"/>
      <c r="L533" s="299"/>
      <c r="M533" s="299"/>
    </row>
    <row r="534" spans="1:13" ht="18" hidden="1" customHeight="1" x14ac:dyDescent="0.2">
      <c r="A534" s="300">
        <f>+入力表!A544</f>
        <v>0</v>
      </c>
      <c r="B534" s="301"/>
      <c r="C534" s="301"/>
      <c r="D534" s="301"/>
      <c r="E534" s="302">
        <f>+IF(入力表!F$12=0,入力表!B544,入力表!J544)</f>
        <v>0</v>
      </c>
      <c r="F534" s="302"/>
      <c r="G534" s="302"/>
      <c r="H534" s="302" t="str">
        <f>IF(LEN(予定価格!G532)=0,"",IF(AND(LEN(予定価格!G532)=1,LEN(予定価格!H532)=1),0,IF(入力表!$F$1951=0,"",入力表!F544)))</f>
        <v/>
      </c>
      <c r="I534" s="302"/>
      <c r="J534" s="303"/>
      <c r="K534" s="298"/>
      <c r="L534" s="299"/>
      <c r="M534" s="299"/>
    </row>
    <row r="535" spans="1:13" ht="18" hidden="1" customHeight="1" x14ac:dyDescent="0.2">
      <c r="A535" s="300">
        <f>+入力表!A545</f>
        <v>0</v>
      </c>
      <c r="B535" s="301"/>
      <c r="C535" s="301"/>
      <c r="D535" s="301"/>
      <c r="E535" s="302">
        <f>+IF(入力表!F$12=0,入力表!B545,入力表!J545)</f>
        <v>0</v>
      </c>
      <c r="F535" s="302"/>
      <c r="G535" s="302"/>
      <c r="H535" s="302" t="str">
        <f>IF(LEN(予定価格!G533)=0,"",IF(AND(LEN(予定価格!G533)=1,LEN(予定価格!H533)=1),0,IF(入力表!$F$1951=0,"",入力表!F545)))</f>
        <v/>
      </c>
      <c r="I535" s="302"/>
      <c r="J535" s="303"/>
      <c r="K535" s="298"/>
      <c r="L535" s="299"/>
      <c r="M535" s="299"/>
    </row>
    <row r="536" spans="1:13" ht="18" hidden="1" customHeight="1" x14ac:dyDescent="0.2">
      <c r="A536" s="300">
        <f>+入力表!A546</f>
        <v>0</v>
      </c>
      <c r="B536" s="301"/>
      <c r="C536" s="301"/>
      <c r="D536" s="301"/>
      <c r="E536" s="302">
        <f>+IF(入力表!F$12=0,入力表!B546,入力表!J546)</f>
        <v>0</v>
      </c>
      <c r="F536" s="302"/>
      <c r="G536" s="302"/>
      <c r="H536" s="302" t="str">
        <f>IF(LEN(予定価格!G534)=0,"",IF(AND(LEN(予定価格!G534)=1,LEN(予定価格!H534)=1),0,IF(入力表!$F$1951=0,"",入力表!F546)))</f>
        <v/>
      </c>
      <c r="I536" s="302"/>
      <c r="J536" s="303"/>
      <c r="K536" s="298"/>
      <c r="L536" s="299"/>
      <c r="M536" s="299"/>
    </row>
    <row r="537" spans="1:13" ht="18" hidden="1" customHeight="1" x14ac:dyDescent="0.2">
      <c r="A537" s="300">
        <f>+入力表!A547</f>
        <v>0</v>
      </c>
      <c r="B537" s="301"/>
      <c r="C537" s="301"/>
      <c r="D537" s="301"/>
      <c r="E537" s="302">
        <f>+IF(入力表!F$12=0,入力表!B547,入力表!J547)</f>
        <v>0</v>
      </c>
      <c r="F537" s="302"/>
      <c r="G537" s="302"/>
      <c r="H537" s="302" t="str">
        <f>IF(LEN(予定価格!G535)=0,"",IF(AND(LEN(予定価格!G535)=1,LEN(予定価格!H535)=1),0,IF(入力表!$F$1951=0,"",入力表!F547)))</f>
        <v/>
      </c>
      <c r="I537" s="302"/>
      <c r="J537" s="303"/>
      <c r="K537" s="298"/>
      <c r="L537" s="299"/>
      <c r="M537" s="299"/>
    </row>
    <row r="538" spans="1:13" ht="18" hidden="1" customHeight="1" x14ac:dyDescent="0.2">
      <c r="A538" s="300">
        <f>+入力表!A548</f>
        <v>0</v>
      </c>
      <c r="B538" s="301"/>
      <c r="C538" s="301"/>
      <c r="D538" s="301"/>
      <c r="E538" s="302">
        <f>+IF(入力表!F$12=0,入力表!B548,入力表!J548)</f>
        <v>0</v>
      </c>
      <c r="F538" s="302"/>
      <c r="G538" s="302"/>
      <c r="H538" s="302" t="str">
        <f>IF(LEN(予定価格!G536)=0,"",IF(AND(LEN(予定価格!G536)=1,LEN(予定価格!H536)=1),0,IF(入力表!$F$1951=0,"",入力表!F548)))</f>
        <v/>
      </c>
      <c r="I538" s="302"/>
      <c r="J538" s="303"/>
      <c r="K538" s="298"/>
      <c r="L538" s="299"/>
      <c r="M538" s="299"/>
    </row>
    <row r="539" spans="1:13" ht="18" hidden="1" customHeight="1" x14ac:dyDescent="0.2">
      <c r="A539" s="300">
        <f>+入力表!A549</f>
        <v>0</v>
      </c>
      <c r="B539" s="301"/>
      <c r="C539" s="301"/>
      <c r="D539" s="301"/>
      <c r="E539" s="302">
        <f>+IF(入力表!F$12=0,入力表!B549,入力表!J549)</f>
        <v>0</v>
      </c>
      <c r="F539" s="302"/>
      <c r="G539" s="302"/>
      <c r="H539" s="302" t="str">
        <f>IF(LEN(予定価格!G537)=0,"",IF(AND(LEN(予定価格!G537)=1,LEN(予定価格!H537)=1),0,IF(入力表!$F$1951=0,"",入力表!F549)))</f>
        <v/>
      </c>
      <c r="I539" s="302"/>
      <c r="J539" s="303"/>
      <c r="K539" s="298"/>
      <c r="L539" s="299"/>
      <c r="M539" s="299"/>
    </row>
    <row r="540" spans="1:13" ht="18" hidden="1" customHeight="1" x14ac:dyDescent="0.2">
      <c r="A540" s="300">
        <f>+入力表!A550</f>
        <v>0</v>
      </c>
      <c r="B540" s="301"/>
      <c r="C540" s="301"/>
      <c r="D540" s="301"/>
      <c r="E540" s="302">
        <f>+IF(入力表!F$12=0,入力表!B550,入力表!J550)</f>
        <v>0</v>
      </c>
      <c r="F540" s="302"/>
      <c r="G540" s="302"/>
      <c r="H540" s="302" t="str">
        <f>IF(LEN(予定価格!G538)=0,"",IF(AND(LEN(予定価格!G538)=1,LEN(予定価格!H538)=1),0,IF(入力表!$F$1951=0,"",入力表!F550)))</f>
        <v/>
      </c>
      <c r="I540" s="302"/>
      <c r="J540" s="303"/>
      <c r="K540" s="298"/>
      <c r="L540" s="299"/>
      <c r="M540" s="299"/>
    </row>
    <row r="541" spans="1:13" ht="18" hidden="1" customHeight="1" x14ac:dyDescent="0.2">
      <c r="A541" s="300">
        <f>+入力表!A551</f>
        <v>0</v>
      </c>
      <c r="B541" s="301"/>
      <c r="C541" s="301"/>
      <c r="D541" s="301"/>
      <c r="E541" s="302">
        <f>+IF(入力表!F$12=0,入力表!B551,入力表!J551)</f>
        <v>0</v>
      </c>
      <c r="F541" s="302"/>
      <c r="G541" s="302"/>
      <c r="H541" s="302" t="str">
        <f>IF(LEN(予定価格!G539)=0,"",IF(AND(LEN(予定価格!G539)=1,LEN(予定価格!H539)=1),0,IF(入力表!$F$1951=0,"",入力表!F551)))</f>
        <v/>
      </c>
      <c r="I541" s="302"/>
      <c r="J541" s="303"/>
      <c r="K541" s="298"/>
      <c r="L541" s="299"/>
      <c r="M541" s="299"/>
    </row>
    <row r="542" spans="1:13" ht="18" hidden="1" customHeight="1" x14ac:dyDescent="0.2">
      <c r="A542" s="300">
        <f>+入力表!A552</f>
        <v>0</v>
      </c>
      <c r="B542" s="301"/>
      <c r="C542" s="301"/>
      <c r="D542" s="301"/>
      <c r="E542" s="302">
        <f>+IF(入力表!F$12=0,入力表!B552,入力表!J552)</f>
        <v>0</v>
      </c>
      <c r="F542" s="302"/>
      <c r="G542" s="302"/>
      <c r="H542" s="302" t="str">
        <f>IF(LEN(予定価格!G540)=0,"",IF(AND(LEN(予定価格!G540)=1,LEN(予定価格!H540)=1),0,IF(入力表!$F$1951=0,"",入力表!F552)))</f>
        <v/>
      </c>
      <c r="I542" s="302"/>
      <c r="J542" s="303"/>
      <c r="K542" s="298"/>
      <c r="L542" s="299"/>
      <c r="M542" s="299"/>
    </row>
    <row r="543" spans="1:13" ht="18" hidden="1" customHeight="1" x14ac:dyDescent="0.2">
      <c r="A543" s="300">
        <f>+入力表!A553</f>
        <v>0</v>
      </c>
      <c r="B543" s="301"/>
      <c r="C543" s="301"/>
      <c r="D543" s="301"/>
      <c r="E543" s="302">
        <f>+IF(入力表!F$12=0,入力表!B553,入力表!J553)</f>
        <v>0</v>
      </c>
      <c r="F543" s="302"/>
      <c r="G543" s="302"/>
      <c r="H543" s="302" t="str">
        <f>IF(LEN(予定価格!G541)=0,"",IF(AND(LEN(予定価格!G541)=1,LEN(予定価格!H541)=1),0,IF(入力表!$F$1951=0,"",入力表!F553)))</f>
        <v/>
      </c>
      <c r="I543" s="302"/>
      <c r="J543" s="303"/>
      <c r="K543" s="298"/>
      <c r="L543" s="299"/>
      <c r="M543" s="299"/>
    </row>
    <row r="544" spans="1:13" ht="18" hidden="1" customHeight="1" x14ac:dyDescent="0.2">
      <c r="A544" s="300">
        <f>+入力表!A554</f>
        <v>0</v>
      </c>
      <c r="B544" s="301"/>
      <c r="C544" s="301"/>
      <c r="D544" s="301"/>
      <c r="E544" s="302">
        <f>+IF(入力表!F$12=0,入力表!B554,入力表!J554)</f>
        <v>0</v>
      </c>
      <c r="F544" s="302"/>
      <c r="G544" s="302"/>
      <c r="H544" s="302" t="str">
        <f>IF(LEN(予定価格!G542)=0,"",IF(AND(LEN(予定価格!G542)=1,LEN(予定価格!H542)=1),0,IF(入力表!$F$1951=0,"",入力表!F554)))</f>
        <v/>
      </c>
      <c r="I544" s="302"/>
      <c r="J544" s="303"/>
      <c r="K544" s="298"/>
      <c r="L544" s="299"/>
      <c r="M544" s="299"/>
    </row>
    <row r="545" spans="1:13" ht="18" hidden="1" customHeight="1" x14ac:dyDescent="0.2">
      <c r="A545" s="300">
        <f>+入力表!A555</f>
        <v>0</v>
      </c>
      <c r="B545" s="301"/>
      <c r="C545" s="301"/>
      <c r="D545" s="301"/>
      <c r="E545" s="302">
        <f>+IF(入力表!F$12=0,入力表!B555,入力表!J555)</f>
        <v>0</v>
      </c>
      <c r="F545" s="302"/>
      <c r="G545" s="302"/>
      <c r="H545" s="302" t="str">
        <f>IF(LEN(予定価格!G543)=0,"",IF(AND(LEN(予定価格!G543)=1,LEN(予定価格!H543)=1),0,IF(入力表!$F$1951=0,"",入力表!F555)))</f>
        <v/>
      </c>
      <c r="I545" s="302"/>
      <c r="J545" s="303"/>
      <c r="K545" s="298"/>
      <c r="L545" s="299"/>
      <c r="M545" s="299"/>
    </row>
    <row r="546" spans="1:13" ht="18" hidden="1" customHeight="1" x14ac:dyDescent="0.2">
      <c r="A546" s="300">
        <f>+入力表!A556</f>
        <v>0</v>
      </c>
      <c r="B546" s="301"/>
      <c r="C546" s="301"/>
      <c r="D546" s="301"/>
      <c r="E546" s="302">
        <f>+IF(入力表!F$12=0,入力表!B556,入力表!J556)</f>
        <v>0</v>
      </c>
      <c r="F546" s="302"/>
      <c r="G546" s="302"/>
      <c r="H546" s="302" t="str">
        <f>IF(LEN(予定価格!G544)=0,"",IF(AND(LEN(予定価格!G544)=1,LEN(予定価格!H544)=1),0,IF(入力表!$F$1951=0,"",入力表!F556)))</f>
        <v/>
      </c>
      <c r="I546" s="302"/>
      <c r="J546" s="303"/>
      <c r="K546" s="298"/>
      <c r="L546" s="299"/>
      <c r="M546" s="299"/>
    </row>
    <row r="547" spans="1:13" ht="18" hidden="1" customHeight="1" x14ac:dyDescent="0.2">
      <c r="A547" s="300">
        <f>+入力表!A557</f>
        <v>0</v>
      </c>
      <c r="B547" s="301"/>
      <c r="C547" s="301"/>
      <c r="D547" s="301"/>
      <c r="E547" s="302">
        <f>+IF(入力表!F$12=0,入力表!B557,入力表!J557)</f>
        <v>0</v>
      </c>
      <c r="F547" s="302"/>
      <c r="G547" s="302"/>
      <c r="H547" s="302" t="str">
        <f>IF(LEN(予定価格!G545)=0,"",IF(AND(LEN(予定価格!G545)=1,LEN(予定価格!H545)=1),0,IF(入力表!$F$1951=0,"",入力表!F557)))</f>
        <v/>
      </c>
      <c r="I547" s="302"/>
      <c r="J547" s="303"/>
      <c r="K547" s="298"/>
      <c r="L547" s="299"/>
      <c r="M547" s="299"/>
    </row>
    <row r="548" spans="1:13" ht="18" hidden="1" customHeight="1" x14ac:dyDescent="0.2">
      <c r="A548" s="300">
        <f>+入力表!A558</f>
        <v>0</v>
      </c>
      <c r="B548" s="301"/>
      <c r="C548" s="301"/>
      <c r="D548" s="301"/>
      <c r="E548" s="302">
        <f>+IF(入力表!F$12=0,入力表!B558,入力表!J558)</f>
        <v>0</v>
      </c>
      <c r="F548" s="302"/>
      <c r="G548" s="302"/>
      <c r="H548" s="302" t="str">
        <f>IF(LEN(予定価格!G546)=0,"",IF(AND(LEN(予定価格!G546)=1,LEN(予定価格!H546)=1),0,IF(入力表!$F$1951=0,"",入力表!F558)))</f>
        <v/>
      </c>
      <c r="I548" s="302"/>
      <c r="J548" s="303"/>
      <c r="K548" s="298"/>
      <c r="L548" s="299"/>
      <c r="M548" s="299"/>
    </row>
    <row r="549" spans="1:13" ht="18" hidden="1" customHeight="1" x14ac:dyDescent="0.2">
      <c r="A549" s="300">
        <f>+入力表!A559</f>
        <v>0</v>
      </c>
      <c r="B549" s="301"/>
      <c r="C549" s="301"/>
      <c r="D549" s="301"/>
      <c r="E549" s="302">
        <f>+IF(入力表!F$12=0,入力表!B559,入力表!J559)</f>
        <v>0</v>
      </c>
      <c r="F549" s="302"/>
      <c r="G549" s="302"/>
      <c r="H549" s="302" t="str">
        <f>IF(LEN(予定価格!G547)=0,"",IF(AND(LEN(予定価格!G547)=1,LEN(予定価格!H547)=1),0,IF(入力表!$F$1951=0,"",入力表!F559)))</f>
        <v/>
      </c>
      <c r="I549" s="302"/>
      <c r="J549" s="303"/>
      <c r="K549" s="298"/>
      <c r="L549" s="299"/>
      <c r="M549" s="299"/>
    </row>
    <row r="550" spans="1:13" ht="18" hidden="1" customHeight="1" x14ac:dyDescent="0.2">
      <c r="A550" s="300">
        <f>+入力表!A560</f>
        <v>0</v>
      </c>
      <c r="B550" s="301"/>
      <c r="C550" s="301"/>
      <c r="D550" s="301"/>
      <c r="E550" s="302">
        <f>+IF(入力表!F$12=0,入力表!B560,入力表!J560)</f>
        <v>0</v>
      </c>
      <c r="F550" s="302"/>
      <c r="G550" s="302"/>
      <c r="H550" s="302" t="str">
        <f>IF(LEN(予定価格!G548)=0,"",IF(AND(LEN(予定価格!G548)=1,LEN(予定価格!H548)=1),0,IF(入力表!$F$1951=0,"",入力表!F560)))</f>
        <v/>
      </c>
      <c r="I550" s="302"/>
      <c r="J550" s="303"/>
      <c r="K550" s="298"/>
      <c r="L550" s="299"/>
      <c r="M550" s="299"/>
    </row>
    <row r="551" spans="1:13" ht="18" hidden="1" customHeight="1" x14ac:dyDescent="0.2">
      <c r="A551" s="300">
        <f>+入力表!A561</f>
        <v>0</v>
      </c>
      <c r="B551" s="301"/>
      <c r="C551" s="301"/>
      <c r="D551" s="301"/>
      <c r="E551" s="302">
        <f>+IF(入力表!F$12=0,入力表!B561,入力表!J561)</f>
        <v>0</v>
      </c>
      <c r="F551" s="302"/>
      <c r="G551" s="302"/>
      <c r="H551" s="302" t="str">
        <f>IF(LEN(予定価格!G549)=0,"",IF(AND(LEN(予定価格!G549)=1,LEN(予定価格!H549)=1),0,IF(入力表!$F$1951=0,"",入力表!F561)))</f>
        <v/>
      </c>
      <c r="I551" s="302"/>
      <c r="J551" s="303"/>
      <c r="K551" s="298"/>
      <c r="L551" s="299"/>
      <c r="M551" s="299"/>
    </row>
    <row r="552" spans="1:13" ht="18" hidden="1" customHeight="1" x14ac:dyDescent="0.2">
      <c r="A552" s="300">
        <f>+入力表!A562</f>
        <v>0</v>
      </c>
      <c r="B552" s="301"/>
      <c r="C552" s="301"/>
      <c r="D552" s="301"/>
      <c r="E552" s="302">
        <f>+IF(入力表!F$12=0,入力表!B562,入力表!J562)</f>
        <v>0</v>
      </c>
      <c r="F552" s="302"/>
      <c r="G552" s="302"/>
      <c r="H552" s="302" t="str">
        <f>IF(LEN(予定価格!G550)=0,"",IF(AND(LEN(予定価格!G550)=1,LEN(予定価格!H550)=1),0,IF(入力表!$F$1951=0,"",入力表!F562)))</f>
        <v/>
      </c>
      <c r="I552" s="302"/>
      <c r="J552" s="303"/>
      <c r="K552" s="298"/>
      <c r="L552" s="299"/>
      <c r="M552" s="299"/>
    </row>
    <row r="553" spans="1:13" ht="18" hidden="1" customHeight="1" x14ac:dyDescent="0.2">
      <c r="A553" s="300">
        <f>+入力表!A563</f>
        <v>0</v>
      </c>
      <c r="B553" s="301"/>
      <c r="C553" s="301"/>
      <c r="D553" s="301"/>
      <c r="E553" s="302">
        <f>+IF(入力表!F$12=0,入力表!B563,入力表!J563)</f>
        <v>0</v>
      </c>
      <c r="F553" s="302"/>
      <c r="G553" s="302"/>
      <c r="H553" s="302" t="str">
        <f>IF(LEN(予定価格!G551)=0,"",IF(AND(LEN(予定価格!G551)=1,LEN(予定価格!H551)=1),0,IF(入力表!$F$1951=0,"",入力表!F563)))</f>
        <v/>
      </c>
      <c r="I553" s="302"/>
      <c r="J553" s="303"/>
      <c r="K553" s="298"/>
      <c r="L553" s="299"/>
      <c r="M553" s="299"/>
    </row>
    <row r="554" spans="1:13" ht="18" hidden="1" customHeight="1" x14ac:dyDescent="0.2">
      <c r="A554" s="300">
        <f>+入力表!A564</f>
        <v>0</v>
      </c>
      <c r="B554" s="301"/>
      <c r="C554" s="301"/>
      <c r="D554" s="301"/>
      <c r="E554" s="302">
        <f>+IF(入力表!F$12=0,入力表!B564,入力表!J564)</f>
        <v>0</v>
      </c>
      <c r="F554" s="302"/>
      <c r="G554" s="302"/>
      <c r="H554" s="302" t="str">
        <f>IF(LEN(予定価格!G552)=0,"",IF(AND(LEN(予定価格!G552)=1,LEN(予定価格!H552)=1),0,IF(入力表!$F$1951=0,"",入力表!F564)))</f>
        <v/>
      </c>
      <c r="I554" s="302"/>
      <c r="J554" s="303"/>
      <c r="K554" s="298"/>
      <c r="L554" s="299"/>
      <c r="M554" s="299"/>
    </row>
    <row r="555" spans="1:13" ht="18" hidden="1" customHeight="1" x14ac:dyDescent="0.2">
      <c r="A555" s="300">
        <f>+入力表!A565</f>
        <v>0</v>
      </c>
      <c r="B555" s="301"/>
      <c r="C555" s="301"/>
      <c r="D555" s="301"/>
      <c r="E555" s="302">
        <f>+IF(入力表!F$12=0,入力表!B565,入力表!J565)</f>
        <v>0</v>
      </c>
      <c r="F555" s="302"/>
      <c r="G555" s="302"/>
      <c r="H555" s="302" t="str">
        <f>IF(LEN(予定価格!G553)=0,"",IF(AND(LEN(予定価格!G553)=1,LEN(予定価格!H553)=1),0,IF(入力表!$F$1951=0,"",入力表!F565)))</f>
        <v/>
      </c>
      <c r="I555" s="302"/>
      <c r="J555" s="303"/>
      <c r="K555" s="298">
        <f t="shared" ref="K555" si="2">SUM(E556:G596)</f>
        <v>0</v>
      </c>
      <c r="L555" s="299">
        <f>K555*入力表!D1953</f>
        <v>0</v>
      </c>
      <c r="M555" s="299">
        <f>K555+L555</f>
        <v>0</v>
      </c>
    </row>
    <row r="556" spans="1:13" ht="18" hidden="1" customHeight="1" x14ac:dyDescent="0.2">
      <c r="A556" s="300">
        <f>+入力表!A566</f>
        <v>0</v>
      </c>
      <c r="B556" s="301"/>
      <c r="C556" s="301"/>
      <c r="D556" s="301"/>
      <c r="E556" s="302">
        <f>+IF(入力表!F$12=0,入力表!B566,入力表!J566)</f>
        <v>0</v>
      </c>
      <c r="F556" s="302"/>
      <c r="G556" s="302"/>
      <c r="H556" s="302" t="str">
        <f>IF(LEN(予定価格!G554)=0,"",IF(AND(LEN(予定価格!G554)=1,LEN(予定価格!H554)=1),0,IF(入力表!$F$1951=0,"",入力表!F566)))</f>
        <v/>
      </c>
      <c r="I556" s="302"/>
      <c r="J556" s="303"/>
      <c r="K556" s="298"/>
      <c r="L556" s="299"/>
      <c r="M556" s="299"/>
    </row>
    <row r="557" spans="1:13" ht="18" hidden="1" customHeight="1" x14ac:dyDescent="0.2">
      <c r="A557" s="300">
        <f>+入力表!A567</f>
        <v>0</v>
      </c>
      <c r="B557" s="301"/>
      <c r="C557" s="301"/>
      <c r="D557" s="301"/>
      <c r="E557" s="302">
        <f>+IF(入力表!F$12=0,入力表!B567,入力表!J567)</f>
        <v>0</v>
      </c>
      <c r="F557" s="302"/>
      <c r="G557" s="302"/>
      <c r="H557" s="302" t="str">
        <f>IF(LEN(予定価格!G555)=0,"",IF(AND(LEN(予定価格!G555)=1,LEN(予定価格!H555)=1),0,IF(入力表!$F$1951=0,"",入力表!F567)))</f>
        <v/>
      </c>
      <c r="I557" s="302"/>
      <c r="J557" s="303"/>
      <c r="K557" s="298"/>
      <c r="L557" s="299"/>
      <c r="M557" s="299"/>
    </row>
    <row r="558" spans="1:13" ht="18" hidden="1" customHeight="1" x14ac:dyDescent="0.2">
      <c r="A558" s="300">
        <f>+入力表!A568</f>
        <v>0</v>
      </c>
      <c r="B558" s="301"/>
      <c r="C558" s="301"/>
      <c r="D558" s="301"/>
      <c r="E558" s="302">
        <f>+IF(入力表!F$12=0,入力表!B568,入力表!J568)</f>
        <v>0</v>
      </c>
      <c r="F558" s="302"/>
      <c r="G558" s="302"/>
      <c r="H558" s="302" t="str">
        <f>IF(LEN(予定価格!G556)=0,"",IF(AND(LEN(予定価格!G556)=1,LEN(予定価格!H556)=1),0,IF(入力表!$F$1951=0,"",入力表!F568)))</f>
        <v/>
      </c>
      <c r="I558" s="302"/>
      <c r="J558" s="303"/>
      <c r="K558" s="298"/>
      <c r="L558" s="299"/>
      <c r="M558" s="299"/>
    </row>
    <row r="559" spans="1:13" ht="18" hidden="1" customHeight="1" x14ac:dyDescent="0.2">
      <c r="A559" s="300">
        <f>+入力表!A569</f>
        <v>0</v>
      </c>
      <c r="B559" s="301"/>
      <c r="C559" s="301"/>
      <c r="D559" s="301"/>
      <c r="E559" s="302">
        <f>+IF(入力表!F$12=0,入力表!B569,入力表!J569)</f>
        <v>0</v>
      </c>
      <c r="F559" s="302"/>
      <c r="G559" s="302"/>
      <c r="H559" s="302" t="str">
        <f>IF(LEN(予定価格!G557)=0,"",IF(AND(LEN(予定価格!G557)=1,LEN(予定価格!H557)=1),0,IF(入力表!$F$1951=0,"",入力表!F569)))</f>
        <v/>
      </c>
      <c r="I559" s="302"/>
      <c r="J559" s="303"/>
      <c r="K559" s="298"/>
      <c r="L559" s="299"/>
      <c r="M559" s="299"/>
    </row>
    <row r="560" spans="1:13" ht="18" hidden="1" customHeight="1" x14ac:dyDescent="0.2">
      <c r="A560" s="300">
        <f>+入力表!A570</f>
        <v>0</v>
      </c>
      <c r="B560" s="301"/>
      <c r="C560" s="301"/>
      <c r="D560" s="301"/>
      <c r="E560" s="302">
        <f>+IF(入力表!F$12=0,入力表!B570,入力表!J570)</f>
        <v>0</v>
      </c>
      <c r="F560" s="302"/>
      <c r="G560" s="302"/>
      <c r="H560" s="302" t="str">
        <f>IF(LEN(予定価格!G558)=0,"",IF(AND(LEN(予定価格!G558)=1,LEN(予定価格!H558)=1),0,IF(入力表!$F$1951=0,"",入力表!F570)))</f>
        <v/>
      </c>
      <c r="I560" s="302"/>
      <c r="J560" s="303"/>
      <c r="K560" s="298"/>
      <c r="L560" s="299"/>
      <c r="M560" s="299"/>
    </row>
    <row r="561" spans="1:13" ht="18" hidden="1" customHeight="1" x14ac:dyDescent="0.2">
      <c r="A561" s="300">
        <f>+入力表!A571</f>
        <v>0</v>
      </c>
      <c r="B561" s="301"/>
      <c r="C561" s="301"/>
      <c r="D561" s="301"/>
      <c r="E561" s="302">
        <f>+IF(入力表!F$12=0,入力表!B571,入力表!J571)</f>
        <v>0</v>
      </c>
      <c r="F561" s="302"/>
      <c r="G561" s="302"/>
      <c r="H561" s="302" t="str">
        <f>IF(LEN(予定価格!G559)=0,"",IF(AND(LEN(予定価格!G559)=1,LEN(予定価格!H559)=1),0,IF(入力表!$F$1951=0,"",入力表!F571)))</f>
        <v/>
      </c>
      <c r="I561" s="302"/>
      <c r="J561" s="303"/>
      <c r="K561" s="298"/>
      <c r="L561" s="299"/>
      <c r="M561" s="299"/>
    </row>
    <row r="562" spans="1:13" ht="18" hidden="1" customHeight="1" x14ac:dyDescent="0.2">
      <c r="A562" s="300">
        <f>+入力表!A572</f>
        <v>0</v>
      </c>
      <c r="B562" s="301"/>
      <c r="C562" s="301"/>
      <c r="D562" s="301"/>
      <c r="E562" s="302">
        <f>+IF(入力表!F$12=0,入力表!B572,入力表!J572)</f>
        <v>0</v>
      </c>
      <c r="F562" s="302"/>
      <c r="G562" s="302"/>
      <c r="H562" s="302" t="str">
        <f>IF(LEN(予定価格!G560)=0,"",IF(AND(LEN(予定価格!G560)=1,LEN(予定価格!H560)=1),0,IF(入力表!$F$1951=0,"",入力表!F572)))</f>
        <v/>
      </c>
      <c r="I562" s="302"/>
      <c r="J562" s="303"/>
      <c r="K562" s="298"/>
      <c r="L562" s="299"/>
      <c r="M562" s="299"/>
    </row>
    <row r="563" spans="1:13" ht="18" hidden="1" customHeight="1" x14ac:dyDescent="0.2">
      <c r="A563" s="300">
        <f>+入力表!A573</f>
        <v>0</v>
      </c>
      <c r="B563" s="301"/>
      <c r="C563" s="301"/>
      <c r="D563" s="301"/>
      <c r="E563" s="302">
        <f>+IF(入力表!F$12=0,入力表!B573,入力表!J573)</f>
        <v>0</v>
      </c>
      <c r="F563" s="302"/>
      <c r="G563" s="302"/>
      <c r="H563" s="302" t="str">
        <f>IF(LEN(予定価格!G561)=0,"",IF(AND(LEN(予定価格!G561)=1,LEN(予定価格!H561)=1),0,IF(入力表!$F$1951=0,"",入力表!F573)))</f>
        <v/>
      </c>
      <c r="I563" s="302"/>
      <c r="J563" s="303"/>
      <c r="K563" s="298"/>
      <c r="L563" s="299"/>
      <c r="M563" s="299"/>
    </row>
    <row r="564" spans="1:13" ht="18" hidden="1" customHeight="1" x14ac:dyDescent="0.2">
      <c r="A564" s="300">
        <f>+入力表!A574</f>
        <v>0</v>
      </c>
      <c r="B564" s="301"/>
      <c r="C564" s="301"/>
      <c r="D564" s="301"/>
      <c r="E564" s="302">
        <f>+IF(入力表!F$12=0,入力表!B574,入力表!J574)</f>
        <v>0</v>
      </c>
      <c r="F564" s="302"/>
      <c r="G564" s="302"/>
      <c r="H564" s="302" t="str">
        <f>IF(LEN(予定価格!G562)=0,"",IF(AND(LEN(予定価格!G562)=1,LEN(予定価格!H562)=1),0,IF(入力表!$F$1951=0,"",入力表!F574)))</f>
        <v/>
      </c>
      <c r="I564" s="302"/>
      <c r="J564" s="303"/>
      <c r="K564" s="298"/>
      <c r="L564" s="299"/>
      <c r="M564" s="299"/>
    </row>
    <row r="565" spans="1:13" ht="18" hidden="1" customHeight="1" x14ac:dyDescent="0.2">
      <c r="A565" s="300">
        <f>+入力表!A575</f>
        <v>0</v>
      </c>
      <c r="B565" s="301"/>
      <c r="C565" s="301"/>
      <c r="D565" s="301"/>
      <c r="E565" s="302">
        <f>+IF(入力表!F$12=0,入力表!B575,入力表!J575)</f>
        <v>0</v>
      </c>
      <c r="F565" s="302"/>
      <c r="G565" s="302"/>
      <c r="H565" s="302" t="str">
        <f>IF(LEN(予定価格!G563)=0,"",IF(AND(LEN(予定価格!G563)=1,LEN(予定価格!H563)=1),0,IF(入力表!$F$1951=0,"",入力表!F575)))</f>
        <v/>
      </c>
      <c r="I565" s="302"/>
      <c r="J565" s="303"/>
      <c r="K565" s="298"/>
      <c r="L565" s="299"/>
      <c r="M565" s="299"/>
    </row>
    <row r="566" spans="1:13" ht="18" hidden="1" customHeight="1" x14ac:dyDescent="0.2">
      <c r="A566" s="300">
        <f>+入力表!A576</f>
        <v>0</v>
      </c>
      <c r="B566" s="301"/>
      <c r="C566" s="301"/>
      <c r="D566" s="301"/>
      <c r="E566" s="302">
        <f>+IF(入力表!F$12=0,入力表!B576,入力表!J576)</f>
        <v>0</v>
      </c>
      <c r="F566" s="302"/>
      <c r="G566" s="302"/>
      <c r="H566" s="302" t="str">
        <f>IF(LEN(予定価格!G564)=0,"",IF(AND(LEN(予定価格!G564)=1,LEN(予定価格!H564)=1),0,IF(入力表!$F$1951=0,"",入力表!F576)))</f>
        <v/>
      </c>
      <c r="I566" s="302"/>
      <c r="J566" s="303"/>
      <c r="K566" s="298"/>
      <c r="L566" s="299"/>
      <c r="M566" s="299"/>
    </row>
    <row r="567" spans="1:13" ht="18" hidden="1" customHeight="1" x14ac:dyDescent="0.2">
      <c r="A567" s="300">
        <f>+入力表!A577</f>
        <v>0</v>
      </c>
      <c r="B567" s="301"/>
      <c r="C567" s="301"/>
      <c r="D567" s="301"/>
      <c r="E567" s="302">
        <f>+IF(入力表!F$12=0,入力表!B577,入力表!J577)</f>
        <v>0</v>
      </c>
      <c r="F567" s="302"/>
      <c r="G567" s="302"/>
      <c r="H567" s="302" t="str">
        <f>IF(LEN(予定価格!G565)=0,"",IF(AND(LEN(予定価格!G565)=1,LEN(予定価格!H565)=1),0,IF(入力表!$F$1951=0,"",入力表!F577)))</f>
        <v/>
      </c>
      <c r="I567" s="302"/>
      <c r="J567" s="303"/>
      <c r="K567" s="298"/>
      <c r="L567" s="299"/>
      <c r="M567" s="299"/>
    </row>
    <row r="568" spans="1:13" ht="18" hidden="1" customHeight="1" x14ac:dyDescent="0.2">
      <c r="A568" s="300">
        <f>+入力表!A578</f>
        <v>0</v>
      </c>
      <c r="B568" s="301"/>
      <c r="C568" s="301"/>
      <c r="D568" s="301"/>
      <c r="E568" s="302">
        <f>+IF(入力表!F$12=0,入力表!B578,入力表!J578)</f>
        <v>0</v>
      </c>
      <c r="F568" s="302"/>
      <c r="G568" s="302"/>
      <c r="H568" s="302" t="str">
        <f>IF(LEN(予定価格!G566)=0,"",IF(AND(LEN(予定価格!G566)=1,LEN(予定価格!H566)=1),0,IF(入力表!$F$1951=0,"",入力表!F578)))</f>
        <v/>
      </c>
      <c r="I568" s="302"/>
      <c r="J568" s="303"/>
      <c r="K568" s="298"/>
      <c r="L568" s="299"/>
      <c r="M568" s="299"/>
    </row>
    <row r="569" spans="1:13" ht="18" hidden="1" customHeight="1" x14ac:dyDescent="0.2">
      <c r="A569" s="300">
        <f>+入力表!A579</f>
        <v>0</v>
      </c>
      <c r="B569" s="301"/>
      <c r="C569" s="301"/>
      <c r="D569" s="301"/>
      <c r="E569" s="302">
        <f>+IF(入力表!F$12=0,入力表!B579,入力表!J579)</f>
        <v>0</v>
      </c>
      <c r="F569" s="302"/>
      <c r="G569" s="302"/>
      <c r="H569" s="302" t="str">
        <f>IF(LEN(予定価格!G567)=0,"",IF(AND(LEN(予定価格!G567)=1,LEN(予定価格!H567)=1),0,IF(入力表!$F$1951=0,"",入力表!F579)))</f>
        <v/>
      </c>
      <c r="I569" s="302"/>
      <c r="J569" s="303"/>
      <c r="K569" s="298"/>
      <c r="L569" s="299"/>
      <c r="M569" s="299"/>
    </row>
    <row r="570" spans="1:13" ht="18" hidden="1" customHeight="1" x14ac:dyDescent="0.2">
      <c r="A570" s="300">
        <f>+入力表!A580</f>
        <v>0</v>
      </c>
      <c r="B570" s="301"/>
      <c r="C570" s="301"/>
      <c r="D570" s="301"/>
      <c r="E570" s="302">
        <f>+IF(入力表!F$12=0,入力表!B580,入力表!J580)</f>
        <v>0</v>
      </c>
      <c r="F570" s="302"/>
      <c r="G570" s="302"/>
      <c r="H570" s="302" t="str">
        <f>IF(LEN(予定価格!G568)=0,"",IF(AND(LEN(予定価格!G568)=1,LEN(予定価格!H568)=1),0,IF(入力表!$F$1951=0,"",入力表!F580)))</f>
        <v/>
      </c>
      <c r="I570" s="302"/>
      <c r="J570" s="303"/>
      <c r="K570" s="298"/>
      <c r="L570" s="299"/>
      <c r="M570" s="299"/>
    </row>
    <row r="571" spans="1:13" ht="18" hidden="1" customHeight="1" x14ac:dyDescent="0.2">
      <c r="A571" s="300">
        <f>+入力表!A581</f>
        <v>0</v>
      </c>
      <c r="B571" s="301"/>
      <c r="C571" s="301"/>
      <c r="D571" s="301"/>
      <c r="E571" s="302">
        <f>+IF(入力表!F$12=0,入力表!B581,入力表!J581)</f>
        <v>0</v>
      </c>
      <c r="F571" s="302"/>
      <c r="G571" s="302"/>
      <c r="H571" s="302" t="str">
        <f>IF(LEN(予定価格!G569)=0,"",IF(AND(LEN(予定価格!G569)=1,LEN(予定価格!H569)=1),0,IF(入力表!$F$1951=0,"",入力表!F581)))</f>
        <v/>
      </c>
      <c r="I571" s="302"/>
      <c r="J571" s="303"/>
      <c r="K571" s="298"/>
      <c r="L571" s="299"/>
      <c r="M571" s="299"/>
    </row>
    <row r="572" spans="1:13" ht="18" hidden="1" customHeight="1" x14ac:dyDescent="0.2">
      <c r="A572" s="300">
        <f>+入力表!A582</f>
        <v>0</v>
      </c>
      <c r="B572" s="301"/>
      <c r="C572" s="301"/>
      <c r="D572" s="301"/>
      <c r="E572" s="302">
        <f>+IF(入力表!F$12=0,入力表!B582,入力表!J582)</f>
        <v>0</v>
      </c>
      <c r="F572" s="302"/>
      <c r="G572" s="302"/>
      <c r="H572" s="302" t="str">
        <f>IF(LEN(予定価格!G570)=0,"",IF(AND(LEN(予定価格!G570)=1,LEN(予定価格!H570)=1),0,IF(入力表!$F$1951=0,"",入力表!F582)))</f>
        <v/>
      </c>
      <c r="I572" s="302"/>
      <c r="J572" s="303"/>
      <c r="K572" s="298"/>
      <c r="L572" s="299"/>
      <c r="M572" s="299"/>
    </row>
    <row r="573" spans="1:13" ht="18" hidden="1" customHeight="1" x14ac:dyDescent="0.2">
      <c r="A573" s="300">
        <f>+入力表!A583</f>
        <v>0</v>
      </c>
      <c r="B573" s="301"/>
      <c r="C573" s="301"/>
      <c r="D573" s="301"/>
      <c r="E573" s="302">
        <f>+IF(入力表!F$12=0,入力表!B583,入力表!J583)</f>
        <v>0</v>
      </c>
      <c r="F573" s="302"/>
      <c r="G573" s="302"/>
      <c r="H573" s="302" t="str">
        <f>IF(LEN(予定価格!G571)=0,"",IF(AND(LEN(予定価格!G571)=1,LEN(予定価格!H571)=1),0,IF(入力表!$F$1951=0,"",入力表!F583)))</f>
        <v/>
      </c>
      <c r="I573" s="302"/>
      <c r="J573" s="303"/>
      <c r="K573" s="298"/>
      <c r="L573" s="299"/>
      <c r="M573" s="299"/>
    </row>
    <row r="574" spans="1:13" ht="18" hidden="1" customHeight="1" x14ac:dyDescent="0.2">
      <c r="A574" s="300">
        <f>+入力表!A584</f>
        <v>0</v>
      </c>
      <c r="B574" s="301"/>
      <c r="C574" s="301"/>
      <c r="D574" s="301"/>
      <c r="E574" s="302">
        <f>+IF(入力表!F$12=0,入力表!B584,入力表!J584)</f>
        <v>0</v>
      </c>
      <c r="F574" s="302"/>
      <c r="G574" s="302"/>
      <c r="H574" s="302" t="str">
        <f>IF(LEN(予定価格!G572)=0,"",IF(AND(LEN(予定価格!G572)=1,LEN(予定価格!H572)=1),0,IF(入力表!$F$1951=0,"",入力表!F584)))</f>
        <v/>
      </c>
      <c r="I574" s="302"/>
      <c r="J574" s="303"/>
      <c r="K574" s="298"/>
      <c r="L574" s="299"/>
      <c r="M574" s="299"/>
    </row>
    <row r="575" spans="1:13" ht="18" hidden="1" customHeight="1" x14ac:dyDescent="0.2">
      <c r="A575" s="300">
        <f>+入力表!A585</f>
        <v>0</v>
      </c>
      <c r="B575" s="301"/>
      <c r="C575" s="301"/>
      <c r="D575" s="301"/>
      <c r="E575" s="302">
        <f>+IF(入力表!F$12=0,入力表!B585,入力表!J585)</f>
        <v>0</v>
      </c>
      <c r="F575" s="302"/>
      <c r="G575" s="302"/>
      <c r="H575" s="302" t="str">
        <f>IF(LEN(予定価格!G573)=0,"",IF(AND(LEN(予定価格!G573)=1,LEN(予定価格!H573)=1),0,IF(入力表!$F$1951=0,"",入力表!F585)))</f>
        <v/>
      </c>
      <c r="I575" s="302"/>
      <c r="J575" s="303"/>
      <c r="K575" s="298"/>
      <c r="L575" s="299"/>
      <c r="M575" s="299"/>
    </row>
    <row r="576" spans="1:13" ht="18" hidden="1" customHeight="1" x14ac:dyDescent="0.2">
      <c r="A576" s="300">
        <f>+入力表!A586</f>
        <v>0</v>
      </c>
      <c r="B576" s="301"/>
      <c r="C576" s="301"/>
      <c r="D576" s="301"/>
      <c r="E576" s="302">
        <f>+IF(入力表!F$12=0,入力表!B586,入力表!J586)</f>
        <v>0</v>
      </c>
      <c r="F576" s="302"/>
      <c r="G576" s="302"/>
      <c r="H576" s="302" t="str">
        <f>IF(LEN(予定価格!G574)=0,"",IF(AND(LEN(予定価格!G574)=1,LEN(予定価格!H574)=1),0,IF(入力表!$F$1951=0,"",入力表!F586)))</f>
        <v/>
      </c>
      <c r="I576" s="302"/>
      <c r="J576" s="303"/>
      <c r="K576" s="298"/>
      <c r="L576" s="299"/>
      <c r="M576" s="299"/>
    </row>
    <row r="577" spans="1:13" ht="18" hidden="1" customHeight="1" x14ac:dyDescent="0.2">
      <c r="A577" s="300">
        <f>+入力表!A587</f>
        <v>0</v>
      </c>
      <c r="B577" s="301"/>
      <c r="C577" s="301"/>
      <c r="D577" s="301"/>
      <c r="E577" s="302">
        <f>+IF(入力表!F$12=0,入力表!B587,入力表!J587)</f>
        <v>0</v>
      </c>
      <c r="F577" s="302"/>
      <c r="G577" s="302"/>
      <c r="H577" s="302" t="str">
        <f>IF(LEN(予定価格!G575)=0,"",IF(AND(LEN(予定価格!G575)=1,LEN(予定価格!H575)=1),0,IF(入力表!$F$1951=0,"",入力表!F587)))</f>
        <v/>
      </c>
      <c r="I577" s="302"/>
      <c r="J577" s="303"/>
      <c r="K577" s="298"/>
      <c r="L577" s="299"/>
      <c r="M577" s="299"/>
    </row>
    <row r="578" spans="1:13" ht="18" hidden="1" customHeight="1" x14ac:dyDescent="0.2">
      <c r="A578" s="300">
        <f>+入力表!A588</f>
        <v>0</v>
      </c>
      <c r="B578" s="301"/>
      <c r="C578" s="301"/>
      <c r="D578" s="301"/>
      <c r="E578" s="302">
        <f>+IF(入力表!F$12=0,入力表!B588,入力表!J588)</f>
        <v>0</v>
      </c>
      <c r="F578" s="302"/>
      <c r="G578" s="302"/>
      <c r="H578" s="302" t="str">
        <f>IF(LEN(予定価格!G576)=0,"",IF(AND(LEN(予定価格!G576)=1,LEN(予定価格!H576)=1),0,IF(入力表!$F$1951=0,"",入力表!F588)))</f>
        <v/>
      </c>
      <c r="I578" s="302"/>
      <c r="J578" s="303"/>
      <c r="K578" s="298"/>
      <c r="L578" s="299"/>
      <c r="M578" s="299"/>
    </row>
    <row r="579" spans="1:13" ht="18" hidden="1" customHeight="1" x14ac:dyDescent="0.2">
      <c r="A579" s="300">
        <f>+入力表!A589</f>
        <v>0</v>
      </c>
      <c r="B579" s="301"/>
      <c r="C579" s="301"/>
      <c r="D579" s="301"/>
      <c r="E579" s="302">
        <f>+IF(入力表!F$12=0,入力表!B589,入力表!J589)</f>
        <v>0</v>
      </c>
      <c r="F579" s="302"/>
      <c r="G579" s="302"/>
      <c r="H579" s="302" t="str">
        <f>IF(LEN(予定価格!G577)=0,"",IF(AND(LEN(予定価格!G577)=1,LEN(予定価格!H577)=1),0,IF(入力表!$F$1951=0,"",入力表!F589)))</f>
        <v/>
      </c>
      <c r="I579" s="302"/>
      <c r="J579" s="303"/>
      <c r="K579" s="298"/>
      <c r="L579" s="299"/>
      <c r="M579" s="299"/>
    </row>
    <row r="580" spans="1:13" ht="18" hidden="1" customHeight="1" x14ac:dyDescent="0.2">
      <c r="A580" s="300">
        <f>+入力表!A590</f>
        <v>0</v>
      </c>
      <c r="B580" s="301"/>
      <c r="C580" s="301"/>
      <c r="D580" s="301"/>
      <c r="E580" s="302">
        <f>+IF(入力表!F$12=0,入力表!B590,入力表!J590)</f>
        <v>0</v>
      </c>
      <c r="F580" s="302"/>
      <c r="G580" s="302"/>
      <c r="H580" s="302" t="str">
        <f>IF(LEN(予定価格!G578)=0,"",IF(AND(LEN(予定価格!G578)=1,LEN(予定価格!H578)=1),0,IF(入力表!$F$1951=0,"",入力表!F590)))</f>
        <v/>
      </c>
      <c r="I580" s="302"/>
      <c r="J580" s="303"/>
      <c r="K580" s="298"/>
      <c r="L580" s="299"/>
      <c r="M580" s="299"/>
    </row>
    <row r="581" spans="1:13" ht="18" hidden="1" customHeight="1" x14ac:dyDescent="0.2">
      <c r="A581" s="300">
        <f>+入力表!A591</f>
        <v>0</v>
      </c>
      <c r="B581" s="301"/>
      <c r="C581" s="301"/>
      <c r="D581" s="301"/>
      <c r="E581" s="302">
        <f>+IF(入力表!F$12=0,入力表!B591,入力表!J591)</f>
        <v>0</v>
      </c>
      <c r="F581" s="302"/>
      <c r="G581" s="302"/>
      <c r="H581" s="302" t="str">
        <f>IF(LEN(予定価格!G579)=0,"",IF(AND(LEN(予定価格!G579)=1,LEN(予定価格!H579)=1),0,IF(入力表!$F$1951=0,"",入力表!F591)))</f>
        <v/>
      </c>
      <c r="I581" s="302"/>
      <c r="J581" s="303"/>
      <c r="K581" s="298"/>
      <c r="L581" s="299"/>
      <c r="M581" s="299"/>
    </row>
    <row r="582" spans="1:13" ht="18" hidden="1" customHeight="1" x14ac:dyDescent="0.2">
      <c r="A582" s="300">
        <f>+入力表!A592</f>
        <v>0</v>
      </c>
      <c r="B582" s="301"/>
      <c r="C582" s="301"/>
      <c r="D582" s="301"/>
      <c r="E582" s="302">
        <f>+IF(入力表!F$12=0,入力表!B592,入力表!J592)</f>
        <v>0</v>
      </c>
      <c r="F582" s="302"/>
      <c r="G582" s="302"/>
      <c r="H582" s="302" t="str">
        <f>IF(LEN(予定価格!G580)=0,"",IF(AND(LEN(予定価格!G580)=1,LEN(予定価格!H580)=1),0,IF(入力表!$F$1951=0,"",入力表!F592)))</f>
        <v/>
      </c>
      <c r="I582" s="302"/>
      <c r="J582" s="303"/>
      <c r="K582" s="298"/>
      <c r="L582" s="299"/>
      <c r="M582" s="299"/>
    </row>
    <row r="583" spans="1:13" ht="18" hidden="1" customHeight="1" x14ac:dyDescent="0.2">
      <c r="A583" s="300">
        <f>+入力表!A593</f>
        <v>0</v>
      </c>
      <c r="B583" s="301"/>
      <c r="C583" s="301"/>
      <c r="D583" s="301"/>
      <c r="E583" s="302">
        <f>+IF(入力表!F$12=0,入力表!B593,入力表!J593)</f>
        <v>0</v>
      </c>
      <c r="F583" s="302"/>
      <c r="G583" s="302"/>
      <c r="H583" s="302" t="str">
        <f>IF(LEN(予定価格!G581)=0,"",IF(AND(LEN(予定価格!G581)=1,LEN(予定価格!H581)=1),0,IF(入力表!$F$1951=0,"",入力表!F593)))</f>
        <v/>
      </c>
      <c r="I583" s="302"/>
      <c r="J583" s="303"/>
      <c r="K583" s="298"/>
      <c r="L583" s="299"/>
      <c r="M583" s="299"/>
    </row>
    <row r="584" spans="1:13" ht="18" hidden="1" customHeight="1" x14ac:dyDescent="0.2">
      <c r="A584" s="300">
        <f>+入力表!A594</f>
        <v>0</v>
      </c>
      <c r="B584" s="301"/>
      <c r="C584" s="301"/>
      <c r="D584" s="301"/>
      <c r="E584" s="302">
        <f>+IF(入力表!F$12=0,入力表!B594,入力表!J594)</f>
        <v>0</v>
      </c>
      <c r="F584" s="302"/>
      <c r="G584" s="302"/>
      <c r="H584" s="302" t="str">
        <f>IF(LEN(予定価格!G582)=0,"",IF(AND(LEN(予定価格!G582)=1,LEN(予定価格!H582)=1),0,IF(入力表!$F$1951=0,"",入力表!F594)))</f>
        <v/>
      </c>
      <c r="I584" s="302"/>
      <c r="J584" s="303"/>
      <c r="K584" s="298"/>
      <c r="L584" s="299"/>
      <c r="M584" s="299"/>
    </row>
    <row r="585" spans="1:13" ht="18" hidden="1" customHeight="1" x14ac:dyDescent="0.2">
      <c r="A585" s="300">
        <f>+入力表!A595</f>
        <v>0</v>
      </c>
      <c r="B585" s="301"/>
      <c r="C585" s="301"/>
      <c r="D585" s="301"/>
      <c r="E585" s="302">
        <f>+IF(入力表!F$12=0,入力表!B595,入力表!J595)</f>
        <v>0</v>
      </c>
      <c r="F585" s="302"/>
      <c r="G585" s="302"/>
      <c r="H585" s="302" t="str">
        <f>IF(LEN(予定価格!G583)=0,"",IF(AND(LEN(予定価格!G583)=1,LEN(予定価格!H583)=1),0,IF(入力表!$F$1951=0,"",入力表!F595)))</f>
        <v/>
      </c>
      <c r="I585" s="302"/>
      <c r="J585" s="303"/>
      <c r="K585" s="298"/>
      <c r="L585" s="299"/>
      <c r="M585" s="299"/>
    </row>
    <row r="586" spans="1:13" ht="18" hidden="1" customHeight="1" x14ac:dyDescent="0.2">
      <c r="A586" s="300">
        <f>+入力表!A596</f>
        <v>0</v>
      </c>
      <c r="B586" s="301"/>
      <c r="C586" s="301"/>
      <c r="D586" s="301"/>
      <c r="E586" s="302">
        <f>+IF(入力表!F$12=0,入力表!B596,入力表!J596)</f>
        <v>0</v>
      </c>
      <c r="F586" s="302"/>
      <c r="G586" s="302"/>
      <c r="H586" s="302" t="str">
        <f>IF(LEN(予定価格!G584)=0,"",IF(AND(LEN(予定価格!G584)=1,LEN(予定価格!H584)=1),0,IF(入力表!$F$1951=0,"",入力表!F596)))</f>
        <v/>
      </c>
      <c r="I586" s="302"/>
      <c r="J586" s="303"/>
      <c r="K586" s="298"/>
      <c r="L586" s="299"/>
      <c r="M586" s="299"/>
    </row>
    <row r="587" spans="1:13" ht="18" hidden="1" customHeight="1" x14ac:dyDescent="0.2">
      <c r="A587" s="300">
        <f>+入力表!A597</f>
        <v>0</v>
      </c>
      <c r="B587" s="301"/>
      <c r="C587" s="301"/>
      <c r="D587" s="301"/>
      <c r="E587" s="302">
        <f>+IF(入力表!F$12=0,入力表!B597,入力表!J597)</f>
        <v>0</v>
      </c>
      <c r="F587" s="302"/>
      <c r="G587" s="302"/>
      <c r="H587" s="302" t="str">
        <f>IF(LEN(予定価格!G585)=0,"",IF(AND(LEN(予定価格!G585)=1,LEN(予定価格!H585)=1),0,IF(入力表!$F$1951=0,"",入力表!F597)))</f>
        <v/>
      </c>
      <c r="I587" s="302"/>
      <c r="J587" s="303"/>
      <c r="K587" s="298"/>
      <c r="L587" s="299"/>
      <c r="M587" s="299"/>
    </row>
    <row r="588" spans="1:13" ht="18" hidden="1" customHeight="1" x14ac:dyDescent="0.2">
      <c r="A588" s="300">
        <f>+入力表!A598</f>
        <v>0</v>
      </c>
      <c r="B588" s="301"/>
      <c r="C588" s="301"/>
      <c r="D588" s="301"/>
      <c r="E588" s="302">
        <f>+IF(入力表!F$12=0,入力表!B598,入力表!J598)</f>
        <v>0</v>
      </c>
      <c r="F588" s="302"/>
      <c r="G588" s="302"/>
      <c r="H588" s="302" t="str">
        <f>IF(LEN(予定価格!G586)=0,"",IF(AND(LEN(予定価格!G586)=1,LEN(予定価格!H586)=1),0,IF(入力表!$F$1951=0,"",入力表!F598)))</f>
        <v/>
      </c>
      <c r="I588" s="302"/>
      <c r="J588" s="303"/>
      <c r="K588" s="298"/>
      <c r="L588" s="299"/>
      <c r="M588" s="299"/>
    </row>
    <row r="589" spans="1:13" ht="18" hidden="1" customHeight="1" x14ac:dyDescent="0.2">
      <c r="A589" s="300">
        <f>+入力表!A599</f>
        <v>0</v>
      </c>
      <c r="B589" s="301"/>
      <c r="C589" s="301"/>
      <c r="D589" s="301"/>
      <c r="E589" s="302">
        <f>+IF(入力表!F$12=0,入力表!B599,入力表!J599)</f>
        <v>0</v>
      </c>
      <c r="F589" s="302"/>
      <c r="G589" s="302"/>
      <c r="H589" s="302" t="str">
        <f>IF(LEN(予定価格!G587)=0,"",IF(AND(LEN(予定価格!G587)=1,LEN(予定価格!H587)=1),0,IF(入力表!$F$1951=0,"",入力表!F599)))</f>
        <v/>
      </c>
      <c r="I589" s="302"/>
      <c r="J589" s="303"/>
      <c r="K589" s="298"/>
      <c r="L589" s="299"/>
      <c r="M589" s="299"/>
    </row>
    <row r="590" spans="1:13" ht="18" hidden="1" customHeight="1" x14ac:dyDescent="0.2">
      <c r="A590" s="300">
        <f>+入力表!A600</f>
        <v>0</v>
      </c>
      <c r="B590" s="301"/>
      <c r="C590" s="301"/>
      <c r="D590" s="301"/>
      <c r="E590" s="302">
        <f>+IF(入力表!F$12=0,入力表!B600,入力表!J600)</f>
        <v>0</v>
      </c>
      <c r="F590" s="302"/>
      <c r="G590" s="302"/>
      <c r="H590" s="302" t="str">
        <f>IF(LEN(予定価格!G588)=0,"",IF(AND(LEN(予定価格!G588)=1,LEN(予定価格!H588)=1),0,IF(入力表!$F$1951=0,"",入力表!F600)))</f>
        <v/>
      </c>
      <c r="I590" s="302"/>
      <c r="J590" s="303"/>
      <c r="K590" s="298"/>
      <c r="L590" s="299"/>
      <c r="M590" s="299"/>
    </row>
    <row r="591" spans="1:13" ht="18" hidden="1" customHeight="1" x14ac:dyDescent="0.2">
      <c r="A591" s="300">
        <f>+入力表!A601</f>
        <v>0</v>
      </c>
      <c r="B591" s="301"/>
      <c r="C591" s="301"/>
      <c r="D591" s="301"/>
      <c r="E591" s="302">
        <f>+IF(入力表!F$12=0,入力表!B601,入力表!J601)</f>
        <v>0</v>
      </c>
      <c r="F591" s="302"/>
      <c r="G591" s="302"/>
      <c r="H591" s="302" t="str">
        <f>IF(LEN(予定価格!G589)=0,"",IF(AND(LEN(予定価格!G589)=1,LEN(予定価格!H589)=1),0,IF(入力表!$F$1951=0,"",入力表!F601)))</f>
        <v/>
      </c>
      <c r="I591" s="302"/>
      <c r="J591" s="303"/>
      <c r="K591" s="298"/>
      <c r="L591" s="299"/>
      <c r="M591" s="299"/>
    </row>
    <row r="592" spans="1:13" ht="18" hidden="1" customHeight="1" x14ac:dyDescent="0.2">
      <c r="A592" s="300">
        <f>+入力表!A602</f>
        <v>0</v>
      </c>
      <c r="B592" s="301"/>
      <c r="C592" s="301"/>
      <c r="D592" s="301"/>
      <c r="E592" s="302">
        <f>+IF(入力表!F$12=0,入力表!B602,入力表!J602)</f>
        <v>0</v>
      </c>
      <c r="F592" s="302"/>
      <c r="G592" s="302"/>
      <c r="H592" s="302" t="str">
        <f>IF(LEN(予定価格!G590)=0,"",IF(AND(LEN(予定価格!G590)=1,LEN(予定価格!H590)=1),0,IF(入力表!$F$1951=0,"",入力表!F602)))</f>
        <v/>
      </c>
      <c r="I592" s="302"/>
      <c r="J592" s="303"/>
      <c r="K592" s="298"/>
      <c r="L592" s="299"/>
      <c r="M592" s="299"/>
    </row>
    <row r="593" spans="1:13" ht="18" hidden="1" customHeight="1" x14ac:dyDescent="0.2">
      <c r="A593" s="300">
        <f>+入力表!A603</f>
        <v>0</v>
      </c>
      <c r="B593" s="301"/>
      <c r="C593" s="301"/>
      <c r="D593" s="301"/>
      <c r="E593" s="302">
        <f>+IF(入力表!F$12=0,入力表!B603,入力表!J603)</f>
        <v>0</v>
      </c>
      <c r="F593" s="302"/>
      <c r="G593" s="302"/>
      <c r="H593" s="302" t="str">
        <f>IF(LEN(予定価格!G591)=0,"",IF(AND(LEN(予定価格!G591)=1,LEN(予定価格!H591)=1),0,IF(入力表!$F$1951=0,"",入力表!F603)))</f>
        <v/>
      </c>
      <c r="I593" s="302"/>
      <c r="J593" s="303"/>
      <c r="K593" s="298"/>
      <c r="L593" s="299"/>
      <c r="M593" s="299"/>
    </row>
    <row r="594" spans="1:13" ht="18" hidden="1" customHeight="1" x14ac:dyDescent="0.2">
      <c r="A594" s="300">
        <f>+入力表!A604</f>
        <v>0</v>
      </c>
      <c r="B594" s="301"/>
      <c r="C594" s="301"/>
      <c r="D594" s="301"/>
      <c r="E594" s="302">
        <f>+IF(入力表!F$12=0,入力表!B604,入力表!J604)</f>
        <v>0</v>
      </c>
      <c r="F594" s="302"/>
      <c r="G594" s="302"/>
      <c r="H594" s="302" t="str">
        <f>IF(LEN(予定価格!G592)=0,"",IF(AND(LEN(予定価格!G592)=1,LEN(予定価格!H592)=1),0,IF(入力表!$F$1951=0,"",入力表!F604)))</f>
        <v/>
      </c>
      <c r="I594" s="302"/>
      <c r="J594" s="303"/>
      <c r="K594" s="298"/>
      <c r="L594" s="299"/>
      <c r="M594" s="299"/>
    </row>
    <row r="595" spans="1:13" ht="18" hidden="1" customHeight="1" x14ac:dyDescent="0.2">
      <c r="A595" s="300">
        <f>+入力表!A605</f>
        <v>0</v>
      </c>
      <c r="B595" s="301"/>
      <c r="C595" s="301"/>
      <c r="D595" s="301"/>
      <c r="E595" s="302">
        <f>+IF(入力表!F$12=0,入力表!B605,入力表!J605)</f>
        <v>0</v>
      </c>
      <c r="F595" s="302"/>
      <c r="G595" s="302"/>
      <c r="H595" s="302" t="str">
        <f>IF(LEN(予定価格!G593)=0,"",IF(AND(LEN(予定価格!G593)=1,LEN(予定価格!H593)=1),0,IF(入力表!$F$1951=0,"",入力表!F605)))</f>
        <v/>
      </c>
      <c r="I595" s="302"/>
      <c r="J595" s="303"/>
      <c r="K595" s="298"/>
      <c r="L595" s="299"/>
      <c r="M595" s="299"/>
    </row>
    <row r="596" spans="1:13" ht="18" hidden="1" customHeight="1" x14ac:dyDescent="0.2">
      <c r="A596" s="300">
        <f>+入力表!A606</f>
        <v>0</v>
      </c>
      <c r="B596" s="301"/>
      <c r="C596" s="301"/>
      <c r="D596" s="301"/>
      <c r="E596" s="302">
        <f>+IF(入力表!F$12=0,入力表!B606,入力表!J606)</f>
        <v>0</v>
      </c>
      <c r="F596" s="302"/>
      <c r="G596" s="302"/>
      <c r="H596" s="302" t="str">
        <f>IF(LEN(予定価格!G594)=0,"",IF(AND(LEN(予定価格!G594)=1,LEN(予定価格!H594)=1),0,IF(入力表!$F$1951=0,"",入力表!F606)))</f>
        <v/>
      </c>
      <c r="I596" s="302"/>
      <c r="J596" s="303"/>
      <c r="K596" s="298"/>
      <c r="L596" s="299"/>
      <c r="M596" s="299"/>
    </row>
    <row r="597" spans="1:13" ht="18" hidden="1" customHeight="1" x14ac:dyDescent="0.2">
      <c r="A597" s="300">
        <f>+入力表!A607</f>
        <v>0</v>
      </c>
      <c r="B597" s="301"/>
      <c r="C597" s="301"/>
      <c r="D597" s="301"/>
      <c r="E597" s="302">
        <f>+IF(入力表!F$12=0,入力表!B607,入力表!J607)</f>
        <v>0</v>
      </c>
      <c r="F597" s="302"/>
      <c r="G597" s="302"/>
      <c r="H597" s="302" t="str">
        <f>IF(LEN(予定価格!G595)=0,"",IF(AND(LEN(予定価格!G595)=1,LEN(予定価格!H595)=1),0,IF(入力表!$F$1951=0,"",入力表!F607)))</f>
        <v/>
      </c>
      <c r="I597" s="302"/>
      <c r="J597" s="303"/>
      <c r="K597" s="298">
        <f t="shared" ref="K597" si="3">SUM(E598:G638)</f>
        <v>0</v>
      </c>
      <c r="L597" s="299">
        <f>K597*入力表!D1953</f>
        <v>0</v>
      </c>
      <c r="M597" s="299">
        <f>K597+L597</f>
        <v>0</v>
      </c>
    </row>
    <row r="598" spans="1:13" ht="18" hidden="1" customHeight="1" x14ac:dyDescent="0.2">
      <c r="A598" s="300">
        <f>+入力表!A608</f>
        <v>0</v>
      </c>
      <c r="B598" s="301"/>
      <c r="C598" s="301"/>
      <c r="D598" s="301"/>
      <c r="E598" s="302">
        <f>+IF(入力表!F$12=0,入力表!B608,入力表!J608)</f>
        <v>0</v>
      </c>
      <c r="F598" s="302"/>
      <c r="G598" s="302"/>
      <c r="H598" s="302" t="str">
        <f>IF(LEN(予定価格!G596)=0,"",IF(AND(LEN(予定価格!G596)=1,LEN(予定価格!H596)=1),0,IF(入力表!$F$1951=0,"",入力表!F608)))</f>
        <v/>
      </c>
      <c r="I598" s="302"/>
      <c r="J598" s="303"/>
      <c r="K598" s="298"/>
      <c r="L598" s="299"/>
      <c r="M598" s="299"/>
    </row>
    <row r="599" spans="1:13" ht="18" hidden="1" customHeight="1" x14ac:dyDescent="0.2">
      <c r="A599" s="300">
        <f>+入力表!A609</f>
        <v>0</v>
      </c>
      <c r="B599" s="301"/>
      <c r="C599" s="301"/>
      <c r="D599" s="301"/>
      <c r="E599" s="302">
        <f>+IF(入力表!F$12=0,入力表!B609,入力表!J609)</f>
        <v>0</v>
      </c>
      <c r="F599" s="302"/>
      <c r="G599" s="302"/>
      <c r="H599" s="302" t="str">
        <f>IF(LEN(予定価格!G597)=0,"",IF(AND(LEN(予定価格!G597)=1,LEN(予定価格!H597)=1),0,IF(入力表!$F$1951=0,"",入力表!F609)))</f>
        <v/>
      </c>
      <c r="I599" s="302"/>
      <c r="J599" s="303"/>
      <c r="K599" s="298"/>
      <c r="L599" s="299"/>
      <c r="M599" s="299"/>
    </row>
    <row r="600" spans="1:13" ht="18" hidden="1" customHeight="1" x14ac:dyDescent="0.2">
      <c r="A600" s="300">
        <f>+入力表!A610</f>
        <v>0</v>
      </c>
      <c r="B600" s="301"/>
      <c r="C600" s="301"/>
      <c r="D600" s="301"/>
      <c r="E600" s="302">
        <f>+IF(入力表!F$12=0,入力表!B610,入力表!J610)</f>
        <v>0</v>
      </c>
      <c r="F600" s="302"/>
      <c r="G600" s="302"/>
      <c r="H600" s="302" t="str">
        <f>IF(LEN(予定価格!G598)=0,"",IF(AND(LEN(予定価格!G598)=1,LEN(予定価格!H598)=1),0,IF(入力表!$F$1951=0,"",入力表!F610)))</f>
        <v/>
      </c>
      <c r="I600" s="302"/>
      <c r="J600" s="303"/>
      <c r="K600" s="298"/>
      <c r="L600" s="299"/>
      <c r="M600" s="299"/>
    </row>
    <row r="601" spans="1:13" ht="18" hidden="1" customHeight="1" x14ac:dyDescent="0.2">
      <c r="A601" s="300">
        <f>+入力表!A611</f>
        <v>0</v>
      </c>
      <c r="B601" s="301"/>
      <c r="C601" s="301"/>
      <c r="D601" s="301"/>
      <c r="E601" s="302">
        <f>+IF(入力表!F$12=0,入力表!B611,入力表!J611)</f>
        <v>0</v>
      </c>
      <c r="F601" s="302"/>
      <c r="G601" s="302"/>
      <c r="H601" s="302" t="str">
        <f>IF(LEN(予定価格!G599)=0,"",IF(AND(LEN(予定価格!G599)=1,LEN(予定価格!H599)=1),0,IF(入力表!$F$1951=0,"",入力表!F611)))</f>
        <v/>
      </c>
      <c r="I601" s="302"/>
      <c r="J601" s="303"/>
      <c r="K601" s="298"/>
      <c r="L601" s="299"/>
      <c r="M601" s="299"/>
    </row>
    <row r="602" spans="1:13" ht="18" hidden="1" customHeight="1" x14ac:dyDescent="0.2">
      <c r="A602" s="300">
        <f>+入力表!A612</f>
        <v>0</v>
      </c>
      <c r="B602" s="301"/>
      <c r="C602" s="301"/>
      <c r="D602" s="301"/>
      <c r="E602" s="302">
        <f>+IF(入力表!F$12=0,入力表!B612,入力表!J612)</f>
        <v>0</v>
      </c>
      <c r="F602" s="302"/>
      <c r="G602" s="302"/>
      <c r="H602" s="302" t="str">
        <f>IF(LEN(予定価格!G600)=0,"",IF(AND(LEN(予定価格!G600)=1,LEN(予定価格!H600)=1),0,IF(入力表!$F$1951=0,"",入力表!F612)))</f>
        <v/>
      </c>
      <c r="I602" s="302"/>
      <c r="J602" s="303"/>
      <c r="K602" s="298"/>
      <c r="L602" s="299"/>
      <c r="M602" s="299"/>
    </row>
    <row r="603" spans="1:13" ht="18" hidden="1" customHeight="1" x14ac:dyDescent="0.2">
      <c r="A603" s="300">
        <f>+入力表!A613</f>
        <v>0</v>
      </c>
      <c r="B603" s="301"/>
      <c r="C603" s="301"/>
      <c r="D603" s="301"/>
      <c r="E603" s="302">
        <f>+IF(入力表!F$12=0,入力表!B613,入力表!J613)</f>
        <v>0</v>
      </c>
      <c r="F603" s="302"/>
      <c r="G603" s="302"/>
      <c r="H603" s="302" t="str">
        <f>IF(LEN(予定価格!G601)=0,"",IF(AND(LEN(予定価格!G601)=1,LEN(予定価格!H601)=1),0,IF(入力表!$F$1951=0,"",入力表!F613)))</f>
        <v/>
      </c>
      <c r="I603" s="302"/>
      <c r="J603" s="303"/>
      <c r="K603" s="298"/>
      <c r="L603" s="299"/>
      <c r="M603" s="299"/>
    </row>
    <row r="604" spans="1:13" ht="18" hidden="1" customHeight="1" x14ac:dyDescent="0.2">
      <c r="A604" s="300">
        <f>+入力表!A614</f>
        <v>0</v>
      </c>
      <c r="B604" s="301"/>
      <c r="C604" s="301"/>
      <c r="D604" s="301"/>
      <c r="E604" s="302">
        <f>+IF(入力表!F$12=0,入力表!B614,入力表!J614)</f>
        <v>0</v>
      </c>
      <c r="F604" s="302"/>
      <c r="G604" s="302"/>
      <c r="H604" s="302" t="str">
        <f>IF(LEN(予定価格!G602)=0,"",IF(AND(LEN(予定価格!G602)=1,LEN(予定価格!H602)=1),0,IF(入力表!$F$1951=0,"",入力表!F614)))</f>
        <v/>
      </c>
      <c r="I604" s="302"/>
      <c r="J604" s="303"/>
      <c r="K604" s="298"/>
      <c r="L604" s="299"/>
      <c r="M604" s="299"/>
    </row>
    <row r="605" spans="1:13" ht="18" hidden="1" customHeight="1" x14ac:dyDescent="0.2">
      <c r="A605" s="300">
        <f>+入力表!A615</f>
        <v>0</v>
      </c>
      <c r="B605" s="301"/>
      <c r="C605" s="301"/>
      <c r="D605" s="301"/>
      <c r="E605" s="302">
        <f>+IF(入力表!F$12=0,入力表!B615,入力表!J615)</f>
        <v>0</v>
      </c>
      <c r="F605" s="302"/>
      <c r="G605" s="302"/>
      <c r="H605" s="302" t="str">
        <f>IF(LEN(予定価格!G603)=0,"",IF(AND(LEN(予定価格!G603)=1,LEN(予定価格!H603)=1),0,IF(入力表!$F$1951=0,"",入力表!F615)))</f>
        <v/>
      </c>
      <c r="I605" s="302"/>
      <c r="J605" s="303"/>
      <c r="K605" s="298"/>
      <c r="L605" s="299"/>
      <c r="M605" s="299"/>
    </row>
    <row r="606" spans="1:13" ht="18" hidden="1" customHeight="1" x14ac:dyDescent="0.2">
      <c r="A606" s="300">
        <f>+入力表!A616</f>
        <v>0</v>
      </c>
      <c r="B606" s="301"/>
      <c r="C606" s="301"/>
      <c r="D606" s="301"/>
      <c r="E606" s="302">
        <f>+IF(入力表!F$12=0,入力表!B616,入力表!J616)</f>
        <v>0</v>
      </c>
      <c r="F606" s="302"/>
      <c r="G606" s="302"/>
      <c r="H606" s="302" t="str">
        <f>IF(LEN(予定価格!G604)=0,"",IF(AND(LEN(予定価格!G604)=1,LEN(予定価格!H604)=1),0,IF(入力表!$F$1951=0,"",入力表!F616)))</f>
        <v/>
      </c>
      <c r="I606" s="302"/>
      <c r="J606" s="303"/>
      <c r="K606" s="298"/>
      <c r="L606" s="299"/>
      <c r="M606" s="299"/>
    </row>
    <row r="607" spans="1:13" ht="18" hidden="1" customHeight="1" x14ac:dyDescent="0.2">
      <c r="A607" s="300">
        <f>+入力表!A617</f>
        <v>0</v>
      </c>
      <c r="B607" s="301"/>
      <c r="C607" s="301"/>
      <c r="D607" s="301"/>
      <c r="E607" s="302">
        <f>+IF(入力表!F$12=0,入力表!B617,入力表!J617)</f>
        <v>0</v>
      </c>
      <c r="F607" s="302"/>
      <c r="G607" s="302"/>
      <c r="H607" s="302" t="str">
        <f>IF(LEN(予定価格!G605)=0,"",IF(AND(LEN(予定価格!G605)=1,LEN(予定価格!H605)=1),0,IF(入力表!$F$1951=0,"",入力表!F617)))</f>
        <v/>
      </c>
      <c r="I607" s="302"/>
      <c r="J607" s="303"/>
      <c r="K607" s="298"/>
      <c r="L607" s="299"/>
      <c r="M607" s="299"/>
    </row>
    <row r="608" spans="1:13" ht="18" hidden="1" customHeight="1" x14ac:dyDescent="0.2">
      <c r="A608" s="300">
        <f>+入力表!A618</f>
        <v>0</v>
      </c>
      <c r="B608" s="301"/>
      <c r="C608" s="301"/>
      <c r="D608" s="301"/>
      <c r="E608" s="302">
        <f>+IF(入力表!F$12=0,入力表!B618,入力表!J618)</f>
        <v>0</v>
      </c>
      <c r="F608" s="302"/>
      <c r="G608" s="302"/>
      <c r="H608" s="302" t="str">
        <f>IF(LEN(予定価格!G606)=0,"",IF(AND(LEN(予定価格!G606)=1,LEN(予定価格!H606)=1),0,IF(入力表!$F$1951=0,"",入力表!F618)))</f>
        <v/>
      </c>
      <c r="I608" s="302"/>
      <c r="J608" s="303"/>
      <c r="K608" s="298"/>
      <c r="L608" s="299"/>
      <c r="M608" s="299"/>
    </row>
    <row r="609" spans="1:13" ht="18" hidden="1" customHeight="1" x14ac:dyDescent="0.2">
      <c r="A609" s="300">
        <f>+入力表!A619</f>
        <v>0</v>
      </c>
      <c r="B609" s="301"/>
      <c r="C609" s="301"/>
      <c r="D609" s="301"/>
      <c r="E609" s="302">
        <f>+IF(入力表!F$12=0,入力表!B619,入力表!J619)</f>
        <v>0</v>
      </c>
      <c r="F609" s="302"/>
      <c r="G609" s="302"/>
      <c r="H609" s="302" t="str">
        <f>IF(LEN(予定価格!G607)=0,"",IF(AND(LEN(予定価格!G607)=1,LEN(予定価格!H607)=1),0,IF(入力表!$F$1951=0,"",入力表!F619)))</f>
        <v/>
      </c>
      <c r="I609" s="302"/>
      <c r="J609" s="303"/>
      <c r="K609" s="298"/>
      <c r="L609" s="299"/>
      <c r="M609" s="299"/>
    </row>
    <row r="610" spans="1:13" ht="18" hidden="1" customHeight="1" x14ac:dyDescent="0.2">
      <c r="A610" s="300">
        <f>+入力表!A620</f>
        <v>0</v>
      </c>
      <c r="B610" s="301"/>
      <c r="C610" s="301"/>
      <c r="D610" s="301"/>
      <c r="E610" s="302">
        <f>+IF(入力表!F$12=0,入力表!B620,入力表!J620)</f>
        <v>0</v>
      </c>
      <c r="F610" s="302"/>
      <c r="G610" s="302"/>
      <c r="H610" s="302" t="str">
        <f>IF(LEN(予定価格!G608)=0,"",IF(AND(LEN(予定価格!G608)=1,LEN(予定価格!H608)=1),0,IF(入力表!$F$1951=0,"",入力表!F620)))</f>
        <v/>
      </c>
      <c r="I610" s="302"/>
      <c r="J610" s="303"/>
      <c r="K610" s="298"/>
      <c r="L610" s="299"/>
      <c r="M610" s="299"/>
    </row>
    <row r="611" spans="1:13" ht="18" hidden="1" customHeight="1" x14ac:dyDescent="0.2">
      <c r="A611" s="300">
        <f>+入力表!A621</f>
        <v>0</v>
      </c>
      <c r="B611" s="301"/>
      <c r="C611" s="301"/>
      <c r="D611" s="301"/>
      <c r="E611" s="302">
        <f>+IF(入力表!F$12=0,入力表!B621,入力表!J621)</f>
        <v>0</v>
      </c>
      <c r="F611" s="302"/>
      <c r="G611" s="302"/>
      <c r="H611" s="302" t="str">
        <f>IF(LEN(予定価格!G609)=0,"",IF(AND(LEN(予定価格!G609)=1,LEN(予定価格!H609)=1),0,IF(入力表!$F$1951=0,"",入力表!F621)))</f>
        <v/>
      </c>
      <c r="I611" s="302"/>
      <c r="J611" s="303"/>
      <c r="K611" s="298"/>
      <c r="L611" s="299"/>
      <c r="M611" s="299"/>
    </row>
    <row r="612" spans="1:13" ht="18" hidden="1" customHeight="1" x14ac:dyDescent="0.2">
      <c r="A612" s="300">
        <f>+入力表!A622</f>
        <v>0</v>
      </c>
      <c r="B612" s="301"/>
      <c r="C612" s="301"/>
      <c r="D612" s="301"/>
      <c r="E612" s="302">
        <f>+IF(入力表!F$12=0,入力表!B622,入力表!J622)</f>
        <v>0</v>
      </c>
      <c r="F612" s="302"/>
      <c r="G612" s="302"/>
      <c r="H612" s="302" t="str">
        <f>IF(LEN(予定価格!G610)=0,"",IF(AND(LEN(予定価格!G610)=1,LEN(予定価格!H610)=1),0,IF(入力表!$F$1951=0,"",入力表!F622)))</f>
        <v/>
      </c>
      <c r="I612" s="302"/>
      <c r="J612" s="303"/>
      <c r="K612" s="298"/>
      <c r="L612" s="299"/>
      <c r="M612" s="299"/>
    </row>
    <row r="613" spans="1:13" ht="18" hidden="1" customHeight="1" x14ac:dyDescent="0.2">
      <c r="A613" s="300">
        <f>+入力表!A623</f>
        <v>0</v>
      </c>
      <c r="B613" s="301"/>
      <c r="C613" s="301"/>
      <c r="D613" s="301"/>
      <c r="E613" s="302">
        <f>+IF(入力表!F$12=0,入力表!B623,入力表!J623)</f>
        <v>0</v>
      </c>
      <c r="F613" s="302"/>
      <c r="G613" s="302"/>
      <c r="H613" s="302" t="str">
        <f>IF(LEN(予定価格!G611)=0,"",IF(AND(LEN(予定価格!G611)=1,LEN(予定価格!H611)=1),0,IF(入力表!$F$1951=0,"",入力表!F623)))</f>
        <v/>
      </c>
      <c r="I613" s="302"/>
      <c r="J613" s="303"/>
      <c r="K613" s="298"/>
      <c r="L613" s="299"/>
      <c r="M613" s="299"/>
    </row>
    <row r="614" spans="1:13" ht="18" hidden="1" customHeight="1" x14ac:dyDescent="0.2">
      <c r="A614" s="300">
        <f>+入力表!A624</f>
        <v>0</v>
      </c>
      <c r="B614" s="301"/>
      <c r="C614" s="301"/>
      <c r="D614" s="301"/>
      <c r="E614" s="302">
        <f>+IF(入力表!F$12=0,入力表!B624,入力表!J624)</f>
        <v>0</v>
      </c>
      <c r="F614" s="302"/>
      <c r="G614" s="302"/>
      <c r="H614" s="302" t="str">
        <f>IF(LEN(予定価格!G612)=0,"",IF(AND(LEN(予定価格!G612)=1,LEN(予定価格!H612)=1),0,IF(入力表!$F$1951=0,"",入力表!F624)))</f>
        <v/>
      </c>
      <c r="I614" s="302"/>
      <c r="J614" s="303"/>
      <c r="K614" s="298"/>
      <c r="L614" s="299"/>
      <c r="M614" s="299"/>
    </row>
    <row r="615" spans="1:13" ht="18" hidden="1" customHeight="1" x14ac:dyDescent="0.2">
      <c r="A615" s="300">
        <f>+入力表!A625</f>
        <v>0</v>
      </c>
      <c r="B615" s="301"/>
      <c r="C615" s="301"/>
      <c r="D615" s="301"/>
      <c r="E615" s="302">
        <f>+IF(入力表!F$12=0,入力表!B625,入力表!J625)</f>
        <v>0</v>
      </c>
      <c r="F615" s="302"/>
      <c r="G615" s="302"/>
      <c r="H615" s="302" t="str">
        <f>IF(LEN(予定価格!G613)=0,"",IF(AND(LEN(予定価格!G613)=1,LEN(予定価格!H613)=1),0,IF(入力表!$F$1951=0,"",入力表!F625)))</f>
        <v/>
      </c>
      <c r="I615" s="302"/>
      <c r="J615" s="303"/>
      <c r="K615" s="298"/>
      <c r="L615" s="299"/>
      <c r="M615" s="299"/>
    </row>
    <row r="616" spans="1:13" ht="18" hidden="1" customHeight="1" x14ac:dyDescent="0.2">
      <c r="A616" s="300">
        <f>+入力表!A626</f>
        <v>0</v>
      </c>
      <c r="B616" s="301"/>
      <c r="C616" s="301"/>
      <c r="D616" s="301"/>
      <c r="E616" s="302">
        <f>+IF(入力表!F$12=0,入力表!B626,入力表!J626)</f>
        <v>0</v>
      </c>
      <c r="F616" s="302"/>
      <c r="G616" s="302"/>
      <c r="H616" s="302" t="str">
        <f>IF(LEN(予定価格!G614)=0,"",IF(AND(LEN(予定価格!G614)=1,LEN(予定価格!H614)=1),0,IF(入力表!$F$1951=0,"",入力表!F626)))</f>
        <v/>
      </c>
      <c r="I616" s="302"/>
      <c r="J616" s="303"/>
      <c r="K616" s="298"/>
      <c r="L616" s="299"/>
      <c r="M616" s="299"/>
    </row>
    <row r="617" spans="1:13" ht="18" hidden="1" customHeight="1" x14ac:dyDescent="0.2">
      <c r="A617" s="300">
        <f>+入力表!A627</f>
        <v>0</v>
      </c>
      <c r="B617" s="301"/>
      <c r="C617" s="301"/>
      <c r="D617" s="301"/>
      <c r="E617" s="302">
        <f>+IF(入力表!F$12=0,入力表!B627,入力表!J627)</f>
        <v>0</v>
      </c>
      <c r="F617" s="302"/>
      <c r="G617" s="302"/>
      <c r="H617" s="302" t="str">
        <f>IF(LEN(予定価格!G615)=0,"",IF(AND(LEN(予定価格!G615)=1,LEN(予定価格!H615)=1),0,IF(入力表!$F$1951=0,"",入力表!F627)))</f>
        <v/>
      </c>
      <c r="I617" s="302"/>
      <c r="J617" s="303"/>
      <c r="K617" s="298"/>
      <c r="L617" s="299"/>
      <c r="M617" s="299"/>
    </row>
    <row r="618" spans="1:13" ht="18" hidden="1" customHeight="1" x14ac:dyDescent="0.2">
      <c r="A618" s="300">
        <f>+入力表!A628</f>
        <v>0</v>
      </c>
      <c r="B618" s="301"/>
      <c r="C618" s="301"/>
      <c r="D618" s="301"/>
      <c r="E618" s="302">
        <f>+IF(入力表!F$12=0,入力表!B628,入力表!J628)</f>
        <v>0</v>
      </c>
      <c r="F618" s="302"/>
      <c r="G618" s="302"/>
      <c r="H618" s="302" t="str">
        <f>IF(LEN(予定価格!G616)=0,"",IF(AND(LEN(予定価格!G616)=1,LEN(予定価格!H616)=1),0,IF(入力表!$F$1951=0,"",入力表!F628)))</f>
        <v/>
      </c>
      <c r="I618" s="302"/>
      <c r="J618" s="303"/>
      <c r="K618" s="298"/>
      <c r="L618" s="299"/>
      <c r="M618" s="299"/>
    </row>
    <row r="619" spans="1:13" ht="18" hidden="1" customHeight="1" x14ac:dyDescent="0.2">
      <c r="A619" s="300">
        <f>+入力表!A629</f>
        <v>0</v>
      </c>
      <c r="B619" s="301"/>
      <c r="C619" s="301"/>
      <c r="D619" s="301"/>
      <c r="E619" s="302">
        <f>+IF(入力表!F$12=0,入力表!B629,入力表!J629)</f>
        <v>0</v>
      </c>
      <c r="F619" s="302"/>
      <c r="G619" s="302"/>
      <c r="H619" s="302" t="str">
        <f>IF(LEN(予定価格!G617)=0,"",IF(AND(LEN(予定価格!G617)=1,LEN(予定価格!H617)=1),0,IF(入力表!$F$1951=0,"",入力表!F629)))</f>
        <v/>
      </c>
      <c r="I619" s="302"/>
      <c r="J619" s="303"/>
      <c r="K619" s="298"/>
      <c r="L619" s="299"/>
      <c r="M619" s="299"/>
    </row>
    <row r="620" spans="1:13" ht="18" hidden="1" customHeight="1" x14ac:dyDescent="0.2">
      <c r="A620" s="300">
        <f>+入力表!A630</f>
        <v>0</v>
      </c>
      <c r="B620" s="301"/>
      <c r="C620" s="301"/>
      <c r="D620" s="301"/>
      <c r="E620" s="302">
        <f>+IF(入力表!F$12=0,入力表!B630,入力表!J630)</f>
        <v>0</v>
      </c>
      <c r="F620" s="302"/>
      <c r="G620" s="302"/>
      <c r="H620" s="302" t="str">
        <f>IF(LEN(予定価格!G618)=0,"",IF(AND(LEN(予定価格!G618)=1,LEN(予定価格!H618)=1),0,IF(入力表!$F$1951=0,"",入力表!F630)))</f>
        <v/>
      </c>
      <c r="I620" s="302"/>
      <c r="J620" s="303"/>
      <c r="K620" s="298"/>
      <c r="L620" s="299"/>
      <c r="M620" s="299"/>
    </row>
    <row r="621" spans="1:13" ht="18" hidden="1" customHeight="1" x14ac:dyDescent="0.2">
      <c r="A621" s="300">
        <f>+入力表!A631</f>
        <v>0</v>
      </c>
      <c r="B621" s="301"/>
      <c r="C621" s="301"/>
      <c r="D621" s="301"/>
      <c r="E621" s="302">
        <f>+IF(入力表!F$12=0,入力表!B631,入力表!J631)</f>
        <v>0</v>
      </c>
      <c r="F621" s="302"/>
      <c r="G621" s="302"/>
      <c r="H621" s="302" t="str">
        <f>IF(LEN(予定価格!G619)=0,"",IF(AND(LEN(予定価格!G619)=1,LEN(予定価格!H619)=1),0,IF(入力表!$F$1951=0,"",入力表!F631)))</f>
        <v/>
      </c>
      <c r="I621" s="302"/>
      <c r="J621" s="303"/>
      <c r="K621" s="298"/>
      <c r="L621" s="299"/>
      <c r="M621" s="299"/>
    </row>
    <row r="622" spans="1:13" ht="18" hidden="1" customHeight="1" x14ac:dyDescent="0.2">
      <c r="A622" s="300">
        <f>+入力表!A632</f>
        <v>0</v>
      </c>
      <c r="B622" s="301"/>
      <c r="C622" s="301"/>
      <c r="D622" s="301"/>
      <c r="E622" s="302">
        <f>+IF(入力表!F$12=0,入力表!B632,入力表!J632)</f>
        <v>0</v>
      </c>
      <c r="F622" s="302"/>
      <c r="G622" s="302"/>
      <c r="H622" s="302" t="str">
        <f>IF(LEN(予定価格!G620)=0,"",IF(AND(LEN(予定価格!G620)=1,LEN(予定価格!H620)=1),0,IF(入力表!$F$1951=0,"",入力表!F632)))</f>
        <v/>
      </c>
      <c r="I622" s="302"/>
      <c r="J622" s="303"/>
      <c r="K622" s="298"/>
      <c r="L622" s="299"/>
      <c r="M622" s="299"/>
    </row>
    <row r="623" spans="1:13" ht="18" hidden="1" customHeight="1" x14ac:dyDescent="0.2">
      <c r="A623" s="300">
        <f>+入力表!A633</f>
        <v>0</v>
      </c>
      <c r="B623" s="301"/>
      <c r="C623" s="301"/>
      <c r="D623" s="301"/>
      <c r="E623" s="302">
        <f>+IF(入力表!F$12=0,入力表!B633,入力表!J633)</f>
        <v>0</v>
      </c>
      <c r="F623" s="302"/>
      <c r="G623" s="302"/>
      <c r="H623" s="302" t="str">
        <f>IF(LEN(予定価格!G621)=0,"",IF(AND(LEN(予定価格!G621)=1,LEN(予定価格!H621)=1),0,IF(入力表!$F$1951=0,"",入力表!F633)))</f>
        <v/>
      </c>
      <c r="I623" s="302"/>
      <c r="J623" s="303"/>
      <c r="K623" s="298"/>
      <c r="L623" s="299"/>
      <c r="M623" s="299"/>
    </row>
    <row r="624" spans="1:13" ht="18" hidden="1" customHeight="1" x14ac:dyDescent="0.2">
      <c r="A624" s="300">
        <f>+入力表!A634</f>
        <v>0</v>
      </c>
      <c r="B624" s="301"/>
      <c r="C624" s="301"/>
      <c r="D624" s="301"/>
      <c r="E624" s="302">
        <f>+IF(入力表!F$12=0,入力表!B634,入力表!J634)</f>
        <v>0</v>
      </c>
      <c r="F624" s="302"/>
      <c r="G624" s="302"/>
      <c r="H624" s="302" t="str">
        <f>IF(LEN(予定価格!G622)=0,"",IF(AND(LEN(予定価格!G622)=1,LEN(予定価格!H622)=1),0,IF(入力表!$F$1951=0,"",入力表!F634)))</f>
        <v/>
      </c>
      <c r="I624" s="302"/>
      <c r="J624" s="303"/>
      <c r="K624" s="298"/>
      <c r="L624" s="299"/>
      <c r="M624" s="299"/>
    </row>
    <row r="625" spans="1:13" ht="18" hidden="1" customHeight="1" x14ac:dyDescent="0.2">
      <c r="A625" s="300">
        <f>+入力表!A635</f>
        <v>0</v>
      </c>
      <c r="B625" s="301"/>
      <c r="C625" s="301"/>
      <c r="D625" s="301"/>
      <c r="E625" s="302">
        <f>+IF(入力表!F$12=0,入力表!B635,入力表!J635)</f>
        <v>0</v>
      </c>
      <c r="F625" s="302"/>
      <c r="G625" s="302"/>
      <c r="H625" s="302" t="str">
        <f>IF(LEN(予定価格!G623)=0,"",IF(AND(LEN(予定価格!G623)=1,LEN(予定価格!H623)=1),0,IF(入力表!$F$1951=0,"",入力表!F635)))</f>
        <v/>
      </c>
      <c r="I625" s="302"/>
      <c r="J625" s="303"/>
      <c r="K625" s="298"/>
      <c r="L625" s="299"/>
      <c r="M625" s="299"/>
    </row>
    <row r="626" spans="1:13" ht="18" hidden="1" customHeight="1" x14ac:dyDescent="0.2">
      <c r="A626" s="300">
        <f>+入力表!A636</f>
        <v>0</v>
      </c>
      <c r="B626" s="301"/>
      <c r="C626" s="301"/>
      <c r="D626" s="301"/>
      <c r="E626" s="302">
        <f>+IF(入力表!F$12=0,入力表!B636,入力表!J636)</f>
        <v>0</v>
      </c>
      <c r="F626" s="302"/>
      <c r="G626" s="302"/>
      <c r="H626" s="302" t="str">
        <f>IF(LEN(予定価格!G624)=0,"",IF(AND(LEN(予定価格!G624)=1,LEN(予定価格!H624)=1),0,IF(入力表!$F$1951=0,"",入力表!F636)))</f>
        <v/>
      </c>
      <c r="I626" s="302"/>
      <c r="J626" s="303"/>
      <c r="K626" s="298"/>
      <c r="L626" s="299"/>
      <c r="M626" s="299"/>
    </row>
    <row r="627" spans="1:13" ht="18" hidden="1" customHeight="1" x14ac:dyDescent="0.2">
      <c r="A627" s="300">
        <f>+入力表!A637</f>
        <v>0</v>
      </c>
      <c r="B627" s="301"/>
      <c r="C627" s="301"/>
      <c r="D627" s="301"/>
      <c r="E627" s="302">
        <f>+IF(入力表!F$12=0,入力表!B637,入力表!J637)</f>
        <v>0</v>
      </c>
      <c r="F627" s="302"/>
      <c r="G627" s="302"/>
      <c r="H627" s="302" t="str">
        <f>IF(LEN(予定価格!G625)=0,"",IF(AND(LEN(予定価格!G625)=1,LEN(予定価格!H625)=1),0,IF(入力表!$F$1951=0,"",入力表!F637)))</f>
        <v/>
      </c>
      <c r="I627" s="302"/>
      <c r="J627" s="303"/>
      <c r="K627" s="298"/>
      <c r="L627" s="299"/>
      <c r="M627" s="299"/>
    </row>
    <row r="628" spans="1:13" ht="18" hidden="1" customHeight="1" x14ac:dyDescent="0.2">
      <c r="A628" s="300">
        <f>+入力表!A638</f>
        <v>0</v>
      </c>
      <c r="B628" s="301"/>
      <c r="C628" s="301"/>
      <c r="D628" s="301"/>
      <c r="E628" s="302">
        <f>+IF(入力表!F$12=0,入力表!B638,入力表!J638)</f>
        <v>0</v>
      </c>
      <c r="F628" s="302"/>
      <c r="G628" s="302"/>
      <c r="H628" s="302" t="str">
        <f>IF(LEN(予定価格!G626)=0,"",IF(AND(LEN(予定価格!G626)=1,LEN(予定価格!H626)=1),0,IF(入力表!$F$1951=0,"",入力表!F638)))</f>
        <v/>
      </c>
      <c r="I628" s="302"/>
      <c r="J628" s="303"/>
      <c r="K628" s="298"/>
      <c r="L628" s="299"/>
      <c r="M628" s="299"/>
    </row>
    <row r="629" spans="1:13" ht="18" hidden="1" customHeight="1" x14ac:dyDescent="0.2">
      <c r="A629" s="300">
        <f>+入力表!A639</f>
        <v>0</v>
      </c>
      <c r="B629" s="301"/>
      <c r="C629" s="301"/>
      <c r="D629" s="301"/>
      <c r="E629" s="302">
        <f>+IF(入力表!F$12=0,入力表!B639,入力表!J639)</f>
        <v>0</v>
      </c>
      <c r="F629" s="302"/>
      <c r="G629" s="302"/>
      <c r="H629" s="302" t="str">
        <f>IF(LEN(予定価格!G627)=0,"",IF(AND(LEN(予定価格!G627)=1,LEN(予定価格!H627)=1),0,IF(入力表!$F$1951=0,"",入力表!F639)))</f>
        <v/>
      </c>
      <c r="I629" s="302"/>
      <c r="J629" s="303"/>
      <c r="K629" s="298"/>
      <c r="L629" s="299"/>
      <c r="M629" s="299"/>
    </row>
    <row r="630" spans="1:13" ht="18" hidden="1" customHeight="1" x14ac:dyDescent="0.2">
      <c r="A630" s="300">
        <f>+入力表!A640</f>
        <v>0</v>
      </c>
      <c r="B630" s="301"/>
      <c r="C630" s="301"/>
      <c r="D630" s="301"/>
      <c r="E630" s="302">
        <f>+IF(入力表!F$12=0,入力表!B640,入力表!J640)</f>
        <v>0</v>
      </c>
      <c r="F630" s="302"/>
      <c r="G630" s="302"/>
      <c r="H630" s="302" t="str">
        <f>IF(LEN(予定価格!G628)=0,"",IF(AND(LEN(予定価格!G628)=1,LEN(予定価格!H628)=1),0,IF(入力表!$F$1951=0,"",入力表!F640)))</f>
        <v/>
      </c>
      <c r="I630" s="302"/>
      <c r="J630" s="303"/>
      <c r="K630" s="298"/>
      <c r="L630" s="299"/>
      <c r="M630" s="299"/>
    </row>
    <row r="631" spans="1:13" ht="18" hidden="1" customHeight="1" x14ac:dyDescent="0.2">
      <c r="A631" s="300">
        <f>+入力表!A641</f>
        <v>0</v>
      </c>
      <c r="B631" s="301"/>
      <c r="C631" s="301"/>
      <c r="D631" s="301"/>
      <c r="E631" s="302">
        <f>+IF(入力表!F$12=0,入力表!B641,入力表!J641)</f>
        <v>0</v>
      </c>
      <c r="F631" s="302"/>
      <c r="G631" s="302"/>
      <c r="H631" s="302" t="str">
        <f>IF(LEN(予定価格!G629)=0,"",IF(AND(LEN(予定価格!G629)=1,LEN(予定価格!H629)=1),0,IF(入力表!$F$1951=0,"",入力表!F641)))</f>
        <v/>
      </c>
      <c r="I631" s="302"/>
      <c r="J631" s="303"/>
      <c r="K631" s="298"/>
      <c r="L631" s="299"/>
      <c r="M631" s="299"/>
    </row>
    <row r="632" spans="1:13" ht="18" hidden="1" customHeight="1" x14ac:dyDescent="0.2">
      <c r="A632" s="300">
        <f>+入力表!A642</f>
        <v>0</v>
      </c>
      <c r="B632" s="301"/>
      <c r="C632" s="301"/>
      <c r="D632" s="301"/>
      <c r="E632" s="302">
        <f>+IF(入力表!F$12=0,入力表!B642,入力表!J642)</f>
        <v>0</v>
      </c>
      <c r="F632" s="302"/>
      <c r="G632" s="302"/>
      <c r="H632" s="302" t="str">
        <f>IF(LEN(予定価格!G630)=0,"",IF(AND(LEN(予定価格!G630)=1,LEN(予定価格!H630)=1),0,IF(入力表!$F$1951=0,"",入力表!F642)))</f>
        <v/>
      </c>
      <c r="I632" s="302"/>
      <c r="J632" s="303"/>
      <c r="K632" s="298"/>
      <c r="L632" s="299"/>
      <c r="M632" s="299"/>
    </row>
    <row r="633" spans="1:13" ht="18" hidden="1" customHeight="1" x14ac:dyDescent="0.2">
      <c r="A633" s="300">
        <f>+入力表!A643</f>
        <v>0</v>
      </c>
      <c r="B633" s="301"/>
      <c r="C633" s="301"/>
      <c r="D633" s="301"/>
      <c r="E633" s="302">
        <f>+IF(入力表!F$12=0,入力表!B643,入力表!J643)</f>
        <v>0</v>
      </c>
      <c r="F633" s="302"/>
      <c r="G633" s="302"/>
      <c r="H633" s="302" t="str">
        <f>IF(LEN(予定価格!G631)=0,"",IF(AND(LEN(予定価格!G631)=1,LEN(予定価格!H631)=1),0,IF(入力表!$F$1951=0,"",入力表!F643)))</f>
        <v/>
      </c>
      <c r="I633" s="302"/>
      <c r="J633" s="303"/>
      <c r="K633" s="298"/>
      <c r="L633" s="299"/>
      <c r="M633" s="299"/>
    </row>
    <row r="634" spans="1:13" ht="18" hidden="1" customHeight="1" x14ac:dyDescent="0.2">
      <c r="A634" s="300">
        <f>+入力表!A644</f>
        <v>0</v>
      </c>
      <c r="B634" s="301"/>
      <c r="C634" s="301"/>
      <c r="D634" s="301"/>
      <c r="E634" s="302">
        <f>+IF(入力表!F$12=0,入力表!B644,入力表!J644)</f>
        <v>0</v>
      </c>
      <c r="F634" s="302"/>
      <c r="G634" s="302"/>
      <c r="H634" s="302" t="str">
        <f>IF(LEN(予定価格!G632)=0,"",IF(AND(LEN(予定価格!G632)=1,LEN(予定価格!H632)=1),0,IF(入力表!$F$1951=0,"",入力表!F644)))</f>
        <v/>
      </c>
      <c r="I634" s="302"/>
      <c r="J634" s="303"/>
      <c r="K634" s="298"/>
      <c r="L634" s="299"/>
      <c r="M634" s="299"/>
    </row>
    <row r="635" spans="1:13" ht="18" hidden="1" customHeight="1" x14ac:dyDescent="0.2">
      <c r="A635" s="300">
        <f>+入力表!A645</f>
        <v>0</v>
      </c>
      <c r="B635" s="301"/>
      <c r="C635" s="301"/>
      <c r="D635" s="301"/>
      <c r="E635" s="302">
        <f>+IF(入力表!F$12=0,入力表!B645,入力表!J645)</f>
        <v>0</v>
      </c>
      <c r="F635" s="302"/>
      <c r="G635" s="302"/>
      <c r="H635" s="302" t="str">
        <f>IF(LEN(予定価格!G633)=0,"",IF(AND(LEN(予定価格!G633)=1,LEN(予定価格!H633)=1),0,IF(入力表!$F$1951=0,"",入力表!F645)))</f>
        <v/>
      </c>
      <c r="I635" s="302"/>
      <c r="J635" s="303"/>
      <c r="K635" s="298"/>
      <c r="L635" s="299"/>
      <c r="M635" s="299"/>
    </row>
    <row r="636" spans="1:13" ht="18" hidden="1" customHeight="1" x14ac:dyDescent="0.2">
      <c r="A636" s="300">
        <f>+入力表!A646</f>
        <v>0</v>
      </c>
      <c r="B636" s="301"/>
      <c r="C636" s="301"/>
      <c r="D636" s="301"/>
      <c r="E636" s="302">
        <f>+IF(入力表!F$12=0,入力表!B646,入力表!J646)</f>
        <v>0</v>
      </c>
      <c r="F636" s="302"/>
      <c r="G636" s="302"/>
      <c r="H636" s="302" t="str">
        <f>IF(LEN(予定価格!G634)=0,"",IF(AND(LEN(予定価格!G634)=1,LEN(予定価格!H634)=1),0,IF(入力表!$F$1951=0,"",入力表!F646)))</f>
        <v/>
      </c>
      <c r="I636" s="302"/>
      <c r="J636" s="303"/>
      <c r="K636" s="298"/>
      <c r="L636" s="299"/>
      <c r="M636" s="299"/>
    </row>
    <row r="637" spans="1:13" ht="18" hidden="1" customHeight="1" x14ac:dyDescent="0.2">
      <c r="A637" s="300">
        <f>+入力表!A647</f>
        <v>0</v>
      </c>
      <c r="B637" s="301"/>
      <c r="C637" s="301"/>
      <c r="D637" s="301"/>
      <c r="E637" s="302">
        <f>+IF(入力表!F$12=0,入力表!B647,入力表!J647)</f>
        <v>0</v>
      </c>
      <c r="F637" s="302"/>
      <c r="G637" s="302"/>
      <c r="H637" s="302" t="str">
        <f>IF(LEN(予定価格!G635)=0,"",IF(AND(LEN(予定価格!G635)=1,LEN(予定価格!H635)=1),0,IF(入力表!$F$1951=0,"",入力表!F647)))</f>
        <v/>
      </c>
      <c r="I637" s="302"/>
      <c r="J637" s="303"/>
      <c r="K637" s="298"/>
      <c r="L637" s="299"/>
      <c r="M637" s="299"/>
    </row>
    <row r="638" spans="1:13" ht="18" hidden="1" customHeight="1" x14ac:dyDescent="0.2">
      <c r="A638" s="300">
        <f>+入力表!A648</f>
        <v>0</v>
      </c>
      <c r="B638" s="301"/>
      <c r="C638" s="301"/>
      <c r="D638" s="301"/>
      <c r="E638" s="302">
        <f>+IF(入力表!F$12=0,入力表!B648,入力表!J648)</f>
        <v>0</v>
      </c>
      <c r="F638" s="302"/>
      <c r="G638" s="302"/>
      <c r="H638" s="302" t="str">
        <f>IF(LEN(予定価格!G636)=0,"",IF(AND(LEN(予定価格!G636)=1,LEN(予定価格!H636)=1),0,IF(入力表!$F$1951=0,"",入力表!F648)))</f>
        <v/>
      </c>
      <c r="I638" s="302"/>
      <c r="J638" s="303"/>
      <c r="K638" s="298"/>
      <c r="L638" s="299"/>
      <c r="M638" s="299"/>
    </row>
    <row r="639" spans="1:13" ht="18" hidden="1" customHeight="1" x14ac:dyDescent="0.2">
      <c r="A639" s="300">
        <f>+入力表!A649</f>
        <v>0</v>
      </c>
      <c r="B639" s="301"/>
      <c r="C639" s="301"/>
      <c r="D639" s="301"/>
      <c r="E639" s="302">
        <f>+IF(入力表!F$12=0,入力表!B649,入力表!J649)</f>
        <v>0</v>
      </c>
      <c r="F639" s="302"/>
      <c r="G639" s="302"/>
      <c r="H639" s="302" t="str">
        <f>IF(LEN(予定価格!G637)=0,"",IF(AND(LEN(予定価格!G637)=1,LEN(予定価格!H637)=1),0,IF(入力表!$F$1951=0,"",入力表!F649)))</f>
        <v/>
      </c>
      <c r="I639" s="302"/>
      <c r="J639" s="303"/>
      <c r="K639" s="298">
        <f t="shared" ref="K639" si="4">SUM(E640:G680)</f>
        <v>0</v>
      </c>
      <c r="L639" s="299">
        <f>K639*入力表!D1953</f>
        <v>0</v>
      </c>
      <c r="M639" s="299">
        <f>K639+L639</f>
        <v>0</v>
      </c>
    </row>
    <row r="640" spans="1:13" ht="18" hidden="1" customHeight="1" x14ac:dyDescent="0.2">
      <c r="A640" s="300">
        <f>+入力表!A650</f>
        <v>0</v>
      </c>
      <c r="B640" s="301"/>
      <c r="C640" s="301"/>
      <c r="D640" s="301"/>
      <c r="E640" s="302">
        <f>+IF(入力表!F$12=0,入力表!B650,入力表!J650)</f>
        <v>0</v>
      </c>
      <c r="F640" s="302"/>
      <c r="G640" s="302"/>
      <c r="H640" s="302" t="str">
        <f>IF(LEN(予定価格!G638)=0,"",IF(AND(LEN(予定価格!G638)=1,LEN(予定価格!H638)=1),0,IF(入力表!$F$1951=0,"",入力表!F650)))</f>
        <v/>
      </c>
      <c r="I640" s="302"/>
      <c r="J640" s="303"/>
      <c r="K640" s="298"/>
      <c r="L640" s="299"/>
      <c r="M640" s="299"/>
    </row>
    <row r="641" spans="1:13" ht="18" hidden="1" customHeight="1" x14ac:dyDescent="0.2">
      <c r="A641" s="300">
        <f>+入力表!A651</f>
        <v>0</v>
      </c>
      <c r="B641" s="301"/>
      <c r="C641" s="301"/>
      <c r="D641" s="301"/>
      <c r="E641" s="302">
        <f>+IF(入力表!F$12=0,入力表!B651,入力表!J651)</f>
        <v>0</v>
      </c>
      <c r="F641" s="302"/>
      <c r="G641" s="302"/>
      <c r="H641" s="302" t="str">
        <f>IF(LEN(予定価格!G639)=0,"",IF(AND(LEN(予定価格!G639)=1,LEN(予定価格!H639)=1),0,IF(入力表!$F$1951=0,"",入力表!F651)))</f>
        <v/>
      </c>
      <c r="I641" s="302"/>
      <c r="J641" s="303"/>
      <c r="K641" s="298"/>
      <c r="L641" s="299"/>
      <c r="M641" s="299"/>
    </row>
    <row r="642" spans="1:13" ht="18" hidden="1" customHeight="1" x14ac:dyDescent="0.2">
      <c r="A642" s="300">
        <f>+入力表!A652</f>
        <v>0</v>
      </c>
      <c r="B642" s="301"/>
      <c r="C642" s="301"/>
      <c r="D642" s="301"/>
      <c r="E642" s="302">
        <f>+IF(入力表!F$12=0,入力表!B652,入力表!J652)</f>
        <v>0</v>
      </c>
      <c r="F642" s="302"/>
      <c r="G642" s="302"/>
      <c r="H642" s="302" t="str">
        <f>IF(LEN(予定価格!G640)=0,"",IF(AND(LEN(予定価格!G640)=1,LEN(予定価格!H640)=1),0,IF(入力表!$F$1951=0,"",入力表!F652)))</f>
        <v/>
      </c>
      <c r="I642" s="302"/>
      <c r="J642" s="303"/>
      <c r="K642" s="298"/>
      <c r="L642" s="299"/>
      <c r="M642" s="299"/>
    </row>
    <row r="643" spans="1:13" ht="18" hidden="1" customHeight="1" x14ac:dyDescent="0.2">
      <c r="A643" s="300">
        <f>+入力表!A653</f>
        <v>0</v>
      </c>
      <c r="B643" s="301"/>
      <c r="C643" s="301"/>
      <c r="D643" s="301"/>
      <c r="E643" s="302">
        <f>+IF(入力表!F$12=0,入力表!B653,入力表!J653)</f>
        <v>0</v>
      </c>
      <c r="F643" s="302"/>
      <c r="G643" s="302"/>
      <c r="H643" s="302" t="str">
        <f>IF(LEN(予定価格!G641)=0,"",IF(AND(LEN(予定価格!G641)=1,LEN(予定価格!H641)=1),0,IF(入力表!$F$1951=0,"",入力表!F653)))</f>
        <v/>
      </c>
      <c r="I643" s="302"/>
      <c r="J643" s="303"/>
      <c r="K643" s="298"/>
      <c r="L643" s="299"/>
      <c r="M643" s="299"/>
    </row>
    <row r="644" spans="1:13" ht="18" hidden="1" customHeight="1" x14ac:dyDescent="0.2">
      <c r="A644" s="300">
        <f>+入力表!A654</f>
        <v>0</v>
      </c>
      <c r="B644" s="301"/>
      <c r="C644" s="301"/>
      <c r="D644" s="301"/>
      <c r="E644" s="302">
        <f>+IF(入力表!F$12=0,入力表!B654,入力表!J654)</f>
        <v>0</v>
      </c>
      <c r="F644" s="302"/>
      <c r="G644" s="302"/>
      <c r="H644" s="302" t="str">
        <f>IF(LEN(予定価格!G642)=0,"",IF(AND(LEN(予定価格!G642)=1,LEN(予定価格!H642)=1),0,IF(入力表!$F$1951=0,"",入力表!F654)))</f>
        <v/>
      </c>
      <c r="I644" s="302"/>
      <c r="J644" s="303"/>
      <c r="K644" s="298"/>
      <c r="L644" s="299"/>
      <c r="M644" s="299"/>
    </row>
    <row r="645" spans="1:13" ht="18" hidden="1" customHeight="1" x14ac:dyDescent="0.2">
      <c r="A645" s="300">
        <f>+入力表!A655</f>
        <v>0</v>
      </c>
      <c r="B645" s="301"/>
      <c r="C645" s="301"/>
      <c r="D645" s="301"/>
      <c r="E645" s="302">
        <f>+IF(入力表!F$12=0,入力表!B655,入力表!J655)</f>
        <v>0</v>
      </c>
      <c r="F645" s="302"/>
      <c r="G645" s="302"/>
      <c r="H645" s="302" t="str">
        <f>IF(LEN(予定価格!G643)=0,"",IF(AND(LEN(予定価格!G643)=1,LEN(予定価格!H643)=1),0,IF(入力表!$F$1951=0,"",入力表!F655)))</f>
        <v/>
      </c>
      <c r="I645" s="302"/>
      <c r="J645" s="303"/>
      <c r="K645" s="298"/>
      <c r="L645" s="299"/>
      <c r="M645" s="299"/>
    </row>
    <row r="646" spans="1:13" ht="18" hidden="1" customHeight="1" x14ac:dyDescent="0.2">
      <c r="A646" s="300">
        <f>+入力表!A656</f>
        <v>0</v>
      </c>
      <c r="B646" s="301"/>
      <c r="C646" s="301"/>
      <c r="D646" s="301"/>
      <c r="E646" s="302">
        <f>+IF(入力表!F$12=0,入力表!B656,入力表!J656)</f>
        <v>0</v>
      </c>
      <c r="F646" s="302"/>
      <c r="G646" s="302"/>
      <c r="H646" s="302" t="str">
        <f>IF(LEN(予定価格!G644)=0,"",IF(AND(LEN(予定価格!G644)=1,LEN(予定価格!H644)=1),0,IF(入力表!$F$1951=0,"",入力表!F656)))</f>
        <v/>
      </c>
      <c r="I646" s="302"/>
      <c r="J646" s="303"/>
      <c r="K646" s="298"/>
      <c r="L646" s="299"/>
      <c r="M646" s="299"/>
    </row>
    <row r="647" spans="1:13" ht="18" hidden="1" customHeight="1" x14ac:dyDescent="0.2">
      <c r="A647" s="300">
        <f>+入力表!A657</f>
        <v>0</v>
      </c>
      <c r="B647" s="301"/>
      <c r="C647" s="301"/>
      <c r="D647" s="301"/>
      <c r="E647" s="302">
        <f>+IF(入力表!F$12=0,入力表!B657,入力表!J657)</f>
        <v>0</v>
      </c>
      <c r="F647" s="302"/>
      <c r="G647" s="302"/>
      <c r="H647" s="302" t="str">
        <f>IF(LEN(予定価格!G645)=0,"",IF(AND(LEN(予定価格!G645)=1,LEN(予定価格!H645)=1),0,IF(入力表!$F$1951=0,"",入力表!F657)))</f>
        <v/>
      </c>
      <c r="I647" s="302"/>
      <c r="J647" s="303"/>
      <c r="K647" s="298"/>
      <c r="L647" s="299"/>
      <c r="M647" s="299"/>
    </row>
    <row r="648" spans="1:13" ht="18" hidden="1" customHeight="1" x14ac:dyDescent="0.2">
      <c r="A648" s="300">
        <f>+入力表!A658</f>
        <v>0</v>
      </c>
      <c r="B648" s="301"/>
      <c r="C648" s="301"/>
      <c r="D648" s="301"/>
      <c r="E648" s="302">
        <f>+IF(入力表!F$12=0,入力表!B658,入力表!J658)</f>
        <v>0</v>
      </c>
      <c r="F648" s="302"/>
      <c r="G648" s="302"/>
      <c r="H648" s="302" t="str">
        <f>IF(LEN(予定価格!G646)=0,"",IF(AND(LEN(予定価格!G646)=1,LEN(予定価格!H646)=1),0,IF(入力表!$F$1951=0,"",入力表!F658)))</f>
        <v/>
      </c>
      <c r="I648" s="302"/>
      <c r="J648" s="303"/>
      <c r="K648" s="298"/>
      <c r="L648" s="299"/>
      <c r="M648" s="299"/>
    </row>
    <row r="649" spans="1:13" ht="18" hidden="1" customHeight="1" x14ac:dyDescent="0.2">
      <c r="A649" s="300">
        <f>+入力表!A659</f>
        <v>0</v>
      </c>
      <c r="B649" s="301"/>
      <c r="C649" s="301"/>
      <c r="D649" s="301"/>
      <c r="E649" s="302">
        <f>+IF(入力表!F$12=0,入力表!B659,入力表!J659)</f>
        <v>0</v>
      </c>
      <c r="F649" s="302"/>
      <c r="G649" s="302"/>
      <c r="H649" s="302" t="str">
        <f>IF(LEN(予定価格!G647)=0,"",IF(AND(LEN(予定価格!G647)=1,LEN(予定価格!H647)=1),0,IF(入力表!$F$1951=0,"",入力表!F659)))</f>
        <v/>
      </c>
      <c r="I649" s="302"/>
      <c r="J649" s="303"/>
      <c r="K649" s="298"/>
      <c r="L649" s="299"/>
      <c r="M649" s="299"/>
    </row>
    <row r="650" spans="1:13" ht="18" hidden="1" customHeight="1" x14ac:dyDescent="0.2">
      <c r="A650" s="300">
        <f>+入力表!A660</f>
        <v>0</v>
      </c>
      <c r="B650" s="301"/>
      <c r="C650" s="301"/>
      <c r="D650" s="301"/>
      <c r="E650" s="302">
        <f>+IF(入力表!F$12=0,入力表!B660,入力表!J660)</f>
        <v>0</v>
      </c>
      <c r="F650" s="302"/>
      <c r="G650" s="302"/>
      <c r="H650" s="302" t="str">
        <f>IF(LEN(予定価格!G648)=0,"",IF(AND(LEN(予定価格!G648)=1,LEN(予定価格!H648)=1),0,IF(入力表!$F$1951=0,"",入力表!F660)))</f>
        <v/>
      </c>
      <c r="I650" s="302"/>
      <c r="J650" s="303"/>
      <c r="K650" s="298"/>
      <c r="L650" s="299"/>
      <c r="M650" s="299"/>
    </row>
    <row r="651" spans="1:13" ht="18" hidden="1" customHeight="1" x14ac:dyDescent="0.2">
      <c r="A651" s="300">
        <f>+入力表!A661</f>
        <v>0</v>
      </c>
      <c r="B651" s="301"/>
      <c r="C651" s="301"/>
      <c r="D651" s="301"/>
      <c r="E651" s="302">
        <f>+IF(入力表!F$12=0,入力表!B661,入力表!J661)</f>
        <v>0</v>
      </c>
      <c r="F651" s="302"/>
      <c r="G651" s="302"/>
      <c r="H651" s="302" t="str">
        <f>IF(LEN(予定価格!G649)=0,"",IF(AND(LEN(予定価格!G649)=1,LEN(予定価格!H649)=1),0,IF(入力表!$F$1951=0,"",入力表!F661)))</f>
        <v/>
      </c>
      <c r="I651" s="302"/>
      <c r="J651" s="303"/>
      <c r="K651" s="298"/>
      <c r="L651" s="299"/>
      <c r="M651" s="299"/>
    </row>
    <row r="652" spans="1:13" ht="18" hidden="1" customHeight="1" x14ac:dyDescent="0.2">
      <c r="A652" s="300">
        <f>+入力表!A662</f>
        <v>0</v>
      </c>
      <c r="B652" s="301"/>
      <c r="C652" s="301"/>
      <c r="D652" s="301"/>
      <c r="E652" s="302">
        <f>+IF(入力表!F$12=0,入力表!B662,入力表!J662)</f>
        <v>0</v>
      </c>
      <c r="F652" s="302"/>
      <c r="G652" s="302"/>
      <c r="H652" s="302" t="str">
        <f>IF(LEN(予定価格!G650)=0,"",IF(AND(LEN(予定価格!G650)=1,LEN(予定価格!H650)=1),0,IF(入力表!$F$1951=0,"",入力表!F662)))</f>
        <v/>
      </c>
      <c r="I652" s="302"/>
      <c r="J652" s="303"/>
      <c r="K652" s="298"/>
      <c r="L652" s="299"/>
      <c r="M652" s="299"/>
    </row>
    <row r="653" spans="1:13" ht="18" hidden="1" customHeight="1" x14ac:dyDescent="0.2">
      <c r="A653" s="300">
        <f>+入力表!A663</f>
        <v>0</v>
      </c>
      <c r="B653" s="301"/>
      <c r="C653" s="301"/>
      <c r="D653" s="301"/>
      <c r="E653" s="302">
        <f>+IF(入力表!F$12=0,入力表!B663,入力表!J663)</f>
        <v>0</v>
      </c>
      <c r="F653" s="302"/>
      <c r="G653" s="302"/>
      <c r="H653" s="302" t="str">
        <f>IF(LEN(予定価格!G651)=0,"",IF(AND(LEN(予定価格!G651)=1,LEN(予定価格!H651)=1),0,IF(入力表!$F$1951=0,"",入力表!F663)))</f>
        <v/>
      </c>
      <c r="I653" s="302"/>
      <c r="J653" s="303"/>
      <c r="K653" s="298"/>
      <c r="L653" s="299"/>
      <c r="M653" s="299"/>
    </row>
    <row r="654" spans="1:13" ht="18" hidden="1" customHeight="1" x14ac:dyDescent="0.2">
      <c r="A654" s="300">
        <f>+入力表!A664</f>
        <v>0</v>
      </c>
      <c r="B654" s="301"/>
      <c r="C654" s="301"/>
      <c r="D654" s="301"/>
      <c r="E654" s="302">
        <f>+IF(入力表!F$12=0,入力表!B664,入力表!J664)</f>
        <v>0</v>
      </c>
      <c r="F654" s="302"/>
      <c r="G654" s="302"/>
      <c r="H654" s="302" t="str">
        <f>IF(LEN(予定価格!G652)=0,"",IF(AND(LEN(予定価格!G652)=1,LEN(予定価格!H652)=1),0,IF(入力表!$F$1951=0,"",入力表!F664)))</f>
        <v/>
      </c>
      <c r="I654" s="302"/>
      <c r="J654" s="303"/>
      <c r="K654" s="298"/>
      <c r="L654" s="299"/>
      <c r="M654" s="299"/>
    </row>
    <row r="655" spans="1:13" ht="18" hidden="1" customHeight="1" x14ac:dyDescent="0.2">
      <c r="A655" s="300">
        <f>+入力表!A665</f>
        <v>0</v>
      </c>
      <c r="B655" s="301"/>
      <c r="C655" s="301"/>
      <c r="D655" s="301"/>
      <c r="E655" s="302">
        <f>+IF(入力表!F$12=0,入力表!B665,入力表!J665)</f>
        <v>0</v>
      </c>
      <c r="F655" s="302"/>
      <c r="G655" s="302"/>
      <c r="H655" s="302" t="str">
        <f>IF(LEN(予定価格!G653)=0,"",IF(AND(LEN(予定価格!G653)=1,LEN(予定価格!H653)=1),0,IF(入力表!$F$1951=0,"",入力表!F665)))</f>
        <v/>
      </c>
      <c r="I655" s="302"/>
      <c r="J655" s="303"/>
      <c r="K655" s="298"/>
      <c r="L655" s="299"/>
      <c r="M655" s="299"/>
    </row>
    <row r="656" spans="1:13" ht="18" hidden="1" customHeight="1" x14ac:dyDescent="0.2">
      <c r="A656" s="300">
        <f>+入力表!A666</f>
        <v>0</v>
      </c>
      <c r="B656" s="301"/>
      <c r="C656" s="301"/>
      <c r="D656" s="301"/>
      <c r="E656" s="302">
        <f>+IF(入力表!F$12=0,入力表!B666,入力表!J666)</f>
        <v>0</v>
      </c>
      <c r="F656" s="302"/>
      <c r="G656" s="302"/>
      <c r="H656" s="302" t="str">
        <f>IF(LEN(予定価格!G654)=0,"",IF(AND(LEN(予定価格!G654)=1,LEN(予定価格!H654)=1),0,IF(入力表!$F$1951=0,"",入力表!F666)))</f>
        <v/>
      </c>
      <c r="I656" s="302"/>
      <c r="J656" s="303"/>
      <c r="K656" s="298"/>
      <c r="L656" s="299"/>
      <c r="M656" s="299"/>
    </row>
    <row r="657" spans="1:13" ht="18" hidden="1" customHeight="1" x14ac:dyDescent="0.2">
      <c r="A657" s="300">
        <f>+入力表!A667</f>
        <v>0</v>
      </c>
      <c r="B657" s="301"/>
      <c r="C657" s="301"/>
      <c r="D657" s="301"/>
      <c r="E657" s="302">
        <f>+IF(入力表!F$12=0,入力表!B667,入力表!J667)</f>
        <v>0</v>
      </c>
      <c r="F657" s="302"/>
      <c r="G657" s="302"/>
      <c r="H657" s="302" t="str">
        <f>IF(LEN(予定価格!G655)=0,"",IF(AND(LEN(予定価格!G655)=1,LEN(予定価格!H655)=1),0,IF(入力表!$F$1951=0,"",入力表!F667)))</f>
        <v/>
      </c>
      <c r="I657" s="302"/>
      <c r="J657" s="303"/>
      <c r="K657" s="298"/>
      <c r="L657" s="299"/>
      <c r="M657" s="299"/>
    </row>
    <row r="658" spans="1:13" ht="18" hidden="1" customHeight="1" x14ac:dyDescent="0.2">
      <c r="A658" s="300">
        <f>+入力表!A668</f>
        <v>0</v>
      </c>
      <c r="B658" s="301"/>
      <c r="C658" s="301"/>
      <c r="D658" s="301"/>
      <c r="E658" s="302">
        <f>+IF(入力表!F$12=0,入力表!B668,入力表!J668)</f>
        <v>0</v>
      </c>
      <c r="F658" s="302"/>
      <c r="G658" s="302"/>
      <c r="H658" s="302" t="str">
        <f>IF(LEN(予定価格!G656)=0,"",IF(AND(LEN(予定価格!G656)=1,LEN(予定価格!H656)=1),0,IF(入力表!$F$1951=0,"",入力表!F668)))</f>
        <v/>
      </c>
      <c r="I658" s="302"/>
      <c r="J658" s="303"/>
      <c r="K658" s="298"/>
      <c r="L658" s="299"/>
      <c r="M658" s="299"/>
    </row>
    <row r="659" spans="1:13" ht="18" hidden="1" customHeight="1" x14ac:dyDescent="0.2">
      <c r="A659" s="300">
        <f>+入力表!A669</f>
        <v>0</v>
      </c>
      <c r="B659" s="301"/>
      <c r="C659" s="301"/>
      <c r="D659" s="301"/>
      <c r="E659" s="302">
        <f>+IF(入力表!F$12=0,入力表!B669,入力表!J669)</f>
        <v>0</v>
      </c>
      <c r="F659" s="302"/>
      <c r="G659" s="302"/>
      <c r="H659" s="302" t="str">
        <f>IF(LEN(予定価格!G657)=0,"",IF(AND(LEN(予定価格!G657)=1,LEN(予定価格!H657)=1),0,IF(入力表!$F$1951=0,"",入力表!F669)))</f>
        <v/>
      </c>
      <c r="I659" s="302"/>
      <c r="J659" s="303"/>
      <c r="K659" s="298"/>
      <c r="L659" s="299"/>
      <c r="M659" s="299"/>
    </row>
    <row r="660" spans="1:13" ht="18" hidden="1" customHeight="1" x14ac:dyDescent="0.2">
      <c r="A660" s="300">
        <f>+入力表!A670</f>
        <v>0</v>
      </c>
      <c r="B660" s="301"/>
      <c r="C660" s="301"/>
      <c r="D660" s="301"/>
      <c r="E660" s="302">
        <f>+IF(入力表!F$12=0,入力表!B670,入力表!J670)</f>
        <v>0</v>
      </c>
      <c r="F660" s="302"/>
      <c r="G660" s="302"/>
      <c r="H660" s="302" t="str">
        <f>IF(LEN(予定価格!G658)=0,"",IF(AND(LEN(予定価格!G658)=1,LEN(予定価格!H658)=1),0,IF(入力表!$F$1951=0,"",入力表!F670)))</f>
        <v/>
      </c>
      <c r="I660" s="302"/>
      <c r="J660" s="303"/>
      <c r="K660" s="298"/>
      <c r="L660" s="299"/>
      <c r="M660" s="299"/>
    </row>
    <row r="661" spans="1:13" ht="18" hidden="1" customHeight="1" x14ac:dyDescent="0.2">
      <c r="A661" s="300">
        <f>+入力表!A671</f>
        <v>0</v>
      </c>
      <c r="B661" s="301"/>
      <c r="C661" s="301"/>
      <c r="D661" s="301"/>
      <c r="E661" s="302">
        <f>+IF(入力表!F$12=0,入力表!B671,入力表!J671)</f>
        <v>0</v>
      </c>
      <c r="F661" s="302"/>
      <c r="G661" s="302"/>
      <c r="H661" s="302" t="str">
        <f>IF(LEN(予定価格!G659)=0,"",IF(AND(LEN(予定価格!G659)=1,LEN(予定価格!H659)=1),0,IF(入力表!$F$1951=0,"",入力表!F671)))</f>
        <v/>
      </c>
      <c r="I661" s="302"/>
      <c r="J661" s="303"/>
      <c r="K661" s="298"/>
      <c r="L661" s="299"/>
      <c r="M661" s="299"/>
    </row>
    <row r="662" spans="1:13" ht="18" hidden="1" customHeight="1" x14ac:dyDescent="0.2">
      <c r="A662" s="300">
        <f>+入力表!A672</f>
        <v>0</v>
      </c>
      <c r="B662" s="301"/>
      <c r="C662" s="301"/>
      <c r="D662" s="301"/>
      <c r="E662" s="302">
        <f>+IF(入力表!F$12=0,入力表!B672,入力表!J672)</f>
        <v>0</v>
      </c>
      <c r="F662" s="302"/>
      <c r="G662" s="302"/>
      <c r="H662" s="302" t="str">
        <f>IF(LEN(予定価格!G660)=0,"",IF(AND(LEN(予定価格!G660)=1,LEN(予定価格!H660)=1),0,IF(入力表!$F$1951=0,"",入力表!F672)))</f>
        <v/>
      </c>
      <c r="I662" s="302"/>
      <c r="J662" s="303"/>
      <c r="K662" s="298"/>
      <c r="L662" s="299"/>
      <c r="M662" s="299"/>
    </row>
    <row r="663" spans="1:13" ht="18" hidden="1" customHeight="1" x14ac:dyDescent="0.2">
      <c r="A663" s="300">
        <f>+入力表!A673</f>
        <v>0</v>
      </c>
      <c r="B663" s="301"/>
      <c r="C663" s="301"/>
      <c r="D663" s="301"/>
      <c r="E663" s="302">
        <f>+IF(入力表!F$12=0,入力表!B673,入力表!J673)</f>
        <v>0</v>
      </c>
      <c r="F663" s="302"/>
      <c r="G663" s="302"/>
      <c r="H663" s="302" t="str">
        <f>IF(LEN(予定価格!G661)=0,"",IF(AND(LEN(予定価格!G661)=1,LEN(予定価格!H661)=1),0,IF(入力表!$F$1951=0,"",入力表!F673)))</f>
        <v/>
      </c>
      <c r="I663" s="302"/>
      <c r="J663" s="303"/>
      <c r="K663" s="298"/>
      <c r="L663" s="299"/>
      <c r="M663" s="299"/>
    </row>
    <row r="664" spans="1:13" ht="18" hidden="1" customHeight="1" x14ac:dyDescent="0.2">
      <c r="A664" s="300">
        <f>+入力表!A674</f>
        <v>0</v>
      </c>
      <c r="B664" s="301"/>
      <c r="C664" s="301"/>
      <c r="D664" s="301"/>
      <c r="E664" s="302">
        <f>+IF(入力表!F$12=0,入力表!B674,入力表!J674)</f>
        <v>0</v>
      </c>
      <c r="F664" s="302"/>
      <c r="G664" s="302"/>
      <c r="H664" s="302" t="str">
        <f>IF(LEN(予定価格!G662)=0,"",IF(AND(LEN(予定価格!G662)=1,LEN(予定価格!H662)=1),0,IF(入力表!$F$1951=0,"",入力表!F674)))</f>
        <v/>
      </c>
      <c r="I664" s="302"/>
      <c r="J664" s="303"/>
      <c r="K664" s="298"/>
      <c r="L664" s="299"/>
      <c r="M664" s="299"/>
    </row>
    <row r="665" spans="1:13" ht="18" hidden="1" customHeight="1" x14ac:dyDescent="0.2">
      <c r="A665" s="300">
        <f>+入力表!A675</f>
        <v>0</v>
      </c>
      <c r="B665" s="301"/>
      <c r="C665" s="301"/>
      <c r="D665" s="301"/>
      <c r="E665" s="302">
        <f>+IF(入力表!F$12=0,入力表!B675,入力表!J675)</f>
        <v>0</v>
      </c>
      <c r="F665" s="302"/>
      <c r="G665" s="302"/>
      <c r="H665" s="302" t="str">
        <f>IF(LEN(予定価格!G663)=0,"",IF(AND(LEN(予定価格!G663)=1,LEN(予定価格!H663)=1),0,IF(入力表!$F$1951=0,"",入力表!F675)))</f>
        <v/>
      </c>
      <c r="I665" s="302"/>
      <c r="J665" s="303"/>
      <c r="K665" s="298"/>
      <c r="L665" s="299"/>
      <c r="M665" s="299"/>
    </row>
    <row r="666" spans="1:13" ht="18" hidden="1" customHeight="1" x14ac:dyDescent="0.2">
      <c r="A666" s="300">
        <f>+入力表!A676</f>
        <v>0</v>
      </c>
      <c r="B666" s="301"/>
      <c r="C666" s="301"/>
      <c r="D666" s="301"/>
      <c r="E666" s="302">
        <f>+IF(入力表!F$12=0,入力表!B676,入力表!J676)</f>
        <v>0</v>
      </c>
      <c r="F666" s="302"/>
      <c r="G666" s="302"/>
      <c r="H666" s="302" t="str">
        <f>IF(LEN(予定価格!G664)=0,"",IF(AND(LEN(予定価格!G664)=1,LEN(予定価格!H664)=1),0,IF(入力表!$F$1951=0,"",入力表!F676)))</f>
        <v/>
      </c>
      <c r="I666" s="302"/>
      <c r="J666" s="303"/>
      <c r="K666" s="298"/>
      <c r="L666" s="299"/>
      <c r="M666" s="299"/>
    </row>
    <row r="667" spans="1:13" ht="18" hidden="1" customHeight="1" x14ac:dyDescent="0.2">
      <c r="A667" s="300">
        <f>+入力表!A677</f>
        <v>0</v>
      </c>
      <c r="B667" s="301"/>
      <c r="C667" s="301"/>
      <c r="D667" s="301"/>
      <c r="E667" s="302">
        <f>+IF(入力表!F$12=0,入力表!B677,入力表!J677)</f>
        <v>0</v>
      </c>
      <c r="F667" s="302"/>
      <c r="G667" s="302"/>
      <c r="H667" s="302" t="str">
        <f>IF(LEN(予定価格!G665)=0,"",IF(AND(LEN(予定価格!G665)=1,LEN(予定価格!H665)=1),0,IF(入力表!$F$1951=0,"",入力表!F677)))</f>
        <v/>
      </c>
      <c r="I667" s="302"/>
      <c r="J667" s="303"/>
      <c r="K667" s="298"/>
      <c r="L667" s="299"/>
      <c r="M667" s="299"/>
    </row>
    <row r="668" spans="1:13" ht="18" hidden="1" customHeight="1" x14ac:dyDescent="0.2">
      <c r="A668" s="300">
        <f>+入力表!A678</f>
        <v>0</v>
      </c>
      <c r="B668" s="301"/>
      <c r="C668" s="301"/>
      <c r="D668" s="301"/>
      <c r="E668" s="302">
        <f>+IF(入力表!F$12=0,入力表!B678,入力表!J678)</f>
        <v>0</v>
      </c>
      <c r="F668" s="302"/>
      <c r="G668" s="302"/>
      <c r="H668" s="302" t="str">
        <f>IF(LEN(予定価格!G666)=0,"",IF(AND(LEN(予定価格!G666)=1,LEN(予定価格!H666)=1),0,IF(入力表!$F$1951=0,"",入力表!F678)))</f>
        <v/>
      </c>
      <c r="I668" s="302"/>
      <c r="J668" s="303"/>
      <c r="K668" s="298"/>
      <c r="L668" s="299"/>
      <c r="M668" s="299"/>
    </row>
    <row r="669" spans="1:13" ht="18" hidden="1" customHeight="1" x14ac:dyDescent="0.2">
      <c r="A669" s="300">
        <f>+入力表!A679</f>
        <v>0</v>
      </c>
      <c r="B669" s="301"/>
      <c r="C669" s="301"/>
      <c r="D669" s="301"/>
      <c r="E669" s="302">
        <f>+IF(入力表!F$12=0,入力表!B679,入力表!J679)</f>
        <v>0</v>
      </c>
      <c r="F669" s="302"/>
      <c r="G669" s="302"/>
      <c r="H669" s="302" t="str">
        <f>IF(LEN(予定価格!G667)=0,"",IF(AND(LEN(予定価格!G667)=1,LEN(予定価格!H667)=1),0,IF(入力表!$F$1951=0,"",入力表!F679)))</f>
        <v/>
      </c>
      <c r="I669" s="302"/>
      <c r="J669" s="303"/>
      <c r="K669" s="298"/>
      <c r="L669" s="299"/>
      <c r="M669" s="299"/>
    </row>
    <row r="670" spans="1:13" ht="18" hidden="1" customHeight="1" x14ac:dyDescent="0.2">
      <c r="A670" s="300">
        <f>+入力表!A680</f>
        <v>0</v>
      </c>
      <c r="B670" s="301"/>
      <c r="C670" s="301"/>
      <c r="D670" s="301"/>
      <c r="E670" s="302">
        <f>+IF(入力表!F$12=0,入力表!B680,入力表!J680)</f>
        <v>0</v>
      </c>
      <c r="F670" s="302"/>
      <c r="G670" s="302"/>
      <c r="H670" s="302" t="str">
        <f>IF(LEN(予定価格!G668)=0,"",IF(AND(LEN(予定価格!G668)=1,LEN(予定価格!H668)=1),0,IF(入力表!$F$1951=0,"",入力表!F680)))</f>
        <v/>
      </c>
      <c r="I670" s="302"/>
      <c r="J670" s="303"/>
      <c r="K670" s="298"/>
      <c r="L670" s="299"/>
      <c r="M670" s="299"/>
    </row>
    <row r="671" spans="1:13" ht="18" hidden="1" customHeight="1" x14ac:dyDescent="0.2">
      <c r="A671" s="300">
        <f>+入力表!A681</f>
        <v>0</v>
      </c>
      <c r="B671" s="301"/>
      <c r="C671" s="301"/>
      <c r="D671" s="301"/>
      <c r="E671" s="302">
        <f>+IF(入力表!F$12=0,入力表!B681,入力表!J681)</f>
        <v>0</v>
      </c>
      <c r="F671" s="302"/>
      <c r="G671" s="302"/>
      <c r="H671" s="302" t="str">
        <f>IF(LEN(予定価格!G669)=0,"",IF(AND(LEN(予定価格!G669)=1,LEN(予定価格!H669)=1),0,IF(入力表!$F$1951=0,"",入力表!F681)))</f>
        <v/>
      </c>
      <c r="I671" s="302"/>
      <c r="J671" s="303"/>
      <c r="K671" s="298"/>
      <c r="L671" s="299"/>
      <c r="M671" s="299"/>
    </row>
    <row r="672" spans="1:13" ht="18" hidden="1" customHeight="1" x14ac:dyDescent="0.2">
      <c r="A672" s="300">
        <f>+入力表!A682</f>
        <v>0</v>
      </c>
      <c r="B672" s="301"/>
      <c r="C672" s="301"/>
      <c r="D672" s="301"/>
      <c r="E672" s="302">
        <f>+IF(入力表!F$12=0,入力表!B682,入力表!J682)</f>
        <v>0</v>
      </c>
      <c r="F672" s="302"/>
      <c r="G672" s="302"/>
      <c r="H672" s="302" t="str">
        <f>IF(LEN(予定価格!G670)=0,"",IF(AND(LEN(予定価格!G670)=1,LEN(予定価格!H670)=1),0,IF(入力表!$F$1951=0,"",入力表!F682)))</f>
        <v/>
      </c>
      <c r="I672" s="302"/>
      <c r="J672" s="303"/>
      <c r="K672" s="298"/>
      <c r="L672" s="299"/>
      <c r="M672" s="299"/>
    </row>
    <row r="673" spans="1:13" ht="18" hidden="1" customHeight="1" x14ac:dyDescent="0.2">
      <c r="A673" s="300">
        <f>+入力表!A683</f>
        <v>0</v>
      </c>
      <c r="B673" s="301"/>
      <c r="C673" s="301"/>
      <c r="D673" s="301"/>
      <c r="E673" s="302">
        <f>+IF(入力表!F$12=0,入力表!B683,入力表!J683)</f>
        <v>0</v>
      </c>
      <c r="F673" s="302"/>
      <c r="G673" s="302"/>
      <c r="H673" s="302" t="str">
        <f>IF(LEN(予定価格!G671)=0,"",IF(AND(LEN(予定価格!G671)=1,LEN(予定価格!H671)=1),0,IF(入力表!$F$1951=0,"",入力表!F683)))</f>
        <v/>
      </c>
      <c r="I673" s="302"/>
      <c r="J673" s="303"/>
      <c r="K673" s="298"/>
      <c r="L673" s="299"/>
      <c r="M673" s="299"/>
    </row>
    <row r="674" spans="1:13" ht="18" hidden="1" customHeight="1" x14ac:dyDescent="0.2">
      <c r="A674" s="300">
        <f>+入力表!A684</f>
        <v>0</v>
      </c>
      <c r="B674" s="301"/>
      <c r="C674" s="301"/>
      <c r="D674" s="301"/>
      <c r="E674" s="302">
        <f>+IF(入力表!F$12=0,入力表!B684,入力表!J684)</f>
        <v>0</v>
      </c>
      <c r="F674" s="302"/>
      <c r="G674" s="302"/>
      <c r="H674" s="302" t="str">
        <f>IF(LEN(予定価格!G672)=0,"",IF(AND(LEN(予定価格!G672)=1,LEN(予定価格!H672)=1),0,IF(入力表!$F$1951=0,"",入力表!F684)))</f>
        <v/>
      </c>
      <c r="I674" s="302"/>
      <c r="J674" s="303"/>
      <c r="K674" s="298"/>
      <c r="L674" s="299"/>
      <c r="M674" s="299"/>
    </row>
    <row r="675" spans="1:13" ht="18" hidden="1" customHeight="1" x14ac:dyDescent="0.2">
      <c r="A675" s="300">
        <f>+入力表!A685</f>
        <v>0</v>
      </c>
      <c r="B675" s="301"/>
      <c r="C675" s="301"/>
      <c r="D675" s="301"/>
      <c r="E675" s="302">
        <f>+IF(入力表!F$12=0,入力表!B685,入力表!J685)</f>
        <v>0</v>
      </c>
      <c r="F675" s="302"/>
      <c r="G675" s="302"/>
      <c r="H675" s="302" t="str">
        <f>IF(LEN(予定価格!G673)=0,"",IF(AND(LEN(予定価格!G673)=1,LEN(予定価格!H673)=1),0,IF(入力表!$F$1951=0,"",入力表!F685)))</f>
        <v/>
      </c>
      <c r="I675" s="302"/>
      <c r="J675" s="303"/>
      <c r="K675" s="298"/>
      <c r="L675" s="299"/>
      <c r="M675" s="299"/>
    </row>
    <row r="676" spans="1:13" ht="18" hidden="1" customHeight="1" x14ac:dyDescent="0.2">
      <c r="A676" s="300">
        <f>+入力表!A686</f>
        <v>0</v>
      </c>
      <c r="B676" s="301"/>
      <c r="C676" s="301"/>
      <c r="D676" s="301"/>
      <c r="E676" s="302">
        <f>+IF(入力表!F$12=0,入力表!B686,入力表!J686)</f>
        <v>0</v>
      </c>
      <c r="F676" s="302"/>
      <c r="G676" s="302"/>
      <c r="H676" s="302" t="str">
        <f>IF(LEN(予定価格!G674)=0,"",IF(AND(LEN(予定価格!G674)=1,LEN(予定価格!H674)=1),0,IF(入力表!$F$1951=0,"",入力表!F686)))</f>
        <v/>
      </c>
      <c r="I676" s="302"/>
      <c r="J676" s="303"/>
      <c r="K676" s="298"/>
      <c r="L676" s="299"/>
      <c r="M676" s="299"/>
    </row>
    <row r="677" spans="1:13" ht="18" hidden="1" customHeight="1" x14ac:dyDescent="0.2">
      <c r="A677" s="300">
        <f>+入力表!A687</f>
        <v>0</v>
      </c>
      <c r="B677" s="301"/>
      <c r="C677" s="301"/>
      <c r="D677" s="301"/>
      <c r="E677" s="302">
        <f>+IF(入力表!F$12=0,入力表!B687,入力表!J687)</f>
        <v>0</v>
      </c>
      <c r="F677" s="302"/>
      <c r="G677" s="302"/>
      <c r="H677" s="302" t="str">
        <f>IF(LEN(予定価格!G675)=0,"",IF(AND(LEN(予定価格!G675)=1,LEN(予定価格!H675)=1),0,IF(入力表!$F$1951=0,"",入力表!F687)))</f>
        <v/>
      </c>
      <c r="I677" s="302"/>
      <c r="J677" s="303"/>
      <c r="K677" s="298"/>
      <c r="L677" s="299"/>
      <c r="M677" s="299"/>
    </row>
    <row r="678" spans="1:13" ht="18" hidden="1" customHeight="1" x14ac:dyDescent="0.2">
      <c r="A678" s="300">
        <f>+入力表!A688</f>
        <v>0</v>
      </c>
      <c r="B678" s="301"/>
      <c r="C678" s="301"/>
      <c r="D678" s="301"/>
      <c r="E678" s="302">
        <f>+IF(入力表!F$12=0,入力表!B688,入力表!J688)</f>
        <v>0</v>
      </c>
      <c r="F678" s="302"/>
      <c r="G678" s="302"/>
      <c r="H678" s="302" t="str">
        <f>IF(LEN(予定価格!G676)=0,"",IF(AND(LEN(予定価格!G676)=1,LEN(予定価格!H676)=1),0,IF(入力表!$F$1951=0,"",入力表!F688)))</f>
        <v/>
      </c>
      <c r="I678" s="302"/>
      <c r="J678" s="303"/>
      <c r="K678" s="298"/>
      <c r="L678" s="299"/>
      <c r="M678" s="299"/>
    </row>
    <row r="679" spans="1:13" ht="18" hidden="1" customHeight="1" x14ac:dyDescent="0.2">
      <c r="A679" s="300">
        <f>+入力表!A689</f>
        <v>0</v>
      </c>
      <c r="B679" s="301"/>
      <c r="C679" s="301"/>
      <c r="D679" s="301"/>
      <c r="E679" s="302">
        <f>+IF(入力表!F$12=0,入力表!B689,入力表!J689)</f>
        <v>0</v>
      </c>
      <c r="F679" s="302"/>
      <c r="G679" s="302"/>
      <c r="H679" s="302" t="str">
        <f>IF(LEN(予定価格!G677)=0,"",IF(AND(LEN(予定価格!G677)=1,LEN(予定価格!H677)=1),0,IF(入力表!$F$1951=0,"",入力表!F689)))</f>
        <v/>
      </c>
      <c r="I679" s="302"/>
      <c r="J679" s="303"/>
      <c r="K679" s="298"/>
      <c r="L679" s="299"/>
      <c r="M679" s="299"/>
    </row>
    <row r="680" spans="1:13" ht="18" hidden="1" customHeight="1" x14ac:dyDescent="0.2">
      <c r="A680" s="300">
        <f>+入力表!A690</f>
        <v>0</v>
      </c>
      <c r="B680" s="301"/>
      <c r="C680" s="301"/>
      <c r="D680" s="301"/>
      <c r="E680" s="302">
        <f>+IF(入力表!F$12=0,入力表!B690,入力表!J690)</f>
        <v>0</v>
      </c>
      <c r="F680" s="302"/>
      <c r="G680" s="302"/>
      <c r="H680" s="302" t="str">
        <f>IF(LEN(予定価格!G678)=0,"",IF(AND(LEN(予定価格!G678)=1,LEN(予定価格!H678)=1),0,IF(入力表!$F$1951=0,"",入力表!F690)))</f>
        <v/>
      </c>
      <c r="I680" s="302"/>
      <c r="J680" s="303"/>
      <c r="K680" s="298"/>
      <c r="L680" s="299"/>
      <c r="M680" s="299"/>
    </row>
    <row r="681" spans="1:13" ht="18" hidden="1" customHeight="1" x14ac:dyDescent="0.2">
      <c r="A681" s="300">
        <f>+入力表!A691</f>
        <v>0</v>
      </c>
      <c r="B681" s="301"/>
      <c r="C681" s="301"/>
      <c r="D681" s="301"/>
      <c r="E681" s="302">
        <f>+IF(入力表!F$12=0,入力表!B691,入力表!J691)</f>
        <v>0</v>
      </c>
      <c r="F681" s="302"/>
      <c r="G681" s="302"/>
      <c r="H681" s="302" t="str">
        <f>IF(LEN(予定価格!G679)=0,"",IF(AND(LEN(予定価格!G679)=1,LEN(予定価格!H679)=1),0,IF(入力表!$F$1951=0,"",入力表!F691)))</f>
        <v/>
      </c>
      <c r="I681" s="302"/>
      <c r="J681" s="303"/>
      <c r="K681" s="298">
        <f t="shared" ref="K681" si="5">SUM(E682:G722)</f>
        <v>0</v>
      </c>
      <c r="L681" s="299">
        <f>K681*入力表!D1953</f>
        <v>0</v>
      </c>
      <c r="M681" s="299">
        <f>K681+L681</f>
        <v>0</v>
      </c>
    </row>
    <row r="682" spans="1:13" ht="18" hidden="1" customHeight="1" x14ac:dyDescent="0.2">
      <c r="A682" s="300">
        <f>+入力表!A692</f>
        <v>0</v>
      </c>
      <c r="B682" s="301"/>
      <c r="C682" s="301"/>
      <c r="D682" s="301"/>
      <c r="E682" s="302">
        <f>+IF(入力表!F$12=0,入力表!B692,入力表!J692)</f>
        <v>0</v>
      </c>
      <c r="F682" s="302"/>
      <c r="G682" s="302"/>
      <c r="H682" s="302" t="str">
        <f>IF(LEN(予定価格!G680)=0,"",IF(AND(LEN(予定価格!G680)=1,LEN(予定価格!H680)=1),0,IF(入力表!$F$1951=0,"",入力表!F692)))</f>
        <v/>
      </c>
      <c r="I682" s="302"/>
      <c r="J682" s="303"/>
      <c r="K682" s="298"/>
      <c r="L682" s="299"/>
      <c r="M682" s="299"/>
    </row>
    <row r="683" spans="1:13" ht="18" hidden="1" customHeight="1" x14ac:dyDescent="0.2">
      <c r="A683" s="300">
        <f>+入力表!A693</f>
        <v>0</v>
      </c>
      <c r="B683" s="301"/>
      <c r="C683" s="301"/>
      <c r="D683" s="301"/>
      <c r="E683" s="302">
        <f>+IF(入力表!F$12=0,入力表!B693,入力表!J693)</f>
        <v>0</v>
      </c>
      <c r="F683" s="302"/>
      <c r="G683" s="302"/>
      <c r="H683" s="302" t="str">
        <f>IF(LEN(予定価格!G681)=0,"",IF(AND(LEN(予定価格!G681)=1,LEN(予定価格!H681)=1),0,IF(入力表!$F$1951=0,"",入力表!F693)))</f>
        <v/>
      </c>
      <c r="I683" s="302"/>
      <c r="J683" s="303"/>
      <c r="K683" s="298"/>
      <c r="L683" s="299"/>
      <c r="M683" s="299"/>
    </row>
    <row r="684" spans="1:13" ht="18" hidden="1" customHeight="1" x14ac:dyDescent="0.2">
      <c r="A684" s="300">
        <f>+入力表!A694</f>
        <v>0</v>
      </c>
      <c r="B684" s="301"/>
      <c r="C684" s="301"/>
      <c r="D684" s="301"/>
      <c r="E684" s="302">
        <f>+IF(入力表!F$12=0,入力表!B694,入力表!J694)</f>
        <v>0</v>
      </c>
      <c r="F684" s="302"/>
      <c r="G684" s="302"/>
      <c r="H684" s="302" t="str">
        <f>IF(LEN(予定価格!G682)=0,"",IF(AND(LEN(予定価格!G682)=1,LEN(予定価格!H682)=1),0,IF(入力表!$F$1951=0,"",入力表!F694)))</f>
        <v/>
      </c>
      <c r="I684" s="302"/>
      <c r="J684" s="303"/>
      <c r="K684" s="298"/>
      <c r="L684" s="299"/>
      <c r="M684" s="299"/>
    </row>
    <row r="685" spans="1:13" ht="18" hidden="1" customHeight="1" x14ac:dyDescent="0.2">
      <c r="A685" s="300">
        <f>+入力表!A695</f>
        <v>0</v>
      </c>
      <c r="B685" s="301"/>
      <c r="C685" s="301"/>
      <c r="D685" s="301"/>
      <c r="E685" s="302">
        <f>+IF(入力表!F$12=0,入力表!B695,入力表!J695)</f>
        <v>0</v>
      </c>
      <c r="F685" s="302"/>
      <c r="G685" s="302"/>
      <c r="H685" s="302" t="str">
        <f>IF(LEN(予定価格!G683)=0,"",IF(AND(LEN(予定価格!G683)=1,LEN(予定価格!H683)=1),0,IF(入力表!$F$1951=0,"",入力表!F695)))</f>
        <v/>
      </c>
      <c r="I685" s="302"/>
      <c r="J685" s="303"/>
      <c r="K685" s="298"/>
      <c r="L685" s="299"/>
      <c r="M685" s="299"/>
    </row>
    <row r="686" spans="1:13" ht="18" hidden="1" customHeight="1" x14ac:dyDescent="0.2">
      <c r="A686" s="300">
        <f>+入力表!A696</f>
        <v>0</v>
      </c>
      <c r="B686" s="301"/>
      <c r="C686" s="301"/>
      <c r="D686" s="301"/>
      <c r="E686" s="302">
        <f>+IF(入力表!F$12=0,入力表!B696,入力表!J696)</f>
        <v>0</v>
      </c>
      <c r="F686" s="302"/>
      <c r="G686" s="302"/>
      <c r="H686" s="302" t="str">
        <f>IF(LEN(予定価格!G684)=0,"",IF(AND(LEN(予定価格!G684)=1,LEN(予定価格!H684)=1),0,IF(入力表!$F$1951=0,"",入力表!F696)))</f>
        <v/>
      </c>
      <c r="I686" s="302"/>
      <c r="J686" s="303"/>
      <c r="K686" s="298"/>
      <c r="L686" s="299"/>
      <c r="M686" s="299"/>
    </row>
    <row r="687" spans="1:13" ht="18" hidden="1" customHeight="1" x14ac:dyDescent="0.2">
      <c r="A687" s="300">
        <f>+入力表!A697</f>
        <v>0</v>
      </c>
      <c r="B687" s="301"/>
      <c r="C687" s="301"/>
      <c r="D687" s="301"/>
      <c r="E687" s="302">
        <f>+IF(入力表!F$12=0,入力表!B697,入力表!J697)</f>
        <v>0</v>
      </c>
      <c r="F687" s="302"/>
      <c r="G687" s="302"/>
      <c r="H687" s="302" t="str">
        <f>IF(LEN(予定価格!G685)=0,"",IF(AND(LEN(予定価格!G685)=1,LEN(予定価格!H685)=1),0,IF(入力表!$F$1951=0,"",入力表!F697)))</f>
        <v/>
      </c>
      <c r="I687" s="302"/>
      <c r="J687" s="303"/>
      <c r="K687" s="298"/>
      <c r="L687" s="299"/>
      <c r="M687" s="299"/>
    </row>
    <row r="688" spans="1:13" ht="18" hidden="1" customHeight="1" x14ac:dyDescent="0.2">
      <c r="A688" s="300">
        <f>+入力表!A698</f>
        <v>0</v>
      </c>
      <c r="B688" s="301"/>
      <c r="C688" s="301"/>
      <c r="D688" s="301"/>
      <c r="E688" s="302">
        <f>+IF(入力表!F$12=0,入力表!B698,入力表!J698)</f>
        <v>0</v>
      </c>
      <c r="F688" s="302"/>
      <c r="G688" s="302"/>
      <c r="H688" s="302" t="str">
        <f>IF(LEN(予定価格!G686)=0,"",IF(AND(LEN(予定価格!G686)=1,LEN(予定価格!H686)=1),0,IF(入力表!$F$1951=0,"",入力表!F698)))</f>
        <v/>
      </c>
      <c r="I688" s="302"/>
      <c r="J688" s="303"/>
      <c r="K688" s="298"/>
      <c r="L688" s="299"/>
      <c r="M688" s="299"/>
    </row>
    <row r="689" spans="1:13" ht="18" hidden="1" customHeight="1" x14ac:dyDescent="0.2">
      <c r="A689" s="300">
        <f>+入力表!A699</f>
        <v>0</v>
      </c>
      <c r="B689" s="301"/>
      <c r="C689" s="301"/>
      <c r="D689" s="301"/>
      <c r="E689" s="302">
        <f>+IF(入力表!F$12=0,入力表!B699,入力表!J699)</f>
        <v>0</v>
      </c>
      <c r="F689" s="302"/>
      <c r="G689" s="302"/>
      <c r="H689" s="302" t="str">
        <f>IF(LEN(予定価格!G687)=0,"",IF(AND(LEN(予定価格!G687)=1,LEN(予定価格!H687)=1),0,IF(入力表!$F$1951=0,"",入力表!F699)))</f>
        <v/>
      </c>
      <c r="I689" s="302"/>
      <c r="J689" s="303"/>
      <c r="K689" s="298"/>
      <c r="L689" s="299"/>
      <c r="M689" s="299"/>
    </row>
    <row r="690" spans="1:13" ht="18" hidden="1" customHeight="1" x14ac:dyDescent="0.2">
      <c r="A690" s="300">
        <f>+入力表!A700</f>
        <v>0</v>
      </c>
      <c r="B690" s="301"/>
      <c r="C690" s="301"/>
      <c r="D690" s="301"/>
      <c r="E690" s="302">
        <f>+IF(入力表!F$12=0,入力表!B700,入力表!J700)</f>
        <v>0</v>
      </c>
      <c r="F690" s="302"/>
      <c r="G690" s="302"/>
      <c r="H690" s="302" t="str">
        <f>IF(LEN(予定価格!G688)=0,"",IF(AND(LEN(予定価格!G688)=1,LEN(予定価格!H688)=1),0,IF(入力表!$F$1951=0,"",入力表!F700)))</f>
        <v/>
      </c>
      <c r="I690" s="302"/>
      <c r="J690" s="303"/>
      <c r="K690" s="298"/>
      <c r="L690" s="299"/>
      <c r="M690" s="299"/>
    </row>
    <row r="691" spans="1:13" ht="18" hidden="1" customHeight="1" x14ac:dyDescent="0.2">
      <c r="A691" s="300">
        <f>+入力表!A701</f>
        <v>0</v>
      </c>
      <c r="B691" s="301"/>
      <c r="C691" s="301"/>
      <c r="D691" s="301"/>
      <c r="E691" s="302">
        <f>+IF(入力表!F$12=0,入力表!B701,入力表!J701)</f>
        <v>0</v>
      </c>
      <c r="F691" s="302"/>
      <c r="G691" s="302"/>
      <c r="H691" s="302" t="str">
        <f>IF(LEN(予定価格!G689)=0,"",IF(AND(LEN(予定価格!G689)=1,LEN(予定価格!H689)=1),0,IF(入力表!$F$1951=0,"",入力表!F701)))</f>
        <v/>
      </c>
      <c r="I691" s="302"/>
      <c r="J691" s="303"/>
      <c r="K691" s="298"/>
      <c r="L691" s="299"/>
      <c r="M691" s="299"/>
    </row>
    <row r="692" spans="1:13" ht="18" hidden="1" customHeight="1" x14ac:dyDescent="0.2">
      <c r="A692" s="300">
        <f>+入力表!A702</f>
        <v>0</v>
      </c>
      <c r="B692" s="301"/>
      <c r="C692" s="301"/>
      <c r="D692" s="301"/>
      <c r="E692" s="302">
        <f>+IF(入力表!F$12=0,入力表!B702,入力表!J702)</f>
        <v>0</v>
      </c>
      <c r="F692" s="302"/>
      <c r="G692" s="302"/>
      <c r="H692" s="302" t="str">
        <f>IF(LEN(予定価格!G690)=0,"",IF(AND(LEN(予定価格!G690)=1,LEN(予定価格!H690)=1),0,IF(入力表!$F$1951=0,"",入力表!F702)))</f>
        <v/>
      </c>
      <c r="I692" s="302"/>
      <c r="J692" s="303"/>
      <c r="K692" s="298"/>
      <c r="L692" s="299"/>
      <c r="M692" s="299"/>
    </row>
    <row r="693" spans="1:13" ht="18" hidden="1" customHeight="1" x14ac:dyDescent="0.2">
      <c r="A693" s="300">
        <f>+入力表!A703</f>
        <v>0</v>
      </c>
      <c r="B693" s="301"/>
      <c r="C693" s="301"/>
      <c r="D693" s="301"/>
      <c r="E693" s="302">
        <f>+IF(入力表!F$12=0,入力表!B703,入力表!J703)</f>
        <v>0</v>
      </c>
      <c r="F693" s="302"/>
      <c r="G693" s="302"/>
      <c r="H693" s="302" t="str">
        <f>IF(LEN(予定価格!G691)=0,"",IF(AND(LEN(予定価格!G691)=1,LEN(予定価格!H691)=1),0,IF(入力表!$F$1951=0,"",入力表!F703)))</f>
        <v/>
      </c>
      <c r="I693" s="302"/>
      <c r="J693" s="303"/>
      <c r="K693" s="298"/>
      <c r="L693" s="299"/>
      <c r="M693" s="299"/>
    </row>
    <row r="694" spans="1:13" ht="18" hidden="1" customHeight="1" x14ac:dyDescent="0.2">
      <c r="A694" s="300">
        <f>+入力表!A704</f>
        <v>0</v>
      </c>
      <c r="B694" s="301"/>
      <c r="C694" s="301"/>
      <c r="D694" s="301"/>
      <c r="E694" s="302">
        <f>+IF(入力表!F$12=0,入力表!B704,入力表!J704)</f>
        <v>0</v>
      </c>
      <c r="F694" s="302"/>
      <c r="G694" s="302"/>
      <c r="H694" s="302" t="str">
        <f>IF(LEN(予定価格!G692)=0,"",IF(AND(LEN(予定価格!G692)=1,LEN(予定価格!H692)=1),0,IF(入力表!$F$1951=0,"",入力表!F704)))</f>
        <v/>
      </c>
      <c r="I694" s="302"/>
      <c r="J694" s="303"/>
      <c r="K694" s="298"/>
      <c r="L694" s="299"/>
      <c r="M694" s="299"/>
    </row>
    <row r="695" spans="1:13" ht="18" hidden="1" customHeight="1" x14ac:dyDescent="0.2">
      <c r="A695" s="300">
        <f>+入力表!A705</f>
        <v>0</v>
      </c>
      <c r="B695" s="301"/>
      <c r="C695" s="301"/>
      <c r="D695" s="301"/>
      <c r="E695" s="302">
        <f>+IF(入力表!F$12=0,入力表!B705,入力表!J705)</f>
        <v>0</v>
      </c>
      <c r="F695" s="302"/>
      <c r="G695" s="302"/>
      <c r="H695" s="302" t="str">
        <f>IF(LEN(予定価格!G693)=0,"",IF(AND(LEN(予定価格!G693)=1,LEN(予定価格!H693)=1),0,IF(入力表!$F$1951=0,"",入力表!F705)))</f>
        <v/>
      </c>
      <c r="I695" s="302"/>
      <c r="J695" s="303"/>
      <c r="K695" s="298"/>
      <c r="L695" s="299"/>
      <c r="M695" s="299"/>
    </row>
    <row r="696" spans="1:13" ht="18" hidden="1" customHeight="1" x14ac:dyDescent="0.2">
      <c r="A696" s="300">
        <f>+入力表!A706</f>
        <v>0</v>
      </c>
      <c r="B696" s="301"/>
      <c r="C696" s="301"/>
      <c r="D696" s="301"/>
      <c r="E696" s="302">
        <f>+IF(入力表!F$12=0,入力表!B706,入力表!J706)</f>
        <v>0</v>
      </c>
      <c r="F696" s="302"/>
      <c r="G696" s="302"/>
      <c r="H696" s="302" t="str">
        <f>IF(LEN(予定価格!G694)=0,"",IF(AND(LEN(予定価格!G694)=1,LEN(予定価格!H694)=1),0,IF(入力表!$F$1951=0,"",入力表!F706)))</f>
        <v/>
      </c>
      <c r="I696" s="302"/>
      <c r="J696" s="303"/>
      <c r="K696" s="298"/>
      <c r="L696" s="299"/>
      <c r="M696" s="299"/>
    </row>
    <row r="697" spans="1:13" ht="18" hidden="1" customHeight="1" x14ac:dyDescent="0.2">
      <c r="A697" s="300">
        <f>+入力表!A707</f>
        <v>0</v>
      </c>
      <c r="B697" s="301"/>
      <c r="C697" s="301"/>
      <c r="D697" s="301"/>
      <c r="E697" s="302">
        <f>+IF(入力表!F$12=0,入力表!B707,入力表!J707)</f>
        <v>0</v>
      </c>
      <c r="F697" s="302"/>
      <c r="G697" s="302"/>
      <c r="H697" s="302" t="str">
        <f>IF(LEN(予定価格!G695)=0,"",IF(AND(LEN(予定価格!G695)=1,LEN(予定価格!H695)=1),0,IF(入力表!$F$1951=0,"",入力表!F707)))</f>
        <v/>
      </c>
      <c r="I697" s="302"/>
      <c r="J697" s="303"/>
      <c r="K697" s="298"/>
      <c r="L697" s="299"/>
      <c r="M697" s="299"/>
    </row>
    <row r="698" spans="1:13" ht="18" hidden="1" customHeight="1" x14ac:dyDescent="0.2">
      <c r="A698" s="300">
        <f>+入力表!A708</f>
        <v>0</v>
      </c>
      <c r="B698" s="301"/>
      <c r="C698" s="301"/>
      <c r="D698" s="301"/>
      <c r="E698" s="302">
        <f>+IF(入力表!F$12=0,入力表!B708,入力表!J708)</f>
        <v>0</v>
      </c>
      <c r="F698" s="302"/>
      <c r="G698" s="302"/>
      <c r="H698" s="302" t="str">
        <f>IF(LEN(予定価格!G696)=0,"",IF(AND(LEN(予定価格!G696)=1,LEN(予定価格!H696)=1),0,IF(入力表!$F$1951=0,"",入力表!F708)))</f>
        <v/>
      </c>
      <c r="I698" s="302"/>
      <c r="J698" s="303"/>
      <c r="K698" s="298"/>
      <c r="L698" s="299"/>
      <c r="M698" s="299"/>
    </row>
    <row r="699" spans="1:13" ht="18" hidden="1" customHeight="1" x14ac:dyDescent="0.2">
      <c r="A699" s="300">
        <f>+入力表!A709</f>
        <v>0</v>
      </c>
      <c r="B699" s="301"/>
      <c r="C699" s="301"/>
      <c r="D699" s="301"/>
      <c r="E699" s="302">
        <f>+IF(入力表!F$12=0,入力表!B709,入力表!J709)</f>
        <v>0</v>
      </c>
      <c r="F699" s="302"/>
      <c r="G699" s="302"/>
      <c r="H699" s="302" t="str">
        <f>IF(LEN(予定価格!G697)=0,"",IF(AND(LEN(予定価格!G697)=1,LEN(予定価格!H697)=1),0,IF(入力表!$F$1951=0,"",入力表!F709)))</f>
        <v/>
      </c>
      <c r="I699" s="302"/>
      <c r="J699" s="303"/>
      <c r="K699" s="298"/>
      <c r="L699" s="299"/>
      <c r="M699" s="299"/>
    </row>
    <row r="700" spans="1:13" ht="18" hidden="1" customHeight="1" x14ac:dyDescent="0.2">
      <c r="A700" s="300">
        <f>+入力表!A710</f>
        <v>0</v>
      </c>
      <c r="B700" s="301"/>
      <c r="C700" s="301"/>
      <c r="D700" s="301"/>
      <c r="E700" s="302">
        <f>+IF(入力表!F$12=0,入力表!B710,入力表!J710)</f>
        <v>0</v>
      </c>
      <c r="F700" s="302"/>
      <c r="G700" s="302"/>
      <c r="H700" s="302" t="str">
        <f>IF(LEN(予定価格!G698)=0,"",IF(AND(LEN(予定価格!G698)=1,LEN(予定価格!H698)=1),0,IF(入力表!$F$1951=0,"",入力表!F710)))</f>
        <v/>
      </c>
      <c r="I700" s="302"/>
      <c r="J700" s="303"/>
      <c r="K700" s="298"/>
      <c r="L700" s="299"/>
      <c r="M700" s="299"/>
    </row>
    <row r="701" spans="1:13" ht="18" hidden="1" customHeight="1" x14ac:dyDescent="0.2">
      <c r="A701" s="300">
        <f>+入力表!A711</f>
        <v>0</v>
      </c>
      <c r="B701" s="301"/>
      <c r="C701" s="301"/>
      <c r="D701" s="301"/>
      <c r="E701" s="302">
        <f>+IF(入力表!F$12=0,入力表!B711,入力表!J711)</f>
        <v>0</v>
      </c>
      <c r="F701" s="302"/>
      <c r="G701" s="302"/>
      <c r="H701" s="302" t="str">
        <f>IF(LEN(予定価格!G699)=0,"",IF(AND(LEN(予定価格!G699)=1,LEN(予定価格!H699)=1),0,IF(入力表!$F$1951=0,"",入力表!F711)))</f>
        <v/>
      </c>
      <c r="I701" s="302"/>
      <c r="J701" s="303"/>
      <c r="K701" s="298"/>
      <c r="L701" s="299"/>
      <c r="M701" s="299"/>
    </row>
    <row r="702" spans="1:13" ht="18" hidden="1" customHeight="1" x14ac:dyDescent="0.2">
      <c r="A702" s="300">
        <f>+入力表!A712</f>
        <v>0</v>
      </c>
      <c r="B702" s="301"/>
      <c r="C702" s="301"/>
      <c r="D702" s="301"/>
      <c r="E702" s="302">
        <f>+IF(入力表!F$12=0,入力表!B712,入力表!J712)</f>
        <v>0</v>
      </c>
      <c r="F702" s="302"/>
      <c r="G702" s="302"/>
      <c r="H702" s="302" t="str">
        <f>IF(LEN(予定価格!G700)=0,"",IF(AND(LEN(予定価格!G700)=1,LEN(予定価格!H700)=1),0,IF(入力表!$F$1951=0,"",入力表!F712)))</f>
        <v/>
      </c>
      <c r="I702" s="302"/>
      <c r="J702" s="303"/>
      <c r="K702" s="298"/>
      <c r="L702" s="299"/>
      <c r="M702" s="299"/>
    </row>
    <row r="703" spans="1:13" ht="18" hidden="1" customHeight="1" x14ac:dyDescent="0.2">
      <c r="A703" s="300">
        <f>+入力表!A713</f>
        <v>0</v>
      </c>
      <c r="B703" s="301"/>
      <c r="C703" s="301"/>
      <c r="D703" s="301"/>
      <c r="E703" s="302">
        <f>+IF(入力表!F$12=0,入力表!B713,入力表!J713)</f>
        <v>0</v>
      </c>
      <c r="F703" s="302"/>
      <c r="G703" s="302"/>
      <c r="H703" s="302" t="str">
        <f>IF(LEN(予定価格!G701)=0,"",IF(AND(LEN(予定価格!G701)=1,LEN(予定価格!H701)=1),0,IF(入力表!$F$1951=0,"",入力表!F713)))</f>
        <v/>
      </c>
      <c r="I703" s="302"/>
      <c r="J703" s="303"/>
      <c r="K703" s="298"/>
      <c r="L703" s="299"/>
      <c r="M703" s="299"/>
    </row>
    <row r="704" spans="1:13" ht="18" hidden="1" customHeight="1" x14ac:dyDescent="0.2">
      <c r="A704" s="300">
        <f>+入力表!A714</f>
        <v>0</v>
      </c>
      <c r="B704" s="301"/>
      <c r="C704" s="301"/>
      <c r="D704" s="301"/>
      <c r="E704" s="302">
        <f>+IF(入力表!F$12=0,入力表!B714,入力表!J714)</f>
        <v>0</v>
      </c>
      <c r="F704" s="302"/>
      <c r="G704" s="302"/>
      <c r="H704" s="302" t="str">
        <f>IF(LEN(予定価格!G702)=0,"",IF(AND(LEN(予定価格!G702)=1,LEN(予定価格!H702)=1),0,IF(入力表!$F$1951=0,"",入力表!F714)))</f>
        <v/>
      </c>
      <c r="I704" s="302"/>
      <c r="J704" s="303"/>
      <c r="K704" s="298"/>
      <c r="L704" s="299"/>
      <c r="M704" s="299"/>
    </row>
    <row r="705" spans="1:13" ht="18" hidden="1" customHeight="1" x14ac:dyDescent="0.2">
      <c r="A705" s="300">
        <f>+入力表!A715</f>
        <v>0</v>
      </c>
      <c r="B705" s="301"/>
      <c r="C705" s="301"/>
      <c r="D705" s="301"/>
      <c r="E705" s="302">
        <f>+IF(入力表!F$12=0,入力表!B715,入力表!J715)</f>
        <v>0</v>
      </c>
      <c r="F705" s="302"/>
      <c r="G705" s="302"/>
      <c r="H705" s="302" t="str">
        <f>IF(LEN(予定価格!G703)=0,"",IF(AND(LEN(予定価格!G703)=1,LEN(予定価格!H703)=1),0,IF(入力表!$F$1951=0,"",入力表!F715)))</f>
        <v/>
      </c>
      <c r="I705" s="302"/>
      <c r="J705" s="303"/>
      <c r="K705" s="298"/>
      <c r="L705" s="299"/>
      <c r="M705" s="299"/>
    </row>
    <row r="706" spans="1:13" ht="18" hidden="1" customHeight="1" x14ac:dyDescent="0.2">
      <c r="A706" s="300">
        <f>+入力表!A716</f>
        <v>0</v>
      </c>
      <c r="B706" s="301"/>
      <c r="C706" s="301"/>
      <c r="D706" s="301"/>
      <c r="E706" s="302">
        <f>+IF(入力表!F$12=0,入力表!B716,入力表!J716)</f>
        <v>0</v>
      </c>
      <c r="F706" s="302"/>
      <c r="G706" s="302"/>
      <c r="H706" s="302" t="str">
        <f>IF(LEN(予定価格!G704)=0,"",IF(AND(LEN(予定価格!G704)=1,LEN(予定価格!H704)=1),0,IF(入力表!$F$1951=0,"",入力表!F716)))</f>
        <v/>
      </c>
      <c r="I706" s="302"/>
      <c r="J706" s="303"/>
      <c r="K706" s="298"/>
      <c r="L706" s="299"/>
      <c r="M706" s="299"/>
    </row>
    <row r="707" spans="1:13" ht="18" hidden="1" customHeight="1" x14ac:dyDescent="0.2">
      <c r="A707" s="300">
        <f>+入力表!A717</f>
        <v>0</v>
      </c>
      <c r="B707" s="301"/>
      <c r="C707" s="301"/>
      <c r="D707" s="301"/>
      <c r="E707" s="302">
        <f>+IF(入力表!F$12=0,入力表!B717,入力表!J717)</f>
        <v>0</v>
      </c>
      <c r="F707" s="302"/>
      <c r="G707" s="302"/>
      <c r="H707" s="302" t="str">
        <f>IF(LEN(予定価格!G705)=0,"",IF(AND(LEN(予定価格!G705)=1,LEN(予定価格!H705)=1),0,IF(入力表!$F$1951=0,"",入力表!F717)))</f>
        <v/>
      </c>
      <c r="I707" s="302"/>
      <c r="J707" s="303"/>
      <c r="K707" s="298"/>
      <c r="L707" s="299"/>
      <c r="M707" s="299"/>
    </row>
    <row r="708" spans="1:13" ht="18" hidden="1" customHeight="1" x14ac:dyDescent="0.2">
      <c r="A708" s="300">
        <f>+入力表!A718</f>
        <v>0</v>
      </c>
      <c r="B708" s="301"/>
      <c r="C708" s="301"/>
      <c r="D708" s="301"/>
      <c r="E708" s="302">
        <f>+IF(入力表!F$12=0,入力表!B718,入力表!J718)</f>
        <v>0</v>
      </c>
      <c r="F708" s="302"/>
      <c r="G708" s="302"/>
      <c r="H708" s="302" t="str">
        <f>IF(LEN(予定価格!G706)=0,"",IF(AND(LEN(予定価格!G706)=1,LEN(予定価格!H706)=1),0,IF(入力表!$F$1951=0,"",入力表!F718)))</f>
        <v/>
      </c>
      <c r="I708" s="302"/>
      <c r="J708" s="303"/>
      <c r="K708" s="298"/>
      <c r="L708" s="299"/>
      <c r="M708" s="299"/>
    </row>
    <row r="709" spans="1:13" ht="18" hidden="1" customHeight="1" x14ac:dyDescent="0.2">
      <c r="A709" s="300">
        <f>+入力表!A719</f>
        <v>0</v>
      </c>
      <c r="B709" s="301"/>
      <c r="C709" s="301"/>
      <c r="D709" s="301"/>
      <c r="E709" s="302">
        <f>+IF(入力表!F$12=0,入力表!B719,入力表!J719)</f>
        <v>0</v>
      </c>
      <c r="F709" s="302"/>
      <c r="G709" s="302"/>
      <c r="H709" s="302" t="str">
        <f>IF(LEN(予定価格!G707)=0,"",IF(AND(LEN(予定価格!G707)=1,LEN(予定価格!H707)=1),0,IF(入力表!$F$1951=0,"",入力表!F719)))</f>
        <v/>
      </c>
      <c r="I709" s="302"/>
      <c r="J709" s="303"/>
      <c r="K709" s="298"/>
      <c r="L709" s="299"/>
      <c r="M709" s="299"/>
    </row>
    <row r="710" spans="1:13" ht="18" hidden="1" customHeight="1" x14ac:dyDescent="0.2">
      <c r="A710" s="300">
        <f>+入力表!A720</f>
        <v>0</v>
      </c>
      <c r="B710" s="301"/>
      <c r="C710" s="301"/>
      <c r="D710" s="301"/>
      <c r="E710" s="302">
        <f>+IF(入力表!F$12=0,入力表!B720,入力表!J720)</f>
        <v>0</v>
      </c>
      <c r="F710" s="302"/>
      <c r="G710" s="302"/>
      <c r="H710" s="302" t="str">
        <f>IF(LEN(予定価格!G708)=0,"",IF(AND(LEN(予定価格!G708)=1,LEN(予定価格!H708)=1),0,IF(入力表!$F$1951=0,"",入力表!F720)))</f>
        <v/>
      </c>
      <c r="I710" s="302"/>
      <c r="J710" s="303"/>
      <c r="K710" s="298"/>
      <c r="L710" s="299"/>
      <c r="M710" s="299"/>
    </row>
    <row r="711" spans="1:13" ht="18" hidden="1" customHeight="1" x14ac:dyDescent="0.2">
      <c r="A711" s="300">
        <f>+入力表!A721</f>
        <v>0</v>
      </c>
      <c r="B711" s="301"/>
      <c r="C711" s="301"/>
      <c r="D711" s="301"/>
      <c r="E711" s="302">
        <f>+IF(入力表!F$12=0,入力表!B721,入力表!J721)</f>
        <v>0</v>
      </c>
      <c r="F711" s="302"/>
      <c r="G711" s="302"/>
      <c r="H711" s="302" t="str">
        <f>IF(LEN(予定価格!G709)=0,"",IF(AND(LEN(予定価格!G709)=1,LEN(予定価格!H709)=1),0,IF(入力表!$F$1951=0,"",入力表!F721)))</f>
        <v/>
      </c>
      <c r="I711" s="302"/>
      <c r="J711" s="303"/>
      <c r="K711" s="298"/>
      <c r="L711" s="299"/>
      <c r="M711" s="299"/>
    </row>
    <row r="712" spans="1:13" ht="18" hidden="1" customHeight="1" x14ac:dyDescent="0.2">
      <c r="A712" s="300">
        <f>+入力表!A722</f>
        <v>0</v>
      </c>
      <c r="B712" s="301"/>
      <c r="C712" s="301"/>
      <c r="D712" s="301"/>
      <c r="E712" s="302">
        <f>+IF(入力表!F$12=0,入力表!B722,入力表!J722)</f>
        <v>0</v>
      </c>
      <c r="F712" s="302"/>
      <c r="G712" s="302"/>
      <c r="H712" s="302" t="str">
        <f>IF(LEN(予定価格!G710)=0,"",IF(AND(LEN(予定価格!G710)=1,LEN(予定価格!H710)=1),0,IF(入力表!$F$1951=0,"",入力表!F722)))</f>
        <v/>
      </c>
      <c r="I712" s="302"/>
      <c r="J712" s="303"/>
      <c r="K712" s="298"/>
      <c r="L712" s="299"/>
      <c r="M712" s="299"/>
    </row>
    <row r="713" spans="1:13" ht="18" hidden="1" customHeight="1" x14ac:dyDescent="0.2">
      <c r="A713" s="300">
        <f>+入力表!A723</f>
        <v>0</v>
      </c>
      <c r="B713" s="301"/>
      <c r="C713" s="301"/>
      <c r="D713" s="301"/>
      <c r="E713" s="302">
        <f>+IF(入力表!F$12=0,入力表!B723,入力表!J723)</f>
        <v>0</v>
      </c>
      <c r="F713" s="302"/>
      <c r="G713" s="302"/>
      <c r="H713" s="302" t="str">
        <f>IF(LEN(予定価格!G711)=0,"",IF(AND(LEN(予定価格!G711)=1,LEN(予定価格!H711)=1),0,IF(入力表!$F$1951=0,"",入力表!F723)))</f>
        <v/>
      </c>
      <c r="I713" s="302"/>
      <c r="J713" s="303"/>
      <c r="K713" s="298"/>
      <c r="L713" s="299"/>
      <c r="M713" s="299"/>
    </row>
    <row r="714" spans="1:13" ht="18" hidden="1" customHeight="1" x14ac:dyDescent="0.2">
      <c r="A714" s="300">
        <f>+入力表!A724</f>
        <v>0</v>
      </c>
      <c r="B714" s="301"/>
      <c r="C714" s="301"/>
      <c r="D714" s="301"/>
      <c r="E714" s="302">
        <f>+IF(入力表!F$12=0,入力表!B724,入力表!J724)</f>
        <v>0</v>
      </c>
      <c r="F714" s="302"/>
      <c r="G714" s="302"/>
      <c r="H714" s="302" t="str">
        <f>IF(LEN(予定価格!G712)=0,"",IF(AND(LEN(予定価格!G712)=1,LEN(予定価格!H712)=1),0,IF(入力表!$F$1951=0,"",入力表!F724)))</f>
        <v/>
      </c>
      <c r="I714" s="302"/>
      <c r="J714" s="303"/>
      <c r="K714" s="298"/>
      <c r="L714" s="299"/>
      <c r="M714" s="299"/>
    </row>
    <row r="715" spans="1:13" ht="18" hidden="1" customHeight="1" x14ac:dyDescent="0.2">
      <c r="A715" s="300">
        <f>+入力表!A725</f>
        <v>0</v>
      </c>
      <c r="B715" s="301"/>
      <c r="C715" s="301"/>
      <c r="D715" s="301"/>
      <c r="E715" s="302">
        <f>+IF(入力表!F$12=0,入力表!B725,入力表!J725)</f>
        <v>0</v>
      </c>
      <c r="F715" s="302"/>
      <c r="G715" s="302"/>
      <c r="H715" s="302" t="str">
        <f>IF(LEN(予定価格!G713)=0,"",IF(AND(LEN(予定価格!G713)=1,LEN(予定価格!H713)=1),0,IF(入力表!$F$1951=0,"",入力表!F725)))</f>
        <v/>
      </c>
      <c r="I715" s="302"/>
      <c r="J715" s="303"/>
      <c r="K715" s="298"/>
      <c r="L715" s="299"/>
      <c r="M715" s="299"/>
    </row>
    <row r="716" spans="1:13" ht="18" hidden="1" customHeight="1" x14ac:dyDescent="0.2">
      <c r="A716" s="300">
        <f>+入力表!A726</f>
        <v>0</v>
      </c>
      <c r="B716" s="301"/>
      <c r="C716" s="301"/>
      <c r="D716" s="301"/>
      <c r="E716" s="302">
        <f>+IF(入力表!F$12=0,入力表!B726,入力表!J726)</f>
        <v>0</v>
      </c>
      <c r="F716" s="302"/>
      <c r="G716" s="302"/>
      <c r="H716" s="302" t="str">
        <f>IF(LEN(予定価格!G714)=0,"",IF(AND(LEN(予定価格!G714)=1,LEN(予定価格!H714)=1),0,IF(入力表!$F$1951=0,"",入力表!F726)))</f>
        <v/>
      </c>
      <c r="I716" s="302"/>
      <c r="J716" s="303"/>
      <c r="K716" s="298"/>
      <c r="L716" s="299"/>
      <c r="M716" s="299"/>
    </row>
    <row r="717" spans="1:13" ht="18" hidden="1" customHeight="1" x14ac:dyDescent="0.2">
      <c r="A717" s="300">
        <f>+入力表!A727</f>
        <v>0</v>
      </c>
      <c r="B717" s="301"/>
      <c r="C717" s="301"/>
      <c r="D717" s="301"/>
      <c r="E717" s="302">
        <f>+IF(入力表!F$12=0,入力表!B727,入力表!J727)</f>
        <v>0</v>
      </c>
      <c r="F717" s="302"/>
      <c r="G717" s="302"/>
      <c r="H717" s="302" t="str">
        <f>IF(LEN(予定価格!G715)=0,"",IF(AND(LEN(予定価格!G715)=1,LEN(予定価格!H715)=1),0,IF(入力表!$F$1951=0,"",入力表!F727)))</f>
        <v/>
      </c>
      <c r="I717" s="302"/>
      <c r="J717" s="303"/>
      <c r="K717" s="298"/>
      <c r="L717" s="299"/>
      <c r="M717" s="299"/>
    </row>
    <row r="718" spans="1:13" ht="18" hidden="1" customHeight="1" x14ac:dyDescent="0.2">
      <c r="A718" s="300">
        <f>+入力表!A728</f>
        <v>0</v>
      </c>
      <c r="B718" s="301"/>
      <c r="C718" s="301"/>
      <c r="D718" s="301"/>
      <c r="E718" s="302">
        <f>+IF(入力表!F$12=0,入力表!B728,入力表!J728)</f>
        <v>0</v>
      </c>
      <c r="F718" s="302"/>
      <c r="G718" s="302"/>
      <c r="H718" s="302" t="str">
        <f>IF(LEN(予定価格!G716)=0,"",IF(AND(LEN(予定価格!G716)=1,LEN(予定価格!H716)=1),0,IF(入力表!$F$1951=0,"",入力表!F728)))</f>
        <v/>
      </c>
      <c r="I718" s="302"/>
      <c r="J718" s="303"/>
      <c r="K718" s="298"/>
      <c r="L718" s="299"/>
      <c r="M718" s="299"/>
    </row>
    <row r="719" spans="1:13" ht="18" hidden="1" customHeight="1" x14ac:dyDescent="0.2">
      <c r="A719" s="300">
        <f>+入力表!A729</f>
        <v>0</v>
      </c>
      <c r="B719" s="301"/>
      <c r="C719" s="301"/>
      <c r="D719" s="301"/>
      <c r="E719" s="302">
        <f>+IF(入力表!F$12=0,入力表!B729,入力表!J729)</f>
        <v>0</v>
      </c>
      <c r="F719" s="302"/>
      <c r="G719" s="302"/>
      <c r="H719" s="302" t="str">
        <f>IF(LEN(予定価格!G717)=0,"",IF(AND(LEN(予定価格!G717)=1,LEN(予定価格!H717)=1),0,IF(入力表!$F$1951=0,"",入力表!F729)))</f>
        <v/>
      </c>
      <c r="I719" s="302"/>
      <c r="J719" s="303"/>
      <c r="K719" s="298"/>
      <c r="L719" s="299"/>
      <c r="M719" s="299"/>
    </row>
    <row r="720" spans="1:13" ht="18" hidden="1" customHeight="1" x14ac:dyDescent="0.2">
      <c r="A720" s="300">
        <f>+入力表!A730</f>
        <v>0</v>
      </c>
      <c r="B720" s="301"/>
      <c r="C720" s="301"/>
      <c r="D720" s="301"/>
      <c r="E720" s="302">
        <f>+IF(入力表!F$12=0,入力表!B730,入力表!J730)</f>
        <v>0</v>
      </c>
      <c r="F720" s="302"/>
      <c r="G720" s="302"/>
      <c r="H720" s="302" t="str">
        <f>IF(LEN(予定価格!G718)=0,"",IF(AND(LEN(予定価格!G718)=1,LEN(予定価格!H718)=1),0,IF(入力表!$F$1951=0,"",入力表!F730)))</f>
        <v/>
      </c>
      <c r="I720" s="302"/>
      <c r="J720" s="303"/>
      <c r="K720" s="298"/>
      <c r="L720" s="299"/>
      <c r="M720" s="299"/>
    </row>
    <row r="721" spans="1:13" ht="18" hidden="1" customHeight="1" x14ac:dyDescent="0.2">
      <c r="A721" s="300">
        <f>+入力表!A731</f>
        <v>0</v>
      </c>
      <c r="B721" s="301"/>
      <c r="C721" s="301"/>
      <c r="D721" s="301"/>
      <c r="E721" s="302">
        <f>+IF(入力表!F$12=0,入力表!B731,入力表!J731)</f>
        <v>0</v>
      </c>
      <c r="F721" s="302"/>
      <c r="G721" s="302"/>
      <c r="H721" s="302" t="str">
        <f>IF(LEN(予定価格!G719)=0,"",IF(AND(LEN(予定価格!G719)=1,LEN(予定価格!H719)=1),0,IF(入力表!$F$1951=0,"",入力表!F731)))</f>
        <v/>
      </c>
      <c r="I721" s="302"/>
      <c r="J721" s="303"/>
      <c r="K721" s="298"/>
      <c r="L721" s="299"/>
      <c r="M721" s="299"/>
    </row>
    <row r="722" spans="1:13" ht="18" hidden="1" customHeight="1" x14ac:dyDescent="0.2">
      <c r="A722" s="300">
        <f>+入力表!A732</f>
        <v>0</v>
      </c>
      <c r="B722" s="301"/>
      <c r="C722" s="301"/>
      <c r="D722" s="301"/>
      <c r="E722" s="302">
        <f>+IF(入力表!F$12=0,入力表!B732,入力表!J732)</f>
        <v>0</v>
      </c>
      <c r="F722" s="302"/>
      <c r="G722" s="302"/>
      <c r="H722" s="302" t="str">
        <f>IF(LEN(予定価格!G720)=0,"",IF(AND(LEN(予定価格!G720)=1,LEN(予定価格!H720)=1),0,IF(入力表!$F$1951=0,"",入力表!F732)))</f>
        <v/>
      </c>
      <c r="I722" s="302"/>
      <c r="J722" s="303"/>
      <c r="K722" s="298"/>
      <c r="L722" s="299"/>
      <c r="M722" s="299"/>
    </row>
    <row r="723" spans="1:13" ht="18" hidden="1" customHeight="1" x14ac:dyDescent="0.2">
      <c r="A723" s="300">
        <f>+入力表!A733</f>
        <v>0</v>
      </c>
      <c r="B723" s="301"/>
      <c r="C723" s="301"/>
      <c r="D723" s="301"/>
      <c r="E723" s="302">
        <f>+IF(入力表!F$12=0,入力表!B733,入力表!J733)</f>
        <v>0</v>
      </c>
      <c r="F723" s="302"/>
      <c r="G723" s="302"/>
      <c r="H723" s="302" t="str">
        <f>IF(LEN(予定価格!G721)=0,"",IF(AND(LEN(予定価格!G721)=1,LEN(予定価格!H721)=1),0,IF(入力表!$F$1951=0,"",入力表!F733)))</f>
        <v/>
      </c>
      <c r="I723" s="302"/>
      <c r="J723" s="303"/>
      <c r="K723" s="298">
        <f t="shared" ref="K723" si="6">SUM(E724:G764)</f>
        <v>0</v>
      </c>
      <c r="L723" s="299">
        <f>K723*入力表!D1953</f>
        <v>0</v>
      </c>
      <c r="M723" s="299">
        <f>K723+L723</f>
        <v>0</v>
      </c>
    </row>
    <row r="724" spans="1:13" ht="18" hidden="1" customHeight="1" x14ac:dyDescent="0.2">
      <c r="A724" s="300">
        <f>+入力表!A734</f>
        <v>0</v>
      </c>
      <c r="B724" s="301"/>
      <c r="C724" s="301"/>
      <c r="D724" s="301"/>
      <c r="E724" s="302">
        <f>+IF(入力表!F$12=0,入力表!B734,入力表!J734)</f>
        <v>0</v>
      </c>
      <c r="F724" s="302"/>
      <c r="G724" s="302"/>
      <c r="H724" s="302" t="str">
        <f>IF(LEN(予定価格!G722)=0,"",IF(AND(LEN(予定価格!G722)=1,LEN(予定価格!H722)=1),0,IF(入力表!$F$1951=0,"",入力表!F734)))</f>
        <v/>
      </c>
      <c r="I724" s="302"/>
      <c r="J724" s="303"/>
      <c r="K724" s="298"/>
      <c r="L724" s="299"/>
      <c r="M724" s="299"/>
    </row>
    <row r="725" spans="1:13" ht="18" hidden="1" customHeight="1" x14ac:dyDescent="0.2">
      <c r="A725" s="300">
        <f>+入力表!A735</f>
        <v>0</v>
      </c>
      <c r="B725" s="301"/>
      <c r="C725" s="301"/>
      <c r="D725" s="301"/>
      <c r="E725" s="302">
        <f>+IF(入力表!F$12=0,入力表!B735,入力表!J735)</f>
        <v>0</v>
      </c>
      <c r="F725" s="302"/>
      <c r="G725" s="302"/>
      <c r="H725" s="302" t="str">
        <f>IF(LEN(予定価格!G723)=0,"",IF(AND(LEN(予定価格!G723)=1,LEN(予定価格!H723)=1),0,IF(入力表!$F$1951=0,"",入力表!F735)))</f>
        <v/>
      </c>
      <c r="I725" s="302"/>
      <c r="J725" s="303"/>
      <c r="K725" s="298"/>
      <c r="L725" s="299"/>
      <c r="M725" s="299"/>
    </row>
    <row r="726" spans="1:13" ht="18" hidden="1" customHeight="1" x14ac:dyDescent="0.2">
      <c r="A726" s="300">
        <f>+入力表!A736</f>
        <v>0</v>
      </c>
      <c r="B726" s="301"/>
      <c r="C726" s="301"/>
      <c r="D726" s="301"/>
      <c r="E726" s="302">
        <f>+IF(入力表!F$12=0,入力表!B736,入力表!J736)</f>
        <v>0</v>
      </c>
      <c r="F726" s="302"/>
      <c r="G726" s="302"/>
      <c r="H726" s="302" t="str">
        <f>IF(LEN(予定価格!G724)=0,"",IF(AND(LEN(予定価格!G724)=1,LEN(予定価格!H724)=1),0,IF(入力表!$F$1951=0,"",入力表!F736)))</f>
        <v/>
      </c>
      <c r="I726" s="302"/>
      <c r="J726" s="303"/>
      <c r="K726" s="298"/>
      <c r="L726" s="299"/>
      <c r="M726" s="299"/>
    </row>
    <row r="727" spans="1:13" ht="18" hidden="1" customHeight="1" x14ac:dyDescent="0.2">
      <c r="A727" s="300">
        <f>+入力表!A737</f>
        <v>0</v>
      </c>
      <c r="B727" s="301"/>
      <c r="C727" s="301"/>
      <c r="D727" s="301"/>
      <c r="E727" s="302">
        <f>+IF(入力表!F$12=0,入力表!B737,入力表!J737)</f>
        <v>0</v>
      </c>
      <c r="F727" s="302"/>
      <c r="G727" s="302"/>
      <c r="H727" s="302" t="str">
        <f>IF(LEN(予定価格!G725)=0,"",IF(AND(LEN(予定価格!G725)=1,LEN(予定価格!H725)=1),0,IF(入力表!$F$1951=0,"",入力表!F737)))</f>
        <v/>
      </c>
      <c r="I727" s="302"/>
      <c r="J727" s="303"/>
      <c r="K727" s="298"/>
      <c r="L727" s="299"/>
      <c r="M727" s="299"/>
    </row>
    <row r="728" spans="1:13" ht="18" hidden="1" customHeight="1" x14ac:dyDescent="0.2">
      <c r="A728" s="300">
        <f>+入力表!A738</f>
        <v>0</v>
      </c>
      <c r="B728" s="301"/>
      <c r="C728" s="301"/>
      <c r="D728" s="301"/>
      <c r="E728" s="302">
        <f>+IF(入力表!F$12=0,入力表!B738,入力表!J738)</f>
        <v>0</v>
      </c>
      <c r="F728" s="302"/>
      <c r="G728" s="302"/>
      <c r="H728" s="302" t="str">
        <f>IF(LEN(予定価格!G726)=0,"",IF(AND(LEN(予定価格!G726)=1,LEN(予定価格!H726)=1),0,IF(入力表!$F$1951=0,"",入力表!F738)))</f>
        <v/>
      </c>
      <c r="I728" s="302"/>
      <c r="J728" s="303"/>
      <c r="K728" s="298"/>
      <c r="L728" s="299"/>
      <c r="M728" s="299"/>
    </row>
    <row r="729" spans="1:13" ht="18" hidden="1" customHeight="1" x14ac:dyDescent="0.2">
      <c r="A729" s="300">
        <f>+入力表!A739</f>
        <v>0</v>
      </c>
      <c r="B729" s="301"/>
      <c r="C729" s="301"/>
      <c r="D729" s="301"/>
      <c r="E729" s="302">
        <f>+IF(入力表!F$12=0,入力表!B739,入力表!J739)</f>
        <v>0</v>
      </c>
      <c r="F729" s="302"/>
      <c r="G729" s="302"/>
      <c r="H729" s="302" t="str">
        <f>IF(LEN(予定価格!G727)=0,"",IF(AND(LEN(予定価格!G727)=1,LEN(予定価格!H727)=1),0,IF(入力表!$F$1951=0,"",入力表!F739)))</f>
        <v/>
      </c>
      <c r="I729" s="302"/>
      <c r="J729" s="303"/>
      <c r="K729" s="298"/>
      <c r="L729" s="299"/>
      <c r="M729" s="299"/>
    </row>
    <row r="730" spans="1:13" ht="18" hidden="1" customHeight="1" x14ac:dyDescent="0.2">
      <c r="A730" s="300">
        <f>+入力表!A740</f>
        <v>0</v>
      </c>
      <c r="B730" s="301"/>
      <c r="C730" s="301"/>
      <c r="D730" s="301"/>
      <c r="E730" s="302">
        <f>+IF(入力表!F$12=0,入力表!B740,入力表!J740)</f>
        <v>0</v>
      </c>
      <c r="F730" s="302"/>
      <c r="G730" s="302"/>
      <c r="H730" s="302" t="str">
        <f>IF(LEN(予定価格!G728)=0,"",IF(AND(LEN(予定価格!G728)=1,LEN(予定価格!H728)=1),0,IF(入力表!$F$1951=0,"",入力表!F740)))</f>
        <v/>
      </c>
      <c r="I730" s="302"/>
      <c r="J730" s="303"/>
      <c r="K730" s="298"/>
      <c r="L730" s="299"/>
      <c r="M730" s="299"/>
    </row>
    <row r="731" spans="1:13" ht="18" hidden="1" customHeight="1" x14ac:dyDescent="0.2">
      <c r="A731" s="300">
        <f>+入力表!A741</f>
        <v>0</v>
      </c>
      <c r="B731" s="301"/>
      <c r="C731" s="301"/>
      <c r="D731" s="301"/>
      <c r="E731" s="302">
        <f>+IF(入力表!F$12=0,入力表!B741,入力表!J741)</f>
        <v>0</v>
      </c>
      <c r="F731" s="302"/>
      <c r="G731" s="302"/>
      <c r="H731" s="302" t="str">
        <f>IF(LEN(予定価格!G729)=0,"",IF(AND(LEN(予定価格!G729)=1,LEN(予定価格!H729)=1),0,IF(入力表!$F$1951=0,"",入力表!F741)))</f>
        <v/>
      </c>
      <c r="I731" s="302"/>
      <c r="J731" s="303"/>
      <c r="K731" s="298"/>
      <c r="L731" s="299"/>
      <c r="M731" s="299"/>
    </row>
    <row r="732" spans="1:13" ht="18" hidden="1" customHeight="1" x14ac:dyDescent="0.2">
      <c r="A732" s="300">
        <f>+入力表!A742</f>
        <v>0</v>
      </c>
      <c r="B732" s="301"/>
      <c r="C732" s="301"/>
      <c r="D732" s="301"/>
      <c r="E732" s="302">
        <f>+IF(入力表!F$12=0,入力表!B742,入力表!J742)</f>
        <v>0</v>
      </c>
      <c r="F732" s="302"/>
      <c r="G732" s="302"/>
      <c r="H732" s="302" t="str">
        <f>IF(LEN(予定価格!G730)=0,"",IF(AND(LEN(予定価格!G730)=1,LEN(予定価格!H730)=1),0,IF(入力表!$F$1951=0,"",入力表!F742)))</f>
        <v/>
      </c>
      <c r="I732" s="302"/>
      <c r="J732" s="303"/>
      <c r="K732" s="298"/>
      <c r="L732" s="299"/>
      <c r="M732" s="299"/>
    </row>
    <row r="733" spans="1:13" ht="18" hidden="1" customHeight="1" x14ac:dyDescent="0.2">
      <c r="A733" s="300">
        <f>+入力表!A743</f>
        <v>0</v>
      </c>
      <c r="B733" s="301"/>
      <c r="C733" s="301"/>
      <c r="D733" s="301"/>
      <c r="E733" s="302">
        <f>+IF(入力表!F$12=0,入力表!B743,入力表!J743)</f>
        <v>0</v>
      </c>
      <c r="F733" s="302"/>
      <c r="G733" s="302"/>
      <c r="H733" s="302" t="str">
        <f>IF(LEN(予定価格!G731)=0,"",IF(AND(LEN(予定価格!G731)=1,LEN(予定価格!H731)=1),0,IF(入力表!$F$1951=0,"",入力表!F743)))</f>
        <v/>
      </c>
      <c r="I733" s="302"/>
      <c r="J733" s="303"/>
      <c r="K733" s="298"/>
      <c r="L733" s="299"/>
      <c r="M733" s="299"/>
    </row>
    <row r="734" spans="1:13" ht="18" hidden="1" customHeight="1" x14ac:dyDescent="0.2">
      <c r="A734" s="300">
        <f>+入力表!A744</f>
        <v>0</v>
      </c>
      <c r="B734" s="301"/>
      <c r="C734" s="301"/>
      <c r="D734" s="301"/>
      <c r="E734" s="302">
        <f>+IF(入力表!F$12=0,入力表!B744,入力表!J744)</f>
        <v>0</v>
      </c>
      <c r="F734" s="302"/>
      <c r="G734" s="302"/>
      <c r="H734" s="302" t="str">
        <f>IF(LEN(予定価格!G732)=0,"",IF(AND(LEN(予定価格!G732)=1,LEN(予定価格!H732)=1),0,IF(入力表!$F$1951=0,"",入力表!F744)))</f>
        <v/>
      </c>
      <c r="I734" s="302"/>
      <c r="J734" s="303"/>
      <c r="K734" s="298"/>
      <c r="L734" s="299"/>
      <c r="M734" s="299"/>
    </row>
    <row r="735" spans="1:13" ht="18" hidden="1" customHeight="1" x14ac:dyDescent="0.2">
      <c r="A735" s="300">
        <f>+入力表!A745</f>
        <v>0</v>
      </c>
      <c r="B735" s="301"/>
      <c r="C735" s="301"/>
      <c r="D735" s="301"/>
      <c r="E735" s="302">
        <f>+IF(入力表!F$12=0,入力表!B745,入力表!J745)</f>
        <v>0</v>
      </c>
      <c r="F735" s="302"/>
      <c r="G735" s="302"/>
      <c r="H735" s="302" t="str">
        <f>IF(LEN(予定価格!G733)=0,"",IF(AND(LEN(予定価格!G733)=1,LEN(予定価格!H733)=1),0,IF(入力表!$F$1951=0,"",入力表!F745)))</f>
        <v/>
      </c>
      <c r="I735" s="302"/>
      <c r="J735" s="303"/>
      <c r="K735" s="298"/>
      <c r="L735" s="299"/>
      <c r="M735" s="299"/>
    </row>
    <row r="736" spans="1:13" ht="18" hidden="1" customHeight="1" x14ac:dyDescent="0.2">
      <c r="A736" s="300">
        <f>+入力表!A746</f>
        <v>0</v>
      </c>
      <c r="B736" s="301"/>
      <c r="C736" s="301"/>
      <c r="D736" s="301"/>
      <c r="E736" s="302">
        <f>+IF(入力表!F$12=0,入力表!B746,入力表!J746)</f>
        <v>0</v>
      </c>
      <c r="F736" s="302"/>
      <c r="G736" s="302"/>
      <c r="H736" s="302" t="str">
        <f>IF(LEN(予定価格!G734)=0,"",IF(AND(LEN(予定価格!G734)=1,LEN(予定価格!H734)=1),0,IF(入力表!$F$1951=0,"",入力表!F746)))</f>
        <v/>
      </c>
      <c r="I736" s="302"/>
      <c r="J736" s="303"/>
      <c r="K736" s="298"/>
      <c r="L736" s="299"/>
      <c r="M736" s="299"/>
    </row>
    <row r="737" spans="1:13" ht="18" hidden="1" customHeight="1" x14ac:dyDescent="0.2">
      <c r="A737" s="300">
        <f>+入力表!A747</f>
        <v>0</v>
      </c>
      <c r="B737" s="301"/>
      <c r="C737" s="301"/>
      <c r="D737" s="301"/>
      <c r="E737" s="302">
        <f>+IF(入力表!F$12=0,入力表!B747,入力表!J747)</f>
        <v>0</v>
      </c>
      <c r="F737" s="302"/>
      <c r="G737" s="302"/>
      <c r="H737" s="302" t="str">
        <f>IF(LEN(予定価格!G735)=0,"",IF(AND(LEN(予定価格!G735)=1,LEN(予定価格!H735)=1),0,IF(入力表!$F$1951=0,"",入力表!F747)))</f>
        <v/>
      </c>
      <c r="I737" s="302"/>
      <c r="J737" s="303"/>
      <c r="K737" s="298"/>
      <c r="L737" s="299"/>
      <c r="M737" s="299"/>
    </row>
    <row r="738" spans="1:13" ht="18" hidden="1" customHeight="1" x14ac:dyDescent="0.2">
      <c r="A738" s="300">
        <f>+入力表!A748</f>
        <v>0</v>
      </c>
      <c r="B738" s="301"/>
      <c r="C738" s="301"/>
      <c r="D738" s="301"/>
      <c r="E738" s="302">
        <f>+IF(入力表!F$12=0,入力表!B748,入力表!J748)</f>
        <v>0</v>
      </c>
      <c r="F738" s="302"/>
      <c r="G738" s="302"/>
      <c r="H738" s="302" t="str">
        <f>IF(LEN(予定価格!G736)=0,"",IF(AND(LEN(予定価格!G736)=1,LEN(予定価格!H736)=1),0,IF(入力表!$F$1951=0,"",入力表!F748)))</f>
        <v/>
      </c>
      <c r="I738" s="302"/>
      <c r="J738" s="303"/>
      <c r="K738" s="298"/>
      <c r="L738" s="299"/>
      <c r="M738" s="299"/>
    </row>
    <row r="739" spans="1:13" ht="18" hidden="1" customHeight="1" x14ac:dyDescent="0.2">
      <c r="A739" s="300">
        <f>+入力表!A749</f>
        <v>0</v>
      </c>
      <c r="B739" s="301"/>
      <c r="C739" s="301"/>
      <c r="D739" s="301"/>
      <c r="E739" s="302">
        <f>+IF(入力表!F$12=0,入力表!B749,入力表!J749)</f>
        <v>0</v>
      </c>
      <c r="F739" s="302"/>
      <c r="G739" s="302"/>
      <c r="H739" s="302" t="str">
        <f>IF(LEN(予定価格!G737)=0,"",IF(AND(LEN(予定価格!G737)=1,LEN(予定価格!H737)=1),0,IF(入力表!$F$1951=0,"",入力表!F749)))</f>
        <v/>
      </c>
      <c r="I739" s="302"/>
      <c r="J739" s="303"/>
      <c r="K739" s="298"/>
      <c r="L739" s="299"/>
      <c r="M739" s="299"/>
    </row>
    <row r="740" spans="1:13" ht="18" hidden="1" customHeight="1" x14ac:dyDescent="0.2">
      <c r="A740" s="300">
        <f>+入力表!A750</f>
        <v>0</v>
      </c>
      <c r="B740" s="301"/>
      <c r="C740" s="301"/>
      <c r="D740" s="301"/>
      <c r="E740" s="302">
        <f>+IF(入力表!F$12=0,入力表!B750,入力表!J750)</f>
        <v>0</v>
      </c>
      <c r="F740" s="302"/>
      <c r="G740" s="302"/>
      <c r="H740" s="302" t="str">
        <f>IF(LEN(予定価格!G738)=0,"",IF(AND(LEN(予定価格!G738)=1,LEN(予定価格!H738)=1),0,IF(入力表!$F$1951=0,"",入力表!F750)))</f>
        <v/>
      </c>
      <c r="I740" s="302"/>
      <c r="J740" s="303"/>
      <c r="K740" s="298"/>
      <c r="L740" s="299"/>
      <c r="M740" s="299"/>
    </row>
    <row r="741" spans="1:13" ht="18" hidden="1" customHeight="1" x14ac:dyDescent="0.2">
      <c r="A741" s="300">
        <f>+入力表!A751</f>
        <v>0</v>
      </c>
      <c r="B741" s="301"/>
      <c r="C741" s="301"/>
      <c r="D741" s="301"/>
      <c r="E741" s="302">
        <f>+IF(入力表!F$12=0,入力表!B751,入力表!J751)</f>
        <v>0</v>
      </c>
      <c r="F741" s="302"/>
      <c r="G741" s="302"/>
      <c r="H741" s="302" t="str">
        <f>IF(LEN(予定価格!G739)=0,"",IF(AND(LEN(予定価格!G739)=1,LEN(予定価格!H739)=1),0,IF(入力表!$F$1951=0,"",入力表!F751)))</f>
        <v/>
      </c>
      <c r="I741" s="302"/>
      <c r="J741" s="303"/>
      <c r="K741" s="298"/>
      <c r="L741" s="299"/>
      <c r="M741" s="299"/>
    </row>
    <row r="742" spans="1:13" ht="18" hidden="1" customHeight="1" x14ac:dyDescent="0.2">
      <c r="A742" s="300">
        <f>+入力表!A752</f>
        <v>0</v>
      </c>
      <c r="B742" s="301"/>
      <c r="C742" s="301"/>
      <c r="D742" s="301"/>
      <c r="E742" s="302">
        <f>+IF(入力表!F$12=0,入力表!B752,入力表!J752)</f>
        <v>0</v>
      </c>
      <c r="F742" s="302"/>
      <c r="G742" s="302"/>
      <c r="H742" s="302" t="str">
        <f>IF(LEN(予定価格!G740)=0,"",IF(AND(LEN(予定価格!G740)=1,LEN(予定価格!H740)=1),0,IF(入力表!$F$1951=0,"",入力表!F752)))</f>
        <v/>
      </c>
      <c r="I742" s="302"/>
      <c r="J742" s="303"/>
      <c r="K742" s="298"/>
      <c r="L742" s="299"/>
      <c r="M742" s="299"/>
    </row>
    <row r="743" spans="1:13" ht="18" hidden="1" customHeight="1" x14ac:dyDescent="0.2">
      <c r="A743" s="300">
        <f>+入力表!A753</f>
        <v>0</v>
      </c>
      <c r="B743" s="301"/>
      <c r="C743" s="301"/>
      <c r="D743" s="301"/>
      <c r="E743" s="302">
        <f>+IF(入力表!F$12=0,入力表!B753,入力表!J753)</f>
        <v>0</v>
      </c>
      <c r="F743" s="302"/>
      <c r="G743" s="302"/>
      <c r="H743" s="302" t="str">
        <f>IF(LEN(予定価格!G741)=0,"",IF(AND(LEN(予定価格!G741)=1,LEN(予定価格!H741)=1),0,IF(入力表!$F$1951=0,"",入力表!F753)))</f>
        <v/>
      </c>
      <c r="I743" s="302"/>
      <c r="J743" s="303"/>
      <c r="K743" s="298"/>
      <c r="L743" s="299"/>
      <c r="M743" s="299"/>
    </row>
    <row r="744" spans="1:13" ht="18" hidden="1" customHeight="1" x14ac:dyDescent="0.2">
      <c r="A744" s="300">
        <f>+入力表!A754</f>
        <v>0</v>
      </c>
      <c r="B744" s="301"/>
      <c r="C744" s="301"/>
      <c r="D744" s="301"/>
      <c r="E744" s="302">
        <f>+IF(入力表!F$12=0,入力表!B754,入力表!J754)</f>
        <v>0</v>
      </c>
      <c r="F744" s="302"/>
      <c r="G744" s="302"/>
      <c r="H744" s="302" t="str">
        <f>IF(LEN(予定価格!G742)=0,"",IF(AND(LEN(予定価格!G742)=1,LEN(予定価格!H742)=1),0,IF(入力表!$F$1951=0,"",入力表!F754)))</f>
        <v/>
      </c>
      <c r="I744" s="302"/>
      <c r="J744" s="303"/>
      <c r="K744" s="298"/>
      <c r="L744" s="299"/>
      <c r="M744" s="299"/>
    </row>
    <row r="745" spans="1:13" ht="18" hidden="1" customHeight="1" x14ac:dyDescent="0.2">
      <c r="A745" s="300">
        <f>+入力表!A755</f>
        <v>0</v>
      </c>
      <c r="B745" s="301"/>
      <c r="C745" s="301"/>
      <c r="D745" s="301"/>
      <c r="E745" s="302">
        <f>+IF(入力表!F$12=0,入力表!B755,入力表!J755)</f>
        <v>0</v>
      </c>
      <c r="F745" s="302"/>
      <c r="G745" s="302"/>
      <c r="H745" s="302" t="str">
        <f>IF(LEN(予定価格!G743)=0,"",IF(AND(LEN(予定価格!G743)=1,LEN(予定価格!H743)=1),0,IF(入力表!$F$1951=0,"",入力表!F755)))</f>
        <v/>
      </c>
      <c r="I745" s="302"/>
      <c r="J745" s="303"/>
      <c r="K745" s="298"/>
      <c r="L745" s="299"/>
      <c r="M745" s="299"/>
    </row>
    <row r="746" spans="1:13" ht="18" hidden="1" customHeight="1" x14ac:dyDescent="0.2">
      <c r="A746" s="300">
        <f>+入力表!A756</f>
        <v>0</v>
      </c>
      <c r="B746" s="301"/>
      <c r="C746" s="301"/>
      <c r="D746" s="301"/>
      <c r="E746" s="302">
        <f>+IF(入力表!F$12=0,入力表!B756,入力表!J756)</f>
        <v>0</v>
      </c>
      <c r="F746" s="302"/>
      <c r="G746" s="302"/>
      <c r="H746" s="302" t="str">
        <f>IF(LEN(予定価格!G744)=0,"",IF(AND(LEN(予定価格!G744)=1,LEN(予定価格!H744)=1),0,IF(入力表!$F$1951=0,"",入力表!F756)))</f>
        <v/>
      </c>
      <c r="I746" s="302"/>
      <c r="J746" s="303"/>
      <c r="K746" s="298"/>
      <c r="L746" s="299"/>
      <c r="M746" s="299"/>
    </row>
    <row r="747" spans="1:13" ht="18" hidden="1" customHeight="1" x14ac:dyDescent="0.2">
      <c r="A747" s="300">
        <f>+入力表!A757</f>
        <v>0</v>
      </c>
      <c r="B747" s="301"/>
      <c r="C747" s="301"/>
      <c r="D747" s="301"/>
      <c r="E747" s="302">
        <f>+IF(入力表!F$12=0,入力表!B757,入力表!J757)</f>
        <v>0</v>
      </c>
      <c r="F747" s="302"/>
      <c r="G747" s="302"/>
      <c r="H747" s="302" t="str">
        <f>IF(LEN(予定価格!G745)=0,"",IF(AND(LEN(予定価格!G745)=1,LEN(予定価格!H745)=1),0,IF(入力表!$F$1951=0,"",入力表!F757)))</f>
        <v/>
      </c>
      <c r="I747" s="302"/>
      <c r="J747" s="303"/>
      <c r="K747" s="298"/>
      <c r="L747" s="299"/>
      <c r="M747" s="299"/>
    </row>
    <row r="748" spans="1:13" ht="18" hidden="1" customHeight="1" x14ac:dyDescent="0.2">
      <c r="A748" s="300">
        <f>+入力表!A758</f>
        <v>0</v>
      </c>
      <c r="B748" s="301"/>
      <c r="C748" s="301"/>
      <c r="D748" s="301"/>
      <c r="E748" s="302">
        <f>+IF(入力表!F$12=0,入力表!B758,入力表!J758)</f>
        <v>0</v>
      </c>
      <c r="F748" s="302"/>
      <c r="G748" s="302"/>
      <c r="H748" s="302" t="str">
        <f>IF(LEN(予定価格!G746)=0,"",IF(AND(LEN(予定価格!G746)=1,LEN(予定価格!H746)=1),0,IF(入力表!$F$1951=0,"",入力表!F758)))</f>
        <v/>
      </c>
      <c r="I748" s="302"/>
      <c r="J748" s="303"/>
      <c r="K748" s="298"/>
      <c r="L748" s="299"/>
      <c r="M748" s="299"/>
    </row>
    <row r="749" spans="1:13" ht="18" hidden="1" customHeight="1" x14ac:dyDescent="0.2">
      <c r="A749" s="300">
        <f>+入力表!A759</f>
        <v>0</v>
      </c>
      <c r="B749" s="301"/>
      <c r="C749" s="301"/>
      <c r="D749" s="301"/>
      <c r="E749" s="302">
        <f>+IF(入力表!F$12=0,入力表!B759,入力表!J759)</f>
        <v>0</v>
      </c>
      <c r="F749" s="302"/>
      <c r="G749" s="302"/>
      <c r="H749" s="302" t="str">
        <f>IF(LEN(予定価格!G747)=0,"",IF(AND(LEN(予定価格!G747)=1,LEN(予定価格!H747)=1),0,IF(入力表!$F$1951=0,"",入力表!F759)))</f>
        <v/>
      </c>
      <c r="I749" s="302"/>
      <c r="J749" s="303"/>
      <c r="K749" s="298"/>
      <c r="L749" s="299"/>
      <c r="M749" s="299"/>
    </row>
    <row r="750" spans="1:13" ht="18" hidden="1" customHeight="1" x14ac:dyDescent="0.2">
      <c r="A750" s="300">
        <f>+入力表!A760</f>
        <v>0</v>
      </c>
      <c r="B750" s="301"/>
      <c r="C750" s="301"/>
      <c r="D750" s="301"/>
      <c r="E750" s="302">
        <f>+IF(入力表!F$12=0,入力表!B760,入力表!J760)</f>
        <v>0</v>
      </c>
      <c r="F750" s="302"/>
      <c r="G750" s="302"/>
      <c r="H750" s="302" t="str">
        <f>IF(LEN(予定価格!G748)=0,"",IF(AND(LEN(予定価格!G748)=1,LEN(予定価格!H748)=1),0,IF(入力表!$F$1951=0,"",入力表!F760)))</f>
        <v/>
      </c>
      <c r="I750" s="302"/>
      <c r="J750" s="303"/>
      <c r="K750" s="298"/>
      <c r="L750" s="299"/>
      <c r="M750" s="299"/>
    </row>
    <row r="751" spans="1:13" ht="18" hidden="1" customHeight="1" x14ac:dyDescent="0.2">
      <c r="A751" s="300">
        <f>+入力表!A761</f>
        <v>0</v>
      </c>
      <c r="B751" s="301"/>
      <c r="C751" s="301"/>
      <c r="D751" s="301"/>
      <c r="E751" s="302">
        <f>+IF(入力表!F$12=0,入力表!B761,入力表!J761)</f>
        <v>0</v>
      </c>
      <c r="F751" s="302"/>
      <c r="G751" s="302"/>
      <c r="H751" s="302" t="str">
        <f>IF(LEN(予定価格!G749)=0,"",IF(AND(LEN(予定価格!G749)=1,LEN(予定価格!H749)=1),0,IF(入力表!$F$1951=0,"",入力表!F761)))</f>
        <v/>
      </c>
      <c r="I751" s="302"/>
      <c r="J751" s="303"/>
      <c r="K751" s="298"/>
      <c r="L751" s="299"/>
      <c r="M751" s="299"/>
    </row>
    <row r="752" spans="1:13" ht="18" hidden="1" customHeight="1" x14ac:dyDescent="0.2">
      <c r="A752" s="300">
        <f>+入力表!A762</f>
        <v>0</v>
      </c>
      <c r="B752" s="301"/>
      <c r="C752" s="301"/>
      <c r="D752" s="301"/>
      <c r="E752" s="302">
        <f>+IF(入力表!F$12=0,入力表!B762,入力表!J762)</f>
        <v>0</v>
      </c>
      <c r="F752" s="302"/>
      <c r="G752" s="302"/>
      <c r="H752" s="302" t="str">
        <f>IF(LEN(予定価格!G750)=0,"",IF(AND(LEN(予定価格!G750)=1,LEN(予定価格!H750)=1),0,IF(入力表!$F$1951=0,"",入力表!F762)))</f>
        <v/>
      </c>
      <c r="I752" s="302"/>
      <c r="J752" s="303"/>
      <c r="K752" s="298"/>
      <c r="L752" s="299"/>
      <c r="M752" s="299"/>
    </row>
    <row r="753" spans="1:13" ht="18" hidden="1" customHeight="1" x14ac:dyDescent="0.2">
      <c r="A753" s="300">
        <f>+入力表!A763</f>
        <v>0</v>
      </c>
      <c r="B753" s="301"/>
      <c r="C753" s="301"/>
      <c r="D753" s="301"/>
      <c r="E753" s="302">
        <f>+IF(入力表!F$12=0,入力表!B763,入力表!J763)</f>
        <v>0</v>
      </c>
      <c r="F753" s="302"/>
      <c r="G753" s="302"/>
      <c r="H753" s="302" t="str">
        <f>IF(LEN(予定価格!G751)=0,"",IF(AND(LEN(予定価格!G751)=1,LEN(予定価格!H751)=1),0,IF(入力表!$F$1951=0,"",入力表!F763)))</f>
        <v/>
      </c>
      <c r="I753" s="302"/>
      <c r="J753" s="303"/>
      <c r="K753" s="298"/>
      <c r="L753" s="299"/>
      <c r="M753" s="299"/>
    </row>
    <row r="754" spans="1:13" ht="18" hidden="1" customHeight="1" x14ac:dyDescent="0.2">
      <c r="A754" s="300">
        <f>+入力表!A764</f>
        <v>0</v>
      </c>
      <c r="B754" s="301"/>
      <c r="C754" s="301"/>
      <c r="D754" s="301"/>
      <c r="E754" s="302">
        <f>+IF(入力表!F$12=0,入力表!B764,入力表!J764)</f>
        <v>0</v>
      </c>
      <c r="F754" s="302"/>
      <c r="G754" s="302"/>
      <c r="H754" s="302" t="str">
        <f>IF(LEN(予定価格!G752)=0,"",IF(AND(LEN(予定価格!G752)=1,LEN(予定価格!H752)=1),0,IF(入力表!$F$1951=0,"",入力表!F764)))</f>
        <v/>
      </c>
      <c r="I754" s="302"/>
      <c r="J754" s="303"/>
      <c r="K754" s="298"/>
      <c r="L754" s="299"/>
      <c r="M754" s="299"/>
    </row>
    <row r="755" spans="1:13" ht="18" hidden="1" customHeight="1" x14ac:dyDescent="0.2">
      <c r="A755" s="300">
        <f>+入力表!A765</f>
        <v>0</v>
      </c>
      <c r="B755" s="301"/>
      <c r="C755" s="301"/>
      <c r="D755" s="301"/>
      <c r="E755" s="302">
        <f>+IF(入力表!F$12=0,入力表!B765,入力表!J765)</f>
        <v>0</v>
      </c>
      <c r="F755" s="302"/>
      <c r="G755" s="302"/>
      <c r="H755" s="302" t="str">
        <f>IF(LEN(予定価格!G753)=0,"",IF(AND(LEN(予定価格!G753)=1,LEN(予定価格!H753)=1),0,IF(入力表!$F$1951=0,"",入力表!F765)))</f>
        <v/>
      </c>
      <c r="I755" s="302"/>
      <c r="J755" s="303"/>
      <c r="K755" s="298"/>
      <c r="L755" s="299"/>
      <c r="M755" s="299"/>
    </row>
    <row r="756" spans="1:13" ht="18" hidden="1" customHeight="1" x14ac:dyDescent="0.2">
      <c r="A756" s="300">
        <f>+入力表!A766</f>
        <v>0</v>
      </c>
      <c r="B756" s="301"/>
      <c r="C756" s="301"/>
      <c r="D756" s="301"/>
      <c r="E756" s="302">
        <f>+IF(入力表!F$12=0,入力表!B766,入力表!J766)</f>
        <v>0</v>
      </c>
      <c r="F756" s="302"/>
      <c r="G756" s="302"/>
      <c r="H756" s="302" t="str">
        <f>IF(LEN(予定価格!G754)=0,"",IF(AND(LEN(予定価格!G754)=1,LEN(予定価格!H754)=1),0,IF(入力表!$F$1951=0,"",入力表!F766)))</f>
        <v/>
      </c>
      <c r="I756" s="302"/>
      <c r="J756" s="303"/>
      <c r="K756" s="298"/>
      <c r="L756" s="299"/>
      <c r="M756" s="299"/>
    </row>
    <row r="757" spans="1:13" ht="18" hidden="1" customHeight="1" x14ac:dyDescent="0.2">
      <c r="A757" s="300">
        <f>+入力表!A767</f>
        <v>0</v>
      </c>
      <c r="B757" s="301"/>
      <c r="C757" s="301"/>
      <c r="D757" s="301"/>
      <c r="E757" s="302">
        <f>+IF(入力表!F$12=0,入力表!B767,入力表!J767)</f>
        <v>0</v>
      </c>
      <c r="F757" s="302"/>
      <c r="G757" s="302"/>
      <c r="H757" s="302" t="str">
        <f>IF(LEN(予定価格!G755)=0,"",IF(AND(LEN(予定価格!G755)=1,LEN(予定価格!H755)=1),0,IF(入力表!$F$1951=0,"",入力表!F767)))</f>
        <v/>
      </c>
      <c r="I757" s="302"/>
      <c r="J757" s="303"/>
      <c r="K757" s="298"/>
      <c r="L757" s="299"/>
      <c r="M757" s="299"/>
    </row>
    <row r="758" spans="1:13" ht="18" hidden="1" customHeight="1" x14ac:dyDescent="0.2">
      <c r="A758" s="300">
        <f>+入力表!A768</f>
        <v>0</v>
      </c>
      <c r="B758" s="301"/>
      <c r="C758" s="301"/>
      <c r="D758" s="301"/>
      <c r="E758" s="302">
        <f>+IF(入力表!F$12=0,入力表!B768,入力表!J768)</f>
        <v>0</v>
      </c>
      <c r="F758" s="302"/>
      <c r="G758" s="302"/>
      <c r="H758" s="302" t="str">
        <f>IF(LEN(予定価格!G756)=0,"",IF(AND(LEN(予定価格!G756)=1,LEN(予定価格!H756)=1),0,IF(入力表!$F$1951=0,"",入力表!F768)))</f>
        <v/>
      </c>
      <c r="I758" s="302"/>
      <c r="J758" s="303"/>
      <c r="K758" s="298"/>
      <c r="L758" s="299"/>
      <c r="M758" s="299"/>
    </row>
    <row r="759" spans="1:13" ht="18" hidden="1" customHeight="1" x14ac:dyDescent="0.2">
      <c r="A759" s="300">
        <f>+入力表!A769</f>
        <v>0</v>
      </c>
      <c r="B759" s="301"/>
      <c r="C759" s="301"/>
      <c r="D759" s="301"/>
      <c r="E759" s="302">
        <f>+IF(入力表!F$12=0,入力表!B769,入力表!J769)</f>
        <v>0</v>
      </c>
      <c r="F759" s="302"/>
      <c r="G759" s="302"/>
      <c r="H759" s="302" t="str">
        <f>IF(LEN(予定価格!G757)=0,"",IF(AND(LEN(予定価格!G757)=1,LEN(予定価格!H757)=1),0,IF(入力表!$F$1951=0,"",入力表!F769)))</f>
        <v/>
      </c>
      <c r="I759" s="302"/>
      <c r="J759" s="303"/>
      <c r="K759" s="298"/>
      <c r="L759" s="299"/>
      <c r="M759" s="299"/>
    </row>
    <row r="760" spans="1:13" ht="18" hidden="1" customHeight="1" x14ac:dyDescent="0.2">
      <c r="A760" s="300">
        <f>+入力表!A770</f>
        <v>0</v>
      </c>
      <c r="B760" s="301"/>
      <c r="C760" s="301"/>
      <c r="D760" s="301"/>
      <c r="E760" s="302">
        <f>+IF(入力表!F$12=0,入力表!B770,入力表!J770)</f>
        <v>0</v>
      </c>
      <c r="F760" s="302"/>
      <c r="G760" s="302"/>
      <c r="H760" s="302" t="str">
        <f>IF(LEN(予定価格!G758)=0,"",IF(AND(LEN(予定価格!G758)=1,LEN(予定価格!H758)=1),0,IF(入力表!$F$1951=0,"",入力表!F770)))</f>
        <v/>
      </c>
      <c r="I760" s="302"/>
      <c r="J760" s="303"/>
      <c r="K760" s="298"/>
      <c r="L760" s="299"/>
      <c r="M760" s="299"/>
    </row>
    <row r="761" spans="1:13" ht="18" hidden="1" customHeight="1" x14ac:dyDescent="0.2">
      <c r="A761" s="300">
        <f>+入力表!A771</f>
        <v>0</v>
      </c>
      <c r="B761" s="301"/>
      <c r="C761" s="301"/>
      <c r="D761" s="301"/>
      <c r="E761" s="302">
        <f>+IF(入力表!F$12=0,入力表!B771,入力表!J771)</f>
        <v>0</v>
      </c>
      <c r="F761" s="302"/>
      <c r="G761" s="302"/>
      <c r="H761" s="302" t="str">
        <f>IF(LEN(予定価格!G759)=0,"",IF(AND(LEN(予定価格!G759)=1,LEN(予定価格!H759)=1),0,IF(入力表!$F$1951=0,"",入力表!F771)))</f>
        <v/>
      </c>
      <c r="I761" s="302"/>
      <c r="J761" s="303"/>
      <c r="K761" s="298"/>
      <c r="L761" s="299"/>
      <c r="M761" s="299"/>
    </row>
    <row r="762" spans="1:13" ht="18" hidden="1" customHeight="1" x14ac:dyDescent="0.2">
      <c r="A762" s="300">
        <f>+入力表!A772</f>
        <v>0</v>
      </c>
      <c r="B762" s="301"/>
      <c r="C762" s="301"/>
      <c r="D762" s="301"/>
      <c r="E762" s="302">
        <f>+IF(入力表!F$12=0,入力表!B772,入力表!J772)</f>
        <v>0</v>
      </c>
      <c r="F762" s="302"/>
      <c r="G762" s="302"/>
      <c r="H762" s="302" t="str">
        <f>IF(LEN(予定価格!G760)=0,"",IF(AND(LEN(予定価格!G760)=1,LEN(予定価格!H760)=1),0,IF(入力表!$F$1951=0,"",入力表!F772)))</f>
        <v/>
      </c>
      <c r="I762" s="302"/>
      <c r="J762" s="303"/>
      <c r="K762" s="298"/>
      <c r="L762" s="299"/>
      <c r="M762" s="299"/>
    </row>
    <row r="763" spans="1:13" ht="18" hidden="1" customHeight="1" x14ac:dyDescent="0.2">
      <c r="A763" s="300">
        <f>+入力表!A773</f>
        <v>0</v>
      </c>
      <c r="B763" s="301"/>
      <c r="C763" s="301"/>
      <c r="D763" s="301"/>
      <c r="E763" s="302">
        <f>+IF(入力表!F$12=0,入力表!B773,入力表!J773)</f>
        <v>0</v>
      </c>
      <c r="F763" s="302"/>
      <c r="G763" s="302"/>
      <c r="H763" s="302" t="str">
        <f>IF(LEN(予定価格!G761)=0,"",IF(AND(LEN(予定価格!G761)=1,LEN(予定価格!H761)=1),0,IF(入力表!$F$1951=0,"",入力表!F773)))</f>
        <v/>
      </c>
      <c r="I763" s="302"/>
      <c r="J763" s="303"/>
      <c r="K763" s="298"/>
      <c r="L763" s="299"/>
      <c r="M763" s="299"/>
    </row>
    <row r="764" spans="1:13" ht="18" hidden="1" customHeight="1" x14ac:dyDescent="0.2">
      <c r="A764" s="300">
        <f>+入力表!A774</f>
        <v>0</v>
      </c>
      <c r="B764" s="301"/>
      <c r="C764" s="301"/>
      <c r="D764" s="301"/>
      <c r="E764" s="302">
        <f>+IF(入力表!F$12=0,入力表!B774,入力表!J774)</f>
        <v>0</v>
      </c>
      <c r="F764" s="302"/>
      <c r="G764" s="302"/>
      <c r="H764" s="302" t="str">
        <f>IF(LEN(予定価格!G762)=0,"",IF(AND(LEN(予定価格!G762)=1,LEN(予定価格!H762)=1),0,IF(入力表!$F$1951=0,"",入力表!F774)))</f>
        <v/>
      </c>
      <c r="I764" s="302"/>
      <c r="J764" s="303"/>
      <c r="K764" s="298"/>
      <c r="L764" s="299"/>
      <c r="M764" s="299"/>
    </row>
    <row r="765" spans="1:13" ht="18" hidden="1" customHeight="1" x14ac:dyDescent="0.2">
      <c r="A765" s="300">
        <f>+入力表!A775</f>
        <v>0</v>
      </c>
      <c r="B765" s="301"/>
      <c r="C765" s="301"/>
      <c r="D765" s="301"/>
      <c r="E765" s="302">
        <f>+IF(入力表!F$12=0,入力表!B775,入力表!J775)</f>
        <v>0</v>
      </c>
      <c r="F765" s="302"/>
      <c r="G765" s="302"/>
      <c r="H765" s="302" t="str">
        <f>IF(LEN(予定価格!G763)=0,"",IF(AND(LEN(予定価格!G763)=1,LEN(予定価格!H763)=1),0,IF(入力表!$F$1951=0,"",入力表!F775)))</f>
        <v/>
      </c>
      <c r="I765" s="302"/>
      <c r="J765" s="303"/>
      <c r="K765" s="298">
        <f t="shared" ref="K765" si="7">SUM(E766:G806)</f>
        <v>0</v>
      </c>
      <c r="L765" s="299">
        <f>K765*入力表!D1953</f>
        <v>0</v>
      </c>
      <c r="M765" s="299">
        <f>K765+L765</f>
        <v>0</v>
      </c>
    </row>
    <row r="766" spans="1:13" ht="18" hidden="1" customHeight="1" x14ac:dyDescent="0.2">
      <c r="A766" s="300">
        <f>+入力表!A776</f>
        <v>0</v>
      </c>
      <c r="B766" s="301"/>
      <c r="C766" s="301"/>
      <c r="D766" s="301"/>
      <c r="E766" s="302">
        <f>+IF(入力表!F$12=0,入力表!B776,入力表!J776)</f>
        <v>0</v>
      </c>
      <c r="F766" s="302"/>
      <c r="G766" s="302"/>
      <c r="H766" s="302" t="str">
        <f>IF(LEN(予定価格!G764)=0,"",IF(AND(LEN(予定価格!G764)=1,LEN(予定価格!H764)=1),0,IF(入力表!$F$1951=0,"",入力表!F776)))</f>
        <v/>
      </c>
      <c r="I766" s="302"/>
      <c r="J766" s="303"/>
      <c r="K766" s="298"/>
      <c r="L766" s="299"/>
      <c r="M766" s="299"/>
    </row>
    <row r="767" spans="1:13" ht="18" hidden="1" customHeight="1" x14ac:dyDescent="0.2">
      <c r="A767" s="300">
        <f>+入力表!A777</f>
        <v>0</v>
      </c>
      <c r="B767" s="301"/>
      <c r="C767" s="301"/>
      <c r="D767" s="301"/>
      <c r="E767" s="302">
        <f>+IF(入力表!F$12=0,入力表!B777,入力表!J777)</f>
        <v>0</v>
      </c>
      <c r="F767" s="302"/>
      <c r="G767" s="302"/>
      <c r="H767" s="302" t="str">
        <f>IF(LEN(予定価格!G765)=0,"",IF(AND(LEN(予定価格!G765)=1,LEN(予定価格!H765)=1),0,IF(入力表!$F$1951=0,"",入力表!F777)))</f>
        <v/>
      </c>
      <c r="I767" s="302"/>
      <c r="J767" s="303"/>
      <c r="K767" s="298"/>
      <c r="L767" s="299"/>
      <c r="M767" s="299"/>
    </row>
    <row r="768" spans="1:13" ht="18" hidden="1" customHeight="1" x14ac:dyDescent="0.2">
      <c r="A768" s="300">
        <f>+入力表!A778</f>
        <v>0</v>
      </c>
      <c r="B768" s="301"/>
      <c r="C768" s="301"/>
      <c r="D768" s="301"/>
      <c r="E768" s="302">
        <f>+IF(入力表!F$12=0,入力表!B778,入力表!J778)</f>
        <v>0</v>
      </c>
      <c r="F768" s="302"/>
      <c r="G768" s="302"/>
      <c r="H768" s="302" t="str">
        <f>IF(LEN(予定価格!G766)=0,"",IF(AND(LEN(予定価格!G766)=1,LEN(予定価格!H766)=1),0,IF(入力表!$F$1951=0,"",入力表!F778)))</f>
        <v/>
      </c>
      <c r="I768" s="302"/>
      <c r="J768" s="303"/>
      <c r="K768" s="298"/>
      <c r="L768" s="299"/>
      <c r="M768" s="299"/>
    </row>
    <row r="769" spans="1:13" ht="18" hidden="1" customHeight="1" x14ac:dyDescent="0.2">
      <c r="A769" s="300">
        <f>+入力表!A779</f>
        <v>0</v>
      </c>
      <c r="B769" s="301"/>
      <c r="C769" s="301"/>
      <c r="D769" s="301"/>
      <c r="E769" s="302">
        <f>+IF(入力表!F$12=0,入力表!B779,入力表!J779)</f>
        <v>0</v>
      </c>
      <c r="F769" s="302"/>
      <c r="G769" s="302"/>
      <c r="H769" s="302" t="str">
        <f>IF(LEN(予定価格!G767)=0,"",IF(AND(LEN(予定価格!G767)=1,LEN(予定価格!H767)=1),0,IF(入力表!$F$1951=0,"",入力表!F779)))</f>
        <v/>
      </c>
      <c r="I769" s="302"/>
      <c r="J769" s="303"/>
      <c r="K769" s="298"/>
      <c r="L769" s="299"/>
      <c r="M769" s="299"/>
    </row>
    <row r="770" spans="1:13" ht="18" hidden="1" customHeight="1" x14ac:dyDescent="0.2">
      <c r="A770" s="300">
        <f>+入力表!A780</f>
        <v>0</v>
      </c>
      <c r="B770" s="301"/>
      <c r="C770" s="301"/>
      <c r="D770" s="301"/>
      <c r="E770" s="302">
        <f>+IF(入力表!F$12=0,入力表!B780,入力表!J780)</f>
        <v>0</v>
      </c>
      <c r="F770" s="302"/>
      <c r="G770" s="302"/>
      <c r="H770" s="302" t="str">
        <f>IF(LEN(予定価格!G768)=0,"",IF(AND(LEN(予定価格!G768)=1,LEN(予定価格!H768)=1),0,IF(入力表!$F$1951=0,"",入力表!F780)))</f>
        <v/>
      </c>
      <c r="I770" s="302"/>
      <c r="J770" s="303"/>
      <c r="K770" s="298"/>
      <c r="L770" s="299"/>
      <c r="M770" s="299"/>
    </row>
    <row r="771" spans="1:13" ht="18" hidden="1" customHeight="1" x14ac:dyDescent="0.2">
      <c r="A771" s="300">
        <f>+入力表!A781</f>
        <v>0</v>
      </c>
      <c r="B771" s="301"/>
      <c r="C771" s="301"/>
      <c r="D771" s="301"/>
      <c r="E771" s="302">
        <f>+IF(入力表!F$12=0,入力表!B781,入力表!J781)</f>
        <v>0</v>
      </c>
      <c r="F771" s="302"/>
      <c r="G771" s="302"/>
      <c r="H771" s="302" t="str">
        <f>IF(LEN(予定価格!G769)=0,"",IF(AND(LEN(予定価格!G769)=1,LEN(予定価格!H769)=1),0,IF(入力表!$F$1951=0,"",入力表!F781)))</f>
        <v/>
      </c>
      <c r="I771" s="302"/>
      <c r="J771" s="303"/>
      <c r="K771" s="298"/>
      <c r="L771" s="299"/>
      <c r="M771" s="299"/>
    </row>
    <row r="772" spans="1:13" ht="18" hidden="1" customHeight="1" x14ac:dyDescent="0.2">
      <c r="A772" s="300">
        <f>+入力表!A782</f>
        <v>0</v>
      </c>
      <c r="B772" s="301"/>
      <c r="C772" s="301"/>
      <c r="D772" s="301"/>
      <c r="E772" s="302">
        <f>+IF(入力表!F$12=0,入力表!B782,入力表!J782)</f>
        <v>0</v>
      </c>
      <c r="F772" s="302"/>
      <c r="G772" s="302"/>
      <c r="H772" s="302" t="str">
        <f>IF(LEN(予定価格!G770)=0,"",IF(AND(LEN(予定価格!G770)=1,LEN(予定価格!H770)=1),0,IF(入力表!$F$1951=0,"",入力表!F782)))</f>
        <v/>
      </c>
      <c r="I772" s="302"/>
      <c r="J772" s="303"/>
      <c r="K772" s="298"/>
      <c r="L772" s="299"/>
      <c r="M772" s="299"/>
    </row>
    <row r="773" spans="1:13" ht="18" hidden="1" customHeight="1" x14ac:dyDescent="0.2">
      <c r="A773" s="300">
        <f>+入力表!A783</f>
        <v>0</v>
      </c>
      <c r="B773" s="301"/>
      <c r="C773" s="301"/>
      <c r="D773" s="301"/>
      <c r="E773" s="302">
        <f>+IF(入力表!F$12=0,入力表!B783,入力表!J783)</f>
        <v>0</v>
      </c>
      <c r="F773" s="302"/>
      <c r="G773" s="302"/>
      <c r="H773" s="302" t="str">
        <f>IF(LEN(予定価格!G771)=0,"",IF(AND(LEN(予定価格!G771)=1,LEN(予定価格!H771)=1),0,IF(入力表!$F$1951=0,"",入力表!F783)))</f>
        <v/>
      </c>
      <c r="I773" s="302"/>
      <c r="J773" s="303"/>
      <c r="K773" s="298"/>
      <c r="L773" s="299"/>
      <c r="M773" s="299"/>
    </row>
    <row r="774" spans="1:13" ht="18" hidden="1" customHeight="1" x14ac:dyDescent="0.2">
      <c r="A774" s="300">
        <f>+入力表!A784</f>
        <v>0</v>
      </c>
      <c r="B774" s="301"/>
      <c r="C774" s="301"/>
      <c r="D774" s="301"/>
      <c r="E774" s="302">
        <f>+IF(入力表!F$12=0,入力表!B784,入力表!J784)</f>
        <v>0</v>
      </c>
      <c r="F774" s="302"/>
      <c r="G774" s="302"/>
      <c r="H774" s="302" t="str">
        <f>IF(LEN(予定価格!G772)=0,"",IF(AND(LEN(予定価格!G772)=1,LEN(予定価格!H772)=1),0,IF(入力表!$F$1951=0,"",入力表!F784)))</f>
        <v/>
      </c>
      <c r="I774" s="302"/>
      <c r="J774" s="303"/>
      <c r="K774" s="298"/>
      <c r="L774" s="299"/>
      <c r="M774" s="299"/>
    </row>
    <row r="775" spans="1:13" ht="18" hidden="1" customHeight="1" x14ac:dyDescent="0.2">
      <c r="A775" s="300">
        <f>+入力表!A785</f>
        <v>0</v>
      </c>
      <c r="B775" s="301"/>
      <c r="C775" s="301"/>
      <c r="D775" s="301"/>
      <c r="E775" s="302">
        <f>+IF(入力表!F$12=0,入力表!B785,入力表!J785)</f>
        <v>0</v>
      </c>
      <c r="F775" s="302"/>
      <c r="G775" s="302"/>
      <c r="H775" s="302" t="str">
        <f>IF(LEN(予定価格!G773)=0,"",IF(AND(LEN(予定価格!G773)=1,LEN(予定価格!H773)=1),0,IF(入力表!$F$1951=0,"",入力表!F785)))</f>
        <v/>
      </c>
      <c r="I775" s="302"/>
      <c r="J775" s="303"/>
      <c r="K775" s="298"/>
      <c r="L775" s="299"/>
      <c r="M775" s="299"/>
    </row>
    <row r="776" spans="1:13" ht="18" hidden="1" customHeight="1" x14ac:dyDescent="0.2">
      <c r="A776" s="300">
        <f>+入力表!A786</f>
        <v>0</v>
      </c>
      <c r="B776" s="301"/>
      <c r="C776" s="301"/>
      <c r="D776" s="301"/>
      <c r="E776" s="302">
        <f>+IF(入力表!F$12=0,入力表!B786,入力表!J786)</f>
        <v>0</v>
      </c>
      <c r="F776" s="302"/>
      <c r="G776" s="302"/>
      <c r="H776" s="302" t="str">
        <f>IF(LEN(予定価格!G774)=0,"",IF(AND(LEN(予定価格!G774)=1,LEN(予定価格!H774)=1),0,IF(入力表!$F$1951=0,"",入力表!F786)))</f>
        <v/>
      </c>
      <c r="I776" s="302"/>
      <c r="J776" s="303"/>
      <c r="K776" s="298"/>
      <c r="L776" s="299"/>
      <c r="M776" s="299"/>
    </row>
    <row r="777" spans="1:13" ht="18" hidden="1" customHeight="1" x14ac:dyDescent="0.2">
      <c r="A777" s="300">
        <f>+入力表!A787</f>
        <v>0</v>
      </c>
      <c r="B777" s="301"/>
      <c r="C777" s="301"/>
      <c r="D777" s="301"/>
      <c r="E777" s="302">
        <f>+IF(入力表!F$12=0,入力表!B787,入力表!J787)</f>
        <v>0</v>
      </c>
      <c r="F777" s="302"/>
      <c r="G777" s="302"/>
      <c r="H777" s="302" t="str">
        <f>IF(LEN(予定価格!G775)=0,"",IF(AND(LEN(予定価格!G775)=1,LEN(予定価格!H775)=1),0,IF(入力表!$F$1951=0,"",入力表!F787)))</f>
        <v/>
      </c>
      <c r="I777" s="302"/>
      <c r="J777" s="303"/>
      <c r="K777" s="298"/>
      <c r="L777" s="299"/>
      <c r="M777" s="299"/>
    </row>
    <row r="778" spans="1:13" ht="18" hidden="1" customHeight="1" x14ac:dyDescent="0.2">
      <c r="A778" s="300">
        <f>+入力表!A788</f>
        <v>0</v>
      </c>
      <c r="B778" s="301"/>
      <c r="C778" s="301"/>
      <c r="D778" s="301"/>
      <c r="E778" s="302">
        <f>+IF(入力表!F$12=0,入力表!B788,入力表!J788)</f>
        <v>0</v>
      </c>
      <c r="F778" s="302"/>
      <c r="G778" s="302"/>
      <c r="H778" s="302" t="str">
        <f>IF(LEN(予定価格!G776)=0,"",IF(AND(LEN(予定価格!G776)=1,LEN(予定価格!H776)=1),0,IF(入力表!$F$1951=0,"",入力表!F788)))</f>
        <v/>
      </c>
      <c r="I778" s="302"/>
      <c r="J778" s="303"/>
      <c r="K778" s="298"/>
      <c r="L778" s="299"/>
      <c r="M778" s="299"/>
    </row>
    <row r="779" spans="1:13" ht="18" hidden="1" customHeight="1" x14ac:dyDescent="0.2">
      <c r="A779" s="300">
        <f>+入力表!A789</f>
        <v>0</v>
      </c>
      <c r="B779" s="301"/>
      <c r="C779" s="301"/>
      <c r="D779" s="301"/>
      <c r="E779" s="302">
        <f>+IF(入力表!F$12=0,入力表!B789,入力表!J789)</f>
        <v>0</v>
      </c>
      <c r="F779" s="302"/>
      <c r="G779" s="302"/>
      <c r="H779" s="302" t="str">
        <f>IF(LEN(予定価格!G777)=0,"",IF(AND(LEN(予定価格!G777)=1,LEN(予定価格!H777)=1),0,IF(入力表!$F$1951=0,"",入力表!F789)))</f>
        <v/>
      </c>
      <c r="I779" s="302"/>
      <c r="J779" s="303"/>
      <c r="K779" s="298"/>
      <c r="L779" s="299"/>
      <c r="M779" s="299"/>
    </row>
    <row r="780" spans="1:13" ht="18" hidden="1" customHeight="1" x14ac:dyDescent="0.2">
      <c r="A780" s="300">
        <f>+入力表!A790</f>
        <v>0</v>
      </c>
      <c r="B780" s="301"/>
      <c r="C780" s="301"/>
      <c r="D780" s="301"/>
      <c r="E780" s="302">
        <f>+IF(入力表!F$12=0,入力表!B790,入力表!J790)</f>
        <v>0</v>
      </c>
      <c r="F780" s="302"/>
      <c r="G780" s="302"/>
      <c r="H780" s="302" t="str">
        <f>IF(LEN(予定価格!G778)=0,"",IF(AND(LEN(予定価格!G778)=1,LEN(予定価格!H778)=1),0,IF(入力表!$F$1951=0,"",入力表!F790)))</f>
        <v/>
      </c>
      <c r="I780" s="302"/>
      <c r="J780" s="303"/>
      <c r="K780" s="298"/>
      <c r="L780" s="299"/>
      <c r="M780" s="299"/>
    </row>
    <row r="781" spans="1:13" ht="18" hidden="1" customHeight="1" x14ac:dyDescent="0.2">
      <c r="A781" s="300">
        <f>+入力表!A791</f>
        <v>0</v>
      </c>
      <c r="B781" s="301"/>
      <c r="C781" s="301"/>
      <c r="D781" s="301"/>
      <c r="E781" s="302">
        <f>+IF(入力表!F$12=0,入力表!B791,入力表!J791)</f>
        <v>0</v>
      </c>
      <c r="F781" s="302"/>
      <c r="G781" s="302"/>
      <c r="H781" s="302" t="str">
        <f>IF(LEN(予定価格!G779)=0,"",IF(AND(LEN(予定価格!G779)=1,LEN(予定価格!H779)=1),0,IF(入力表!$F$1951=0,"",入力表!F791)))</f>
        <v/>
      </c>
      <c r="I781" s="302"/>
      <c r="J781" s="303"/>
      <c r="K781" s="298"/>
      <c r="L781" s="299"/>
      <c r="M781" s="299"/>
    </row>
    <row r="782" spans="1:13" ht="18" hidden="1" customHeight="1" x14ac:dyDescent="0.2">
      <c r="A782" s="300">
        <f>+入力表!A792</f>
        <v>0</v>
      </c>
      <c r="B782" s="301"/>
      <c r="C782" s="301"/>
      <c r="D782" s="301"/>
      <c r="E782" s="302">
        <f>+IF(入力表!F$12=0,入力表!B792,入力表!J792)</f>
        <v>0</v>
      </c>
      <c r="F782" s="302"/>
      <c r="G782" s="302"/>
      <c r="H782" s="302" t="str">
        <f>IF(LEN(予定価格!G780)=0,"",IF(AND(LEN(予定価格!G780)=1,LEN(予定価格!H780)=1),0,IF(入力表!$F$1951=0,"",入力表!F792)))</f>
        <v/>
      </c>
      <c r="I782" s="302"/>
      <c r="J782" s="303"/>
      <c r="K782" s="298"/>
      <c r="L782" s="299"/>
      <c r="M782" s="299"/>
    </row>
    <row r="783" spans="1:13" ht="18" hidden="1" customHeight="1" x14ac:dyDescent="0.2">
      <c r="A783" s="300">
        <f>+入力表!A793</f>
        <v>0</v>
      </c>
      <c r="B783" s="301"/>
      <c r="C783" s="301"/>
      <c r="D783" s="301"/>
      <c r="E783" s="302">
        <f>+IF(入力表!F$12=0,入力表!B793,入力表!J793)</f>
        <v>0</v>
      </c>
      <c r="F783" s="302"/>
      <c r="G783" s="302"/>
      <c r="H783" s="302" t="str">
        <f>IF(LEN(予定価格!G781)=0,"",IF(AND(LEN(予定価格!G781)=1,LEN(予定価格!H781)=1),0,IF(入力表!$F$1951=0,"",入力表!F793)))</f>
        <v/>
      </c>
      <c r="I783" s="302"/>
      <c r="J783" s="303"/>
      <c r="K783" s="298"/>
      <c r="L783" s="299"/>
      <c r="M783" s="299"/>
    </row>
    <row r="784" spans="1:13" ht="18" hidden="1" customHeight="1" x14ac:dyDescent="0.2">
      <c r="A784" s="300">
        <f>+入力表!A794</f>
        <v>0</v>
      </c>
      <c r="B784" s="301"/>
      <c r="C784" s="301"/>
      <c r="D784" s="301"/>
      <c r="E784" s="302">
        <f>+IF(入力表!F$12=0,入力表!B794,入力表!J794)</f>
        <v>0</v>
      </c>
      <c r="F784" s="302"/>
      <c r="G784" s="302"/>
      <c r="H784" s="302" t="str">
        <f>IF(LEN(予定価格!G782)=0,"",IF(AND(LEN(予定価格!G782)=1,LEN(予定価格!H782)=1),0,IF(入力表!$F$1951=0,"",入力表!F794)))</f>
        <v/>
      </c>
      <c r="I784" s="302"/>
      <c r="J784" s="303"/>
      <c r="K784" s="298"/>
      <c r="L784" s="299"/>
      <c r="M784" s="299"/>
    </row>
    <row r="785" spans="1:13" ht="18" hidden="1" customHeight="1" x14ac:dyDescent="0.2">
      <c r="A785" s="300">
        <f>+入力表!A795</f>
        <v>0</v>
      </c>
      <c r="B785" s="301"/>
      <c r="C785" s="301"/>
      <c r="D785" s="301"/>
      <c r="E785" s="302">
        <f>+IF(入力表!F$12=0,入力表!B795,入力表!J795)</f>
        <v>0</v>
      </c>
      <c r="F785" s="302"/>
      <c r="G785" s="302"/>
      <c r="H785" s="302" t="str">
        <f>IF(LEN(予定価格!G783)=0,"",IF(AND(LEN(予定価格!G783)=1,LEN(予定価格!H783)=1),0,IF(入力表!$F$1951=0,"",入力表!F795)))</f>
        <v/>
      </c>
      <c r="I785" s="302"/>
      <c r="J785" s="303"/>
      <c r="K785" s="298"/>
      <c r="L785" s="299"/>
      <c r="M785" s="299"/>
    </row>
    <row r="786" spans="1:13" ht="18" hidden="1" customHeight="1" x14ac:dyDescent="0.2">
      <c r="A786" s="300">
        <f>+入力表!A796</f>
        <v>0</v>
      </c>
      <c r="B786" s="301"/>
      <c r="C786" s="301"/>
      <c r="D786" s="301"/>
      <c r="E786" s="302">
        <f>+IF(入力表!F$12=0,入力表!B796,入力表!J796)</f>
        <v>0</v>
      </c>
      <c r="F786" s="302"/>
      <c r="G786" s="302"/>
      <c r="H786" s="302" t="str">
        <f>IF(LEN(予定価格!G784)=0,"",IF(AND(LEN(予定価格!G784)=1,LEN(予定価格!H784)=1),0,IF(入力表!$F$1951=0,"",入力表!F796)))</f>
        <v/>
      </c>
      <c r="I786" s="302"/>
      <c r="J786" s="303"/>
      <c r="K786" s="298"/>
      <c r="L786" s="299"/>
      <c r="M786" s="299"/>
    </row>
    <row r="787" spans="1:13" ht="18" hidden="1" customHeight="1" x14ac:dyDescent="0.2">
      <c r="A787" s="300">
        <f>+入力表!A797</f>
        <v>0</v>
      </c>
      <c r="B787" s="301"/>
      <c r="C787" s="301"/>
      <c r="D787" s="301"/>
      <c r="E787" s="302">
        <f>+IF(入力表!F$12=0,入力表!B797,入力表!J797)</f>
        <v>0</v>
      </c>
      <c r="F787" s="302"/>
      <c r="G787" s="302"/>
      <c r="H787" s="302" t="str">
        <f>IF(LEN(予定価格!G785)=0,"",IF(AND(LEN(予定価格!G785)=1,LEN(予定価格!H785)=1),0,IF(入力表!$F$1951=0,"",入力表!F797)))</f>
        <v/>
      </c>
      <c r="I787" s="302"/>
      <c r="J787" s="303"/>
      <c r="K787" s="298"/>
      <c r="L787" s="299"/>
      <c r="M787" s="299"/>
    </row>
    <row r="788" spans="1:13" ht="18" hidden="1" customHeight="1" x14ac:dyDescent="0.2">
      <c r="A788" s="300">
        <f>+入力表!A798</f>
        <v>0</v>
      </c>
      <c r="B788" s="301"/>
      <c r="C788" s="301"/>
      <c r="D788" s="301"/>
      <c r="E788" s="302">
        <f>+IF(入力表!F$12=0,入力表!B798,入力表!J798)</f>
        <v>0</v>
      </c>
      <c r="F788" s="302"/>
      <c r="G788" s="302"/>
      <c r="H788" s="302" t="str">
        <f>IF(LEN(予定価格!G786)=0,"",IF(AND(LEN(予定価格!G786)=1,LEN(予定価格!H786)=1),0,IF(入力表!$F$1951=0,"",入力表!F798)))</f>
        <v/>
      </c>
      <c r="I788" s="302"/>
      <c r="J788" s="303"/>
      <c r="K788" s="298"/>
      <c r="L788" s="299"/>
      <c r="M788" s="299"/>
    </row>
    <row r="789" spans="1:13" ht="18" hidden="1" customHeight="1" x14ac:dyDescent="0.2">
      <c r="A789" s="300">
        <f>+入力表!A799</f>
        <v>0</v>
      </c>
      <c r="B789" s="301"/>
      <c r="C789" s="301"/>
      <c r="D789" s="301"/>
      <c r="E789" s="302">
        <f>+IF(入力表!F$12=0,入力表!B799,入力表!J799)</f>
        <v>0</v>
      </c>
      <c r="F789" s="302"/>
      <c r="G789" s="302"/>
      <c r="H789" s="302" t="str">
        <f>IF(LEN(予定価格!G787)=0,"",IF(AND(LEN(予定価格!G787)=1,LEN(予定価格!H787)=1),0,IF(入力表!$F$1951=0,"",入力表!F799)))</f>
        <v/>
      </c>
      <c r="I789" s="302"/>
      <c r="J789" s="303"/>
      <c r="K789" s="298"/>
      <c r="L789" s="299"/>
      <c r="M789" s="299"/>
    </row>
    <row r="790" spans="1:13" ht="18" hidden="1" customHeight="1" x14ac:dyDescent="0.2">
      <c r="A790" s="300">
        <f>+入力表!A800</f>
        <v>0</v>
      </c>
      <c r="B790" s="301"/>
      <c r="C790" s="301"/>
      <c r="D790" s="301"/>
      <c r="E790" s="302">
        <f>+IF(入力表!F$12=0,入力表!B800,入力表!J800)</f>
        <v>0</v>
      </c>
      <c r="F790" s="302"/>
      <c r="G790" s="302"/>
      <c r="H790" s="302" t="str">
        <f>IF(LEN(予定価格!G788)=0,"",IF(AND(LEN(予定価格!G788)=1,LEN(予定価格!H788)=1),0,IF(入力表!$F$1951=0,"",入力表!F800)))</f>
        <v/>
      </c>
      <c r="I790" s="302"/>
      <c r="J790" s="303"/>
      <c r="K790" s="298"/>
      <c r="L790" s="299"/>
      <c r="M790" s="299"/>
    </row>
    <row r="791" spans="1:13" ht="18" hidden="1" customHeight="1" x14ac:dyDescent="0.2">
      <c r="A791" s="300">
        <f>+入力表!A801</f>
        <v>0</v>
      </c>
      <c r="B791" s="301"/>
      <c r="C791" s="301"/>
      <c r="D791" s="301"/>
      <c r="E791" s="302">
        <f>+IF(入力表!F$12=0,入力表!B801,入力表!J801)</f>
        <v>0</v>
      </c>
      <c r="F791" s="302"/>
      <c r="G791" s="302"/>
      <c r="H791" s="302" t="str">
        <f>IF(LEN(予定価格!G789)=0,"",IF(AND(LEN(予定価格!G789)=1,LEN(予定価格!H789)=1),0,IF(入力表!$F$1951=0,"",入力表!F801)))</f>
        <v/>
      </c>
      <c r="I791" s="302"/>
      <c r="J791" s="303"/>
      <c r="K791" s="298"/>
      <c r="L791" s="299"/>
      <c r="M791" s="299"/>
    </row>
    <row r="792" spans="1:13" ht="18" hidden="1" customHeight="1" x14ac:dyDescent="0.2">
      <c r="A792" s="300">
        <f>+入力表!A802</f>
        <v>0</v>
      </c>
      <c r="B792" s="301"/>
      <c r="C792" s="301"/>
      <c r="D792" s="301"/>
      <c r="E792" s="302">
        <f>+IF(入力表!F$12=0,入力表!B802,入力表!J802)</f>
        <v>0</v>
      </c>
      <c r="F792" s="302"/>
      <c r="G792" s="302"/>
      <c r="H792" s="302" t="str">
        <f>IF(LEN(予定価格!G790)=0,"",IF(AND(LEN(予定価格!G790)=1,LEN(予定価格!H790)=1),0,IF(入力表!$F$1951=0,"",入力表!F802)))</f>
        <v/>
      </c>
      <c r="I792" s="302"/>
      <c r="J792" s="303"/>
      <c r="K792" s="298"/>
      <c r="L792" s="299"/>
      <c r="M792" s="299"/>
    </row>
    <row r="793" spans="1:13" ht="18" hidden="1" customHeight="1" x14ac:dyDescent="0.2">
      <c r="A793" s="300">
        <f>+入力表!A803</f>
        <v>0</v>
      </c>
      <c r="B793" s="301"/>
      <c r="C793" s="301"/>
      <c r="D793" s="301"/>
      <c r="E793" s="302">
        <f>+IF(入力表!F$12=0,入力表!B803,入力表!J803)</f>
        <v>0</v>
      </c>
      <c r="F793" s="302"/>
      <c r="G793" s="302"/>
      <c r="H793" s="302" t="str">
        <f>IF(LEN(予定価格!G791)=0,"",IF(AND(LEN(予定価格!G791)=1,LEN(予定価格!H791)=1),0,IF(入力表!$F$1951=0,"",入力表!F803)))</f>
        <v/>
      </c>
      <c r="I793" s="302"/>
      <c r="J793" s="303"/>
      <c r="K793" s="298"/>
      <c r="L793" s="299"/>
      <c r="M793" s="299"/>
    </row>
    <row r="794" spans="1:13" ht="18" hidden="1" customHeight="1" x14ac:dyDescent="0.2">
      <c r="A794" s="300">
        <f>+入力表!A804</f>
        <v>0</v>
      </c>
      <c r="B794" s="301"/>
      <c r="C794" s="301"/>
      <c r="D794" s="301"/>
      <c r="E794" s="302">
        <f>+IF(入力表!F$12=0,入力表!B804,入力表!J804)</f>
        <v>0</v>
      </c>
      <c r="F794" s="302"/>
      <c r="G794" s="302"/>
      <c r="H794" s="302" t="str">
        <f>IF(LEN(予定価格!G792)=0,"",IF(AND(LEN(予定価格!G792)=1,LEN(予定価格!H792)=1),0,IF(入力表!$F$1951=0,"",入力表!F804)))</f>
        <v/>
      </c>
      <c r="I794" s="302"/>
      <c r="J794" s="303"/>
      <c r="K794" s="298"/>
      <c r="L794" s="299"/>
      <c r="M794" s="299"/>
    </row>
    <row r="795" spans="1:13" ht="18" hidden="1" customHeight="1" x14ac:dyDescent="0.2">
      <c r="A795" s="300">
        <f>+入力表!A805</f>
        <v>0</v>
      </c>
      <c r="B795" s="301"/>
      <c r="C795" s="301"/>
      <c r="D795" s="301"/>
      <c r="E795" s="302">
        <f>+IF(入力表!F$12=0,入力表!B805,入力表!J805)</f>
        <v>0</v>
      </c>
      <c r="F795" s="302"/>
      <c r="G795" s="302"/>
      <c r="H795" s="302" t="str">
        <f>IF(LEN(予定価格!G793)=0,"",IF(AND(LEN(予定価格!G793)=1,LEN(予定価格!H793)=1),0,IF(入力表!$F$1951=0,"",入力表!F805)))</f>
        <v/>
      </c>
      <c r="I795" s="302"/>
      <c r="J795" s="303"/>
      <c r="K795" s="298"/>
      <c r="L795" s="299"/>
      <c r="M795" s="299"/>
    </row>
    <row r="796" spans="1:13" ht="18" hidden="1" customHeight="1" x14ac:dyDescent="0.2">
      <c r="A796" s="300">
        <f>+入力表!A806</f>
        <v>0</v>
      </c>
      <c r="B796" s="301"/>
      <c r="C796" s="301"/>
      <c r="D796" s="301"/>
      <c r="E796" s="302">
        <f>+IF(入力表!F$12=0,入力表!B806,入力表!J806)</f>
        <v>0</v>
      </c>
      <c r="F796" s="302"/>
      <c r="G796" s="302"/>
      <c r="H796" s="302" t="str">
        <f>IF(LEN(予定価格!G794)=0,"",IF(AND(LEN(予定価格!G794)=1,LEN(予定価格!H794)=1),0,IF(入力表!$F$1951=0,"",入力表!F806)))</f>
        <v/>
      </c>
      <c r="I796" s="302"/>
      <c r="J796" s="303"/>
      <c r="K796" s="298"/>
      <c r="L796" s="299"/>
      <c r="M796" s="299"/>
    </row>
    <row r="797" spans="1:13" ht="18" hidden="1" customHeight="1" x14ac:dyDescent="0.2">
      <c r="A797" s="300">
        <f>+入力表!A807</f>
        <v>0</v>
      </c>
      <c r="B797" s="301"/>
      <c r="C797" s="301"/>
      <c r="D797" s="301"/>
      <c r="E797" s="302">
        <f>+IF(入力表!F$12=0,入力表!B807,入力表!J807)</f>
        <v>0</v>
      </c>
      <c r="F797" s="302"/>
      <c r="G797" s="302"/>
      <c r="H797" s="302" t="str">
        <f>IF(LEN(予定価格!G795)=0,"",IF(AND(LEN(予定価格!G795)=1,LEN(予定価格!H795)=1),0,IF(入力表!$F$1951=0,"",入力表!F807)))</f>
        <v/>
      </c>
      <c r="I797" s="302"/>
      <c r="J797" s="303"/>
      <c r="K797" s="298"/>
      <c r="L797" s="299"/>
      <c r="M797" s="299"/>
    </row>
    <row r="798" spans="1:13" ht="18" hidden="1" customHeight="1" x14ac:dyDescent="0.2">
      <c r="A798" s="300">
        <f>+入力表!A808</f>
        <v>0</v>
      </c>
      <c r="B798" s="301"/>
      <c r="C798" s="301"/>
      <c r="D798" s="301"/>
      <c r="E798" s="302">
        <f>+IF(入力表!F$12=0,入力表!B808,入力表!J808)</f>
        <v>0</v>
      </c>
      <c r="F798" s="302"/>
      <c r="G798" s="302"/>
      <c r="H798" s="302" t="str">
        <f>IF(LEN(予定価格!G796)=0,"",IF(AND(LEN(予定価格!G796)=1,LEN(予定価格!H796)=1),0,IF(入力表!$F$1951=0,"",入力表!F808)))</f>
        <v/>
      </c>
      <c r="I798" s="302"/>
      <c r="J798" s="303"/>
      <c r="K798" s="298"/>
      <c r="L798" s="299"/>
      <c r="M798" s="299"/>
    </row>
    <row r="799" spans="1:13" ht="18" hidden="1" customHeight="1" x14ac:dyDescent="0.2">
      <c r="A799" s="300">
        <f>+入力表!A809</f>
        <v>0</v>
      </c>
      <c r="B799" s="301"/>
      <c r="C799" s="301"/>
      <c r="D799" s="301"/>
      <c r="E799" s="302">
        <f>+IF(入力表!F$12=0,入力表!B809,入力表!J809)</f>
        <v>0</v>
      </c>
      <c r="F799" s="302"/>
      <c r="G799" s="302"/>
      <c r="H799" s="302" t="str">
        <f>IF(LEN(予定価格!G797)=0,"",IF(AND(LEN(予定価格!G797)=1,LEN(予定価格!H797)=1),0,IF(入力表!$F$1951=0,"",入力表!F809)))</f>
        <v/>
      </c>
      <c r="I799" s="302"/>
      <c r="J799" s="303"/>
      <c r="K799" s="298"/>
      <c r="L799" s="299"/>
      <c r="M799" s="299"/>
    </row>
    <row r="800" spans="1:13" ht="18" hidden="1" customHeight="1" x14ac:dyDescent="0.2">
      <c r="A800" s="300">
        <f>+入力表!A810</f>
        <v>0</v>
      </c>
      <c r="B800" s="301"/>
      <c r="C800" s="301"/>
      <c r="D800" s="301"/>
      <c r="E800" s="302">
        <f>+IF(入力表!F$12=0,入力表!B810,入力表!J810)</f>
        <v>0</v>
      </c>
      <c r="F800" s="302"/>
      <c r="G800" s="302"/>
      <c r="H800" s="302" t="str">
        <f>IF(LEN(予定価格!G798)=0,"",IF(AND(LEN(予定価格!G798)=1,LEN(予定価格!H798)=1),0,IF(入力表!$F$1951=0,"",入力表!F810)))</f>
        <v/>
      </c>
      <c r="I800" s="302"/>
      <c r="J800" s="303"/>
      <c r="K800" s="298"/>
      <c r="L800" s="299"/>
      <c r="M800" s="299"/>
    </row>
    <row r="801" spans="1:13" ht="18" hidden="1" customHeight="1" x14ac:dyDescent="0.2">
      <c r="A801" s="300">
        <f>+入力表!A811</f>
        <v>0</v>
      </c>
      <c r="B801" s="301"/>
      <c r="C801" s="301"/>
      <c r="D801" s="301"/>
      <c r="E801" s="302">
        <f>+IF(入力表!F$12=0,入力表!B811,入力表!J811)</f>
        <v>0</v>
      </c>
      <c r="F801" s="302"/>
      <c r="G801" s="302"/>
      <c r="H801" s="302" t="str">
        <f>IF(LEN(予定価格!G799)=0,"",IF(AND(LEN(予定価格!G799)=1,LEN(予定価格!H799)=1),0,IF(入力表!$F$1951=0,"",入力表!F811)))</f>
        <v/>
      </c>
      <c r="I801" s="302"/>
      <c r="J801" s="303"/>
      <c r="K801" s="298"/>
      <c r="L801" s="299"/>
      <c r="M801" s="299"/>
    </row>
    <row r="802" spans="1:13" ht="18" hidden="1" customHeight="1" x14ac:dyDescent="0.2">
      <c r="A802" s="300">
        <f>+入力表!A812</f>
        <v>0</v>
      </c>
      <c r="B802" s="301"/>
      <c r="C802" s="301"/>
      <c r="D802" s="301"/>
      <c r="E802" s="302">
        <f>+IF(入力表!F$12=0,入力表!B812,入力表!J812)</f>
        <v>0</v>
      </c>
      <c r="F802" s="302"/>
      <c r="G802" s="302"/>
      <c r="H802" s="302" t="str">
        <f>IF(LEN(予定価格!G800)=0,"",IF(AND(LEN(予定価格!G800)=1,LEN(予定価格!H800)=1),0,IF(入力表!$F$1951=0,"",入力表!F812)))</f>
        <v/>
      </c>
      <c r="I802" s="302"/>
      <c r="J802" s="303"/>
      <c r="K802" s="298"/>
      <c r="L802" s="299"/>
      <c r="M802" s="299"/>
    </row>
    <row r="803" spans="1:13" ht="18" hidden="1" customHeight="1" x14ac:dyDescent="0.2">
      <c r="A803" s="300">
        <f>+入力表!A813</f>
        <v>0</v>
      </c>
      <c r="B803" s="301"/>
      <c r="C803" s="301"/>
      <c r="D803" s="301"/>
      <c r="E803" s="302">
        <f>+IF(入力表!F$12=0,入力表!B813,入力表!J813)</f>
        <v>0</v>
      </c>
      <c r="F803" s="302"/>
      <c r="G803" s="302"/>
      <c r="H803" s="302" t="str">
        <f>IF(LEN(予定価格!G801)=0,"",IF(AND(LEN(予定価格!G801)=1,LEN(予定価格!H801)=1),0,IF(入力表!$F$1951=0,"",入力表!F813)))</f>
        <v/>
      </c>
      <c r="I803" s="302"/>
      <c r="J803" s="303"/>
      <c r="K803" s="298"/>
      <c r="L803" s="299"/>
      <c r="M803" s="299"/>
    </row>
    <row r="804" spans="1:13" ht="18" hidden="1" customHeight="1" x14ac:dyDescent="0.2">
      <c r="A804" s="300">
        <f>+入力表!A814</f>
        <v>0</v>
      </c>
      <c r="B804" s="301"/>
      <c r="C804" s="301"/>
      <c r="D804" s="301"/>
      <c r="E804" s="302">
        <f>+IF(入力表!F$12=0,入力表!B814,入力表!J814)</f>
        <v>0</v>
      </c>
      <c r="F804" s="302"/>
      <c r="G804" s="302"/>
      <c r="H804" s="302" t="str">
        <f>IF(LEN(予定価格!G802)=0,"",IF(AND(LEN(予定価格!G802)=1,LEN(予定価格!H802)=1),0,IF(入力表!$F$1951=0,"",入力表!F814)))</f>
        <v/>
      </c>
      <c r="I804" s="302"/>
      <c r="J804" s="303"/>
      <c r="K804" s="298"/>
      <c r="L804" s="299"/>
      <c r="M804" s="299"/>
    </row>
    <row r="805" spans="1:13" ht="18" hidden="1" customHeight="1" x14ac:dyDescent="0.2">
      <c r="A805" s="300">
        <f>+入力表!A815</f>
        <v>0</v>
      </c>
      <c r="B805" s="301"/>
      <c r="C805" s="301"/>
      <c r="D805" s="301"/>
      <c r="E805" s="302">
        <f>+IF(入力表!F$12=0,入力表!B815,入力表!J815)</f>
        <v>0</v>
      </c>
      <c r="F805" s="302"/>
      <c r="G805" s="302"/>
      <c r="H805" s="302" t="str">
        <f>IF(LEN(予定価格!G803)=0,"",IF(AND(LEN(予定価格!G803)=1,LEN(予定価格!H803)=1),0,IF(入力表!$F$1951=0,"",入力表!F815)))</f>
        <v/>
      </c>
      <c r="I805" s="302"/>
      <c r="J805" s="303"/>
      <c r="K805" s="298"/>
      <c r="L805" s="299"/>
      <c r="M805" s="299"/>
    </row>
    <row r="806" spans="1:13" ht="18" hidden="1" customHeight="1" x14ac:dyDescent="0.2">
      <c r="A806" s="300">
        <f>+入力表!A816</f>
        <v>0</v>
      </c>
      <c r="B806" s="301"/>
      <c r="C806" s="301"/>
      <c r="D806" s="301"/>
      <c r="E806" s="302">
        <f>+IF(入力表!F$12=0,入力表!B816,入力表!J816)</f>
        <v>0</v>
      </c>
      <c r="F806" s="302"/>
      <c r="G806" s="302"/>
      <c r="H806" s="302" t="str">
        <f>IF(LEN(予定価格!G804)=0,"",IF(AND(LEN(予定価格!G804)=1,LEN(予定価格!H804)=1),0,IF(入力表!$F$1951=0,"",入力表!F816)))</f>
        <v/>
      </c>
      <c r="I806" s="302"/>
      <c r="J806" s="303"/>
      <c r="K806" s="298"/>
      <c r="L806" s="299"/>
      <c r="M806" s="299"/>
    </row>
    <row r="807" spans="1:13" ht="18" hidden="1" customHeight="1" x14ac:dyDescent="0.2">
      <c r="A807" s="300">
        <f>+入力表!A817</f>
        <v>0</v>
      </c>
      <c r="B807" s="301"/>
      <c r="C807" s="301"/>
      <c r="D807" s="301"/>
      <c r="E807" s="302">
        <f>+IF(入力表!F$12=0,入力表!B817,入力表!J817)</f>
        <v>0</v>
      </c>
      <c r="F807" s="302"/>
      <c r="G807" s="302"/>
      <c r="H807" s="302" t="str">
        <f>IF(LEN(予定価格!G805)=0,"",IF(AND(LEN(予定価格!G805)=1,LEN(予定価格!H805)=1),0,IF(入力表!$F$1951=0,"",入力表!F817)))</f>
        <v/>
      </c>
      <c r="I807" s="302"/>
      <c r="J807" s="303"/>
      <c r="K807" s="298">
        <f t="shared" ref="K807" si="8">SUM(E808:G848)</f>
        <v>0</v>
      </c>
      <c r="L807" s="299">
        <f>K807*入力表!D1953</f>
        <v>0</v>
      </c>
      <c r="M807" s="299">
        <f>K807+L807</f>
        <v>0</v>
      </c>
    </row>
    <row r="808" spans="1:13" ht="18" hidden="1" customHeight="1" x14ac:dyDescent="0.2">
      <c r="A808" s="300">
        <f>+入力表!A818</f>
        <v>0</v>
      </c>
      <c r="B808" s="301"/>
      <c r="C808" s="301"/>
      <c r="D808" s="301"/>
      <c r="E808" s="302">
        <f>+IF(入力表!F$12=0,入力表!B818,入力表!J818)</f>
        <v>0</v>
      </c>
      <c r="F808" s="302"/>
      <c r="G808" s="302"/>
      <c r="H808" s="302" t="str">
        <f>IF(LEN(予定価格!G806)=0,"",IF(AND(LEN(予定価格!G806)=1,LEN(予定価格!H806)=1),0,IF(入力表!$F$1951=0,"",入力表!F818)))</f>
        <v/>
      </c>
      <c r="I808" s="302"/>
      <c r="J808" s="303"/>
      <c r="K808" s="298"/>
      <c r="L808" s="299"/>
      <c r="M808" s="299"/>
    </row>
    <row r="809" spans="1:13" ht="18" hidden="1" customHeight="1" x14ac:dyDescent="0.2">
      <c r="A809" s="300">
        <f>+入力表!A819</f>
        <v>0</v>
      </c>
      <c r="B809" s="301"/>
      <c r="C809" s="301"/>
      <c r="D809" s="301"/>
      <c r="E809" s="302">
        <f>+IF(入力表!F$12=0,入力表!B819,入力表!J819)</f>
        <v>0</v>
      </c>
      <c r="F809" s="302"/>
      <c r="G809" s="302"/>
      <c r="H809" s="302" t="str">
        <f>IF(LEN(予定価格!G807)=0,"",IF(AND(LEN(予定価格!G807)=1,LEN(予定価格!H807)=1),0,IF(入力表!$F$1951=0,"",入力表!F819)))</f>
        <v/>
      </c>
      <c r="I809" s="302"/>
      <c r="J809" s="303"/>
      <c r="K809" s="298"/>
      <c r="L809" s="299"/>
      <c r="M809" s="299"/>
    </row>
    <row r="810" spans="1:13" ht="18" hidden="1" customHeight="1" x14ac:dyDescent="0.2">
      <c r="A810" s="300">
        <f>+入力表!A820</f>
        <v>0</v>
      </c>
      <c r="B810" s="301"/>
      <c r="C810" s="301"/>
      <c r="D810" s="301"/>
      <c r="E810" s="302">
        <f>+IF(入力表!F$12=0,入力表!B820,入力表!J820)</f>
        <v>0</v>
      </c>
      <c r="F810" s="302"/>
      <c r="G810" s="302"/>
      <c r="H810" s="302" t="str">
        <f>IF(LEN(予定価格!G808)=0,"",IF(AND(LEN(予定価格!G808)=1,LEN(予定価格!H808)=1),0,IF(入力表!$F$1951=0,"",入力表!F820)))</f>
        <v/>
      </c>
      <c r="I810" s="302"/>
      <c r="J810" s="303"/>
      <c r="K810" s="298"/>
      <c r="L810" s="299"/>
      <c r="M810" s="299"/>
    </row>
    <row r="811" spans="1:13" ht="18" hidden="1" customHeight="1" x14ac:dyDescent="0.2">
      <c r="A811" s="300">
        <f>+入力表!A821</f>
        <v>0</v>
      </c>
      <c r="B811" s="301"/>
      <c r="C811" s="301"/>
      <c r="D811" s="301"/>
      <c r="E811" s="302">
        <f>+IF(入力表!F$12=0,入力表!B821,入力表!J821)</f>
        <v>0</v>
      </c>
      <c r="F811" s="302"/>
      <c r="G811" s="302"/>
      <c r="H811" s="302" t="str">
        <f>IF(LEN(予定価格!G809)=0,"",IF(AND(LEN(予定価格!G809)=1,LEN(予定価格!H809)=1),0,IF(入力表!$F$1951=0,"",入力表!F821)))</f>
        <v/>
      </c>
      <c r="I811" s="302"/>
      <c r="J811" s="303"/>
      <c r="K811" s="298"/>
      <c r="L811" s="299"/>
      <c r="M811" s="299"/>
    </row>
    <row r="812" spans="1:13" ht="18" hidden="1" customHeight="1" x14ac:dyDescent="0.2">
      <c r="A812" s="300">
        <f>+入力表!A822</f>
        <v>0</v>
      </c>
      <c r="B812" s="301"/>
      <c r="C812" s="301"/>
      <c r="D812" s="301"/>
      <c r="E812" s="302">
        <f>+IF(入力表!F$12=0,入力表!B822,入力表!J822)</f>
        <v>0</v>
      </c>
      <c r="F812" s="302"/>
      <c r="G812" s="302"/>
      <c r="H812" s="302" t="str">
        <f>IF(LEN(予定価格!G810)=0,"",IF(AND(LEN(予定価格!G810)=1,LEN(予定価格!H810)=1),0,IF(入力表!$F$1951=0,"",入力表!F822)))</f>
        <v/>
      </c>
      <c r="I812" s="302"/>
      <c r="J812" s="303"/>
      <c r="K812" s="298"/>
      <c r="L812" s="299"/>
      <c r="M812" s="299"/>
    </row>
    <row r="813" spans="1:13" ht="18" hidden="1" customHeight="1" x14ac:dyDescent="0.2">
      <c r="A813" s="300">
        <f>+入力表!A823</f>
        <v>0</v>
      </c>
      <c r="B813" s="301"/>
      <c r="C813" s="301"/>
      <c r="D813" s="301"/>
      <c r="E813" s="302">
        <f>+IF(入力表!F$12=0,入力表!B823,入力表!J823)</f>
        <v>0</v>
      </c>
      <c r="F813" s="302"/>
      <c r="G813" s="302"/>
      <c r="H813" s="302" t="str">
        <f>IF(LEN(予定価格!G811)=0,"",IF(AND(LEN(予定価格!G811)=1,LEN(予定価格!H811)=1),0,IF(入力表!$F$1951=0,"",入力表!F823)))</f>
        <v/>
      </c>
      <c r="I813" s="302"/>
      <c r="J813" s="303"/>
      <c r="K813" s="298"/>
      <c r="L813" s="299"/>
      <c r="M813" s="299"/>
    </row>
    <row r="814" spans="1:13" ht="18" hidden="1" customHeight="1" x14ac:dyDescent="0.2">
      <c r="A814" s="300">
        <f>+入力表!A824</f>
        <v>0</v>
      </c>
      <c r="B814" s="301"/>
      <c r="C814" s="301"/>
      <c r="D814" s="301"/>
      <c r="E814" s="302">
        <f>+IF(入力表!F$12=0,入力表!B824,入力表!J824)</f>
        <v>0</v>
      </c>
      <c r="F814" s="302"/>
      <c r="G814" s="302"/>
      <c r="H814" s="302" t="str">
        <f>IF(LEN(予定価格!G812)=0,"",IF(AND(LEN(予定価格!G812)=1,LEN(予定価格!H812)=1),0,IF(入力表!$F$1951=0,"",入力表!F824)))</f>
        <v/>
      </c>
      <c r="I814" s="302"/>
      <c r="J814" s="303"/>
      <c r="K814" s="298"/>
      <c r="L814" s="299"/>
      <c r="M814" s="299"/>
    </row>
    <row r="815" spans="1:13" ht="18" hidden="1" customHeight="1" x14ac:dyDescent="0.2">
      <c r="A815" s="300">
        <f>+入力表!A825</f>
        <v>0</v>
      </c>
      <c r="B815" s="301"/>
      <c r="C815" s="301"/>
      <c r="D815" s="301"/>
      <c r="E815" s="302">
        <f>+IF(入力表!F$12=0,入力表!B825,入力表!J825)</f>
        <v>0</v>
      </c>
      <c r="F815" s="302"/>
      <c r="G815" s="302"/>
      <c r="H815" s="302" t="str">
        <f>IF(LEN(予定価格!G813)=0,"",IF(AND(LEN(予定価格!G813)=1,LEN(予定価格!H813)=1),0,IF(入力表!$F$1951=0,"",入力表!F825)))</f>
        <v/>
      </c>
      <c r="I815" s="302"/>
      <c r="J815" s="303"/>
      <c r="K815" s="298"/>
      <c r="L815" s="299"/>
      <c r="M815" s="299"/>
    </row>
    <row r="816" spans="1:13" ht="18" hidden="1" customHeight="1" x14ac:dyDescent="0.2">
      <c r="A816" s="300">
        <f>+入力表!A826</f>
        <v>0</v>
      </c>
      <c r="B816" s="301"/>
      <c r="C816" s="301"/>
      <c r="D816" s="301"/>
      <c r="E816" s="302">
        <f>+IF(入力表!F$12=0,入力表!B826,入力表!J826)</f>
        <v>0</v>
      </c>
      <c r="F816" s="302"/>
      <c r="G816" s="302"/>
      <c r="H816" s="302" t="str">
        <f>IF(LEN(予定価格!G814)=0,"",IF(AND(LEN(予定価格!G814)=1,LEN(予定価格!H814)=1),0,IF(入力表!$F$1951=0,"",入力表!F826)))</f>
        <v/>
      </c>
      <c r="I816" s="302"/>
      <c r="J816" s="303"/>
      <c r="K816" s="298"/>
      <c r="L816" s="299"/>
      <c r="M816" s="299"/>
    </row>
    <row r="817" spans="1:13" ht="18" hidden="1" customHeight="1" x14ac:dyDescent="0.2">
      <c r="A817" s="300">
        <f>+入力表!A827</f>
        <v>0</v>
      </c>
      <c r="B817" s="301"/>
      <c r="C817" s="301"/>
      <c r="D817" s="301"/>
      <c r="E817" s="302">
        <f>+IF(入力表!F$12=0,入力表!B827,入力表!J827)</f>
        <v>0</v>
      </c>
      <c r="F817" s="302"/>
      <c r="G817" s="302"/>
      <c r="H817" s="302" t="str">
        <f>IF(LEN(予定価格!G815)=0,"",IF(AND(LEN(予定価格!G815)=1,LEN(予定価格!H815)=1),0,IF(入力表!$F$1951=0,"",入力表!F827)))</f>
        <v/>
      </c>
      <c r="I817" s="302"/>
      <c r="J817" s="303"/>
      <c r="K817" s="298"/>
      <c r="L817" s="299"/>
      <c r="M817" s="299"/>
    </row>
    <row r="818" spans="1:13" ht="18" hidden="1" customHeight="1" x14ac:dyDescent="0.2">
      <c r="A818" s="300">
        <f>+入力表!A828</f>
        <v>0</v>
      </c>
      <c r="B818" s="301"/>
      <c r="C818" s="301"/>
      <c r="D818" s="301"/>
      <c r="E818" s="302">
        <f>+IF(入力表!F$12=0,入力表!B828,入力表!J828)</f>
        <v>0</v>
      </c>
      <c r="F818" s="302"/>
      <c r="G818" s="302"/>
      <c r="H818" s="302" t="str">
        <f>IF(LEN(予定価格!G816)=0,"",IF(AND(LEN(予定価格!G816)=1,LEN(予定価格!H816)=1),0,IF(入力表!$F$1951=0,"",入力表!F828)))</f>
        <v/>
      </c>
      <c r="I818" s="302"/>
      <c r="J818" s="303"/>
      <c r="K818" s="298"/>
      <c r="L818" s="299"/>
      <c r="M818" s="299"/>
    </row>
    <row r="819" spans="1:13" ht="18" hidden="1" customHeight="1" x14ac:dyDescent="0.2">
      <c r="A819" s="300">
        <f>+入力表!A829</f>
        <v>0</v>
      </c>
      <c r="B819" s="301"/>
      <c r="C819" s="301"/>
      <c r="D819" s="301"/>
      <c r="E819" s="302">
        <f>+IF(入力表!F$12=0,入力表!B829,入力表!J829)</f>
        <v>0</v>
      </c>
      <c r="F819" s="302"/>
      <c r="G819" s="302"/>
      <c r="H819" s="302" t="str">
        <f>IF(LEN(予定価格!G817)=0,"",IF(AND(LEN(予定価格!G817)=1,LEN(予定価格!H817)=1),0,IF(入力表!$F$1951=0,"",入力表!F829)))</f>
        <v/>
      </c>
      <c r="I819" s="302"/>
      <c r="J819" s="303"/>
      <c r="K819" s="298"/>
      <c r="L819" s="299"/>
      <c r="M819" s="299"/>
    </row>
    <row r="820" spans="1:13" ht="18" hidden="1" customHeight="1" x14ac:dyDescent="0.2">
      <c r="A820" s="300">
        <f>+入力表!A830</f>
        <v>0</v>
      </c>
      <c r="B820" s="301"/>
      <c r="C820" s="301"/>
      <c r="D820" s="301"/>
      <c r="E820" s="302">
        <f>+IF(入力表!F$12=0,入力表!B830,入力表!J830)</f>
        <v>0</v>
      </c>
      <c r="F820" s="302"/>
      <c r="G820" s="302"/>
      <c r="H820" s="302" t="str">
        <f>IF(LEN(予定価格!G818)=0,"",IF(AND(LEN(予定価格!G818)=1,LEN(予定価格!H818)=1),0,IF(入力表!$F$1951=0,"",入力表!F830)))</f>
        <v/>
      </c>
      <c r="I820" s="302"/>
      <c r="J820" s="303"/>
      <c r="K820" s="298"/>
      <c r="L820" s="299"/>
      <c r="M820" s="299"/>
    </row>
    <row r="821" spans="1:13" ht="18" hidden="1" customHeight="1" x14ac:dyDescent="0.2">
      <c r="A821" s="300">
        <f>+入力表!A831</f>
        <v>0</v>
      </c>
      <c r="B821" s="301"/>
      <c r="C821" s="301"/>
      <c r="D821" s="301"/>
      <c r="E821" s="302">
        <f>+IF(入力表!F$12=0,入力表!B831,入力表!J831)</f>
        <v>0</v>
      </c>
      <c r="F821" s="302"/>
      <c r="G821" s="302"/>
      <c r="H821" s="302" t="str">
        <f>IF(LEN(予定価格!G819)=0,"",IF(AND(LEN(予定価格!G819)=1,LEN(予定価格!H819)=1),0,IF(入力表!$F$1951=0,"",入力表!F831)))</f>
        <v/>
      </c>
      <c r="I821" s="302"/>
      <c r="J821" s="303"/>
      <c r="K821" s="298"/>
      <c r="L821" s="299"/>
      <c r="M821" s="299"/>
    </row>
    <row r="822" spans="1:13" ht="18" hidden="1" customHeight="1" x14ac:dyDescent="0.2">
      <c r="A822" s="300">
        <f>+入力表!A832</f>
        <v>0</v>
      </c>
      <c r="B822" s="301"/>
      <c r="C822" s="301"/>
      <c r="D822" s="301"/>
      <c r="E822" s="302">
        <f>+IF(入力表!F$12=0,入力表!B832,入力表!J832)</f>
        <v>0</v>
      </c>
      <c r="F822" s="302"/>
      <c r="G822" s="302"/>
      <c r="H822" s="302" t="str">
        <f>IF(LEN(予定価格!G820)=0,"",IF(AND(LEN(予定価格!G820)=1,LEN(予定価格!H820)=1),0,IF(入力表!$F$1951=0,"",入力表!F832)))</f>
        <v/>
      </c>
      <c r="I822" s="302"/>
      <c r="J822" s="303"/>
      <c r="K822" s="298"/>
      <c r="L822" s="299"/>
      <c r="M822" s="299"/>
    </row>
    <row r="823" spans="1:13" ht="18" hidden="1" customHeight="1" x14ac:dyDescent="0.2">
      <c r="A823" s="300">
        <f>+入力表!A833</f>
        <v>0</v>
      </c>
      <c r="B823" s="301"/>
      <c r="C823" s="301"/>
      <c r="D823" s="301"/>
      <c r="E823" s="302">
        <f>+IF(入力表!F$12=0,入力表!B833,入力表!J833)</f>
        <v>0</v>
      </c>
      <c r="F823" s="302"/>
      <c r="G823" s="302"/>
      <c r="H823" s="302" t="str">
        <f>IF(LEN(予定価格!G821)=0,"",IF(AND(LEN(予定価格!G821)=1,LEN(予定価格!H821)=1),0,IF(入力表!$F$1951=0,"",入力表!F833)))</f>
        <v/>
      </c>
      <c r="I823" s="302"/>
      <c r="J823" s="303"/>
      <c r="K823" s="298"/>
      <c r="L823" s="299"/>
      <c r="M823" s="299"/>
    </row>
    <row r="824" spans="1:13" ht="18" hidden="1" customHeight="1" x14ac:dyDescent="0.2">
      <c r="A824" s="300">
        <f>+入力表!A834</f>
        <v>0</v>
      </c>
      <c r="B824" s="301"/>
      <c r="C824" s="301"/>
      <c r="D824" s="301"/>
      <c r="E824" s="302">
        <f>+IF(入力表!F$12=0,入力表!B834,入力表!J834)</f>
        <v>0</v>
      </c>
      <c r="F824" s="302"/>
      <c r="G824" s="302"/>
      <c r="H824" s="302" t="str">
        <f>IF(LEN(予定価格!G822)=0,"",IF(AND(LEN(予定価格!G822)=1,LEN(予定価格!H822)=1),0,IF(入力表!$F$1951=0,"",入力表!F834)))</f>
        <v/>
      </c>
      <c r="I824" s="302"/>
      <c r="J824" s="303"/>
      <c r="K824" s="298"/>
      <c r="L824" s="299"/>
      <c r="M824" s="299"/>
    </row>
    <row r="825" spans="1:13" ht="18" hidden="1" customHeight="1" x14ac:dyDescent="0.2">
      <c r="A825" s="300">
        <f>+入力表!A835</f>
        <v>0</v>
      </c>
      <c r="B825" s="301"/>
      <c r="C825" s="301"/>
      <c r="D825" s="301"/>
      <c r="E825" s="302">
        <f>+IF(入力表!F$12=0,入力表!B835,入力表!J835)</f>
        <v>0</v>
      </c>
      <c r="F825" s="302"/>
      <c r="G825" s="302"/>
      <c r="H825" s="302" t="str">
        <f>IF(LEN(予定価格!G823)=0,"",IF(AND(LEN(予定価格!G823)=1,LEN(予定価格!H823)=1),0,IF(入力表!$F$1951=0,"",入力表!F835)))</f>
        <v/>
      </c>
      <c r="I825" s="302"/>
      <c r="J825" s="303"/>
      <c r="K825" s="298"/>
      <c r="L825" s="299"/>
      <c r="M825" s="299"/>
    </row>
    <row r="826" spans="1:13" ht="18" hidden="1" customHeight="1" x14ac:dyDescent="0.2">
      <c r="A826" s="300">
        <f>+入力表!A836</f>
        <v>0</v>
      </c>
      <c r="B826" s="301"/>
      <c r="C826" s="301"/>
      <c r="D826" s="301"/>
      <c r="E826" s="302">
        <f>+IF(入力表!F$12=0,入力表!B836,入力表!J836)</f>
        <v>0</v>
      </c>
      <c r="F826" s="302"/>
      <c r="G826" s="302"/>
      <c r="H826" s="302" t="str">
        <f>IF(LEN(予定価格!G824)=0,"",IF(AND(LEN(予定価格!G824)=1,LEN(予定価格!H824)=1),0,IF(入力表!$F$1951=0,"",入力表!F836)))</f>
        <v/>
      </c>
      <c r="I826" s="302"/>
      <c r="J826" s="303"/>
      <c r="K826" s="298"/>
      <c r="L826" s="299"/>
      <c r="M826" s="299"/>
    </row>
    <row r="827" spans="1:13" ht="18" hidden="1" customHeight="1" x14ac:dyDescent="0.2">
      <c r="A827" s="300">
        <f>+入力表!A837</f>
        <v>0</v>
      </c>
      <c r="B827" s="301"/>
      <c r="C827" s="301"/>
      <c r="D827" s="301"/>
      <c r="E827" s="302">
        <f>+IF(入力表!F$12=0,入力表!B837,入力表!J837)</f>
        <v>0</v>
      </c>
      <c r="F827" s="302"/>
      <c r="G827" s="302"/>
      <c r="H827" s="302" t="str">
        <f>IF(LEN(予定価格!G825)=0,"",IF(AND(LEN(予定価格!G825)=1,LEN(予定価格!H825)=1),0,IF(入力表!$F$1951=0,"",入力表!F837)))</f>
        <v/>
      </c>
      <c r="I827" s="302"/>
      <c r="J827" s="303"/>
      <c r="K827" s="298"/>
      <c r="L827" s="299"/>
      <c r="M827" s="299"/>
    </row>
    <row r="828" spans="1:13" ht="18" hidden="1" customHeight="1" x14ac:dyDescent="0.2">
      <c r="A828" s="300">
        <f>+入力表!A838</f>
        <v>0</v>
      </c>
      <c r="B828" s="301"/>
      <c r="C828" s="301"/>
      <c r="D828" s="301"/>
      <c r="E828" s="302">
        <f>+IF(入力表!F$12=0,入力表!B838,入力表!J838)</f>
        <v>0</v>
      </c>
      <c r="F828" s="302"/>
      <c r="G828" s="302"/>
      <c r="H828" s="302" t="str">
        <f>IF(LEN(予定価格!G826)=0,"",IF(AND(LEN(予定価格!G826)=1,LEN(予定価格!H826)=1),0,IF(入力表!$F$1951=0,"",入力表!F838)))</f>
        <v/>
      </c>
      <c r="I828" s="302"/>
      <c r="J828" s="303"/>
      <c r="K828" s="298"/>
      <c r="L828" s="299"/>
      <c r="M828" s="299"/>
    </row>
    <row r="829" spans="1:13" ht="18" hidden="1" customHeight="1" x14ac:dyDescent="0.2">
      <c r="A829" s="300">
        <f>+入力表!A839</f>
        <v>0</v>
      </c>
      <c r="B829" s="301"/>
      <c r="C829" s="301"/>
      <c r="D829" s="301"/>
      <c r="E829" s="302">
        <f>+IF(入力表!F$12=0,入力表!B839,入力表!J839)</f>
        <v>0</v>
      </c>
      <c r="F829" s="302"/>
      <c r="G829" s="302"/>
      <c r="H829" s="302" t="str">
        <f>IF(LEN(予定価格!G827)=0,"",IF(AND(LEN(予定価格!G827)=1,LEN(予定価格!H827)=1),0,IF(入力表!$F$1951=0,"",入力表!F839)))</f>
        <v/>
      </c>
      <c r="I829" s="302"/>
      <c r="J829" s="303"/>
      <c r="K829" s="298"/>
      <c r="L829" s="299"/>
      <c r="M829" s="299"/>
    </row>
    <row r="830" spans="1:13" ht="18" hidden="1" customHeight="1" x14ac:dyDescent="0.2">
      <c r="A830" s="300">
        <f>+入力表!A840</f>
        <v>0</v>
      </c>
      <c r="B830" s="301"/>
      <c r="C830" s="301"/>
      <c r="D830" s="301"/>
      <c r="E830" s="302">
        <f>+IF(入力表!F$12=0,入力表!B840,入力表!J840)</f>
        <v>0</v>
      </c>
      <c r="F830" s="302"/>
      <c r="G830" s="302"/>
      <c r="H830" s="302" t="str">
        <f>IF(LEN(予定価格!G828)=0,"",IF(AND(LEN(予定価格!G828)=1,LEN(予定価格!H828)=1),0,IF(入力表!$F$1951=0,"",入力表!F840)))</f>
        <v/>
      </c>
      <c r="I830" s="302"/>
      <c r="J830" s="303"/>
      <c r="K830" s="298"/>
      <c r="L830" s="299"/>
      <c r="M830" s="299"/>
    </row>
    <row r="831" spans="1:13" ht="18" hidden="1" customHeight="1" x14ac:dyDescent="0.2">
      <c r="A831" s="300">
        <f>+入力表!A841</f>
        <v>0</v>
      </c>
      <c r="B831" s="301"/>
      <c r="C831" s="301"/>
      <c r="D831" s="301"/>
      <c r="E831" s="302">
        <f>+IF(入力表!F$12=0,入力表!B841,入力表!J841)</f>
        <v>0</v>
      </c>
      <c r="F831" s="302"/>
      <c r="G831" s="302"/>
      <c r="H831" s="302" t="str">
        <f>IF(LEN(予定価格!G829)=0,"",IF(AND(LEN(予定価格!G829)=1,LEN(予定価格!H829)=1),0,IF(入力表!$F$1951=0,"",入力表!F841)))</f>
        <v/>
      </c>
      <c r="I831" s="302"/>
      <c r="J831" s="303"/>
      <c r="K831" s="298"/>
      <c r="L831" s="299"/>
      <c r="M831" s="299"/>
    </row>
    <row r="832" spans="1:13" ht="18" hidden="1" customHeight="1" x14ac:dyDescent="0.2">
      <c r="A832" s="300">
        <f>+入力表!A842</f>
        <v>0</v>
      </c>
      <c r="B832" s="301"/>
      <c r="C832" s="301"/>
      <c r="D832" s="301"/>
      <c r="E832" s="302">
        <f>+IF(入力表!F$12=0,入力表!B842,入力表!J842)</f>
        <v>0</v>
      </c>
      <c r="F832" s="302"/>
      <c r="G832" s="302"/>
      <c r="H832" s="302" t="str">
        <f>IF(LEN(予定価格!G830)=0,"",IF(AND(LEN(予定価格!G830)=1,LEN(予定価格!H830)=1),0,IF(入力表!$F$1951=0,"",入力表!F842)))</f>
        <v/>
      </c>
      <c r="I832" s="302"/>
      <c r="J832" s="303"/>
      <c r="K832" s="298"/>
      <c r="L832" s="299"/>
      <c r="M832" s="299"/>
    </row>
    <row r="833" spans="1:13" ht="18" hidden="1" customHeight="1" x14ac:dyDescent="0.2">
      <c r="A833" s="300">
        <f>+入力表!A843</f>
        <v>0</v>
      </c>
      <c r="B833" s="301"/>
      <c r="C833" s="301"/>
      <c r="D833" s="301"/>
      <c r="E833" s="302">
        <f>+IF(入力表!F$12=0,入力表!B843,入力表!J843)</f>
        <v>0</v>
      </c>
      <c r="F833" s="302"/>
      <c r="G833" s="302"/>
      <c r="H833" s="302" t="str">
        <f>IF(LEN(予定価格!G831)=0,"",IF(AND(LEN(予定価格!G831)=1,LEN(予定価格!H831)=1),0,IF(入力表!$F$1951=0,"",入力表!F843)))</f>
        <v/>
      </c>
      <c r="I833" s="302"/>
      <c r="J833" s="303"/>
      <c r="K833" s="298"/>
      <c r="L833" s="299"/>
      <c r="M833" s="299"/>
    </row>
    <row r="834" spans="1:13" ht="18" hidden="1" customHeight="1" x14ac:dyDescent="0.2">
      <c r="A834" s="300">
        <f>+入力表!A844</f>
        <v>0</v>
      </c>
      <c r="B834" s="301"/>
      <c r="C834" s="301"/>
      <c r="D834" s="301"/>
      <c r="E834" s="302">
        <f>+IF(入力表!F$12=0,入力表!B844,入力表!J844)</f>
        <v>0</v>
      </c>
      <c r="F834" s="302"/>
      <c r="G834" s="302"/>
      <c r="H834" s="302" t="str">
        <f>IF(LEN(予定価格!G832)=0,"",IF(AND(LEN(予定価格!G832)=1,LEN(予定価格!H832)=1),0,IF(入力表!$F$1951=0,"",入力表!F844)))</f>
        <v/>
      </c>
      <c r="I834" s="302"/>
      <c r="J834" s="303"/>
      <c r="K834" s="298"/>
      <c r="L834" s="299"/>
      <c r="M834" s="299"/>
    </row>
    <row r="835" spans="1:13" ht="18" hidden="1" customHeight="1" x14ac:dyDescent="0.2">
      <c r="A835" s="300">
        <f>+入力表!A845</f>
        <v>0</v>
      </c>
      <c r="B835" s="301"/>
      <c r="C835" s="301"/>
      <c r="D835" s="301"/>
      <c r="E835" s="302">
        <f>+IF(入力表!F$12=0,入力表!B845,入力表!J845)</f>
        <v>0</v>
      </c>
      <c r="F835" s="302"/>
      <c r="G835" s="302"/>
      <c r="H835" s="302" t="str">
        <f>IF(LEN(予定価格!G833)=0,"",IF(AND(LEN(予定価格!G833)=1,LEN(予定価格!H833)=1),0,IF(入力表!$F$1951=0,"",入力表!F845)))</f>
        <v/>
      </c>
      <c r="I835" s="302"/>
      <c r="J835" s="303"/>
      <c r="K835" s="298"/>
      <c r="L835" s="299"/>
      <c r="M835" s="299"/>
    </row>
    <row r="836" spans="1:13" ht="18" hidden="1" customHeight="1" x14ac:dyDescent="0.2">
      <c r="A836" s="300">
        <f>+入力表!A846</f>
        <v>0</v>
      </c>
      <c r="B836" s="301"/>
      <c r="C836" s="301"/>
      <c r="D836" s="301"/>
      <c r="E836" s="302">
        <f>+IF(入力表!F$12=0,入力表!B846,入力表!J846)</f>
        <v>0</v>
      </c>
      <c r="F836" s="302"/>
      <c r="G836" s="302"/>
      <c r="H836" s="302" t="str">
        <f>IF(LEN(予定価格!G834)=0,"",IF(AND(LEN(予定価格!G834)=1,LEN(予定価格!H834)=1),0,IF(入力表!$F$1951=0,"",入力表!F846)))</f>
        <v/>
      </c>
      <c r="I836" s="302"/>
      <c r="J836" s="303"/>
      <c r="K836" s="298"/>
      <c r="L836" s="299"/>
      <c r="M836" s="299"/>
    </row>
    <row r="837" spans="1:13" ht="18" hidden="1" customHeight="1" x14ac:dyDescent="0.2">
      <c r="A837" s="300">
        <f>+入力表!A847</f>
        <v>0</v>
      </c>
      <c r="B837" s="301"/>
      <c r="C837" s="301"/>
      <c r="D837" s="301"/>
      <c r="E837" s="302">
        <f>+IF(入力表!F$12=0,入力表!B847,入力表!J847)</f>
        <v>0</v>
      </c>
      <c r="F837" s="302"/>
      <c r="G837" s="302"/>
      <c r="H837" s="302" t="str">
        <f>IF(LEN(予定価格!G835)=0,"",IF(AND(LEN(予定価格!G835)=1,LEN(予定価格!H835)=1),0,IF(入力表!$F$1951=0,"",入力表!F847)))</f>
        <v/>
      </c>
      <c r="I837" s="302"/>
      <c r="J837" s="303"/>
      <c r="K837" s="298"/>
      <c r="L837" s="299"/>
      <c r="M837" s="299"/>
    </row>
    <row r="838" spans="1:13" ht="18" hidden="1" customHeight="1" x14ac:dyDescent="0.2">
      <c r="A838" s="300">
        <f>+入力表!A848</f>
        <v>0</v>
      </c>
      <c r="B838" s="301"/>
      <c r="C838" s="301"/>
      <c r="D838" s="301"/>
      <c r="E838" s="302">
        <f>+IF(入力表!F$12=0,入力表!B848,入力表!J848)</f>
        <v>0</v>
      </c>
      <c r="F838" s="302"/>
      <c r="G838" s="302"/>
      <c r="H838" s="302" t="str">
        <f>IF(LEN(予定価格!G836)=0,"",IF(AND(LEN(予定価格!G836)=1,LEN(予定価格!H836)=1),0,IF(入力表!$F$1951=0,"",入力表!F848)))</f>
        <v/>
      </c>
      <c r="I838" s="302"/>
      <c r="J838" s="303"/>
      <c r="K838" s="298"/>
      <c r="L838" s="299"/>
      <c r="M838" s="299"/>
    </row>
    <row r="839" spans="1:13" ht="18" hidden="1" customHeight="1" x14ac:dyDescent="0.2">
      <c r="A839" s="300">
        <f>+入力表!A849</f>
        <v>0</v>
      </c>
      <c r="B839" s="301"/>
      <c r="C839" s="301"/>
      <c r="D839" s="301"/>
      <c r="E839" s="302">
        <f>+IF(入力表!F$12=0,入力表!B849,入力表!J849)</f>
        <v>0</v>
      </c>
      <c r="F839" s="302"/>
      <c r="G839" s="302"/>
      <c r="H839" s="302" t="str">
        <f>IF(LEN(予定価格!G837)=0,"",IF(AND(LEN(予定価格!G837)=1,LEN(予定価格!H837)=1),0,IF(入力表!$F$1951=0,"",入力表!F849)))</f>
        <v/>
      </c>
      <c r="I839" s="302"/>
      <c r="J839" s="303"/>
      <c r="K839" s="298"/>
      <c r="L839" s="299"/>
      <c r="M839" s="299"/>
    </row>
    <row r="840" spans="1:13" ht="18" hidden="1" customHeight="1" x14ac:dyDescent="0.2">
      <c r="A840" s="300">
        <f>+入力表!A850</f>
        <v>0</v>
      </c>
      <c r="B840" s="301"/>
      <c r="C840" s="301"/>
      <c r="D840" s="301"/>
      <c r="E840" s="302">
        <f>+IF(入力表!F$12=0,入力表!B850,入力表!J850)</f>
        <v>0</v>
      </c>
      <c r="F840" s="302"/>
      <c r="G840" s="302"/>
      <c r="H840" s="302" t="str">
        <f>IF(LEN(予定価格!G838)=0,"",IF(AND(LEN(予定価格!G838)=1,LEN(予定価格!H838)=1),0,IF(入力表!$F$1951=0,"",入力表!F850)))</f>
        <v/>
      </c>
      <c r="I840" s="302"/>
      <c r="J840" s="303"/>
      <c r="K840" s="298"/>
      <c r="L840" s="299"/>
      <c r="M840" s="299"/>
    </row>
    <row r="841" spans="1:13" ht="18" hidden="1" customHeight="1" x14ac:dyDescent="0.2">
      <c r="A841" s="300">
        <f>+入力表!A851</f>
        <v>0</v>
      </c>
      <c r="B841" s="301"/>
      <c r="C841" s="301"/>
      <c r="D841" s="301"/>
      <c r="E841" s="302">
        <f>+IF(入力表!F$12=0,入力表!B851,入力表!J851)</f>
        <v>0</v>
      </c>
      <c r="F841" s="302"/>
      <c r="G841" s="302"/>
      <c r="H841" s="302" t="str">
        <f>IF(LEN(予定価格!G839)=0,"",IF(AND(LEN(予定価格!G839)=1,LEN(予定価格!H839)=1),0,IF(入力表!$F$1951=0,"",入力表!F851)))</f>
        <v/>
      </c>
      <c r="I841" s="302"/>
      <c r="J841" s="303"/>
      <c r="K841" s="298"/>
      <c r="L841" s="299"/>
      <c r="M841" s="299"/>
    </row>
    <row r="842" spans="1:13" ht="18" hidden="1" customHeight="1" x14ac:dyDescent="0.2">
      <c r="A842" s="300">
        <f>+入力表!A852</f>
        <v>0</v>
      </c>
      <c r="B842" s="301"/>
      <c r="C842" s="301"/>
      <c r="D842" s="301"/>
      <c r="E842" s="302">
        <f>+IF(入力表!F$12=0,入力表!B852,入力表!J852)</f>
        <v>0</v>
      </c>
      <c r="F842" s="302"/>
      <c r="G842" s="302"/>
      <c r="H842" s="302" t="str">
        <f>IF(LEN(予定価格!G840)=0,"",IF(AND(LEN(予定価格!G840)=1,LEN(予定価格!H840)=1),0,IF(入力表!$F$1951=0,"",入力表!F852)))</f>
        <v/>
      </c>
      <c r="I842" s="302"/>
      <c r="J842" s="303"/>
      <c r="K842" s="298"/>
      <c r="L842" s="299"/>
      <c r="M842" s="299"/>
    </row>
    <row r="843" spans="1:13" ht="18" hidden="1" customHeight="1" x14ac:dyDescent="0.2">
      <c r="A843" s="300">
        <f>+入力表!A853</f>
        <v>0</v>
      </c>
      <c r="B843" s="301"/>
      <c r="C843" s="301"/>
      <c r="D843" s="301"/>
      <c r="E843" s="302">
        <f>+IF(入力表!F$12=0,入力表!B853,入力表!J853)</f>
        <v>0</v>
      </c>
      <c r="F843" s="302"/>
      <c r="G843" s="302"/>
      <c r="H843" s="302" t="str">
        <f>IF(LEN(予定価格!G841)=0,"",IF(AND(LEN(予定価格!G841)=1,LEN(予定価格!H841)=1),0,IF(入力表!$F$1951=0,"",入力表!F853)))</f>
        <v/>
      </c>
      <c r="I843" s="302"/>
      <c r="J843" s="303"/>
      <c r="K843" s="298"/>
      <c r="L843" s="299"/>
      <c r="M843" s="299"/>
    </row>
    <row r="844" spans="1:13" ht="18" hidden="1" customHeight="1" x14ac:dyDescent="0.2">
      <c r="A844" s="300">
        <f>+入力表!A854</f>
        <v>0</v>
      </c>
      <c r="B844" s="301"/>
      <c r="C844" s="301"/>
      <c r="D844" s="301"/>
      <c r="E844" s="302">
        <f>+IF(入力表!F$12=0,入力表!B854,入力表!J854)</f>
        <v>0</v>
      </c>
      <c r="F844" s="302"/>
      <c r="G844" s="302"/>
      <c r="H844" s="302" t="str">
        <f>IF(LEN(予定価格!G842)=0,"",IF(AND(LEN(予定価格!G842)=1,LEN(予定価格!H842)=1),0,IF(入力表!$F$1951=0,"",入力表!F854)))</f>
        <v/>
      </c>
      <c r="I844" s="302"/>
      <c r="J844" s="303"/>
      <c r="K844" s="298"/>
      <c r="L844" s="299"/>
      <c r="M844" s="299"/>
    </row>
    <row r="845" spans="1:13" ht="18" hidden="1" customHeight="1" x14ac:dyDescent="0.2">
      <c r="A845" s="300">
        <f>+入力表!A855</f>
        <v>0</v>
      </c>
      <c r="B845" s="301"/>
      <c r="C845" s="301"/>
      <c r="D845" s="301"/>
      <c r="E845" s="302">
        <f>+IF(入力表!F$12=0,入力表!B855,入力表!J855)</f>
        <v>0</v>
      </c>
      <c r="F845" s="302"/>
      <c r="G845" s="302"/>
      <c r="H845" s="302" t="str">
        <f>IF(LEN(予定価格!G843)=0,"",IF(AND(LEN(予定価格!G843)=1,LEN(予定価格!H843)=1),0,IF(入力表!$F$1951=0,"",入力表!F855)))</f>
        <v/>
      </c>
      <c r="I845" s="302"/>
      <c r="J845" s="303"/>
      <c r="K845" s="298"/>
      <c r="L845" s="299"/>
      <c r="M845" s="299"/>
    </row>
    <row r="846" spans="1:13" ht="18" hidden="1" customHeight="1" x14ac:dyDescent="0.2">
      <c r="A846" s="300">
        <f>+入力表!A856</f>
        <v>0</v>
      </c>
      <c r="B846" s="301"/>
      <c r="C846" s="301"/>
      <c r="D846" s="301"/>
      <c r="E846" s="302">
        <f>+IF(入力表!F$12=0,入力表!B856,入力表!J856)</f>
        <v>0</v>
      </c>
      <c r="F846" s="302"/>
      <c r="G846" s="302"/>
      <c r="H846" s="302" t="str">
        <f>IF(LEN(予定価格!G844)=0,"",IF(AND(LEN(予定価格!G844)=1,LEN(予定価格!H844)=1),0,IF(入力表!$F$1951=0,"",入力表!F856)))</f>
        <v/>
      </c>
      <c r="I846" s="302"/>
      <c r="J846" s="303"/>
      <c r="K846" s="298"/>
      <c r="L846" s="299"/>
      <c r="M846" s="299"/>
    </row>
    <row r="847" spans="1:13" ht="18" hidden="1" customHeight="1" x14ac:dyDescent="0.2">
      <c r="A847" s="300">
        <f>+入力表!A857</f>
        <v>0</v>
      </c>
      <c r="B847" s="301"/>
      <c r="C847" s="301"/>
      <c r="D847" s="301"/>
      <c r="E847" s="302">
        <f>+IF(入力表!F$12=0,入力表!B857,入力表!J857)</f>
        <v>0</v>
      </c>
      <c r="F847" s="302"/>
      <c r="G847" s="302"/>
      <c r="H847" s="302" t="str">
        <f>IF(LEN(予定価格!G845)=0,"",IF(AND(LEN(予定価格!G845)=1,LEN(予定価格!H845)=1),0,IF(入力表!$F$1951=0,"",入力表!F857)))</f>
        <v/>
      </c>
      <c r="I847" s="302"/>
      <c r="J847" s="303"/>
      <c r="K847" s="298"/>
      <c r="L847" s="299"/>
      <c r="M847" s="299"/>
    </row>
    <row r="848" spans="1:13" ht="18" hidden="1" customHeight="1" x14ac:dyDescent="0.2">
      <c r="A848" s="300">
        <f>+入力表!A858</f>
        <v>0</v>
      </c>
      <c r="B848" s="301"/>
      <c r="C848" s="301"/>
      <c r="D848" s="301"/>
      <c r="E848" s="302">
        <f>+IF(入力表!F$12=0,入力表!B858,入力表!J858)</f>
        <v>0</v>
      </c>
      <c r="F848" s="302"/>
      <c r="G848" s="302"/>
      <c r="H848" s="302" t="str">
        <f>IF(LEN(予定価格!G846)=0,"",IF(AND(LEN(予定価格!G846)=1,LEN(予定価格!H846)=1),0,IF(入力表!$F$1951=0,"",入力表!F858)))</f>
        <v/>
      </c>
      <c r="I848" s="302"/>
      <c r="J848" s="303"/>
      <c r="K848" s="298"/>
      <c r="L848" s="299"/>
      <c r="M848" s="299"/>
    </row>
    <row r="849" spans="1:13" ht="18" hidden="1" customHeight="1" x14ac:dyDescent="0.2">
      <c r="A849" s="300">
        <f>+入力表!A859</f>
        <v>0</v>
      </c>
      <c r="B849" s="301"/>
      <c r="C849" s="301"/>
      <c r="D849" s="301"/>
      <c r="E849" s="302">
        <f>+IF(入力表!F$12=0,入力表!B859,入力表!J859)</f>
        <v>0</v>
      </c>
      <c r="F849" s="302"/>
      <c r="G849" s="302"/>
      <c r="H849" s="302" t="str">
        <f>IF(LEN(予定価格!G847)=0,"",IF(AND(LEN(予定価格!G847)=1,LEN(予定価格!H847)=1),0,IF(入力表!$F$1951=0,"",入力表!F859)))</f>
        <v/>
      </c>
      <c r="I849" s="302"/>
      <c r="J849" s="303"/>
      <c r="K849" s="298">
        <f t="shared" ref="K849" si="9">SUM(E850:G890)</f>
        <v>0</v>
      </c>
      <c r="L849" s="299">
        <f>K849*入力表!D1995</f>
        <v>0</v>
      </c>
      <c r="M849" s="299">
        <f>K849+L849</f>
        <v>0</v>
      </c>
    </row>
    <row r="850" spans="1:13" ht="18" hidden="1" customHeight="1" x14ac:dyDescent="0.2">
      <c r="A850" s="300">
        <f>+入力表!A860</f>
        <v>0</v>
      </c>
      <c r="B850" s="301"/>
      <c r="C850" s="301"/>
      <c r="D850" s="301"/>
      <c r="E850" s="302">
        <f>+IF(入力表!F$12=0,入力表!B860,入力表!J860)</f>
        <v>0</v>
      </c>
      <c r="F850" s="302"/>
      <c r="G850" s="302"/>
      <c r="H850" s="302" t="str">
        <f>IF(LEN(予定価格!G848)=0,"",IF(AND(LEN(予定価格!G848)=1,LEN(予定価格!H848)=1),0,IF(入力表!$F$1951=0,"",入力表!F860)))</f>
        <v/>
      </c>
      <c r="I850" s="302"/>
      <c r="J850" s="303"/>
      <c r="K850" s="298"/>
      <c r="L850" s="299"/>
      <c r="M850" s="299"/>
    </row>
    <row r="851" spans="1:13" ht="18" hidden="1" customHeight="1" x14ac:dyDescent="0.2">
      <c r="A851" s="300">
        <f>+入力表!A861</f>
        <v>0</v>
      </c>
      <c r="B851" s="301"/>
      <c r="C851" s="301"/>
      <c r="D851" s="301"/>
      <c r="E851" s="302">
        <f>+IF(入力表!F$12=0,入力表!B861,入力表!J861)</f>
        <v>0</v>
      </c>
      <c r="F851" s="302"/>
      <c r="G851" s="302"/>
      <c r="H851" s="302" t="str">
        <f>IF(LEN(予定価格!G849)=0,"",IF(AND(LEN(予定価格!G849)=1,LEN(予定価格!H849)=1),0,IF(入力表!$F$1951=0,"",入力表!F861)))</f>
        <v/>
      </c>
      <c r="I851" s="302"/>
      <c r="J851" s="303"/>
      <c r="K851" s="298"/>
      <c r="L851" s="299"/>
      <c r="M851" s="299"/>
    </row>
    <row r="852" spans="1:13" ht="18" hidden="1" customHeight="1" x14ac:dyDescent="0.2">
      <c r="A852" s="300">
        <f>+入力表!A862</f>
        <v>0</v>
      </c>
      <c r="B852" s="301"/>
      <c r="C852" s="301"/>
      <c r="D852" s="301"/>
      <c r="E852" s="302">
        <f>+IF(入力表!F$12=0,入力表!B862,入力表!J862)</f>
        <v>0</v>
      </c>
      <c r="F852" s="302"/>
      <c r="G852" s="302"/>
      <c r="H852" s="302" t="str">
        <f>IF(LEN(予定価格!G850)=0,"",IF(AND(LEN(予定価格!G850)=1,LEN(予定価格!H850)=1),0,IF(入力表!$F$1951=0,"",入力表!F862)))</f>
        <v/>
      </c>
      <c r="I852" s="302"/>
      <c r="J852" s="303"/>
      <c r="K852" s="298"/>
      <c r="L852" s="299"/>
      <c r="M852" s="299"/>
    </row>
    <row r="853" spans="1:13" ht="18" hidden="1" customHeight="1" x14ac:dyDescent="0.2">
      <c r="A853" s="300">
        <f>+入力表!A863</f>
        <v>0</v>
      </c>
      <c r="B853" s="301"/>
      <c r="C853" s="301"/>
      <c r="D853" s="301"/>
      <c r="E853" s="302">
        <f>+IF(入力表!F$12=0,入力表!B863,入力表!J863)</f>
        <v>0</v>
      </c>
      <c r="F853" s="302"/>
      <c r="G853" s="302"/>
      <c r="H853" s="302" t="str">
        <f>IF(LEN(予定価格!G851)=0,"",IF(AND(LEN(予定価格!G851)=1,LEN(予定価格!H851)=1),0,IF(入力表!$F$1951=0,"",入力表!F863)))</f>
        <v/>
      </c>
      <c r="I853" s="302"/>
      <c r="J853" s="303"/>
      <c r="K853" s="298"/>
      <c r="L853" s="299"/>
      <c r="M853" s="299"/>
    </row>
    <row r="854" spans="1:13" ht="18" hidden="1" customHeight="1" x14ac:dyDescent="0.2">
      <c r="A854" s="300">
        <f>+入力表!A864</f>
        <v>0</v>
      </c>
      <c r="B854" s="301"/>
      <c r="C854" s="301"/>
      <c r="D854" s="301"/>
      <c r="E854" s="302">
        <f>+IF(入力表!F$12=0,入力表!B864,入力表!J864)</f>
        <v>0</v>
      </c>
      <c r="F854" s="302"/>
      <c r="G854" s="302"/>
      <c r="H854" s="302" t="str">
        <f>IF(LEN(予定価格!G852)=0,"",IF(AND(LEN(予定価格!G852)=1,LEN(予定価格!H852)=1),0,IF(入力表!$F$1951=0,"",入力表!F864)))</f>
        <v/>
      </c>
      <c r="I854" s="302"/>
      <c r="J854" s="303"/>
      <c r="K854" s="298"/>
      <c r="L854" s="299"/>
      <c r="M854" s="299"/>
    </row>
    <row r="855" spans="1:13" ht="18" hidden="1" customHeight="1" x14ac:dyDescent="0.2">
      <c r="A855" s="300">
        <f>+入力表!A865</f>
        <v>0</v>
      </c>
      <c r="B855" s="301"/>
      <c r="C855" s="301"/>
      <c r="D855" s="301"/>
      <c r="E855" s="302">
        <f>+IF(入力表!F$12=0,入力表!B865,入力表!J865)</f>
        <v>0</v>
      </c>
      <c r="F855" s="302"/>
      <c r="G855" s="302"/>
      <c r="H855" s="302" t="str">
        <f>IF(LEN(予定価格!G853)=0,"",IF(AND(LEN(予定価格!G853)=1,LEN(予定価格!H853)=1),0,IF(入力表!$F$1951=0,"",入力表!F865)))</f>
        <v/>
      </c>
      <c r="I855" s="302"/>
      <c r="J855" s="303"/>
      <c r="K855" s="298"/>
      <c r="L855" s="299"/>
      <c r="M855" s="299"/>
    </row>
    <row r="856" spans="1:13" ht="18" hidden="1" customHeight="1" x14ac:dyDescent="0.2">
      <c r="A856" s="300">
        <f>+入力表!A866</f>
        <v>0</v>
      </c>
      <c r="B856" s="301"/>
      <c r="C856" s="301"/>
      <c r="D856" s="301"/>
      <c r="E856" s="302">
        <f>+IF(入力表!F$12=0,入力表!B866,入力表!J866)</f>
        <v>0</v>
      </c>
      <c r="F856" s="302"/>
      <c r="G856" s="302"/>
      <c r="H856" s="302" t="str">
        <f>IF(LEN(予定価格!G854)=0,"",IF(AND(LEN(予定価格!G854)=1,LEN(予定価格!H854)=1),0,IF(入力表!$F$1951=0,"",入力表!F866)))</f>
        <v/>
      </c>
      <c r="I856" s="302"/>
      <c r="J856" s="303"/>
      <c r="K856" s="298"/>
      <c r="L856" s="299"/>
      <c r="M856" s="299"/>
    </row>
    <row r="857" spans="1:13" ht="18" hidden="1" customHeight="1" x14ac:dyDescent="0.2">
      <c r="A857" s="300">
        <f>+入力表!A867</f>
        <v>0</v>
      </c>
      <c r="B857" s="301"/>
      <c r="C857" s="301"/>
      <c r="D857" s="301"/>
      <c r="E857" s="302">
        <f>+IF(入力表!F$12=0,入力表!B867,入力表!J867)</f>
        <v>0</v>
      </c>
      <c r="F857" s="302"/>
      <c r="G857" s="302"/>
      <c r="H857" s="302" t="str">
        <f>IF(LEN(予定価格!G855)=0,"",IF(AND(LEN(予定価格!G855)=1,LEN(予定価格!H855)=1),0,IF(入力表!$F$1951=0,"",入力表!F867)))</f>
        <v/>
      </c>
      <c r="I857" s="302"/>
      <c r="J857" s="303"/>
      <c r="K857" s="298"/>
      <c r="L857" s="299"/>
      <c r="M857" s="299"/>
    </row>
    <row r="858" spans="1:13" ht="18" hidden="1" customHeight="1" x14ac:dyDescent="0.2">
      <c r="A858" s="300">
        <f>+入力表!A868</f>
        <v>0</v>
      </c>
      <c r="B858" s="301"/>
      <c r="C858" s="301"/>
      <c r="D858" s="301"/>
      <c r="E858" s="302">
        <f>+IF(入力表!F$12=0,入力表!B868,入力表!J868)</f>
        <v>0</v>
      </c>
      <c r="F858" s="302"/>
      <c r="G858" s="302"/>
      <c r="H858" s="302" t="str">
        <f>IF(LEN(予定価格!G856)=0,"",IF(AND(LEN(予定価格!G856)=1,LEN(予定価格!H856)=1),0,IF(入力表!$F$1951=0,"",入力表!F868)))</f>
        <v/>
      </c>
      <c r="I858" s="302"/>
      <c r="J858" s="303"/>
      <c r="K858" s="298"/>
      <c r="L858" s="299"/>
      <c r="M858" s="299"/>
    </row>
    <row r="859" spans="1:13" ht="18" hidden="1" customHeight="1" x14ac:dyDescent="0.2">
      <c r="A859" s="300">
        <f>+入力表!A869</f>
        <v>0</v>
      </c>
      <c r="B859" s="301"/>
      <c r="C859" s="301"/>
      <c r="D859" s="301"/>
      <c r="E859" s="302">
        <f>+IF(入力表!F$12=0,入力表!B869,入力表!J869)</f>
        <v>0</v>
      </c>
      <c r="F859" s="302"/>
      <c r="G859" s="302"/>
      <c r="H859" s="302" t="str">
        <f>IF(LEN(予定価格!G857)=0,"",IF(AND(LEN(予定価格!G857)=1,LEN(予定価格!H857)=1),0,IF(入力表!$F$1951=0,"",入力表!F869)))</f>
        <v/>
      </c>
      <c r="I859" s="302"/>
      <c r="J859" s="303"/>
      <c r="K859" s="298"/>
      <c r="L859" s="299"/>
      <c r="M859" s="299"/>
    </row>
    <row r="860" spans="1:13" ht="18" hidden="1" customHeight="1" x14ac:dyDescent="0.2">
      <c r="A860" s="300">
        <f>+入力表!A870</f>
        <v>0</v>
      </c>
      <c r="B860" s="301"/>
      <c r="C860" s="301"/>
      <c r="D860" s="301"/>
      <c r="E860" s="302">
        <f>+IF(入力表!F$12=0,入力表!B870,入力表!J870)</f>
        <v>0</v>
      </c>
      <c r="F860" s="302"/>
      <c r="G860" s="302"/>
      <c r="H860" s="302" t="str">
        <f>IF(LEN(予定価格!G858)=0,"",IF(AND(LEN(予定価格!G858)=1,LEN(予定価格!H858)=1),0,IF(入力表!$F$1951=0,"",入力表!F870)))</f>
        <v/>
      </c>
      <c r="I860" s="302"/>
      <c r="J860" s="303"/>
      <c r="K860" s="298"/>
      <c r="L860" s="299"/>
      <c r="M860" s="299"/>
    </row>
    <row r="861" spans="1:13" ht="18" hidden="1" customHeight="1" x14ac:dyDescent="0.2">
      <c r="A861" s="300">
        <f>+入力表!A871</f>
        <v>0</v>
      </c>
      <c r="B861" s="301"/>
      <c r="C861" s="301"/>
      <c r="D861" s="301"/>
      <c r="E861" s="302">
        <f>+IF(入力表!F$12=0,入力表!B871,入力表!J871)</f>
        <v>0</v>
      </c>
      <c r="F861" s="302"/>
      <c r="G861" s="302"/>
      <c r="H861" s="302" t="str">
        <f>IF(LEN(予定価格!G859)=0,"",IF(AND(LEN(予定価格!G859)=1,LEN(予定価格!H859)=1),0,IF(入力表!$F$1951=0,"",入力表!F871)))</f>
        <v/>
      </c>
      <c r="I861" s="302"/>
      <c r="J861" s="303"/>
      <c r="K861" s="298"/>
      <c r="L861" s="299"/>
      <c r="M861" s="299"/>
    </row>
    <row r="862" spans="1:13" ht="18" hidden="1" customHeight="1" x14ac:dyDescent="0.2">
      <c r="A862" s="300">
        <f>+入力表!A872</f>
        <v>0</v>
      </c>
      <c r="B862" s="301"/>
      <c r="C862" s="301"/>
      <c r="D862" s="301"/>
      <c r="E862" s="302">
        <f>+IF(入力表!F$12=0,入力表!B872,入力表!J872)</f>
        <v>0</v>
      </c>
      <c r="F862" s="302"/>
      <c r="G862" s="302"/>
      <c r="H862" s="302" t="str">
        <f>IF(LEN(予定価格!G860)=0,"",IF(AND(LEN(予定価格!G860)=1,LEN(予定価格!H860)=1),0,IF(入力表!$F$1951=0,"",入力表!F872)))</f>
        <v/>
      </c>
      <c r="I862" s="302"/>
      <c r="J862" s="303"/>
      <c r="K862" s="298"/>
      <c r="L862" s="299"/>
      <c r="M862" s="299"/>
    </row>
    <row r="863" spans="1:13" ht="18" hidden="1" customHeight="1" x14ac:dyDescent="0.2">
      <c r="A863" s="300">
        <f>+入力表!A873</f>
        <v>0</v>
      </c>
      <c r="B863" s="301"/>
      <c r="C863" s="301"/>
      <c r="D863" s="301"/>
      <c r="E863" s="302">
        <f>+IF(入力表!F$12=0,入力表!B873,入力表!J873)</f>
        <v>0</v>
      </c>
      <c r="F863" s="302"/>
      <c r="G863" s="302"/>
      <c r="H863" s="302" t="str">
        <f>IF(LEN(予定価格!G861)=0,"",IF(AND(LEN(予定価格!G861)=1,LEN(予定価格!H861)=1),0,IF(入力表!$F$1951=0,"",入力表!F873)))</f>
        <v/>
      </c>
      <c r="I863" s="302"/>
      <c r="J863" s="303"/>
      <c r="K863" s="298"/>
      <c r="L863" s="299"/>
      <c r="M863" s="299"/>
    </row>
    <row r="864" spans="1:13" ht="18" hidden="1" customHeight="1" x14ac:dyDescent="0.2">
      <c r="A864" s="300">
        <f>+入力表!A874</f>
        <v>0</v>
      </c>
      <c r="B864" s="301"/>
      <c r="C864" s="301"/>
      <c r="D864" s="301"/>
      <c r="E864" s="302">
        <f>+IF(入力表!F$12=0,入力表!B874,入力表!J874)</f>
        <v>0</v>
      </c>
      <c r="F864" s="302"/>
      <c r="G864" s="302"/>
      <c r="H864" s="302" t="str">
        <f>IF(LEN(予定価格!G862)=0,"",IF(AND(LEN(予定価格!G862)=1,LEN(予定価格!H862)=1),0,IF(入力表!$F$1951=0,"",入力表!F874)))</f>
        <v/>
      </c>
      <c r="I864" s="302"/>
      <c r="J864" s="303"/>
      <c r="K864" s="298"/>
      <c r="L864" s="299"/>
      <c r="M864" s="299"/>
    </row>
    <row r="865" spans="1:13" ht="18" hidden="1" customHeight="1" x14ac:dyDescent="0.2">
      <c r="A865" s="300">
        <f>+入力表!A875</f>
        <v>0</v>
      </c>
      <c r="B865" s="301"/>
      <c r="C865" s="301"/>
      <c r="D865" s="301"/>
      <c r="E865" s="302">
        <f>+IF(入力表!F$12=0,入力表!B875,入力表!J875)</f>
        <v>0</v>
      </c>
      <c r="F865" s="302"/>
      <c r="G865" s="302"/>
      <c r="H865" s="302" t="str">
        <f>IF(LEN(予定価格!G863)=0,"",IF(AND(LEN(予定価格!G863)=1,LEN(予定価格!H863)=1),0,IF(入力表!$F$1951=0,"",入力表!F875)))</f>
        <v/>
      </c>
      <c r="I865" s="302"/>
      <c r="J865" s="303"/>
      <c r="K865" s="298"/>
      <c r="L865" s="299"/>
      <c r="M865" s="299"/>
    </row>
    <row r="866" spans="1:13" ht="18" hidden="1" customHeight="1" x14ac:dyDescent="0.2">
      <c r="A866" s="300">
        <f>+入力表!A876</f>
        <v>0</v>
      </c>
      <c r="B866" s="301"/>
      <c r="C866" s="301"/>
      <c r="D866" s="301"/>
      <c r="E866" s="302">
        <f>+IF(入力表!F$12=0,入力表!B876,入力表!J876)</f>
        <v>0</v>
      </c>
      <c r="F866" s="302"/>
      <c r="G866" s="302"/>
      <c r="H866" s="302" t="str">
        <f>IF(LEN(予定価格!G864)=0,"",IF(AND(LEN(予定価格!G864)=1,LEN(予定価格!H864)=1),0,IF(入力表!$F$1951=0,"",入力表!F876)))</f>
        <v/>
      </c>
      <c r="I866" s="302"/>
      <c r="J866" s="303"/>
      <c r="K866" s="298"/>
      <c r="L866" s="299"/>
      <c r="M866" s="299"/>
    </row>
    <row r="867" spans="1:13" ht="18" hidden="1" customHeight="1" x14ac:dyDescent="0.2">
      <c r="A867" s="300">
        <f>+入力表!A877</f>
        <v>0</v>
      </c>
      <c r="B867" s="301"/>
      <c r="C867" s="301"/>
      <c r="D867" s="301"/>
      <c r="E867" s="302">
        <f>+IF(入力表!F$12=0,入力表!B877,入力表!J877)</f>
        <v>0</v>
      </c>
      <c r="F867" s="302"/>
      <c r="G867" s="302"/>
      <c r="H867" s="302" t="str">
        <f>IF(LEN(予定価格!G865)=0,"",IF(AND(LEN(予定価格!G865)=1,LEN(予定価格!H865)=1),0,IF(入力表!$F$1951=0,"",入力表!F877)))</f>
        <v/>
      </c>
      <c r="I867" s="302"/>
      <c r="J867" s="303"/>
      <c r="K867" s="298"/>
      <c r="L867" s="299"/>
      <c r="M867" s="299"/>
    </row>
    <row r="868" spans="1:13" ht="18" hidden="1" customHeight="1" x14ac:dyDescent="0.2">
      <c r="A868" s="300">
        <f>+入力表!A878</f>
        <v>0</v>
      </c>
      <c r="B868" s="301"/>
      <c r="C868" s="301"/>
      <c r="D868" s="301"/>
      <c r="E868" s="302">
        <f>+IF(入力表!F$12=0,入力表!B878,入力表!J878)</f>
        <v>0</v>
      </c>
      <c r="F868" s="302"/>
      <c r="G868" s="302"/>
      <c r="H868" s="302" t="str">
        <f>IF(LEN(予定価格!G866)=0,"",IF(AND(LEN(予定価格!G866)=1,LEN(予定価格!H866)=1),0,IF(入力表!$F$1951=0,"",入力表!F878)))</f>
        <v/>
      </c>
      <c r="I868" s="302"/>
      <c r="J868" s="303"/>
      <c r="K868" s="298"/>
      <c r="L868" s="299"/>
      <c r="M868" s="299"/>
    </row>
    <row r="869" spans="1:13" ht="18" hidden="1" customHeight="1" x14ac:dyDescent="0.2">
      <c r="A869" s="300">
        <f>+入力表!A879</f>
        <v>0</v>
      </c>
      <c r="B869" s="301"/>
      <c r="C869" s="301"/>
      <c r="D869" s="301"/>
      <c r="E869" s="302">
        <f>+IF(入力表!F$12=0,入力表!B879,入力表!J879)</f>
        <v>0</v>
      </c>
      <c r="F869" s="302"/>
      <c r="G869" s="302"/>
      <c r="H869" s="302" t="str">
        <f>IF(LEN(予定価格!G867)=0,"",IF(AND(LEN(予定価格!G867)=1,LEN(予定価格!H867)=1),0,IF(入力表!$F$1951=0,"",入力表!F879)))</f>
        <v/>
      </c>
      <c r="I869" s="302"/>
      <c r="J869" s="303"/>
      <c r="K869" s="298"/>
      <c r="L869" s="299"/>
      <c r="M869" s="299"/>
    </row>
    <row r="870" spans="1:13" ht="18" hidden="1" customHeight="1" x14ac:dyDescent="0.2">
      <c r="A870" s="300">
        <f>+入力表!A880</f>
        <v>0</v>
      </c>
      <c r="B870" s="301"/>
      <c r="C870" s="301"/>
      <c r="D870" s="301"/>
      <c r="E870" s="302">
        <f>+IF(入力表!F$12=0,入力表!B880,入力表!J880)</f>
        <v>0</v>
      </c>
      <c r="F870" s="302"/>
      <c r="G870" s="302"/>
      <c r="H870" s="302" t="str">
        <f>IF(LEN(予定価格!G868)=0,"",IF(AND(LEN(予定価格!G868)=1,LEN(予定価格!H868)=1),0,IF(入力表!$F$1951=0,"",入力表!F880)))</f>
        <v/>
      </c>
      <c r="I870" s="302"/>
      <c r="J870" s="303"/>
      <c r="K870" s="298"/>
      <c r="L870" s="299"/>
      <c r="M870" s="299"/>
    </row>
    <row r="871" spans="1:13" ht="18" hidden="1" customHeight="1" x14ac:dyDescent="0.2">
      <c r="A871" s="300">
        <f>+入力表!A881</f>
        <v>0</v>
      </c>
      <c r="B871" s="301"/>
      <c r="C871" s="301"/>
      <c r="D871" s="301"/>
      <c r="E871" s="302">
        <f>+IF(入力表!F$12=0,入力表!B881,入力表!J881)</f>
        <v>0</v>
      </c>
      <c r="F871" s="302"/>
      <c r="G871" s="302"/>
      <c r="H871" s="302" t="str">
        <f>IF(LEN(予定価格!G869)=0,"",IF(AND(LEN(予定価格!G869)=1,LEN(予定価格!H869)=1),0,IF(入力表!$F$1951=0,"",入力表!F881)))</f>
        <v/>
      </c>
      <c r="I871" s="302"/>
      <c r="J871" s="303"/>
      <c r="K871" s="298"/>
      <c r="L871" s="299"/>
      <c r="M871" s="299"/>
    </row>
    <row r="872" spans="1:13" ht="18" hidden="1" customHeight="1" x14ac:dyDescent="0.2">
      <c r="A872" s="300">
        <f>+入力表!A882</f>
        <v>0</v>
      </c>
      <c r="B872" s="301"/>
      <c r="C872" s="301"/>
      <c r="D872" s="301"/>
      <c r="E872" s="302">
        <f>+IF(入力表!F$12=0,入力表!B882,入力表!J882)</f>
        <v>0</v>
      </c>
      <c r="F872" s="302"/>
      <c r="G872" s="302"/>
      <c r="H872" s="302" t="str">
        <f>IF(LEN(予定価格!G870)=0,"",IF(AND(LEN(予定価格!G870)=1,LEN(予定価格!H870)=1),0,IF(入力表!$F$1951=0,"",入力表!F882)))</f>
        <v/>
      </c>
      <c r="I872" s="302"/>
      <c r="J872" s="303"/>
      <c r="K872" s="298"/>
      <c r="L872" s="299"/>
      <c r="M872" s="299"/>
    </row>
    <row r="873" spans="1:13" ht="18" hidden="1" customHeight="1" x14ac:dyDescent="0.2">
      <c r="A873" s="300">
        <f>+入力表!A883</f>
        <v>0</v>
      </c>
      <c r="B873" s="301"/>
      <c r="C873" s="301"/>
      <c r="D873" s="301"/>
      <c r="E873" s="302">
        <f>+IF(入力表!F$12=0,入力表!B883,入力表!J883)</f>
        <v>0</v>
      </c>
      <c r="F873" s="302"/>
      <c r="G873" s="302"/>
      <c r="H873" s="302" t="str">
        <f>IF(LEN(予定価格!G871)=0,"",IF(AND(LEN(予定価格!G871)=1,LEN(予定価格!H871)=1),0,IF(入力表!$F$1951=0,"",入力表!F883)))</f>
        <v/>
      </c>
      <c r="I873" s="302"/>
      <c r="J873" s="303"/>
      <c r="K873" s="298"/>
      <c r="L873" s="299"/>
      <c r="M873" s="299"/>
    </row>
    <row r="874" spans="1:13" ht="18" hidden="1" customHeight="1" x14ac:dyDescent="0.2">
      <c r="A874" s="300">
        <f>+入力表!A884</f>
        <v>0</v>
      </c>
      <c r="B874" s="301"/>
      <c r="C874" s="301"/>
      <c r="D874" s="301"/>
      <c r="E874" s="302">
        <f>+IF(入力表!F$12=0,入力表!B884,入力表!J884)</f>
        <v>0</v>
      </c>
      <c r="F874" s="302"/>
      <c r="G874" s="302"/>
      <c r="H874" s="302" t="str">
        <f>IF(LEN(予定価格!G872)=0,"",IF(AND(LEN(予定価格!G872)=1,LEN(予定価格!H872)=1),0,IF(入力表!$F$1951=0,"",入力表!F884)))</f>
        <v/>
      </c>
      <c r="I874" s="302"/>
      <c r="J874" s="303"/>
      <c r="K874" s="298"/>
      <c r="L874" s="299"/>
      <c r="M874" s="299"/>
    </row>
    <row r="875" spans="1:13" ht="18" hidden="1" customHeight="1" x14ac:dyDescent="0.2">
      <c r="A875" s="300">
        <f>+入力表!A885</f>
        <v>0</v>
      </c>
      <c r="B875" s="301"/>
      <c r="C875" s="301"/>
      <c r="D875" s="301"/>
      <c r="E875" s="302">
        <f>+IF(入力表!F$12=0,入力表!B885,入力表!J885)</f>
        <v>0</v>
      </c>
      <c r="F875" s="302"/>
      <c r="G875" s="302"/>
      <c r="H875" s="302" t="str">
        <f>IF(LEN(予定価格!G873)=0,"",IF(AND(LEN(予定価格!G873)=1,LEN(予定価格!H873)=1),0,IF(入力表!$F$1951=0,"",入力表!F885)))</f>
        <v/>
      </c>
      <c r="I875" s="302"/>
      <c r="J875" s="303"/>
      <c r="K875" s="298"/>
      <c r="L875" s="299"/>
      <c r="M875" s="299"/>
    </row>
    <row r="876" spans="1:13" ht="18" hidden="1" customHeight="1" x14ac:dyDescent="0.2">
      <c r="A876" s="300">
        <f>+入力表!A886</f>
        <v>0</v>
      </c>
      <c r="B876" s="301"/>
      <c r="C876" s="301"/>
      <c r="D876" s="301"/>
      <c r="E876" s="302">
        <f>+IF(入力表!F$12=0,入力表!B886,入力表!J886)</f>
        <v>0</v>
      </c>
      <c r="F876" s="302"/>
      <c r="G876" s="302"/>
      <c r="H876" s="302" t="str">
        <f>IF(LEN(予定価格!G874)=0,"",IF(AND(LEN(予定価格!G874)=1,LEN(予定価格!H874)=1),0,IF(入力表!$F$1951=0,"",入力表!F886)))</f>
        <v/>
      </c>
      <c r="I876" s="302"/>
      <c r="J876" s="303"/>
      <c r="K876" s="298"/>
      <c r="L876" s="299"/>
      <c r="M876" s="299"/>
    </row>
    <row r="877" spans="1:13" ht="18" hidden="1" customHeight="1" x14ac:dyDescent="0.2">
      <c r="A877" s="300">
        <f>+入力表!A887</f>
        <v>0</v>
      </c>
      <c r="B877" s="301"/>
      <c r="C877" s="301"/>
      <c r="D877" s="301"/>
      <c r="E877" s="302">
        <f>+IF(入力表!F$12=0,入力表!B887,入力表!J887)</f>
        <v>0</v>
      </c>
      <c r="F877" s="302"/>
      <c r="G877" s="302"/>
      <c r="H877" s="302" t="str">
        <f>IF(LEN(予定価格!G875)=0,"",IF(AND(LEN(予定価格!G875)=1,LEN(予定価格!H875)=1),0,IF(入力表!$F$1951=0,"",入力表!F887)))</f>
        <v/>
      </c>
      <c r="I877" s="302"/>
      <c r="J877" s="303"/>
      <c r="K877" s="298"/>
      <c r="L877" s="299"/>
      <c r="M877" s="299"/>
    </row>
    <row r="878" spans="1:13" ht="18" hidden="1" customHeight="1" x14ac:dyDescent="0.2">
      <c r="A878" s="300">
        <f>+入力表!A888</f>
        <v>0</v>
      </c>
      <c r="B878" s="301"/>
      <c r="C878" s="301"/>
      <c r="D878" s="301"/>
      <c r="E878" s="302">
        <f>+IF(入力表!F$12=0,入力表!B888,入力表!J888)</f>
        <v>0</v>
      </c>
      <c r="F878" s="302"/>
      <c r="G878" s="302"/>
      <c r="H878" s="302" t="str">
        <f>IF(LEN(予定価格!G876)=0,"",IF(AND(LEN(予定価格!G876)=1,LEN(予定価格!H876)=1),0,IF(入力表!$F$1951=0,"",入力表!F888)))</f>
        <v/>
      </c>
      <c r="I878" s="302"/>
      <c r="J878" s="303"/>
      <c r="K878" s="298"/>
      <c r="L878" s="299"/>
      <c r="M878" s="299"/>
    </row>
    <row r="879" spans="1:13" ht="18" hidden="1" customHeight="1" x14ac:dyDescent="0.2">
      <c r="A879" s="300">
        <f>+入力表!A889</f>
        <v>0</v>
      </c>
      <c r="B879" s="301"/>
      <c r="C879" s="301"/>
      <c r="D879" s="301"/>
      <c r="E879" s="302">
        <f>+IF(入力表!F$12=0,入力表!B889,入力表!J889)</f>
        <v>0</v>
      </c>
      <c r="F879" s="302"/>
      <c r="G879" s="302"/>
      <c r="H879" s="302" t="str">
        <f>IF(LEN(予定価格!G877)=0,"",IF(AND(LEN(予定価格!G877)=1,LEN(予定価格!H877)=1),0,IF(入力表!$F$1951=0,"",入力表!F889)))</f>
        <v/>
      </c>
      <c r="I879" s="302"/>
      <c r="J879" s="303"/>
      <c r="K879" s="298"/>
      <c r="L879" s="299"/>
      <c r="M879" s="299"/>
    </row>
    <row r="880" spans="1:13" ht="18" hidden="1" customHeight="1" x14ac:dyDescent="0.2">
      <c r="A880" s="300">
        <f>+入力表!A890</f>
        <v>0</v>
      </c>
      <c r="B880" s="301"/>
      <c r="C880" s="301"/>
      <c r="D880" s="301"/>
      <c r="E880" s="302">
        <f>+IF(入力表!F$12=0,入力表!B890,入力表!J890)</f>
        <v>0</v>
      </c>
      <c r="F880" s="302"/>
      <c r="G880" s="302"/>
      <c r="H880" s="302" t="str">
        <f>IF(LEN(予定価格!G878)=0,"",IF(AND(LEN(予定価格!G878)=1,LEN(予定価格!H878)=1),0,IF(入力表!$F$1951=0,"",入力表!F890)))</f>
        <v/>
      </c>
      <c r="I880" s="302"/>
      <c r="J880" s="303"/>
      <c r="K880" s="298"/>
      <c r="L880" s="299"/>
      <c r="M880" s="299"/>
    </row>
    <row r="881" spans="1:13" ht="18" hidden="1" customHeight="1" x14ac:dyDescent="0.2">
      <c r="A881" s="300">
        <f>+入力表!A891</f>
        <v>0</v>
      </c>
      <c r="B881" s="301"/>
      <c r="C881" s="301"/>
      <c r="D881" s="301"/>
      <c r="E881" s="302">
        <f>+IF(入力表!F$12=0,入力表!B891,入力表!J891)</f>
        <v>0</v>
      </c>
      <c r="F881" s="302"/>
      <c r="G881" s="302"/>
      <c r="H881" s="302" t="str">
        <f>IF(LEN(予定価格!G879)=0,"",IF(AND(LEN(予定価格!G879)=1,LEN(予定価格!H879)=1),0,IF(入力表!$F$1951=0,"",入力表!F891)))</f>
        <v/>
      </c>
      <c r="I881" s="302"/>
      <c r="J881" s="303"/>
      <c r="K881" s="298"/>
      <c r="L881" s="299"/>
      <c r="M881" s="299"/>
    </row>
    <row r="882" spans="1:13" ht="18" hidden="1" customHeight="1" x14ac:dyDescent="0.2">
      <c r="A882" s="300">
        <f>+入力表!A892</f>
        <v>0</v>
      </c>
      <c r="B882" s="301"/>
      <c r="C882" s="301"/>
      <c r="D882" s="301"/>
      <c r="E882" s="302">
        <f>+IF(入力表!F$12=0,入力表!B892,入力表!J892)</f>
        <v>0</v>
      </c>
      <c r="F882" s="302"/>
      <c r="G882" s="302"/>
      <c r="H882" s="302" t="str">
        <f>IF(LEN(予定価格!G880)=0,"",IF(AND(LEN(予定価格!G880)=1,LEN(予定価格!H880)=1),0,IF(入力表!$F$1951=0,"",入力表!F892)))</f>
        <v/>
      </c>
      <c r="I882" s="302"/>
      <c r="J882" s="303"/>
      <c r="K882" s="298"/>
      <c r="L882" s="299"/>
      <c r="M882" s="299"/>
    </row>
    <row r="883" spans="1:13" ht="18" hidden="1" customHeight="1" x14ac:dyDescent="0.2">
      <c r="A883" s="300">
        <f>+入力表!A893</f>
        <v>0</v>
      </c>
      <c r="B883" s="301"/>
      <c r="C883" s="301"/>
      <c r="D883" s="301"/>
      <c r="E883" s="302">
        <f>+IF(入力表!F$12=0,入力表!B893,入力表!J893)</f>
        <v>0</v>
      </c>
      <c r="F883" s="302"/>
      <c r="G883" s="302"/>
      <c r="H883" s="302" t="str">
        <f>IF(LEN(予定価格!G881)=0,"",IF(AND(LEN(予定価格!G881)=1,LEN(予定価格!H881)=1),0,IF(入力表!$F$1951=0,"",入力表!F893)))</f>
        <v/>
      </c>
      <c r="I883" s="302"/>
      <c r="J883" s="303"/>
      <c r="K883" s="298"/>
      <c r="L883" s="299"/>
      <c r="M883" s="299"/>
    </row>
    <row r="884" spans="1:13" ht="18" hidden="1" customHeight="1" x14ac:dyDescent="0.2">
      <c r="A884" s="300">
        <f>+入力表!A894</f>
        <v>0</v>
      </c>
      <c r="B884" s="301"/>
      <c r="C884" s="301"/>
      <c r="D884" s="301"/>
      <c r="E884" s="302">
        <f>+IF(入力表!F$12=0,入力表!B894,入力表!J894)</f>
        <v>0</v>
      </c>
      <c r="F884" s="302"/>
      <c r="G884" s="302"/>
      <c r="H884" s="302" t="str">
        <f>IF(LEN(予定価格!G882)=0,"",IF(AND(LEN(予定価格!G882)=1,LEN(予定価格!H882)=1),0,IF(入力表!$F$1951=0,"",入力表!F894)))</f>
        <v/>
      </c>
      <c r="I884" s="302"/>
      <c r="J884" s="303"/>
      <c r="K884" s="298"/>
      <c r="L884" s="299"/>
      <c r="M884" s="299"/>
    </row>
    <row r="885" spans="1:13" ht="18" hidden="1" customHeight="1" x14ac:dyDescent="0.2">
      <c r="A885" s="300">
        <f>+入力表!A895</f>
        <v>0</v>
      </c>
      <c r="B885" s="301"/>
      <c r="C885" s="301"/>
      <c r="D885" s="301"/>
      <c r="E885" s="302">
        <f>+IF(入力表!F$12=0,入力表!B895,入力表!J895)</f>
        <v>0</v>
      </c>
      <c r="F885" s="302"/>
      <c r="G885" s="302"/>
      <c r="H885" s="302" t="str">
        <f>IF(LEN(予定価格!G883)=0,"",IF(AND(LEN(予定価格!G883)=1,LEN(予定価格!H883)=1),0,IF(入力表!$F$1951=0,"",入力表!F895)))</f>
        <v/>
      </c>
      <c r="I885" s="302"/>
      <c r="J885" s="303"/>
      <c r="K885" s="298"/>
      <c r="L885" s="299"/>
      <c r="M885" s="299"/>
    </row>
    <row r="886" spans="1:13" ht="18" hidden="1" customHeight="1" x14ac:dyDescent="0.2">
      <c r="A886" s="300">
        <f>+入力表!A896</f>
        <v>0</v>
      </c>
      <c r="B886" s="301"/>
      <c r="C886" s="301"/>
      <c r="D886" s="301"/>
      <c r="E886" s="302">
        <f>+IF(入力表!F$12=0,入力表!B896,入力表!J896)</f>
        <v>0</v>
      </c>
      <c r="F886" s="302"/>
      <c r="G886" s="302"/>
      <c r="H886" s="302" t="str">
        <f>IF(LEN(予定価格!G884)=0,"",IF(AND(LEN(予定価格!G884)=1,LEN(予定価格!H884)=1),0,IF(入力表!$F$1951=0,"",入力表!F896)))</f>
        <v/>
      </c>
      <c r="I886" s="302"/>
      <c r="J886" s="303"/>
      <c r="K886" s="298"/>
      <c r="L886" s="299"/>
      <c r="M886" s="299"/>
    </row>
    <row r="887" spans="1:13" ht="18" hidden="1" customHeight="1" x14ac:dyDescent="0.2">
      <c r="A887" s="300">
        <f>+入力表!A897</f>
        <v>0</v>
      </c>
      <c r="B887" s="301"/>
      <c r="C887" s="301"/>
      <c r="D887" s="301"/>
      <c r="E887" s="302">
        <f>+IF(入力表!F$12=0,入力表!B897,入力表!J897)</f>
        <v>0</v>
      </c>
      <c r="F887" s="302"/>
      <c r="G887" s="302"/>
      <c r="H887" s="302" t="str">
        <f>IF(LEN(予定価格!G885)=0,"",IF(AND(LEN(予定価格!G885)=1,LEN(予定価格!H885)=1),0,IF(入力表!$F$1951=0,"",入力表!F897)))</f>
        <v/>
      </c>
      <c r="I887" s="302"/>
      <c r="J887" s="303"/>
      <c r="K887" s="298"/>
      <c r="L887" s="299"/>
      <c r="M887" s="299"/>
    </row>
    <row r="888" spans="1:13" ht="18" hidden="1" customHeight="1" x14ac:dyDescent="0.2">
      <c r="A888" s="300">
        <f>+入力表!A898</f>
        <v>0</v>
      </c>
      <c r="B888" s="301"/>
      <c r="C888" s="301"/>
      <c r="D888" s="301"/>
      <c r="E888" s="302">
        <f>+IF(入力表!F$12=0,入力表!B898,入力表!J898)</f>
        <v>0</v>
      </c>
      <c r="F888" s="302"/>
      <c r="G888" s="302"/>
      <c r="H888" s="302" t="str">
        <f>IF(LEN(予定価格!G886)=0,"",IF(AND(LEN(予定価格!G886)=1,LEN(予定価格!H886)=1),0,IF(入力表!$F$1951=0,"",入力表!F898)))</f>
        <v/>
      </c>
      <c r="I888" s="302"/>
      <c r="J888" s="303"/>
      <c r="K888" s="298"/>
      <c r="L888" s="299"/>
      <c r="M888" s="299"/>
    </row>
    <row r="889" spans="1:13" ht="18" hidden="1" customHeight="1" x14ac:dyDescent="0.2">
      <c r="A889" s="300">
        <f>+入力表!A899</f>
        <v>0</v>
      </c>
      <c r="B889" s="301"/>
      <c r="C889" s="301"/>
      <c r="D889" s="301"/>
      <c r="E889" s="302">
        <f>+IF(入力表!F$12=0,入力表!B899,入力表!J899)</f>
        <v>0</v>
      </c>
      <c r="F889" s="302"/>
      <c r="G889" s="302"/>
      <c r="H889" s="302" t="str">
        <f>IF(LEN(予定価格!G887)=0,"",IF(AND(LEN(予定価格!G887)=1,LEN(予定価格!H887)=1),0,IF(入力表!$F$1951=0,"",入力表!F899)))</f>
        <v/>
      </c>
      <c r="I889" s="302"/>
      <c r="J889" s="303"/>
      <c r="K889" s="298"/>
      <c r="L889" s="299"/>
      <c r="M889" s="299"/>
    </row>
    <row r="890" spans="1:13" ht="18" hidden="1" customHeight="1" x14ac:dyDescent="0.2">
      <c r="A890" s="300">
        <f>+入力表!A900</f>
        <v>0</v>
      </c>
      <c r="B890" s="301"/>
      <c r="C890" s="301"/>
      <c r="D890" s="301"/>
      <c r="E890" s="302">
        <f>+IF(入力表!F$12=0,入力表!B900,入力表!J900)</f>
        <v>0</v>
      </c>
      <c r="F890" s="302"/>
      <c r="G890" s="302"/>
      <c r="H890" s="302" t="str">
        <f>IF(LEN(予定価格!G888)=0,"",IF(AND(LEN(予定価格!G888)=1,LEN(予定価格!H888)=1),0,IF(入力表!$F$1951=0,"",入力表!F900)))</f>
        <v/>
      </c>
      <c r="I890" s="302"/>
      <c r="J890" s="303"/>
      <c r="K890" s="298"/>
      <c r="L890" s="299"/>
      <c r="M890" s="299"/>
    </row>
    <row r="891" spans="1:13" ht="18" hidden="1" customHeight="1" x14ac:dyDescent="0.2">
      <c r="A891" s="300">
        <f>+入力表!A901</f>
        <v>0</v>
      </c>
      <c r="B891" s="301"/>
      <c r="C891" s="301"/>
      <c r="D891" s="301"/>
      <c r="E891" s="302">
        <f>+IF(入力表!F$12=0,入力表!B901,入力表!J901)</f>
        <v>0</v>
      </c>
      <c r="F891" s="302"/>
      <c r="G891" s="302"/>
      <c r="H891" s="302" t="str">
        <f>IF(LEN(予定価格!G889)=0,"",IF(AND(LEN(予定価格!G889)=1,LEN(予定価格!H889)=1),0,IF(入力表!$F$1951=0,"",入力表!F901)))</f>
        <v/>
      </c>
      <c r="I891" s="302"/>
      <c r="J891" s="303"/>
      <c r="K891" s="298">
        <f t="shared" ref="K891" si="10">SUM(E892:G932)</f>
        <v>0</v>
      </c>
      <c r="L891" s="299">
        <f>K891*入力表!D2037</f>
        <v>0</v>
      </c>
      <c r="M891" s="299">
        <f>K891+L891</f>
        <v>0</v>
      </c>
    </row>
    <row r="892" spans="1:13" ht="18" hidden="1" customHeight="1" x14ac:dyDescent="0.2">
      <c r="A892" s="300">
        <f>+入力表!A902</f>
        <v>0</v>
      </c>
      <c r="B892" s="301"/>
      <c r="C892" s="301"/>
      <c r="D892" s="301"/>
      <c r="E892" s="302">
        <f>+IF(入力表!F$12=0,入力表!B902,入力表!J902)</f>
        <v>0</v>
      </c>
      <c r="F892" s="302"/>
      <c r="G892" s="302"/>
      <c r="H892" s="302" t="str">
        <f>IF(LEN(予定価格!G890)=0,"",IF(AND(LEN(予定価格!G890)=1,LEN(予定価格!H890)=1),0,IF(入力表!$F$1951=0,"",入力表!F902)))</f>
        <v/>
      </c>
      <c r="I892" s="302"/>
      <c r="J892" s="303"/>
      <c r="K892" s="298"/>
      <c r="L892" s="299"/>
      <c r="M892" s="299"/>
    </row>
    <row r="893" spans="1:13" ht="18" hidden="1" customHeight="1" x14ac:dyDescent="0.2">
      <c r="A893" s="300">
        <f>+入力表!A903</f>
        <v>0</v>
      </c>
      <c r="B893" s="301"/>
      <c r="C893" s="301"/>
      <c r="D893" s="301"/>
      <c r="E893" s="302">
        <f>+IF(入力表!F$12=0,入力表!B903,入力表!J903)</f>
        <v>0</v>
      </c>
      <c r="F893" s="302"/>
      <c r="G893" s="302"/>
      <c r="H893" s="302" t="str">
        <f>IF(LEN(予定価格!G891)=0,"",IF(AND(LEN(予定価格!G891)=1,LEN(予定価格!H891)=1),0,IF(入力表!$F$1951=0,"",入力表!F903)))</f>
        <v/>
      </c>
      <c r="I893" s="302"/>
      <c r="J893" s="303"/>
      <c r="K893" s="298"/>
      <c r="L893" s="299"/>
      <c r="M893" s="299"/>
    </row>
    <row r="894" spans="1:13" ht="18" hidden="1" customHeight="1" x14ac:dyDescent="0.2">
      <c r="A894" s="300">
        <f>+入力表!A904</f>
        <v>0</v>
      </c>
      <c r="B894" s="301"/>
      <c r="C894" s="301"/>
      <c r="D894" s="301"/>
      <c r="E894" s="302">
        <f>+IF(入力表!F$12=0,入力表!B904,入力表!J904)</f>
        <v>0</v>
      </c>
      <c r="F894" s="302"/>
      <c r="G894" s="302"/>
      <c r="H894" s="302" t="str">
        <f>IF(LEN(予定価格!G892)=0,"",IF(AND(LEN(予定価格!G892)=1,LEN(予定価格!H892)=1),0,IF(入力表!$F$1951=0,"",入力表!F904)))</f>
        <v/>
      </c>
      <c r="I894" s="302"/>
      <c r="J894" s="303"/>
      <c r="K894" s="298"/>
      <c r="L894" s="299"/>
      <c r="M894" s="299"/>
    </row>
    <row r="895" spans="1:13" ht="18" hidden="1" customHeight="1" x14ac:dyDescent="0.2">
      <c r="A895" s="300">
        <f>+入力表!A905</f>
        <v>0</v>
      </c>
      <c r="B895" s="301"/>
      <c r="C895" s="301"/>
      <c r="D895" s="301"/>
      <c r="E895" s="302">
        <f>+IF(入力表!F$12=0,入力表!B905,入力表!J905)</f>
        <v>0</v>
      </c>
      <c r="F895" s="302"/>
      <c r="G895" s="302"/>
      <c r="H895" s="302" t="str">
        <f>IF(LEN(予定価格!G893)=0,"",IF(AND(LEN(予定価格!G893)=1,LEN(予定価格!H893)=1),0,IF(入力表!$F$1951=0,"",入力表!F905)))</f>
        <v/>
      </c>
      <c r="I895" s="302"/>
      <c r="J895" s="303"/>
      <c r="K895" s="298"/>
      <c r="L895" s="299"/>
      <c r="M895" s="299"/>
    </row>
    <row r="896" spans="1:13" ht="18" hidden="1" customHeight="1" x14ac:dyDescent="0.2">
      <c r="A896" s="300">
        <f>+入力表!A906</f>
        <v>0</v>
      </c>
      <c r="B896" s="301"/>
      <c r="C896" s="301"/>
      <c r="D896" s="301"/>
      <c r="E896" s="302">
        <f>+IF(入力表!F$12=0,入力表!B906,入力表!J906)</f>
        <v>0</v>
      </c>
      <c r="F896" s="302"/>
      <c r="G896" s="302"/>
      <c r="H896" s="302" t="str">
        <f>IF(LEN(予定価格!G894)=0,"",IF(AND(LEN(予定価格!G894)=1,LEN(予定価格!H894)=1),0,IF(入力表!$F$1951=0,"",入力表!F906)))</f>
        <v/>
      </c>
      <c r="I896" s="302"/>
      <c r="J896" s="303"/>
      <c r="K896" s="298"/>
      <c r="L896" s="299"/>
      <c r="M896" s="299"/>
    </row>
    <row r="897" spans="1:13" ht="18" hidden="1" customHeight="1" x14ac:dyDescent="0.2">
      <c r="A897" s="300">
        <f>+入力表!A907</f>
        <v>0</v>
      </c>
      <c r="B897" s="301"/>
      <c r="C897" s="301"/>
      <c r="D897" s="301"/>
      <c r="E897" s="302">
        <f>+IF(入力表!F$12=0,入力表!B907,入力表!J907)</f>
        <v>0</v>
      </c>
      <c r="F897" s="302"/>
      <c r="G897" s="302"/>
      <c r="H897" s="302" t="str">
        <f>IF(LEN(予定価格!G895)=0,"",IF(AND(LEN(予定価格!G895)=1,LEN(予定価格!H895)=1),0,IF(入力表!$F$1951=0,"",入力表!F907)))</f>
        <v/>
      </c>
      <c r="I897" s="302"/>
      <c r="J897" s="303"/>
      <c r="K897" s="298"/>
      <c r="L897" s="299"/>
      <c r="M897" s="299"/>
    </row>
    <row r="898" spans="1:13" ht="18" hidden="1" customHeight="1" x14ac:dyDescent="0.2">
      <c r="A898" s="300">
        <f>+入力表!A908</f>
        <v>0</v>
      </c>
      <c r="B898" s="301"/>
      <c r="C898" s="301"/>
      <c r="D898" s="301"/>
      <c r="E898" s="302">
        <f>+IF(入力表!F$12=0,入力表!B908,入力表!J908)</f>
        <v>0</v>
      </c>
      <c r="F898" s="302"/>
      <c r="G898" s="302"/>
      <c r="H898" s="302" t="str">
        <f>IF(LEN(予定価格!G896)=0,"",IF(AND(LEN(予定価格!G896)=1,LEN(予定価格!H896)=1),0,IF(入力表!$F$1951=0,"",入力表!F908)))</f>
        <v/>
      </c>
      <c r="I898" s="302"/>
      <c r="J898" s="303"/>
      <c r="K898" s="298"/>
      <c r="L898" s="299"/>
      <c r="M898" s="299"/>
    </row>
    <row r="899" spans="1:13" ht="18" hidden="1" customHeight="1" x14ac:dyDescent="0.2">
      <c r="A899" s="300">
        <f>+入力表!A909</f>
        <v>0</v>
      </c>
      <c r="B899" s="301"/>
      <c r="C899" s="301"/>
      <c r="D899" s="301"/>
      <c r="E899" s="302">
        <f>+IF(入力表!F$12=0,入力表!B909,入力表!J909)</f>
        <v>0</v>
      </c>
      <c r="F899" s="302"/>
      <c r="G899" s="302"/>
      <c r="H899" s="302" t="str">
        <f>IF(LEN(予定価格!G897)=0,"",IF(AND(LEN(予定価格!G897)=1,LEN(予定価格!H897)=1),0,IF(入力表!$F$1951=0,"",入力表!F909)))</f>
        <v/>
      </c>
      <c r="I899" s="302"/>
      <c r="J899" s="303"/>
      <c r="K899" s="298"/>
      <c r="L899" s="299"/>
      <c r="M899" s="299"/>
    </row>
    <row r="900" spans="1:13" ht="18" hidden="1" customHeight="1" x14ac:dyDescent="0.2">
      <c r="A900" s="300">
        <f>+入力表!A910</f>
        <v>0</v>
      </c>
      <c r="B900" s="301"/>
      <c r="C900" s="301"/>
      <c r="D900" s="301"/>
      <c r="E900" s="302">
        <f>+IF(入力表!F$12=0,入力表!B910,入力表!J910)</f>
        <v>0</v>
      </c>
      <c r="F900" s="302"/>
      <c r="G900" s="302"/>
      <c r="H900" s="302" t="str">
        <f>IF(LEN(予定価格!G898)=0,"",IF(AND(LEN(予定価格!G898)=1,LEN(予定価格!H898)=1),0,IF(入力表!$F$1951=0,"",入力表!F910)))</f>
        <v/>
      </c>
      <c r="I900" s="302"/>
      <c r="J900" s="303"/>
      <c r="K900" s="298"/>
      <c r="L900" s="299"/>
      <c r="M900" s="299"/>
    </row>
    <row r="901" spans="1:13" ht="18" hidden="1" customHeight="1" x14ac:dyDescent="0.2">
      <c r="A901" s="300">
        <f>+入力表!A911</f>
        <v>0</v>
      </c>
      <c r="B901" s="301"/>
      <c r="C901" s="301"/>
      <c r="D901" s="301"/>
      <c r="E901" s="302">
        <f>+IF(入力表!F$12=0,入力表!B911,入力表!J911)</f>
        <v>0</v>
      </c>
      <c r="F901" s="302"/>
      <c r="G901" s="302"/>
      <c r="H901" s="302" t="str">
        <f>IF(LEN(予定価格!G899)=0,"",IF(AND(LEN(予定価格!G899)=1,LEN(予定価格!H899)=1),0,IF(入力表!$F$1951=0,"",入力表!F911)))</f>
        <v/>
      </c>
      <c r="I901" s="302"/>
      <c r="J901" s="303"/>
      <c r="K901" s="298"/>
      <c r="L901" s="299"/>
      <c r="M901" s="299"/>
    </row>
    <row r="902" spans="1:13" ht="18" hidden="1" customHeight="1" x14ac:dyDescent="0.2">
      <c r="A902" s="300">
        <f>+入力表!A912</f>
        <v>0</v>
      </c>
      <c r="B902" s="301"/>
      <c r="C902" s="301"/>
      <c r="D902" s="301"/>
      <c r="E902" s="302">
        <f>+IF(入力表!F$12=0,入力表!B912,入力表!J912)</f>
        <v>0</v>
      </c>
      <c r="F902" s="302"/>
      <c r="G902" s="302"/>
      <c r="H902" s="302" t="str">
        <f>IF(LEN(予定価格!G900)=0,"",IF(AND(LEN(予定価格!G900)=1,LEN(予定価格!H900)=1),0,IF(入力表!$F$1951=0,"",入力表!F912)))</f>
        <v/>
      </c>
      <c r="I902" s="302"/>
      <c r="J902" s="303"/>
      <c r="K902" s="298"/>
      <c r="L902" s="299"/>
      <c r="M902" s="299"/>
    </row>
    <row r="903" spans="1:13" ht="18" hidden="1" customHeight="1" x14ac:dyDescent="0.2">
      <c r="A903" s="300">
        <f>+入力表!A913</f>
        <v>0</v>
      </c>
      <c r="B903" s="301"/>
      <c r="C903" s="301"/>
      <c r="D903" s="301"/>
      <c r="E903" s="302">
        <f>+IF(入力表!F$12=0,入力表!B913,入力表!J913)</f>
        <v>0</v>
      </c>
      <c r="F903" s="302"/>
      <c r="G903" s="302"/>
      <c r="H903" s="302" t="str">
        <f>IF(LEN(予定価格!G901)=0,"",IF(AND(LEN(予定価格!G901)=1,LEN(予定価格!H901)=1),0,IF(入力表!$F$1951=0,"",入力表!F913)))</f>
        <v/>
      </c>
      <c r="I903" s="302"/>
      <c r="J903" s="303"/>
      <c r="K903" s="298"/>
      <c r="L903" s="299"/>
      <c r="M903" s="299"/>
    </row>
    <row r="904" spans="1:13" ht="18" hidden="1" customHeight="1" x14ac:dyDescent="0.2">
      <c r="A904" s="300">
        <f>+入力表!A914</f>
        <v>0</v>
      </c>
      <c r="B904" s="301"/>
      <c r="C904" s="301"/>
      <c r="D904" s="301"/>
      <c r="E904" s="302">
        <f>+IF(入力表!F$12=0,入力表!B914,入力表!J914)</f>
        <v>0</v>
      </c>
      <c r="F904" s="302"/>
      <c r="G904" s="302"/>
      <c r="H904" s="302" t="str">
        <f>IF(LEN(予定価格!G902)=0,"",IF(AND(LEN(予定価格!G902)=1,LEN(予定価格!H902)=1),0,IF(入力表!$F$1951=0,"",入力表!F914)))</f>
        <v/>
      </c>
      <c r="I904" s="302"/>
      <c r="J904" s="303"/>
      <c r="K904" s="298"/>
      <c r="L904" s="299"/>
      <c r="M904" s="299"/>
    </row>
    <row r="905" spans="1:13" ht="18" hidden="1" customHeight="1" x14ac:dyDescent="0.2">
      <c r="A905" s="300">
        <f>+入力表!A915</f>
        <v>0</v>
      </c>
      <c r="B905" s="301"/>
      <c r="C905" s="301"/>
      <c r="D905" s="301"/>
      <c r="E905" s="302">
        <f>+IF(入力表!F$12=0,入力表!B915,入力表!J915)</f>
        <v>0</v>
      </c>
      <c r="F905" s="302"/>
      <c r="G905" s="302"/>
      <c r="H905" s="302" t="str">
        <f>IF(LEN(予定価格!G903)=0,"",IF(AND(LEN(予定価格!G903)=1,LEN(予定価格!H903)=1),0,IF(入力表!$F$1951=0,"",入力表!F915)))</f>
        <v/>
      </c>
      <c r="I905" s="302"/>
      <c r="J905" s="303"/>
      <c r="K905" s="298"/>
      <c r="L905" s="299"/>
      <c r="M905" s="299"/>
    </row>
    <row r="906" spans="1:13" ht="18" hidden="1" customHeight="1" x14ac:dyDescent="0.2">
      <c r="A906" s="300">
        <f>+入力表!A916</f>
        <v>0</v>
      </c>
      <c r="B906" s="301"/>
      <c r="C906" s="301"/>
      <c r="D906" s="301"/>
      <c r="E906" s="302">
        <f>+IF(入力表!F$12=0,入力表!B916,入力表!J916)</f>
        <v>0</v>
      </c>
      <c r="F906" s="302"/>
      <c r="G906" s="302"/>
      <c r="H906" s="302" t="str">
        <f>IF(LEN(予定価格!G904)=0,"",IF(AND(LEN(予定価格!G904)=1,LEN(予定価格!H904)=1),0,IF(入力表!$F$1951=0,"",入力表!F916)))</f>
        <v/>
      </c>
      <c r="I906" s="302"/>
      <c r="J906" s="303"/>
      <c r="K906" s="298"/>
      <c r="L906" s="299"/>
      <c r="M906" s="299"/>
    </row>
    <row r="907" spans="1:13" ht="18" hidden="1" customHeight="1" x14ac:dyDescent="0.2">
      <c r="A907" s="300">
        <f>+入力表!A917</f>
        <v>0</v>
      </c>
      <c r="B907" s="301"/>
      <c r="C907" s="301"/>
      <c r="D907" s="301"/>
      <c r="E907" s="302">
        <f>+IF(入力表!F$12=0,入力表!B917,入力表!J917)</f>
        <v>0</v>
      </c>
      <c r="F907" s="302"/>
      <c r="G907" s="302"/>
      <c r="H907" s="302" t="str">
        <f>IF(LEN(予定価格!G905)=0,"",IF(AND(LEN(予定価格!G905)=1,LEN(予定価格!H905)=1),0,IF(入力表!$F$1951=0,"",入力表!F917)))</f>
        <v/>
      </c>
      <c r="I907" s="302"/>
      <c r="J907" s="303"/>
      <c r="K907" s="298"/>
      <c r="L907" s="299"/>
      <c r="M907" s="299"/>
    </row>
    <row r="908" spans="1:13" ht="18" hidden="1" customHeight="1" x14ac:dyDescent="0.2">
      <c r="A908" s="300">
        <f>+入力表!A918</f>
        <v>0</v>
      </c>
      <c r="B908" s="301"/>
      <c r="C908" s="301"/>
      <c r="D908" s="301"/>
      <c r="E908" s="302">
        <f>+IF(入力表!F$12=0,入力表!B918,入力表!J918)</f>
        <v>0</v>
      </c>
      <c r="F908" s="302"/>
      <c r="G908" s="302"/>
      <c r="H908" s="302" t="str">
        <f>IF(LEN(予定価格!G906)=0,"",IF(AND(LEN(予定価格!G906)=1,LEN(予定価格!H906)=1),0,IF(入力表!$F$1951=0,"",入力表!F918)))</f>
        <v/>
      </c>
      <c r="I908" s="302"/>
      <c r="J908" s="303"/>
      <c r="K908" s="298"/>
      <c r="L908" s="299"/>
      <c r="M908" s="299"/>
    </row>
    <row r="909" spans="1:13" ht="18" hidden="1" customHeight="1" x14ac:dyDescent="0.2">
      <c r="A909" s="300">
        <f>+入力表!A919</f>
        <v>0</v>
      </c>
      <c r="B909" s="301"/>
      <c r="C909" s="301"/>
      <c r="D909" s="301"/>
      <c r="E909" s="302">
        <f>+IF(入力表!F$12=0,入力表!B919,入力表!J919)</f>
        <v>0</v>
      </c>
      <c r="F909" s="302"/>
      <c r="G909" s="302"/>
      <c r="H909" s="302" t="str">
        <f>IF(LEN(予定価格!G907)=0,"",IF(AND(LEN(予定価格!G907)=1,LEN(予定価格!H907)=1),0,IF(入力表!$F$1951=0,"",入力表!F919)))</f>
        <v/>
      </c>
      <c r="I909" s="302"/>
      <c r="J909" s="303"/>
      <c r="K909" s="298"/>
      <c r="L909" s="299"/>
      <c r="M909" s="299"/>
    </row>
    <row r="910" spans="1:13" ht="18" hidden="1" customHeight="1" x14ac:dyDescent="0.2">
      <c r="A910" s="300">
        <f>+入力表!A920</f>
        <v>0</v>
      </c>
      <c r="B910" s="301"/>
      <c r="C910" s="301"/>
      <c r="D910" s="301"/>
      <c r="E910" s="302">
        <f>+IF(入力表!F$12=0,入力表!B920,入力表!J920)</f>
        <v>0</v>
      </c>
      <c r="F910" s="302"/>
      <c r="G910" s="302"/>
      <c r="H910" s="302" t="str">
        <f>IF(LEN(予定価格!G908)=0,"",IF(AND(LEN(予定価格!G908)=1,LEN(予定価格!H908)=1),0,IF(入力表!$F$1951=0,"",入力表!F920)))</f>
        <v/>
      </c>
      <c r="I910" s="302"/>
      <c r="J910" s="303"/>
      <c r="K910" s="298"/>
      <c r="L910" s="299"/>
      <c r="M910" s="299"/>
    </row>
    <row r="911" spans="1:13" ht="18" hidden="1" customHeight="1" x14ac:dyDescent="0.2">
      <c r="A911" s="300">
        <f>+入力表!A921</f>
        <v>0</v>
      </c>
      <c r="B911" s="301"/>
      <c r="C911" s="301"/>
      <c r="D911" s="301"/>
      <c r="E911" s="302">
        <f>+IF(入力表!F$12=0,入力表!B921,入力表!J921)</f>
        <v>0</v>
      </c>
      <c r="F911" s="302"/>
      <c r="G911" s="302"/>
      <c r="H911" s="302" t="str">
        <f>IF(LEN(予定価格!G909)=0,"",IF(AND(LEN(予定価格!G909)=1,LEN(予定価格!H909)=1),0,IF(入力表!$F$1951=0,"",入力表!F921)))</f>
        <v/>
      </c>
      <c r="I911" s="302"/>
      <c r="J911" s="303"/>
      <c r="K911" s="298"/>
      <c r="L911" s="299"/>
      <c r="M911" s="299"/>
    </row>
    <row r="912" spans="1:13" ht="18" hidden="1" customHeight="1" x14ac:dyDescent="0.2">
      <c r="A912" s="300">
        <f>+入力表!A922</f>
        <v>0</v>
      </c>
      <c r="B912" s="301"/>
      <c r="C912" s="301"/>
      <c r="D912" s="301"/>
      <c r="E912" s="302">
        <f>+IF(入力表!F$12=0,入力表!B922,入力表!J922)</f>
        <v>0</v>
      </c>
      <c r="F912" s="302"/>
      <c r="G912" s="302"/>
      <c r="H912" s="302" t="str">
        <f>IF(LEN(予定価格!G910)=0,"",IF(AND(LEN(予定価格!G910)=1,LEN(予定価格!H910)=1),0,IF(入力表!$F$1951=0,"",入力表!F922)))</f>
        <v/>
      </c>
      <c r="I912" s="302"/>
      <c r="J912" s="303"/>
      <c r="K912" s="298"/>
      <c r="L912" s="299"/>
      <c r="M912" s="299"/>
    </row>
    <row r="913" spans="1:13" ht="18" hidden="1" customHeight="1" x14ac:dyDescent="0.2">
      <c r="A913" s="300">
        <f>+入力表!A923</f>
        <v>0</v>
      </c>
      <c r="B913" s="301"/>
      <c r="C913" s="301"/>
      <c r="D913" s="301"/>
      <c r="E913" s="302">
        <f>+IF(入力表!F$12=0,入力表!B923,入力表!J923)</f>
        <v>0</v>
      </c>
      <c r="F913" s="302"/>
      <c r="G913" s="302"/>
      <c r="H913" s="302" t="str">
        <f>IF(LEN(予定価格!G911)=0,"",IF(AND(LEN(予定価格!G911)=1,LEN(予定価格!H911)=1),0,IF(入力表!$F$1951=0,"",入力表!F923)))</f>
        <v/>
      </c>
      <c r="I913" s="302"/>
      <c r="J913" s="303"/>
      <c r="K913" s="298"/>
      <c r="L913" s="299"/>
      <c r="M913" s="299"/>
    </row>
    <row r="914" spans="1:13" ht="18" hidden="1" customHeight="1" x14ac:dyDescent="0.2">
      <c r="A914" s="300">
        <f>+入力表!A924</f>
        <v>0</v>
      </c>
      <c r="B914" s="301"/>
      <c r="C914" s="301"/>
      <c r="D914" s="301"/>
      <c r="E914" s="302">
        <f>+IF(入力表!F$12=0,入力表!B924,入力表!J924)</f>
        <v>0</v>
      </c>
      <c r="F914" s="302"/>
      <c r="G914" s="302"/>
      <c r="H914" s="302" t="str">
        <f>IF(LEN(予定価格!G912)=0,"",IF(AND(LEN(予定価格!G912)=1,LEN(予定価格!H912)=1),0,IF(入力表!$F$1951=0,"",入力表!F924)))</f>
        <v/>
      </c>
      <c r="I914" s="302"/>
      <c r="J914" s="303"/>
      <c r="K914" s="298"/>
      <c r="L914" s="299"/>
      <c r="M914" s="299"/>
    </row>
    <row r="915" spans="1:13" ht="18" hidden="1" customHeight="1" x14ac:dyDescent="0.2">
      <c r="A915" s="300">
        <f>+入力表!A925</f>
        <v>0</v>
      </c>
      <c r="B915" s="301"/>
      <c r="C915" s="301"/>
      <c r="D915" s="301"/>
      <c r="E915" s="302">
        <f>+IF(入力表!F$12=0,入力表!B925,入力表!J925)</f>
        <v>0</v>
      </c>
      <c r="F915" s="302"/>
      <c r="G915" s="302"/>
      <c r="H915" s="302" t="str">
        <f>IF(LEN(予定価格!G913)=0,"",IF(AND(LEN(予定価格!G913)=1,LEN(予定価格!H913)=1),0,IF(入力表!$F$1951=0,"",入力表!F925)))</f>
        <v/>
      </c>
      <c r="I915" s="302"/>
      <c r="J915" s="303"/>
      <c r="K915" s="298"/>
      <c r="L915" s="299"/>
      <c r="M915" s="299"/>
    </row>
    <row r="916" spans="1:13" ht="18" hidden="1" customHeight="1" x14ac:dyDescent="0.2">
      <c r="A916" s="300">
        <f>+入力表!A926</f>
        <v>0</v>
      </c>
      <c r="B916" s="301"/>
      <c r="C916" s="301"/>
      <c r="D916" s="301"/>
      <c r="E916" s="302">
        <f>+IF(入力表!F$12=0,入力表!B926,入力表!J926)</f>
        <v>0</v>
      </c>
      <c r="F916" s="302"/>
      <c r="G916" s="302"/>
      <c r="H916" s="302" t="str">
        <f>IF(LEN(予定価格!G914)=0,"",IF(AND(LEN(予定価格!G914)=1,LEN(予定価格!H914)=1),0,IF(入力表!$F$1951=0,"",入力表!F926)))</f>
        <v/>
      </c>
      <c r="I916" s="302"/>
      <c r="J916" s="303"/>
      <c r="K916" s="298"/>
      <c r="L916" s="299"/>
      <c r="M916" s="299"/>
    </row>
    <row r="917" spans="1:13" ht="18" hidden="1" customHeight="1" x14ac:dyDescent="0.2">
      <c r="A917" s="300">
        <f>+入力表!A927</f>
        <v>0</v>
      </c>
      <c r="B917" s="301"/>
      <c r="C917" s="301"/>
      <c r="D917" s="301"/>
      <c r="E917" s="302">
        <f>+IF(入力表!F$12=0,入力表!B927,入力表!J927)</f>
        <v>0</v>
      </c>
      <c r="F917" s="302"/>
      <c r="G917" s="302"/>
      <c r="H917" s="302" t="str">
        <f>IF(LEN(予定価格!G915)=0,"",IF(AND(LEN(予定価格!G915)=1,LEN(予定価格!H915)=1),0,IF(入力表!$F$1951=0,"",入力表!F927)))</f>
        <v/>
      </c>
      <c r="I917" s="302"/>
      <c r="J917" s="303"/>
      <c r="K917" s="298"/>
      <c r="L917" s="299"/>
      <c r="M917" s="299"/>
    </row>
    <row r="918" spans="1:13" ht="18" hidden="1" customHeight="1" x14ac:dyDescent="0.2">
      <c r="A918" s="300">
        <f>+入力表!A928</f>
        <v>0</v>
      </c>
      <c r="B918" s="301"/>
      <c r="C918" s="301"/>
      <c r="D918" s="301"/>
      <c r="E918" s="302">
        <f>+IF(入力表!F$12=0,入力表!B928,入力表!J928)</f>
        <v>0</v>
      </c>
      <c r="F918" s="302"/>
      <c r="G918" s="302"/>
      <c r="H918" s="302" t="str">
        <f>IF(LEN(予定価格!G916)=0,"",IF(AND(LEN(予定価格!G916)=1,LEN(予定価格!H916)=1),0,IF(入力表!$F$1951=0,"",入力表!F928)))</f>
        <v/>
      </c>
      <c r="I918" s="302"/>
      <c r="J918" s="303"/>
      <c r="K918" s="298"/>
      <c r="L918" s="299"/>
      <c r="M918" s="299"/>
    </row>
    <row r="919" spans="1:13" ht="18" hidden="1" customHeight="1" x14ac:dyDescent="0.2">
      <c r="A919" s="300">
        <f>+入力表!A929</f>
        <v>0</v>
      </c>
      <c r="B919" s="301"/>
      <c r="C919" s="301"/>
      <c r="D919" s="301"/>
      <c r="E919" s="302">
        <f>+IF(入力表!F$12=0,入力表!B929,入力表!J929)</f>
        <v>0</v>
      </c>
      <c r="F919" s="302"/>
      <c r="G919" s="302"/>
      <c r="H919" s="302" t="str">
        <f>IF(LEN(予定価格!G917)=0,"",IF(AND(LEN(予定価格!G917)=1,LEN(予定価格!H917)=1),0,IF(入力表!$F$1951=0,"",入力表!F929)))</f>
        <v/>
      </c>
      <c r="I919" s="302"/>
      <c r="J919" s="303"/>
      <c r="K919" s="298"/>
      <c r="L919" s="299"/>
      <c r="M919" s="299"/>
    </row>
    <row r="920" spans="1:13" ht="18" hidden="1" customHeight="1" x14ac:dyDescent="0.2">
      <c r="A920" s="300">
        <f>+入力表!A930</f>
        <v>0</v>
      </c>
      <c r="B920" s="301"/>
      <c r="C920" s="301"/>
      <c r="D920" s="301"/>
      <c r="E920" s="302">
        <f>+IF(入力表!F$12=0,入力表!B930,入力表!J930)</f>
        <v>0</v>
      </c>
      <c r="F920" s="302"/>
      <c r="G920" s="302"/>
      <c r="H920" s="302" t="str">
        <f>IF(LEN(予定価格!G918)=0,"",IF(AND(LEN(予定価格!G918)=1,LEN(予定価格!H918)=1),0,IF(入力表!$F$1951=0,"",入力表!F930)))</f>
        <v/>
      </c>
      <c r="I920" s="302"/>
      <c r="J920" s="303"/>
      <c r="K920" s="298"/>
      <c r="L920" s="299"/>
      <c r="M920" s="299"/>
    </row>
    <row r="921" spans="1:13" ht="18" hidden="1" customHeight="1" x14ac:dyDescent="0.2">
      <c r="A921" s="300">
        <f>+入力表!A931</f>
        <v>0</v>
      </c>
      <c r="B921" s="301"/>
      <c r="C921" s="301"/>
      <c r="D921" s="301"/>
      <c r="E921" s="302">
        <f>+IF(入力表!F$12=0,入力表!B931,入力表!J931)</f>
        <v>0</v>
      </c>
      <c r="F921" s="302"/>
      <c r="G921" s="302"/>
      <c r="H921" s="302" t="str">
        <f>IF(LEN(予定価格!G919)=0,"",IF(AND(LEN(予定価格!G919)=1,LEN(予定価格!H919)=1),0,IF(入力表!$F$1951=0,"",入力表!F931)))</f>
        <v/>
      </c>
      <c r="I921" s="302"/>
      <c r="J921" s="303"/>
      <c r="K921" s="298"/>
      <c r="L921" s="299"/>
      <c r="M921" s="299"/>
    </row>
    <row r="922" spans="1:13" ht="18" hidden="1" customHeight="1" x14ac:dyDescent="0.2">
      <c r="A922" s="300">
        <f>+入力表!A932</f>
        <v>0</v>
      </c>
      <c r="B922" s="301"/>
      <c r="C922" s="301"/>
      <c r="D922" s="301"/>
      <c r="E922" s="302">
        <f>+IF(入力表!F$12=0,入力表!B932,入力表!J932)</f>
        <v>0</v>
      </c>
      <c r="F922" s="302"/>
      <c r="G922" s="302"/>
      <c r="H922" s="302" t="str">
        <f>IF(LEN(予定価格!G920)=0,"",IF(AND(LEN(予定価格!G920)=1,LEN(予定価格!H920)=1),0,IF(入力表!$F$1951=0,"",入力表!F932)))</f>
        <v/>
      </c>
      <c r="I922" s="302"/>
      <c r="J922" s="303"/>
      <c r="K922" s="298"/>
      <c r="L922" s="299"/>
      <c r="M922" s="299"/>
    </row>
    <row r="923" spans="1:13" ht="18" hidden="1" customHeight="1" x14ac:dyDescent="0.2">
      <c r="A923" s="300">
        <f>+入力表!A933</f>
        <v>0</v>
      </c>
      <c r="B923" s="301"/>
      <c r="C923" s="301"/>
      <c r="D923" s="301"/>
      <c r="E923" s="302">
        <f>+IF(入力表!F$12=0,入力表!B933,入力表!J933)</f>
        <v>0</v>
      </c>
      <c r="F923" s="302"/>
      <c r="G923" s="302"/>
      <c r="H923" s="302" t="str">
        <f>IF(LEN(予定価格!G921)=0,"",IF(AND(LEN(予定価格!G921)=1,LEN(予定価格!H921)=1),0,IF(入力表!$F$1951=0,"",入力表!F933)))</f>
        <v/>
      </c>
      <c r="I923" s="302"/>
      <c r="J923" s="303"/>
      <c r="K923" s="298"/>
      <c r="L923" s="299"/>
      <c r="M923" s="299"/>
    </row>
    <row r="924" spans="1:13" ht="18" hidden="1" customHeight="1" x14ac:dyDescent="0.2">
      <c r="A924" s="300">
        <f>+入力表!A934</f>
        <v>0</v>
      </c>
      <c r="B924" s="301"/>
      <c r="C924" s="301"/>
      <c r="D924" s="301"/>
      <c r="E924" s="302">
        <f>+IF(入力表!F$12=0,入力表!B934,入力表!J934)</f>
        <v>0</v>
      </c>
      <c r="F924" s="302"/>
      <c r="G924" s="302"/>
      <c r="H924" s="302" t="str">
        <f>IF(LEN(予定価格!G922)=0,"",IF(AND(LEN(予定価格!G922)=1,LEN(予定価格!H922)=1),0,IF(入力表!$F$1951=0,"",入力表!F934)))</f>
        <v/>
      </c>
      <c r="I924" s="302"/>
      <c r="J924" s="303"/>
      <c r="K924" s="298"/>
      <c r="L924" s="299"/>
      <c r="M924" s="299"/>
    </row>
    <row r="925" spans="1:13" ht="18" hidden="1" customHeight="1" x14ac:dyDescent="0.2">
      <c r="A925" s="300">
        <f>+入力表!A935</f>
        <v>0</v>
      </c>
      <c r="B925" s="301"/>
      <c r="C925" s="301"/>
      <c r="D925" s="301"/>
      <c r="E925" s="302">
        <f>+IF(入力表!F$12=0,入力表!B935,入力表!J935)</f>
        <v>0</v>
      </c>
      <c r="F925" s="302"/>
      <c r="G925" s="302"/>
      <c r="H925" s="302" t="str">
        <f>IF(LEN(予定価格!G923)=0,"",IF(AND(LEN(予定価格!G923)=1,LEN(予定価格!H923)=1),0,IF(入力表!$F$1951=0,"",入力表!F935)))</f>
        <v/>
      </c>
      <c r="I925" s="302"/>
      <c r="J925" s="303"/>
      <c r="K925" s="298"/>
      <c r="L925" s="299"/>
      <c r="M925" s="299"/>
    </row>
    <row r="926" spans="1:13" ht="18" hidden="1" customHeight="1" x14ac:dyDescent="0.2">
      <c r="A926" s="300">
        <f>+入力表!A936</f>
        <v>0</v>
      </c>
      <c r="B926" s="301"/>
      <c r="C926" s="301"/>
      <c r="D926" s="301"/>
      <c r="E926" s="302">
        <f>+IF(入力表!F$12=0,入力表!B936,入力表!J936)</f>
        <v>0</v>
      </c>
      <c r="F926" s="302"/>
      <c r="G926" s="302"/>
      <c r="H926" s="302" t="str">
        <f>IF(LEN(予定価格!G924)=0,"",IF(AND(LEN(予定価格!G924)=1,LEN(予定価格!H924)=1),0,IF(入力表!$F$1951=0,"",入力表!F936)))</f>
        <v/>
      </c>
      <c r="I926" s="302"/>
      <c r="J926" s="303"/>
      <c r="K926" s="298"/>
      <c r="L926" s="299"/>
      <c r="M926" s="299"/>
    </row>
    <row r="927" spans="1:13" ht="18" hidden="1" customHeight="1" x14ac:dyDescent="0.2">
      <c r="A927" s="300">
        <f>+入力表!A937</f>
        <v>0</v>
      </c>
      <c r="B927" s="301"/>
      <c r="C927" s="301"/>
      <c r="D927" s="301"/>
      <c r="E927" s="302">
        <f>+IF(入力表!F$12=0,入力表!B937,入力表!J937)</f>
        <v>0</v>
      </c>
      <c r="F927" s="302"/>
      <c r="G927" s="302"/>
      <c r="H927" s="302" t="str">
        <f>IF(LEN(予定価格!G925)=0,"",IF(AND(LEN(予定価格!G925)=1,LEN(予定価格!H925)=1),0,IF(入力表!$F$1951=0,"",入力表!F937)))</f>
        <v/>
      </c>
      <c r="I927" s="302"/>
      <c r="J927" s="303"/>
      <c r="K927" s="298"/>
      <c r="L927" s="299"/>
      <c r="M927" s="299"/>
    </row>
    <row r="928" spans="1:13" ht="18" hidden="1" customHeight="1" x14ac:dyDescent="0.2">
      <c r="A928" s="300">
        <f>+入力表!A938</f>
        <v>0</v>
      </c>
      <c r="B928" s="301"/>
      <c r="C928" s="301"/>
      <c r="D928" s="301"/>
      <c r="E928" s="302">
        <f>+IF(入力表!F$12=0,入力表!B938,入力表!J938)</f>
        <v>0</v>
      </c>
      <c r="F928" s="302"/>
      <c r="G928" s="302"/>
      <c r="H928" s="302" t="str">
        <f>IF(LEN(予定価格!G926)=0,"",IF(AND(LEN(予定価格!G926)=1,LEN(予定価格!H926)=1),0,IF(入力表!$F$1951=0,"",入力表!F938)))</f>
        <v/>
      </c>
      <c r="I928" s="302"/>
      <c r="J928" s="303"/>
      <c r="K928" s="298"/>
      <c r="L928" s="299"/>
      <c r="M928" s="299"/>
    </row>
    <row r="929" spans="1:13" ht="18" hidden="1" customHeight="1" x14ac:dyDescent="0.2">
      <c r="A929" s="300">
        <f>+入力表!A939</f>
        <v>0</v>
      </c>
      <c r="B929" s="301"/>
      <c r="C929" s="301"/>
      <c r="D929" s="301"/>
      <c r="E929" s="302">
        <f>+IF(入力表!F$12=0,入力表!B939,入力表!J939)</f>
        <v>0</v>
      </c>
      <c r="F929" s="302"/>
      <c r="G929" s="302"/>
      <c r="H929" s="302" t="str">
        <f>IF(LEN(予定価格!G927)=0,"",IF(AND(LEN(予定価格!G927)=1,LEN(予定価格!H927)=1),0,IF(入力表!$F$1951=0,"",入力表!F939)))</f>
        <v/>
      </c>
      <c r="I929" s="302"/>
      <c r="J929" s="303"/>
      <c r="K929" s="298"/>
      <c r="L929" s="299"/>
      <c r="M929" s="299"/>
    </row>
    <row r="930" spans="1:13" ht="18" hidden="1" customHeight="1" x14ac:dyDescent="0.2">
      <c r="A930" s="300">
        <f>+入力表!A940</f>
        <v>0</v>
      </c>
      <c r="B930" s="301"/>
      <c r="C930" s="301"/>
      <c r="D930" s="301"/>
      <c r="E930" s="302">
        <f>+IF(入力表!F$12=0,入力表!B940,入力表!J940)</f>
        <v>0</v>
      </c>
      <c r="F930" s="302"/>
      <c r="G930" s="302"/>
      <c r="H930" s="302" t="str">
        <f>IF(LEN(予定価格!G928)=0,"",IF(AND(LEN(予定価格!G928)=1,LEN(予定価格!H928)=1),0,IF(入力表!$F$1951=0,"",入力表!F940)))</f>
        <v/>
      </c>
      <c r="I930" s="302"/>
      <c r="J930" s="303"/>
      <c r="K930" s="298"/>
      <c r="L930" s="299"/>
      <c r="M930" s="299"/>
    </row>
    <row r="931" spans="1:13" ht="18" hidden="1" customHeight="1" x14ac:dyDescent="0.2">
      <c r="A931" s="300">
        <f>+入力表!A941</f>
        <v>0</v>
      </c>
      <c r="B931" s="301"/>
      <c r="C931" s="301"/>
      <c r="D931" s="301"/>
      <c r="E931" s="302">
        <f>+IF(入力表!F$12=0,入力表!B941,入力表!J941)</f>
        <v>0</v>
      </c>
      <c r="F931" s="302"/>
      <c r="G931" s="302"/>
      <c r="H931" s="302" t="str">
        <f>IF(LEN(予定価格!G929)=0,"",IF(AND(LEN(予定価格!G929)=1,LEN(予定価格!H929)=1),0,IF(入力表!$F$1951=0,"",入力表!F941)))</f>
        <v/>
      </c>
      <c r="I931" s="302"/>
      <c r="J931" s="303"/>
      <c r="K931" s="298"/>
      <c r="L931" s="299"/>
      <c r="M931" s="299"/>
    </row>
    <row r="932" spans="1:13" ht="18" hidden="1" customHeight="1" x14ac:dyDescent="0.2">
      <c r="A932" s="300">
        <f>+入力表!A942</f>
        <v>0</v>
      </c>
      <c r="B932" s="301"/>
      <c r="C932" s="301"/>
      <c r="D932" s="301"/>
      <c r="E932" s="302">
        <f>+IF(入力表!F$12=0,入力表!B942,入力表!J942)</f>
        <v>0</v>
      </c>
      <c r="F932" s="302"/>
      <c r="G932" s="302"/>
      <c r="H932" s="302" t="str">
        <f>IF(LEN(予定価格!G930)=0,"",IF(AND(LEN(予定価格!G930)=1,LEN(予定価格!H930)=1),0,IF(入力表!$F$1951=0,"",入力表!F942)))</f>
        <v/>
      </c>
      <c r="I932" s="302"/>
      <c r="J932" s="303"/>
      <c r="K932" s="298"/>
      <c r="L932" s="299"/>
      <c r="M932" s="299"/>
    </row>
    <row r="933" spans="1:13" ht="18" hidden="1" customHeight="1" x14ac:dyDescent="0.2">
      <c r="A933" s="300">
        <f>+入力表!A943</f>
        <v>0</v>
      </c>
      <c r="B933" s="301"/>
      <c r="C933" s="301"/>
      <c r="D933" s="301"/>
      <c r="E933" s="302">
        <f>+IF(入力表!F$12=0,入力表!B943,入力表!J943)</f>
        <v>0</v>
      </c>
      <c r="F933" s="302"/>
      <c r="G933" s="302"/>
      <c r="H933" s="302" t="str">
        <f>IF(LEN(予定価格!G931)=0,"",IF(AND(LEN(予定価格!G931)=1,LEN(予定価格!H931)=1),0,IF(入力表!$F$1951=0,"",入力表!F943)))</f>
        <v/>
      </c>
      <c r="I933" s="302"/>
      <c r="J933" s="303"/>
      <c r="K933" s="298">
        <f t="shared" ref="K933" si="11">SUM(E934:G974)</f>
        <v>0</v>
      </c>
      <c r="L933" s="299">
        <f>K933*入力表!D2079</f>
        <v>0</v>
      </c>
      <c r="M933" s="299">
        <f>K933+L933</f>
        <v>0</v>
      </c>
    </row>
    <row r="934" spans="1:13" ht="18" hidden="1" customHeight="1" x14ac:dyDescent="0.2">
      <c r="A934" s="300">
        <f>+入力表!A944</f>
        <v>0</v>
      </c>
      <c r="B934" s="301"/>
      <c r="C934" s="301"/>
      <c r="D934" s="301"/>
      <c r="E934" s="302">
        <f>+IF(入力表!F$12=0,入力表!B944,入力表!J944)</f>
        <v>0</v>
      </c>
      <c r="F934" s="302"/>
      <c r="G934" s="302"/>
      <c r="H934" s="302" t="str">
        <f>IF(LEN(予定価格!G932)=0,"",IF(AND(LEN(予定価格!G932)=1,LEN(予定価格!H932)=1),0,IF(入力表!$F$1951=0,"",入力表!F944)))</f>
        <v/>
      </c>
      <c r="I934" s="302"/>
      <c r="J934" s="303"/>
      <c r="K934" s="298"/>
      <c r="L934" s="299"/>
      <c r="M934" s="299"/>
    </row>
    <row r="935" spans="1:13" ht="18" hidden="1" customHeight="1" x14ac:dyDescent="0.2">
      <c r="A935" s="300">
        <f>+入力表!A945</f>
        <v>0</v>
      </c>
      <c r="B935" s="301"/>
      <c r="C935" s="301"/>
      <c r="D935" s="301"/>
      <c r="E935" s="302">
        <f>+IF(入力表!F$12=0,入力表!B945,入力表!J945)</f>
        <v>0</v>
      </c>
      <c r="F935" s="302"/>
      <c r="G935" s="302"/>
      <c r="H935" s="302" t="str">
        <f>IF(LEN(予定価格!G933)=0,"",IF(AND(LEN(予定価格!G933)=1,LEN(予定価格!H933)=1),0,IF(入力表!$F$1951=0,"",入力表!F945)))</f>
        <v/>
      </c>
      <c r="I935" s="302"/>
      <c r="J935" s="303"/>
      <c r="K935" s="298"/>
      <c r="L935" s="299"/>
      <c r="M935" s="299"/>
    </row>
    <row r="936" spans="1:13" ht="18" hidden="1" customHeight="1" x14ac:dyDescent="0.2">
      <c r="A936" s="300">
        <f>+入力表!A946</f>
        <v>0</v>
      </c>
      <c r="B936" s="301"/>
      <c r="C936" s="301"/>
      <c r="D936" s="301"/>
      <c r="E936" s="302">
        <f>+IF(入力表!F$12=0,入力表!B946,入力表!J946)</f>
        <v>0</v>
      </c>
      <c r="F936" s="302"/>
      <c r="G936" s="302"/>
      <c r="H936" s="302" t="str">
        <f>IF(LEN(予定価格!G934)=0,"",IF(AND(LEN(予定価格!G934)=1,LEN(予定価格!H934)=1),0,IF(入力表!$F$1951=0,"",入力表!F946)))</f>
        <v/>
      </c>
      <c r="I936" s="302"/>
      <c r="J936" s="303"/>
      <c r="K936" s="298"/>
      <c r="L936" s="299"/>
      <c r="M936" s="299"/>
    </row>
    <row r="937" spans="1:13" ht="18" hidden="1" customHeight="1" x14ac:dyDescent="0.2">
      <c r="A937" s="300">
        <f>+入力表!A947</f>
        <v>0</v>
      </c>
      <c r="B937" s="301"/>
      <c r="C937" s="301"/>
      <c r="D937" s="301"/>
      <c r="E937" s="302">
        <f>+IF(入力表!F$12=0,入力表!B947,入力表!J947)</f>
        <v>0</v>
      </c>
      <c r="F937" s="302"/>
      <c r="G937" s="302"/>
      <c r="H937" s="302" t="str">
        <f>IF(LEN(予定価格!G935)=0,"",IF(AND(LEN(予定価格!G935)=1,LEN(予定価格!H935)=1),0,IF(入力表!$F$1951=0,"",入力表!F947)))</f>
        <v/>
      </c>
      <c r="I937" s="302"/>
      <c r="J937" s="303"/>
      <c r="K937" s="298"/>
      <c r="L937" s="299"/>
      <c r="M937" s="299"/>
    </row>
    <row r="938" spans="1:13" ht="18" hidden="1" customHeight="1" x14ac:dyDescent="0.2">
      <c r="A938" s="300">
        <f>+入力表!A948</f>
        <v>0</v>
      </c>
      <c r="B938" s="301"/>
      <c r="C938" s="301"/>
      <c r="D938" s="301"/>
      <c r="E938" s="302">
        <f>+IF(入力表!F$12=0,入力表!B948,入力表!J948)</f>
        <v>0</v>
      </c>
      <c r="F938" s="302"/>
      <c r="G938" s="302"/>
      <c r="H938" s="302" t="str">
        <f>IF(LEN(予定価格!G936)=0,"",IF(AND(LEN(予定価格!G936)=1,LEN(予定価格!H936)=1),0,IF(入力表!$F$1951=0,"",入力表!F948)))</f>
        <v/>
      </c>
      <c r="I938" s="302"/>
      <c r="J938" s="303"/>
      <c r="K938" s="298"/>
      <c r="L938" s="299"/>
      <c r="M938" s="299"/>
    </row>
    <row r="939" spans="1:13" ht="18" hidden="1" customHeight="1" x14ac:dyDescent="0.2">
      <c r="A939" s="300">
        <f>+入力表!A949</f>
        <v>0</v>
      </c>
      <c r="B939" s="301"/>
      <c r="C939" s="301"/>
      <c r="D939" s="301"/>
      <c r="E939" s="302">
        <f>+IF(入力表!F$12=0,入力表!B949,入力表!J949)</f>
        <v>0</v>
      </c>
      <c r="F939" s="302"/>
      <c r="G939" s="302"/>
      <c r="H939" s="302" t="str">
        <f>IF(LEN(予定価格!G937)=0,"",IF(AND(LEN(予定価格!G937)=1,LEN(予定価格!H937)=1),0,IF(入力表!$F$1951=0,"",入力表!F949)))</f>
        <v/>
      </c>
      <c r="I939" s="302"/>
      <c r="J939" s="303"/>
      <c r="K939" s="298"/>
      <c r="L939" s="299"/>
      <c r="M939" s="299"/>
    </row>
    <row r="940" spans="1:13" ht="18" hidden="1" customHeight="1" x14ac:dyDescent="0.2">
      <c r="A940" s="300">
        <f>+入力表!A950</f>
        <v>0</v>
      </c>
      <c r="B940" s="301"/>
      <c r="C940" s="301"/>
      <c r="D940" s="301"/>
      <c r="E940" s="302">
        <f>+IF(入力表!F$12=0,入力表!B950,入力表!J950)</f>
        <v>0</v>
      </c>
      <c r="F940" s="302"/>
      <c r="G940" s="302"/>
      <c r="H940" s="302" t="str">
        <f>IF(LEN(予定価格!G938)=0,"",IF(AND(LEN(予定価格!G938)=1,LEN(予定価格!H938)=1),0,IF(入力表!$F$1951=0,"",入力表!F950)))</f>
        <v/>
      </c>
      <c r="I940" s="302"/>
      <c r="J940" s="303"/>
      <c r="K940" s="298"/>
      <c r="L940" s="299"/>
      <c r="M940" s="299"/>
    </row>
    <row r="941" spans="1:13" ht="18" hidden="1" customHeight="1" x14ac:dyDescent="0.2">
      <c r="A941" s="300">
        <f>+入力表!A951</f>
        <v>0</v>
      </c>
      <c r="B941" s="301"/>
      <c r="C941" s="301"/>
      <c r="D941" s="301"/>
      <c r="E941" s="302">
        <f>+IF(入力表!F$12=0,入力表!B951,入力表!J951)</f>
        <v>0</v>
      </c>
      <c r="F941" s="302"/>
      <c r="G941" s="302"/>
      <c r="H941" s="302" t="str">
        <f>IF(LEN(予定価格!G939)=0,"",IF(AND(LEN(予定価格!G939)=1,LEN(予定価格!H939)=1),0,IF(入力表!$F$1951=0,"",入力表!F951)))</f>
        <v/>
      </c>
      <c r="I941" s="302"/>
      <c r="J941" s="303"/>
      <c r="K941" s="298"/>
      <c r="L941" s="299"/>
      <c r="M941" s="299"/>
    </row>
    <row r="942" spans="1:13" ht="18" hidden="1" customHeight="1" x14ac:dyDescent="0.2">
      <c r="A942" s="300">
        <f>+入力表!A952</f>
        <v>0</v>
      </c>
      <c r="B942" s="301"/>
      <c r="C942" s="301"/>
      <c r="D942" s="301"/>
      <c r="E942" s="302">
        <f>+IF(入力表!F$12=0,入力表!B952,入力表!J952)</f>
        <v>0</v>
      </c>
      <c r="F942" s="302"/>
      <c r="G942" s="302"/>
      <c r="H942" s="302" t="str">
        <f>IF(LEN(予定価格!G940)=0,"",IF(AND(LEN(予定価格!G940)=1,LEN(予定価格!H940)=1),0,IF(入力表!$F$1951=0,"",入力表!F952)))</f>
        <v/>
      </c>
      <c r="I942" s="302"/>
      <c r="J942" s="303"/>
      <c r="K942" s="298"/>
      <c r="L942" s="299"/>
      <c r="M942" s="299"/>
    </row>
    <row r="943" spans="1:13" ht="18" hidden="1" customHeight="1" x14ac:dyDescent="0.2">
      <c r="A943" s="300">
        <f>+入力表!A953</f>
        <v>0</v>
      </c>
      <c r="B943" s="301"/>
      <c r="C943" s="301"/>
      <c r="D943" s="301"/>
      <c r="E943" s="302">
        <f>+IF(入力表!F$12=0,入力表!B953,入力表!J953)</f>
        <v>0</v>
      </c>
      <c r="F943" s="302"/>
      <c r="G943" s="302"/>
      <c r="H943" s="302" t="str">
        <f>IF(LEN(予定価格!G941)=0,"",IF(AND(LEN(予定価格!G941)=1,LEN(予定価格!H941)=1),0,IF(入力表!$F$1951=0,"",入力表!F953)))</f>
        <v/>
      </c>
      <c r="I943" s="302"/>
      <c r="J943" s="303"/>
      <c r="K943" s="298"/>
      <c r="L943" s="299"/>
      <c r="M943" s="299"/>
    </row>
    <row r="944" spans="1:13" ht="18" hidden="1" customHeight="1" x14ac:dyDescent="0.2">
      <c r="A944" s="300">
        <f>+入力表!A954</f>
        <v>0</v>
      </c>
      <c r="B944" s="301"/>
      <c r="C944" s="301"/>
      <c r="D944" s="301"/>
      <c r="E944" s="302">
        <f>+IF(入力表!F$12=0,入力表!B954,入力表!J954)</f>
        <v>0</v>
      </c>
      <c r="F944" s="302"/>
      <c r="G944" s="302"/>
      <c r="H944" s="302" t="str">
        <f>IF(LEN(予定価格!G942)=0,"",IF(AND(LEN(予定価格!G942)=1,LEN(予定価格!H942)=1),0,IF(入力表!$F$1951=0,"",入力表!F954)))</f>
        <v/>
      </c>
      <c r="I944" s="302"/>
      <c r="J944" s="303"/>
      <c r="K944" s="298"/>
      <c r="L944" s="299"/>
      <c r="M944" s="299"/>
    </row>
    <row r="945" spans="1:13" ht="18" hidden="1" customHeight="1" x14ac:dyDescent="0.2">
      <c r="A945" s="300">
        <f>+入力表!A955</f>
        <v>0</v>
      </c>
      <c r="B945" s="301"/>
      <c r="C945" s="301"/>
      <c r="D945" s="301"/>
      <c r="E945" s="302">
        <f>+IF(入力表!F$12=0,入力表!B955,入力表!J955)</f>
        <v>0</v>
      </c>
      <c r="F945" s="302"/>
      <c r="G945" s="302"/>
      <c r="H945" s="302" t="str">
        <f>IF(LEN(予定価格!G943)=0,"",IF(AND(LEN(予定価格!G943)=1,LEN(予定価格!H943)=1),0,IF(入力表!$F$1951=0,"",入力表!F955)))</f>
        <v/>
      </c>
      <c r="I945" s="302"/>
      <c r="J945" s="303"/>
      <c r="K945" s="298"/>
      <c r="L945" s="299"/>
      <c r="M945" s="299"/>
    </row>
    <row r="946" spans="1:13" ht="18" hidden="1" customHeight="1" x14ac:dyDescent="0.2">
      <c r="A946" s="300">
        <f>+入力表!A956</f>
        <v>0</v>
      </c>
      <c r="B946" s="301"/>
      <c r="C946" s="301"/>
      <c r="D946" s="301"/>
      <c r="E946" s="302">
        <f>+IF(入力表!F$12=0,入力表!B956,入力表!J956)</f>
        <v>0</v>
      </c>
      <c r="F946" s="302"/>
      <c r="G946" s="302"/>
      <c r="H946" s="302" t="str">
        <f>IF(LEN(予定価格!G944)=0,"",IF(AND(LEN(予定価格!G944)=1,LEN(予定価格!H944)=1),0,IF(入力表!$F$1951=0,"",入力表!F956)))</f>
        <v/>
      </c>
      <c r="I946" s="302"/>
      <c r="J946" s="303"/>
      <c r="K946" s="298"/>
      <c r="L946" s="299"/>
      <c r="M946" s="299"/>
    </row>
    <row r="947" spans="1:13" ht="18" hidden="1" customHeight="1" x14ac:dyDescent="0.2">
      <c r="A947" s="300">
        <f>+入力表!A957</f>
        <v>0</v>
      </c>
      <c r="B947" s="301"/>
      <c r="C947" s="301"/>
      <c r="D947" s="301"/>
      <c r="E947" s="302">
        <f>+IF(入力表!F$12=0,入力表!B957,入力表!J957)</f>
        <v>0</v>
      </c>
      <c r="F947" s="302"/>
      <c r="G947" s="302"/>
      <c r="H947" s="302" t="str">
        <f>IF(LEN(予定価格!G945)=0,"",IF(AND(LEN(予定価格!G945)=1,LEN(予定価格!H945)=1),0,IF(入力表!$F$1951=0,"",入力表!F957)))</f>
        <v/>
      </c>
      <c r="I947" s="302"/>
      <c r="J947" s="303"/>
      <c r="K947" s="298"/>
      <c r="L947" s="299"/>
      <c r="M947" s="299"/>
    </row>
    <row r="948" spans="1:13" ht="18" hidden="1" customHeight="1" x14ac:dyDescent="0.2">
      <c r="A948" s="300">
        <f>+入力表!A958</f>
        <v>0</v>
      </c>
      <c r="B948" s="301"/>
      <c r="C948" s="301"/>
      <c r="D948" s="301"/>
      <c r="E948" s="302">
        <f>+IF(入力表!F$12=0,入力表!B958,入力表!J958)</f>
        <v>0</v>
      </c>
      <c r="F948" s="302"/>
      <c r="G948" s="302"/>
      <c r="H948" s="302" t="str">
        <f>IF(LEN(予定価格!G946)=0,"",IF(AND(LEN(予定価格!G946)=1,LEN(予定価格!H946)=1),0,IF(入力表!$F$1951=0,"",入力表!F958)))</f>
        <v/>
      </c>
      <c r="I948" s="302"/>
      <c r="J948" s="303"/>
      <c r="K948" s="298"/>
      <c r="L948" s="299"/>
      <c r="M948" s="299"/>
    </row>
    <row r="949" spans="1:13" ht="18" hidden="1" customHeight="1" x14ac:dyDescent="0.2">
      <c r="A949" s="300">
        <f>+入力表!A959</f>
        <v>0</v>
      </c>
      <c r="B949" s="301"/>
      <c r="C949" s="301"/>
      <c r="D949" s="301"/>
      <c r="E949" s="302">
        <f>+IF(入力表!F$12=0,入力表!B959,入力表!J959)</f>
        <v>0</v>
      </c>
      <c r="F949" s="302"/>
      <c r="G949" s="302"/>
      <c r="H949" s="302" t="str">
        <f>IF(LEN(予定価格!G947)=0,"",IF(AND(LEN(予定価格!G947)=1,LEN(予定価格!H947)=1),0,IF(入力表!$F$1951=0,"",入力表!F959)))</f>
        <v/>
      </c>
      <c r="I949" s="302"/>
      <c r="J949" s="303"/>
      <c r="K949" s="298"/>
      <c r="L949" s="299"/>
      <c r="M949" s="299"/>
    </row>
    <row r="950" spans="1:13" ht="18" hidden="1" customHeight="1" x14ac:dyDescent="0.2">
      <c r="A950" s="300">
        <f>+入力表!A960</f>
        <v>0</v>
      </c>
      <c r="B950" s="301"/>
      <c r="C950" s="301"/>
      <c r="D950" s="301"/>
      <c r="E950" s="302">
        <f>+IF(入力表!F$12=0,入力表!B960,入力表!J960)</f>
        <v>0</v>
      </c>
      <c r="F950" s="302"/>
      <c r="G950" s="302"/>
      <c r="H950" s="302" t="str">
        <f>IF(LEN(予定価格!G948)=0,"",IF(AND(LEN(予定価格!G948)=1,LEN(予定価格!H948)=1),0,IF(入力表!$F$1951=0,"",入力表!F960)))</f>
        <v/>
      </c>
      <c r="I950" s="302"/>
      <c r="J950" s="303"/>
      <c r="K950" s="298"/>
      <c r="L950" s="299"/>
      <c r="M950" s="299"/>
    </row>
    <row r="951" spans="1:13" ht="18" hidden="1" customHeight="1" x14ac:dyDescent="0.2">
      <c r="A951" s="300">
        <f>+入力表!A961</f>
        <v>0</v>
      </c>
      <c r="B951" s="301"/>
      <c r="C951" s="301"/>
      <c r="D951" s="301"/>
      <c r="E951" s="302">
        <f>+IF(入力表!F$12=0,入力表!B961,入力表!J961)</f>
        <v>0</v>
      </c>
      <c r="F951" s="302"/>
      <c r="G951" s="302"/>
      <c r="H951" s="302" t="str">
        <f>IF(LEN(予定価格!G949)=0,"",IF(AND(LEN(予定価格!G949)=1,LEN(予定価格!H949)=1),0,IF(入力表!$F$1951=0,"",入力表!F961)))</f>
        <v/>
      </c>
      <c r="I951" s="302"/>
      <c r="J951" s="303"/>
      <c r="K951" s="298"/>
      <c r="L951" s="299"/>
      <c r="M951" s="299"/>
    </row>
    <row r="952" spans="1:13" ht="18" hidden="1" customHeight="1" x14ac:dyDescent="0.2">
      <c r="A952" s="300">
        <f>+入力表!A962</f>
        <v>0</v>
      </c>
      <c r="B952" s="301"/>
      <c r="C952" s="301"/>
      <c r="D952" s="301"/>
      <c r="E952" s="302">
        <f>+IF(入力表!F$12=0,入力表!B962,入力表!J962)</f>
        <v>0</v>
      </c>
      <c r="F952" s="302"/>
      <c r="G952" s="302"/>
      <c r="H952" s="302" t="str">
        <f>IF(LEN(予定価格!G950)=0,"",IF(AND(LEN(予定価格!G950)=1,LEN(予定価格!H950)=1),0,IF(入力表!$F$1951=0,"",入力表!F962)))</f>
        <v/>
      </c>
      <c r="I952" s="302"/>
      <c r="J952" s="303"/>
      <c r="K952" s="298"/>
      <c r="L952" s="299"/>
      <c r="M952" s="299"/>
    </row>
    <row r="953" spans="1:13" ht="18" hidden="1" customHeight="1" x14ac:dyDescent="0.2">
      <c r="A953" s="300">
        <f>+入力表!A963</f>
        <v>0</v>
      </c>
      <c r="B953" s="301"/>
      <c r="C953" s="301"/>
      <c r="D953" s="301"/>
      <c r="E953" s="302">
        <f>+IF(入力表!F$12=0,入力表!B963,入力表!J963)</f>
        <v>0</v>
      </c>
      <c r="F953" s="302"/>
      <c r="G953" s="302"/>
      <c r="H953" s="302" t="str">
        <f>IF(LEN(予定価格!G951)=0,"",IF(AND(LEN(予定価格!G951)=1,LEN(予定価格!H951)=1),0,IF(入力表!$F$1951=0,"",入力表!F963)))</f>
        <v/>
      </c>
      <c r="I953" s="302"/>
      <c r="J953" s="303"/>
      <c r="K953" s="298"/>
      <c r="L953" s="299"/>
      <c r="M953" s="299"/>
    </row>
    <row r="954" spans="1:13" ht="18" hidden="1" customHeight="1" x14ac:dyDescent="0.2">
      <c r="A954" s="300">
        <f>+入力表!A964</f>
        <v>0</v>
      </c>
      <c r="B954" s="301"/>
      <c r="C954" s="301"/>
      <c r="D954" s="301"/>
      <c r="E954" s="302">
        <f>+IF(入力表!F$12=0,入力表!B964,入力表!J964)</f>
        <v>0</v>
      </c>
      <c r="F954" s="302"/>
      <c r="G954" s="302"/>
      <c r="H954" s="302" t="str">
        <f>IF(LEN(予定価格!G952)=0,"",IF(AND(LEN(予定価格!G952)=1,LEN(予定価格!H952)=1),0,IF(入力表!$F$1951=0,"",入力表!F964)))</f>
        <v/>
      </c>
      <c r="I954" s="302"/>
      <c r="J954" s="303"/>
      <c r="K954" s="298"/>
      <c r="L954" s="299"/>
      <c r="M954" s="299"/>
    </row>
    <row r="955" spans="1:13" ht="18" hidden="1" customHeight="1" x14ac:dyDescent="0.2">
      <c r="A955" s="300">
        <f>+入力表!A965</f>
        <v>0</v>
      </c>
      <c r="B955" s="301"/>
      <c r="C955" s="301"/>
      <c r="D955" s="301"/>
      <c r="E955" s="302">
        <f>+IF(入力表!F$12=0,入力表!B965,入力表!J965)</f>
        <v>0</v>
      </c>
      <c r="F955" s="302"/>
      <c r="G955" s="302"/>
      <c r="H955" s="302" t="str">
        <f>IF(LEN(予定価格!G953)=0,"",IF(AND(LEN(予定価格!G953)=1,LEN(予定価格!H953)=1),0,IF(入力表!$F$1951=0,"",入力表!F965)))</f>
        <v/>
      </c>
      <c r="I955" s="302"/>
      <c r="J955" s="303"/>
      <c r="K955" s="298"/>
      <c r="L955" s="299"/>
      <c r="M955" s="299"/>
    </row>
    <row r="956" spans="1:13" ht="18" hidden="1" customHeight="1" x14ac:dyDescent="0.2">
      <c r="A956" s="300">
        <f>+入力表!A966</f>
        <v>0</v>
      </c>
      <c r="B956" s="301"/>
      <c r="C956" s="301"/>
      <c r="D956" s="301"/>
      <c r="E956" s="302">
        <f>+IF(入力表!F$12=0,入力表!B966,入力表!J966)</f>
        <v>0</v>
      </c>
      <c r="F956" s="302"/>
      <c r="G956" s="302"/>
      <c r="H956" s="302" t="str">
        <f>IF(LEN(予定価格!G954)=0,"",IF(AND(LEN(予定価格!G954)=1,LEN(予定価格!H954)=1),0,IF(入力表!$F$1951=0,"",入力表!F966)))</f>
        <v/>
      </c>
      <c r="I956" s="302"/>
      <c r="J956" s="303"/>
      <c r="K956" s="298"/>
      <c r="L956" s="299"/>
      <c r="M956" s="299"/>
    </row>
    <row r="957" spans="1:13" ht="18" hidden="1" customHeight="1" x14ac:dyDescent="0.2">
      <c r="A957" s="300">
        <f>+入力表!A967</f>
        <v>0</v>
      </c>
      <c r="B957" s="301"/>
      <c r="C957" s="301"/>
      <c r="D957" s="301"/>
      <c r="E957" s="302">
        <f>+IF(入力表!F$12=0,入力表!B967,入力表!J967)</f>
        <v>0</v>
      </c>
      <c r="F957" s="302"/>
      <c r="G957" s="302"/>
      <c r="H957" s="302" t="str">
        <f>IF(LEN(予定価格!G955)=0,"",IF(AND(LEN(予定価格!G955)=1,LEN(予定価格!H955)=1),0,IF(入力表!$F$1951=0,"",入力表!F967)))</f>
        <v/>
      </c>
      <c r="I957" s="302"/>
      <c r="J957" s="303"/>
      <c r="K957" s="298"/>
      <c r="L957" s="299"/>
      <c r="M957" s="299"/>
    </row>
    <row r="958" spans="1:13" ht="18" hidden="1" customHeight="1" x14ac:dyDescent="0.2">
      <c r="A958" s="300">
        <f>+入力表!A968</f>
        <v>0</v>
      </c>
      <c r="B958" s="301"/>
      <c r="C958" s="301"/>
      <c r="D958" s="301"/>
      <c r="E958" s="302">
        <f>+IF(入力表!F$12=0,入力表!B968,入力表!J968)</f>
        <v>0</v>
      </c>
      <c r="F958" s="302"/>
      <c r="G958" s="302"/>
      <c r="H958" s="302" t="str">
        <f>IF(LEN(予定価格!G956)=0,"",IF(AND(LEN(予定価格!G956)=1,LEN(予定価格!H956)=1),0,IF(入力表!$F$1951=0,"",入力表!F968)))</f>
        <v/>
      </c>
      <c r="I958" s="302"/>
      <c r="J958" s="303"/>
      <c r="K958" s="298"/>
      <c r="L958" s="299"/>
      <c r="M958" s="299"/>
    </row>
    <row r="959" spans="1:13" ht="18" hidden="1" customHeight="1" x14ac:dyDescent="0.2">
      <c r="A959" s="300">
        <f>+入力表!A969</f>
        <v>0</v>
      </c>
      <c r="B959" s="301"/>
      <c r="C959" s="301"/>
      <c r="D959" s="301"/>
      <c r="E959" s="302">
        <f>+IF(入力表!F$12=0,入力表!B969,入力表!J969)</f>
        <v>0</v>
      </c>
      <c r="F959" s="302"/>
      <c r="G959" s="302"/>
      <c r="H959" s="302" t="str">
        <f>IF(LEN(予定価格!G957)=0,"",IF(AND(LEN(予定価格!G957)=1,LEN(予定価格!H957)=1),0,IF(入力表!$F$1951=0,"",入力表!F969)))</f>
        <v/>
      </c>
      <c r="I959" s="302"/>
      <c r="J959" s="303"/>
      <c r="K959" s="298"/>
      <c r="L959" s="299"/>
      <c r="M959" s="299"/>
    </row>
    <row r="960" spans="1:13" ht="18" hidden="1" customHeight="1" x14ac:dyDescent="0.2">
      <c r="A960" s="300">
        <f>+入力表!A970</f>
        <v>0</v>
      </c>
      <c r="B960" s="301"/>
      <c r="C960" s="301"/>
      <c r="D960" s="301"/>
      <c r="E960" s="302">
        <f>+IF(入力表!F$12=0,入力表!B970,入力表!J970)</f>
        <v>0</v>
      </c>
      <c r="F960" s="302"/>
      <c r="G960" s="302"/>
      <c r="H960" s="302" t="str">
        <f>IF(LEN(予定価格!G958)=0,"",IF(AND(LEN(予定価格!G958)=1,LEN(予定価格!H958)=1),0,IF(入力表!$F$1951=0,"",入力表!F970)))</f>
        <v/>
      </c>
      <c r="I960" s="302"/>
      <c r="J960" s="303"/>
      <c r="K960" s="298"/>
      <c r="L960" s="299"/>
      <c r="M960" s="299"/>
    </row>
    <row r="961" spans="1:13" ht="18" hidden="1" customHeight="1" x14ac:dyDescent="0.2">
      <c r="A961" s="300">
        <f>+入力表!A971</f>
        <v>0</v>
      </c>
      <c r="B961" s="301"/>
      <c r="C961" s="301"/>
      <c r="D961" s="301"/>
      <c r="E961" s="302">
        <f>+IF(入力表!F$12=0,入力表!B971,入力表!J971)</f>
        <v>0</v>
      </c>
      <c r="F961" s="302"/>
      <c r="G961" s="302"/>
      <c r="H961" s="302" t="str">
        <f>IF(LEN(予定価格!G959)=0,"",IF(AND(LEN(予定価格!G959)=1,LEN(予定価格!H959)=1),0,IF(入力表!$F$1951=0,"",入力表!F971)))</f>
        <v/>
      </c>
      <c r="I961" s="302"/>
      <c r="J961" s="303"/>
      <c r="K961" s="298"/>
      <c r="L961" s="299"/>
      <c r="M961" s="299"/>
    </row>
    <row r="962" spans="1:13" ht="18" hidden="1" customHeight="1" x14ac:dyDescent="0.2">
      <c r="A962" s="300">
        <f>+入力表!A972</f>
        <v>0</v>
      </c>
      <c r="B962" s="301"/>
      <c r="C962" s="301"/>
      <c r="D962" s="301"/>
      <c r="E962" s="302">
        <f>+IF(入力表!F$12=0,入力表!B972,入力表!J972)</f>
        <v>0</v>
      </c>
      <c r="F962" s="302"/>
      <c r="G962" s="302"/>
      <c r="H962" s="302" t="str">
        <f>IF(LEN(予定価格!G960)=0,"",IF(AND(LEN(予定価格!G960)=1,LEN(予定価格!H960)=1),0,IF(入力表!$F$1951=0,"",入力表!F972)))</f>
        <v/>
      </c>
      <c r="I962" s="302"/>
      <c r="J962" s="303"/>
      <c r="K962" s="298"/>
      <c r="L962" s="299"/>
      <c r="M962" s="299"/>
    </row>
    <row r="963" spans="1:13" ht="18" hidden="1" customHeight="1" x14ac:dyDescent="0.2">
      <c r="A963" s="300">
        <f>+入力表!A973</f>
        <v>0</v>
      </c>
      <c r="B963" s="301"/>
      <c r="C963" s="301"/>
      <c r="D963" s="301"/>
      <c r="E963" s="302">
        <f>+IF(入力表!F$12=0,入力表!B973,入力表!J973)</f>
        <v>0</v>
      </c>
      <c r="F963" s="302"/>
      <c r="G963" s="302"/>
      <c r="H963" s="302" t="str">
        <f>IF(LEN(予定価格!G961)=0,"",IF(AND(LEN(予定価格!G961)=1,LEN(予定価格!H961)=1),0,IF(入力表!$F$1951=0,"",入力表!F973)))</f>
        <v/>
      </c>
      <c r="I963" s="302"/>
      <c r="J963" s="303"/>
      <c r="K963" s="298"/>
      <c r="L963" s="299"/>
      <c r="M963" s="299"/>
    </row>
    <row r="964" spans="1:13" ht="18" hidden="1" customHeight="1" x14ac:dyDescent="0.2">
      <c r="A964" s="300">
        <f>+入力表!A974</f>
        <v>0</v>
      </c>
      <c r="B964" s="301"/>
      <c r="C964" s="301"/>
      <c r="D964" s="301"/>
      <c r="E964" s="302">
        <f>+IF(入力表!F$12=0,入力表!B974,入力表!J974)</f>
        <v>0</v>
      </c>
      <c r="F964" s="302"/>
      <c r="G964" s="302"/>
      <c r="H964" s="302" t="str">
        <f>IF(LEN(予定価格!G962)=0,"",IF(AND(LEN(予定価格!G962)=1,LEN(予定価格!H962)=1),0,IF(入力表!$F$1951=0,"",入力表!F974)))</f>
        <v/>
      </c>
      <c r="I964" s="302"/>
      <c r="J964" s="303"/>
      <c r="K964" s="298"/>
      <c r="L964" s="299"/>
      <c r="M964" s="299"/>
    </row>
    <row r="965" spans="1:13" ht="18" hidden="1" customHeight="1" x14ac:dyDescent="0.2">
      <c r="A965" s="300">
        <f>+入力表!A975</f>
        <v>0</v>
      </c>
      <c r="B965" s="301"/>
      <c r="C965" s="301"/>
      <c r="D965" s="301"/>
      <c r="E965" s="302">
        <f>+IF(入力表!F$12=0,入力表!B975,入力表!J975)</f>
        <v>0</v>
      </c>
      <c r="F965" s="302"/>
      <c r="G965" s="302"/>
      <c r="H965" s="302" t="str">
        <f>IF(LEN(予定価格!G963)=0,"",IF(AND(LEN(予定価格!G963)=1,LEN(予定価格!H963)=1),0,IF(入力表!$F$1951=0,"",入力表!F975)))</f>
        <v/>
      </c>
      <c r="I965" s="302"/>
      <c r="J965" s="303"/>
      <c r="K965" s="298"/>
      <c r="L965" s="299"/>
      <c r="M965" s="299"/>
    </row>
    <row r="966" spans="1:13" ht="18" hidden="1" customHeight="1" x14ac:dyDescent="0.2">
      <c r="A966" s="300">
        <f>+入力表!A976</f>
        <v>0</v>
      </c>
      <c r="B966" s="301"/>
      <c r="C966" s="301"/>
      <c r="D966" s="301"/>
      <c r="E966" s="302">
        <f>+IF(入力表!F$12=0,入力表!B976,入力表!J976)</f>
        <v>0</v>
      </c>
      <c r="F966" s="302"/>
      <c r="G966" s="302"/>
      <c r="H966" s="302" t="str">
        <f>IF(LEN(予定価格!G964)=0,"",IF(AND(LEN(予定価格!G964)=1,LEN(予定価格!H964)=1),0,IF(入力表!$F$1951=0,"",入力表!F976)))</f>
        <v/>
      </c>
      <c r="I966" s="302"/>
      <c r="J966" s="303"/>
      <c r="K966" s="298"/>
      <c r="L966" s="299"/>
      <c r="M966" s="299"/>
    </row>
    <row r="967" spans="1:13" ht="18" hidden="1" customHeight="1" x14ac:dyDescent="0.2">
      <c r="A967" s="300">
        <f>+入力表!A977</f>
        <v>0</v>
      </c>
      <c r="B967" s="301"/>
      <c r="C967" s="301"/>
      <c r="D967" s="301"/>
      <c r="E967" s="302">
        <f>+IF(入力表!F$12=0,入力表!B977,入力表!J977)</f>
        <v>0</v>
      </c>
      <c r="F967" s="302"/>
      <c r="G967" s="302"/>
      <c r="H967" s="302" t="str">
        <f>IF(LEN(予定価格!G965)=0,"",IF(AND(LEN(予定価格!G965)=1,LEN(予定価格!H965)=1),0,IF(入力表!$F$1951=0,"",入力表!F977)))</f>
        <v/>
      </c>
      <c r="I967" s="302"/>
      <c r="J967" s="303"/>
      <c r="K967" s="298"/>
      <c r="L967" s="299"/>
      <c r="M967" s="299"/>
    </row>
    <row r="968" spans="1:13" ht="18" hidden="1" customHeight="1" x14ac:dyDescent="0.2">
      <c r="A968" s="300">
        <f>+入力表!A978</f>
        <v>0</v>
      </c>
      <c r="B968" s="301"/>
      <c r="C968" s="301"/>
      <c r="D968" s="301"/>
      <c r="E968" s="302">
        <f>+IF(入力表!F$12=0,入力表!B978,入力表!J978)</f>
        <v>0</v>
      </c>
      <c r="F968" s="302"/>
      <c r="G968" s="302"/>
      <c r="H968" s="302" t="str">
        <f>IF(LEN(予定価格!G966)=0,"",IF(AND(LEN(予定価格!G966)=1,LEN(予定価格!H966)=1),0,IF(入力表!$F$1951=0,"",入力表!F978)))</f>
        <v/>
      </c>
      <c r="I968" s="302"/>
      <c r="J968" s="303"/>
      <c r="K968" s="298"/>
      <c r="L968" s="299"/>
      <c r="M968" s="299"/>
    </row>
    <row r="969" spans="1:13" ht="18" hidden="1" customHeight="1" x14ac:dyDescent="0.2">
      <c r="A969" s="300">
        <f>+入力表!A979</f>
        <v>0</v>
      </c>
      <c r="B969" s="301"/>
      <c r="C969" s="301"/>
      <c r="D969" s="301"/>
      <c r="E969" s="302">
        <f>+IF(入力表!F$12=0,入力表!B979,入力表!J979)</f>
        <v>0</v>
      </c>
      <c r="F969" s="302"/>
      <c r="G969" s="302"/>
      <c r="H969" s="302" t="str">
        <f>IF(LEN(予定価格!G967)=0,"",IF(AND(LEN(予定価格!G967)=1,LEN(予定価格!H967)=1),0,IF(入力表!$F$1951=0,"",入力表!F979)))</f>
        <v/>
      </c>
      <c r="I969" s="302"/>
      <c r="J969" s="303"/>
      <c r="K969" s="298"/>
      <c r="L969" s="299"/>
      <c r="M969" s="299"/>
    </row>
    <row r="970" spans="1:13" ht="18" hidden="1" customHeight="1" x14ac:dyDescent="0.2">
      <c r="A970" s="300">
        <f>+入力表!A980</f>
        <v>0</v>
      </c>
      <c r="B970" s="301"/>
      <c r="C970" s="301"/>
      <c r="D970" s="301"/>
      <c r="E970" s="302">
        <f>+IF(入力表!F$12=0,入力表!B980,入力表!J980)</f>
        <v>0</v>
      </c>
      <c r="F970" s="302"/>
      <c r="G970" s="302"/>
      <c r="H970" s="302" t="str">
        <f>IF(LEN(予定価格!G968)=0,"",IF(AND(LEN(予定価格!G968)=1,LEN(予定価格!H968)=1),0,IF(入力表!$F$1951=0,"",入力表!F980)))</f>
        <v/>
      </c>
      <c r="I970" s="302"/>
      <c r="J970" s="303"/>
      <c r="K970" s="298"/>
      <c r="L970" s="299"/>
      <c r="M970" s="299"/>
    </row>
    <row r="971" spans="1:13" ht="18" hidden="1" customHeight="1" x14ac:dyDescent="0.2">
      <c r="A971" s="300">
        <f>+入力表!A981</f>
        <v>0</v>
      </c>
      <c r="B971" s="301"/>
      <c r="C971" s="301"/>
      <c r="D971" s="301"/>
      <c r="E971" s="302">
        <f>+IF(入力表!F$12=0,入力表!B981,入力表!J981)</f>
        <v>0</v>
      </c>
      <c r="F971" s="302"/>
      <c r="G971" s="302"/>
      <c r="H971" s="302" t="str">
        <f>IF(LEN(予定価格!G969)=0,"",IF(AND(LEN(予定価格!G969)=1,LEN(予定価格!H969)=1),0,IF(入力表!$F$1951=0,"",入力表!F981)))</f>
        <v/>
      </c>
      <c r="I971" s="302"/>
      <c r="J971" s="303"/>
      <c r="K971" s="298"/>
      <c r="L971" s="299"/>
      <c r="M971" s="299"/>
    </row>
    <row r="972" spans="1:13" ht="18" hidden="1" customHeight="1" x14ac:dyDescent="0.2">
      <c r="A972" s="300">
        <f>+入力表!A982</f>
        <v>0</v>
      </c>
      <c r="B972" s="301"/>
      <c r="C972" s="301"/>
      <c r="D972" s="301"/>
      <c r="E972" s="302">
        <f>+IF(入力表!F$12=0,入力表!B982,入力表!J982)</f>
        <v>0</v>
      </c>
      <c r="F972" s="302"/>
      <c r="G972" s="302"/>
      <c r="H972" s="302" t="str">
        <f>IF(LEN(予定価格!G970)=0,"",IF(AND(LEN(予定価格!G970)=1,LEN(予定価格!H970)=1),0,IF(入力表!$F$1951=0,"",入力表!F982)))</f>
        <v/>
      </c>
      <c r="I972" s="302"/>
      <c r="J972" s="303"/>
      <c r="K972" s="298"/>
      <c r="L972" s="299"/>
      <c r="M972" s="299"/>
    </row>
    <row r="973" spans="1:13" ht="18" hidden="1" customHeight="1" x14ac:dyDescent="0.2">
      <c r="A973" s="300">
        <f>+入力表!A983</f>
        <v>0</v>
      </c>
      <c r="B973" s="301"/>
      <c r="C973" s="301"/>
      <c r="D973" s="301"/>
      <c r="E973" s="302">
        <f>+IF(入力表!F$12=0,入力表!B983,入力表!J983)</f>
        <v>0</v>
      </c>
      <c r="F973" s="302"/>
      <c r="G973" s="302"/>
      <c r="H973" s="302" t="str">
        <f>IF(LEN(予定価格!G971)=0,"",IF(AND(LEN(予定価格!G971)=1,LEN(予定価格!H971)=1),0,IF(入力表!$F$1951=0,"",入力表!F983)))</f>
        <v/>
      </c>
      <c r="I973" s="302"/>
      <c r="J973" s="303"/>
      <c r="K973" s="298"/>
      <c r="L973" s="299"/>
      <c r="M973" s="299"/>
    </row>
    <row r="974" spans="1:13" ht="18" hidden="1" customHeight="1" x14ac:dyDescent="0.2">
      <c r="A974" s="300">
        <f>+入力表!A984</f>
        <v>0</v>
      </c>
      <c r="B974" s="301"/>
      <c r="C974" s="301"/>
      <c r="D974" s="301"/>
      <c r="E974" s="302">
        <f>+IF(入力表!F$12=0,入力表!B984,入力表!J984)</f>
        <v>0</v>
      </c>
      <c r="F974" s="302"/>
      <c r="G974" s="302"/>
      <c r="H974" s="302" t="str">
        <f>IF(LEN(予定価格!G972)=0,"",IF(AND(LEN(予定価格!G972)=1,LEN(予定価格!H972)=1),0,IF(入力表!$F$1951=0,"",入力表!F984)))</f>
        <v/>
      </c>
      <c r="I974" s="302"/>
      <c r="J974" s="303"/>
      <c r="K974" s="298"/>
      <c r="L974" s="299"/>
      <c r="M974" s="299"/>
    </row>
    <row r="975" spans="1:13" ht="18" hidden="1" customHeight="1" x14ac:dyDescent="0.2">
      <c r="A975" s="300">
        <f>+入力表!A985</f>
        <v>0</v>
      </c>
      <c r="B975" s="301"/>
      <c r="C975" s="301"/>
      <c r="D975" s="301"/>
      <c r="E975" s="302">
        <f>+IF(入力表!F$12=0,入力表!B985,入力表!J985)</f>
        <v>0</v>
      </c>
      <c r="F975" s="302"/>
      <c r="G975" s="302"/>
      <c r="H975" s="302" t="str">
        <f>IF(LEN(予定価格!G973)=0,"",IF(AND(LEN(予定価格!G973)=1,LEN(予定価格!H973)=1),0,IF(入力表!$F$1951=0,"",入力表!F985)))</f>
        <v/>
      </c>
      <c r="I975" s="302"/>
      <c r="J975" s="303"/>
      <c r="K975" s="298">
        <f t="shared" ref="K975" si="12">SUM(E976:G1016)</f>
        <v>0</v>
      </c>
      <c r="L975" s="299">
        <f>K975*入力表!D2121</f>
        <v>0</v>
      </c>
      <c r="M975" s="299">
        <f t="shared" ref="M975" si="13">K975+L975</f>
        <v>0</v>
      </c>
    </row>
    <row r="976" spans="1:13" ht="18" hidden="1" customHeight="1" x14ac:dyDescent="0.2">
      <c r="A976" s="300">
        <f>+入力表!A986</f>
        <v>0</v>
      </c>
      <c r="B976" s="301"/>
      <c r="C976" s="301"/>
      <c r="D976" s="301"/>
      <c r="E976" s="302">
        <f>+IF(入力表!F$12=0,入力表!B986,入力表!J986)</f>
        <v>0</v>
      </c>
      <c r="F976" s="302"/>
      <c r="G976" s="302"/>
      <c r="H976" s="302" t="str">
        <f>IF(LEN(予定価格!G974)=0,"",IF(AND(LEN(予定価格!G974)=1,LEN(予定価格!H974)=1),0,IF(入力表!$F$1951=0,"",入力表!F986)))</f>
        <v/>
      </c>
      <c r="I976" s="302"/>
      <c r="J976" s="303"/>
      <c r="K976" s="298"/>
      <c r="L976" s="299"/>
      <c r="M976" s="299"/>
    </row>
    <row r="977" spans="1:13" ht="18" hidden="1" customHeight="1" x14ac:dyDescent="0.2">
      <c r="A977" s="300">
        <f>+入力表!A987</f>
        <v>0</v>
      </c>
      <c r="B977" s="301"/>
      <c r="C977" s="301"/>
      <c r="D977" s="301"/>
      <c r="E977" s="302">
        <f>+IF(入力表!F$12=0,入力表!B987,入力表!J987)</f>
        <v>0</v>
      </c>
      <c r="F977" s="302"/>
      <c r="G977" s="302"/>
      <c r="H977" s="302" t="str">
        <f>IF(LEN(予定価格!G975)=0,"",IF(AND(LEN(予定価格!G975)=1,LEN(予定価格!H975)=1),0,IF(入力表!$F$1951=0,"",入力表!F987)))</f>
        <v/>
      </c>
      <c r="I977" s="302"/>
      <c r="J977" s="303"/>
      <c r="K977" s="298"/>
      <c r="L977" s="299"/>
      <c r="M977" s="299"/>
    </row>
    <row r="978" spans="1:13" ht="18" hidden="1" customHeight="1" x14ac:dyDescent="0.2">
      <c r="A978" s="300">
        <f>+入力表!A988</f>
        <v>0</v>
      </c>
      <c r="B978" s="301"/>
      <c r="C978" s="301"/>
      <c r="D978" s="301"/>
      <c r="E978" s="302">
        <f>+IF(入力表!F$12=0,入力表!B988,入力表!J988)</f>
        <v>0</v>
      </c>
      <c r="F978" s="302"/>
      <c r="G978" s="302"/>
      <c r="H978" s="302" t="str">
        <f>IF(LEN(予定価格!G976)=0,"",IF(AND(LEN(予定価格!G976)=1,LEN(予定価格!H976)=1),0,IF(入力表!$F$1951=0,"",入力表!F988)))</f>
        <v/>
      </c>
      <c r="I978" s="302"/>
      <c r="J978" s="303"/>
      <c r="K978" s="298"/>
      <c r="L978" s="299"/>
      <c r="M978" s="299"/>
    </row>
    <row r="979" spans="1:13" ht="18" hidden="1" customHeight="1" x14ac:dyDescent="0.2">
      <c r="A979" s="300">
        <f>+入力表!A989</f>
        <v>0</v>
      </c>
      <c r="B979" s="301"/>
      <c r="C979" s="301"/>
      <c r="D979" s="301"/>
      <c r="E979" s="302">
        <f>+IF(入力表!F$12=0,入力表!B989,入力表!J989)</f>
        <v>0</v>
      </c>
      <c r="F979" s="302"/>
      <c r="G979" s="302"/>
      <c r="H979" s="302" t="str">
        <f>IF(LEN(予定価格!G977)=0,"",IF(AND(LEN(予定価格!G977)=1,LEN(予定価格!H977)=1),0,IF(入力表!$F$1951=0,"",入力表!F989)))</f>
        <v/>
      </c>
      <c r="I979" s="302"/>
      <c r="J979" s="303"/>
      <c r="K979" s="298"/>
      <c r="L979" s="299"/>
      <c r="M979" s="299"/>
    </row>
    <row r="980" spans="1:13" ht="18" hidden="1" customHeight="1" x14ac:dyDescent="0.2">
      <c r="A980" s="300">
        <f>+入力表!A990</f>
        <v>0</v>
      </c>
      <c r="B980" s="301"/>
      <c r="C980" s="301"/>
      <c r="D980" s="301"/>
      <c r="E980" s="302">
        <f>+IF(入力表!F$12=0,入力表!B990,入力表!J990)</f>
        <v>0</v>
      </c>
      <c r="F980" s="302"/>
      <c r="G980" s="302"/>
      <c r="H980" s="302" t="str">
        <f>IF(LEN(予定価格!G978)=0,"",IF(AND(LEN(予定価格!G978)=1,LEN(予定価格!H978)=1),0,IF(入力表!$F$1951=0,"",入力表!F990)))</f>
        <v/>
      </c>
      <c r="I980" s="302"/>
      <c r="J980" s="303"/>
      <c r="K980" s="298"/>
      <c r="L980" s="299"/>
      <c r="M980" s="299"/>
    </row>
    <row r="981" spans="1:13" ht="18" hidden="1" customHeight="1" x14ac:dyDescent="0.2">
      <c r="A981" s="300">
        <f>+入力表!A991</f>
        <v>0</v>
      </c>
      <c r="B981" s="301"/>
      <c r="C981" s="301"/>
      <c r="D981" s="301"/>
      <c r="E981" s="302">
        <f>+IF(入力表!F$12=0,入力表!B991,入力表!J991)</f>
        <v>0</v>
      </c>
      <c r="F981" s="302"/>
      <c r="G981" s="302"/>
      <c r="H981" s="302" t="str">
        <f>IF(LEN(予定価格!G979)=0,"",IF(AND(LEN(予定価格!G979)=1,LEN(予定価格!H979)=1),0,IF(入力表!$F$1951=0,"",入力表!F991)))</f>
        <v/>
      </c>
      <c r="I981" s="302"/>
      <c r="J981" s="303"/>
      <c r="K981" s="298"/>
      <c r="L981" s="299"/>
      <c r="M981" s="299"/>
    </row>
    <row r="982" spans="1:13" ht="18" hidden="1" customHeight="1" x14ac:dyDescent="0.2">
      <c r="A982" s="300">
        <f>+入力表!A992</f>
        <v>0</v>
      </c>
      <c r="B982" s="301"/>
      <c r="C982" s="301"/>
      <c r="D982" s="301"/>
      <c r="E982" s="302">
        <f>+IF(入力表!F$12=0,入力表!B992,入力表!J992)</f>
        <v>0</v>
      </c>
      <c r="F982" s="302"/>
      <c r="G982" s="302"/>
      <c r="H982" s="302" t="str">
        <f>IF(LEN(予定価格!G980)=0,"",IF(AND(LEN(予定価格!G980)=1,LEN(予定価格!H980)=1),0,IF(入力表!$F$1951=0,"",入力表!F992)))</f>
        <v/>
      </c>
      <c r="I982" s="302"/>
      <c r="J982" s="303"/>
      <c r="K982" s="298"/>
      <c r="L982" s="299"/>
      <c r="M982" s="299"/>
    </row>
    <row r="983" spans="1:13" ht="18" hidden="1" customHeight="1" x14ac:dyDescent="0.2">
      <c r="A983" s="300">
        <f>+入力表!A993</f>
        <v>0</v>
      </c>
      <c r="B983" s="301"/>
      <c r="C983" s="301"/>
      <c r="D983" s="301"/>
      <c r="E983" s="302">
        <f>+IF(入力表!F$12=0,入力表!B993,入力表!J993)</f>
        <v>0</v>
      </c>
      <c r="F983" s="302"/>
      <c r="G983" s="302"/>
      <c r="H983" s="302" t="str">
        <f>IF(LEN(予定価格!G981)=0,"",IF(AND(LEN(予定価格!G981)=1,LEN(予定価格!H981)=1),0,IF(入力表!$F$1951=0,"",入力表!F993)))</f>
        <v/>
      </c>
      <c r="I983" s="302"/>
      <c r="J983" s="303"/>
      <c r="K983" s="298"/>
      <c r="L983" s="299"/>
      <c r="M983" s="299"/>
    </row>
    <row r="984" spans="1:13" ht="18" hidden="1" customHeight="1" x14ac:dyDescent="0.2">
      <c r="A984" s="300">
        <f>+入力表!A994</f>
        <v>0</v>
      </c>
      <c r="B984" s="301"/>
      <c r="C984" s="301"/>
      <c r="D984" s="301"/>
      <c r="E984" s="302">
        <f>+IF(入力表!F$12=0,入力表!B994,入力表!J994)</f>
        <v>0</v>
      </c>
      <c r="F984" s="302"/>
      <c r="G984" s="302"/>
      <c r="H984" s="302" t="str">
        <f>IF(LEN(予定価格!G982)=0,"",IF(AND(LEN(予定価格!G982)=1,LEN(予定価格!H982)=1),0,IF(入力表!$F$1951=0,"",入力表!F994)))</f>
        <v/>
      </c>
      <c r="I984" s="302"/>
      <c r="J984" s="303"/>
      <c r="K984" s="298"/>
      <c r="L984" s="299"/>
      <c r="M984" s="299"/>
    </row>
    <row r="985" spans="1:13" ht="18" hidden="1" customHeight="1" x14ac:dyDescent="0.2">
      <c r="A985" s="300">
        <f>+入力表!A995</f>
        <v>0</v>
      </c>
      <c r="B985" s="301"/>
      <c r="C985" s="301"/>
      <c r="D985" s="301"/>
      <c r="E985" s="302">
        <f>+IF(入力表!F$12=0,入力表!B995,入力表!J995)</f>
        <v>0</v>
      </c>
      <c r="F985" s="302"/>
      <c r="G985" s="302"/>
      <c r="H985" s="302" t="str">
        <f>IF(LEN(予定価格!G983)=0,"",IF(AND(LEN(予定価格!G983)=1,LEN(予定価格!H983)=1),0,IF(入力表!$F$1951=0,"",入力表!F995)))</f>
        <v/>
      </c>
      <c r="I985" s="302"/>
      <c r="J985" s="303"/>
      <c r="K985" s="298"/>
      <c r="L985" s="299"/>
      <c r="M985" s="299"/>
    </row>
    <row r="986" spans="1:13" ht="18" hidden="1" customHeight="1" x14ac:dyDescent="0.2">
      <c r="A986" s="300">
        <f>+入力表!A996</f>
        <v>0</v>
      </c>
      <c r="B986" s="301"/>
      <c r="C986" s="301"/>
      <c r="D986" s="301"/>
      <c r="E986" s="302">
        <f>+IF(入力表!F$12=0,入力表!B996,入力表!J996)</f>
        <v>0</v>
      </c>
      <c r="F986" s="302"/>
      <c r="G986" s="302"/>
      <c r="H986" s="302" t="str">
        <f>IF(LEN(予定価格!G984)=0,"",IF(AND(LEN(予定価格!G984)=1,LEN(予定価格!H984)=1),0,IF(入力表!$F$1951=0,"",入力表!F996)))</f>
        <v/>
      </c>
      <c r="I986" s="302"/>
      <c r="J986" s="303"/>
      <c r="K986" s="298"/>
      <c r="L986" s="299"/>
      <c r="M986" s="299"/>
    </row>
    <row r="987" spans="1:13" ht="18" hidden="1" customHeight="1" x14ac:dyDescent="0.2">
      <c r="A987" s="300">
        <f>+入力表!A997</f>
        <v>0</v>
      </c>
      <c r="B987" s="301"/>
      <c r="C987" s="301"/>
      <c r="D987" s="301"/>
      <c r="E987" s="302">
        <f>+IF(入力表!F$12=0,入力表!B997,入力表!J997)</f>
        <v>0</v>
      </c>
      <c r="F987" s="302"/>
      <c r="G987" s="302"/>
      <c r="H987" s="302" t="str">
        <f>IF(LEN(予定価格!G985)=0,"",IF(AND(LEN(予定価格!G985)=1,LEN(予定価格!H985)=1),0,IF(入力表!$F$1951=0,"",入力表!F997)))</f>
        <v/>
      </c>
      <c r="I987" s="302"/>
      <c r="J987" s="303"/>
      <c r="K987" s="298"/>
      <c r="L987" s="299"/>
      <c r="M987" s="299"/>
    </row>
    <row r="988" spans="1:13" ht="18" hidden="1" customHeight="1" x14ac:dyDescent="0.2">
      <c r="A988" s="300">
        <f>+入力表!A998</f>
        <v>0</v>
      </c>
      <c r="B988" s="301"/>
      <c r="C988" s="301"/>
      <c r="D988" s="301"/>
      <c r="E988" s="302">
        <f>+IF(入力表!F$12=0,入力表!B998,入力表!J998)</f>
        <v>0</v>
      </c>
      <c r="F988" s="302"/>
      <c r="G988" s="302"/>
      <c r="H988" s="302" t="str">
        <f>IF(LEN(予定価格!G986)=0,"",IF(AND(LEN(予定価格!G986)=1,LEN(予定価格!H986)=1),0,IF(入力表!$F$1951=0,"",入力表!F998)))</f>
        <v/>
      </c>
      <c r="I988" s="302"/>
      <c r="J988" s="303"/>
      <c r="K988" s="298"/>
      <c r="L988" s="299"/>
      <c r="M988" s="299"/>
    </row>
    <row r="989" spans="1:13" ht="18" hidden="1" customHeight="1" x14ac:dyDescent="0.2">
      <c r="A989" s="300">
        <f>+入力表!A999</f>
        <v>0</v>
      </c>
      <c r="B989" s="301"/>
      <c r="C989" s="301"/>
      <c r="D989" s="301"/>
      <c r="E989" s="302">
        <f>+IF(入力表!F$12=0,入力表!B999,入力表!J999)</f>
        <v>0</v>
      </c>
      <c r="F989" s="302"/>
      <c r="G989" s="302"/>
      <c r="H989" s="302" t="str">
        <f>IF(LEN(予定価格!G987)=0,"",IF(AND(LEN(予定価格!G987)=1,LEN(予定価格!H987)=1),0,IF(入力表!$F$1951=0,"",入力表!F999)))</f>
        <v/>
      </c>
      <c r="I989" s="302"/>
      <c r="J989" s="303"/>
      <c r="K989" s="298"/>
      <c r="L989" s="299"/>
      <c r="M989" s="299"/>
    </row>
    <row r="990" spans="1:13" ht="18" hidden="1" customHeight="1" x14ac:dyDescent="0.2">
      <c r="A990" s="300">
        <f>+入力表!A1000</f>
        <v>0</v>
      </c>
      <c r="B990" s="301"/>
      <c r="C990" s="301"/>
      <c r="D990" s="301"/>
      <c r="E990" s="302">
        <f>+IF(入力表!F$12=0,入力表!B1000,入力表!J1000)</f>
        <v>0</v>
      </c>
      <c r="F990" s="302"/>
      <c r="G990" s="302"/>
      <c r="H990" s="302" t="str">
        <f>IF(LEN(予定価格!G988)=0,"",IF(AND(LEN(予定価格!G988)=1,LEN(予定価格!H988)=1),0,IF(入力表!$F$1951=0,"",入力表!F1000)))</f>
        <v/>
      </c>
      <c r="I990" s="302"/>
      <c r="J990" s="303"/>
      <c r="K990" s="298"/>
      <c r="L990" s="299"/>
      <c r="M990" s="299"/>
    </row>
    <row r="991" spans="1:13" ht="18" hidden="1" customHeight="1" x14ac:dyDescent="0.2">
      <c r="A991" s="300">
        <f>+入力表!A1001</f>
        <v>0</v>
      </c>
      <c r="B991" s="301"/>
      <c r="C991" s="301"/>
      <c r="D991" s="301"/>
      <c r="E991" s="302">
        <f>+IF(入力表!F$12=0,入力表!B1001,入力表!J1001)</f>
        <v>0</v>
      </c>
      <c r="F991" s="302"/>
      <c r="G991" s="302"/>
      <c r="H991" s="302" t="str">
        <f>IF(LEN(予定価格!G989)=0,"",IF(AND(LEN(予定価格!G989)=1,LEN(予定価格!H989)=1),0,IF(入力表!$F$1951=0,"",入力表!F1001)))</f>
        <v/>
      </c>
      <c r="I991" s="302"/>
      <c r="J991" s="303"/>
      <c r="K991" s="298"/>
      <c r="L991" s="299"/>
      <c r="M991" s="299"/>
    </row>
    <row r="992" spans="1:13" ht="18" hidden="1" customHeight="1" x14ac:dyDescent="0.2">
      <c r="A992" s="300">
        <f>+入力表!A1002</f>
        <v>0</v>
      </c>
      <c r="B992" s="301"/>
      <c r="C992" s="301"/>
      <c r="D992" s="301"/>
      <c r="E992" s="302">
        <f>+IF(入力表!F$12=0,入力表!B1002,入力表!J1002)</f>
        <v>0</v>
      </c>
      <c r="F992" s="302"/>
      <c r="G992" s="302"/>
      <c r="H992" s="302" t="str">
        <f>IF(LEN(予定価格!G990)=0,"",IF(AND(LEN(予定価格!G990)=1,LEN(予定価格!H990)=1),0,IF(入力表!$F$1951=0,"",入力表!F1002)))</f>
        <v/>
      </c>
      <c r="I992" s="302"/>
      <c r="J992" s="303"/>
      <c r="K992" s="298"/>
      <c r="L992" s="299"/>
      <c r="M992" s="299"/>
    </row>
    <row r="993" spans="1:13" ht="18" hidden="1" customHeight="1" x14ac:dyDescent="0.2">
      <c r="A993" s="300">
        <f>+入力表!A1003</f>
        <v>0</v>
      </c>
      <c r="B993" s="301"/>
      <c r="C993" s="301"/>
      <c r="D993" s="301"/>
      <c r="E993" s="302">
        <f>+IF(入力表!F$12=0,入力表!B1003,入力表!J1003)</f>
        <v>0</v>
      </c>
      <c r="F993" s="302"/>
      <c r="G993" s="302"/>
      <c r="H993" s="302" t="str">
        <f>IF(LEN(予定価格!G991)=0,"",IF(AND(LEN(予定価格!G991)=1,LEN(予定価格!H991)=1),0,IF(入力表!$F$1951=0,"",入力表!F1003)))</f>
        <v/>
      </c>
      <c r="I993" s="302"/>
      <c r="J993" s="303"/>
      <c r="K993" s="298"/>
      <c r="L993" s="299"/>
      <c r="M993" s="299"/>
    </row>
    <row r="994" spans="1:13" ht="18" hidden="1" customHeight="1" x14ac:dyDescent="0.2">
      <c r="A994" s="300">
        <f>+入力表!A1004</f>
        <v>0</v>
      </c>
      <c r="B994" s="301"/>
      <c r="C994" s="301"/>
      <c r="D994" s="301"/>
      <c r="E994" s="302">
        <f>+IF(入力表!F$12=0,入力表!B1004,入力表!J1004)</f>
        <v>0</v>
      </c>
      <c r="F994" s="302"/>
      <c r="G994" s="302"/>
      <c r="H994" s="302" t="str">
        <f>IF(LEN(予定価格!G992)=0,"",IF(AND(LEN(予定価格!G992)=1,LEN(予定価格!H992)=1),0,IF(入力表!$F$1951=0,"",入力表!F1004)))</f>
        <v/>
      </c>
      <c r="I994" s="302"/>
      <c r="J994" s="303"/>
      <c r="K994" s="298"/>
      <c r="L994" s="299"/>
      <c r="M994" s="299"/>
    </row>
    <row r="995" spans="1:13" ht="18" hidden="1" customHeight="1" x14ac:dyDescent="0.2">
      <c r="A995" s="300">
        <f>+入力表!A1005</f>
        <v>0</v>
      </c>
      <c r="B995" s="301"/>
      <c r="C995" s="301"/>
      <c r="D995" s="301"/>
      <c r="E995" s="302">
        <f>+IF(入力表!F$12=0,入力表!B1005,入力表!J1005)</f>
        <v>0</v>
      </c>
      <c r="F995" s="302"/>
      <c r="G995" s="302"/>
      <c r="H995" s="302" t="str">
        <f>IF(LEN(予定価格!G993)=0,"",IF(AND(LEN(予定価格!G993)=1,LEN(予定価格!H993)=1),0,IF(入力表!$F$1951=0,"",入力表!F1005)))</f>
        <v/>
      </c>
      <c r="I995" s="302"/>
      <c r="J995" s="303"/>
      <c r="K995" s="298"/>
      <c r="L995" s="299"/>
      <c r="M995" s="299"/>
    </row>
    <row r="996" spans="1:13" ht="18" hidden="1" customHeight="1" x14ac:dyDescent="0.2">
      <c r="A996" s="300">
        <f>+入力表!A1006</f>
        <v>0</v>
      </c>
      <c r="B996" s="301"/>
      <c r="C996" s="301"/>
      <c r="D996" s="301"/>
      <c r="E996" s="302">
        <f>+IF(入力表!F$12=0,入力表!B1006,入力表!J1006)</f>
        <v>0</v>
      </c>
      <c r="F996" s="302"/>
      <c r="G996" s="302"/>
      <c r="H996" s="302" t="str">
        <f>IF(LEN(予定価格!G994)=0,"",IF(AND(LEN(予定価格!G994)=1,LEN(予定価格!H994)=1),0,IF(入力表!$F$1951=0,"",入力表!F1006)))</f>
        <v/>
      </c>
      <c r="I996" s="302"/>
      <c r="J996" s="303"/>
      <c r="K996" s="298"/>
      <c r="L996" s="299"/>
      <c r="M996" s="299"/>
    </row>
    <row r="997" spans="1:13" ht="18" hidden="1" customHeight="1" x14ac:dyDescent="0.2">
      <c r="A997" s="300">
        <f>+入力表!A1007</f>
        <v>0</v>
      </c>
      <c r="B997" s="301"/>
      <c r="C997" s="301"/>
      <c r="D997" s="301"/>
      <c r="E997" s="302">
        <f>+IF(入力表!F$12=0,入力表!B1007,入力表!J1007)</f>
        <v>0</v>
      </c>
      <c r="F997" s="302"/>
      <c r="G997" s="302"/>
      <c r="H997" s="302" t="str">
        <f>IF(LEN(予定価格!G995)=0,"",IF(AND(LEN(予定価格!G995)=1,LEN(予定価格!H995)=1),0,IF(入力表!$F$1951=0,"",入力表!F1007)))</f>
        <v/>
      </c>
      <c r="I997" s="302"/>
      <c r="J997" s="303"/>
      <c r="K997" s="298"/>
      <c r="L997" s="299"/>
      <c r="M997" s="299"/>
    </row>
    <row r="998" spans="1:13" ht="18" hidden="1" customHeight="1" x14ac:dyDescent="0.2">
      <c r="A998" s="300">
        <f>+入力表!A1008</f>
        <v>0</v>
      </c>
      <c r="B998" s="301"/>
      <c r="C998" s="301"/>
      <c r="D998" s="301"/>
      <c r="E998" s="302">
        <f>+IF(入力表!F$12=0,入力表!B1008,入力表!J1008)</f>
        <v>0</v>
      </c>
      <c r="F998" s="302"/>
      <c r="G998" s="302"/>
      <c r="H998" s="302" t="str">
        <f>IF(LEN(予定価格!G996)=0,"",IF(AND(LEN(予定価格!G996)=1,LEN(予定価格!H996)=1),0,IF(入力表!$F$1951=0,"",入力表!F1008)))</f>
        <v/>
      </c>
      <c r="I998" s="302"/>
      <c r="J998" s="303"/>
      <c r="K998" s="298"/>
      <c r="L998" s="299"/>
      <c r="M998" s="299"/>
    </row>
    <row r="999" spans="1:13" ht="18" hidden="1" customHeight="1" x14ac:dyDescent="0.2">
      <c r="A999" s="300">
        <f>+入力表!A1009</f>
        <v>0</v>
      </c>
      <c r="B999" s="301"/>
      <c r="C999" s="301"/>
      <c r="D999" s="301"/>
      <c r="E999" s="302">
        <f>+IF(入力表!F$12=0,入力表!B1009,入力表!J1009)</f>
        <v>0</v>
      </c>
      <c r="F999" s="302"/>
      <c r="G999" s="302"/>
      <c r="H999" s="302" t="str">
        <f>IF(LEN(予定価格!G997)=0,"",IF(AND(LEN(予定価格!G997)=1,LEN(予定価格!H997)=1),0,IF(入力表!$F$1951=0,"",入力表!F1009)))</f>
        <v/>
      </c>
      <c r="I999" s="302"/>
      <c r="J999" s="303"/>
      <c r="K999" s="298"/>
      <c r="L999" s="299"/>
      <c r="M999" s="299"/>
    </row>
    <row r="1000" spans="1:13" ht="18" hidden="1" customHeight="1" x14ac:dyDescent="0.2">
      <c r="A1000" s="300">
        <f>+入力表!A1010</f>
        <v>0</v>
      </c>
      <c r="B1000" s="301"/>
      <c r="C1000" s="301"/>
      <c r="D1000" s="301"/>
      <c r="E1000" s="302">
        <f>+IF(入力表!F$12=0,入力表!B1010,入力表!J1010)</f>
        <v>0</v>
      </c>
      <c r="F1000" s="302"/>
      <c r="G1000" s="302"/>
      <c r="H1000" s="302" t="str">
        <f>IF(LEN(予定価格!G998)=0,"",IF(AND(LEN(予定価格!G998)=1,LEN(予定価格!H998)=1),0,IF(入力表!$F$1951=0,"",入力表!F1010)))</f>
        <v/>
      </c>
      <c r="I1000" s="302"/>
      <c r="J1000" s="303"/>
      <c r="K1000" s="298"/>
      <c r="L1000" s="299"/>
      <c r="M1000" s="299"/>
    </row>
    <row r="1001" spans="1:13" ht="18" hidden="1" customHeight="1" x14ac:dyDescent="0.2">
      <c r="A1001" s="300">
        <f>+入力表!A1011</f>
        <v>0</v>
      </c>
      <c r="B1001" s="301"/>
      <c r="C1001" s="301"/>
      <c r="D1001" s="301"/>
      <c r="E1001" s="302">
        <f>+IF(入力表!F$12=0,入力表!B1011,入力表!J1011)</f>
        <v>0</v>
      </c>
      <c r="F1001" s="302"/>
      <c r="G1001" s="302"/>
      <c r="H1001" s="302" t="str">
        <f>IF(LEN(予定価格!G999)=0,"",IF(AND(LEN(予定価格!G999)=1,LEN(予定価格!H999)=1),0,IF(入力表!$F$1951=0,"",入力表!F1011)))</f>
        <v/>
      </c>
      <c r="I1001" s="302"/>
      <c r="J1001" s="303"/>
      <c r="K1001" s="298"/>
      <c r="L1001" s="299"/>
      <c r="M1001" s="299"/>
    </row>
    <row r="1002" spans="1:13" ht="18" hidden="1" customHeight="1" x14ac:dyDescent="0.2">
      <c r="A1002" s="300">
        <f>+入力表!A1012</f>
        <v>0</v>
      </c>
      <c r="B1002" s="301"/>
      <c r="C1002" s="301"/>
      <c r="D1002" s="301"/>
      <c r="E1002" s="302">
        <f>+IF(入力表!F$12=0,入力表!B1012,入力表!J1012)</f>
        <v>0</v>
      </c>
      <c r="F1002" s="302"/>
      <c r="G1002" s="302"/>
      <c r="H1002" s="302" t="str">
        <f>IF(LEN(予定価格!G1000)=0,"",IF(AND(LEN(予定価格!G1000)=1,LEN(予定価格!H1000)=1),0,IF(入力表!$F$1951=0,"",入力表!F1012)))</f>
        <v/>
      </c>
      <c r="I1002" s="302"/>
      <c r="J1002" s="303"/>
      <c r="K1002" s="298"/>
      <c r="L1002" s="299"/>
      <c r="M1002" s="299"/>
    </row>
    <row r="1003" spans="1:13" ht="18" hidden="1" customHeight="1" x14ac:dyDescent="0.2">
      <c r="A1003" s="300">
        <f>+入力表!A1013</f>
        <v>0</v>
      </c>
      <c r="B1003" s="301"/>
      <c r="C1003" s="301"/>
      <c r="D1003" s="301"/>
      <c r="E1003" s="302">
        <f>+IF(入力表!F$12=0,入力表!B1013,入力表!J1013)</f>
        <v>0</v>
      </c>
      <c r="F1003" s="302"/>
      <c r="G1003" s="302"/>
      <c r="H1003" s="302" t="str">
        <f>IF(LEN(予定価格!G1001)=0,"",IF(AND(LEN(予定価格!G1001)=1,LEN(予定価格!H1001)=1),0,IF(入力表!$F$1951=0,"",入力表!F1013)))</f>
        <v/>
      </c>
      <c r="I1003" s="302"/>
      <c r="J1003" s="303"/>
      <c r="K1003" s="298"/>
      <c r="L1003" s="299"/>
      <c r="M1003" s="299"/>
    </row>
    <row r="1004" spans="1:13" ht="18" hidden="1" customHeight="1" x14ac:dyDescent="0.2">
      <c r="A1004" s="300">
        <f>+入力表!A1014</f>
        <v>0</v>
      </c>
      <c r="B1004" s="301"/>
      <c r="C1004" s="301"/>
      <c r="D1004" s="301"/>
      <c r="E1004" s="302">
        <f>+IF(入力表!F$12=0,入力表!B1014,入力表!J1014)</f>
        <v>0</v>
      </c>
      <c r="F1004" s="302"/>
      <c r="G1004" s="302"/>
      <c r="H1004" s="302" t="str">
        <f>IF(LEN(予定価格!G1002)=0,"",IF(AND(LEN(予定価格!G1002)=1,LEN(予定価格!H1002)=1),0,IF(入力表!$F$1951=0,"",入力表!F1014)))</f>
        <v/>
      </c>
      <c r="I1004" s="302"/>
      <c r="J1004" s="303"/>
      <c r="K1004" s="298"/>
      <c r="L1004" s="299"/>
      <c r="M1004" s="299"/>
    </row>
    <row r="1005" spans="1:13" ht="18" hidden="1" customHeight="1" x14ac:dyDescent="0.2">
      <c r="A1005" s="300">
        <f>+入力表!A1015</f>
        <v>0</v>
      </c>
      <c r="B1005" s="301"/>
      <c r="C1005" s="301"/>
      <c r="D1005" s="301"/>
      <c r="E1005" s="302">
        <f>+IF(入力表!F$12=0,入力表!B1015,入力表!J1015)</f>
        <v>0</v>
      </c>
      <c r="F1005" s="302"/>
      <c r="G1005" s="302"/>
      <c r="H1005" s="302" t="str">
        <f>IF(LEN(予定価格!G1003)=0,"",IF(AND(LEN(予定価格!G1003)=1,LEN(予定価格!H1003)=1),0,IF(入力表!$F$1951=0,"",入力表!F1015)))</f>
        <v/>
      </c>
      <c r="I1005" s="302"/>
      <c r="J1005" s="303"/>
      <c r="K1005" s="298"/>
      <c r="L1005" s="299"/>
      <c r="M1005" s="299"/>
    </row>
    <row r="1006" spans="1:13" ht="18" hidden="1" customHeight="1" x14ac:dyDescent="0.2">
      <c r="A1006" s="300">
        <f>+入力表!A1016</f>
        <v>0</v>
      </c>
      <c r="B1006" s="301"/>
      <c r="C1006" s="301"/>
      <c r="D1006" s="301"/>
      <c r="E1006" s="302">
        <f>+IF(入力表!F$12=0,入力表!B1016,入力表!J1016)</f>
        <v>0</v>
      </c>
      <c r="F1006" s="302"/>
      <c r="G1006" s="302"/>
      <c r="H1006" s="302" t="str">
        <f>IF(LEN(予定価格!G1004)=0,"",IF(AND(LEN(予定価格!G1004)=1,LEN(予定価格!H1004)=1),0,IF(入力表!$F$1951=0,"",入力表!F1016)))</f>
        <v/>
      </c>
      <c r="I1006" s="302"/>
      <c r="J1006" s="303"/>
      <c r="K1006" s="298"/>
      <c r="L1006" s="299"/>
      <c r="M1006" s="299"/>
    </row>
    <row r="1007" spans="1:13" ht="18" hidden="1" customHeight="1" x14ac:dyDescent="0.2">
      <c r="A1007" s="300">
        <f>+入力表!A1017</f>
        <v>0</v>
      </c>
      <c r="B1007" s="301"/>
      <c r="C1007" s="301"/>
      <c r="D1007" s="301"/>
      <c r="E1007" s="302">
        <f>+IF(入力表!F$12=0,入力表!B1017,入力表!J1017)</f>
        <v>0</v>
      </c>
      <c r="F1007" s="302"/>
      <c r="G1007" s="302"/>
      <c r="H1007" s="302" t="str">
        <f>IF(LEN(予定価格!G1005)=0,"",IF(AND(LEN(予定価格!G1005)=1,LEN(予定価格!H1005)=1),0,IF(入力表!$F$1951=0,"",入力表!F1017)))</f>
        <v/>
      </c>
      <c r="I1007" s="302"/>
      <c r="J1007" s="303"/>
      <c r="K1007" s="298"/>
      <c r="L1007" s="299"/>
      <c r="M1007" s="299"/>
    </row>
    <row r="1008" spans="1:13" ht="18" hidden="1" customHeight="1" x14ac:dyDescent="0.2">
      <c r="A1008" s="300">
        <f>+入力表!A1018</f>
        <v>0</v>
      </c>
      <c r="B1008" s="301"/>
      <c r="C1008" s="301"/>
      <c r="D1008" s="301"/>
      <c r="E1008" s="302">
        <f>+IF(入力表!F$12=0,入力表!B1018,入力表!J1018)</f>
        <v>0</v>
      </c>
      <c r="F1008" s="302"/>
      <c r="G1008" s="302"/>
      <c r="H1008" s="302" t="str">
        <f>IF(LEN(予定価格!G1006)=0,"",IF(AND(LEN(予定価格!G1006)=1,LEN(予定価格!H1006)=1),0,IF(入力表!$F$1951=0,"",入力表!F1018)))</f>
        <v/>
      </c>
      <c r="I1008" s="302"/>
      <c r="J1008" s="303"/>
      <c r="K1008" s="298"/>
      <c r="L1008" s="299"/>
      <c r="M1008" s="299"/>
    </row>
    <row r="1009" spans="1:13" ht="18" hidden="1" customHeight="1" x14ac:dyDescent="0.2">
      <c r="A1009" s="300">
        <f>+入力表!A1019</f>
        <v>0</v>
      </c>
      <c r="B1009" s="301"/>
      <c r="C1009" s="301"/>
      <c r="D1009" s="301"/>
      <c r="E1009" s="302">
        <f>+IF(入力表!F$12=0,入力表!B1019,入力表!J1019)</f>
        <v>0</v>
      </c>
      <c r="F1009" s="302"/>
      <c r="G1009" s="302"/>
      <c r="H1009" s="302" t="str">
        <f>IF(LEN(予定価格!G1007)=0,"",IF(AND(LEN(予定価格!G1007)=1,LEN(予定価格!H1007)=1),0,IF(入力表!$F$1951=0,"",入力表!F1019)))</f>
        <v/>
      </c>
      <c r="I1009" s="302"/>
      <c r="J1009" s="303"/>
      <c r="K1009" s="298"/>
      <c r="L1009" s="299"/>
      <c r="M1009" s="299"/>
    </row>
    <row r="1010" spans="1:13" ht="18" hidden="1" customHeight="1" x14ac:dyDescent="0.2">
      <c r="A1010" s="300">
        <f>+入力表!A1020</f>
        <v>0</v>
      </c>
      <c r="B1010" s="301"/>
      <c r="C1010" s="301"/>
      <c r="D1010" s="301"/>
      <c r="E1010" s="302">
        <f>+IF(入力表!F$12=0,入力表!B1020,入力表!J1020)</f>
        <v>0</v>
      </c>
      <c r="F1010" s="302"/>
      <c r="G1010" s="302"/>
      <c r="H1010" s="302" t="str">
        <f>IF(LEN(予定価格!G1008)=0,"",IF(AND(LEN(予定価格!G1008)=1,LEN(予定価格!H1008)=1),0,IF(入力表!$F$1951=0,"",入力表!F1020)))</f>
        <v/>
      </c>
      <c r="I1010" s="302"/>
      <c r="J1010" s="303"/>
      <c r="K1010" s="298"/>
      <c r="L1010" s="299"/>
      <c r="M1010" s="299"/>
    </row>
    <row r="1011" spans="1:13" ht="18" hidden="1" customHeight="1" x14ac:dyDescent="0.2">
      <c r="A1011" s="300">
        <f>+入力表!A1021</f>
        <v>0</v>
      </c>
      <c r="B1011" s="301"/>
      <c r="C1011" s="301"/>
      <c r="D1011" s="301"/>
      <c r="E1011" s="302">
        <f>+IF(入力表!F$12=0,入力表!B1021,入力表!J1021)</f>
        <v>0</v>
      </c>
      <c r="F1011" s="302"/>
      <c r="G1011" s="302"/>
      <c r="H1011" s="302" t="str">
        <f>IF(LEN(予定価格!G1009)=0,"",IF(AND(LEN(予定価格!G1009)=1,LEN(予定価格!H1009)=1),0,IF(入力表!$F$1951=0,"",入力表!F1021)))</f>
        <v/>
      </c>
      <c r="I1011" s="302"/>
      <c r="J1011" s="303"/>
      <c r="K1011" s="298"/>
      <c r="L1011" s="299"/>
      <c r="M1011" s="299"/>
    </row>
    <row r="1012" spans="1:13" ht="18" hidden="1" customHeight="1" x14ac:dyDescent="0.2">
      <c r="A1012" s="300">
        <f>+入力表!A1022</f>
        <v>0</v>
      </c>
      <c r="B1012" s="301"/>
      <c r="C1012" s="301"/>
      <c r="D1012" s="301"/>
      <c r="E1012" s="302">
        <f>+IF(入力表!F$12=0,入力表!B1022,入力表!J1022)</f>
        <v>0</v>
      </c>
      <c r="F1012" s="302"/>
      <c r="G1012" s="302"/>
      <c r="H1012" s="302" t="str">
        <f>IF(LEN(予定価格!G1010)=0,"",IF(AND(LEN(予定価格!G1010)=1,LEN(予定価格!H1010)=1),0,IF(入力表!$F$1951=0,"",入力表!F1022)))</f>
        <v/>
      </c>
      <c r="I1012" s="302"/>
      <c r="J1012" s="303"/>
      <c r="K1012" s="298"/>
      <c r="L1012" s="299"/>
      <c r="M1012" s="299"/>
    </row>
    <row r="1013" spans="1:13" ht="18" hidden="1" customHeight="1" x14ac:dyDescent="0.2">
      <c r="A1013" s="300">
        <f>+入力表!A1023</f>
        <v>0</v>
      </c>
      <c r="B1013" s="301"/>
      <c r="C1013" s="301"/>
      <c r="D1013" s="301"/>
      <c r="E1013" s="302">
        <f>+IF(入力表!F$12=0,入力表!B1023,入力表!J1023)</f>
        <v>0</v>
      </c>
      <c r="F1013" s="302"/>
      <c r="G1013" s="302"/>
      <c r="H1013" s="302" t="str">
        <f>IF(LEN(予定価格!G1011)=0,"",IF(AND(LEN(予定価格!G1011)=1,LEN(予定価格!H1011)=1),0,IF(入力表!$F$1951=0,"",入力表!F1023)))</f>
        <v/>
      </c>
      <c r="I1013" s="302"/>
      <c r="J1013" s="303"/>
      <c r="K1013" s="298"/>
      <c r="L1013" s="299"/>
      <c r="M1013" s="299"/>
    </row>
    <row r="1014" spans="1:13" ht="18" hidden="1" customHeight="1" x14ac:dyDescent="0.2">
      <c r="A1014" s="300">
        <f>+入力表!A1024</f>
        <v>0</v>
      </c>
      <c r="B1014" s="301"/>
      <c r="C1014" s="301"/>
      <c r="D1014" s="301"/>
      <c r="E1014" s="302">
        <f>+IF(入力表!F$12=0,入力表!B1024,入力表!J1024)</f>
        <v>0</v>
      </c>
      <c r="F1014" s="302"/>
      <c r="G1014" s="302"/>
      <c r="H1014" s="302" t="str">
        <f>IF(LEN(予定価格!G1012)=0,"",IF(AND(LEN(予定価格!G1012)=1,LEN(予定価格!H1012)=1),0,IF(入力表!$F$1951=0,"",入力表!F1024)))</f>
        <v/>
      </c>
      <c r="I1014" s="302"/>
      <c r="J1014" s="303"/>
      <c r="K1014" s="298"/>
      <c r="L1014" s="299"/>
      <c r="M1014" s="299"/>
    </row>
    <row r="1015" spans="1:13" ht="18" hidden="1" customHeight="1" x14ac:dyDescent="0.2">
      <c r="A1015" s="300">
        <f>+入力表!A1025</f>
        <v>0</v>
      </c>
      <c r="B1015" s="301"/>
      <c r="C1015" s="301"/>
      <c r="D1015" s="301"/>
      <c r="E1015" s="302">
        <f>+IF(入力表!F$12=0,入力表!B1025,入力表!J1025)</f>
        <v>0</v>
      </c>
      <c r="F1015" s="302"/>
      <c r="G1015" s="302"/>
      <c r="H1015" s="302" t="str">
        <f>IF(LEN(予定価格!G1013)=0,"",IF(AND(LEN(予定価格!G1013)=1,LEN(予定価格!H1013)=1),0,IF(入力表!$F$1951=0,"",入力表!F1025)))</f>
        <v/>
      </c>
      <c r="I1015" s="302"/>
      <c r="J1015" s="303"/>
      <c r="K1015" s="298"/>
      <c r="L1015" s="299"/>
      <c r="M1015" s="299"/>
    </row>
    <row r="1016" spans="1:13" ht="18" hidden="1" customHeight="1" x14ac:dyDescent="0.2">
      <c r="A1016" s="300">
        <f>+入力表!A1026</f>
        <v>0</v>
      </c>
      <c r="B1016" s="301"/>
      <c r="C1016" s="301"/>
      <c r="D1016" s="301"/>
      <c r="E1016" s="302">
        <f>+IF(入力表!F$12=0,入力表!B1026,入力表!J1026)</f>
        <v>0</v>
      </c>
      <c r="F1016" s="302"/>
      <c r="G1016" s="302"/>
      <c r="H1016" s="302" t="str">
        <f>IF(LEN(予定価格!G1014)=0,"",IF(AND(LEN(予定価格!G1014)=1,LEN(予定価格!H1014)=1),0,IF(入力表!$F$1951=0,"",入力表!F1026)))</f>
        <v/>
      </c>
      <c r="I1016" s="302"/>
      <c r="J1016" s="303"/>
      <c r="K1016" s="298"/>
      <c r="L1016" s="299"/>
      <c r="M1016" s="299"/>
    </row>
    <row r="1017" spans="1:13" ht="18" hidden="1" customHeight="1" x14ac:dyDescent="0.2">
      <c r="A1017" s="300">
        <f>+入力表!A1027</f>
        <v>0</v>
      </c>
      <c r="B1017" s="301"/>
      <c r="C1017" s="301"/>
      <c r="D1017" s="301"/>
      <c r="E1017" s="302">
        <f>+IF(入力表!F$12=0,入力表!B1027,入力表!J1027)</f>
        <v>0</v>
      </c>
      <c r="F1017" s="302"/>
      <c r="G1017" s="302"/>
      <c r="H1017" s="302" t="str">
        <f>IF(LEN(予定価格!G1015)=0,"",IF(AND(LEN(予定価格!G1015)=1,LEN(予定価格!H1015)=1),0,IF(入力表!$F$1951=0,"",入力表!F1027)))</f>
        <v/>
      </c>
      <c r="I1017" s="302"/>
      <c r="J1017" s="303"/>
      <c r="K1017" s="298">
        <f t="shared" ref="K1017" si="14">SUM(E1018:G1058)</f>
        <v>0</v>
      </c>
      <c r="L1017" s="299">
        <f>K1017*入力表!D2163</f>
        <v>0</v>
      </c>
      <c r="M1017" s="299">
        <f t="shared" ref="M1017" si="15">K1017+L1017</f>
        <v>0</v>
      </c>
    </row>
    <row r="1018" spans="1:13" ht="18" hidden="1" customHeight="1" x14ac:dyDescent="0.2">
      <c r="A1018" s="300">
        <f>+入力表!A1028</f>
        <v>0</v>
      </c>
      <c r="B1018" s="301"/>
      <c r="C1018" s="301"/>
      <c r="D1018" s="301"/>
      <c r="E1018" s="302">
        <f>+IF(入力表!F$12=0,入力表!B1028,入力表!J1028)</f>
        <v>0</v>
      </c>
      <c r="F1018" s="302"/>
      <c r="G1018" s="302"/>
      <c r="H1018" s="302" t="str">
        <f>IF(LEN(予定価格!G1016)=0,"",IF(AND(LEN(予定価格!G1016)=1,LEN(予定価格!H1016)=1),0,IF(入力表!$F$1951=0,"",入力表!F1028)))</f>
        <v/>
      </c>
      <c r="I1018" s="302"/>
      <c r="J1018" s="303"/>
      <c r="K1018" s="298"/>
      <c r="L1018" s="299"/>
      <c r="M1018" s="299"/>
    </row>
    <row r="1019" spans="1:13" ht="18" hidden="1" customHeight="1" x14ac:dyDescent="0.2">
      <c r="A1019" s="300">
        <f>+入力表!A1029</f>
        <v>0</v>
      </c>
      <c r="B1019" s="301"/>
      <c r="C1019" s="301"/>
      <c r="D1019" s="301"/>
      <c r="E1019" s="302">
        <f>+IF(入力表!F$12=0,入力表!B1029,入力表!J1029)</f>
        <v>0</v>
      </c>
      <c r="F1019" s="302"/>
      <c r="G1019" s="302"/>
      <c r="H1019" s="302" t="str">
        <f>IF(LEN(予定価格!G1017)=0,"",IF(AND(LEN(予定価格!G1017)=1,LEN(予定価格!H1017)=1),0,IF(入力表!$F$1951=0,"",入力表!F1029)))</f>
        <v/>
      </c>
      <c r="I1019" s="302"/>
      <c r="J1019" s="303"/>
      <c r="K1019" s="298"/>
      <c r="L1019" s="299"/>
      <c r="M1019" s="299"/>
    </row>
    <row r="1020" spans="1:13" ht="18" hidden="1" customHeight="1" x14ac:dyDescent="0.2">
      <c r="A1020" s="300">
        <f>+入力表!A1030</f>
        <v>0</v>
      </c>
      <c r="B1020" s="301"/>
      <c r="C1020" s="301"/>
      <c r="D1020" s="301"/>
      <c r="E1020" s="302">
        <f>+IF(入力表!F$12=0,入力表!B1030,入力表!J1030)</f>
        <v>0</v>
      </c>
      <c r="F1020" s="302"/>
      <c r="G1020" s="302"/>
      <c r="H1020" s="302" t="str">
        <f>IF(LEN(予定価格!G1018)=0,"",IF(AND(LEN(予定価格!G1018)=1,LEN(予定価格!H1018)=1),0,IF(入力表!$F$1951=0,"",入力表!F1030)))</f>
        <v/>
      </c>
      <c r="I1020" s="302"/>
      <c r="J1020" s="303"/>
      <c r="K1020" s="298"/>
      <c r="L1020" s="299"/>
      <c r="M1020" s="299"/>
    </row>
    <row r="1021" spans="1:13" ht="18" hidden="1" customHeight="1" x14ac:dyDescent="0.2">
      <c r="A1021" s="300">
        <f>+入力表!A1031</f>
        <v>0</v>
      </c>
      <c r="B1021" s="301"/>
      <c r="C1021" s="301"/>
      <c r="D1021" s="301"/>
      <c r="E1021" s="302">
        <f>+IF(入力表!F$12=0,入力表!B1031,入力表!J1031)</f>
        <v>0</v>
      </c>
      <c r="F1021" s="302"/>
      <c r="G1021" s="302"/>
      <c r="H1021" s="302" t="str">
        <f>IF(LEN(予定価格!G1019)=0,"",IF(AND(LEN(予定価格!G1019)=1,LEN(予定価格!H1019)=1),0,IF(入力表!$F$1951=0,"",入力表!F1031)))</f>
        <v/>
      </c>
      <c r="I1021" s="302"/>
      <c r="J1021" s="303"/>
      <c r="K1021" s="298"/>
      <c r="L1021" s="299"/>
      <c r="M1021" s="299"/>
    </row>
    <row r="1022" spans="1:13" ht="18" hidden="1" customHeight="1" x14ac:dyDescent="0.2">
      <c r="A1022" s="300">
        <f>+入力表!A1032</f>
        <v>0</v>
      </c>
      <c r="B1022" s="301"/>
      <c r="C1022" s="301"/>
      <c r="D1022" s="301"/>
      <c r="E1022" s="302">
        <f>+IF(入力表!F$12=0,入力表!B1032,入力表!J1032)</f>
        <v>0</v>
      </c>
      <c r="F1022" s="302"/>
      <c r="G1022" s="302"/>
      <c r="H1022" s="302" t="str">
        <f>IF(LEN(予定価格!G1020)=0,"",IF(AND(LEN(予定価格!G1020)=1,LEN(予定価格!H1020)=1),0,IF(入力表!$F$1951=0,"",入力表!F1032)))</f>
        <v/>
      </c>
      <c r="I1022" s="302"/>
      <c r="J1022" s="303"/>
      <c r="K1022" s="298"/>
      <c r="L1022" s="299"/>
      <c r="M1022" s="299"/>
    </row>
    <row r="1023" spans="1:13" ht="18" hidden="1" customHeight="1" x14ac:dyDescent="0.2">
      <c r="A1023" s="300">
        <f>+入力表!A1033</f>
        <v>0</v>
      </c>
      <c r="B1023" s="301"/>
      <c r="C1023" s="301"/>
      <c r="D1023" s="301"/>
      <c r="E1023" s="302">
        <f>+IF(入力表!F$12=0,入力表!B1033,入力表!J1033)</f>
        <v>0</v>
      </c>
      <c r="F1023" s="302"/>
      <c r="G1023" s="302"/>
      <c r="H1023" s="302" t="str">
        <f>IF(LEN(予定価格!G1021)=0,"",IF(AND(LEN(予定価格!G1021)=1,LEN(予定価格!H1021)=1),0,IF(入力表!$F$1951=0,"",入力表!F1033)))</f>
        <v/>
      </c>
      <c r="I1023" s="302"/>
      <c r="J1023" s="303"/>
      <c r="K1023" s="298"/>
      <c r="L1023" s="299"/>
      <c r="M1023" s="299"/>
    </row>
    <row r="1024" spans="1:13" ht="18" hidden="1" customHeight="1" x14ac:dyDescent="0.2">
      <c r="A1024" s="300">
        <f>+入力表!A1034</f>
        <v>0</v>
      </c>
      <c r="B1024" s="301"/>
      <c r="C1024" s="301"/>
      <c r="D1024" s="301"/>
      <c r="E1024" s="302">
        <f>+IF(入力表!F$12=0,入力表!B1034,入力表!J1034)</f>
        <v>0</v>
      </c>
      <c r="F1024" s="302"/>
      <c r="G1024" s="302"/>
      <c r="H1024" s="302" t="str">
        <f>IF(LEN(予定価格!G1022)=0,"",IF(AND(LEN(予定価格!G1022)=1,LEN(予定価格!H1022)=1),0,IF(入力表!$F$1951=0,"",入力表!F1034)))</f>
        <v/>
      </c>
      <c r="I1024" s="302"/>
      <c r="J1024" s="303"/>
      <c r="K1024" s="298"/>
      <c r="L1024" s="299"/>
      <c r="M1024" s="299"/>
    </row>
    <row r="1025" spans="1:13" ht="18" hidden="1" customHeight="1" x14ac:dyDescent="0.2">
      <c r="A1025" s="300">
        <f>+入力表!A1035</f>
        <v>0</v>
      </c>
      <c r="B1025" s="301"/>
      <c r="C1025" s="301"/>
      <c r="D1025" s="301"/>
      <c r="E1025" s="302">
        <f>+IF(入力表!F$12=0,入力表!B1035,入力表!J1035)</f>
        <v>0</v>
      </c>
      <c r="F1025" s="302"/>
      <c r="G1025" s="302"/>
      <c r="H1025" s="302" t="str">
        <f>IF(LEN(予定価格!G1023)=0,"",IF(AND(LEN(予定価格!G1023)=1,LEN(予定価格!H1023)=1),0,IF(入力表!$F$1951=0,"",入力表!F1035)))</f>
        <v/>
      </c>
      <c r="I1025" s="302"/>
      <c r="J1025" s="303"/>
      <c r="K1025" s="298"/>
      <c r="L1025" s="299"/>
      <c r="M1025" s="299"/>
    </row>
    <row r="1026" spans="1:13" ht="18" hidden="1" customHeight="1" x14ac:dyDescent="0.2">
      <c r="A1026" s="300">
        <f>+入力表!A1036</f>
        <v>0</v>
      </c>
      <c r="B1026" s="301"/>
      <c r="C1026" s="301"/>
      <c r="D1026" s="301"/>
      <c r="E1026" s="302">
        <f>+IF(入力表!F$12=0,入力表!B1036,入力表!J1036)</f>
        <v>0</v>
      </c>
      <c r="F1026" s="302"/>
      <c r="G1026" s="302"/>
      <c r="H1026" s="302" t="str">
        <f>IF(LEN(予定価格!G1024)=0,"",IF(AND(LEN(予定価格!G1024)=1,LEN(予定価格!H1024)=1),0,IF(入力表!$F$1951=0,"",入力表!F1036)))</f>
        <v/>
      </c>
      <c r="I1026" s="302"/>
      <c r="J1026" s="303"/>
      <c r="K1026" s="298"/>
      <c r="L1026" s="299"/>
      <c r="M1026" s="299"/>
    </row>
    <row r="1027" spans="1:13" ht="18" hidden="1" customHeight="1" x14ac:dyDescent="0.2">
      <c r="A1027" s="300">
        <f>+入力表!A1037</f>
        <v>0</v>
      </c>
      <c r="B1027" s="301"/>
      <c r="C1027" s="301"/>
      <c r="D1027" s="301"/>
      <c r="E1027" s="302">
        <f>+IF(入力表!F$12=0,入力表!B1037,入力表!J1037)</f>
        <v>0</v>
      </c>
      <c r="F1027" s="302"/>
      <c r="G1027" s="302"/>
      <c r="H1027" s="302" t="str">
        <f>IF(LEN(予定価格!G1025)=0,"",IF(AND(LEN(予定価格!G1025)=1,LEN(予定価格!H1025)=1),0,IF(入力表!$F$1951=0,"",入力表!F1037)))</f>
        <v/>
      </c>
      <c r="I1027" s="302"/>
      <c r="J1027" s="303"/>
      <c r="K1027" s="298"/>
      <c r="L1027" s="299"/>
      <c r="M1027" s="299"/>
    </row>
    <row r="1028" spans="1:13" ht="18" hidden="1" customHeight="1" x14ac:dyDescent="0.2">
      <c r="A1028" s="300">
        <f>+入力表!A1038</f>
        <v>0</v>
      </c>
      <c r="B1028" s="301"/>
      <c r="C1028" s="301"/>
      <c r="D1028" s="301"/>
      <c r="E1028" s="302">
        <f>+IF(入力表!F$12=0,入力表!B1038,入力表!J1038)</f>
        <v>0</v>
      </c>
      <c r="F1028" s="302"/>
      <c r="G1028" s="302"/>
      <c r="H1028" s="302" t="str">
        <f>IF(LEN(予定価格!G1026)=0,"",IF(AND(LEN(予定価格!G1026)=1,LEN(予定価格!H1026)=1),0,IF(入力表!$F$1951=0,"",入力表!F1038)))</f>
        <v/>
      </c>
      <c r="I1028" s="302"/>
      <c r="J1028" s="303"/>
      <c r="K1028" s="298"/>
      <c r="L1028" s="299"/>
      <c r="M1028" s="299"/>
    </row>
    <row r="1029" spans="1:13" ht="18" hidden="1" customHeight="1" x14ac:dyDescent="0.2">
      <c r="A1029" s="300">
        <f>+入力表!A1039</f>
        <v>0</v>
      </c>
      <c r="B1029" s="301"/>
      <c r="C1029" s="301"/>
      <c r="D1029" s="301"/>
      <c r="E1029" s="302">
        <f>+IF(入力表!F$12=0,入力表!B1039,入力表!J1039)</f>
        <v>0</v>
      </c>
      <c r="F1029" s="302"/>
      <c r="G1029" s="302"/>
      <c r="H1029" s="302" t="str">
        <f>IF(LEN(予定価格!G1027)=0,"",IF(AND(LEN(予定価格!G1027)=1,LEN(予定価格!H1027)=1),0,IF(入力表!$F$1951=0,"",入力表!F1039)))</f>
        <v/>
      </c>
      <c r="I1029" s="302"/>
      <c r="J1029" s="303"/>
      <c r="K1029" s="298"/>
      <c r="L1029" s="299"/>
      <c r="M1029" s="299"/>
    </row>
    <row r="1030" spans="1:13" ht="18" hidden="1" customHeight="1" x14ac:dyDescent="0.2">
      <c r="A1030" s="300">
        <f>+入力表!A1040</f>
        <v>0</v>
      </c>
      <c r="B1030" s="301"/>
      <c r="C1030" s="301"/>
      <c r="D1030" s="301"/>
      <c r="E1030" s="302">
        <f>+IF(入力表!F$12=0,入力表!B1040,入力表!J1040)</f>
        <v>0</v>
      </c>
      <c r="F1030" s="302"/>
      <c r="G1030" s="302"/>
      <c r="H1030" s="302" t="str">
        <f>IF(LEN(予定価格!G1028)=0,"",IF(AND(LEN(予定価格!G1028)=1,LEN(予定価格!H1028)=1),0,IF(入力表!$F$1951=0,"",入力表!F1040)))</f>
        <v/>
      </c>
      <c r="I1030" s="302"/>
      <c r="J1030" s="303"/>
      <c r="K1030" s="298"/>
      <c r="L1030" s="299"/>
      <c r="M1030" s="299"/>
    </row>
    <row r="1031" spans="1:13" ht="18" hidden="1" customHeight="1" x14ac:dyDescent="0.2">
      <c r="A1031" s="300">
        <f>+入力表!A1041</f>
        <v>0</v>
      </c>
      <c r="B1031" s="301"/>
      <c r="C1031" s="301"/>
      <c r="D1031" s="301"/>
      <c r="E1031" s="302">
        <f>+IF(入力表!F$12=0,入力表!B1041,入力表!J1041)</f>
        <v>0</v>
      </c>
      <c r="F1031" s="302"/>
      <c r="G1031" s="302"/>
      <c r="H1031" s="302" t="str">
        <f>IF(LEN(予定価格!G1029)=0,"",IF(AND(LEN(予定価格!G1029)=1,LEN(予定価格!H1029)=1),0,IF(入力表!$F$1951=0,"",入力表!F1041)))</f>
        <v/>
      </c>
      <c r="I1031" s="302"/>
      <c r="J1031" s="303"/>
      <c r="K1031" s="298"/>
      <c r="L1031" s="299"/>
      <c r="M1031" s="299"/>
    </row>
    <row r="1032" spans="1:13" ht="18" hidden="1" customHeight="1" x14ac:dyDescent="0.2">
      <c r="A1032" s="300">
        <f>+入力表!A1042</f>
        <v>0</v>
      </c>
      <c r="B1032" s="301"/>
      <c r="C1032" s="301"/>
      <c r="D1032" s="301"/>
      <c r="E1032" s="302">
        <f>+IF(入力表!F$12=0,入力表!B1042,入力表!J1042)</f>
        <v>0</v>
      </c>
      <c r="F1032" s="302"/>
      <c r="G1032" s="302"/>
      <c r="H1032" s="302" t="str">
        <f>IF(LEN(予定価格!G1030)=0,"",IF(AND(LEN(予定価格!G1030)=1,LEN(予定価格!H1030)=1),0,IF(入力表!$F$1951=0,"",入力表!F1042)))</f>
        <v/>
      </c>
      <c r="I1032" s="302"/>
      <c r="J1032" s="303"/>
      <c r="K1032" s="298"/>
      <c r="L1032" s="299"/>
      <c r="M1032" s="299"/>
    </row>
    <row r="1033" spans="1:13" ht="18" hidden="1" customHeight="1" x14ac:dyDescent="0.2">
      <c r="A1033" s="300">
        <f>+入力表!A1043</f>
        <v>0</v>
      </c>
      <c r="B1033" s="301"/>
      <c r="C1033" s="301"/>
      <c r="D1033" s="301"/>
      <c r="E1033" s="302">
        <f>+IF(入力表!F$12=0,入力表!B1043,入力表!J1043)</f>
        <v>0</v>
      </c>
      <c r="F1033" s="302"/>
      <c r="G1033" s="302"/>
      <c r="H1033" s="302" t="str">
        <f>IF(LEN(予定価格!G1031)=0,"",IF(AND(LEN(予定価格!G1031)=1,LEN(予定価格!H1031)=1),0,IF(入力表!$F$1951=0,"",入力表!F1043)))</f>
        <v/>
      </c>
      <c r="I1033" s="302"/>
      <c r="J1033" s="303"/>
      <c r="K1033" s="298"/>
      <c r="L1033" s="299"/>
      <c r="M1033" s="299"/>
    </row>
    <row r="1034" spans="1:13" ht="18" hidden="1" customHeight="1" x14ac:dyDescent="0.2">
      <c r="A1034" s="300">
        <f>+入力表!A1044</f>
        <v>0</v>
      </c>
      <c r="B1034" s="301"/>
      <c r="C1034" s="301"/>
      <c r="D1034" s="301"/>
      <c r="E1034" s="302">
        <f>+IF(入力表!F$12=0,入力表!B1044,入力表!J1044)</f>
        <v>0</v>
      </c>
      <c r="F1034" s="302"/>
      <c r="G1034" s="302"/>
      <c r="H1034" s="302" t="str">
        <f>IF(LEN(予定価格!G1032)=0,"",IF(AND(LEN(予定価格!G1032)=1,LEN(予定価格!H1032)=1),0,IF(入力表!$F$1951=0,"",入力表!F1044)))</f>
        <v/>
      </c>
      <c r="I1034" s="302"/>
      <c r="J1034" s="303"/>
      <c r="K1034" s="298"/>
      <c r="L1034" s="299"/>
      <c r="M1034" s="299"/>
    </row>
    <row r="1035" spans="1:13" ht="18" hidden="1" customHeight="1" x14ac:dyDescent="0.2">
      <c r="A1035" s="300">
        <f>+入力表!A1045</f>
        <v>0</v>
      </c>
      <c r="B1035" s="301"/>
      <c r="C1035" s="301"/>
      <c r="D1035" s="301"/>
      <c r="E1035" s="302">
        <f>+IF(入力表!F$12=0,入力表!B1045,入力表!J1045)</f>
        <v>0</v>
      </c>
      <c r="F1035" s="302"/>
      <c r="G1035" s="302"/>
      <c r="H1035" s="302" t="str">
        <f>IF(LEN(予定価格!G1033)=0,"",IF(AND(LEN(予定価格!G1033)=1,LEN(予定価格!H1033)=1),0,IF(入力表!$F$1951=0,"",入力表!F1045)))</f>
        <v/>
      </c>
      <c r="I1035" s="302"/>
      <c r="J1035" s="303"/>
      <c r="K1035" s="298"/>
      <c r="L1035" s="299"/>
      <c r="M1035" s="299"/>
    </row>
    <row r="1036" spans="1:13" ht="18" hidden="1" customHeight="1" x14ac:dyDescent="0.2">
      <c r="A1036" s="300">
        <f>+入力表!A1046</f>
        <v>0</v>
      </c>
      <c r="B1036" s="301"/>
      <c r="C1036" s="301"/>
      <c r="D1036" s="301"/>
      <c r="E1036" s="302">
        <f>+IF(入力表!F$12=0,入力表!B1046,入力表!J1046)</f>
        <v>0</v>
      </c>
      <c r="F1036" s="302"/>
      <c r="G1036" s="302"/>
      <c r="H1036" s="302" t="str">
        <f>IF(LEN(予定価格!G1034)=0,"",IF(AND(LEN(予定価格!G1034)=1,LEN(予定価格!H1034)=1),0,IF(入力表!$F$1951=0,"",入力表!F1046)))</f>
        <v/>
      </c>
      <c r="I1036" s="302"/>
      <c r="J1036" s="303"/>
      <c r="K1036" s="298"/>
      <c r="L1036" s="299"/>
      <c r="M1036" s="299"/>
    </row>
    <row r="1037" spans="1:13" ht="18" hidden="1" customHeight="1" x14ac:dyDescent="0.2">
      <c r="A1037" s="300">
        <f>+入力表!A1047</f>
        <v>0</v>
      </c>
      <c r="B1037" s="301"/>
      <c r="C1037" s="301"/>
      <c r="D1037" s="301"/>
      <c r="E1037" s="302">
        <f>+IF(入力表!F$12=0,入力表!B1047,入力表!J1047)</f>
        <v>0</v>
      </c>
      <c r="F1037" s="302"/>
      <c r="G1037" s="302"/>
      <c r="H1037" s="302" t="str">
        <f>IF(LEN(予定価格!G1035)=0,"",IF(AND(LEN(予定価格!G1035)=1,LEN(予定価格!H1035)=1),0,IF(入力表!$F$1951=0,"",入力表!F1047)))</f>
        <v/>
      </c>
      <c r="I1037" s="302"/>
      <c r="J1037" s="303"/>
      <c r="K1037" s="298"/>
      <c r="L1037" s="299"/>
      <c r="M1037" s="299"/>
    </row>
    <row r="1038" spans="1:13" ht="18" hidden="1" customHeight="1" x14ac:dyDescent="0.2">
      <c r="A1038" s="300">
        <f>+入力表!A1048</f>
        <v>0</v>
      </c>
      <c r="B1038" s="301"/>
      <c r="C1038" s="301"/>
      <c r="D1038" s="301"/>
      <c r="E1038" s="302">
        <f>+IF(入力表!F$12=0,入力表!B1048,入力表!J1048)</f>
        <v>0</v>
      </c>
      <c r="F1038" s="302"/>
      <c r="G1038" s="302"/>
      <c r="H1038" s="302" t="str">
        <f>IF(LEN(予定価格!G1036)=0,"",IF(AND(LEN(予定価格!G1036)=1,LEN(予定価格!H1036)=1),0,IF(入力表!$F$1951=0,"",入力表!F1048)))</f>
        <v/>
      </c>
      <c r="I1038" s="302"/>
      <c r="J1038" s="303"/>
      <c r="K1038" s="298"/>
      <c r="L1038" s="299"/>
      <c r="M1038" s="299"/>
    </row>
    <row r="1039" spans="1:13" ht="18" hidden="1" customHeight="1" x14ac:dyDescent="0.2">
      <c r="A1039" s="300">
        <f>+入力表!A1049</f>
        <v>0</v>
      </c>
      <c r="B1039" s="301"/>
      <c r="C1039" s="301"/>
      <c r="D1039" s="301"/>
      <c r="E1039" s="302">
        <f>+IF(入力表!F$12=0,入力表!B1049,入力表!J1049)</f>
        <v>0</v>
      </c>
      <c r="F1039" s="302"/>
      <c r="G1039" s="302"/>
      <c r="H1039" s="302" t="str">
        <f>IF(LEN(予定価格!G1037)=0,"",IF(AND(LEN(予定価格!G1037)=1,LEN(予定価格!H1037)=1),0,IF(入力表!$F$1951=0,"",入力表!F1049)))</f>
        <v/>
      </c>
      <c r="I1039" s="302"/>
      <c r="J1039" s="303"/>
      <c r="K1039" s="298"/>
      <c r="L1039" s="299"/>
      <c r="M1039" s="299"/>
    </row>
    <row r="1040" spans="1:13" ht="18" hidden="1" customHeight="1" x14ac:dyDescent="0.2">
      <c r="A1040" s="300">
        <f>+入力表!A1050</f>
        <v>0</v>
      </c>
      <c r="B1040" s="301"/>
      <c r="C1040" s="301"/>
      <c r="D1040" s="301"/>
      <c r="E1040" s="302">
        <f>+IF(入力表!F$12=0,入力表!B1050,入力表!J1050)</f>
        <v>0</v>
      </c>
      <c r="F1040" s="302"/>
      <c r="G1040" s="302"/>
      <c r="H1040" s="302" t="str">
        <f>IF(LEN(予定価格!G1038)=0,"",IF(AND(LEN(予定価格!G1038)=1,LEN(予定価格!H1038)=1),0,IF(入力表!$F$1951=0,"",入力表!F1050)))</f>
        <v/>
      </c>
      <c r="I1040" s="302"/>
      <c r="J1040" s="303"/>
      <c r="K1040" s="298"/>
      <c r="L1040" s="299"/>
      <c r="M1040" s="299"/>
    </row>
    <row r="1041" spans="1:13" ht="18" hidden="1" customHeight="1" x14ac:dyDescent="0.2">
      <c r="A1041" s="300">
        <f>+入力表!A1051</f>
        <v>0</v>
      </c>
      <c r="B1041" s="301"/>
      <c r="C1041" s="301"/>
      <c r="D1041" s="301"/>
      <c r="E1041" s="302">
        <f>+IF(入力表!F$12=0,入力表!B1051,入力表!J1051)</f>
        <v>0</v>
      </c>
      <c r="F1041" s="302"/>
      <c r="G1041" s="302"/>
      <c r="H1041" s="302" t="str">
        <f>IF(LEN(予定価格!G1039)=0,"",IF(AND(LEN(予定価格!G1039)=1,LEN(予定価格!H1039)=1),0,IF(入力表!$F$1951=0,"",入力表!F1051)))</f>
        <v/>
      </c>
      <c r="I1041" s="302"/>
      <c r="J1041" s="303"/>
      <c r="K1041" s="298"/>
      <c r="L1041" s="299"/>
      <c r="M1041" s="299"/>
    </row>
    <row r="1042" spans="1:13" ht="18" hidden="1" customHeight="1" x14ac:dyDescent="0.2">
      <c r="A1042" s="300">
        <f>+入力表!A1052</f>
        <v>0</v>
      </c>
      <c r="B1042" s="301"/>
      <c r="C1042" s="301"/>
      <c r="D1042" s="301"/>
      <c r="E1042" s="302">
        <f>+IF(入力表!F$12=0,入力表!B1052,入力表!J1052)</f>
        <v>0</v>
      </c>
      <c r="F1042" s="302"/>
      <c r="G1042" s="302"/>
      <c r="H1042" s="302" t="str">
        <f>IF(LEN(予定価格!G1040)=0,"",IF(AND(LEN(予定価格!G1040)=1,LEN(予定価格!H1040)=1),0,IF(入力表!$F$1951=0,"",入力表!F1052)))</f>
        <v/>
      </c>
      <c r="I1042" s="302"/>
      <c r="J1042" s="303"/>
      <c r="K1042" s="298"/>
      <c r="L1042" s="299"/>
      <c r="M1042" s="299"/>
    </row>
    <row r="1043" spans="1:13" ht="18" hidden="1" customHeight="1" x14ac:dyDescent="0.2">
      <c r="A1043" s="300">
        <f>+入力表!A1053</f>
        <v>0</v>
      </c>
      <c r="B1043" s="301"/>
      <c r="C1043" s="301"/>
      <c r="D1043" s="301"/>
      <c r="E1043" s="302">
        <f>+IF(入力表!F$12=0,入力表!B1053,入力表!J1053)</f>
        <v>0</v>
      </c>
      <c r="F1043" s="302"/>
      <c r="G1043" s="302"/>
      <c r="H1043" s="302" t="str">
        <f>IF(LEN(予定価格!G1041)=0,"",IF(AND(LEN(予定価格!G1041)=1,LEN(予定価格!H1041)=1),0,IF(入力表!$F$1951=0,"",入力表!F1053)))</f>
        <v/>
      </c>
      <c r="I1043" s="302"/>
      <c r="J1043" s="303"/>
      <c r="K1043" s="298"/>
      <c r="L1043" s="299"/>
      <c r="M1043" s="299"/>
    </row>
    <row r="1044" spans="1:13" ht="18" hidden="1" customHeight="1" x14ac:dyDescent="0.2">
      <c r="A1044" s="300">
        <f>+入力表!A1054</f>
        <v>0</v>
      </c>
      <c r="B1044" s="301"/>
      <c r="C1044" s="301"/>
      <c r="D1044" s="301"/>
      <c r="E1044" s="302">
        <f>+IF(入力表!F$12=0,入力表!B1054,入力表!J1054)</f>
        <v>0</v>
      </c>
      <c r="F1044" s="302"/>
      <c r="G1044" s="302"/>
      <c r="H1044" s="302" t="str">
        <f>IF(LEN(予定価格!G1042)=0,"",IF(AND(LEN(予定価格!G1042)=1,LEN(予定価格!H1042)=1),0,IF(入力表!$F$1951=0,"",入力表!F1054)))</f>
        <v/>
      </c>
      <c r="I1044" s="302"/>
      <c r="J1044" s="303"/>
      <c r="K1044" s="298"/>
      <c r="L1044" s="299"/>
      <c r="M1044" s="299"/>
    </row>
    <row r="1045" spans="1:13" ht="18" hidden="1" customHeight="1" x14ac:dyDescent="0.2">
      <c r="A1045" s="300">
        <f>+入力表!A1055</f>
        <v>0</v>
      </c>
      <c r="B1045" s="301"/>
      <c r="C1045" s="301"/>
      <c r="D1045" s="301"/>
      <c r="E1045" s="302">
        <f>+IF(入力表!F$12=0,入力表!B1055,入力表!J1055)</f>
        <v>0</v>
      </c>
      <c r="F1045" s="302"/>
      <c r="G1045" s="302"/>
      <c r="H1045" s="302" t="str">
        <f>IF(LEN(予定価格!G1043)=0,"",IF(AND(LEN(予定価格!G1043)=1,LEN(予定価格!H1043)=1),0,IF(入力表!$F$1951=0,"",入力表!F1055)))</f>
        <v/>
      </c>
      <c r="I1045" s="302"/>
      <c r="J1045" s="303"/>
      <c r="K1045" s="298"/>
      <c r="L1045" s="299"/>
      <c r="M1045" s="299"/>
    </row>
    <row r="1046" spans="1:13" ht="18" hidden="1" customHeight="1" x14ac:dyDescent="0.2">
      <c r="A1046" s="300">
        <f>+入力表!A1056</f>
        <v>0</v>
      </c>
      <c r="B1046" s="301"/>
      <c r="C1046" s="301"/>
      <c r="D1046" s="301"/>
      <c r="E1046" s="302">
        <f>+IF(入力表!F$12=0,入力表!B1056,入力表!J1056)</f>
        <v>0</v>
      </c>
      <c r="F1046" s="302"/>
      <c r="G1046" s="302"/>
      <c r="H1046" s="302" t="str">
        <f>IF(LEN(予定価格!G1044)=0,"",IF(AND(LEN(予定価格!G1044)=1,LEN(予定価格!H1044)=1),0,IF(入力表!$F$1951=0,"",入力表!F1056)))</f>
        <v/>
      </c>
      <c r="I1046" s="302"/>
      <c r="J1046" s="303"/>
      <c r="K1046" s="298"/>
      <c r="L1046" s="299"/>
      <c r="M1046" s="299"/>
    </row>
    <row r="1047" spans="1:13" ht="18" hidden="1" customHeight="1" x14ac:dyDescent="0.2">
      <c r="A1047" s="300">
        <f>+入力表!A1057</f>
        <v>0</v>
      </c>
      <c r="B1047" s="301"/>
      <c r="C1047" s="301"/>
      <c r="D1047" s="301"/>
      <c r="E1047" s="302">
        <f>+IF(入力表!F$12=0,入力表!B1057,入力表!J1057)</f>
        <v>0</v>
      </c>
      <c r="F1047" s="302"/>
      <c r="G1047" s="302"/>
      <c r="H1047" s="302" t="str">
        <f>IF(LEN(予定価格!G1045)=0,"",IF(AND(LEN(予定価格!G1045)=1,LEN(予定価格!H1045)=1),0,IF(入力表!$F$1951=0,"",入力表!F1057)))</f>
        <v/>
      </c>
      <c r="I1047" s="302"/>
      <c r="J1047" s="303"/>
      <c r="K1047" s="298"/>
      <c r="L1047" s="299"/>
      <c r="M1047" s="299"/>
    </row>
    <row r="1048" spans="1:13" ht="18" hidden="1" customHeight="1" x14ac:dyDescent="0.2">
      <c r="A1048" s="300">
        <f>+入力表!A1058</f>
        <v>0</v>
      </c>
      <c r="B1048" s="301"/>
      <c r="C1048" s="301"/>
      <c r="D1048" s="301"/>
      <c r="E1048" s="302">
        <f>+IF(入力表!F$12=0,入力表!B1058,入力表!J1058)</f>
        <v>0</v>
      </c>
      <c r="F1048" s="302"/>
      <c r="G1048" s="302"/>
      <c r="H1048" s="302" t="str">
        <f>IF(LEN(予定価格!G1046)=0,"",IF(AND(LEN(予定価格!G1046)=1,LEN(予定価格!H1046)=1),0,IF(入力表!$F$1951=0,"",入力表!F1058)))</f>
        <v/>
      </c>
      <c r="I1048" s="302"/>
      <c r="J1048" s="303"/>
      <c r="K1048" s="298"/>
      <c r="L1048" s="299"/>
      <c r="M1048" s="299"/>
    </row>
    <row r="1049" spans="1:13" ht="18" hidden="1" customHeight="1" x14ac:dyDescent="0.2">
      <c r="A1049" s="300">
        <f>+入力表!A1059</f>
        <v>0</v>
      </c>
      <c r="B1049" s="301"/>
      <c r="C1049" s="301"/>
      <c r="D1049" s="301"/>
      <c r="E1049" s="302">
        <f>+IF(入力表!F$12=0,入力表!B1059,入力表!J1059)</f>
        <v>0</v>
      </c>
      <c r="F1049" s="302"/>
      <c r="G1049" s="302"/>
      <c r="H1049" s="302" t="str">
        <f>IF(LEN(予定価格!G1047)=0,"",IF(AND(LEN(予定価格!G1047)=1,LEN(予定価格!H1047)=1),0,IF(入力表!$F$1951=0,"",入力表!F1059)))</f>
        <v/>
      </c>
      <c r="I1049" s="302"/>
      <c r="J1049" s="303"/>
      <c r="K1049" s="298"/>
      <c r="L1049" s="299"/>
      <c r="M1049" s="299"/>
    </row>
    <row r="1050" spans="1:13" ht="18" hidden="1" customHeight="1" x14ac:dyDescent="0.2">
      <c r="A1050" s="300">
        <f>+入力表!A1060</f>
        <v>0</v>
      </c>
      <c r="B1050" s="301"/>
      <c r="C1050" s="301"/>
      <c r="D1050" s="301"/>
      <c r="E1050" s="302">
        <f>+IF(入力表!F$12=0,入力表!B1060,入力表!J1060)</f>
        <v>0</v>
      </c>
      <c r="F1050" s="302"/>
      <c r="G1050" s="302"/>
      <c r="H1050" s="302" t="str">
        <f>IF(LEN(予定価格!G1048)=0,"",IF(AND(LEN(予定価格!G1048)=1,LEN(予定価格!H1048)=1),0,IF(入力表!$F$1951=0,"",入力表!F1060)))</f>
        <v/>
      </c>
      <c r="I1050" s="302"/>
      <c r="J1050" s="303"/>
      <c r="K1050" s="298"/>
      <c r="L1050" s="299"/>
      <c r="M1050" s="299"/>
    </row>
    <row r="1051" spans="1:13" ht="18" hidden="1" customHeight="1" x14ac:dyDescent="0.2">
      <c r="A1051" s="300">
        <f>+入力表!A1061</f>
        <v>0</v>
      </c>
      <c r="B1051" s="301"/>
      <c r="C1051" s="301"/>
      <c r="D1051" s="301"/>
      <c r="E1051" s="302">
        <f>+IF(入力表!F$12=0,入力表!B1061,入力表!J1061)</f>
        <v>0</v>
      </c>
      <c r="F1051" s="302"/>
      <c r="G1051" s="302"/>
      <c r="H1051" s="302" t="str">
        <f>IF(LEN(予定価格!G1049)=0,"",IF(AND(LEN(予定価格!G1049)=1,LEN(予定価格!H1049)=1),0,IF(入力表!$F$1951=0,"",入力表!F1061)))</f>
        <v/>
      </c>
      <c r="I1051" s="302"/>
      <c r="J1051" s="303"/>
      <c r="K1051" s="298"/>
      <c r="L1051" s="299"/>
      <c r="M1051" s="299"/>
    </row>
    <row r="1052" spans="1:13" ht="18" hidden="1" customHeight="1" x14ac:dyDescent="0.2">
      <c r="A1052" s="300">
        <f>+入力表!A1062</f>
        <v>0</v>
      </c>
      <c r="B1052" s="301"/>
      <c r="C1052" s="301"/>
      <c r="D1052" s="301"/>
      <c r="E1052" s="302">
        <f>+IF(入力表!F$12=0,入力表!B1062,入力表!J1062)</f>
        <v>0</v>
      </c>
      <c r="F1052" s="302"/>
      <c r="G1052" s="302"/>
      <c r="H1052" s="302" t="str">
        <f>IF(LEN(予定価格!G1050)=0,"",IF(AND(LEN(予定価格!G1050)=1,LEN(予定価格!H1050)=1),0,IF(入力表!$F$1951=0,"",入力表!F1062)))</f>
        <v/>
      </c>
      <c r="I1052" s="302"/>
      <c r="J1052" s="303"/>
      <c r="K1052" s="298"/>
      <c r="L1052" s="299"/>
      <c r="M1052" s="299"/>
    </row>
    <row r="1053" spans="1:13" ht="18" hidden="1" customHeight="1" x14ac:dyDescent="0.2">
      <c r="A1053" s="300">
        <f>+入力表!A1063</f>
        <v>0</v>
      </c>
      <c r="B1053" s="301"/>
      <c r="C1053" s="301"/>
      <c r="D1053" s="301"/>
      <c r="E1053" s="302">
        <f>+IF(入力表!F$12=0,入力表!B1063,入力表!J1063)</f>
        <v>0</v>
      </c>
      <c r="F1053" s="302"/>
      <c r="G1053" s="302"/>
      <c r="H1053" s="302" t="str">
        <f>IF(LEN(予定価格!G1051)=0,"",IF(AND(LEN(予定価格!G1051)=1,LEN(予定価格!H1051)=1),0,IF(入力表!$F$1951=0,"",入力表!F1063)))</f>
        <v/>
      </c>
      <c r="I1053" s="302"/>
      <c r="J1053" s="303"/>
      <c r="K1053" s="298"/>
      <c r="L1053" s="299"/>
      <c r="M1053" s="299"/>
    </row>
    <row r="1054" spans="1:13" ht="18" hidden="1" customHeight="1" x14ac:dyDescent="0.2">
      <c r="A1054" s="300">
        <f>+入力表!A1064</f>
        <v>0</v>
      </c>
      <c r="B1054" s="301"/>
      <c r="C1054" s="301"/>
      <c r="D1054" s="301"/>
      <c r="E1054" s="302">
        <f>+IF(入力表!F$12=0,入力表!B1064,入力表!J1064)</f>
        <v>0</v>
      </c>
      <c r="F1054" s="302"/>
      <c r="G1054" s="302"/>
      <c r="H1054" s="302" t="str">
        <f>IF(LEN(予定価格!G1052)=0,"",IF(AND(LEN(予定価格!G1052)=1,LEN(予定価格!H1052)=1),0,IF(入力表!$F$1951=0,"",入力表!F1064)))</f>
        <v/>
      </c>
      <c r="I1054" s="302"/>
      <c r="J1054" s="303"/>
      <c r="K1054" s="298"/>
      <c r="L1054" s="299"/>
      <c r="M1054" s="299"/>
    </row>
    <row r="1055" spans="1:13" ht="18" hidden="1" customHeight="1" x14ac:dyDescent="0.2">
      <c r="A1055" s="300">
        <f>+入力表!A1065</f>
        <v>0</v>
      </c>
      <c r="B1055" s="301"/>
      <c r="C1055" s="301"/>
      <c r="D1055" s="301"/>
      <c r="E1055" s="302">
        <f>+IF(入力表!F$12=0,入力表!B1065,入力表!J1065)</f>
        <v>0</v>
      </c>
      <c r="F1055" s="302"/>
      <c r="G1055" s="302"/>
      <c r="H1055" s="302" t="str">
        <f>IF(LEN(予定価格!G1053)=0,"",IF(AND(LEN(予定価格!G1053)=1,LEN(予定価格!H1053)=1),0,IF(入力表!$F$1951=0,"",入力表!F1065)))</f>
        <v/>
      </c>
      <c r="I1055" s="302"/>
      <c r="J1055" s="303"/>
      <c r="K1055" s="298"/>
      <c r="L1055" s="299"/>
      <c r="M1055" s="299"/>
    </row>
    <row r="1056" spans="1:13" ht="18" hidden="1" customHeight="1" x14ac:dyDescent="0.2">
      <c r="A1056" s="300">
        <f>+入力表!A1066</f>
        <v>0</v>
      </c>
      <c r="B1056" s="301"/>
      <c r="C1056" s="301"/>
      <c r="D1056" s="301"/>
      <c r="E1056" s="302">
        <f>+IF(入力表!F$12=0,入力表!B1066,入力表!J1066)</f>
        <v>0</v>
      </c>
      <c r="F1056" s="302"/>
      <c r="G1056" s="302"/>
      <c r="H1056" s="302" t="str">
        <f>IF(LEN(予定価格!G1054)=0,"",IF(AND(LEN(予定価格!G1054)=1,LEN(予定価格!H1054)=1),0,IF(入力表!$F$1951=0,"",入力表!F1066)))</f>
        <v/>
      </c>
      <c r="I1056" s="302"/>
      <c r="J1056" s="303"/>
      <c r="K1056" s="298"/>
      <c r="L1056" s="299"/>
      <c r="M1056" s="299"/>
    </row>
    <row r="1057" spans="1:13" ht="18" hidden="1" customHeight="1" x14ac:dyDescent="0.2">
      <c r="A1057" s="300">
        <f>+入力表!A1067</f>
        <v>0</v>
      </c>
      <c r="B1057" s="301"/>
      <c r="C1057" s="301"/>
      <c r="D1057" s="301"/>
      <c r="E1057" s="302">
        <f>+IF(入力表!F$12=0,入力表!B1067,入力表!J1067)</f>
        <v>0</v>
      </c>
      <c r="F1057" s="302"/>
      <c r="G1057" s="302"/>
      <c r="H1057" s="302" t="str">
        <f>IF(LEN(予定価格!G1055)=0,"",IF(AND(LEN(予定価格!G1055)=1,LEN(予定価格!H1055)=1),0,IF(入力表!$F$1951=0,"",入力表!F1067)))</f>
        <v/>
      </c>
      <c r="I1057" s="302"/>
      <c r="J1057" s="303"/>
      <c r="K1057" s="298"/>
      <c r="L1057" s="299"/>
      <c r="M1057" s="299"/>
    </row>
    <row r="1058" spans="1:13" ht="18" hidden="1" customHeight="1" x14ac:dyDescent="0.2">
      <c r="A1058" s="300">
        <f>+入力表!A1068</f>
        <v>0</v>
      </c>
      <c r="B1058" s="301"/>
      <c r="C1058" s="301"/>
      <c r="D1058" s="301"/>
      <c r="E1058" s="302">
        <f>+IF(入力表!F$12=0,入力表!B1068,入力表!J1068)</f>
        <v>0</v>
      </c>
      <c r="F1058" s="302"/>
      <c r="G1058" s="302"/>
      <c r="H1058" s="302" t="str">
        <f>IF(LEN(予定価格!G1056)=0,"",IF(AND(LEN(予定価格!G1056)=1,LEN(予定価格!H1056)=1),0,IF(入力表!$F$1951=0,"",入力表!F1068)))</f>
        <v/>
      </c>
      <c r="I1058" s="302"/>
      <c r="J1058" s="303"/>
      <c r="K1058" s="298"/>
      <c r="L1058" s="299"/>
      <c r="M1058" s="299"/>
    </row>
    <row r="1059" spans="1:13" ht="18" hidden="1" customHeight="1" x14ac:dyDescent="0.2">
      <c r="A1059" s="300">
        <f>+入力表!A1069</f>
        <v>0</v>
      </c>
      <c r="B1059" s="301"/>
      <c r="C1059" s="301"/>
      <c r="D1059" s="301"/>
      <c r="E1059" s="302">
        <f>+IF(入力表!F$12=0,入力表!B1069,入力表!J1069)</f>
        <v>0</v>
      </c>
      <c r="F1059" s="302"/>
      <c r="G1059" s="302"/>
      <c r="H1059" s="302" t="str">
        <f>IF(LEN(予定価格!G1057)=0,"",IF(AND(LEN(予定価格!G1057)=1,LEN(予定価格!H1057)=1),0,IF(入力表!$F$1951=0,"",入力表!F1069)))</f>
        <v/>
      </c>
      <c r="I1059" s="302"/>
      <c r="J1059" s="303"/>
      <c r="K1059" s="298">
        <f t="shared" ref="K1059" si="16">SUM(E1060:G1100)</f>
        <v>0</v>
      </c>
      <c r="L1059" s="299">
        <f>K1059*入力表!D2205</f>
        <v>0</v>
      </c>
      <c r="M1059" s="299">
        <f t="shared" ref="M1059" si="17">K1059+L1059</f>
        <v>0</v>
      </c>
    </row>
    <row r="1060" spans="1:13" ht="18" hidden="1" customHeight="1" x14ac:dyDescent="0.2">
      <c r="A1060" s="300">
        <f>+入力表!A1070</f>
        <v>0</v>
      </c>
      <c r="B1060" s="301"/>
      <c r="C1060" s="301"/>
      <c r="D1060" s="301"/>
      <c r="E1060" s="302">
        <f>+IF(入力表!F$12=0,入力表!B1070,入力表!J1070)</f>
        <v>0</v>
      </c>
      <c r="F1060" s="302"/>
      <c r="G1060" s="302"/>
      <c r="H1060" s="302" t="str">
        <f>IF(LEN(予定価格!G1058)=0,"",IF(AND(LEN(予定価格!G1058)=1,LEN(予定価格!H1058)=1),0,IF(入力表!$F$1951=0,"",入力表!F1070)))</f>
        <v/>
      </c>
      <c r="I1060" s="302"/>
      <c r="J1060" s="303"/>
      <c r="K1060" s="298"/>
      <c r="L1060" s="299"/>
      <c r="M1060" s="299"/>
    </row>
    <row r="1061" spans="1:13" ht="18" hidden="1" customHeight="1" x14ac:dyDescent="0.2">
      <c r="A1061" s="300">
        <f>+入力表!A1071</f>
        <v>0</v>
      </c>
      <c r="B1061" s="301"/>
      <c r="C1061" s="301"/>
      <c r="D1061" s="301"/>
      <c r="E1061" s="302">
        <f>+IF(入力表!F$12=0,入力表!B1071,入力表!J1071)</f>
        <v>0</v>
      </c>
      <c r="F1061" s="302"/>
      <c r="G1061" s="302"/>
      <c r="H1061" s="302" t="str">
        <f>IF(LEN(予定価格!G1059)=0,"",IF(AND(LEN(予定価格!G1059)=1,LEN(予定価格!H1059)=1),0,IF(入力表!$F$1951=0,"",入力表!F1071)))</f>
        <v/>
      </c>
      <c r="I1061" s="302"/>
      <c r="J1061" s="303"/>
      <c r="K1061" s="298"/>
      <c r="L1061" s="299"/>
      <c r="M1061" s="299"/>
    </row>
    <row r="1062" spans="1:13" ht="18" hidden="1" customHeight="1" x14ac:dyDescent="0.2">
      <c r="A1062" s="300">
        <f>+入力表!A1072</f>
        <v>0</v>
      </c>
      <c r="B1062" s="301"/>
      <c r="C1062" s="301"/>
      <c r="D1062" s="301"/>
      <c r="E1062" s="302">
        <f>+IF(入力表!F$12=0,入力表!B1072,入力表!J1072)</f>
        <v>0</v>
      </c>
      <c r="F1062" s="302"/>
      <c r="G1062" s="302"/>
      <c r="H1062" s="302" t="str">
        <f>IF(LEN(予定価格!G1060)=0,"",IF(AND(LEN(予定価格!G1060)=1,LEN(予定価格!H1060)=1),0,IF(入力表!$F$1951=0,"",入力表!F1072)))</f>
        <v/>
      </c>
      <c r="I1062" s="302"/>
      <c r="J1062" s="303"/>
      <c r="K1062" s="298"/>
      <c r="L1062" s="299"/>
      <c r="M1062" s="299"/>
    </row>
    <row r="1063" spans="1:13" ht="18" hidden="1" customHeight="1" x14ac:dyDescent="0.2">
      <c r="A1063" s="300">
        <f>+入力表!A1073</f>
        <v>0</v>
      </c>
      <c r="B1063" s="301"/>
      <c r="C1063" s="301"/>
      <c r="D1063" s="301"/>
      <c r="E1063" s="302">
        <f>+IF(入力表!F$12=0,入力表!B1073,入力表!J1073)</f>
        <v>0</v>
      </c>
      <c r="F1063" s="302"/>
      <c r="G1063" s="302"/>
      <c r="H1063" s="302" t="str">
        <f>IF(LEN(予定価格!G1061)=0,"",IF(AND(LEN(予定価格!G1061)=1,LEN(予定価格!H1061)=1),0,IF(入力表!$F$1951=0,"",入力表!F1073)))</f>
        <v/>
      </c>
      <c r="I1063" s="302"/>
      <c r="J1063" s="303"/>
      <c r="K1063" s="298"/>
      <c r="L1063" s="299"/>
      <c r="M1063" s="299"/>
    </row>
    <row r="1064" spans="1:13" ht="18" hidden="1" customHeight="1" x14ac:dyDescent="0.2">
      <c r="A1064" s="300">
        <f>+入力表!A1074</f>
        <v>0</v>
      </c>
      <c r="B1064" s="301"/>
      <c r="C1064" s="301"/>
      <c r="D1064" s="301"/>
      <c r="E1064" s="302">
        <f>+IF(入力表!F$12=0,入力表!B1074,入力表!J1074)</f>
        <v>0</v>
      </c>
      <c r="F1064" s="302"/>
      <c r="G1064" s="302"/>
      <c r="H1064" s="302" t="str">
        <f>IF(LEN(予定価格!G1062)=0,"",IF(AND(LEN(予定価格!G1062)=1,LEN(予定価格!H1062)=1),0,IF(入力表!$F$1951=0,"",入力表!F1074)))</f>
        <v/>
      </c>
      <c r="I1064" s="302"/>
      <c r="J1064" s="303"/>
      <c r="K1064" s="298"/>
      <c r="L1064" s="299"/>
      <c r="M1064" s="299"/>
    </row>
    <row r="1065" spans="1:13" ht="18" hidden="1" customHeight="1" x14ac:dyDescent="0.2">
      <c r="A1065" s="300">
        <f>+入力表!A1075</f>
        <v>0</v>
      </c>
      <c r="B1065" s="301"/>
      <c r="C1065" s="301"/>
      <c r="D1065" s="301"/>
      <c r="E1065" s="302">
        <f>+IF(入力表!F$12=0,入力表!B1075,入力表!J1075)</f>
        <v>0</v>
      </c>
      <c r="F1065" s="302"/>
      <c r="G1065" s="302"/>
      <c r="H1065" s="302" t="str">
        <f>IF(LEN(予定価格!G1063)=0,"",IF(AND(LEN(予定価格!G1063)=1,LEN(予定価格!H1063)=1),0,IF(入力表!$F$1951=0,"",入力表!F1075)))</f>
        <v/>
      </c>
      <c r="I1065" s="302"/>
      <c r="J1065" s="303"/>
      <c r="K1065" s="298"/>
      <c r="L1065" s="299"/>
      <c r="M1065" s="299"/>
    </row>
    <row r="1066" spans="1:13" ht="18" hidden="1" customHeight="1" x14ac:dyDescent="0.2">
      <c r="A1066" s="300">
        <f>+入力表!A1076</f>
        <v>0</v>
      </c>
      <c r="B1066" s="301"/>
      <c r="C1066" s="301"/>
      <c r="D1066" s="301"/>
      <c r="E1066" s="302">
        <f>+IF(入力表!F$12=0,入力表!B1076,入力表!J1076)</f>
        <v>0</v>
      </c>
      <c r="F1066" s="302"/>
      <c r="G1066" s="302"/>
      <c r="H1066" s="302" t="str">
        <f>IF(LEN(予定価格!G1064)=0,"",IF(AND(LEN(予定価格!G1064)=1,LEN(予定価格!H1064)=1),0,IF(入力表!$F$1951=0,"",入力表!F1076)))</f>
        <v/>
      </c>
      <c r="I1066" s="302"/>
      <c r="J1066" s="303"/>
      <c r="K1066" s="298"/>
      <c r="L1066" s="299"/>
      <c r="M1066" s="299"/>
    </row>
    <row r="1067" spans="1:13" ht="18" hidden="1" customHeight="1" x14ac:dyDescent="0.2">
      <c r="A1067" s="300">
        <f>+入力表!A1077</f>
        <v>0</v>
      </c>
      <c r="B1067" s="301"/>
      <c r="C1067" s="301"/>
      <c r="D1067" s="301"/>
      <c r="E1067" s="302">
        <f>+IF(入力表!F$12=0,入力表!B1077,入力表!J1077)</f>
        <v>0</v>
      </c>
      <c r="F1067" s="302"/>
      <c r="G1067" s="302"/>
      <c r="H1067" s="302" t="str">
        <f>IF(LEN(予定価格!G1065)=0,"",IF(AND(LEN(予定価格!G1065)=1,LEN(予定価格!H1065)=1),0,IF(入力表!$F$1951=0,"",入力表!F1077)))</f>
        <v/>
      </c>
      <c r="I1067" s="302"/>
      <c r="J1067" s="303"/>
      <c r="K1067" s="298"/>
      <c r="L1067" s="299"/>
      <c r="M1067" s="299"/>
    </row>
    <row r="1068" spans="1:13" ht="18" hidden="1" customHeight="1" x14ac:dyDescent="0.2">
      <c r="A1068" s="300">
        <f>+入力表!A1078</f>
        <v>0</v>
      </c>
      <c r="B1068" s="301"/>
      <c r="C1068" s="301"/>
      <c r="D1068" s="301"/>
      <c r="E1068" s="302">
        <f>+IF(入力表!F$12=0,入力表!B1078,入力表!J1078)</f>
        <v>0</v>
      </c>
      <c r="F1068" s="302"/>
      <c r="G1068" s="302"/>
      <c r="H1068" s="302" t="str">
        <f>IF(LEN(予定価格!G1066)=0,"",IF(AND(LEN(予定価格!G1066)=1,LEN(予定価格!H1066)=1),0,IF(入力表!$F$1951=0,"",入力表!F1078)))</f>
        <v/>
      </c>
      <c r="I1068" s="302"/>
      <c r="J1068" s="303"/>
      <c r="K1068" s="298"/>
      <c r="L1068" s="299"/>
      <c r="M1068" s="299"/>
    </row>
    <row r="1069" spans="1:13" ht="18" hidden="1" customHeight="1" x14ac:dyDescent="0.2">
      <c r="A1069" s="300">
        <f>+入力表!A1079</f>
        <v>0</v>
      </c>
      <c r="B1069" s="301"/>
      <c r="C1069" s="301"/>
      <c r="D1069" s="301"/>
      <c r="E1069" s="302">
        <f>+IF(入力表!F$12=0,入力表!B1079,入力表!J1079)</f>
        <v>0</v>
      </c>
      <c r="F1069" s="302"/>
      <c r="G1069" s="302"/>
      <c r="H1069" s="302" t="str">
        <f>IF(LEN(予定価格!G1067)=0,"",IF(AND(LEN(予定価格!G1067)=1,LEN(予定価格!H1067)=1),0,IF(入力表!$F$1951=0,"",入力表!F1079)))</f>
        <v/>
      </c>
      <c r="I1069" s="302"/>
      <c r="J1069" s="303"/>
      <c r="K1069" s="298"/>
      <c r="L1069" s="299"/>
      <c r="M1069" s="299"/>
    </row>
    <row r="1070" spans="1:13" ht="18" hidden="1" customHeight="1" x14ac:dyDescent="0.2">
      <c r="A1070" s="300">
        <f>+入力表!A1080</f>
        <v>0</v>
      </c>
      <c r="B1070" s="301"/>
      <c r="C1070" s="301"/>
      <c r="D1070" s="301"/>
      <c r="E1070" s="302">
        <f>+IF(入力表!F$12=0,入力表!B1080,入力表!J1080)</f>
        <v>0</v>
      </c>
      <c r="F1070" s="302"/>
      <c r="G1070" s="302"/>
      <c r="H1070" s="302" t="str">
        <f>IF(LEN(予定価格!G1068)=0,"",IF(AND(LEN(予定価格!G1068)=1,LEN(予定価格!H1068)=1),0,IF(入力表!$F$1951=0,"",入力表!F1080)))</f>
        <v/>
      </c>
      <c r="I1070" s="302"/>
      <c r="J1070" s="303"/>
      <c r="K1070" s="298"/>
      <c r="L1070" s="299"/>
      <c r="M1070" s="299"/>
    </row>
    <row r="1071" spans="1:13" ht="18" hidden="1" customHeight="1" x14ac:dyDescent="0.2">
      <c r="A1071" s="300">
        <f>+入力表!A1081</f>
        <v>0</v>
      </c>
      <c r="B1071" s="301"/>
      <c r="C1071" s="301"/>
      <c r="D1071" s="301"/>
      <c r="E1071" s="302">
        <f>+IF(入力表!F$12=0,入力表!B1081,入力表!J1081)</f>
        <v>0</v>
      </c>
      <c r="F1071" s="302"/>
      <c r="G1071" s="302"/>
      <c r="H1071" s="302" t="str">
        <f>IF(LEN(予定価格!G1069)=0,"",IF(AND(LEN(予定価格!G1069)=1,LEN(予定価格!H1069)=1),0,IF(入力表!$F$1951=0,"",入力表!F1081)))</f>
        <v/>
      </c>
      <c r="I1071" s="302"/>
      <c r="J1071" s="303"/>
      <c r="K1071" s="298"/>
      <c r="L1071" s="299"/>
      <c r="M1071" s="299"/>
    </row>
    <row r="1072" spans="1:13" ht="18" hidden="1" customHeight="1" x14ac:dyDescent="0.2">
      <c r="A1072" s="300">
        <f>+入力表!A1082</f>
        <v>0</v>
      </c>
      <c r="B1072" s="301"/>
      <c r="C1072" s="301"/>
      <c r="D1072" s="301"/>
      <c r="E1072" s="302">
        <f>+IF(入力表!F$12=0,入力表!B1082,入力表!J1082)</f>
        <v>0</v>
      </c>
      <c r="F1072" s="302"/>
      <c r="G1072" s="302"/>
      <c r="H1072" s="302" t="str">
        <f>IF(LEN(予定価格!G1070)=0,"",IF(AND(LEN(予定価格!G1070)=1,LEN(予定価格!H1070)=1),0,IF(入力表!$F$1951=0,"",入力表!F1082)))</f>
        <v/>
      </c>
      <c r="I1072" s="302"/>
      <c r="J1072" s="303"/>
      <c r="K1072" s="298"/>
      <c r="L1072" s="299"/>
      <c r="M1072" s="299"/>
    </row>
    <row r="1073" spans="1:13" ht="18" hidden="1" customHeight="1" x14ac:dyDescent="0.2">
      <c r="A1073" s="300">
        <f>+入力表!A1083</f>
        <v>0</v>
      </c>
      <c r="B1073" s="301"/>
      <c r="C1073" s="301"/>
      <c r="D1073" s="301"/>
      <c r="E1073" s="302">
        <f>+IF(入力表!F$12=0,入力表!B1083,入力表!J1083)</f>
        <v>0</v>
      </c>
      <c r="F1073" s="302"/>
      <c r="G1073" s="302"/>
      <c r="H1073" s="302" t="str">
        <f>IF(LEN(予定価格!G1071)=0,"",IF(AND(LEN(予定価格!G1071)=1,LEN(予定価格!H1071)=1),0,IF(入力表!$F$1951=0,"",入力表!F1083)))</f>
        <v/>
      </c>
      <c r="I1073" s="302"/>
      <c r="J1073" s="303"/>
      <c r="K1073" s="298"/>
      <c r="L1073" s="299"/>
      <c r="M1073" s="299"/>
    </row>
    <row r="1074" spans="1:13" ht="18" hidden="1" customHeight="1" x14ac:dyDescent="0.2">
      <c r="A1074" s="300">
        <f>+入力表!A1084</f>
        <v>0</v>
      </c>
      <c r="B1074" s="301"/>
      <c r="C1074" s="301"/>
      <c r="D1074" s="301"/>
      <c r="E1074" s="302">
        <f>+IF(入力表!F$12=0,入力表!B1084,入力表!J1084)</f>
        <v>0</v>
      </c>
      <c r="F1074" s="302"/>
      <c r="G1074" s="302"/>
      <c r="H1074" s="302" t="str">
        <f>IF(LEN(予定価格!G1072)=0,"",IF(AND(LEN(予定価格!G1072)=1,LEN(予定価格!H1072)=1),0,IF(入力表!$F$1951=0,"",入力表!F1084)))</f>
        <v/>
      </c>
      <c r="I1074" s="302"/>
      <c r="J1074" s="303"/>
      <c r="K1074" s="298"/>
      <c r="L1074" s="299"/>
      <c r="M1074" s="299"/>
    </row>
    <row r="1075" spans="1:13" ht="18" hidden="1" customHeight="1" x14ac:dyDescent="0.2">
      <c r="A1075" s="300">
        <f>+入力表!A1085</f>
        <v>0</v>
      </c>
      <c r="B1075" s="301"/>
      <c r="C1075" s="301"/>
      <c r="D1075" s="301"/>
      <c r="E1075" s="302">
        <f>+IF(入力表!F$12=0,入力表!B1085,入力表!J1085)</f>
        <v>0</v>
      </c>
      <c r="F1075" s="302"/>
      <c r="G1075" s="302"/>
      <c r="H1075" s="302" t="str">
        <f>IF(LEN(予定価格!G1073)=0,"",IF(AND(LEN(予定価格!G1073)=1,LEN(予定価格!H1073)=1),0,IF(入力表!$F$1951=0,"",入力表!F1085)))</f>
        <v/>
      </c>
      <c r="I1075" s="302"/>
      <c r="J1075" s="303"/>
      <c r="K1075" s="298"/>
      <c r="L1075" s="299"/>
      <c r="M1075" s="299"/>
    </row>
    <row r="1076" spans="1:13" ht="18" hidden="1" customHeight="1" x14ac:dyDescent="0.2">
      <c r="A1076" s="300">
        <f>+入力表!A1086</f>
        <v>0</v>
      </c>
      <c r="B1076" s="301"/>
      <c r="C1076" s="301"/>
      <c r="D1076" s="301"/>
      <c r="E1076" s="302">
        <f>+IF(入力表!F$12=0,入力表!B1086,入力表!J1086)</f>
        <v>0</v>
      </c>
      <c r="F1076" s="302"/>
      <c r="G1076" s="302"/>
      <c r="H1076" s="302" t="str">
        <f>IF(LEN(予定価格!G1074)=0,"",IF(AND(LEN(予定価格!G1074)=1,LEN(予定価格!H1074)=1),0,IF(入力表!$F$1951=0,"",入力表!F1086)))</f>
        <v/>
      </c>
      <c r="I1076" s="302"/>
      <c r="J1076" s="303"/>
      <c r="K1076" s="298"/>
      <c r="L1076" s="299"/>
      <c r="M1076" s="299"/>
    </row>
    <row r="1077" spans="1:13" ht="18" hidden="1" customHeight="1" x14ac:dyDescent="0.2">
      <c r="A1077" s="300">
        <f>+入力表!A1087</f>
        <v>0</v>
      </c>
      <c r="B1077" s="301"/>
      <c r="C1077" s="301"/>
      <c r="D1077" s="301"/>
      <c r="E1077" s="302">
        <f>+IF(入力表!F$12=0,入力表!B1087,入力表!J1087)</f>
        <v>0</v>
      </c>
      <c r="F1077" s="302"/>
      <c r="G1077" s="302"/>
      <c r="H1077" s="302" t="str">
        <f>IF(LEN(予定価格!G1075)=0,"",IF(AND(LEN(予定価格!G1075)=1,LEN(予定価格!H1075)=1),0,IF(入力表!$F$1951=0,"",入力表!F1087)))</f>
        <v/>
      </c>
      <c r="I1077" s="302"/>
      <c r="J1077" s="303"/>
      <c r="K1077" s="298"/>
      <c r="L1077" s="299"/>
      <c r="M1077" s="299"/>
    </row>
    <row r="1078" spans="1:13" ht="18" hidden="1" customHeight="1" x14ac:dyDescent="0.2">
      <c r="A1078" s="300">
        <f>+入力表!A1088</f>
        <v>0</v>
      </c>
      <c r="B1078" s="301"/>
      <c r="C1078" s="301"/>
      <c r="D1078" s="301"/>
      <c r="E1078" s="302">
        <f>+IF(入力表!F$12=0,入力表!B1088,入力表!J1088)</f>
        <v>0</v>
      </c>
      <c r="F1078" s="302"/>
      <c r="G1078" s="302"/>
      <c r="H1078" s="302" t="str">
        <f>IF(LEN(予定価格!G1076)=0,"",IF(AND(LEN(予定価格!G1076)=1,LEN(予定価格!H1076)=1),0,IF(入力表!$F$1951=0,"",入力表!F1088)))</f>
        <v/>
      </c>
      <c r="I1078" s="302"/>
      <c r="J1078" s="303"/>
      <c r="K1078" s="298"/>
      <c r="L1078" s="299"/>
      <c r="M1078" s="299"/>
    </row>
    <row r="1079" spans="1:13" ht="18" hidden="1" customHeight="1" x14ac:dyDescent="0.2">
      <c r="A1079" s="300">
        <f>+入力表!A1089</f>
        <v>0</v>
      </c>
      <c r="B1079" s="301"/>
      <c r="C1079" s="301"/>
      <c r="D1079" s="301"/>
      <c r="E1079" s="302">
        <f>+IF(入力表!F$12=0,入力表!B1089,入力表!J1089)</f>
        <v>0</v>
      </c>
      <c r="F1079" s="302"/>
      <c r="G1079" s="302"/>
      <c r="H1079" s="302" t="str">
        <f>IF(LEN(予定価格!G1077)=0,"",IF(AND(LEN(予定価格!G1077)=1,LEN(予定価格!H1077)=1),0,IF(入力表!$F$1951=0,"",入力表!F1089)))</f>
        <v/>
      </c>
      <c r="I1079" s="302"/>
      <c r="J1079" s="303"/>
      <c r="K1079" s="298"/>
      <c r="L1079" s="299"/>
      <c r="M1079" s="299"/>
    </row>
    <row r="1080" spans="1:13" ht="18" hidden="1" customHeight="1" x14ac:dyDescent="0.2">
      <c r="A1080" s="300">
        <f>+入力表!A1090</f>
        <v>0</v>
      </c>
      <c r="B1080" s="301"/>
      <c r="C1080" s="301"/>
      <c r="D1080" s="301"/>
      <c r="E1080" s="302">
        <f>+IF(入力表!F$12=0,入力表!B1090,入力表!J1090)</f>
        <v>0</v>
      </c>
      <c r="F1080" s="302"/>
      <c r="G1080" s="302"/>
      <c r="H1080" s="302" t="str">
        <f>IF(LEN(予定価格!G1078)=0,"",IF(AND(LEN(予定価格!G1078)=1,LEN(予定価格!H1078)=1),0,IF(入力表!$F$1951=0,"",入力表!F1090)))</f>
        <v/>
      </c>
      <c r="I1080" s="302"/>
      <c r="J1080" s="303"/>
      <c r="K1080" s="298"/>
      <c r="L1080" s="299"/>
      <c r="M1080" s="299"/>
    </row>
    <row r="1081" spans="1:13" ht="18" hidden="1" customHeight="1" x14ac:dyDescent="0.2">
      <c r="A1081" s="300">
        <f>+入力表!A1091</f>
        <v>0</v>
      </c>
      <c r="B1081" s="301"/>
      <c r="C1081" s="301"/>
      <c r="D1081" s="301"/>
      <c r="E1081" s="302">
        <f>+IF(入力表!F$12=0,入力表!B1091,入力表!J1091)</f>
        <v>0</v>
      </c>
      <c r="F1081" s="302"/>
      <c r="G1081" s="302"/>
      <c r="H1081" s="302" t="str">
        <f>IF(LEN(予定価格!G1079)=0,"",IF(AND(LEN(予定価格!G1079)=1,LEN(予定価格!H1079)=1),0,IF(入力表!$F$1951=0,"",入力表!F1091)))</f>
        <v/>
      </c>
      <c r="I1081" s="302"/>
      <c r="J1081" s="303"/>
      <c r="K1081" s="298"/>
      <c r="L1081" s="299"/>
      <c r="M1081" s="299"/>
    </row>
    <row r="1082" spans="1:13" ht="18" hidden="1" customHeight="1" x14ac:dyDescent="0.2">
      <c r="A1082" s="300">
        <f>+入力表!A1092</f>
        <v>0</v>
      </c>
      <c r="B1082" s="301"/>
      <c r="C1082" s="301"/>
      <c r="D1082" s="301"/>
      <c r="E1082" s="302">
        <f>+IF(入力表!F$12=0,入力表!B1092,入力表!J1092)</f>
        <v>0</v>
      </c>
      <c r="F1082" s="302"/>
      <c r="G1082" s="302"/>
      <c r="H1082" s="302" t="str">
        <f>IF(LEN(予定価格!G1080)=0,"",IF(AND(LEN(予定価格!G1080)=1,LEN(予定価格!H1080)=1),0,IF(入力表!$F$1951=0,"",入力表!F1092)))</f>
        <v/>
      </c>
      <c r="I1082" s="302"/>
      <c r="J1082" s="303"/>
      <c r="K1082" s="298"/>
      <c r="L1082" s="299"/>
      <c r="M1082" s="299"/>
    </row>
    <row r="1083" spans="1:13" ht="18" hidden="1" customHeight="1" x14ac:dyDescent="0.2">
      <c r="A1083" s="300">
        <f>+入力表!A1093</f>
        <v>0</v>
      </c>
      <c r="B1083" s="301"/>
      <c r="C1083" s="301"/>
      <c r="D1083" s="301"/>
      <c r="E1083" s="302">
        <f>+IF(入力表!F$12=0,入力表!B1093,入力表!J1093)</f>
        <v>0</v>
      </c>
      <c r="F1083" s="302"/>
      <c r="G1083" s="302"/>
      <c r="H1083" s="302" t="str">
        <f>IF(LEN(予定価格!G1081)=0,"",IF(AND(LEN(予定価格!G1081)=1,LEN(予定価格!H1081)=1),0,IF(入力表!$F$1951=0,"",入力表!F1093)))</f>
        <v/>
      </c>
      <c r="I1083" s="302"/>
      <c r="J1083" s="303"/>
      <c r="K1083" s="298"/>
      <c r="L1083" s="299"/>
      <c r="M1083" s="299"/>
    </row>
    <row r="1084" spans="1:13" ht="18" hidden="1" customHeight="1" x14ac:dyDescent="0.2">
      <c r="A1084" s="300">
        <f>+入力表!A1094</f>
        <v>0</v>
      </c>
      <c r="B1084" s="301"/>
      <c r="C1084" s="301"/>
      <c r="D1084" s="301"/>
      <c r="E1084" s="302">
        <f>+IF(入力表!F$12=0,入力表!B1094,入力表!J1094)</f>
        <v>0</v>
      </c>
      <c r="F1084" s="302"/>
      <c r="G1084" s="302"/>
      <c r="H1084" s="302" t="str">
        <f>IF(LEN(予定価格!G1082)=0,"",IF(AND(LEN(予定価格!G1082)=1,LEN(予定価格!H1082)=1),0,IF(入力表!$F$1951=0,"",入力表!F1094)))</f>
        <v/>
      </c>
      <c r="I1084" s="302"/>
      <c r="J1084" s="303"/>
      <c r="K1084" s="298"/>
      <c r="L1084" s="299"/>
      <c r="M1084" s="299"/>
    </row>
    <row r="1085" spans="1:13" ht="18" hidden="1" customHeight="1" x14ac:dyDescent="0.2">
      <c r="A1085" s="300">
        <f>+入力表!A1095</f>
        <v>0</v>
      </c>
      <c r="B1085" s="301"/>
      <c r="C1085" s="301"/>
      <c r="D1085" s="301"/>
      <c r="E1085" s="302">
        <f>+IF(入力表!F$12=0,入力表!B1095,入力表!J1095)</f>
        <v>0</v>
      </c>
      <c r="F1085" s="302"/>
      <c r="G1085" s="302"/>
      <c r="H1085" s="302" t="str">
        <f>IF(LEN(予定価格!G1083)=0,"",IF(AND(LEN(予定価格!G1083)=1,LEN(予定価格!H1083)=1),0,IF(入力表!$F$1951=0,"",入力表!F1095)))</f>
        <v/>
      </c>
      <c r="I1085" s="302"/>
      <c r="J1085" s="303"/>
      <c r="K1085" s="298"/>
      <c r="L1085" s="299"/>
      <c r="M1085" s="299"/>
    </row>
    <row r="1086" spans="1:13" ht="18" hidden="1" customHeight="1" x14ac:dyDescent="0.2">
      <c r="A1086" s="300">
        <f>+入力表!A1096</f>
        <v>0</v>
      </c>
      <c r="B1086" s="301"/>
      <c r="C1086" s="301"/>
      <c r="D1086" s="301"/>
      <c r="E1086" s="302">
        <f>+IF(入力表!F$12=0,入力表!B1096,入力表!J1096)</f>
        <v>0</v>
      </c>
      <c r="F1086" s="302"/>
      <c r="G1086" s="302"/>
      <c r="H1086" s="302" t="str">
        <f>IF(LEN(予定価格!G1084)=0,"",IF(AND(LEN(予定価格!G1084)=1,LEN(予定価格!H1084)=1),0,IF(入力表!$F$1951=0,"",入力表!F1096)))</f>
        <v/>
      </c>
      <c r="I1086" s="302"/>
      <c r="J1086" s="303"/>
      <c r="K1086" s="298"/>
      <c r="L1086" s="299"/>
      <c r="M1086" s="299"/>
    </row>
    <row r="1087" spans="1:13" ht="18" hidden="1" customHeight="1" x14ac:dyDescent="0.2">
      <c r="A1087" s="300">
        <f>+入力表!A1097</f>
        <v>0</v>
      </c>
      <c r="B1087" s="301"/>
      <c r="C1087" s="301"/>
      <c r="D1087" s="301"/>
      <c r="E1087" s="302">
        <f>+IF(入力表!F$12=0,入力表!B1097,入力表!J1097)</f>
        <v>0</v>
      </c>
      <c r="F1087" s="302"/>
      <c r="G1087" s="302"/>
      <c r="H1087" s="302" t="str">
        <f>IF(LEN(予定価格!G1085)=0,"",IF(AND(LEN(予定価格!G1085)=1,LEN(予定価格!H1085)=1),0,IF(入力表!$F$1951=0,"",入力表!F1097)))</f>
        <v/>
      </c>
      <c r="I1087" s="302"/>
      <c r="J1087" s="303"/>
      <c r="K1087" s="298"/>
      <c r="L1087" s="299"/>
      <c r="M1087" s="299"/>
    </row>
    <row r="1088" spans="1:13" ht="18" hidden="1" customHeight="1" x14ac:dyDescent="0.2">
      <c r="A1088" s="300">
        <f>+入力表!A1098</f>
        <v>0</v>
      </c>
      <c r="B1088" s="301"/>
      <c r="C1088" s="301"/>
      <c r="D1088" s="301"/>
      <c r="E1088" s="302">
        <f>+IF(入力表!F$12=0,入力表!B1098,入力表!J1098)</f>
        <v>0</v>
      </c>
      <c r="F1088" s="302"/>
      <c r="G1088" s="302"/>
      <c r="H1088" s="302" t="str">
        <f>IF(LEN(予定価格!G1086)=0,"",IF(AND(LEN(予定価格!G1086)=1,LEN(予定価格!H1086)=1),0,IF(入力表!$F$1951=0,"",入力表!F1098)))</f>
        <v/>
      </c>
      <c r="I1088" s="302"/>
      <c r="J1088" s="303"/>
      <c r="K1088" s="298"/>
      <c r="L1088" s="299"/>
      <c r="M1088" s="299"/>
    </row>
    <row r="1089" spans="1:13" ht="18" hidden="1" customHeight="1" x14ac:dyDescent="0.2">
      <c r="A1089" s="300">
        <f>+入力表!A1099</f>
        <v>0</v>
      </c>
      <c r="B1089" s="301"/>
      <c r="C1089" s="301"/>
      <c r="D1089" s="301"/>
      <c r="E1089" s="302">
        <f>+IF(入力表!F$12=0,入力表!B1099,入力表!J1099)</f>
        <v>0</v>
      </c>
      <c r="F1089" s="302"/>
      <c r="G1089" s="302"/>
      <c r="H1089" s="302" t="str">
        <f>IF(LEN(予定価格!G1087)=0,"",IF(AND(LEN(予定価格!G1087)=1,LEN(予定価格!H1087)=1),0,IF(入力表!$F$1951=0,"",入力表!F1099)))</f>
        <v/>
      </c>
      <c r="I1089" s="302"/>
      <c r="J1089" s="303"/>
      <c r="K1089" s="298"/>
      <c r="L1089" s="299"/>
      <c r="M1089" s="299"/>
    </row>
    <row r="1090" spans="1:13" ht="18" hidden="1" customHeight="1" x14ac:dyDescent="0.2">
      <c r="A1090" s="300">
        <f>+入力表!A1100</f>
        <v>0</v>
      </c>
      <c r="B1090" s="301"/>
      <c r="C1090" s="301"/>
      <c r="D1090" s="301"/>
      <c r="E1090" s="302">
        <f>+IF(入力表!F$12=0,入力表!B1100,入力表!J1100)</f>
        <v>0</v>
      </c>
      <c r="F1090" s="302"/>
      <c r="G1090" s="302"/>
      <c r="H1090" s="302" t="str">
        <f>IF(LEN(予定価格!G1088)=0,"",IF(AND(LEN(予定価格!G1088)=1,LEN(予定価格!H1088)=1),0,IF(入力表!$F$1951=0,"",入力表!F1100)))</f>
        <v/>
      </c>
      <c r="I1090" s="302"/>
      <c r="J1090" s="303"/>
      <c r="K1090" s="298"/>
      <c r="L1090" s="299"/>
      <c r="M1090" s="299"/>
    </row>
    <row r="1091" spans="1:13" ht="18" hidden="1" customHeight="1" x14ac:dyDescent="0.2">
      <c r="A1091" s="300">
        <f>+入力表!A1101</f>
        <v>0</v>
      </c>
      <c r="B1091" s="301"/>
      <c r="C1091" s="301"/>
      <c r="D1091" s="301"/>
      <c r="E1091" s="302">
        <f>+IF(入力表!F$12=0,入力表!B1101,入力表!J1101)</f>
        <v>0</v>
      </c>
      <c r="F1091" s="302"/>
      <c r="G1091" s="302"/>
      <c r="H1091" s="302" t="str">
        <f>IF(LEN(予定価格!G1089)=0,"",IF(AND(LEN(予定価格!G1089)=1,LEN(予定価格!H1089)=1),0,IF(入力表!$F$1951=0,"",入力表!F1101)))</f>
        <v/>
      </c>
      <c r="I1091" s="302"/>
      <c r="J1091" s="303"/>
      <c r="K1091" s="298"/>
      <c r="L1091" s="299"/>
      <c r="M1091" s="299"/>
    </row>
    <row r="1092" spans="1:13" ht="18" hidden="1" customHeight="1" x14ac:dyDescent="0.2">
      <c r="A1092" s="300">
        <f>+入力表!A1102</f>
        <v>0</v>
      </c>
      <c r="B1092" s="301"/>
      <c r="C1092" s="301"/>
      <c r="D1092" s="301"/>
      <c r="E1092" s="302">
        <f>+IF(入力表!F$12=0,入力表!B1102,入力表!J1102)</f>
        <v>0</v>
      </c>
      <c r="F1092" s="302"/>
      <c r="G1092" s="302"/>
      <c r="H1092" s="302" t="str">
        <f>IF(LEN(予定価格!G1090)=0,"",IF(AND(LEN(予定価格!G1090)=1,LEN(予定価格!H1090)=1),0,IF(入力表!$F$1951=0,"",入力表!F1102)))</f>
        <v/>
      </c>
      <c r="I1092" s="302"/>
      <c r="J1092" s="303"/>
      <c r="K1092" s="298"/>
      <c r="L1092" s="299"/>
      <c r="M1092" s="299"/>
    </row>
    <row r="1093" spans="1:13" ht="18" hidden="1" customHeight="1" x14ac:dyDescent="0.2">
      <c r="A1093" s="300">
        <f>+入力表!A1103</f>
        <v>0</v>
      </c>
      <c r="B1093" s="301"/>
      <c r="C1093" s="301"/>
      <c r="D1093" s="301"/>
      <c r="E1093" s="302">
        <f>+IF(入力表!F$12=0,入力表!B1103,入力表!J1103)</f>
        <v>0</v>
      </c>
      <c r="F1093" s="302"/>
      <c r="G1093" s="302"/>
      <c r="H1093" s="302" t="str">
        <f>IF(LEN(予定価格!G1091)=0,"",IF(AND(LEN(予定価格!G1091)=1,LEN(予定価格!H1091)=1),0,IF(入力表!$F$1951=0,"",入力表!F1103)))</f>
        <v/>
      </c>
      <c r="I1093" s="302"/>
      <c r="J1093" s="303"/>
      <c r="K1093" s="298"/>
      <c r="L1093" s="299"/>
      <c r="M1093" s="299"/>
    </row>
    <row r="1094" spans="1:13" ht="18" hidden="1" customHeight="1" x14ac:dyDescent="0.2">
      <c r="A1094" s="300">
        <f>+入力表!A1104</f>
        <v>0</v>
      </c>
      <c r="B1094" s="301"/>
      <c r="C1094" s="301"/>
      <c r="D1094" s="301"/>
      <c r="E1094" s="302">
        <f>+IF(入力表!F$12=0,入力表!B1104,入力表!J1104)</f>
        <v>0</v>
      </c>
      <c r="F1094" s="302"/>
      <c r="G1094" s="302"/>
      <c r="H1094" s="302" t="str">
        <f>IF(LEN(予定価格!G1092)=0,"",IF(AND(LEN(予定価格!G1092)=1,LEN(予定価格!H1092)=1),0,IF(入力表!$F$1951=0,"",入力表!F1104)))</f>
        <v/>
      </c>
      <c r="I1094" s="302"/>
      <c r="J1094" s="303"/>
      <c r="K1094" s="298"/>
      <c r="L1094" s="299"/>
      <c r="M1094" s="299"/>
    </row>
    <row r="1095" spans="1:13" ht="18" hidden="1" customHeight="1" x14ac:dyDescent="0.2">
      <c r="A1095" s="300">
        <f>+入力表!A1105</f>
        <v>0</v>
      </c>
      <c r="B1095" s="301"/>
      <c r="C1095" s="301"/>
      <c r="D1095" s="301"/>
      <c r="E1095" s="302">
        <f>+IF(入力表!F$12=0,入力表!B1105,入力表!J1105)</f>
        <v>0</v>
      </c>
      <c r="F1095" s="302"/>
      <c r="G1095" s="302"/>
      <c r="H1095" s="302" t="str">
        <f>IF(LEN(予定価格!G1093)=0,"",IF(AND(LEN(予定価格!G1093)=1,LEN(予定価格!H1093)=1),0,IF(入力表!$F$1951=0,"",入力表!F1105)))</f>
        <v/>
      </c>
      <c r="I1095" s="302"/>
      <c r="J1095" s="303"/>
      <c r="K1095" s="298"/>
      <c r="L1095" s="299"/>
      <c r="M1095" s="299"/>
    </row>
    <row r="1096" spans="1:13" ht="18" hidden="1" customHeight="1" x14ac:dyDescent="0.2">
      <c r="A1096" s="300">
        <f>+入力表!A1106</f>
        <v>0</v>
      </c>
      <c r="B1096" s="301"/>
      <c r="C1096" s="301"/>
      <c r="D1096" s="301"/>
      <c r="E1096" s="302">
        <f>+IF(入力表!F$12=0,入力表!B1106,入力表!J1106)</f>
        <v>0</v>
      </c>
      <c r="F1096" s="302"/>
      <c r="G1096" s="302"/>
      <c r="H1096" s="302" t="str">
        <f>IF(LEN(予定価格!G1094)=0,"",IF(AND(LEN(予定価格!G1094)=1,LEN(予定価格!H1094)=1),0,IF(入力表!$F$1951=0,"",入力表!F1106)))</f>
        <v/>
      </c>
      <c r="I1096" s="302"/>
      <c r="J1096" s="303"/>
      <c r="K1096" s="298"/>
      <c r="L1096" s="299"/>
      <c r="M1096" s="299"/>
    </row>
    <row r="1097" spans="1:13" ht="18" hidden="1" customHeight="1" x14ac:dyDescent="0.2">
      <c r="A1097" s="300">
        <f>+入力表!A1107</f>
        <v>0</v>
      </c>
      <c r="B1097" s="301"/>
      <c r="C1097" s="301"/>
      <c r="D1097" s="301"/>
      <c r="E1097" s="302">
        <f>+IF(入力表!F$12=0,入力表!B1107,入力表!J1107)</f>
        <v>0</v>
      </c>
      <c r="F1097" s="302"/>
      <c r="G1097" s="302"/>
      <c r="H1097" s="302" t="str">
        <f>IF(LEN(予定価格!G1095)=0,"",IF(AND(LEN(予定価格!G1095)=1,LEN(予定価格!H1095)=1),0,IF(入力表!$F$1951=0,"",入力表!F1107)))</f>
        <v/>
      </c>
      <c r="I1097" s="302"/>
      <c r="J1097" s="303"/>
      <c r="K1097" s="298"/>
      <c r="L1097" s="299"/>
      <c r="M1097" s="299"/>
    </row>
    <row r="1098" spans="1:13" ht="18" hidden="1" customHeight="1" x14ac:dyDescent="0.2">
      <c r="A1098" s="300">
        <f>+入力表!A1108</f>
        <v>0</v>
      </c>
      <c r="B1098" s="301"/>
      <c r="C1098" s="301"/>
      <c r="D1098" s="301"/>
      <c r="E1098" s="302">
        <f>+IF(入力表!F$12=0,入力表!B1108,入力表!J1108)</f>
        <v>0</v>
      </c>
      <c r="F1098" s="302"/>
      <c r="G1098" s="302"/>
      <c r="H1098" s="302" t="str">
        <f>IF(LEN(予定価格!G1096)=0,"",IF(AND(LEN(予定価格!G1096)=1,LEN(予定価格!H1096)=1),0,IF(入力表!$F$1951=0,"",入力表!F1108)))</f>
        <v/>
      </c>
      <c r="I1098" s="302"/>
      <c r="J1098" s="303"/>
      <c r="K1098" s="298"/>
      <c r="L1098" s="299"/>
      <c r="M1098" s="299"/>
    </row>
    <row r="1099" spans="1:13" ht="18" hidden="1" customHeight="1" x14ac:dyDescent="0.2">
      <c r="A1099" s="300">
        <f>+入力表!A1109</f>
        <v>0</v>
      </c>
      <c r="B1099" s="301"/>
      <c r="C1099" s="301"/>
      <c r="D1099" s="301"/>
      <c r="E1099" s="302">
        <f>+IF(入力表!F$12=0,入力表!B1109,入力表!J1109)</f>
        <v>0</v>
      </c>
      <c r="F1099" s="302"/>
      <c r="G1099" s="302"/>
      <c r="H1099" s="302" t="str">
        <f>IF(LEN(予定価格!G1097)=0,"",IF(AND(LEN(予定価格!G1097)=1,LEN(予定価格!H1097)=1),0,IF(入力表!$F$1951=0,"",入力表!F1109)))</f>
        <v/>
      </c>
      <c r="I1099" s="302"/>
      <c r="J1099" s="303"/>
      <c r="K1099" s="298"/>
      <c r="L1099" s="299"/>
      <c r="M1099" s="299"/>
    </row>
    <row r="1100" spans="1:13" ht="18" hidden="1" customHeight="1" x14ac:dyDescent="0.2">
      <c r="A1100" s="300">
        <f>+入力表!A1110</f>
        <v>0</v>
      </c>
      <c r="B1100" s="301"/>
      <c r="C1100" s="301"/>
      <c r="D1100" s="301"/>
      <c r="E1100" s="302">
        <f>+IF(入力表!F$12=0,入力表!B1110,入力表!J1110)</f>
        <v>0</v>
      </c>
      <c r="F1100" s="302"/>
      <c r="G1100" s="302"/>
      <c r="H1100" s="302" t="str">
        <f>IF(LEN(予定価格!G1098)=0,"",IF(AND(LEN(予定価格!G1098)=1,LEN(予定価格!H1098)=1),0,IF(入力表!$F$1951=0,"",入力表!F1110)))</f>
        <v/>
      </c>
      <c r="I1100" s="302"/>
      <c r="J1100" s="303"/>
      <c r="K1100" s="298"/>
      <c r="L1100" s="299"/>
      <c r="M1100" s="299"/>
    </row>
    <row r="1101" spans="1:13" ht="18" hidden="1" customHeight="1" x14ac:dyDescent="0.2">
      <c r="A1101" s="300">
        <f>+入力表!A1111</f>
        <v>0</v>
      </c>
      <c r="B1101" s="301"/>
      <c r="C1101" s="301"/>
      <c r="D1101" s="301"/>
      <c r="E1101" s="302">
        <f>+IF(入力表!F$12=0,入力表!B1111,入力表!J1111)</f>
        <v>0</v>
      </c>
      <c r="F1101" s="302"/>
      <c r="G1101" s="302"/>
      <c r="H1101" s="302" t="str">
        <f>IF(LEN(予定価格!G1099)=0,"",IF(AND(LEN(予定価格!G1099)=1,LEN(予定価格!H1099)=1),0,IF(入力表!$F$1951=0,"",入力表!F1111)))</f>
        <v/>
      </c>
      <c r="I1101" s="302"/>
      <c r="J1101" s="303"/>
      <c r="K1101" s="298">
        <f t="shared" ref="K1101" si="18">SUM(E1102:G1142)</f>
        <v>0</v>
      </c>
      <c r="L1101" s="299">
        <f>K1101*入力表!D2247</f>
        <v>0</v>
      </c>
      <c r="M1101" s="299">
        <f t="shared" ref="M1101" si="19">K1101+L1101</f>
        <v>0</v>
      </c>
    </row>
    <row r="1102" spans="1:13" ht="18" hidden="1" customHeight="1" x14ac:dyDescent="0.2">
      <c r="A1102" s="300">
        <f>+入力表!A1112</f>
        <v>0</v>
      </c>
      <c r="B1102" s="301"/>
      <c r="C1102" s="301"/>
      <c r="D1102" s="301"/>
      <c r="E1102" s="302">
        <f>+IF(入力表!F$12=0,入力表!B1112,入力表!J1112)</f>
        <v>0</v>
      </c>
      <c r="F1102" s="302"/>
      <c r="G1102" s="302"/>
      <c r="H1102" s="302" t="str">
        <f>IF(LEN(予定価格!G1100)=0,"",IF(AND(LEN(予定価格!G1100)=1,LEN(予定価格!H1100)=1),0,IF(入力表!$F$1951=0,"",入力表!F1112)))</f>
        <v/>
      </c>
      <c r="I1102" s="302"/>
      <c r="J1102" s="303"/>
      <c r="K1102" s="298"/>
      <c r="L1102" s="299"/>
      <c r="M1102" s="299"/>
    </row>
    <row r="1103" spans="1:13" ht="18" hidden="1" customHeight="1" x14ac:dyDescent="0.2">
      <c r="A1103" s="300">
        <f>+入力表!A1113</f>
        <v>0</v>
      </c>
      <c r="B1103" s="301"/>
      <c r="C1103" s="301"/>
      <c r="D1103" s="301"/>
      <c r="E1103" s="302">
        <f>+IF(入力表!F$12=0,入力表!B1113,入力表!J1113)</f>
        <v>0</v>
      </c>
      <c r="F1103" s="302"/>
      <c r="G1103" s="302"/>
      <c r="H1103" s="302" t="str">
        <f>IF(LEN(予定価格!G1101)=0,"",IF(AND(LEN(予定価格!G1101)=1,LEN(予定価格!H1101)=1),0,IF(入力表!$F$1951=0,"",入力表!F1113)))</f>
        <v/>
      </c>
      <c r="I1103" s="302"/>
      <c r="J1103" s="303"/>
      <c r="K1103" s="298"/>
      <c r="L1103" s="299"/>
      <c r="M1103" s="299"/>
    </row>
    <row r="1104" spans="1:13" ht="18" hidden="1" customHeight="1" x14ac:dyDescent="0.2">
      <c r="A1104" s="300">
        <f>+入力表!A1114</f>
        <v>0</v>
      </c>
      <c r="B1104" s="301"/>
      <c r="C1104" s="301"/>
      <c r="D1104" s="301"/>
      <c r="E1104" s="302">
        <f>+IF(入力表!F$12=0,入力表!B1114,入力表!J1114)</f>
        <v>0</v>
      </c>
      <c r="F1104" s="302"/>
      <c r="G1104" s="302"/>
      <c r="H1104" s="302" t="str">
        <f>IF(LEN(予定価格!G1102)=0,"",IF(AND(LEN(予定価格!G1102)=1,LEN(予定価格!H1102)=1),0,IF(入力表!$F$1951=0,"",入力表!F1114)))</f>
        <v/>
      </c>
      <c r="I1104" s="302"/>
      <c r="J1104" s="303"/>
      <c r="K1104" s="298"/>
      <c r="L1104" s="299"/>
      <c r="M1104" s="299"/>
    </row>
    <row r="1105" spans="1:13" ht="18" hidden="1" customHeight="1" x14ac:dyDescent="0.2">
      <c r="A1105" s="300">
        <f>+入力表!A1115</f>
        <v>0</v>
      </c>
      <c r="B1105" s="301"/>
      <c r="C1105" s="301"/>
      <c r="D1105" s="301"/>
      <c r="E1105" s="302">
        <f>+IF(入力表!F$12=0,入力表!B1115,入力表!J1115)</f>
        <v>0</v>
      </c>
      <c r="F1105" s="302"/>
      <c r="G1105" s="302"/>
      <c r="H1105" s="302" t="str">
        <f>IF(LEN(予定価格!G1103)=0,"",IF(AND(LEN(予定価格!G1103)=1,LEN(予定価格!H1103)=1),0,IF(入力表!$F$1951=0,"",入力表!F1115)))</f>
        <v/>
      </c>
      <c r="I1105" s="302"/>
      <c r="J1105" s="303"/>
      <c r="K1105" s="298"/>
      <c r="L1105" s="299"/>
      <c r="M1105" s="299"/>
    </row>
    <row r="1106" spans="1:13" ht="18" hidden="1" customHeight="1" x14ac:dyDescent="0.2">
      <c r="A1106" s="300">
        <f>+入力表!A1116</f>
        <v>0</v>
      </c>
      <c r="B1106" s="301"/>
      <c r="C1106" s="301"/>
      <c r="D1106" s="301"/>
      <c r="E1106" s="302">
        <f>+IF(入力表!F$12=0,入力表!B1116,入力表!J1116)</f>
        <v>0</v>
      </c>
      <c r="F1106" s="302"/>
      <c r="G1106" s="302"/>
      <c r="H1106" s="302" t="str">
        <f>IF(LEN(予定価格!G1104)=0,"",IF(AND(LEN(予定価格!G1104)=1,LEN(予定価格!H1104)=1),0,IF(入力表!$F$1951=0,"",入力表!F1116)))</f>
        <v/>
      </c>
      <c r="I1106" s="302"/>
      <c r="J1106" s="303"/>
      <c r="K1106" s="298"/>
      <c r="L1106" s="299"/>
      <c r="M1106" s="299"/>
    </row>
    <row r="1107" spans="1:13" ht="18" hidden="1" customHeight="1" x14ac:dyDescent="0.2">
      <c r="A1107" s="300">
        <f>+入力表!A1117</f>
        <v>0</v>
      </c>
      <c r="B1107" s="301"/>
      <c r="C1107" s="301"/>
      <c r="D1107" s="301"/>
      <c r="E1107" s="302">
        <f>+IF(入力表!F$12=0,入力表!B1117,入力表!J1117)</f>
        <v>0</v>
      </c>
      <c r="F1107" s="302"/>
      <c r="G1107" s="302"/>
      <c r="H1107" s="302" t="str">
        <f>IF(LEN(予定価格!G1105)=0,"",IF(AND(LEN(予定価格!G1105)=1,LEN(予定価格!H1105)=1),0,IF(入力表!$F$1951=0,"",入力表!F1117)))</f>
        <v/>
      </c>
      <c r="I1107" s="302"/>
      <c r="J1107" s="303"/>
      <c r="K1107" s="298"/>
      <c r="L1107" s="299"/>
      <c r="M1107" s="299"/>
    </row>
    <row r="1108" spans="1:13" ht="18" hidden="1" customHeight="1" x14ac:dyDescent="0.2">
      <c r="A1108" s="300">
        <f>+入力表!A1118</f>
        <v>0</v>
      </c>
      <c r="B1108" s="301"/>
      <c r="C1108" s="301"/>
      <c r="D1108" s="301"/>
      <c r="E1108" s="302">
        <f>+IF(入力表!F$12=0,入力表!B1118,入力表!J1118)</f>
        <v>0</v>
      </c>
      <c r="F1108" s="302"/>
      <c r="G1108" s="302"/>
      <c r="H1108" s="302" t="str">
        <f>IF(LEN(予定価格!G1106)=0,"",IF(AND(LEN(予定価格!G1106)=1,LEN(予定価格!H1106)=1),0,IF(入力表!$F$1951=0,"",入力表!F1118)))</f>
        <v/>
      </c>
      <c r="I1108" s="302"/>
      <c r="J1108" s="303"/>
      <c r="K1108" s="298"/>
      <c r="L1108" s="299"/>
      <c r="M1108" s="299"/>
    </row>
    <row r="1109" spans="1:13" ht="18" hidden="1" customHeight="1" x14ac:dyDescent="0.2">
      <c r="A1109" s="300">
        <f>+入力表!A1119</f>
        <v>0</v>
      </c>
      <c r="B1109" s="301"/>
      <c r="C1109" s="301"/>
      <c r="D1109" s="301"/>
      <c r="E1109" s="302">
        <f>+IF(入力表!F$12=0,入力表!B1119,入力表!J1119)</f>
        <v>0</v>
      </c>
      <c r="F1109" s="302"/>
      <c r="G1109" s="302"/>
      <c r="H1109" s="302" t="str">
        <f>IF(LEN(予定価格!G1107)=0,"",IF(AND(LEN(予定価格!G1107)=1,LEN(予定価格!H1107)=1),0,IF(入力表!$F$1951=0,"",入力表!F1119)))</f>
        <v/>
      </c>
      <c r="I1109" s="302"/>
      <c r="J1109" s="303"/>
      <c r="K1109" s="298"/>
      <c r="L1109" s="299"/>
      <c r="M1109" s="299"/>
    </row>
    <row r="1110" spans="1:13" ht="18" hidden="1" customHeight="1" x14ac:dyDescent="0.2">
      <c r="A1110" s="300">
        <f>+入力表!A1120</f>
        <v>0</v>
      </c>
      <c r="B1110" s="301"/>
      <c r="C1110" s="301"/>
      <c r="D1110" s="301"/>
      <c r="E1110" s="302">
        <f>+IF(入力表!F$12=0,入力表!B1120,入力表!J1120)</f>
        <v>0</v>
      </c>
      <c r="F1110" s="302"/>
      <c r="G1110" s="302"/>
      <c r="H1110" s="302" t="str">
        <f>IF(LEN(予定価格!G1108)=0,"",IF(AND(LEN(予定価格!G1108)=1,LEN(予定価格!H1108)=1),0,IF(入力表!$F$1951=0,"",入力表!F1120)))</f>
        <v/>
      </c>
      <c r="I1110" s="302"/>
      <c r="J1110" s="303"/>
      <c r="K1110" s="298"/>
      <c r="L1110" s="299"/>
      <c r="M1110" s="299"/>
    </row>
    <row r="1111" spans="1:13" ht="18" hidden="1" customHeight="1" x14ac:dyDescent="0.2">
      <c r="A1111" s="300">
        <f>+入力表!A1121</f>
        <v>0</v>
      </c>
      <c r="B1111" s="301"/>
      <c r="C1111" s="301"/>
      <c r="D1111" s="301"/>
      <c r="E1111" s="302">
        <f>+IF(入力表!F$12=0,入力表!B1121,入力表!J1121)</f>
        <v>0</v>
      </c>
      <c r="F1111" s="302"/>
      <c r="G1111" s="302"/>
      <c r="H1111" s="302" t="str">
        <f>IF(LEN(予定価格!G1109)=0,"",IF(AND(LEN(予定価格!G1109)=1,LEN(予定価格!H1109)=1),0,IF(入力表!$F$1951=0,"",入力表!F1121)))</f>
        <v/>
      </c>
      <c r="I1111" s="302"/>
      <c r="J1111" s="303"/>
      <c r="K1111" s="298"/>
      <c r="L1111" s="299"/>
      <c r="M1111" s="299"/>
    </row>
    <row r="1112" spans="1:13" ht="18" hidden="1" customHeight="1" x14ac:dyDescent="0.2">
      <c r="A1112" s="300">
        <f>+入力表!A1122</f>
        <v>0</v>
      </c>
      <c r="B1112" s="301"/>
      <c r="C1112" s="301"/>
      <c r="D1112" s="301"/>
      <c r="E1112" s="302">
        <f>+IF(入力表!F$12=0,入力表!B1122,入力表!J1122)</f>
        <v>0</v>
      </c>
      <c r="F1112" s="302"/>
      <c r="G1112" s="302"/>
      <c r="H1112" s="302" t="str">
        <f>IF(LEN(予定価格!G1110)=0,"",IF(AND(LEN(予定価格!G1110)=1,LEN(予定価格!H1110)=1),0,IF(入力表!$F$1951=0,"",入力表!F1122)))</f>
        <v/>
      </c>
      <c r="I1112" s="302"/>
      <c r="J1112" s="303"/>
      <c r="K1112" s="298"/>
      <c r="L1112" s="299"/>
      <c r="M1112" s="299"/>
    </row>
    <row r="1113" spans="1:13" ht="18" hidden="1" customHeight="1" x14ac:dyDescent="0.2">
      <c r="A1113" s="300">
        <f>+入力表!A1123</f>
        <v>0</v>
      </c>
      <c r="B1113" s="301"/>
      <c r="C1113" s="301"/>
      <c r="D1113" s="301"/>
      <c r="E1113" s="302">
        <f>+IF(入力表!F$12=0,入力表!B1123,入力表!J1123)</f>
        <v>0</v>
      </c>
      <c r="F1113" s="302"/>
      <c r="G1113" s="302"/>
      <c r="H1113" s="302" t="str">
        <f>IF(LEN(予定価格!G1111)=0,"",IF(AND(LEN(予定価格!G1111)=1,LEN(予定価格!H1111)=1),0,IF(入力表!$F$1951=0,"",入力表!F1123)))</f>
        <v/>
      </c>
      <c r="I1113" s="302"/>
      <c r="J1113" s="303"/>
      <c r="K1113" s="298"/>
      <c r="L1113" s="299"/>
      <c r="M1113" s="299"/>
    </row>
    <row r="1114" spans="1:13" ht="18" hidden="1" customHeight="1" x14ac:dyDescent="0.2">
      <c r="A1114" s="300">
        <f>+入力表!A1124</f>
        <v>0</v>
      </c>
      <c r="B1114" s="301"/>
      <c r="C1114" s="301"/>
      <c r="D1114" s="301"/>
      <c r="E1114" s="302">
        <f>+IF(入力表!F$12=0,入力表!B1124,入力表!J1124)</f>
        <v>0</v>
      </c>
      <c r="F1114" s="302"/>
      <c r="G1114" s="302"/>
      <c r="H1114" s="302" t="str">
        <f>IF(LEN(予定価格!G1112)=0,"",IF(AND(LEN(予定価格!G1112)=1,LEN(予定価格!H1112)=1),0,IF(入力表!$F$1951=0,"",入力表!F1124)))</f>
        <v/>
      </c>
      <c r="I1114" s="302"/>
      <c r="J1114" s="303"/>
      <c r="K1114" s="298"/>
      <c r="L1114" s="299"/>
      <c r="M1114" s="299"/>
    </row>
    <row r="1115" spans="1:13" ht="18" hidden="1" customHeight="1" x14ac:dyDescent="0.2">
      <c r="A1115" s="300">
        <f>+入力表!A1125</f>
        <v>0</v>
      </c>
      <c r="B1115" s="301"/>
      <c r="C1115" s="301"/>
      <c r="D1115" s="301"/>
      <c r="E1115" s="302">
        <f>+IF(入力表!F$12=0,入力表!B1125,入力表!J1125)</f>
        <v>0</v>
      </c>
      <c r="F1115" s="302"/>
      <c r="G1115" s="302"/>
      <c r="H1115" s="302" t="str">
        <f>IF(LEN(予定価格!G1113)=0,"",IF(AND(LEN(予定価格!G1113)=1,LEN(予定価格!H1113)=1),0,IF(入力表!$F$1951=0,"",入力表!F1125)))</f>
        <v/>
      </c>
      <c r="I1115" s="302"/>
      <c r="J1115" s="303"/>
      <c r="K1115" s="298"/>
      <c r="L1115" s="299"/>
      <c r="M1115" s="299"/>
    </row>
    <row r="1116" spans="1:13" ht="18" hidden="1" customHeight="1" x14ac:dyDescent="0.2">
      <c r="A1116" s="300">
        <f>+入力表!A1126</f>
        <v>0</v>
      </c>
      <c r="B1116" s="301"/>
      <c r="C1116" s="301"/>
      <c r="D1116" s="301"/>
      <c r="E1116" s="302">
        <f>+IF(入力表!F$12=0,入力表!B1126,入力表!J1126)</f>
        <v>0</v>
      </c>
      <c r="F1116" s="302"/>
      <c r="G1116" s="302"/>
      <c r="H1116" s="302" t="str">
        <f>IF(LEN(予定価格!G1114)=0,"",IF(AND(LEN(予定価格!G1114)=1,LEN(予定価格!H1114)=1),0,IF(入力表!$F$1951=0,"",入力表!F1126)))</f>
        <v/>
      </c>
      <c r="I1116" s="302"/>
      <c r="J1116" s="303"/>
      <c r="K1116" s="298"/>
      <c r="L1116" s="299"/>
      <c r="M1116" s="299"/>
    </row>
    <row r="1117" spans="1:13" ht="18" hidden="1" customHeight="1" x14ac:dyDescent="0.2">
      <c r="A1117" s="300">
        <f>+入力表!A1127</f>
        <v>0</v>
      </c>
      <c r="B1117" s="301"/>
      <c r="C1117" s="301"/>
      <c r="D1117" s="301"/>
      <c r="E1117" s="302">
        <f>+IF(入力表!F$12=0,入力表!B1127,入力表!J1127)</f>
        <v>0</v>
      </c>
      <c r="F1117" s="302"/>
      <c r="G1117" s="302"/>
      <c r="H1117" s="302" t="str">
        <f>IF(LEN(予定価格!G1115)=0,"",IF(AND(LEN(予定価格!G1115)=1,LEN(予定価格!H1115)=1),0,IF(入力表!$F$1951=0,"",入力表!F1127)))</f>
        <v/>
      </c>
      <c r="I1117" s="302"/>
      <c r="J1117" s="303"/>
      <c r="K1117" s="298"/>
      <c r="L1117" s="299"/>
      <c r="M1117" s="299"/>
    </row>
    <row r="1118" spans="1:13" ht="18" hidden="1" customHeight="1" x14ac:dyDescent="0.2">
      <c r="A1118" s="300">
        <f>+入力表!A1128</f>
        <v>0</v>
      </c>
      <c r="B1118" s="301"/>
      <c r="C1118" s="301"/>
      <c r="D1118" s="301"/>
      <c r="E1118" s="302">
        <f>+IF(入力表!F$12=0,入力表!B1128,入力表!J1128)</f>
        <v>0</v>
      </c>
      <c r="F1118" s="302"/>
      <c r="G1118" s="302"/>
      <c r="H1118" s="302" t="str">
        <f>IF(LEN(予定価格!G1116)=0,"",IF(AND(LEN(予定価格!G1116)=1,LEN(予定価格!H1116)=1),0,IF(入力表!$F$1951=0,"",入力表!F1128)))</f>
        <v/>
      </c>
      <c r="I1118" s="302"/>
      <c r="J1118" s="303"/>
      <c r="K1118" s="298"/>
      <c r="L1118" s="299"/>
      <c r="M1118" s="299"/>
    </row>
    <row r="1119" spans="1:13" ht="18" hidden="1" customHeight="1" x14ac:dyDescent="0.2">
      <c r="A1119" s="300">
        <f>+入力表!A1129</f>
        <v>0</v>
      </c>
      <c r="B1119" s="301"/>
      <c r="C1119" s="301"/>
      <c r="D1119" s="301"/>
      <c r="E1119" s="302">
        <f>+IF(入力表!F$12=0,入力表!B1129,入力表!J1129)</f>
        <v>0</v>
      </c>
      <c r="F1119" s="302"/>
      <c r="G1119" s="302"/>
      <c r="H1119" s="302" t="str">
        <f>IF(LEN(予定価格!G1117)=0,"",IF(AND(LEN(予定価格!G1117)=1,LEN(予定価格!H1117)=1),0,IF(入力表!$F$1951=0,"",入力表!F1129)))</f>
        <v/>
      </c>
      <c r="I1119" s="302"/>
      <c r="J1119" s="303"/>
      <c r="K1119" s="298"/>
      <c r="L1119" s="299"/>
      <c r="M1119" s="299"/>
    </row>
    <row r="1120" spans="1:13" ht="18" hidden="1" customHeight="1" x14ac:dyDescent="0.2">
      <c r="A1120" s="300">
        <f>+入力表!A1130</f>
        <v>0</v>
      </c>
      <c r="B1120" s="301"/>
      <c r="C1120" s="301"/>
      <c r="D1120" s="301"/>
      <c r="E1120" s="302">
        <f>+IF(入力表!F$12=0,入力表!B1130,入力表!J1130)</f>
        <v>0</v>
      </c>
      <c r="F1120" s="302"/>
      <c r="G1120" s="302"/>
      <c r="H1120" s="302" t="str">
        <f>IF(LEN(予定価格!G1118)=0,"",IF(AND(LEN(予定価格!G1118)=1,LEN(予定価格!H1118)=1),0,IF(入力表!$F$1951=0,"",入力表!F1130)))</f>
        <v/>
      </c>
      <c r="I1120" s="302"/>
      <c r="J1120" s="303"/>
      <c r="K1120" s="298"/>
      <c r="L1120" s="299"/>
      <c r="M1120" s="299"/>
    </row>
    <row r="1121" spans="1:13" ht="18" hidden="1" customHeight="1" x14ac:dyDescent="0.2">
      <c r="A1121" s="300">
        <f>+入力表!A1131</f>
        <v>0</v>
      </c>
      <c r="B1121" s="301"/>
      <c r="C1121" s="301"/>
      <c r="D1121" s="301"/>
      <c r="E1121" s="302">
        <f>+IF(入力表!F$12=0,入力表!B1131,入力表!J1131)</f>
        <v>0</v>
      </c>
      <c r="F1121" s="302"/>
      <c r="G1121" s="302"/>
      <c r="H1121" s="302" t="str">
        <f>IF(LEN(予定価格!G1119)=0,"",IF(AND(LEN(予定価格!G1119)=1,LEN(予定価格!H1119)=1),0,IF(入力表!$F$1951=0,"",入力表!F1131)))</f>
        <v/>
      </c>
      <c r="I1121" s="302"/>
      <c r="J1121" s="303"/>
      <c r="K1121" s="298"/>
      <c r="L1121" s="299"/>
      <c r="M1121" s="299"/>
    </row>
    <row r="1122" spans="1:13" ht="18" hidden="1" customHeight="1" x14ac:dyDescent="0.2">
      <c r="A1122" s="300">
        <f>+入力表!A1132</f>
        <v>0</v>
      </c>
      <c r="B1122" s="301"/>
      <c r="C1122" s="301"/>
      <c r="D1122" s="301"/>
      <c r="E1122" s="302">
        <f>+IF(入力表!F$12=0,入力表!B1132,入力表!J1132)</f>
        <v>0</v>
      </c>
      <c r="F1122" s="302"/>
      <c r="G1122" s="302"/>
      <c r="H1122" s="302" t="str">
        <f>IF(LEN(予定価格!G1120)=0,"",IF(AND(LEN(予定価格!G1120)=1,LEN(予定価格!H1120)=1),0,IF(入力表!$F$1951=0,"",入力表!F1132)))</f>
        <v/>
      </c>
      <c r="I1122" s="302"/>
      <c r="J1122" s="303"/>
      <c r="K1122" s="298"/>
      <c r="L1122" s="299"/>
      <c r="M1122" s="299"/>
    </row>
    <row r="1123" spans="1:13" ht="18" hidden="1" customHeight="1" x14ac:dyDescent="0.2">
      <c r="A1123" s="300">
        <f>+入力表!A1133</f>
        <v>0</v>
      </c>
      <c r="B1123" s="301"/>
      <c r="C1123" s="301"/>
      <c r="D1123" s="301"/>
      <c r="E1123" s="302">
        <f>+IF(入力表!F$12=0,入力表!B1133,入力表!J1133)</f>
        <v>0</v>
      </c>
      <c r="F1123" s="302"/>
      <c r="G1123" s="302"/>
      <c r="H1123" s="302" t="str">
        <f>IF(LEN(予定価格!G1121)=0,"",IF(AND(LEN(予定価格!G1121)=1,LEN(予定価格!H1121)=1),0,IF(入力表!$F$1951=0,"",入力表!F1133)))</f>
        <v/>
      </c>
      <c r="I1123" s="302"/>
      <c r="J1123" s="303"/>
      <c r="K1123" s="298"/>
      <c r="L1123" s="299"/>
      <c r="M1123" s="299"/>
    </row>
    <row r="1124" spans="1:13" ht="18" hidden="1" customHeight="1" x14ac:dyDescent="0.2">
      <c r="A1124" s="300">
        <f>+入力表!A1134</f>
        <v>0</v>
      </c>
      <c r="B1124" s="301"/>
      <c r="C1124" s="301"/>
      <c r="D1124" s="301"/>
      <c r="E1124" s="302">
        <f>+IF(入力表!F$12=0,入力表!B1134,入力表!J1134)</f>
        <v>0</v>
      </c>
      <c r="F1124" s="302"/>
      <c r="G1124" s="302"/>
      <c r="H1124" s="302" t="str">
        <f>IF(LEN(予定価格!G1122)=0,"",IF(AND(LEN(予定価格!G1122)=1,LEN(予定価格!H1122)=1),0,IF(入力表!$F$1951=0,"",入力表!F1134)))</f>
        <v/>
      </c>
      <c r="I1124" s="302"/>
      <c r="J1124" s="303"/>
      <c r="K1124" s="298"/>
      <c r="L1124" s="299"/>
      <c r="M1124" s="299"/>
    </row>
    <row r="1125" spans="1:13" ht="18" hidden="1" customHeight="1" x14ac:dyDescent="0.2">
      <c r="A1125" s="300">
        <f>+入力表!A1135</f>
        <v>0</v>
      </c>
      <c r="B1125" s="301"/>
      <c r="C1125" s="301"/>
      <c r="D1125" s="301"/>
      <c r="E1125" s="302">
        <f>+IF(入力表!F$12=0,入力表!B1135,入力表!J1135)</f>
        <v>0</v>
      </c>
      <c r="F1125" s="302"/>
      <c r="G1125" s="302"/>
      <c r="H1125" s="302" t="str">
        <f>IF(LEN(予定価格!G1123)=0,"",IF(AND(LEN(予定価格!G1123)=1,LEN(予定価格!H1123)=1),0,IF(入力表!$F$1951=0,"",入力表!F1135)))</f>
        <v/>
      </c>
      <c r="I1125" s="302"/>
      <c r="J1125" s="303"/>
      <c r="K1125" s="298"/>
      <c r="L1125" s="299"/>
      <c r="M1125" s="299"/>
    </row>
    <row r="1126" spans="1:13" ht="18" hidden="1" customHeight="1" x14ac:dyDescent="0.2">
      <c r="A1126" s="300">
        <f>+入力表!A1136</f>
        <v>0</v>
      </c>
      <c r="B1126" s="301"/>
      <c r="C1126" s="301"/>
      <c r="D1126" s="301"/>
      <c r="E1126" s="302">
        <f>+IF(入力表!F$12=0,入力表!B1136,入力表!J1136)</f>
        <v>0</v>
      </c>
      <c r="F1126" s="302"/>
      <c r="G1126" s="302"/>
      <c r="H1126" s="302" t="str">
        <f>IF(LEN(予定価格!G1124)=0,"",IF(AND(LEN(予定価格!G1124)=1,LEN(予定価格!H1124)=1),0,IF(入力表!$F$1951=0,"",入力表!F1136)))</f>
        <v/>
      </c>
      <c r="I1126" s="302"/>
      <c r="J1126" s="303"/>
      <c r="K1126" s="298"/>
      <c r="L1126" s="299"/>
      <c r="M1126" s="299"/>
    </row>
    <row r="1127" spans="1:13" ht="18" hidden="1" customHeight="1" x14ac:dyDescent="0.2">
      <c r="A1127" s="300">
        <f>+入力表!A1137</f>
        <v>0</v>
      </c>
      <c r="B1127" s="301"/>
      <c r="C1127" s="301"/>
      <c r="D1127" s="301"/>
      <c r="E1127" s="302">
        <f>+IF(入力表!F$12=0,入力表!B1137,入力表!J1137)</f>
        <v>0</v>
      </c>
      <c r="F1127" s="302"/>
      <c r="G1127" s="302"/>
      <c r="H1127" s="302" t="str">
        <f>IF(LEN(予定価格!G1125)=0,"",IF(AND(LEN(予定価格!G1125)=1,LEN(予定価格!H1125)=1),0,IF(入力表!$F$1951=0,"",入力表!F1137)))</f>
        <v/>
      </c>
      <c r="I1127" s="302"/>
      <c r="J1127" s="303"/>
      <c r="K1127" s="298"/>
      <c r="L1127" s="299"/>
      <c r="M1127" s="299"/>
    </row>
    <row r="1128" spans="1:13" ht="18" hidden="1" customHeight="1" x14ac:dyDescent="0.2">
      <c r="A1128" s="300">
        <f>+入力表!A1138</f>
        <v>0</v>
      </c>
      <c r="B1128" s="301"/>
      <c r="C1128" s="301"/>
      <c r="D1128" s="301"/>
      <c r="E1128" s="302">
        <f>+IF(入力表!F$12=0,入力表!B1138,入力表!J1138)</f>
        <v>0</v>
      </c>
      <c r="F1128" s="302"/>
      <c r="G1128" s="302"/>
      <c r="H1128" s="302" t="str">
        <f>IF(LEN(予定価格!G1126)=0,"",IF(AND(LEN(予定価格!G1126)=1,LEN(予定価格!H1126)=1),0,IF(入力表!$F$1951=0,"",入力表!F1138)))</f>
        <v/>
      </c>
      <c r="I1128" s="302"/>
      <c r="J1128" s="303"/>
      <c r="K1128" s="298"/>
      <c r="L1128" s="299"/>
      <c r="M1128" s="299"/>
    </row>
    <row r="1129" spans="1:13" ht="18" hidden="1" customHeight="1" x14ac:dyDescent="0.2">
      <c r="A1129" s="300">
        <f>+入力表!A1139</f>
        <v>0</v>
      </c>
      <c r="B1129" s="301"/>
      <c r="C1129" s="301"/>
      <c r="D1129" s="301"/>
      <c r="E1129" s="302">
        <f>+IF(入力表!F$12=0,入力表!B1139,入力表!J1139)</f>
        <v>0</v>
      </c>
      <c r="F1129" s="302"/>
      <c r="G1129" s="302"/>
      <c r="H1129" s="302" t="str">
        <f>IF(LEN(予定価格!G1127)=0,"",IF(AND(LEN(予定価格!G1127)=1,LEN(予定価格!H1127)=1),0,IF(入力表!$F$1951=0,"",入力表!F1139)))</f>
        <v/>
      </c>
      <c r="I1129" s="302"/>
      <c r="J1129" s="303"/>
      <c r="K1129" s="298"/>
      <c r="L1129" s="299"/>
      <c r="M1129" s="299"/>
    </row>
    <row r="1130" spans="1:13" ht="18" hidden="1" customHeight="1" x14ac:dyDescent="0.2">
      <c r="A1130" s="300">
        <f>+入力表!A1140</f>
        <v>0</v>
      </c>
      <c r="B1130" s="301"/>
      <c r="C1130" s="301"/>
      <c r="D1130" s="301"/>
      <c r="E1130" s="302">
        <f>+IF(入力表!F$12=0,入力表!B1140,入力表!J1140)</f>
        <v>0</v>
      </c>
      <c r="F1130" s="302"/>
      <c r="G1130" s="302"/>
      <c r="H1130" s="302" t="str">
        <f>IF(LEN(予定価格!G1128)=0,"",IF(AND(LEN(予定価格!G1128)=1,LEN(予定価格!H1128)=1),0,IF(入力表!$F$1951=0,"",入力表!F1140)))</f>
        <v/>
      </c>
      <c r="I1130" s="302"/>
      <c r="J1130" s="303"/>
      <c r="K1130" s="298"/>
      <c r="L1130" s="299"/>
      <c r="M1130" s="299"/>
    </row>
    <row r="1131" spans="1:13" ht="18" hidden="1" customHeight="1" x14ac:dyDescent="0.2">
      <c r="A1131" s="300">
        <f>+入力表!A1141</f>
        <v>0</v>
      </c>
      <c r="B1131" s="301"/>
      <c r="C1131" s="301"/>
      <c r="D1131" s="301"/>
      <c r="E1131" s="302">
        <f>+IF(入力表!F$12=0,入力表!B1141,入力表!J1141)</f>
        <v>0</v>
      </c>
      <c r="F1131" s="302"/>
      <c r="G1131" s="302"/>
      <c r="H1131" s="302" t="str">
        <f>IF(LEN(予定価格!G1129)=0,"",IF(AND(LEN(予定価格!G1129)=1,LEN(予定価格!H1129)=1),0,IF(入力表!$F$1951=0,"",入力表!F1141)))</f>
        <v/>
      </c>
      <c r="I1131" s="302"/>
      <c r="J1131" s="303"/>
      <c r="K1131" s="298"/>
      <c r="L1131" s="299"/>
      <c r="M1131" s="299"/>
    </row>
    <row r="1132" spans="1:13" ht="18" hidden="1" customHeight="1" x14ac:dyDescent="0.2">
      <c r="A1132" s="300">
        <f>+入力表!A1142</f>
        <v>0</v>
      </c>
      <c r="B1132" s="301"/>
      <c r="C1132" s="301"/>
      <c r="D1132" s="301"/>
      <c r="E1132" s="302">
        <f>+IF(入力表!F$12=0,入力表!B1142,入力表!J1142)</f>
        <v>0</v>
      </c>
      <c r="F1132" s="302"/>
      <c r="G1132" s="302"/>
      <c r="H1132" s="302" t="str">
        <f>IF(LEN(予定価格!G1130)=0,"",IF(AND(LEN(予定価格!G1130)=1,LEN(予定価格!H1130)=1),0,IF(入力表!$F$1951=0,"",入力表!F1142)))</f>
        <v/>
      </c>
      <c r="I1132" s="302"/>
      <c r="J1132" s="303"/>
      <c r="K1132" s="298"/>
      <c r="L1132" s="299"/>
      <c r="M1132" s="299"/>
    </row>
    <row r="1133" spans="1:13" ht="18" hidden="1" customHeight="1" x14ac:dyDescent="0.2">
      <c r="A1133" s="300">
        <f>+入力表!A1143</f>
        <v>0</v>
      </c>
      <c r="B1133" s="301"/>
      <c r="C1133" s="301"/>
      <c r="D1133" s="301"/>
      <c r="E1133" s="302">
        <f>+IF(入力表!F$12=0,入力表!B1143,入力表!J1143)</f>
        <v>0</v>
      </c>
      <c r="F1133" s="302"/>
      <c r="G1133" s="302"/>
      <c r="H1133" s="302" t="str">
        <f>IF(LEN(予定価格!G1131)=0,"",IF(AND(LEN(予定価格!G1131)=1,LEN(予定価格!H1131)=1),0,IF(入力表!$F$1951=0,"",入力表!F1143)))</f>
        <v/>
      </c>
      <c r="I1133" s="302"/>
      <c r="J1133" s="303"/>
      <c r="K1133" s="298"/>
      <c r="L1133" s="299"/>
      <c r="M1133" s="299"/>
    </row>
    <row r="1134" spans="1:13" ht="18" hidden="1" customHeight="1" x14ac:dyDescent="0.2">
      <c r="A1134" s="300">
        <f>+入力表!A1144</f>
        <v>0</v>
      </c>
      <c r="B1134" s="301"/>
      <c r="C1134" s="301"/>
      <c r="D1134" s="301"/>
      <c r="E1134" s="302">
        <f>+IF(入力表!F$12=0,入力表!B1144,入力表!J1144)</f>
        <v>0</v>
      </c>
      <c r="F1134" s="302"/>
      <c r="G1134" s="302"/>
      <c r="H1134" s="302" t="str">
        <f>IF(LEN(予定価格!G1132)=0,"",IF(AND(LEN(予定価格!G1132)=1,LEN(予定価格!H1132)=1),0,IF(入力表!$F$1951=0,"",入力表!F1144)))</f>
        <v/>
      </c>
      <c r="I1134" s="302"/>
      <c r="J1134" s="303"/>
      <c r="K1134" s="298"/>
      <c r="L1134" s="299"/>
      <c r="M1134" s="299"/>
    </row>
    <row r="1135" spans="1:13" ht="18" hidden="1" customHeight="1" x14ac:dyDescent="0.2">
      <c r="A1135" s="300">
        <f>+入力表!A1145</f>
        <v>0</v>
      </c>
      <c r="B1135" s="301"/>
      <c r="C1135" s="301"/>
      <c r="D1135" s="301"/>
      <c r="E1135" s="302">
        <f>+IF(入力表!F$12=0,入力表!B1145,入力表!J1145)</f>
        <v>0</v>
      </c>
      <c r="F1135" s="302"/>
      <c r="G1135" s="302"/>
      <c r="H1135" s="302" t="str">
        <f>IF(LEN(予定価格!G1133)=0,"",IF(AND(LEN(予定価格!G1133)=1,LEN(予定価格!H1133)=1),0,IF(入力表!$F$1951=0,"",入力表!F1145)))</f>
        <v/>
      </c>
      <c r="I1135" s="302"/>
      <c r="J1135" s="303"/>
      <c r="K1135" s="298"/>
      <c r="L1135" s="299"/>
      <c r="M1135" s="299"/>
    </row>
    <row r="1136" spans="1:13" ht="18" hidden="1" customHeight="1" x14ac:dyDescent="0.2">
      <c r="A1136" s="300">
        <f>+入力表!A1146</f>
        <v>0</v>
      </c>
      <c r="B1136" s="301"/>
      <c r="C1136" s="301"/>
      <c r="D1136" s="301"/>
      <c r="E1136" s="302">
        <f>+IF(入力表!F$12=0,入力表!B1146,入力表!J1146)</f>
        <v>0</v>
      </c>
      <c r="F1136" s="302"/>
      <c r="G1136" s="302"/>
      <c r="H1136" s="302" t="str">
        <f>IF(LEN(予定価格!G1134)=0,"",IF(AND(LEN(予定価格!G1134)=1,LEN(予定価格!H1134)=1),0,IF(入力表!$F$1951=0,"",入力表!F1146)))</f>
        <v/>
      </c>
      <c r="I1136" s="302"/>
      <c r="J1136" s="303"/>
      <c r="K1136" s="298"/>
      <c r="L1136" s="299"/>
      <c r="M1136" s="299"/>
    </row>
    <row r="1137" spans="1:13" ht="18" hidden="1" customHeight="1" x14ac:dyDescent="0.2">
      <c r="A1137" s="300">
        <f>+入力表!A1147</f>
        <v>0</v>
      </c>
      <c r="B1137" s="301"/>
      <c r="C1137" s="301"/>
      <c r="D1137" s="301"/>
      <c r="E1137" s="302">
        <f>+IF(入力表!F$12=0,入力表!B1147,入力表!J1147)</f>
        <v>0</v>
      </c>
      <c r="F1137" s="302"/>
      <c r="G1137" s="302"/>
      <c r="H1137" s="302" t="str">
        <f>IF(LEN(予定価格!G1135)=0,"",IF(AND(LEN(予定価格!G1135)=1,LEN(予定価格!H1135)=1),0,IF(入力表!$F$1951=0,"",入力表!F1147)))</f>
        <v/>
      </c>
      <c r="I1137" s="302"/>
      <c r="J1137" s="303"/>
      <c r="K1137" s="298"/>
      <c r="L1137" s="299"/>
      <c r="M1137" s="299"/>
    </row>
    <row r="1138" spans="1:13" ht="18" hidden="1" customHeight="1" x14ac:dyDescent="0.2">
      <c r="A1138" s="300">
        <f>+入力表!A1148</f>
        <v>0</v>
      </c>
      <c r="B1138" s="301"/>
      <c r="C1138" s="301"/>
      <c r="D1138" s="301"/>
      <c r="E1138" s="302">
        <f>+IF(入力表!F$12=0,入力表!B1148,入力表!J1148)</f>
        <v>0</v>
      </c>
      <c r="F1138" s="302"/>
      <c r="G1138" s="302"/>
      <c r="H1138" s="302" t="str">
        <f>IF(LEN(予定価格!G1136)=0,"",IF(AND(LEN(予定価格!G1136)=1,LEN(予定価格!H1136)=1),0,IF(入力表!$F$1951=0,"",入力表!F1148)))</f>
        <v/>
      </c>
      <c r="I1138" s="302"/>
      <c r="J1138" s="303"/>
      <c r="K1138" s="298"/>
      <c r="L1138" s="299"/>
      <c r="M1138" s="299"/>
    </row>
    <row r="1139" spans="1:13" ht="18" hidden="1" customHeight="1" x14ac:dyDescent="0.2">
      <c r="A1139" s="300">
        <f>+入力表!A1149</f>
        <v>0</v>
      </c>
      <c r="B1139" s="301"/>
      <c r="C1139" s="301"/>
      <c r="D1139" s="301"/>
      <c r="E1139" s="302">
        <f>+IF(入力表!F$12=0,入力表!B1149,入力表!J1149)</f>
        <v>0</v>
      </c>
      <c r="F1139" s="302"/>
      <c r="G1139" s="302"/>
      <c r="H1139" s="302" t="str">
        <f>IF(LEN(予定価格!G1137)=0,"",IF(AND(LEN(予定価格!G1137)=1,LEN(予定価格!H1137)=1),0,IF(入力表!$F$1951=0,"",入力表!F1149)))</f>
        <v/>
      </c>
      <c r="I1139" s="302"/>
      <c r="J1139" s="303"/>
      <c r="K1139" s="298"/>
      <c r="L1139" s="299"/>
      <c r="M1139" s="299"/>
    </row>
    <row r="1140" spans="1:13" ht="18" hidden="1" customHeight="1" x14ac:dyDescent="0.2">
      <c r="A1140" s="300">
        <f>+入力表!A1150</f>
        <v>0</v>
      </c>
      <c r="B1140" s="301"/>
      <c r="C1140" s="301"/>
      <c r="D1140" s="301"/>
      <c r="E1140" s="302">
        <f>+IF(入力表!F$12=0,入力表!B1150,入力表!J1150)</f>
        <v>0</v>
      </c>
      <c r="F1140" s="302"/>
      <c r="G1140" s="302"/>
      <c r="H1140" s="302" t="str">
        <f>IF(LEN(予定価格!G1138)=0,"",IF(AND(LEN(予定価格!G1138)=1,LEN(予定価格!H1138)=1),0,IF(入力表!$F$1951=0,"",入力表!F1150)))</f>
        <v/>
      </c>
      <c r="I1140" s="302"/>
      <c r="J1140" s="303"/>
      <c r="K1140" s="298"/>
      <c r="L1140" s="299"/>
      <c r="M1140" s="299"/>
    </row>
    <row r="1141" spans="1:13" ht="18" hidden="1" customHeight="1" x14ac:dyDescent="0.2">
      <c r="A1141" s="300">
        <f>+入力表!A1151</f>
        <v>0</v>
      </c>
      <c r="B1141" s="301"/>
      <c r="C1141" s="301"/>
      <c r="D1141" s="301"/>
      <c r="E1141" s="302">
        <f>+IF(入力表!F$12=0,入力表!B1151,入力表!J1151)</f>
        <v>0</v>
      </c>
      <c r="F1141" s="302"/>
      <c r="G1141" s="302"/>
      <c r="H1141" s="302" t="str">
        <f>IF(LEN(予定価格!G1139)=0,"",IF(AND(LEN(予定価格!G1139)=1,LEN(予定価格!H1139)=1),0,IF(入力表!$F$1951=0,"",入力表!F1151)))</f>
        <v/>
      </c>
      <c r="I1141" s="302"/>
      <c r="J1141" s="303"/>
      <c r="K1141" s="298"/>
      <c r="L1141" s="299"/>
      <c r="M1141" s="299"/>
    </row>
    <row r="1142" spans="1:13" ht="18" hidden="1" customHeight="1" x14ac:dyDescent="0.2">
      <c r="A1142" s="300">
        <f>+入力表!A1152</f>
        <v>0</v>
      </c>
      <c r="B1142" s="301"/>
      <c r="C1142" s="301"/>
      <c r="D1142" s="301"/>
      <c r="E1142" s="302">
        <f>+IF(入力表!F$12=0,入力表!B1152,入力表!J1152)</f>
        <v>0</v>
      </c>
      <c r="F1142" s="302"/>
      <c r="G1142" s="302"/>
      <c r="H1142" s="302" t="str">
        <f>IF(LEN(予定価格!G1140)=0,"",IF(AND(LEN(予定価格!G1140)=1,LEN(予定価格!H1140)=1),0,IF(入力表!$F$1951=0,"",入力表!F1152)))</f>
        <v/>
      </c>
      <c r="I1142" s="302"/>
      <c r="J1142" s="303"/>
      <c r="K1142" s="298"/>
      <c r="L1142" s="299"/>
      <c r="M1142" s="299"/>
    </row>
    <row r="1143" spans="1:13" ht="18" hidden="1" customHeight="1" x14ac:dyDescent="0.2">
      <c r="A1143" s="300">
        <f>+入力表!A1153</f>
        <v>0</v>
      </c>
      <c r="B1143" s="301"/>
      <c r="C1143" s="301"/>
      <c r="D1143" s="301"/>
      <c r="E1143" s="302">
        <f>+IF(入力表!F$12=0,入力表!B1153,入力表!J1153)</f>
        <v>0</v>
      </c>
      <c r="F1143" s="302"/>
      <c r="G1143" s="302"/>
      <c r="H1143" s="302" t="str">
        <f>IF(LEN(予定価格!G1141)=0,"",IF(AND(LEN(予定価格!G1141)=1,LEN(予定価格!H1141)=1),0,IF(入力表!$F$1951=0,"",入力表!F1153)))</f>
        <v/>
      </c>
      <c r="I1143" s="302"/>
      <c r="J1143" s="303"/>
      <c r="K1143" s="298">
        <f t="shared" ref="K1143" si="20">SUM(E1144:G1184)</f>
        <v>0</v>
      </c>
      <c r="L1143" s="299">
        <f>K1143*入力表!D2289</f>
        <v>0</v>
      </c>
      <c r="M1143" s="299">
        <f t="shared" ref="M1143" si="21">K1143+L1143</f>
        <v>0</v>
      </c>
    </row>
    <row r="1144" spans="1:13" ht="18" hidden="1" customHeight="1" x14ac:dyDescent="0.2">
      <c r="A1144" s="300">
        <f>+入力表!A1154</f>
        <v>0</v>
      </c>
      <c r="B1144" s="301"/>
      <c r="C1144" s="301"/>
      <c r="D1144" s="301"/>
      <c r="E1144" s="302">
        <f>+IF(入力表!F$12=0,入力表!B1154,入力表!J1154)</f>
        <v>0</v>
      </c>
      <c r="F1144" s="302"/>
      <c r="G1144" s="302"/>
      <c r="H1144" s="302" t="str">
        <f>IF(LEN(予定価格!G1142)=0,"",IF(AND(LEN(予定価格!G1142)=1,LEN(予定価格!H1142)=1),0,IF(入力表!$F$1951=0,"",入力表!F1154)))</f>
        <v/>
      </c>
      <c r="I1144" s="302"/>
      <c r="J1144" s="303"/>
      <c r="K1144" s="298"/>
      <c r="L1144" s="299"/>
      <c r="M1144" s="299"/>
    </row>
    <row r="1145" spans="1:13" ht="18" hidden="1" customHeight="1" x14ac:dyDescent="0.2">
      <c r="A1145" s="300">
        <f>+入力表!A1155</f>
        <v>0</v>
      </c>
      <c r="B1145" s="301"/>
      <c r="C1145" s="301"/>
      <c r="D1145" s="301"/>
      <c r="E1145" s="302">
        <f>+IF(入力表!F$12=0,入力表!B1155,入力表!J1155)</f>
        <v>0</v>
      </c>
      <c r="F1145" s="302"/>
      <c r="G1145" s="302"/>
      <c r="H1145" s="302" t="str">
        <f>IF(LEN(予定価格!G1143)=0,"",IF(AND(LEN(予定価格!G1143)=1,LEN(予定価格!H1143)=1),0,IF(入力表!$F$1951=0,"",入力表!F1155)))</f>
        <v/>
      </c>
      <c r="I1145" s="302"/>
      <c r="J1145" s="303"/>
      <c r="K1145" s="298"/>
      <c r="L1145" s="299"/>
      <c r="M1145" s="299"/>
    </row>
    <row r="1146" spans="1:13" ht="18" hidden="1" customHeight="1" x14ac:dyDescent="0.2">
      <c r="A1146" s="300">
        <f>+入力表!A1156</f>
        <v>0</v>
      </c>
      <c r="B1146" s="301"/>
      <c r="C1146" s="301"/>
      <c r="D1146" s="301"/>
      <c r="E1146" s="302">
        <f>+IF(入力表!F$12=0,入力表!B1156,入力表!J1156)</f>
        <v>0</v>
      </c>
      <c r="F1146" s="302"/>
      <c r="G1146" s="302"/>
      <c r="H1146" s="302" t="str">
        <f>IF(LEN(予定価格!G1144)=0,"",IF(AND(LEN(予定価格!G1144)=1,LEN(予定価格!H1144)=1),0,IF(入力表!$F$1951=0,"",入力表!F1156)))</f>
        <v/>
      </c>
      <c r="I1146" s="302"/>
      <c r="J1146" s="303"/>
      <c r="K1146" s="298"/>
      <c r="L1146" s="299"/>
      <c r="M1146" s="299"/>
    </row>
    <row r="1147" spans="1:13" ht="18" hidden="1" customHeight="1" x14ac:dyDescent="0.2">
      <c r="A1147" s="300">
        <f>+入力表!A1157</f>
        <v>0</v>
      </c>
      <c r="B1147" s="301"/>
      <c r="C1147" s="301"/>
      <c r="D1147" s="301"/>
      <c r="E1147" s="302">
        <f>+IF(入力表!F$12=0,入力表!B1157,入力表!J1157)</f>
        <v>0</v>
      </c>
      <c r="F1147" s="302"/>
      <c r="G1147" s="302"/>
      <c r="H1147" s="302" t="str">
        <f>IF(LEN(予定価格!G1145)=0,"",IF(AND(LEN(予定価格!G1145)=1,LEN(予定価格!H1145)=1),0,IF(入力表!$F$1951=0,"",入力表!F1157)))</f>
        <v/>
      </c>
      <c r="I1147" s="302"/>
      <c r="J1147" s="303"/>
      <c r="K1147" s="298"/>
      <c r="L1147" s="299"/>
      <c r="M1147" s="299"/>
    </row>
    <row r="1148" spans="1:13" ht="18" hidden="1" customHeight="1" x14ac:dyDescent="0.2">
      <c r="A1148" s="300">
        <f>+入力表!A1158</f>
        <v>0</v>
      </c>
      <c r="B1148" s="301"/>
      <c r="C1148" s="301"/>
      <c r="D1148" s="301"/>
      <c r="E1148" s="302">
        <f>+IF(入力表!F$12=0,入力表!B1158,入力表!J1158)</f>
        <v>0</v>
      </c>
      <c r="F1148" s="302"/>
      <c r="G1148" s="302"/>
      <c r="H1148" s="302" t="str">
        <f>IF(LEN(予定価格!G1146)=0,"",IF(AND(LEN(予定価格!G1146)=1,LEN(予定価格!H1146)=1),0,IF(入力表!$F$1951=0,"",入力表!F1158)))</f>
        <v/>
      </c>
      <c r="I1148" s="302"/>
      <c r="J1148" s="303"/>
      <c r="K1148" s="298"/>
      <c r="L1148" s="299"/>
      <c r="M1148" s="299"/>
    </row>
    <row r="1149" spans="1:13" ht="18" hidden="1" customHeight="1" x14ac:dyDescent="0.2">
      <c r="A1149" s="300">
        <f>+入力表!A1159</f>
        <v>0</v>
      </c>
      <c r="B1149" s="301"/>
      <c r="C1149" s="301"/>
      <c r="D1149" s="301"/>
      <c r="E1149" s="302">
        <f>+IF(入力表!F$12=0,入力表!B1159,入力表!J1159)</f>
        <v>0</v>
      </c>
      <c r="F1149" s="302"/>
      <c r="G1149" s="302"/>
      <c r="H1149" s="302" t="str">
        <f>IF(LEN(予定価格!G1147)=0,"",IF(AND(LEN(予定価格!G1147)=1,LEN(予定価格!H1147)=1),0,IF(入力表!$F$1951=0,"",入力表!F1159)))</f>
        <v/>
      </c>
      <c r="I1149" s="302"/>
      <c r="J1149" s="303"/>
      <c r="K1149" s="298"/>
      <c r="L1149" s="299"/>
      <c r="M1149" s="299"/>
    </row>
    <row r="1150" spans="1:13" ht="18" hidden="1" customHeight="1" x14ac:dyDescent="0.2">
      <c r="A1150" s="300">
        <f>+入力表!A1160</f>
        <v>0</v>
      </c>
      <c r="B1150" s="301"/>
      <c r="C1150" s="301"/>
      <c r="D1150" s="301"/>
      <c r="E1150" s="302">
        <f>+IF(入力表!F$12=0,入力表!B1160,入力表!J1160)</f>
        <v>0</v>
      </c>
      <c r="F1150" s="302"/>
      <c r="G1150" s="302"/>
      <c r="H1150" s="302" t="str">
        <f>IF(LEN(予定価格!G1148)=0,"",IF(AND(LEN(予定価格!G1148)=1,LEN(予定価格!H1148)=1),0,IF(入力表!$F$1951=0,"",入力表!F1160)))</f>
        <v/>
      </c>
      <c r="I1150" s="302"/>
      <c r="J1150" s="303"/>
      <c r="K1150" s="298"/>
      <c r="L1150" s="299"/>
      <c r="M1150" s="299"/>
    </row>
    <row r="1151" spans="1:13" ht="18" hidden="1" customHeight="1" x14ac:dyDescent="0.2">
      <c r="A1151" s="300">
        <f>+入力表!A1161</f>
        <v>0</v>
      </c>
      <c r="B1151" s="301"/>
      <c r="C1151" s="301"/>
      <c r="D1151" s="301"/>
      <c r="E1151" s="302">
        <f>+IF(入力表!F$12=0,入力表!B1161,入力表!J1161)</f>
        <v>0</v>
      </c>
      <c r="F1151" s="302"/>
      <c r="G1151" s="302"/>
      <c r="H1151" s="302" t="str">
        <f>IF(LEN(予定価格!G1149)=0,"",IF(AND(LEN(予定価格!G1149)=1,LEN(予定価格!H1149)=1),0,IF(入力表!$F$1951=0,"",入力表!F1161)))</f>
        <v/>
      </c>
      <c r="I1151" s="302"/>
      <c r="J1151" s="303"/>
      <c r="K1151" s="298"/>
      <c r="L1151" s="299"/>
      <c r="M1151" s="299"/>
    </row>
    <row r="1152" spans="1:13" ht="18" hidden="1" customHeight="1" x14ac:dyDescent="0.2">
      <c r="A1152" s="300">
        <f>+入力表!A1162</f>
        <v>0</v>
      </c>
      <c r="B1152" s="301"/>
      <c r="C1152" s="301"/>
      <c r="D1152" s="301"/>
      <c r="E1152" s="302">
        <f>+IF(入力表!F$12=0,入力表!B1162,入力表!J1162)</f>
        <v>0</v>
      </c>
      <c r="F1152" s="302"/>
      <c r="G1152" s="302"/>
      <c r="H1152" s="302" t="str">
        <f>IF(LEN(予定価格!G1150)=0,"",IF(AND(LEN(予定価格!G1150)=1,LEN(予定価格!H1150)=1),0,IF(入力表!$F$1951=0,"",入力表!F1162)))</f>
        <v/>
      </c>
      <c r="I1152" s="302"/>
      <c r="J1152" s="303"/>
      <c r="K1152" s="298"/>
      <c r="L1152" s="299"/>
      <c r="M1152" s="299"/>
    </row>
    <row r="1153" spans="1:13" ht="18" hidden="1" customHeight="1" x14ac:dyDescent="0.2">
      <c r="A1153" s="300">
        <f>+入力表!A1163</f>
        <v>0</v>
      </c>
      <c r="B1153" s="301"/>
      <c r="C1153" s="301"/>
      <c r="D1153" s="301"/>
      <c r="E1153" s="302">
        <f>+IF(入力表!F$12=0,入力表!B1163,入力表!J1163)</f>
        <v>0</v>
      </c>
      <c r="F1153" s="302"/>
      <c r="G1153" s="302"/>
      <c r="H1153" s="302" t="str">
        <f>IF(LEN(予定価格!G1151)=0,"",IF(AND(LEN(予定価格!G1151)=1,LEN(予定価格!H1151)=1),0,IF(入力表!$F$1951=0,"",入力表!F1163)))</f>
        <v/>
      </c>
      <c r="I1153" s="302"/>
      <c r="J1153" s="303"/>
      <c r="K1153" s="298"/>
      <c r="L1153" s="299"/>
      <c r="M1153" s="299"/>
    </row>
    <row r="1154" spans="1:13" ht="18" hidden="1" customHeight="1" x14ac:dyDescent="0.2">
      <c r="A1154" s="300">
        <f>+入力表!A1164</f>
        <v>0</v>
      </c>
      <c r="B1154" s="301"/>
      <c r="C1154" s="301"/>
      <c r="D1154" s="301"/>
      <c r="E1154" s="302">
        <f>+IF(入力表!F$12=0,入力表!B1164,入力表!J1164)</f>
        <v>0</v>
      </c>
      <c r="F1154" s="302"/>
      <c r="G1154" s="302"/>
      <c r="H1154" s="302" t="str">
        <f>IF(LEN(予定価格!G1152)=0,"",IF(AND(LEN(予定価格!G1152)=1,LEN(予定価格!H1152)=1),0,IF(入力表!$F$1951=0,"",入力表!F1164)))</f>
        <v/>
      </c>
      <c r="I1154" s="302"/>
      <c r="J1154" s="303"/>
      <c r="K1154" s="298"/>
      <c r="L1154" s="299"/>
      <c r="M1154" s="299"/>
    </row>
    <row r="1155" spans="1:13" ht="18" hidden="1" customHeight="1" x14ac:dyDescent="0.2">
      <c r="A1155" s="300">
        <f>+入力表!A1165</f>
        <v>0</v>
      </c>
      <c r="B1155" s="301"/>
      <c r="C1155" s="301"/>
      <c r="D1155" s="301"/>
      <c r="E1155" s="302">
        <f>+IF(入力表!F$12=0,入力表!B1165,入力表!J1165)</f>
        <v>0</v>
      </c>
      <c r="F1155" s="302"/>
      <c r="G1155" s="302"/>
      <c r="H1155" s="302" t="str">
        <f>IF(LEN(予定価格!G1153)=0,"",IF(AND(LEN(予定価格!G1153)=1,LEN(予定価格!H1153)=1),0,IF(入力表!$F$1951=0,"",入力表!F1165)))</f>
        <v/>
      </c>
      <c r="I1155" s="302"/>
      <c r="J1155" s="303"/>
      <c r="K1155" s="298"/>
      <c r="L1155" s="299"/>
      <c r="M1155" s="299"/>
    </row>
    <row r="1156" spans="1:13" ht="18" hidden="1" customHeight="1" x14ac:dyDescent="0.2">
      <c r="A1156" s="300">
        <f>+入力表!A1166</f>
        <v>0</v>
      </c>
      <c r="B1156" s="301"/>
      <c r="C1156" s="301"/>
      <c r="D1156" s="301"/>
      <c r="E1156" s="302">
        <f>+IF(入力表!F$12=0,入力表!B1166,入力表!J1166)</f>
        <v>0</v>
      </c>
      <c r="F1156" s="302"/>
      <c r="G1156" s="302"/>
      <c r="H1156" s="302" t="str">
        <f>IF(LEN(予定価格!G1154)=0,"",IF(AND(LEN(予定価格!G1154)=1,LEN(予定価格!H1154)=1),0,IF(入力表!$F$1951=0,"",入力表!F1166)))</f>
        <v/>
      </c>
      <c r="I1156" s="302"/>
      <c r="J1156" s="303"/>
      <c r="K1156" s="298"/>
      <c r="L1156" s="299"/>
      <c r="M1156" s="299"/>
    </row>
    <row r="1157" spans="1:13" ht="18" hidden="1" customHeight="1" x14ac:dyDescent="0.2">
      <c r="A1157" s="300">
        <f>+入力表!A1167</f>
        <v>0</v>
      </c>
      <c r="B1157" s="301"/>
      <c r="C1157" s="301"/>
      <c r="D1157" s="301"/>
      <c r="E1157" s="302">
        <f>+IF(入力表!F$12=0,入力表!B1167,入力表!J1167)</f>
        <v>0</v>
      </c>
      <c r="F1157" s="302"/>
      <c r="G1157" s="302"/>
      <c r="H1157" s="302" t="str">
        <f>IF(LEN(予定価格!G1155)=0,"",IF(AND(LEN(予定価格!G1155)=1,LEN(予定価格!H1155)=1),0,IF(入力表!$F$1951=0,"",入力表!F1167)))</f>
        <v/>
      </c>
      <c r="I1157" s="302"/>
      <c r="J1157" s="303"/>
      <c r="K1157" s="298"/>
      <c r="L1157" s="299"/>
      <c r="M1157" s="299"/>
    </row>
    <row r="1158" spans="1:13" ht="18" hidden="1" customHeight="1" x14ac:dyDescent="0.2">
      <c r="A1158" s="300">
        <f>+入力表!A1168</f>
        <v>0</v>
      </c>
      <c r="B1158" s="301"/>
      <c r="C1158" s="301"/>
      <c r="D1158" s="301"/>
      <c r="E1158" s="302">
        <f>+IF(入力表!F$12=0,入力表!B1168,入力表!J1168)</f>
        <v>0</v>
      </c>
      <c r="F1158" s="302"/>
      <c r="G1158" s="302"/>
      <c r="H1158" s="302" t="str">
        <f>IF(LEN(予定価格!G1156)=0,"",IF(AND(LEN(予定価格!G1156)=1,LEN(予定価格!H1156)=1),0,IF(入力表!$F$1951=0,"",入力表!F1168)))</f>
        <v/>
      </c>
      <c r="I1158" s="302"/>
      <c r="J1158" s="303"/>
      <c r="K1158" s="298"/>
      <c r="L1158" s="299"/>
      <c r="M1158" s="299"/>
    </row>
    <row r="1159" spans="1:13" ht="18" hidden="1" customHeight="1" x14ac:dyDescent="0.2">
      <c r="A1159" s="300">
        <f>+入力表!A1169</f>
        <v>0</v>
      </c>
      <c r="B1159" s="301"/>
      <c r="C1159" s="301"/>
      <c r="D1159" s="301"/>
      <c r="E1159" s="302">
        <f>+IF(入力表!F$12=0,入力表!B1169,入力表!J1169)</f>
        <v>0</v>
      </c>
      <c r="F1159" s="302"/>
      <c r="G1159" s="302"/>
      <c r="H1159" s="302" t="str">
        <f>IF(LEN(予定価格!G1157)=0,"",IF(AND(LEN(予定価格!G1157)=1,LEN(予定価格!H1157)=1),0,IF(入力表!$F$1951=0,"",入力表!F1169)))</f>
        <v/>
      </c>
      <c r="I1159" s="302"/>
      <c r="J1159" s="303"/>
      <c r="K1159" s="298"/>
      <c r="L1159" s="299"/>
      <c r="M1159" s="299"/>
    </row>
    <row r="1160" spans="1:13" ht="18" hidden="1" customHeight="1" x14ac:dyDescent="0.2">
      <c r="A1160" s="300">
        <f>+入力表!A1170</f>
        <v>0</v>
      </c>
      <c r="B1160" s="301"/>
      <c r="C1160" s="301"/>
      <c r="D1160" s="301"/>
      <c r="E1160" s="302">
        <f>+IF(入力表!F$12=0,入力表!B1170,入力表!J1170)</f>
        <v>0</v>
      </c>
      <c r="F1160" s="302"/>
      <c r="G1160" s="302"/>
      <c r="H1160" s="302" t="str">
        <f>IF(LEN(予定価格!G1158)=0,"",IF(AND(LEN(予定価格!G1158)=1,LEN(予定価格!H1158)=1),0,IF(入力表!$F$1951=0,"",入力表!F1170)))</f>
        <v/>
      </c>
      <c r="I1160" s="302"/>
      <c r="J1160" s="303"/>
      <c r="K1160" s="298"/>
      <c r="L1160" s="299"/>
      <c r="M1160" s="299"/>
    </row>
    <row r="1161" spans="1:13" ht="18" hidden="1" customHeight="1" x14ac:dyDescent="0.2">
      <c r="A1161" s="300">
        <f>+入力表!A1171</f>
        <v>0</v>
      </c>
      <c r="B1161" s="301"/>
      <c r="C1161" s="301"/>
      <c r="D1161" s="301"/>
      <c r="E1161" s="302">
        <f>+IF(入力表!F$12=0,入力表!B1171,入力表!J1171)</f>
        <v>0</v>
      </c>
      <c r="F1161" s="302"/>
      <c r="G1161" s="302"/>
      <c r="H1161" s="302" t="str">
        <f>IF(LEN(予定価格!G1159)=0,"",IF(AND(LEN(予定価格!G1159)=1,LEN(予定価格!H1159)=1),0,IF(入力表!$F$1951=0,"",入力表!F1171)))</f>
        <v/>
      </c>
      <c r="I1161" s="302"/>
      <c r="J1161" s="303"/>
      <c r="K1161" s="298"/>
      <c r="L1161" s="299"/>
      <c r="M1161" s="299"/>
    </row>
    <row r="1162" spans="1:13" ht="18" hidden="1" customHeight="1" x14ac:dyDescent="0.2">
      <c r="A1162" s="300">
        <f>+入力表!A1172</f>
        <v>0</v>
      </c>
      <c r="B1162" s="301"/>
      <c r="C1162" s="301"/>
      <c r="D1162" s="301"/>
      <c r="E1162" s="302">
        <f>+IF(入力表!F$12=0,入力表!B1172,入力表!J1172)</f>
        <v>0</v>
      </c>
      <c r="F1162" s="302"/>
      <c r="G1162" s="302"/>
      <c r="H1162" s="302" t="str">
        <f>IF(LEN(予定価格!G1160)=0,"",IF(AND(LEN(予定価格!G1160)=1,LEN(予定価格!H1160)=1),0,IF(入力表!$F$1951=0,"",入力表!F1172)))</f>
        <v/>
      </c>
      <c r="I1162" s="302"/>
      <c r="J1162" s="303"/>
      <c r="K1162" s="298"/>
      <c r="L1162" s="299"/>
      <c r="M1162" s="299"/>
    </row>
    <row r="1163" spans="1:13" ht="18" hidden="1" customHeight="1" x14ac:dyDescent="0.2">
      <c r="A1163" s="300">
        <f>+入力表!A1173</f>
        <v>0</v>
      </c>
      <c r="B1163" s="301"/>
      <c r="C1163" s="301"/>
      <c r="D1163" s="301"/>
      <c r="E1163" s="302">
        <f>+IF(入力表!F$12=0,入力表!B1173,入力表!J1173)</f>
        <v>0</v>
      </c>
      <c r="F1163" s="302"/>
      <c r="G1163" s="302"/>
      <c r="H1163" s="302" t="str">
        <f>IF(LEN(予定価格!G1161)=0,"",IF(AND(LEN(予定価格!G1161)=1,LEN(予定価格!H1161)=1),0,IF(入力表!$F$1951=0,"",入力表!F1173)))</f>
        <v/>
      </c>
      <c r="I1163" s="302"/>
      <c r="J1163" s="303"/>
      <c r="K1163" s="298"/>
      <c r="L1163" s="299"/>
      <c r="M1163" s="299"/>
    </row>
    <row r="1164" spans="1:13" ht="18" hidden="1" customHeight="1" x14ac:dyDescent="0.2">
      <c r="A1164" s="300">
        <f>+入力表!A1174</f>
        <v>0</v>
      </c>
      <c r="B1164" s="301"/>
      <c r="C1164" s="301"/>
      <c r="D1164" s="301"/>
      <c r="E1164" s="302">
        <f>+IF(入力表!F$12=0,入力表!B1174,入力表!J1174)</f>
        <v>0</v>
      </c>
      <c r="F1164" s="302"/>
      <c r="G1164" s="302"/>
      <c r="H1164" s="302" t="str">
        <f>IF(LEN(予定価格!G1162)=0,"",IF(AND(LEN(予定価格!G1162)=1,LEN(予定価格!H1162)=1),0,IF(入力表!$F$1951=0,"",入力表!F1174)))</f>
        <v/>
      </c>
      <c r="I1164" s="302"/>
      <c r="J1164" s="303"/>
      <c r="K1164" s="298"/>
      <c r="L1164" s="299"/>
      <c r="M1164" s="299"/>
    </row>
    <row r="1165" spans="1:13" ht="18" hidden="1" customHeight="1" x14ac:dyDescent="0.2">
      <c r="A1165" s="300">
        <f>+入力表!A1175</f>
        <v>0</v>
      </c>
      <c r="B1165" s="301"/>
      <c r="C1165" s="301"/>
      <c r="D1165" s="301"/>
      <c r="E1165" s="302">
        <f>+IF(入力表!F$12=0,入力表!B1175,入力表!J1175)</f>
        <v>0</v>
      </c>
      <c r="F1165" s="302"/>
      <c r="G1165" s="302"/>
      <c r="H1165" s="302" t="str">
        <f>IF(LEN(予定価格!G1163)=0,"",IF(AND(LEN(予定価格!G1163)=1,LEN(予定価格!H1163)=1),0,IF(入力表!$F$1951=0,"",入力表!F1175)))</f>
        <v/>
      </c>
      <c r="I1165" s="302"/>
      <c r="J1165" s="303"/>
      <c r="K1165" s="298"/>
      <c r="L1165" s="299"/>
      <c r="M1165" s="299"/>
    </row>
    <row r="1166" spans="1:13" ht="18" hidden="1" customHeight="1" x14ac:dyDescent="0.2">
      <c r="A1166" s="300">
        <f>+入力表!A1176</f>
        <v>0</v>
      </c>
      <c r="B1166" s="301"/>
      <c r="C1166" s="301"/>
      <c r="D1166" s="301"/>
      <c r="E1166" s="302">
        <f>+IF(入力表!F$12=0,入力表!B1176,入力表!J1176)</f>
        <v>0</v>
      </c>
      <c r="F1166" s="302"/>
      <c r="G1166" s="302"/>
      <c r="H1166" s="302" t="str">
        <f>IF(LEN(予定価格!G1164)=0,"",IF(AND(LEN(予定価格!G1164)=1,LEN(予定価格!H1164)=1),0,IF(入力表!$F$1951=0,"",入力表!F1176)))</f>
        <v/>
      </c>
      <c r="I1166" s="302"/>
      <c r="J1166" s="303"/>
      <c r="K1166" s="298"/>
      <c r="L1166" s="299"/>
      <c r="M1166" s="299"/>
    </row>
    <row r="1167" spans="1:13" ht="18" hidden="1" customHeight="1" x14ac:dyDescent="0.2">
      <c r="A1167" s="300">
        <f>+入力表!A1177</f>
        <v>0</v>
      </c>
      <c r="B1167" s="301"/>
      <c r="C1167" s="301"/>
      <c r="D1167" s="301"/>
      <c r="E1167" s="302">
        <f>+IF(入力表!F$12=0,入力表!B1177,入力表!J1177)</f>
        <v>0</v>
      </c>
      <c r="F1167" s="302"/>
      <c r="G1167" s="302"/>
      <c r="H1167" s="302" t="str">
        <f>IF(LEN(予定価格!G1165)=0,"",IF(AND(LEN(予定価格!G1165)=1,LEN(予定価格!H1165)=1),0,IF(入力表!$F$1951=0,"",入力表!F1177)))</f>
        <v/>
      </c>
      <c r="I1167" s="302"/>
      <c r="J1167" s="303"/>
      <c r="K1167" s="298"/>
      <c r="L1167" s="299"/>
      <c r="M1167" s="299"/>
    </row>
    <row r="1168" spans="1:13" ht="18" hidden="1" customHeight="1" x14ac:dyDescent="0.2">
      <c r="A1168" s="300">
        <f>+入力表!A1178</f>
        <v>0</v>
      </c>
      <c r="B1168" s="301"/>
      <c r="C1168" s="301"/>
      <c r="D1168" s="301"/>
      <c r="E1168" s="302">
        <f>+IF(入力表!F$12=0,入力表!B1178,入力表!J1178)</f>
        <v>0</v>
      </c>
      <c r="F1168" s="302"/>
      <c r="G1168" s="302"/>
      <c r="H1168" s="302" t="str">
        <f>IF(LEN(予定価格!G1166)=0,"",IF(AND(LEN(予定価格!G1166)=1,LEN(予定価格!H1166)=1),0,IF(入力表!$F$1951=0,"",入力表!F1178)))</f>
        <v/>
      </c>
      <c r="I1168" s="302"/>
      <c r="J1168" s="303"/>
      <c r="K1168" s="298"/>
      <c r="L1168" s="299"/>
      <c r="M1168" s="299"/>
    </row>
    <row r="1169" spans="1:13" ht="18" hidden="1" customHeight="1" x14ac:dyDescent="0.2">
      <c r="A1169" s="300">
        <f>+入力表!A1179</f>
        <v>0</v>
      </c>
      <c r="B1169" s="301"/>
      <c r="C1169" s="301"/>
      <c r="D1169" s="301"/>
      <c r="E1169" s="302">
        <f>+IF(入力表!F$12=0,入力表!B1179,入力表!J1179)</f>
        <v>0</v>
      </c>
      <c r="F1169" s="302"/>
      <c r="G1169" s="302"/>
      <c r="H1169" s="302" t="str">
        <f>IF(LEN(予定価格!G1167)=0,"",IF(AND(LEN(予定価格!G1167)=1,LEN(予定価格!H1167)=1),0,IF(入力表!$F$1951=0,"",入力表!F1179)))</f>
        <v/>
      </c>
      <c r="I1169" s="302"/>
      <c r="J1169" s="303"/>
      <c r="K1169" s="298"/>
      <c r="L1169" s="299"/>
      <c r="M1169" s="299"/>
    </row>
    <row r="1170" spans="1:13" ht="18" hidden="1" customHeight="1" x14ac:dyDescent="0.2">
      <c r="A1170" s="300">
        <f>+入力表!A1180</f>
        <v>0</v>
      </c>
      <c r="B1170" s="301"/>
      <c r="C1170" s="301"/>
      <c r="D1170" s="301"/>
      <c r="E1170" s="302">
        <f>+IF(入力表!F$12=0,入力表!B1180,入力表!J1180)</f>
        <v>0</v>
      </c>
      <c r="F1170" s="302"/>
      <c r="G1170" s="302"/>
      <c r="H1170" s="302" t="str">
        <f>IF(LEN(予定価格!G1168)=0,"",IF(AND(LEN(予定価格!G1168)=1,LEN(予定価格!H1168)=1),0,IF(入力表!$F$1951=0,"",入力表!F1180)))</f>
        <v/>
      </c>
      <c r="I1170" s="302"/>
      <c r="J1170" s="303"/>
      <c r="K1170" s="298"/>
      <c r="L1170" s="299"/>
      <c r="M1170" s="299"/>
    </row>
    <row r="1171" spans="1:13" ht="18" hidden="1" customHeight="1" x14ac:dyDescent="0.2">
      <c r="A1171" s="300">
        <f>+入力表!A1181</f>
        <v>0</v>
      </c>
      <c r="B1171" s="301"/>
      <c r="C1171" s="301"/>
      <c r="D1171" s="301"/>
      <c r="E1171" s="302">
        <f>+IF(入力表!F$12=0,入力表!B1181,入力表!J1181)</f>
        <v>0</v>
      </c>
      <c r="F1171" s="302"/>
      <c r="G1171" s="302"/>
      <c r="H1171" s="302" t="str">
        <f>IF(LEN(予定価格!G1169)=0,"",IF(AND(LEN(予定価格!G1169)=1,LEN(予定価格!H1169)=1),0,IF(入力表!$F$1951=0,"",入力表!F1181)))</f>
        <v/>
      </c>
      <c r="I1171" s="302"/>
      <c r="J1171" s="303"/>
      <c r="K1171" s="298"/>
      <c r="L1171" s="299"/>
      <c r="M1171" s="299"/>
    </row>
    <row r="1172" spans="1:13" ht="18" hidden="1" customHeight="1" x14ac:dyDescent="0.2">
      <c r="A1172" s="300">
        <f>+入力表!A1182</f>
        <v>0</v>
      </c>
      <c r="B1172" s="301"/>
      <c r="C1172" s="301"/>
      <c r="D1172" s="301"/>
      <c r="E1172" s="302">
        <f>+IF(入力表!F$12=0,入力表!B1182,入力表!J1182)</f>
        <v>0</v>
      </c>
      <c r="F1172" s="302"/>
      <c r="G1172" s="302"/>
      <c r="H1172" s="302" t="str">
        <f>IF(LEN(予定価格!G1170)=0,"",IF(AND(LEN(予定価格!G1170)=1,LEN(予定価格!H1170)=1),0,IF(入力表!$F$1951=0,"",入力表!F1182)))</f>
        <v/>
      </c>
      <c r="I1172" s="302"/>
      <c r="J1172" s="303"/>
      <c r="K1172" s="298"/>
      <c r="L1172" s="299"/>
      <c r="M1172" s="299"/>
    </row>
    <row r="1173" spans="1:13" ht="18" hidden="1" customHeight="1" x14ac:dyDescent="0.2">
      <c r="A1173" s="300">
        <f>+入力表!A1183</f>
        <v>0</v>
      </c>
      <c r="B1173" s="301"/>
      <c r="C1173" s="301"/>
      <c r="D1173" s="301"/>
      <c r="E1173" s="302">
        <f>+IF(入力表!F$12=0,入力表!B1183,入力表!J1183)</f>
        <v>0</v>
      </c>
      <c r="F1173" s="302"/>
      <c r="G1173" s="302"/>
      <c r="H1173" s="302" t="str">
        <f>IF(LEN(予定価格!G1171)=0,"",IF(AND(LEN(予定価格!G1171)=1,LEN(予定価格!H1171)=1),0,IF(入力表!$F$1951=0,"",入力表!F1183)))</f>
        <v/>
      </c>
      <c r="I1173" s="302"/>
      <c r="J1173" s="303"/>
      <c r="K1173" s="298"/>
      <c r="L1173" s="299"/>
      <c r="M1173" s="299"/>
    </row>
    <row r="1174" spans="1:13" ht="18" hidden="1" customHeight="1" x14ac:dyDescent="0.2">
      <c r="A1174" s="300">
        <f>+入力表!A1184</f>
        <v>0</v>
      </c>
      <c r="B1174" s="301"/>
      <c r="C1174" s="301"/>
      <c r="D1174" s="301"/>
      <c r="E1174" s="302">
        <f>+IF(入力表!F$12=0,入力表!B1184,入力表!J1184)</f>
        <v>0</v>
      </c>
      <c r="F1174" s="302"/>
      <c r="G1174" s="302"/>
      <c r="H1174" s="302" t="str">
        <f>IF(LEN(予定価格!G1172)=0,"",IF(AND(LEN(予定価格!G1172)=1,LEN(予定価格!H1172)=1),0,IF(入力表!$F$1951=0,"",入力表!F1184)))</f>
        <v/>
      </c>
      <c r="I1174" s="302"/>
      <c r="J1174" s="303"/>
      <c r="K1174" s="298"/>
      <c r="L1174" s="299"/>
      <c r="M1174" s="299"/>
    </row>
    <row r="1175" spans="1:13" ht="18" hidden="1" customHeight="1" x14ac:dyDescent="0.2">
      <c r="A1175" s="300">
        <f>+入力表!A1185</f>
        <v>0</v>
      </c>
      <c r="B1175" s="301"/>
      <c r="C1175" s="301"/>
      <c r="D1175" s="301"/>
      <c r="E1175" s="302">
        <f>+IF(入力表!F$12=0,入力表!B1185,入力表!J1185)</f>
        <v>0</v>
      </c>
      <c r="F1175" s="302"/>
      <c r="G1175" s="302"/>
      <c r="H1175" s="302" t="str">
        <f>IF(LEN(予定価格!G1173)=0,"",IF(AND(LEN(予定価格!G1173)=1,LEN(予定価格!H1173)=1),0,IF(入力表!$F$1951=0,"",入力表!F1185)))</f>
        <v/>
      </c>
      <c r="I1175" s="302"/>
      <c r="J1175" s="303"/>
      <c r="K1175" s="298"/>
      <c r="L1175" s="299"/>
      <c r="M1175" s="299"/>
    </row>
    <row r="1176" spans="1:13" ht="18" hidden="1" customHeight="1" x14ac:dyDescent="0.2">
      <c r="A1176" s="300">
        <f>+入力表!A1186</f>
        <v>0</v>
      </c>
      <c r="B1176" s="301"/>
      <c r="C1176" s="301"/>
      <c r="D1176" s="301"/>
      <c r="E1176" s="302">
        <f>+IF(入力表!F$12=0,入力表!B1186,入力表!J1186)</f>
        <v>0</v>
      </c>
      <c r="F1176" s="302"/>
      <c r="G1176" s="302"/>
      <c r="H1176" s="302" t="str">
        <f>IF(LEN(予定価格!G1174)=0,"",IF(AND(LEN(予定価格!G1174)=1,LEN(予定価格!H1174)=1),0,IF(入力表!$F$1951=0,"",入力表!F1186)))</f>
        <v/>
      </c>
      <c r="I1176" s="302"/>
      <c r="J1176" s="303"/>
      <c r="K1176" s="298"/>
      <c r="L1176" s="299"/>
      <c r="M1176" s="299"/>
    </row>
    <row r="1177" spans="1:13" ht="18" hidden="1" customHeight="1" x14ac:dyDescent="0.2">
      <c r="A1177" s="300">
        <f>+入力表!A1187</f>
        <v>0</v>
      </c>
      <c r="B1177" s="301"/>
      <c r="C1177" s="301"/>
      <c r="D1177" s="301"/>
      <c r="E1177" s="302">
        <f>+IF(入力表!F$12=0,入力表!B1187,入力表!J1187)</f>
        <v>0</v>
      </c>
      <c r="F1177" s="302"/>
      <c r="G1177" s="302"/>
      <c r="H1177" s="302" t="str">
        <f>IF(LEN(予定価格!G1175)=0,"",IF(AND(LEN(予定価格!G1175)=1,LEN(予定価格!H1175)=1),0,IF(入力表!$F$1951=0,"",入力表!F1187)))</f>
        <v/>
      </c>
      <c r="I1177" s="302"/>
      <c r="J1177" s="303"/>
      <c r="K1177" s="298"/>
      <c r="L1177" s="299"/>
      <c r="M1177" s="299"/>
    </row>
    <row r="1178" spans="1:13" ht="18" hidden="1" customHeight="1" x14ac:dyDescent="0.2">
      <c r="A1178" s="300">
        <f>+入力表!A1188</f>
        <v>0</v>
      </c>
      <c r="B1178" s="301"/>
      <c r="C1178" s="301"/>
      <c r="D1178" s="301"/>
      <c r="E1178" s="302">
        <f>+IF(入力表!F$12=0,入力表!B1188,入力表!J1188)</f>
        <v>0</v>
      </c>
      <c r="F1178" s="302"/>
      <c r="G1178" s="302"/>
      <c r="H1178" s="302" t="str">
        <f>IF(LEN(予定価格!G1176)=0,"",IF(AND(LEN(予定価格!G1176)=1,LEN(予定価格!H1176)=1),0,IF(入力表!$F$1951=0,"",入力表!F1188)))</f>
        <v/>
      </c>
      <c r="I1178" s="302"/>
      <c r="J1178" s="303"/>
      <c r="K1178" s="298"/>
      <c r="L1178" s="299"/>
      <c r="M1178" s="299"/>
    </row>
    <row r="1179" spans="1:13" ht="18" hidden="1" customHeight="1" x14ac:dyDescent="0.2">
      <c r="A1179" s="300">
        <f>+入力表!A1189</f>
        <v>0</v>
      </c>
      <c r="B1179" s="301"/>
      <c r="C1179" s="301"/>
      <c r="D1179" s="301"/>
      <c r="E1179" s="302">
        <f>+IF(入力表!F$12=0,入力表!B1189,入力表!J1189)</f>
        <v>0</v>
      </c>
      <c r="F1179" s="302"/>
      <c r="G1179" s="302"/>
      <c r="H1179" s="302" t="str">
        <f>IF(LEN(予定価格!G1177)=0,"",IF(AND(LEN(予定価格!G1177)=1,LEN(予定価格!H1177)=1),0,IF(入力表!$F$1951=0,"",入力表!F1189)))</f>
        <v/>
      </c>
      <c r="I1179" s="302"/>
      <c r="J1179" s="303"/>
      <c r="K1179" s="298"/>
      <c r="L1179" s="299"/>
      <c r="M1179" s="299"/>
    </row>
    <row r="1180" spans="1:13" ht="18" hidden="1" customHeight="1" x14ac:dyDescent="0.2">
      <c r="A1180" s="300">
        <f>+入力表!A1190</f>
        <v>0</v>
      </c>
      <c r="B1180" s="301"/>
      <c r="C1180" s="301"/>
      <c r="D1180" s="301"/>
      <c r="E1180" s="302">
        <f>+IF(入力表!F$12=0,入力表!B1190,入力表!J1190)</f>
        <v>0</v>
      </c>
      <c r="F1180" s="302"/>
      <c r="G1180" s="302"/>
      <c r="H1180" s="302" t="str">
        <f>IF(LEN(予定価格!G1178)=0,"",IF(AND(LEN(予定価格!G1178)=1,LEN(予定価格!H1178)=1),0,IF(入力表!$F$1951=0,"",入力表!F1190)))</f>
        <v/>
      </c>
      <c r="I1180" s="302"/>
      <c r="J1180" s="303"/>
      <c r="K1180" s="298"/>
      <c r="L1180" s="299"/>
      <c r="M1180" s="299"/>
    </row>
    <row r="1181" spans="1:13" ht="18" hidden="1" customHeight="1" x14ac:dyDescent="0.2">
      <c r="A1181" s="300">
        <f>+入力表!A1191</f>
        <v>0</v>
      </c>
      <c r="B1181" s="301"/>
      <c r="C1181" s="301"/>
      <c r="D1181" s="301"/>
      <c r="E1181" s="302">
        <f>+IF(入力表!F$12=0,入力表!B1191,入力表!J1191)</f>
        <v>0</v>
      </c>
      <c r="F1181" s="302"/>
      <c r="G1181" s="302"/>
      <c r="H1181" s="302" t="str">
        <f>IF(LEN(予定価格!G1179)=0,"",IF(AND(LEN(予定価格!G1179)=1,LEN(予定価格!H1179)=1),0,IF(入力表!$F$1951=0,"",入力表!F1191)))</f>
        <v/>
      </c>
      <c r="I1181" s="302"/>
      <c r="J1181" s="303"/>
      <c r="K1181" s="298"/>
      <c r="L1181" s="299"/>
      <c r="M1181" s="299"/>
    </row>
    <row r="1182" spans="1:13" ht="18" hidden="1" customHeight="1" x14ac:dyDescent="0.2">
      <c r="A1182" s="300">
        <f>+入力表!A1192</f>
        <v>0</v>
      </c>
      <c r="B1182" s="301"/>
      <c r="C1182" s="301"/>
      <c r="D1182" s="301"/>
      <c r="E1182" s="302">
        <f>+IF(入力表!F$12=0,入力表!B1192,入力表!J1192)</f>
        <v>0</v>
      </c>
      <c r="F1182" s="302"/>
      <c r="G1182" s="302"/>
      <c r="H1182" s="302" t="str">
        <f>IF(LEN(予定価格!G1180)=0,"",IF(AND(LEN(予定価格!G1180)=1,LEN(予定価格!H1180)=1),0,IF(入力表!$F$1951=0,"",入力表!F1192)))</f>
        <v/>
      </c>
      <c r="I1182" s="302"/>
      <c r="J1182" s="303"/>
      <c r="K1182" s="298"/>
      <c r="L1182" s="299"/>
      <c r="M1182" s="299"/>
    </row>
    <row r="1183" spans="1:13" ht="18" hidden="1" customHeight="1" x14ac:dyDescent="0.2">
      <c r="A1183" s="300">
        <f>+入力表!A1193</f>
        <v>0</v>
      </c>
      <c r="B1183" s="301"/>
      <c r="C1183" s="301"/>
      <c r="D1183" s="301"/>
      <c r="E1183" s="302">
        <f>+IF(入力表!F$12=0,入力表!B1193,入力表!J1193)</f>
        <v>0</v>
      </c>
      <c r="F1183" s="302"/>
      <c r="G1183" s="302"/>
      <c r="H1183" s="302" t="str">
        <f>IF(LEN(予定価格!G1181)=0,"",IF(AND(LEN(予定価格!G1181)=1,LEN(予定価格!H1181)=1),0,IF(入力表!$F$1951=0,"",入力表!F1193)))</f>
        <v/>
      </c>
      <c r="I1183" s="302"/>
      <c r="J1183" s="303"/>
      <c r="K1183" s="298"/>
      <c r="L1183" s="299"/>
      <c r="M1183" s="299"/>
    </row>
    <row r="1184" spans="1:13" ht="18" hidden="1" customHeight="1" x14ac:dyDescent="0.2">
      <c r="A1184" s="300">
        <f>+入力表!A1194</f>
        <v>0</v>
      </c>
      <c r="B1184" s="301"/>
      <c r="C1184" s="301"/>
      <c r="D1184" s="301"/>
      <c r="E1184" s="302">
        <f>+IF(入力表!F$12=0,入力表!B1194,入力表!J1194)</f>
        <v>0</v>
      </c>
      <c r="F1184" s="302"/>
      <c r="G1184" s="302"/>
      <c r="H1184" s="302" t="str">
        <f>IF(LEN(予定価格!G1182)=0,"",IF(AND(LEN(予定価格!G1182)=1,LEN(予定価格!H1182)=1),0,IF(入力表!$F$1951=0,"",入力表!F1194)))</f>
        <v/>
      </c>
      <c r="I1184" s="302"/>
      <c r="J1184" s="303"/>
      <c r="K1184" s="298"/>
      <c r="L1184" s="299"/>
      <c r="M1184" s="299"/>
    </row>
    <row r="1185" spans="1:13" ht="18" hidden="1" customHeight="1" x14ac:dyDescent="0.2">
      <c r="A1185" s="300">
        <f>+入力表!A1195</f>
        <v>0</v>
      </c>
      <c r="B1185" s="301"/>
      <c r="C1185" s="301"/>
      <c r="D1185" s="301"/>
      <c r="E1185" s="302">
        <f>+IF(入力表!F$12=0,入力表!B1195,入力表!J1195)</f>
        <v>0</v>
      </c>
      <c r="F1185" s="302"/>
      <c r="G1185" s="302"/>
      <c r="H1185" s="302" t="str">
        <f>IF(LEN(予定価格!G1183)=0,"",IF(AND(LEN(予定価格!G1183)=1,LEN(予定価格!H1183)=1),0,IF(入力表!$F$1951=0,"",入力表!F1195)))</f>
        <v/>
      </c>
      <c r="I1185" s="302"/>
      <c r="J1185" s="303"/>
      <c r="K1185" s="298">
        <f t="shared" ref="K1185" si="22">SUM(E1186:G1226)</f>
        <v>0</v>
      </c>
      <c r="L1185" s="299">
        <f>K1185*入力表!D2331</f>
        <v>0</v>
      </c>
      <c r="M1185" s="299">
        <f t="shared" ref="M1185" si="23">K1185+L1185</f>
        <v>0</v>
      </c>
    </row>
    <row r="1186" spans="1:13" ht="18" hidden="1" customHeight="1" x14ac:dyDescent="0.2">
      <c r="A1186" s="300">
        <f>+入力表!A1196</f>
        <v>0</v>
      </c>
      <c r="B1186" s="301"/>
      <c r="C1186" s="301"/>
      <c r="D1186" s="301"/>
      <c r="E1186" s="302">
        <f>+IF(入力表!F$12=0,入力表!B1196,入力表!J1196)</f>
        <v>0</v>
      </c>
      <c r="F1186" s="302"/>
      <c r="G1186" s="302"/>
      <c r="H1186" s="302" t="str">
        <f>IF(LEN(予定価格!G1184)=0,"",IF(AND(LEN(予定価格!G1184)=1,LEN(予定価格!H1184)=1),0,IF(入力表!$F$1951=0,"",入力表!F1196)))</f>
        <v/>
      </c>
      <c r="I1186" s="302"/>
      <c r="J1186" s="303"/>
      <c r="K1186" s="298"/>
      <c r="L1186" s="299"/>
      <c r="M1186" s="299"/>
    </row>
    <row r="1187" spans="1:13" ht="18" hidden="1" customHeight="1" x14ac:dyDescent="0.2">
      <c r="A1187" s="300">
        <f>+入力表!A1197</f>
        <v>0</v>
      </c>
      <c r="B1187" s="301"/>
      <c r="C1187" s="301"/>
      <c r="D1187" s="301"/>
      <c r="E1187" s="302">
        <f>+IF(入力表!F$12=0,入力表!B1197,入力表!J1197)</f>
        <v>0</v>
      </c>
      <c r="F1187" s="302"/>
      <c r="G1187" s="302"/>
      <c r="H1187" s="302" t="str">
        <f>IF(LEN(予定価格!G1185)=0,"",IF(AND(LEN(予定価格!G1185)=1,LEN(予定価格!H1185)=1),0,IF(入力表!$F$1951=0,"",入力表!F1197)))</f>
        <v/>
      </c>
      <c r="I1187" s="302"/>
      <c r="J1187" s="303"/>
      <c r="K1187" s="298"/>
      <c r="L1187" s="299"/>
      <c r="M1187" s="299"/>
    </row>
    <row r="1188" spans="1:13" ht="18" hidden="1" customHeight="1" x14ac:dyDescent="0.2">
      <c r="A1188" s="300">
        <f>+入力表!A1198</f>
        <v>0</v>
      </c>
      <c r="B1188" s="301"/>
      <c r="C1188" s="301"/>
      <c r="D1188" s="301"/>
      <c r="E1188" s="302">
        <f>+IF(入力表!F$12=0,入力表!B1198,入力表!J1198)</f>
        <v>0</v>
      </c>
      <c r="F1188" s="302"/>
      <c r="G1188" s="302"/>
      <c r="H1188" s="302" t="str">
        <f>IF(LEN(予定価格!G1186)=0,"",IF(AND(LEN(予定価格!G1186)=1,LEN(予定価格!H1186)=1),0,IF(入力表!$F$1951=0,"",入力表!F1198)))</f>
        <v/>
      </c>
      <c r="I1188" s="302"/>
      <c r="J1188" s="303"/>
      <c r="K1188" s="298"/>
      <c r="L1188" s="299"/>
      <c r="M1188" s="299"/>
    </row>
    <row r="1189" spans="1:13" ht="18" hidden="1" customHeight="1" x14ac:dyDescent="0.2">
      <c r="A1189" s="300">
        <f>+入力表!A1199</f>
        <v>0</v>
      </c>
      <c r="B1189" s="301"/>
      <c r="C1189" s="301"/>
      <c r="D1189" s="301"/>
      <c r="E1189" s="302">
        <f>+IF(入力表!F$12=0,入力表!B1199,入力表!J1199)</f>
        <v>0</v>
      </c>
      <c r="F1189" s="302"/>
      <c r="G1189" s="302"/>
      <c r="H1189" s="302" t="str">
        <f>IF(LEN(予定価格!G1187)=0,"",IF(AND(LEN(予定価格!G1187)=1,LEN(予定価格!H1187)=1),0,IF(入力表!$F$1951=0,"",入力表!F1199)))</f>
        <v/>
      </c>
      <c r="I1189" s="302"/>
      <c r="J1189" s="303"/>
      <c r="K1189" s="298"/>
      <c r="L1189" s="299"/>
      <c r="M1189" s="299"/>
    </row>
    <row r="1190" spans="1:13" ht="18" hidden="1" customHeight="1" x14ac:dyDescent="0.2">
      <c r="A1190" s="300">
        <f>+入力表!A1200</f>
        <v>0</v>
      </c>
      <c r="B1190" s="301"/>
      <c r="C1190" s="301"/>
      <c r="D1190" s="301"/>
      <c r="E1190" s="302">
        <f>+IF(入力表!F$12=0,入力表!B1200,入力表!J1200)</f>
        <v>0</v>
      </c>
      <c r="F1190" s="302"/>
      <c r="G1190" s="302"/>
      <c r="H1190" s="302" t="str">
        <f>IF(LEN(予定価格!G1188)=0,"",IF(AND(LEN(予定価格!G1188)=1,LEN(予定価格!H1188)=1),0,IF(入力表!$F$1951=0,"",入力表!F1200)))</f>
        <v/>
      </c>
      <c r="I1190" s="302"/>
      <c r="J1190" s="303"/>
      <c r="K1190" s="298"/>
      <c r="L1190" s="299"/>
      <c r="M1190" s="299"/>
    </row>
    <row r="1191" spans="1:13" ht="18" hidden="1" customHeight="1" x14ac:dyDescent="0.2">
      <c r="A1191" s="300">
        <f>+入力表!A1201</f>
        <v>0</v>
      </c>
      <c r="B1191" s="301"/>
      <c r="C1191" s="301"/>
      <c r="D1191" s="301"/>
      <c r="E1191" s="302">
        <f>+IF(入力表!F$12=0,入力表!B1201,入力表!J1201)</f>
        <v>0</v>
      </c>
      <c r="F1191" s="302"/>
      <c r="G1191" s="302"/>
      <c r="H1191" s="302" t="str">
        <f>IF(LEN(予定価格!G1189)=0,"",IF(AND(LEN(予定価格!G1189)=1,LEN(予定価格!H1189)=1),0,IF(入力表!$F$1951=0,"",入力表!F1201)))</f>
        <v/>
      </c>
      <c r="I1191" s="302"/>
      <c r="J1191" s="303"/>
      <c r="K1191" s="298"/>
      <c r="L1191" s="299"/>
      <c r="M1191" s="299"/>
    </row>
    <row r="1192" spans="1:13" ht="18" hidden="1" customHeight="1" x14ac:dyDescent="0.2">
      <c r="A1192" s="300">
        <f>+入力表!A1202</f>
        <v>0</v>
      </c>
      <c r="B1192" s="301"/>
      <c r="C1192" s="301"/>
      <c r="D1192" s="301"/>
      <c r="E1192" s="302">
        <f>+IF(入力表!F$12=0,入力表!B1202,入力表!J1202)</f>
        <v>0</v>
      </c>
      <c r="F1192" s="302"/>
      <c r="G1192" s="302"/>
      <c r="H1192" s="302" t="str">
        <f>IF(LEN(予定価格!G1190)=0,"",IF(AND(LEN(予定価格!G1190)=1,LEN(予定価格!H1190)=1),0,IF(入力表!$F$1951=0,"",入力表!F1202)))</f>
        <v/>
      </c>
      <c r="I1192" s="302"/>
      <c r="J1192" s="303"/>
      <c r="K1192" s="298"/>
      <c r="L1192" s="299"/>
      <c r="M1192" s="299"/>
    </row>
    <row r="1193" spans="1:13" ht="18" hidden="1" customHeight="1" x14ac:dyDescent="0.2">
      <c r="A1193" s="300">
        <f>+入力表!A1203</f>
        <v>0</v>
      </c>
      <c r="B1193" s="301"/>
      <c r="C1193" s="301"/>
      <c r="D1193" s="301"/>
      <c r="E1193" s="302">
        <f>+IF(入力表!F$12=0,入力表!B1203,入力表!J1203)</f>
        <v>0</v>
      </c>
      <c r="F1193" s="302"/>
      <c r="G1193" s="302"/>
      <c r="H1193" s="302" t="str">
        <f>IF(LEN(予定価格!G1191)=0,"",IF(AND(LEN(予定価格!G1191)=1,LEN(予定価格!H1191)=1),0,IF(入力表!$F$1951=0,"",入力表!F1203)))</f>
        <v/>
      </c>
      <c r="I1193" s="302"/>
      <c r="J1193" s="303"/>
      <c r="K1193" s="298"/>
      <c r="L1193" s="299"/>
      <c r="M1193" s="299"/>
    </row>
    <row r="1194" spans="1:13" ht="18" hidden="1" customHeight="1" x14ac:dyDescent="0.2">
      <c r="A1194" s="300">
        <f>+入力表!A1204</f>
        <v>0</v>
      </c>
      <c r="B1194" s="301"/>
      <c r="C1194" s="301"/>
      <c r="D1194" s="301"/>
      <c r="E1194" s="302">
        <f>+IF(入力表!F$12=0,入力表!B1204,入力表!J1204)</f>
        <v>0</v>
      </c>
      <c r="F1194" s="302"/>
      <c r="G1194" s="302"/>
      <c r="H1194" s="302" t="str">
        <f>IF(LEN(予定価格!G1192)=0,"",IF(AND(LEN(予定価格!G1192)=1,LEN(予定価格!H1192)=1),0,IF(入力表!$F$1951=0,"",入力表!F1204)))</f>
        <v/>
      </c>
      <c r="I1194" s="302"/>
      <c r="J1194" s="303"/>
      <c r="K1194" s="298"/>
      <c r="L1194" s="299"/>
      <c r="M1194" s="299"/>
    </row>
    <row r="1195" spans="1:13" ht="18" hidden="1" customHeight="1" x14ac:dyDescent="0.2">
      <c r="A1195" s="300">
        <f>+入力表!A1205</f>
        <v>0</v>
      </c>
      <c r="B1195" s="301"/>
      <c r="C1195" s="301"/>
      <c r="D1195" s="301"/>
      <c r="E1195" s="302">
        <f>+IF(入力表!F$12=0,入力表!B1205,入力表!J1205)</f>
        <v>0</v>
      </c>
      <c r="F1195" s="302"/>
      <c r="G1195" s="302"/>
      <c r="H1195" s="302" t="str">
        <f>IF(LEN(予定価格!G1193)=0,"",IF(AND(LEN(予定価格!G1193)=1,LEN(予定価格!H1193)=1),0,IF(入力表!$F$1951=0,"",入力表!F1205)))</f>
        <v/>
      </c>
      <c r="I1195" s="302"/>
      <c r="J1195" s="303"/>
      <c r="K1195" s="298"/>
      <c r="L1195" s="299"/>
      <c r="M1195" s="299"/>
    </row>
    <row r="1196" spans="1:13" ht="18" hidden="1" customHeight="1" x14ac:dyDescent="0.2">
      <c r="A1196" s="300">
        <f>+入力表!A1206</f>
        <v>0</v>
      </c>
      <c r="B1196" s="301"/>
      <c r="C1196" s="301"/>
      <c r="D1196" s="301"/>
      <c r="E1196" s="302">
        <f>+IF(入力表!F$12=0,入力表!B1206,入力表!J1206)</f>
        <v>0</v>
      </c>
      <c r="F1196" s="302"/>
      <c r="G1196" s="302"/>
      <c r="H1196" s="302" t="str">
        <f>IF(LEN(予定価格!G1194)=0,"",IF(AND(LEN(予定価格!G1194)=1,LEN(予定価格!H1194)=1),0,IF(入力表!$F$1951=0,"",入力表!F1206)))</f>
        <v/>
      </c>
      <c r="I1196" s="302"/>
      <c r="J1196" s="303"/>
      <c r="K1196" s="298"/>
      <c r="L1196" s="299"/>
      <c r="M1196" s="299"/>
    </row>
    <row r="1197" spans="1:13" ht="18" hidden="1" customHeight="1" x14ac:dyDescent="0.2">
      <c r="A1197" s="300">
        <f>+入力表!A1207</f>
        <v>0</v>
      </c>
      <c r="B1197" s="301"/>
      <c r="C1197" s="301"/>
      <c r="D1197" s="301"/>
      <c r="E1197" s="302">
        <f>+IF(入力表!F$12=0,入力表!B1207,入力表!J1207)</f>
        <v>0</v>
      </c>
      <c r="F1197" s="302"/>
      <c r="G1197" s="302"/>
      <c r="H1197" s="302" t="str">
        <f>IF(LEN(予定価格!G1195)=0,"",IF(AND(LEN(予定価格!G1195)=1,LEN(予定価格!H1195)=1),0,IF(入力表!$F$1951=0,"",入力表!F1207)))</f>
        <v/>
      </c>
      <c r="I1197" s="302"/>
      <c r="J1197" s="303"/>
      <c r="K1197" s="298"/>
      <c r="L1197" s="299"/>
      <c r="M1197" s="299"/>
    </row>
    <row r="1198" spans="1:13" ht="18" hidden="1" customHeight="1" x14ac:dyDescent="0.2">
      <c r="A1198" s="300">
        <f>+入力表!A1208</f>
        <v>0</v>
      </c>
      <c r="B1198" s="301"/>
      <c r="C1198" s="301"/>
      <c r="D1198" s="301"/>
      <c r="E1198" s="302">
        <f>+IF(入力表!F$12=0,入力表!B1208,入力表!J1208)</f>
        <v>0</v>
      </c>
      <c r="F1198" s="302"/>
      <c r="G1198" s="302"/>
      <c r="H1198" s="302" t="str">
        <f>IF(LEN(予定価格!G1196)=0,"",IF(AND(LEN(予定価格!G1196)=1,LEN(予定価格!H1196)=1),0,IF(入力表!$F$1951=0,"",入力表!F1208)))</f>
        <v/>
      </c>
      <c r="I1198" s="302"/>
      <c r="J1198" s="303"/>
      <c r="K1198" s="298"/>
      <c r="L1198" s="299"/>
      <c r="M1198" s="299"/>
    </row>
    <row r="1199" spans="1:13" ht="18" hidden="1" customHeight="1" x14ac:dyDescent="0.2">
      <c r="A1199" s="300">
        <f>+入力表!A1209</f>
        <v>0</v>
      </c>
      <c r="B1199" s="301"/>
      <c r="C1199" s="301"/>
      <c r="D1199" s="301"/>
      <c r="E1199" s="302">
        <f>+IF(入力表!F$12=0,入力表!B1209,入力表!J1209)</f>
        <v>0</v>
      </c>
      <c r="F1199" s="302"/>
      <c r="G1199" s="302"/>
      <c r="H1199" s="302" t="str">
        <f>IF(LEN(予定価格!G1197)=0,"",IF(AND(LEN(予定価格!G1197)=1,LEN(予定価格!H1197)=1),0,IF(入力表!$F$1951=0,"",入力表!F1209)))</f>
        <v/>
      </c>
      <c r="I1199" s="302"/>
      <c r="J1199" s="303"/>
      <c r="K1199" s="298"/>
      <c r="L1199" s="299"/>
      <c r="M1199" s="299"/>
    </row>
    <row r="1200" spans="1:13" ht="18" hidden="1" customHeight="1" x14ac:dyDescent="0.2">
      <c r="A1200" s="300">
        <f>+入力表!A1210</f>
        <v>0</v>
      </c>
      <c r="B1200" s="301"/>
      <c r="C1200" s="301"/>
      <c r="D1200" s="301"/>
      <c r="E1200" s="302">
        <f>+IF(入力表!F$12=0,入力表!B1210,入力表!J1210)</f>
        <v>0</v>
      </c>
      <c r="F1200" s="302"/>
      <c r="G1200" s="302"/>
      <c r="H1200" s="302" t="str">
        <f>IF(LEN(予定価格!G1198)=0,"",IF(AND(LEN(予定価格!G1198)=1,LEN(予定価格!H1198)=1),0,IF(入力表!$F$1951=0,"",入力表!F1210)))</f>
        <v/>
      </c>
      <c r="I1200" s="302"/>
      <c r="J1200" s="303"/>
      <c r="K1200" s="298"/>
      <c r="L1200" s="299"/>
      <c r="M1200" s="299"/>
    </row>
    <row r="1201" spans="1:13" ht="18" hidden="1" customHeight="1" x14ac:dyDescent="0.2">
      <c r="A1201" s="300">
        <f>+入力表!A1211</f>
        <v>0</v>
      </c>
      <c r="B1201" s="301"/>
      <c r="C1201" s="301"/>
      <c r="D1201" s="301"/>
      <c r="E1201" s="302">
        <f>+IF(入力表!F$12=0,入力表!B1211,入力表!J1211)</f>
        <v>0</v>
      </c>
      <c r="F1201" s="302"/>
      <c r="G1201" s="302"/>
      <c r="H1201" s="302" t="str">
        <f>IF(LEN(予定価格!G1199)=0,"",IF(AND(LEN(予定価格!G1199)=1,LEN(予定価格!H1199)=1),0,IF(入力表!$F$1951=0,"",入力表!F1211)))</f>
        <v/>
      </c>
      <c r="I1201" s="302"/>
      <c r="J1201" s="303"/>
      <c r="K1201" s="298"/>
      <c r="L1201" s="299"/>
      <c r="M1201" s="299"/>
    </row>
    <row r="1202" spans="1:13" ht="18" hidden="1" customHeight="1" x14ac:dyDescent="0.2">
      <c r="A1202" s="300">
        <f>+入力表!A1212</f>
        <v>0</v>
      </c>
      <c r="B1202" s="301"/>
      <c r="C1202" s="301"/>
      <c r="D1202" s="301"/>
      <c r="E1202" s="302">
        <f>+IF(入力表!F$12=0,入力表!B1212,入力表!J1212)</f>
        <v>0</v>
      </c>
      <c r="F1202" s="302"/>
      <c r="G1202" s="302"/>
      <c r="H1202" s="302" t="str">
        <f>IF(LEN(予定価格!G1200)=0,"",IF(AND(LEN(予定価格!G1200)=1,LEN(予定価格!H1200)=1),0,IF(入力表!$F$1951=0,"",入力表!F1212)))</f>
        <v/>
      </c>
      <c r="I1202" s="302"/>
      <c r="J1202" s="303"/>
      <c r="K1202" s="298"/>
      <c r="L1202" s="299"/>
      <c r="M1202" s="299"/>
    </row>
    <row r="1203" spans="1:13" ht="18" hidden="1" customHeight="1" x14ac:dyDescent="0.2">
      <c r="A1203" s="300">
        <f>+入力表!A1213</f>
        <v>0</v>
      </c>
      <c r="B1203" s="301"/>
      <c r="C1203" s="301"/>
      <c r="D1203" s="301"/>
      <c r="E1203" s="302">
        <f>+IF(入力表!F$12=0,入力表!B1213,入力表!J1213)</f>
        <v>0</v>
      </c>
      <c r="F1203" s="302"/>
      <c r="G1203" s="302"/>
      <c r="H1203" s="302" t="str">
        <f>IF(LEN(予定価格!G1201)=0,"",IF(AND(LEN(予定価格!G1201)=1,LEN(予定価格!H1201)=1),0,IF(入力表!$F$1951=0,"",入力表!F1213)))</f>
        <v/>
      </c>
      <c r="I1203" s="302"/>
      <c r="J1203" s="303"/>
      <c r="K1203" s="298"/>
      <c r="L1203" s="299"/>
      <c r="M1203" s="299"/>
    </row>
    <row r="1204" spans="1:13" ht="18" hidden="1" customHeight="1" x14ac:dyDescent="0.2">
      <c r="A1204" s="300">
        <f>+入力表!A1214</f>
        <v>0</v>
      </c>
      <c r="B1204" s="301"/>
      <c r="C1204" s="301"/>
      <c r="D1204" s="301"/>
      <c r="E1204" s="302">
        <f>+IF(入力表!F$12=0,入力表!B1214,入力表!J1214)</f>
        <v>0</v>
      </c>
      <c r="F1204" s="302"/>
      <c r="G1204" s="302"/>
      <c r="H1204" s="302" t="str">
        <f>IF(LEN(予定価格!G1202)=0,"",IF(AND(LEN(予定価格!G1202)=1,LEN(予定価格!H1202)=1),0,IF(入力表!$F$1951=0,"",入力表!F1214)))</f>
        <v/>
      </c>
      <c r="I1204" s="302"/>
      <c r="J1204" s="303"/>
      <c r="K1204" s="298"/>
      <c r="L1204" s="299"/>
      <c r="M1204" s="299"/>
    </row>
    <row r="1205" spans="1:13" ht="18" hidden="1" customHeight="1" x14ac:dyDescent="0.2">
      <c r="A1205" s="300">
        <f>+入力表!A1215</f>
        <v>0</v>
      </c>
      <c r="B1205" s="301"/>
      <c r="C1205" s="301"/>
      <c r="D1205" s="301"/>
      <c r="E1205" s="302">
        <f>+IF(入力表!F$12=0,入力表!B1215,入力表!J1215)</f>
        <v>0</v>
      </c>
      <c r="F1205" s="302"/>
      <c r="G1205" s="302"/>
      <c r="H1205" s="302" t="str">
        <f>IF(LEN(予定価格!G1203)=0,"",IF(AND(LEN(予定価格!G1203)=1,LEN(予定価格!H1203)=1),0,IF(入力表!$F$1951=0,"",入力表!F1215)))</f>
        <v/>
      </c>
      <c r="I1205" s="302"/>
      <c r="J1205" s="303"/>
      <c r="K1205" s="298"/>
      <c r="L1205" s="299"/>
      <c r="M1205" s="299"/>
    </row>
    <row r="1206" spans="1:13" ht="18" hidden="1" customHeight="1" x14ac:dyDescent="0.2">
      <c r="A1206" s="300">
        <f>+入力表!A1216</f>
        <v>0</v>
      </c>
      <c r="B1206" s="301"/>
      <c r="C1206" s="301"/>
      <c r="D1206" s="301"/>
      <c r="E1206" s="302">
        <f>+IF(入力表!F$12=0,入力表!B1216,入力表!J1216)</f>
        <v>0</v>
      </c>
      <c r="F1206" s="302"/>
      <c r="G1206" s="302"/>
      <c r="H1206" s="302" t="str">
        <f>IF(LEN(予定価格!G1204)=0,"",IF(AND(LEN(予定価格!G1204)=1,LEN(予定価格!H1204)=1),0,IF(入力表!$F$1951=0,"",入力表!F1216)))</f>
        <v/>
      </c>
      <c r="I1206" s="302"/>
      <c r="J1206" s="303"/>
      <c r="K1206" s="298"/>
      <c r="L1206" s="299"/>
      <c r="M1206" s="299"/>
    </row>
    <row r="1207" spans="1:13" ht="18" hidden="1" customHeight="1" x14ac:dyDescent="0.2">
      <c r="A1207" s="300">
        <f>+入力表!A1217</f>
        <v>0</v>
      </c>
      <c r="B1207" s="301"/>
      <c r="C1207" s="301"/>
      <c r="D1207" s="301"/>
      <c r="E1207" s="302">
        <f>+IF(入力表!F$12=0,入力表!B1217,入力表!J1217)</f>
        <v>0</v>
      </c>
      <c r="F1207" s="302"/>
      <c r="G1207" s="302"/>
      <c r="H1207" s="302" t="str">
        <f>IF(LEN(予定価格!G1205)=0,"",IF(AND(LEN(予定価格!G1205)=1,LEN(予定価格!H1205)=1),0,IF(入力表!$F$1951=0,"",入力表!F1217)))</f>
        <v/>
      </c>
      <c r="I1207" s="302"/>
      <c r="J1207" s="303"/>
      <c r="K1207" s="298"/>
      <c r="L1207" s="299"/>
      <c r="M1207" s="299"/>
    </row>
    <row r="1208" spans="1:13" ht="18" hidden="1" customHeight="1" x14ac:dyDescent="0.2">
      <c r="A1208" s="300">
        <f>+入力表!A1218</f>
        <v>0</v>
      </c>
      <c r="B1208" s="301"/>
      <c r="C1208" s="301"/>
      <c r="D1208" s="301"/>
      <c r="E1208" s="302">
        <f>+IF(入力表!F$12=0,入力表!B1218,入力表!J1218)</f>
        <v>0</v>
      </c>
      <c r="F1208" s="302"/>
      <c r="G1208" s="302"/>
      <c r="H1208" s="302" t="str">
        <f>IF(LEN(予定価格!G1206)=0,"",IF(AND(LEN(予定価格!G1206)=1,LEN(予定価格!H1206)=1),0,IF(入力表!$F$1951=0,"",入力表!F1218)))</f>
        <v/>
      </c>
      <c r="I1208" s="302"/>
      <c r="J1208" s="303"/>
      <c r="K1208" s="298"/>
      <c r="L1208" s="299"/>
      <c r="M1208" s="299"/>
    </row>
    <row r="1209" spans="1:13" ht="18" hidden="1" customHeight="1" x14ac:dyDescent="0.2">
      <c r="A1209" s="300">
        <f>+入力表!A1219</f>
        <v>0</v>
      </c>
      <c r="B1209" s="301"/>
      <c r="C1209" s="301"/>
      <c r="D1209" s="301"/>
      <c r="E1209" s="302">
        <f>+IF(入力表!F$12=0,入力表!B1219,入力表!J1219)</f>
        <v>0</v>
      </c>
      <c r="F1209" s="302"/>
      <c r="G1209" s="302"/>
      <c r="H1209" s="302" t="str">
        <f>IF(LEN(予定価格!G1207)=0,"",IF(AND(LEN(予定価格!G1207)=1,LEN(予定価格!H1207)=1),0,IF(入力表!$F$1951=0,"",入力表!F1219)))</f>
        <v/>
      </c>
      <c r="I1209" s="302"/>
      <c r="J1209" s="303"/>
      <c r="K1209" s="298"/>
      <c r="L1209" s="299"/>
      <c r="M1209" s="299"/>
    </row>
    <row r="1210" spans="1:13" ht="18" hidden="1" customHeight="1" x14ac:dyDescent="0.2">
      <c r="A1210" s="300">
        <f>+入力表!A1220</f>
        <v>0</v>
      </c>
      <c r="B1210" s="301"/>
      <c r="C1210" s="301"/>
      <c r="D1210" s="301"/>
      <c r="E1210" s="302">
        <f>+IF(入力表!F$12=0,入力表!B1220,入力表!J1220)</f>
        <v>0</v>
      </c>
      <c r="F1210" s="302"/>
      <c r="G1210" s="302"/>
      <c r="H1210" s="302" t="str">
        <f>IF(LEN(予定価格!G1208)=0,"",IF(AND(LEN(予定価格!G1208)=1,LEN(予定価格!H1208)=1),0,IF(入力表!$F$1951=0,"",入力表!F1220)))</f>
        <v/>
      </c>
      <c r="I1210" s="302"/>
      <c r="J1210" s="303"/>
      <c r="K1210" s="298"/>
      <c r="L1210" s="299"/>
      <c r="M1210" s="299"/>
    </row>
    <row r="1211" spans="1:13" ht="18" hidden="1" customHeight="1" x14ac:dyDescent="0.2">
      <c r="A1211" s="300">
        <f>+入力表!A1221</f>
        <v>0</v>
      </c>
      <c r="B1211" s="301"/>
      <c r="C1211" s="301"/>
      <c r="D1211" s="301"/>
      <c r="E1211" s="302">
        <f>+IF(入力表!F$12=0,入力表!B1221,入力表!J1221)</f>
        <v>0</v>
      </c>
      <c r="F1211" s="302"/>
      <c r="G1211" s="302"/>
      <c r="H1211" s="302" t="str">
        <f>IF(LEN(予定価格!G1209)=0,"",IF(AND(LEN(予定価格!G1209)=1,LEN(予定価格!H1209)=1),0,IF(入力表!$F$1951=0,"",入力表!F1221)))</f>
        <v/>
      </c>
      <c r="I1211" s="302"/>
      <c r="J1211" s="303"/>
      <c r="K1211" s="298"/>
      <c r="L1211" s="299"/>
      <c r="M1211" s="299"/>
    </row>
    <row r="1212" spans="1:13" ht="18" hidden="1" customHeight="1" x14ac:dyDescent="0.2">
      <c r="A1212" s="300">
        <f>+入力表!A1222</f>
        <v>0</v>
      </c>
      <c r="B1212" s="301"/>
      <c r="C1212" s="301"/>
      <c r="D1212" s="301"/>
      <c r="E1212" s="302">
        <f>+IF(入力表!F$12=0,入力表!B1222,入力表!J1222)</f>
        <v>0</v>
      </c>
      <c r="F1212" s="302"/>
      <c r="G1212" s="302"/>
      <c r="H1212" s="302" t="str">
        <f>IF(LEN(予定価格!G1210)=0,"",IF(AND(LEN(予定価格!G1210)=1,LEN(予定価格!H1210)=1),0,IF(入力表!$F$1951=0,"",入力表!F1222)))</f>
        <v/>
      </c>
      <c r="I1212" s="302"/>
      <c r="J1212" s="303"/>
      <c r="K1212" s="298"/>
      <c r="L1212" s="299"/>
      <c r="M1212" s="299"/>
    </row>
    <row r="1213" spans="1:13" ht="18" hidden="1" customHeight="1" x14ac:dyDescent="0.2">
      <c r="A1213" s="300">
        <f>+入力表!A1223</f>
        <v>0</v>
      </c>
      <c r="B1213" s="301"/>
      <c r="C1213" s="301"/>
      <c r="D1213" s="301"/>
      <c r="E1213" s="302">
        <f>+IF(入力表!F$12=0,入力表!B1223,入力表!J1223)</f>
        <v>0</v>
      </c>
      <c r="F1213" s="302"/>
      <c r="G1213" s="302"/>
      <c r="H1213" s="302" t="str">
        <f>IF(LEN(予定価格!G1211)=0,"",IF(AND(LEN(予定価格!G1211)=1,LEN(予定価格!H1211)=1),0,IF(入力表!$F$1951=0,"",入力表!F1223)))</f>
        <v/>
      </c>
      <c r="I1213" s="302"/>
      <c r="J1213" s="303"/>
      <c r="K1213" s="298"/>
      <c r="L1213" s="299"/>
      <c r="M1213" s="299"/>
    </row>
    <row r="1214" spans="1:13" ht="18" hidden="1" customHeight="1" x14ac:dyDescent="0.2">
      <c r="A1214" s="300">
        <f>+入力表!A1224</f>
        <v>0</v>
      </c>
      <c r="B1214" s="301"/>
      <c r="C1214" s="301"/>
      <c r="D1214" s="301"/>
      <c r="E1214" s="302">
        <f>+IF(入力表!F$12=0,入力表!B1224,入力表!J1224)</f>
        <v>0</v>
      </c>
      <c r="F1214" s="302"/>
      <c r="G1214" s="302"/>
      <c r="H1214" s="302" t="str">
        <f>IF(LEN(予定価格!G1212)=0,"",IF(AND(LEN(予定価格!G1212)=1,LEN(予定価格!H1212)=1),0,IF(入力表!$F$1951=0,"",入力表!F1224)))</f>
        <v/>
      </c>
      <c r="I1214" s="302"/>
      <c r="J1214" s="303"/>
      <c r="K1214" s="298"/>
      <c r="L1214" s="299"/>
      <c r="M1214" s="299"/>
    </row>
    <row r="1215" spans="1:13" ht="18" hidden="1" customHeight="1" x14ac:dyDescent="0.2">
      <c r="A1215" s="300">
        <f>+入力表!A1225</f>
        <v>0</v>
      </c>
      <c r="B1215" s="301"/>
      <c r="C1215" s="301"/>
      <c r="D1215" s="301"/>
      <c r="E1215" s="302">
        <f>+IF(入力表!F$12=0,入力表!B1225,入力表!J1225)</f>
        <v>0</v>
      </c>
      <c r="F1215" s="302"/>
      <c r="G1215" s="302"/>
      <c r="H1215" s="302" t="str">
        <f>IF(LEN(予定価格!G1213)=0,"",IF(AND(LEN(予定価格!G1213)=1,LEN(予定価格!H1213)=1),0,IF(入力表!$F$1951=0,"",入力表!F1225)))</f>
        <v/>
      </c>
      <c r="I1215" s="302"/>
      <c r="J1215" s="303"/>
      <c r="K1215" s="298"/>
      <c r="L1215" s="299"/>
      <c r="M1215" s="299"/>
    </row>
    <row r="1216" spans="1:13" ht="18" hidden="1" customHeight="1" x14ac:dyDescent="0.2">
      <c r="A1216" s="300">
        <f>+入力表!A1226</f>
        <v>0</v>
      </c>
      <c r="B1216" s="301"/>
      <c r="C1216" s="301"/>
      <c r="D1216" s="301"/>
      <c r="E1216" s="302">
        <f>+IF(入力表!F$12=0,入力表!B1226,入力表!J1226)</f>
        <v>0</v>
      </c>
      <c r="F1216" s="302"/>
      <c r="G1216" s="302"/>
      <c r="H1216" s="302" t="str">
        <f>IF(LEN(予定価格!G1214)=0,"",IF(AND(LEN(予定価格!G1214)=1,LEN(予定価格!H1214)=1),0,IF(入力表!$F$1951=0,"",入力表!F1226)))</f>
        <v/>
      </c>
      <c r="I1216" s="302"/>
      <c r="J1216" s="303"/>
      <c r="K1216" s="298"/>
      <c r="L1216" s="299"/>
      <c r="M1216" s="299"/>
    </row>
    <row r="1217" spans="1:13" ht="18" hidden="1" customHeight="1" x14ac:dyDescent="0.2">
      <c r="A1217" s="300">
        <f>+入力表!A1227</f>
        <v>0</v>
      </c>
      <c r="B1217" s="301"/>
      <c r="C1217" s="301"/>
      <c r="D1217" s="301"/>
      <c r="E1217" s="302">
        <f>+IF(入力表!F$12=0,入力表!B1227,入力表!J1227)</f>
        <v>0</v>
      </c>
      <c r="F1217" s="302"/>
      <c r="G1217" s="302"/>
      <c r="H1217" s="302" t="str">
        <f>IF(LEN(予定価格!G1215)=0,"",IF(AND(LEN(予定価格!G1215)=1,LEN(予定価格!H1215)=1),0,IF(入力表!$F$1951=0,"",入力表!F1227)))</f>
        <v/>
      </c>
      <c r="I1217" s="302"/>
      <c r="J1217" s="303"/>
      <c r="K1217" s="298"/>
      <c r="L1217" s="299"/>
      <c r="M1217" s="299"/>
    </row>
    <row r="1218" spans="1:13" ht="18" hidden="1" customHeight="1" x14ac:dyDescent="0.2">
      <c r="A1218" s="300">
        <f>+入力表!A1228</f>
        <v>0</v>
      </c>
      <c r="B1218" s="301"/>
      <c r="C1218" s="301"/>
      <c r="D1218" s="301"/>
      <c r="E1218" s="302">
        <f>+IF(入力表!F$12=0,入力表!B1228,入力表!J1228)</f>
        <v>0</v>
      </c>
      <c r="F1218" s="302"/>
      <c r="G1218" s="302"/>
      <c r="H1218" s="302" t="str">
        <f>IF(LEN(予定価格!G1216)=0,"",IF(AND(LEN(予定価格!G1216)=1,LEN(予定価格!H1216)=1),0,IF(入力表!$F$1951=0,"",入力表!F1228)))</f>
        <v/>
      </c>
      <c r="I1218" s="302"/>
      <c r="J1218" s="303"/>
      <c r="K1218" s="298"/>
      <c r="L1218" s="299"/>
      <c r="M1218" s="299"/>
    </row>
    <row r="1219" spans="1:13" ht="18" hidden="1" customHeight="1" x14ac:dyDescent="0.2">
      <c r="A1219" s="300">
        <f>+入力表!A1229</f>
        <v>0</v>
      </c>
      <c r="B1219" s="301"/>
      <c r="C1219" s="301"/>
      <c r="D1219" s="301"/>
      <c r="E1219" s="302">
        <f>+IF(入力表!F$12=0,入力表!B1229,入力表!J1229)</f>
        <v>0</v>
      </c>
      <c r="F1219" s="302"/>
      <c r="G1219" s="302"/>
      <c r="H1219" s="302" t="str">
        <f>IF(LEN(予定価格!G1217)=0,"",IF(AND(LEN(予定価格!G1217)=1,LEN(予定価格!H1217)=1),0,IF(入力表!$F$1951=0,"",入力表!F1229)))</f>
        <v/>
      </c>
      <c r="I1219" s="302"/>
      <c r="J1219" s="303"/>
      <c r="K1219" s="298"/>
      <c r="L1219" s="299"/>
      <c r="M1219" s="299"/>
    </row>
    <row r="1220" spans="1:13" ht="18" hidden="1" customHeight="1" x14ac:dyDescent="0.2">
      <c r="A1220" s="300">
        <f>+入力表!A1230</f>
        <v>0</v>
      </c>
      <c r="B1220" s="301"/>
      <c r="C1220" s="301"/>
      <c r="D1220" s="301"/>
      <c r="E1220" s="302">
        <f>+IF(入力表!F$12=0,入力表!B1230,入力表!J1230)</f>
        <v>0</v>
      </c>
      <c r="F1220" s="302"/>
      <c r="G1220" s="302"/>
      <c r="H1220" s="302" t="str">
        <f>IF(LEN(予定価格!G1218)=0,"",IF(AND(LEN(予定価格!G1218)=1,LEN(予定価格!H1218)=1),0,IF(入力表!$F$1951=0,"",入力表!F1230)))</f>
        <v/>
      </c>
      <c r="I1220" s="302"/>
      <c r="J1220" s="303"/>
      <c r="K1220" s="298"/>
      <c r="L1220" s="299"/>
      <c r="M1220" s="299"/>
    </row>
    <row r="1221" spans="1:13" ht="18" hidden="1" customHeight="1" x14ac:dyDescent="0.2">
      <c r="A1221" s="300">
        <f>+入力表!A1231</f>
        <v>0</v>
      </c>
      <c r="B1221" s="301"/>
      <c r="C1221" s="301"/>
      <c r="D1221" s="301"/>
      <c r="E1221" s="302">
        <f>+IF(入力表!F$12=0,入力表!B1231,入力表!J1231)</f>
        <v>0</v>
      </c>
      <c r="F1221" s="302"/>
      <c r="G1221" s="302"/>
      <c r="H1221" s="302" t="str">
        <f>IF(LEN(予定価格!G1219)=0,"",IF(AND(LEN(予定価格!G1219)=1,LEN(予定価格!H1219)=1),0,IF(入力表!$F$1951=0,"",入力表!F1231)))</f>
        <v/>
      </c>
      <c r="I1221" s="302"/>
      <c r="J1221" s="303"/>
      <c r="K1221" s="298"/>
      <c r="L1221" s="299"/>
      <c r="M1221" s="299"/>
    </row>
    <row r="1222" spans="1:13" ht="18" hidden="1" customHeight="1" x14ac:dyDescent="0.2">
      <c r="A1222" s="300">
        <f>+入力表!A1232</f>
        <v>0</v>
      </c>
      <c r="B1222" s="301"/>
      <c r="C1222" s="301"/>
      <c r="D1222" s="301"/>
      <c r="E1222" s="302">
        <f>+IF(入力表!F$12=0,入力表!B1232,入力表!J1232)</f>
        <v>0</v>
      </c>
      <c r="F1222" s="302"/>
      <c r="G1222" s="302"/>
      <c r="H1222" s="302" t="str">
        <f>IF(LEN(予定価格!G1220)=0,"",IF(AND(LEN(予定価格!G1220)=1,LEN(予定価格!H1220)=1),0,IF(入力表!$F$1951=0,"",入力表!F1232)))</f>
        <v/>
      </c>
      <c r="I1222" s="302"/>
      <c r="J1222" s="303"/>
      <c r="K1222" s="298"/>
      <c r="L1222" s="299"/>
      <c r="M1222" s="299"/>
    </row>
    <row r="1223" spans="1:13" ht="18" hidden="1" customHeight="1" x14ac:dyDescent="0.2">
      <c r="A1223" s="300">
        <f>+入力表!A1233</f>
        <v>0</v>
      </c>
      <c r="B1223" s="301"/>
      <c r="C1223" s="301"/>
      <c r="D1223" s="301"/>
      <c r="E1223" s="302">
        <f>+IF(入力表!F$12=0,入力表!B1233,入力表!J1233)</f>
        <v>0</v>
      </c>
      <c r="F1223" s="302"/>
      <c r="G1223" s="302"/>
      <c r="H1223" s="302" t="str">
        <f>IF(LEN(予定価格!G1221)=0,"",IF(AND(LEN(予定価格!G1221)=1,LEN(予定価格!H1221)=1),0,IF(入力表!$F$1951=0,"",入力表!F1233)))</f>
        <v/>
      </c>
      <c r="I1223" s="302"/>
      <c r="J1223" s="303"/>
      <c r="K1223" s="298"/>
      <c r="L1223" s="299"/>
      <c r="M1223" s="299"/>
    </row>
    <row r="1224" spans="1:13" ht="18" hidden="1" customHeight="1" x14ac:dyDescent="0.2">
      <c r="A1224" s="300">
        <f>+入力表!A1234</f>
        <v>0</v>
      </c>
      <c r="B1224" s="301"/>
      <c r="C1224" s="301"/>
      <c r="D1224" s="301"/>
      <c r="E1224" s="302">
        <f>+IF(入力表!F$12=0,入力表!B1234,入力表!J1234)</f>
        <v>0</v>
      </c>
      <c r="F1224" s="302"/>
      <c r="G1224" s="302"/>
      <c r="H1224" s="302" t="str">
        <f>IF(LEN(予定価格!G1222)=0,"",IF(AND(LEN(予定価格!G1222)=1,LEN(予定価格!H1222)=1),0,IF(入力表!$F$1951=0,"",入力表!F1234)))</f>
        <v/>
      </c>
      <c r="I1224" s="302"/>
      <c r="J1224" s="303"/>
      <c r="K1224" s="298"/>
      <c r="L1224" s="299"/>
      <c r="M1224" s="299"/>
    </row>
    <row r="1225" spans="1:13" ht="18" hidden="1" customHeight="1" x14ac:dyDescent="0.2">
      <c r="A1225" s="300">
        <f>+入力表!A1235</f>
        <v>0</v>
      </c>
      <c r="B1225" s="301"/>
      <c r="C1225" s="301"/>
      <c r="D1225" s="301"/>
      <c r="E1225" s="302">
        <f>+IF(入力表!F$12=0,入力表!B1235,入力表!J1235)</f>
        <v>0</v>
      </c>
      <c r="F1225" s="302"/>
      <c r="G1225" s="302"/>
      <c r="H1225" s="302" t="str">
        <f>IF(LEN(予定価格!G1223)=0,"",IF(AND(LEN(予定価格!G1223)=1,LEN(予定価格!H1223)=1),0,IF(入力表!$F$1951=0,"",入力表!F1235)))</f>
        <v/>
      </c>
      <c r="I1225" s="302"/>
      <c r="J1225" s="303"/>
      <c r="K1225" s="298"/>
      <c r="L1225" s="299"/>
      <c r="M1225" s="299"/>
    </row>
    <row r="1226" spans="1:13" ht="18" hidden="1" customHeight="1" x14ac:dyDescent="0.2">
      <c r="A1226" s="300">
        <f>+入力表!A1236</f>
        <v>0</v>
      </c>
      <c r="B1226" s="301"/>
      <c r="C1226" s="301"/>
      <c r="D1226" s="301"/>
      <c r="E1226" s="302">
        <f>+IF(入力表!F$12=0,入力表!B1236,入力表!J1236)</f>
        <v>0</v>
      </c>
      <c r="F1226" s="302"/>
      <c r="G1226" s="302"/>
      <c r="H1226" s="302" t="str">
        <f>IF(LEN(予定価格!G1224)=0,"",IF(AND(LEN(予定価格!G1224)=1,LEN(予定価格!H1224)=1),0,IF(入力表!$F$1951=0,"",入力表!F1236)))</f>
        <v/>
      </c>
      <c r="I1226" s="302"/>
      <c r="J1226" s="303"/>
      <c r="K1226" s="298"/>
      <c r="L1226" s="299"/>
      <c r="M1226" s="299"/>
    </row>
    <row r="1227" spans="1:13" ht="18" hidden="1" customHeight="1" x14ac:dyDescent="0.2">
      <c r="A1227" s="300">
        <f>+入力表!A1237</f>
        <v>0</v>
      </c>
      <c r="B1227" s="301"/>
      <c r="C1227" s="301"/>
      <c r="D1227" s="301"/>
      <c r="E1227" s="302">
        <f>+IF(入力表!F$12=0,入力表!B1237,入力表!J1237)</f>
        <v>0</v>
      </c>
      <c r="F1227" s="302"/>
      <c r="G1227" s="302"/>
      <c r="H1227" s="302" t="str">
        <f>IF(LEN(予定価格!G1225)=0,"",IF(AND(LEN(予定価格!G1225)=1,LEN(予定価格!H1225)=1),0,IF(入力表!$F$1951=0,"",入力表!F1237)))</f>
        <v/>
      </c>
      <c r="I1227" s="302"/>
      <c r="J1227" s="303"/>
      <c r="K1227" s="298">
        <f t="shared" ref="K1227" si="24">SUM(E1228:G1268)</f>
        <v>0</v>
      </c>
      <c r="L1227" s="299">
        <f>K1227*入力表!D2373</f>
        <v>0</v>
      </c>
      <c r="M1227" s="299">
        <f t="shared" ref="M1227" si="25">K1227+L1227</f>
        <v>0</v>
      </c>
    </row>
    <row r="1228" spans="1:13" ht="18" hidden="1" customHeight="1" x14ac:dyDescent="0.2">
      <c r="A1228" s="300">
        <f>+入力表!A1238</f>
        <v>0</v>
      </c>
      <c r="B1228" s="301"/>
      <c r="C1228" s="301"/>
      <c r="D1228" s="301"/>
      <c r="E1228" s="302">
        <f>+IF(入力表!F$12=0,入力表!B1238,入力表!J1238)</f>
        <v>0</v>
      </c>
      <c r="F1228" s="302"/>
      <c r="G1228" s="302"/>
      <c r="H1228" s="302" t="str">
        <f>IF(LEN(予定価格!G1226)=0,"",IF(AND(LEN(予定価格!G1226)=1,LEN(予定価格!H1226)=1),0,IF(入力表!$F$1951=0,"",入力表!F1238)))</f>
        <v/>
      </c>
      <c r="I1228" s="302"/>
      <c r="J1228" s="303"/>
      <c r="K1228" s="298"/>
      <c r="L1228" s="299"/>
      <c r="M1228" s="299"/>
    </row>
    <row r="1229" spans="1:13" ht="18" hidden="1" customHeight="1" x14ac:dyDescent="0.2">
      <c r="A1229" s="300">
        <f>+入力表!A1239</f>
        <v>0</v>
      </c>
      <c r="B1229" s="301"/>
      <c r="C1229" s="301"/>
      <c r="D1229" s="301"/>
      <c r="E1229" s="302">
        <f>+IF(入力表!F$12=0,入力表!B1239,入力表!J1239)</f>
        <v>0</v>
      </c>
      <c r="F1229" s="302"/>
      <c r="G1229" s="302"/>
      <c r="H1229" s="302" t="str">
        <f>IF(LEN(予定価格!G1227)=0,"",IF(AND(LEN(予定価格!G1227)=1,LEN(予定価格!H1227)=1),0,IF(入力表!$F$1951=0,"",入力表!F1239)))</f>
        <v/>
      </c>
      <c r="I1229" s="302"/>
      <c r="J1229" s="303"/>
      <c r="K1229" s="298"/>
      <c r="L1229" s="299"/>
      <c r="M1229" s="299"/>
    </row>
    <row r="1230" spans="1:13" ht="18" hidden="1" customHeight="1" x14ac:dyDescent="0.2">
      <c r="A1230" s="300">
        <f>+入力表!A1240</f>
        <v>0</v>
      </c>
      <c r="B1230" s="301"/>
      <c r="C1230" s="301"/>
      <c r="D1230" s="301"/>
      <c r="E1230" s="302">
        <f>+IF(入力表!F$12=0,入力表!B1240,入力表!J1240)</f>
        <v>0</v>
      </c>
      <c r="F1230" s="302"/>
      <c r="G1230" s="302"/>
      <c r="H1230" s="302" t="str">
        <f>IF(LEN(予定価格!G1228)=0,"",IF(AND(LEN(予定価格!G1228)=1,LEN(予定価格!H1228)=1),0,IF(入力表!$F$1951=0,"",入力表!F1240)))</f>
        <v/>
      </c>
      <c r="I1230" s="302"/>
      <c r="J1230" s="303"/>
      <c r="K1230" s="298"/>
      <c r="L1230" s="299"/>
      <c r="M1230" s="299"/>
    </row>
    <row r="1231" spans="1:13" ht="18" hidden="1" customHeight="1" x14ac:dyDescent="0.2">
      <c r="A1231" s="300">
        <f>+入力表!A1241</f>
        <v>0</v>
      </c>
      <c r="B1231" s="301"/>
      <c r="C1231" s="301"/>
      <c r="D1231" s="301"/>
      <c r="E1231" s="302">
        <f>+IF(入力表!F$12=0,入力表!B1241,入力表!J1241)</f>
        <v>0</v>
      </c>
      <c r="F1231" s="302"/>
      <c r="G1231" s="302"/>
      <c r="H1231" s="302" t="str">
        <f>IF(LEN(予定価格!G1229)=0,"",IF(AND(LEN(予定価格!G1229)=1,LEN(予定価格!H1229)=1),0,IF(入力表!$F$1951=0,"",入力表!F1241)))</f>
        <v/>
      </c>
      <c r="I1231" s="302"/>
      <c r="J1231" s="303"/>
      <c r="K1231" s="298"/>
      <c r="L1231" s="299"/>
      <c r="M1231" s="299"/>
    </row>
    <row r="1232" spans="1:13" ht="18" hidden="1" customHeight="1" x14ac:dyDescent="0.2">
      <c r="A1232" s="300">
        <f>+入力表!A1242</f>
        <v>0</v>
      </c>
      <c r="B1232" s="301"/>
      <c r="C1232" s="301"/>
      <c r="D1232" s="301"/>
      <c r="E1232" s="302">
        <f>+IF(入力表!F$12=0,入力表!B1242,入力表!J1242)</f>
        <v>0</v>
      </c>
      <c r="F1232" s="302"/>
      <c r="G1232" s="302"/>
      <c r="H1232" s="302" t="str">
        <f>IF(LEN(予定価格!G1230)=0,"",IF(AND(LEN(予定価格!G1230)=1,LEN(予定価格!H1230)=1),0,IF(入力表!$F$1951=0,"",入力表!F1242)))</f>
        <v/>
      </c>
      <c r="I1232" s="302"/>
      <c r="J1232" s="303"/>
      <c r="K1232" s="298"/>
      <c r="L1232" s="299"/>
      <c r="M1232" s="299"/>
    </row>
    <row r="1233" spans="1:13" ht="18" hidden="1" customHeight="1" x14ac:dyDescent="0.2">
      <c r="A1233" s="300">
        <f>+入力表!A1243</f>
        <v>0</v>
      </c>
      <c r="B1233" s="301"/>
      <c r="C1233" s="301"/>
      <c r="D1233" s="301"/>
      <c r="E1233" s="302">
        <f>+IF(入力表!F$12=0,入力表!B1243,入力表!J1243)</f>
        <v>0</v>
      </c>
      <c r="F1233" s="302"/>
      <c r="G1233" s="302"/>
      <c r="H1233" s="302" t="str">
        <f>IF(LEN(予定価格!G1231)=0,"",IF(AND(LEN(予定価格!G1231)=1,LEN(予定価格!H1231)=1),0,IF(入力表!$F$1951=0,"",入力表!F1243)))</f>
        <v/>
      </c>
      <c r="I1233" s="302"/>
      <c r="J1233" s="303"/>
      <c r="K1233" s="298"/>
      <c r="L1233" s="299"/>
      <c r="M1233" s="299"/>
    </row>
    <row r="1234" spans="1:13" ht="18" hidden="1" customHeight="1" x14ac:dyDescent="0.2">
      <c r="A1234" s="300">
        <f>+入力表!A1244</f>
        <v>0</v>
      </c>
      <c r="B1234" s="301"/>
      <c r="C1234" s="301"/>
      <c r="D1234" s="301"/>
      <c r="E1234" s="302">
        <f>+IF(入力表!F$12=0,入力表!B1244,入力表!J1244)</f>
        <v>0</v>
      </c>
      <c r="F1234" s="302"/>
      <c r="G1234" s="302"/>
      <c r="H1234" s="302" t="str">
        <f>IF(LEN(予定価格!G1232)=0,"",IF(AND(LEN(予定価格!G1232)=1,LEN(予定価格!H1232)=1),0,IF(入力表!$F$1951=0,"",入力表!F1244)))</f>
        <v/>
      </c>
      <c r="I1234" s="302"/>
      <c r="J1234" s="303"/>
      <c r="K1234" s="298"/>
      <c r="L1234" s="299"/>
      <c r="M1234" s="299"/>
    </row>
    <row r="1235" spans="1:13" ht="18" hidden="1" customHeight="1" x14ac:dyDescent="0.2">
      <c r="A1235" s="300">
        <f>+入力表!A1245</f>
        <v>0</v>
      </c>
      <c r="B1235" s="301"/>
      <c r="C1235" s="301"/>
      <c r="D1235" s="301"/>
      <c r="E1235" s="302">
        <f>+IF(入力表!F$12=0,入力表!B1245,入力表!J1245)</f>
        <v>0</v>
      </c>
      <c r="F1235" s="302"/>
      <c r="G1235" s="302"/>
      <c r="H1235" s="302" t="str">
        <f>IF(LEN(予定価格!G1233)=0,"",IF(AND(LEN(予定価格!G1233)=1,LEN(予定価格!H1233)=1),0,IF(入力表!$F$1951=0,"",入力表!F1245)))</f>
        <v/>
      </c>
      <c r="I1235" s="302"/>
      <c r="J1235" s="303"/>
      <c r="K1235" s="298"/>
      <c r="L1235" s="299"/>
      <c r="M1235" s="299"/>
    </row>
    <row r="1236" spans="1:13" ht="18" hidden="1" customHeight="1" x14ac:dyDescent="0.2">
      <c r="A1236" s="300">
        <f>+入力表!A1246</f>
        <v>0</v>
      </c>
      <c r="B1236" s="301"/>
      <c r="C1236" s="301"/>
      <c r="D1236" s="301"/>
      <c r="E1236" s="302">
        <f>+IF(入力表!F$12=0,入力表!B1246,入力表!J1246)</f>
        <v>0</v>
      </c>
      <c r="F1236" s="302"/>
      <c r="G1236" s="302"/>
      <c r="H1236" s="302" t="str">
        <f>IF(LEN(予定価格!G1234)=0,"",IF(AND(LEN(予定価格!G1234)=1,LEN(予定価格!H1234)=1),0,IF(入力表!$F$1951=0,"",入力表!F1246)))</f>
        <v/>
      </c>
      <c r="I1236" s="302"/>
      <c r="J1236" s="303"/>
      <c r="K1236" s="298"/>
      <c r="L1236" s="299"/>
      <c r="M1236" s="299"/>
    </row>
    <row r="1237" spans="1:13" ht="18" hidden="1" customHeight="1" x14ac:dyDescent="0.2">
      <c r="A1237" s="300">
        <f>+入力表!A1247</f>
        <v>0</v>
      </c>
      <c r="B1237" s="301"/>
      <c r="C1237" s="301"/>
      <c r="D1237" s="301"/>
      <c r="E1237" s="302">
        <f>+IF(入力表!F$12=0,入力表!B1247,入力表!J1247)</f>
        <v>0</v>
      </c>
      <c r="F1237" s="302"/>
      <c r="G1237" s="302"/>
      <c r="H1237" s="302" t="str">
        <f>IF(LEN(予定価格!G1235)=0,"",IF(AND(LEN(予定価格!G1235)=1,LEN(予定価格!H1235)=1),0,IF(入力表!$F$1951=0,"",入力表!F1247)))</f>
        <v/>
      </c>
      <c r="I1237" s="302"/>
      <c r="J1237" s="303"/>
      <c r="K1237" s="298"/>
      <c r="L1237" s="299"/>
      <c r="M1237" s="299"/>
    </row>
    <row r="1238" spans="1:13" ht="18" hidden="1" customHeight="1" x14ac:dyDescent="0.2">
      <c r="A1238" s="300">
        <f>+入力表!A1248</f>
        <v>0</v>
      </c>
      <c r="B1238" s="301"/>
      <c r="C1238" s="301"/>
      <c r="D1238" s="301"/>
      <c r="E1238" s="302">
        <f>+IF(入力表!F$12=0,入力表!B1248,入力表!J1248)</f>
        <v>0</v>
      </c>
      <c r="F1238" s="302"/>
      <c r="G1238" s="302"/>
      <c r="H1238" s="302" t="str">
        <f>IF(LEN(予定価格!G1236)=0,"",IF(AND(LEN(予定価格!G1236)=1,LEN(予定価格!H1236)=1),0,IF(入力表!$F$1951=0,"",入力表!F1248)))</f>
        <v/>
      </c>
      <c r="I1238" s="302"/>
      <c r="J1238" s="303"/>
      <c r="K1238" s="298"/>
      <c r="L1238" s="299"/>
      <c r="M1238" s="299"/>
    </row>
    <row r="1239" spans="1:13" ht="18" hidden="1" customHeight="1" x14ac:dyDescent="0.2">
      <c r="A1239" s="300">
        <f>+入力表!A1249</f>
        <v>0</v>
      </c>
      <c r="B1239" s="301"/>
      <c r="C1239" s="301"/>
      <c r="D1239" s="301"/>
      <c r="E1239" s="302">
        <f>+IF(入力表!F$12=0,入力表!B1249,入力表!J1249)</f>
        <v>0</v>
      </c>
      <c r="F1239" s="302"/>
      <c r="G1239" s="302"/>
      <c r="H1239" s="302" t="str">
        <f>IF(LEN(予定価格!G1237)=0,"",IF(AND(LEN(予定価格!G1237)=1,LEN(予定価格!H1237)=1),0,IF(入力表!$F$1951=0,"",入力表!F1249)))</f>
        <v/>
      </c>
      <c r="I1239" s="302"/>
      <c r="J1239" s="303"/>
      <c r="K1239" s="298"/>
      <c r="L1239" s="299"/>
      <c r="M1239" s="299"/>
    </row>
    <row r="1240" spans="1:13" ht="18" hidden="1" customHeight="1" x14ac:dyDescent="0.2">
      <c r="A1240" s="300">
        <f>+入力表!A1250</f>
        <v>0</v>
      </c>
      <c r="B1240" s="301"/>
      <c r="C1240" s="301"/>
      <c r="D1240" s="301"/>
      <c r="E1240" s="302">
        <f>+IF(入力表!F$12=0,入力表!B1250,入力表!J1250)</f>
        <v>0</v>
      </c>
      <c r="F1240" s="302"/>
      <c r="G1240" s="302"/>
      <c r="H1240" s="302" t="str">
        <f>IF(LEN(予定価格!G1238)=0,"",IF(AND(LEN(予定価格!G1238)=1,LEN(予定価格!H1238)=1),0,IF(入力表!$F$1951=0,"",入力表!F1250)))</f>
        <v/>
      </c>
      <c r="I1240" s="302"/>
      <c r="J1240" s="303"/>
      <c r="K1240" s="298"/>
      <c r="L1240" s="299"/>
      <c r="M1240" s="299"/>
    </row>
    <row r="1241" spans="1:13" ht="18" hidden="1" customHeight="1" x14ac:dyDescent="0.2">
      <c r="A1241" s="300">
        <f>+入力表!A1251</f>
        <v>0</v>
      </c>
      <c r="B1241" s="301"/>
      <c r="C1241" s="301"/>
      <c r="D1241" s="301"/>
      <c r="E1241" s="302">
        <f>+IF(入力表!F$12=0,入力表!B1251,入力表!J1251)</f>
        <v>0</v>
      </c>
      <c r="F1241" s="302"/>
      <c r="G1241" s="302"/>
      <c r="H1241" s="302" t="str">
        <f>IF(LEN(予定価格!G1239)=0,"",IF(AND(LEN(予定価格!G1239)=1,LEN(予定価格!H1239)=1),0,IF(入力表!$F$1951=0,"",入力表!F1251)))</f>
        <v/>
      </c>
      <c r="I1241" s="302"/>
      <c r="J1241" s="303"/>
      <c r="K1241" s="298"/>
      <c r="L1241" s="299"/>
      <c r="M1241" s="299"/>
    </row>
    <row r="1242" spans="1:13" ht="18" hidden="1" customHeight="1" x14ac:dyDescent="0.2">
      <c r="A1242" s="300">
        <f>+入力表!A1252</f>
        <v>0</v>
      </c>
      <c r="B1242" s="301"/>
      <c r="C1242" s="301"/>
      <c r="D1242" s="301"/>
      <c r="E1242" s="302">
        <f>+IF(入力表!F$12=0,入力表!B1252,入力表!J1252)</f>
        <v>0</v>
      </c>
      <c r="F1242" s="302"/>
      <c r="G1242" s="302"/>
      <c r="H1242" s="302" t="str">
        <f>IF(LEN(予定価格!G1240)=0,"",IF(AND(LEN(予定価格!G1240)=1,LEN(予定価格!H1240)=1),0,IF(入力表!$F$1951=0,"",入力表!F1252)))</f>
        <v/>
      </c>
      <c r="I1242" s="302"/>
      <c r="J1242" s="303"/>
      <c r="K1242" s="298"/>
      <c r="L1242" s="299"/>
      <c r="M1242" s="299"/>
    </row>
    <row r="1243" spans="1:13" ht="18" hidden="1" customHeight="1" x14ac:dyDescent="0.2">
      <c r="A1243" s="300">
        <f>+入力表!A1253</f>
        <v>0</v>
      </c>
      <c r="B1243" s="301"/>
      <c r="C1243" s="301"/>
      <c r="D1243" s="301"/>
      <c r="E1243" s="302">
        <f>+IF(入力表!F$12=0,入力表!B1253,入力表!J1253)</f>
        <v>0</v>
      </c>
      <c r="F1243" s="302"/>
      <c r="G1243" s="302"/>
      <c r="H1243" s="302" t="str">
        <f>IF(LEN(予定価格!G1241)=0,"",IF(AND(LEN(予定価格!G1241)=1,LEN(予定価格!H1241)=1),0,IF(入力表!$F$1951=0,"",入力表!F1253)))</f>
        <v/>
      </c>
      <c r="I1243" s="302"/>
      <c r="J1243" s="303"/>
      <c r="K1243" s="298"/>
      <c r="L1243" s="299"/>
      <c r="M1243" s="299"/>
    </row>
    <row r="1244" spans="1:13" ht="18" hidden="1" customHeight="1" x14ac:dyDescent="0.2">
      <c r="A1244" s="300">
        <f>+入力表!A1254</f>
        <v>0</v>
      </c>
      <c r="B1244" s="301"/>
      <c r="C1244" s="301"/>
      <c r="D1244" s="301"/>
      <c r="E1244" s="302">
        <f>+IF(入力表!F$12=0,入力表!B1254,入力表!J1254)</f>
        <v>0</v>
      </c>
      <c r="F1244" s="302"/>
      <c r="G1244" s="302"/>
      <c r="H1244" s="302" t="str">
        <f>IF(LEN(予定価格!G1242)=0,"",IF(AND(LEN(予定価格!G1242)=1,LEN(予定価格!H1242)=1),0,IF(入力表!$F$1951=0,"",入力表!F1254)))</f>
        <v/>
      </c>
      <c r="I1244" s="302"/>
      <c r="J1244" s="303"/>
      <c r="K1244" s="298"/>
      <c r="L1244" s="299"/>
      <c r="M1244" s="299"/>
    </row>
    <row r="1245" spans="1:13" ht="18" hidden="1" customHeight="1" x14ac:dyDescent="0.2">
      <c r="A1245" s="300">
        <f>+入力表!A1255</f>
        <v>0</v>
      </c>
      <c r="B1245" s="301"/>
      <c r="C1245" s="301"/>
      <c r="D1245" s="301"/>
      <c r="E1245" s="302">
        <f>+IF(入力表!F$12=0,入力表!B1255,入力表!J1255)</f>
        <v>0</v>
      </c>
      <c r="F1245" s="302"/>
      <c r="G1245" s="302"/>
      <c r="H1245" s="302" t="str">
        <f>IF(LEN(予定価格!G1243)=0,"",IF(AND(LEN(予定価格!G1243)=1,LEN(予定価格!H1243)=1),0,IF(入力表!$F$1951=0,"",入力表!F1255)))</f>
        <v/>
      </c>
      <c r="I1245" s="302"/>
      <c r="J1245" s="303"/>
      <c r="K1245" s="298"/>
      <c r="L1245" s="299"/>
      <c r="M1245" s="299"/>
    </row>
    <row r="1246" spans="1:13" ht="18" hidden="1" customHeight="1" x14ac:dyDescent="0.2">
      <c r="A1246" s="300">
        <f>+入力表!A1256</f>
        <v>0</v>
      </c>
      <c r="B1246" s="301"/>
      <c r="C1246" s="301"/>
      <c r="D1246" s="301"/>
      <c r="E1246" s="302">
        <f>+IF(入力表!F$12=0,入力表!B1256,入力表!J1256)</f>
        <v>0</v>
      </c>
      <c r="F1246" s="302"/>
      <c r="G1246" s="302"/>
      <c r="H1246" s="302" t="str">
        <f>IF(LEN(予定価格!G1244)=0,"",IF(AND(LEN(予定価格!G1244)=1,LEN(予定価格!H1244)=1),0,IF(入力表!$F$1951=0,"",入力表!F1256)))</f>
        <v/>
      </c>
      <c r="I1246" s="302"/>
      <c r="J1246" s="303"/>
      <c r="K1246" s="298"/>
      <c r="L1246" s="299"/>
      <c r="M1246" s="299"/>
    </row>
    <row r="1247" spans="1:13" ht="18" hidden="1" customHeight="1" x14ac:dyDescent="0.2">
      <c r="A1247" s="300">
        <f>+入力表!A1257</f>
        <v>0</v>
      </c>
      <c r="B1247" s="301"/>
      <c r="C1247" s="301"/>
      <c r="D1247" s="301"/>
      <c r="E1247" s="302">
        <f>+IF(入力表!F$12=0,入力表!B1257,入力表!J1257)</f>
        <v>0</v>
      </c>
      <c r="F1247" s="302"/>
      <c r="G1247" s="302"/>
      <c r="H1247" s="302" t="str">
        <f>IF(LEN(予定価格!G1245)=0,"",IF(AND(LEN(予定価格!G1245)=1,LEN(予定価格!H1245)=1),0,IF(入力表!$F$1951=0,"",入力表!F1257)))</f>
        <v/>
      </c>
      <c r="I1247" s="302"/>
      <c r="J1247" s="303"/>
      <c r="K1247" s="298"/>
      <c r="L1247" s="299"/>
      <c r="M1247" s="299"/>
    </row>
    <row r="1248" spans="1:13" ht="18" hidden="1" customHeight="1" x14ac:dyDescent="0.2">
      <c r="A1248" s="300">
        <f>+入力表!A1258</f>
        <v>0</v>
      </c>
      <c r="B1248" s="301"/>
      <c r="C1248" s="301"/>
      <c r="D1248" s="301"/>
      <c r="E1248" s="302">
        <f>+IF(入力表!F$12=0,入力表!B1258,入力表!J1258)</f>
        <v>0</v>
      </c>
      <c r="F1248" s="302"/>
      <c r="G1248" s="302"/>
      <c r="H1248" s="302" t="str">
        <f>IF(LEN(予定価格!G1246)=0,"",IF(AND(LEN(予定価格!G1246)=1,LEN(予定価格!H1246)=1),0,IF(入力表!$F$1951=0,"",入力表!F1258)))</f>
        <v/>
      </c>
      <c r="I1248" s="302"/>
      <c r="J1248" s="303"/>
      <c r="K1248" s="298"/>
      <c r="L1248" s="299"/>
      <c r="M1248" s="299"/>
    </row>
    <row r="1249" spans="1:13" ht="18" hidden="1" customHeight="1" x14ac:dyDescent="0.2">
      <c r="A1249" s="300">
        <f>+入力表!A1259</f>
        <v>0</v>
      </c>
      <c r="B1249" s="301"/>
      <c r="C1249" s="301"/>
      <c r="D1249" s="301"/>
      <c r="E1249" s="302">
        <f>+IF(入力表!F$12=0,入力表!B1259,入力表!J1259)</f>
        <v>0</v>
      </c>
      <c r="F1249" s="302"/>
      <c r="G1249" s="302"/>
      <c r="H1249" s="302" t="str">
        <f>IF(LEN(予定価格!G1247)=0,"",IF(AND(LEN(予定価格!G1247)=1,LEN(予定価格!H1247)=1),0,IF(入力表!$F$1951=0,"",入力表!F1259)))</f>
        <v/>
      </c>
      <c r="I1249" s="302"/>
      <c r="J1249" s="303"/>
      <c r="K1249" s="298"/>
      <c r="L1249" s="299"/>
      <c r="M1249" s="299"/>
    </row>
    <row r="1250" spans="1:13" ht="18" hidden="1" customHeight="1" x14ac:dyDescent="0.2">
      <c r="A1250" s="300">
        <f>+入力表!A1260</f>
        <v>0</v>
      </c>
      <c r="B1250" s="301"/>
      <c r="C1250" s="301"/>
      <c r="D1250" s="301"/>
      <c r="E1250" s="302">
        <f>+IF(入力表!F$12=0,入力表!B1260,入力表!J1260)</f>
        <v>0</v>
      </c>
      <c r="F1250" s="302"/>
      <c r="G1250" s="302"/>
      <c r="H1250" s="302" t="str">
        <f>IF(LEN(予定価格!G1248)=0,"",IF(AND(LEN(予定価格!G1248)=1,LEN(予定価格!H1248)=1),0,IF(入力表!$F$1951=0,"",入力表!F1260)))</f>
        <v/>
      </c>
      <c r="I1250" s="302"/>
      <c r="J1250" s="303"/>
      <c r="K1250" s="298"/>
      <c r="L1250" s="299"/>
      <c r="M1250" s="299"/>
    </row>
    <row r="1251" spans="1:13" ht="18" hidden="1" customHeight="1" x14ac:dyDescent="0.2">
      <c r="A1251" s="300">
        <f>+入力表!A1261</f>
        <v>0</v>
      </c>
      <c r="B1251" s="301"/>
      <c r="C1251" s="301"/>
      <c r="D1251" s="301"/>
      <c r="E1251" s="302">
        <f>+IF(入力表!F$12=0,入力表!B1261,入力表!J1261)</f>
        <v>0</v>
      </c>
      <c r="F1251" s="302"/>
      <c r="G1251" s="302"/>
      <c r="H1251" s="302" t="str">
        <f>IF(LEN(予定価格!G1249)=0,"",IF(AND(LEN(予定価格!G1249)=1,LEN(予定価格!H1249)=1),0,IF(入力表!$F$1951=0,"",入力表!F1261)))</f>
        <v/>
      </c>
      <c r="I1251" s="302"/>
      <c r="J1251" s="303"/>
      <c r="K1251" s="298"/>
      <c r="L1251" s="299"/>
      <c r="M1251" s="299"/>
    </row>
    <row r="1252" spans="1:13" ht="18" hidden="1" customHeight="1" x14ac:dyDescent="0.2">
      <c r="A1252" s="300">
        <f>+入力表!A1262</f>
        <v>0</v>
      </c>
      <c r="B1252" s="301"/>
      <c r="C1252" s="301"/>
      <c r="D1252" s="301"/>
      <c r="E1252" s="302">
        <f>+IF(入力表!F$12=0,入力表!B1262,入力表!J1262)</f>
        <v>0</v>
      </c>
      <c r="F1252" s="302"/>
      <c r="G1252" s="302"/>
      <c r="H1252" s="302" t="str">
        <f>IF(LEN(予定価格!G1250)=0,"",IF(AND(LEN(予定価格!G1250)=1,LEN(予定価格!H1250)=1),0,IF(入力表!$F$1951=0,"",入力表!F1262)))</f>
        <v/>
      </c>
      <c r="I1252" s="302"/>
      <c r="J1252" s="303"/>
      <c r="K1252" s="298"/>
      <c r="L1252" s="299"/>
      <c r="M1252" s="299"/>
    </row>
    <row r="1253" spans="1:13" ht="18" hidden="1" customHeight="1" x14ac:dyDescent="0.2">
      <c r="A1253" s="300">
        <f>+入力表!A1263</f>
        <v>0</v>
      </c>
      <c r="B1253" s="301"/>
      <c r="C1253" s="301"/>
      <c r="D1253" s="301"/>
      <c r="E1253" s="302">
        <f>+IF(入力表!F$12=0,入力表!B1263,入力表!J1263)</f>
        <v>0</v>
      </c>
      <c r="F1253" s="302"/>
      <c r="G1253" s="302"/>
      <c r="H1253" s="302" t="str">
        <f>IF(LEN(予定価格!G1251)=0,"",IF(AND(LEN(予定価格!G1251)=1,LEN(予定価格!H1251)=1),0,IF(入力表!$F$1951=0,"",入力表!F1263)))</f>
        <v/>
      </c>
      <c r="I1253" s="302"/>
      <c r="J1253" s="303"/>
      <c r="K1253" s="298"/>
      <c r="L1253" s="299"/>
      <c r="M1253" s="299"/>
    </row>
    <row r="1254" spans="1:13" ht="18" hidden="1" customHeight="1" x14ac:dyDescent="0.2">
      <c r="A1254" s="300">
        <f>+入力表!A1264</f>
        <v>0</v>
      </c>
      <c r="B1254" s="301"/>
      <c r="C1254" s="301"/>
      <c r="D1254" s="301"/>
      <c r="E1254" s="302">
        <f>+IF(入力表!F$12=0,入力表!B1264,入力表!J1264)</f>
        <v>0</v>
      </c>
      <c r="F1254" s="302"/>
      <c r="G1254" s="302"/>
      <c r="H1254" s="302" t="str">
        <f>IF(LEN(予定価格!G1252)=0,"",IF(AND(LEN(予定価格!G1252)=1,LEN(予定価格!H1252)=1),0,IF(入力表!$F$1951=0,"",入力表!F1264)))</f>
        <v/>
      </c>
      <c r="I1254" s="302"/>
      <c r="J1254" s="303"/>
      <c r="K1254" s="298"/>
      <c r="L1254" s="299"/>
      <c r="M1254" s="299"/>
    </row>
    <row r="1255" spans="1:13" ht="18" hidden="1" customHeight="1" x14ac:dyDescent="0.2">
      <c r="A1255" s="300">
        <f>+入力表!A1265</f>
        <v>0</v>
      </c>
      <c r="B1255" s="301"/>
      <c r="C1255" s="301"/>
      <c r="D1255" s="301"/>
      <c r="E1255" s="302">
        <f>+IF(入力表!F$12=0,入力表!B1265,入力表!J1265)</f>
        <v>0</v>
      </c>
      <c r="F1255" s="302"/>
      <c r="G1255" s="302"/>
      <c r="H1255" s="302" t="str">
        <f>IF(LEN(予定価格!G1253)=0,"",IF(AND(LEN(予定価格!G1253)=1,LEN(予定価格!H1253)=1),0,IF(入力表!$F$1951=0,"",入力表!F1265)))</f>
        <v/>
      </c>
      <c r="I1255" s="302"/>
      <c r="J1255" s="303"/>
      <c r="K1255" s="298"/>
      <c r="L1255" s="299"/>
      <c r="M1255" s="299"/>
    </row>
    <row r="1256" spans="1:13" ht="18" hidden="1" customHeight="1" x14ac:dyDescent="0.2">
      <c r="A1256" s="300">
        <f>+入力表!A1266</f>
        <v>0</v>
      </c>
      <c r="B1256" s="301"/>
      <c r="C1256" s="301"/>
      <c r="D1256" s="301"/>
      <c r="E1256" s="302">
        <f>+IF(入力表!F$12=0,入力表!B1266,入力表!J1266)</f>
        <v>0</v>
      </c>
      <c r="F1256" s="302"/>
      <c r="G1256" s="302"/>
      <c r="H1256" s="302" t="str">
        <f>IF(LEN(予定価格!G1254)=0,"",IF(AND(LEN(予定価格!G1254)=1,LEN(予定価格!H1254)=1),0,IF(入力表!$F$1951=0,"",入力表!F1266)))</f>
        <v/>
      </c>
      <c r="I1256" s="302"/>
      <c r="J1256" s="303"/>
      <c r="K1256" s="298"/>
      <c r="L1256" s="299"/>
      <c r="M1256" s="299"/>
    </row>
    <row r="1257" spans="1:13" ht="18" hidden="1" customHeight="1" x14ac:dyDescent="0.2">
      <c r="A1257" s="300">
        <f>+入力表!A1267</f>
        <v>0</v>
      </c>
      <c r="B1257" s="301"/>
      <c r="C1257" s="301"/>
      <c r="D1257" s="301"/>
      <c r="E1257" s="302">
        <f>+IF(入力表!F$12=0,入力表!B1267,入力表!J1267)</f>
        <v>0</v>
      </c>
      <c r="F1257" s="302"/>
      <c r="G1257" s="302"/>
      <c r="H1257" s="302" t="str">
        <f>IF(LEN(予定価格!G1255)=0,"",IF(AND(LEN(予定価格!G1255)=1,LEN(予定価格!H1255)=1),0,IF(入力表!$F$1951=0,"",入力表!F1267)))</f>
        <v/>
      </c>
      <c r="I1257" s="302"/>
      <c r="J1257" s="303"/>
      <c r="K1257" s="298"/>
      <c r="L1257" s="299"/>
      <c r="M1257" s="299"/>
    </row>
    <row r="1258" spans="1:13" ht="18" hidden="1" customHeight="1" x14ac:dyDescent="0.2">
      <c r="A1258" s="300">
        <f>+入力表!A1268</f>
        <v>0</v>
      </c>
      <c r="B1258" s="301"/>
      <c r="C1258" s="301"/>
      <c r="D1258" s="301"/>
      <c r="E1258" s="302">
        <f>+IF(入力表!F$12=0,入力表!B1268,入力表!J1268)</f>
        <v>0</v>
      </c>
      <c r="F1258" s="302"/>
      <c r="G1258" s="302"/>
      <c r="H1258" s="302" t="str">
        <f>IF(LEN(予定価格!G1256)=0,"",IF(AND(LEN(予定価格!G1256)=1,LEN(予定価格!H1256)=1),0,IF(入力表!$F$1951=0,"",入力表!F1268)))</f>
        <v/>
      </c>
      <c r="I1258" s="302"/>
      <c r="J1258" s="303"/>
      <c r="K1258" s="298"/>
      <c r="L1258" s="299"/>
      <c r="M1258" s="299"/>
    </row>
    <row r="1259" spans="1:13" ht="18" hidden="1" customHeight="1" x14ac:dyDescent="0.2">
      <c r="A1259" s="300">
        <f>+入力表!A1269</f>
        <v>0</v>
      </c>
      <c r="B1259" s="301"/>
      <c r="C1259" s="301"/>
      <c r="D1259" s="301"/>
      <c r="E1259" s="302">
        <f>+IF(入力表!F$12=0,入力表!B1269,入力表!J1269)</f>
        <v>0</v>
      </c>
      <c r="F1259" s="302"/>
      <c r="G1259" s="302"/>
      <c r="H1259" s="302" t="str">
        <f>IF(LEN(予定価格!G1257)=0,"",IF(AND(LEN(予定価格!G1257)=1,LEN(予定価格!H1257)=1),0,IF(入力表!$F$1951=0,"",入力表!F1269)))</f>
        <v/>
      </c>
      <c r="I1259" s="302"/>
      <c r="J1259" s="303"/>
      <c r="K1259" s="298"/>
      <c r="L1259" s="299"/>
      <c r="M1259" s="299"/>
    </row>
    <row r="1260" spans="1:13" ht="18" hidden="1" customHeight="1" x14ac:dyDescent="0.2">
      <c r="A1260" s="300">
        <f>+入力表!A1270</f>
        <v>0</v>
      </c>
      <c r="B1260" s="301"/>
      <c r="C1260" s="301"/>
      <c r="D1260" s="301"/>
      <c r="E1260" s="302">
        <f>+IF(入力表!F$12=0,入力表!B1270,入力表!J1270)</f>
        <v>0</v>
      </c>
      <c r="F1260" s="302"/>
      <c r="G1260" s="302"/>
      <c r="H1260" s="302" t="str">
        <f>IF(LEN(予定価格!G1258)=0,"",IF(AND(LEN(予定価格!G1258)=1,LEN(予定価格!H1258)=1),0,IF(入力表!$F$1951=0,"",入力表!F1270)))</f>
        <v/>
      </c>
      <c r="I1260" s="302"/>
      <c r="J1260" s="303"/>
      <c r="K1260" s="298"/>
      <c r="L1260" s="299"/>
      <c r="M1260" s="299"/>
    </row>
    <row r="1261" spans="1:13" ht="18" hidden="1" customHeight="1" x14ac:dyDescent="0.2">
      <c r="A1261" s="300">
        <f>+入力表!A1271</f>
        <v>0</v>
      </c>
      <c r="B1261" s="301"/>
      <c r="C1261" s="301"/>
      <c r="D1261" s="301"/>
      <c r="E1261" s="302">
        <f>+IF(入力表!F$12=0,入力表!B1271,入力表!J1271)</f>
        <v>0</v>
      </c>
      <c r="F1261" s="302"/>
      <c r="G1261" s="302"/>
      <c r="H1261" s="302" t="str">
        <f>IF(LEN(予定価格!G1259)=0,"",IF(AND(LEN(予定価格!G1259)=1,LEN(予定価格!H1259)=1),0,IF(入力表!$F$1951=0,"",入力表!F1271)))</f>
        <v/>
      </c>
      <c r="I1261" s="302"/>
      <c r="J1261" s="303"/>
      <c r="K1261" s="298"/>
      <c r="L1261" s="299"/>
      <c r="M1261" s="299"/>
    </row>
    <row r="1262" spans="1:13" ht="18" hidden="1" customHeight="1" x14ac:dyDescent="0.2">
      <c r="A1262" s="300">
        <f>+入力表!A1272</f>
        <v>0</v>
      </c>
      <c r="B1262" s="301"/>
      <c r="C1262" s="301"/>
      <c r="D1262" s="301"/>
      <c r="E1262" s="302">
        <f>+IF(入力表!F$12=0,入力表!B1272,入力表!J1272)</f>
        <v>0</v>
      </c>
      <c r="F1262" s="302"/>
      <c r="G1262" s="302"/>
      <c r="H1262" s="302" t="str">
        <f>IF(LEN(予定価格!G1260)=0,"",IF(AND(LEN(予定価格!G1260)=1,LEN(予定価格!H1260)=1),0,IF(入力表!$F$1951=0,"",入力表!F1272)))</f>
        <v/>
      </c>
      <c r="I1262" s="302"/>
      <c r="J1262" s="303"/>
      <c r="K1262" s="298"/>
      <c r="L1262" s="299"/>
      <c r="M1262" s="299"/>
    </row>
    <row r="1263" spans="1:13" ht="18" hidden="1" customHeight="1" x14ac:dyDescent="0.2">
      <c r="A1263" s="300">
        <f>+入力表!A1273</f>
        <v>0</v>
      </c>
      <c r="B1263" s="301"/>
      <c r="C1263" s="301"/>
      <c r="D1263" s="301"/>
      <c r="E1263" s="302">
        <f>+IF(入力表!F$12=0,入力表!B1273,入力表!J1273)</f>
        <v>0</v>
      </c>
      <c r="F1263" s="302"/>
      <c r="G1263" s="302"/>
      <c r="H1263" s="302" t="str">
        <f>IF(LEN(予定価格!G1261)=0,"",IF(AND(LEN(予定価格!G1261)=1,LEN(予定価格!H1261)=1),0,IF(入力表!$F$1951=0,"",入力表!F1273)))</f>
        <v/>
      </c>
      <c r="I1263" s="302"/>
      <c r="J1263" s="303"/>
      <c r="K1263" s="298"/>
      <c r="L1263" s="299"/>
      <c r="M1263" s="299"/>
    </row>
    <row r="1264" spans="1:13" ht="18" hidden="1" customHeight="1" x14ac:dyDescent="0.2">
      <c r="A1264" s="300">
        <f>+入力表!A1274</f>
        <v>0</v>
      </c>
      <c r="B1264" s="301"/>
      <c r="C1264" s="301"/>
      <c r="D1264" s="301"/>
      <c r="E1264" s="302">
        <f>+IF(入力表!F$12=0,入力表!B1274,入力表!J1274)</f>
        <v>0</v>
      </c>
      <c r="F1264" s="302"/>
      <c r="G1264" s="302"/>
      <c r="H1264" s="302" t="str">
        <f>IF(LEN(予定価格!G1262)=0,"",IF(AND(LEN(予定価格!G1262)=1,LEN(予定価格!H1262)=1),0,IF(入力表!$F$1951=0,"",入力表!F1274)))</f>
        <v/>
      </c>
      <c r="I1264" s="302"/>
      <c r="J1264" s="303"/>
      <c r="K1264" s="298"/>
      <c r="L1264" s="299"/>
      <c r="M1264" s="299"/>
    </row>
    <row r="1265" spans="1:13" ht="18" hidden="1" customHeight="1" x14ac:dyDescent="0.2">
      <c r="A1265" s="300">
        <f>+入力表!A1275</f>
        <v>0</v>
      </c>
      <c r="B1265" s="301"/>
      <c r="C1265" s="301"/>
      <c r="D1265" s="301"/>
      <c r="E1265" s="302">
        <f>+IF(入力表!F$12=0,入力表!B1275,入力表!J1275)</f>
        <v>0</v>
      </c>
      <c r="F1265" s="302"/>
      <c r="G1265" s="302"/>
      <c r="H1265" s="302" t="str">
        <f>IF(LEN(予定価格!G1263)=0,"",IF(AND(LEN(予定価格!G1263)=1,LEN(予定価格!H1263)=1),0,IF(入力表!$F$1951=0,"",入力表!F1275)))</f>
        <v/>
      </c>
      <c r="I1265" s="302"/>
      <c r="J1265" s="303"/>
      <c r="K1265" s="298"/>
      <c r="L1265" s="299"/>
      <c r="M1265" s="299"/>
    </row>
    <row r="1266" spans="1:13" ht="18" hidden="1" customHeight="1" x14ac:dyDescent="0.2">
      <c r="A1266" s="300">
        <f>+入力表!A1276</f>
        <v>0</v>
      </c>
      <c r="B1266" s="301"/>
      <c r="C1266" s="301"/>
      <c r="D1266" s="301"/>
      <c r="E1266" s="302">
        <f>+IF(入力表!F$12=0,入力表!B1276,入力表!J1276)</f>
        <v>0</v>
      </c>
      <c r="F1266" s="302"/>
      <c r="G1266" s="302"/>
      <c r="H1266" s="302" t="str">
        <f>IF(LEN(予定価格!G1264)=0,"",IF(AND(LEN(予定価格!G1264)=1,LEN(予定価格!H1264)=1),0,IF(入力表!$F$1951=0,"",入力表!F1276)))</f>
        <v/>
      </c>
      <c r="I1266" s="302"/>
      <c r="J1266" s="303"/>
      <c r="K1266" s="298"/>
      <c r="L1266" s="299"/>
      <c r="M1266" s="299"/>
    </row>
    <row r="1267" spans="1:13" ht="18" hidden="1" customHeight="1" x14ac:dyDescent="0.2">
      <c r="A1267" s="300">
        <f>+入力表!A1277</f>
        <v>0</v>
      </c>
      <c r="B1267" s="301"/>
      <c r="C1267" s="301"/>
      <c r="D1267" s="301"/>
      <c r="E1267" s="302">
        <f>+IF(入力表!F$12=0,入力表!B1277,入力表!J1277)</f>
        <v>0</v>
      </c>
      <c r="F1267" s="302"/>
      <c r="G1267" s="302"/>
      <c r="H1267" s="302" t="str">
        <f>IF(LEN(予定価格!G1265)=0,"",IF(AND(LEN(予定価格!G1265)=1,LEN(予定価格!H1265)=1),0,IF(入力表!$F$1951=0,"",入力表!F1277)))</f>
        <v/>
      </c>
      <c r="I1267" s="302"/>
      <c r="J1267" s="303"/>
      <c r="K1267" s="298"/>
      <c r="L1267" s="299"/>
      <c r="M1267" s="299"/>
    </row>
    <row r="1268" spans="1:13" ht="18" hidden="1" customHeight="1" x14ac:dyDescent="0.2">
      <c r="A1268" s="300">
        <f>+入力表!A1278</f>
        <v>0</v>
      </c>
      <c r="B1268" s="301"/>
      <c r="C1268" s="301"/>
      <c r="D1268" s="301"/>
      <c r="E1268" s="302">
        <f>+IF(入力表!F$12=0,入力表!B1278,入力表!J1278)</f>
        <v>0</v>
      </c>
      <c r="F1268" s="302"/>
      <c r="G1268" s="302"/>
      <c r="H1268" s="302" t="str">
        <f>IF(LEN(予定価格!G1266)=0,"",IF(AND(LEN(予定価格!G1266)=1,LEN(予定価格!H1266)=1),0,IF(入力表!$F$1951=0,"",入力表!F1278)))</f>
        <v/>
      </c>
      <c r="I1268" s="302"/>
      <c r="J1268" s="303"/>
      <c r="K1268" s="298"/>
      <c r="L1268" s="299"/>
      <c r="M1268" s="299"/>
    </row>
    <row r="1269" spans="1:13" ht="18" hidden="1" customHeight="1" x14ac:dyDescent="0.2">
      <c r="A1269" s="300">
        <f>+入力表!A1279</f>
        <v>0</v>
      </c>
      <c r="B1269" s="301"/>
      <c r="C1269" s="301"/>
      <c r="D1269" s="301"/>
      <c r="E1269" s="302">
        <f>+IF(入力表!F$12=0,入力表!B1279,入力表!J1279)</f>
        <v>0</v>
      </c>
      <c r="F1269" s="302"/>
      <c r="G1269" s="302"/>
      <c r="H1269" s="302" t="str">
        <f>IF(LEN(予定価格!G1267)=0,"",IF(AND(LEN(予定価格!G1267)=1,LEN(予定価格!H1267)=1),0,IF(入力表!$F$1951=0,"",入力表!F1279)))</f>
        <v/>
      </c>
      <c r="I1269" s="302"/>
      <c r="J1269" s="303"/>
      <c r="K1269" s="298">
        <f t="shared" ref="K1269" si="26">SUM(E1270:G1310)</f>
        <v>0</v>
      </c>
      <c r="L1269" s="299">
        <f>K1269*入力表!D2415</f>
        <v>0</v>
      </c>
      <c r="M1269" s="299">
        <f t="shared" ref="M1269" si="27">K1269+L1269</f>
        <v>0</v>
      </c>
    </row>
    <row r="1270" spans="1:13" ht="18" hidden="1" customHeight="1" x14ac:dyDescent="0.2">
      <c r="A1270" s="300">
        <f>+入力表!A1280</f>
        <v>0</v>
      </c>
      <c r="B1270" s="301"/>
      <c r="C1270" s="301"/>
      <c r="D1270" s="301"/>
      <c r="E1270" s="302">
        <f>+IF(入力表!F$12=0,入力表!B1280,入力表!J1280)</f>
        <v>0</v>
      </c>
      <c r="F1270" s="302"/>
      <c r="G1270" s="302"/>
      <c r="H1270" s="302" t="str">
        <f>IF(LEN(予定価格!G1268)=0,"",IF(AND(LEN(予定価格!G1268)=1,LEN(予定価格!H1268)=1),0,IF(入力表!$F$1951=0,"",入力表!F1280)))</f>
        <v/>
      </c>
      <c r="I1270" s="302"/>
      <c r="J1270" s="303"/>
      <c r="K1270" s="298"/>
      <c r="L1270" s="299"/>
      <c r="M1270" s="299"/>
    </row>
    <row r="1271" spans="1:13" ht="18" hidden="1" customHeight="1" x14ac:dyDescent="0.2">
      <c r="A1271" s="300">
        <f>+入力表!A1281</f>
        <v>0</v>
      </c>
      <c r="B1271" s="301"/>
      <c r="C1271" s="301"/>
      <c r="D1271" s="301"/>
      <c r="E1271" s="302">
        <f>+IF(入力表!F$12=0,入力表!B1281,入力表!J1281)</f>
        <v>0</v>
      </c>
      <c r="F1271" s="302"/>
      <c r="G1271" s="302"/>
      <c r="H1271" s="302" t="str">
        <f>IF(LEN(予定価格!G1269)=0,"",IF(AND(LEN(予定価格!G1269)=1,LEN(予定価格!H1269)=1),0,IF(入力表!$F$1951=0,"",入力表!F1281)))</f>
        <v/>
      </c>
      <c r="I1271" s="302"/>
      <c r="J1271" s="303"/>
      <c r="K1271" s="298"/>
      <c r="L1271" s="299"/>
      <c r="M1271" s="299"/>
    </row>
    <row r="1272" spans="1:13" ht="18" hidden="1" customHeight="1" x14ac:dyDescent="0.2">
      <c r="A1272" s="300">
        <f>+入力表!A1282</f>
        <v>0</v>
      </c>
      <c r="B1272" s="301"/>
      <c r="C1272" s="301"/>
      <c r="D1272" s="301"/>
      <c r="E1272" s="302">
        <f>+IF(入力表!F$12=0,入力表!B1282,入力表!J1282)</f>
        <v>0</v>
      </c>
      <c r="F1272" s="302"/>
      <c r="G1272" s="302"/>
      <c r="H1272" s="302" t="str">
        <f>IF(LEN(予定価格!G1270)=0,"",IF(AND(LEN(予定価格!G1270)=1,LEN(予定価格!H1270)=1),0,IF(入力表!$F$1951=0,"",入力表!F1282)))</f>
        <v/>
      </c>
      <c r="I1272" s="302"/>
      <c r="J1272" s="303"/>
      <c r="K1272" s="298"/>
      <c r="L1272" s="299"/>
      <c r="M1272" s="299"/>
    </row>
    <row r="1273" spans="1:13" ht="18" hidden="1" customHeight="1" x14ac:dyDescent="0.2">
      <c r="A1273" s="300">
        <f>+入力表!A1283</f>
        <v>0</v>
      </c>
      <c r="B1273" s="301"/>
      <c r="C1273" s="301"/>
      <c r="D1273" s="301"/>
      <c r="E1273" s="302">
        <f>+IF(入力表!F$12=0,入力表!B1283,入力表!J1283)</f>
        <v>0</v>
      </c>
      <c r="F1273" s="302"/>
      <c r="G1273" s="302"/>
      <c r="H1273" s="302" t="str">
        <f>IF(LEN(予定価格!G1271)=0,"",IF(AND(LEN(予定価格!G1271)=1,LEN(予定価格!H1271)=1),0,IF(入力表!$F$1951=0,"",入力表!F1283)))</f>
        <v/>
      </c>
      <c r="I1273" s="302"/>
      <c r="J1273" s="303"/>
      <c r="K1273" s="298"/>
      <c r="L1273" s="299"/>
      <c r="M1273" s="299"/>
    </row>
    <row r="1274" spans="1:13" ht="18" hidden="1" customHeight="1" x14ac:dyDescent="0.2">
      <c r="A1274" s="300">
        <f>+入力表!A1284</f>
        <v>0</v>
      </c>
      <c r="B1274" s="301"/>
      <c r="C1274" s="301"/>
      <c r="D1274" s="301"/>
      <c r="E1274" s="302">
        <f>+IF(入力表!F$12=0,入力表!B1284,入力表!J1284)</f>
        <v>0</v>
      </c>
      <c r="F1274" s="302"/>
      <c r="G1274" s="302"/>
      <c r="H1274" s="302" t="str">
        <f>IF(LEN(予定価格!G1272)=0,"",IF(AND(LEN(予定価格!G1272)=1,LEN(予定価格!H1272)=1),0,IF(入力表!$F$1951=0,"",入力表!F1284)))</f>
        <v/>
      </c>
      <c r="I1274" s="302"/>
      <c r="J1274" s="303"/>
      <c r="K1274" s="298"/>
      <c r="L1274" s="299"/>
      <c r="M1274" s="299"/>
    </row>
    <row r="1275" spans="1:13" ht="18" hidden="1" customHeight="1" x14ac:dyDescent="0.2">
      <c r="A1275" s="300">
        <f>+入力表!A1285</f>
        <v>0</v>
      </c>
      <c r="B1275" s="301"/>
      <c r="C1275" s="301"/>
      <c r="D1275" s="301"/>
      <c r="E1275" s="302">
        <f>+IF(入力表!F$12=0,入力表!B1285,入力表!J1285)</f>
        <v>0</v>
      </c>
      <c r="F1275" s="302"/>
      <c r="G1275" s="302"/>
      <c r="H1275" s="302" t="str">
        <f>IF(LEN(予定価格!G1273)=0,"",IF(AND(LEN(予定価格!G1273)=1,LEN(予定価格!H1273)=1),0,IF(入力表!$F$1951=0,"",入力表!F1285)))</f>
        <v/>
      </c>
      <c r="I1275" s="302"/>
      <c r="J1275" s="303"/>
      <c r="K1275" s="298"/>
      <c r="L1275" s="299"/>
      <c r="M1275" s="299"/>
    </row>
    <row r="1276" spans="1:13" ht="18" hidden="1" customHeight="1" x14ac:dyDescent="0.2">
      <c r="A1276" s="300">
        <f>+入力表!A1286</f>
        <v>0</v>
      </c>
      <c r="B1276" s="301"/>
      <c r="C1276" s="301"/>
      <c r="D1276" s="301"/>
      <c r="E1276" s="302">
        <f>+IF(入力表!F$12=0,入力表!B1286,入力表!J1286)</f>
        <v>0</v>
      </c>
      <c r="F1276" s="302"/>
      <c r="G1276" s="302"/>
      <c r="H1276" s="302" t="str">
        <f>IF(LEN(予定価格!G1274)=0,"",IF(AND(LEN(予定価格!G1274)=1,LEN(予定価格!H1274)=1),0,IF(入力表!$F$1951=0,"",入力表!F1286)))</f>
        <v/>
      </c>
      <c r="I1276" s="302"/>
      <c r="J1276" s="303"/>
      <c r="K1276" s="298"/>
      <c r="L1276" s="299"/>
      <c r="M1276" s="299"/>
    </row>
    <row r="1277" spans="1:13" ht="18" hidden="1" customHeight="1" x14ac:dyDescent="0.2">
      <c r="A1277" s="300">
        <f>+入力表!A1287</f>
        <v>0</v>
      </c>
      <c r="B1277" s="301"/>
      <c r="C1277" s="301"/>
      <c r="D1277" s="301"/>
      <c r="E1277" s="302">
        <f>+IF(入力表!F$12=0,入力表!B1287,入力表!J1287)</f>
        <v>0</v>
      </c>
      <c r="F1277" s="302"/>
      <c r="G1277" s="302"/>
      <c r="H1277" s="302" t="str">
        <f>IF(LEN(予定価格!G1275)=0,"",IF(AND(LEN(予定価格!G1275)=1,LEN(予定価格!H1275)=1),0,IF(入力表!$F$1951=0,"",入力表!F1287)))</f>
        <v/>
      </c>
      <c r="I1277" s="302"/>
      <c r="J1277" s="303"/>
      <c r="K1277" s="298"/>
      <c r="L1277" s="299"/>
      <c r="M1277" s="299"/>
    </row>
    <row r="1278" spans="1:13" ht="18" hidden="1" customHeight="1" x14ac:dyDescent="0.2">
      <c r="A1278" s="300">
        <f>+入力表!A1288</f>
        <v>0</v>
      </c>
      <c r="B1278" s="301"/>
      <c r="C1278" s="301"/>
      <c r="D1278" s="301"/>
      <c r="E1278" s="302">
        <f>+IF(入力表!F$12=0,入力表!B1288,入力表!J1288)</f>
        <v>0</v>
      </c>
      <c r="F1278" s="302"/>
      <c r="G1278" s="302"/>
      <c r="H1278" s="302" t="str">
        <f>IF(LEN(予定価格!G1276)=0,"",IF(AND(LEN(予定価格!G1276)=1,LEN(予定価格!H1276)=1),0,IF(入力表!$F$1951=0,"",入力表!F1288)))</f>
        <v/>
      </c>
      <c r="I1278" s="302"/>
      <c r="J1278" s="303"/>
      <c r="K1278" s="298"/>
      <c r="L1278" s="299"/>
      <c r="M1278" s="299"/>
    </row>
    <row r="1279" spans="1:13" ht="18" hidden="1" customHeight="1" x14ac:dyDescent="0.2">
      <c r="A1279" s="300">
        <f>+入力表!A1289</f>
        <v>0</v>
      </c>
      <c r="B1279" s="301"/>
      <c r="C1279" s="301"/>
      <c r="D1279" s="301"/>
      <c r="E1279" s="302">
        <f>+IF(入力表!F$12=0,入力表!B1289,入力表!J1289)</f>
        <v>0</v>
      </c>
      <c r="F1279" s="302"/>
      <c r="G1279" s="302"/>
      <c r="H1279" s="302" t="str">
        <f>IF(LEN(予定価格!G1277)=0,"",IF(AND(LEN(予定価格!G1277)=1,LEN(予定価格!H1277)=1),0,IF(入力表!$F$1951=0,"",入力表!F1289)))</f>
        <v/>
      </c>
      <c r="I1279" s="302"/>
      <c r="J1279" s="303"/>
      <c r="K1279" s="298"/>
      <c r="L1279" s="299"/>
      <c r="M1279" s="299"/>
    </row>
    <row r="1280" spans="1:13" ht="18" hidden="1" customHeight="1" x14ac:dyDescent="0.2">
      <c r="A1280" s="300">
        <f>+入力表!A1290</f>
        <v>0</v>
      </c>
      <c r="B1280" s="301"/>
      <c r="C1280" s="301"/>
      <c r="D1280" s="301"/>
      <c r="E1280" s="302">
        <f>+IF(入力表!F$12=0,入力表!B1290,入力表!J1290)</f>
        <v>0</v>
      </c>
      <c r="F1280" s="302"/>
      <c r="G1280" s="302"/>
      <c r="H1280" s="302" t="str">
        <f>IF(LEN(予定価格!G1278)=0,"",IF(AND(LEN(予定価格!G1278)=1,LEN(予定価格!H1278)=1),0,IF(入力表!$F$1951=0,"",入力表!F1290)))</f>
        <v/>
      </c>
      <c r="I1280" s="302"/>
      <c r="J1280" s="303"/>
      <c r="K1280" s="298"/>
      <c r="L1280" s="299"/>
      <c r="M1280" s="299"/>
    </row>
    <row r="1281" spans="1:13" ht="18" hidden="1" customHeight="1" x14ac:dyDescent="0.2">
      <c r="A1281" s="300">
        <f>+入力表!A1291</f>
        <v>0</v>
      </c>
      <c r="B1281" s="301"/>
      <c r="C1281" s="301"/>
      <c r="D1281" s="301"/>
      <c r="E1281" s="302">
        <f>+IF(入力表!F$12=0,入力表!B1291,入力表!J1291)</f>
        <v>0</v>
      </c>
      <c r="F1281" s="302"/>
      <c r="G1281" s="302"/>
      <c r="H1281" s="302" t="str">
        <f>IF(LEN(予定価格!G1279)=0,"",IF(AND(LEN(予定価格!G1279)=1,LEN(予定価格!H1279)=1),0,IF(入力表!$F$1951=0,"",入力表!F1291)))</f>
        <v/>
      </c>
      <c r="I1281" s="302"/>
      <c r="J1281" s="303"/>
      <c r="K1281" s="298"/>
      <c r="L1281" s="299"/>
      <c r="M1281" s="299"/>
    </row>
    <row r="1282" spans="1:13" ht="18" hidden="1" customHeight="1" x14ac:dyDescent="0.2">
      <c r="A1282" s="300">
        <f>+入力表!A1292</f>
        <v>0</v>
      </c>
      <c r="B1282" s="301"/>
      <c r="C1282" s="301"/>
      <c r="D1282" s="301"/>
      <c r="E1282" s="302">
        <f>+IF(入力表!F$12=0,入力表!B1292,入力表!J1292)</f>
        <v>0</v>
      </c>
      <c r="F1282" s="302"/>
      <c r="G1282" s="302"/>
      <c r="H1282" s="302" t="str">
        <f>IF(LEN(予定価格!G1280)=0,"",IF(AND(LEN(予定価格!G1280)=1,LEN(予定価格!H1280)=1),0,IF(入力表!$F$1951=0,"",入力表!F1292)))</f>
        <v/>
      </c>
      <c r="I1282" s="302"/>
      <c r="J1282" s="303"/>
      <c r="K1282" s="298"/>
      <c r="L1282" s="299"/>
      <c r="M1282" s="299"/>
    </row>
    <row r="1283" spans="1:13" ht="18" hidden="1" customHeight="1" x14ac:dyDescent="0.2">
      <c r="A1283" s="300">
        <f>+入力表!A1293</f>
        <v>0</v>
      </c>
      <c r="B1283" s="301"/>
      <c r="C1283" s="301"/>
      <c r="D1283" s="301"/>
      <c r="E1283" s="302">
        <f>+IF(入力表!F$12=0,入力表!B1293,入力表!J1293)</f>
        <v>0</v>
      </c>
      <c r="F1283" s="302"/>
      <c r="G1283" s="302"/>
      <c r="H1283" s="302" t="str">
        <f>IF(LEN(予定価格!G1281)=0,"",IF(AND(LEN(予定価格!G1281)=1,LEN(予定価格!H1281)=1),0,IF(入力表!$F$1951=0,"",入力表!F1293)))</f>
        <v/>
      </c>
      <c r="I1283" s="302"/>
      <c r="J1283" s="303"/>
      <c r="K1283" s="298"/>
      <c r="L1283" s="299"/>
      <c r="M1283" s="299"/>
    </row>
    <row r="1284" spans="1:13" ht="18" hidden="1" customHeight="1" x14ac:dyDescent="0.2">
      <c r="A1284" s="300">
        <f>+入力表!A1294</f>
        <v>0</v>
      </c>
      <c r="B1284" s="301"/>
      <c r="C1284" s="301"/>
      <c r="D1284" s="301"/>
      <c r="E1284" s="302">
        <f>+IF(入力表!F$12=0,入力表!B1294,入力表!J1294)</f>
        <v>0</v>
      </c>
      <c r="F1284" s="302"/>
      <c r="G1284" s="302"/>
      <c r="H1284" s="302" t="str">
        <f>IF(LEN(予定価格!G1282)=0,"",IF(AND(LEN(予定価格!G1282)=1,LEN(予定価格!H1282)=1),0,IF(入力表!$F$1951=0,"",入力表!F1294)))</f>
        <v/>
      </c>
      <c r="I1284" s="302"/>
      <c r="J1284" s="303"/>
      <c r="K1284" s="298"/>
      <c r="L1284" s="299"/>
      <c r="M1284" s="299"/>
    </row>
    <row r="1285" spans="1:13" ht="18" hidden="1" customHeight="1" x14ac:dyDescent="0.2">
      <c r="A1285" s="300">
        <f>+入力表!A1295</f>
        <v>0</v>
      </c>
      <c r="B1285" s="301"/>
      <c r="C1285" s="301"/>
      <c r="D1285" s="301"/>
      <c r="E1285" s="302">
        <f>+IF(入力表!F$12=0,入力表!B1295,入力表!J1295)</f>
        <v>0</v>
      </c>
      <c r="F1285" s="302"/>
      <c r="G1285" s="302"/>
      <c r="H1285" s="302" t="str">
        <f>IF(LEN(予定価格!G1283)=0,"",IF(AND(LEN(予定価格!G1283)=1,LEN(予定価格!H1283)=1),0,IF(入力表!$F$1951=0,"",入力表!F1295)))</f>
        <v/>
      </c>
      <c r="I1285" s="302"/>
      <c r="J1285" s="303"/>
      <c r="K1285" s="298"/>
      <c r="L1285" s="299"/>
      <c r="M1285" s="299"/>
    </row>
    <row r="1286" spans="1:13" ht="18" hidden="1" customHeight="1" x14ac:dyDescent="0.2">
      <c r="A1286" s="300">
        <f>+入力表!A1296</f>
        <v>0</v>
      </c>
      <c r="B1286" s="301"/>
      <c r="C1286" s="301"/>
      <c r="D1286" s="301"/>
      <c r="E1286" s="302">
        <f>+IF(入力表!F$12=0,入力表!B1296,入力表!J1296)</f>
        <v>0</v>
      </c>
      <c r="F1286" s="302"/>
      <c r="G1286" s="302"/>
      <c r="H1286" s="302" t="str">
        <f>IF(LEN(予定価格!G1284)=0,"",IF(AND(LEN(予定価格!G1284)=1,LEN(予定価格!H1284)=1),0,IF(入力表!$F$1951=0,"",入力表!F1296)))</f>
        <v/>
      </c>
      <c r="I1286" s="302"/>
      <c r="J1286" s="303"/>
      <c r="K1286" s="298"/>
      <c r="L1286" s="299"/>
      <c r="M1286" s="299"/>
    </row>
    <row r="1287" spans="1:13" ht="18" hidden="1" customHeight="1" x14ac:dyDescent="0.2">
      <c r="A1287" s="300">
        <f>+入力表!A1297</f>
        <v>0</v>
      </c>
      <c r="B1287" s="301"/>
      <c r="C1287" s="301"/>
      <c r="D1287" s="301"/>
      <c r="E1287" s="302">
        <f>+IF(入力表!F$12=0,入力表!B1297,入力表!J1297)</f>
        <v>0</v>
      </c>
      <c r="F1287" s="302"/>
      <c r="G1287" s="302"/>
      <c r="H1287" s="302" t="str">
        <f>IF(LEN(予定価格!G1285)=0,"",IF(AND(LEN(予定価格!G1285)=1,LEN(予定価格!H1285)=1),0,IF(入力表!$F$1951=0,"",入力表!F1297)))</f>
        <v/>
      </c>
      <c r="I1287" s="302"/>
      <c r="J1287" s="303"/>
      <c r="K1287" s="298"/>
      <c r="L1287" s="299"/>
      <c r="M1287" s="299"/>
    </row>
    <row r="1288" spans="1:13" ht="18" hidden="1" customHeight="1" x14ac:dyDescent="0.2">
      <c r="A1288" s="300">
        <f>+入力表!A1298</f>
        <v>0</v>
      </c>
      <c r="B1288" s="301"/>
      <c r="C1288" s="301"/>
      <c r="D1288" s="301"/>
      <c r="E1288" s="302">
        <f>+IF(入力表!F$12=0,入力表!B1298,入力表!J1298)</f>
        <v>0</v>
      </c>
      <c r="F1288" s="302"/>
      <c r="G1288" s="302"/>
      <c r="H1288" s="302" t="str">
        <f>IF(LEN(予定価格!G1286)=0,"",IF(AND(LEN(予定価格!G1286)=1,LEN(予定価格!H1286)=1),0,IF(入力表!$F$1951=0,"",入力表!F1298)))</f>
        <v/>
      </c>
      <c r="I1288" s="302"/>
      <c r="J1288" s="303"/>
      <c r="K1288" s="298"/>
      <c r="L1288" s="299"/>
      <c r="M1288" s="299"/>
    </row>
    <row r="1289" spans="1:13" ht="18" hidden="1" customHeight="1" x14ac:dyDescent="0.2">
      <c r="A1289" s="300">
        <f>+入力表!A1299</f>
        <v>0</v>
      </c>
      <c r="B1289" s="301"/>
      <c r="C1289" s="301"/>
      <c r="D1289" s="301"/>
      <c r="E1289" s="302">
        <f>+IF(入力表!F$12=0,入力表!B1299,入力表!J1299)</f>
        <v>0</v>
      </c>
      <c r="F1289" s="302"/>
      <c r="G1289" s="302"/>
      <c r="H1289" s="302" t="str">
        <f>IF(LEN(予定価格!G1287)=0,"",IF(AND(LEN(予定価格!G1287)=1,LEN(予定価格!H1287)=1),0,IF(入力表!$F$1951=0,"",入力表!F1299)))</f>
        <v/>
      </c>
      <c r="I1289" s="302"/>
      <c r="J1289" s="303"/>
      <c r="K1289" s="298"/>
      <c r="L1289" s="299"/>
      <c r="M1289" s="299"/>
    </row>
    <row r="1290" spans="1:13" ht="18" hidden="1" customHeight="1" x14ac:dyDescent="0.2">
      <c r="A1290" s="300">
        <f>+入力表!A1300</f>
        <v>0</v>
      </c>
      <c r="B1290" s="301"/>
      <c r="C1290" s="301"/>
      <c r="D1290" s="301"/>
      <c r="E1290" s="302">
        <f>+IF(入力表!F$12=0,入力表!B1300,入力表!J1300)</f>
        <v>0</v>
      </c>
      <c r="F1290" s="302"/>
      <c r="G1290" s="302"/>
      <c r="H1290" s="302" t="str">
        <f>IF(LEN(予定価格!G1288)=0,"",IF(AND(LEN(予定価格!G1288)=1,LEN(予定価格!H1288)=1),0,IF(入力表!$F$1951=0,"",入力表!F1300)))</f>
        <v/>
      </c>
      <c r="I1290" s="302"/>
      <c r="J1290" s="303"/>
      <c r="K1290" s="298"/>
      <c r="L1290" s="299"/>
      <c r="M1290" s="299"/>
    </row>
    <row r="1291" spans="1:13" ht="18" hidden="1" customHeight="1" x14ac:dyDescent="0.2">
      <c r="A1291" s="300">
        <f>+入力表!A1301</f>
        <v>0</v>
      </c>
      <c r="B1291" s="301"/>
      <c r="C1291" s="301"/>
      <c r="D1291" s="301"/>
      <c r="E1291" s="302">
        <f>+IF(入力表!F$12=0,入力表!B1301,入力表!J1301)</f>
        <v>0</v>
      </c>
      <c r="F1291" s="302"/>
      <c r="G1291" s="302"/>
      <c r="H1291" s="302" t="str">
        <f>IF(LEN(予定価格!G1289)=0,"",IF(AND(LEN(予定価格!G1289)=1,LEN(予定価格!H1289)=1),0,IF(入力表!$F$1951=0,"",入力表!F1301)))</f>
        <v/>
      </c>
      <c r="I1291" s="302"/>
      <c r="J1291" s="303"/>
      <c r="K1291" s="298"/>
      <c r="L1291" s="299"/>
      <c r="M1291" s="299"/>
    </row>
    <row r="1292" spans="1:13" ht="18" hidden="1" customHeight="1" x14ac:dyDescent="0.2">
      <c r="A1292" s="300">
        <f>+入力表!A1302</f>
        <v>0</v>
      </c>
      <c r="B1292" s="301"/>
      <c r="C1292" s="301"/>
      <c r="D1292" s="301"/>
      <c r="E1292" s="302">
        <f>+IF(入力表!F$12=0,入力表!B1302,入力表!J1302)</f>
        <v>0</v>
      </c>
      <c r="F1292" s="302"/>
      <c r="G1292" s="302"/>
      <c r="H1292" s="302" t="str">
        <f>IF(LEN(予定価格!G1290)=0,"",IF(AND(LEN(予定価格!G1290)=1,LEN(予定価格!H1290)=1),0,IF(入力表!$F$1951=0,"",入力表!F1302)))</f>
        <v/>
      </c>
      <c r="I1292" s="302"/>
      <c r="J1292" s="303"/>
      <c r="K1292" s="298"/>
      <c r="L1292" s="299"/>
      <c r="M1292" s="299"/>
    </row>
    <row r="1293" spans="1:13" ht="18" hidden="1" customHeight="1" x14ac:dyDescent="0.2">
      <c r="A1293" s="300">
        <f>+入力表!A1303</f>
        <v>0</v>
      </c>
      <c r="B1293" s="301"/>
      <c r="C1293" s="301"/>
      <c r="D1293" s="301"/>
      <c r="E1293" s="302">
        <f>+IF(入力表!F$12=0,入力表!B1303,入力表!J1303)</f>
        <v>0</v>
      </c>
      <c r="F1293" s="302"/>
      <c r="G1293" s="302"/>
      <c r="H1293" s="302" t="str">
        <f>IF(LEN(予定価格!G1291)=0,"",IF(AND(LEN(予定価格!G1291)=1,LEN(予定価格!H1291)=1),0,IF(入力表!$F$1951=0,"",入力表!F1303)))</f>
        <v/>
      </c>
      <c r="I1293" s="302"/>
      <c r="J1293" s="303"/>
      <c r="K1293" s="298"/>
      <c r="L1293" s="299"/>
      <c r="M1293" s="299"/>
    </row>
    <row r="1294" spans="1:13" ht="18" hidden="1" customHeight="1" x14ac:dyDescent="0.2">
      <c r="A1294" s="300">
        <f>+入力表!A1304</f>
        <v>0</v>
      </c>
      <c r="B1294" s="301"/>
      <c r="C1294" s="301"/>
      <c r="D1294" s="301"/>
      <c r="E1294" s="302">
        <f>+IF(入力表!F$12=0,入力表!B1304,入力表!J1304)</f>
        <v>0</v>
      </c>
      <c r="F1294" s="302"/>
      <c r="G1294" s="302"/>
      <c r="H1294" s="302" t="str">
        <f>IF(LEN(予定価格!G1292)=0,"",IF(AND(LEN(予定価格!G1292)=1,LEN(予定価格!H1292)=1),0,IF(入力表!$F$1951=0,"",入力表!F1304)))</f>
        <v/>
      </c>
      <c r="I1294" s="302"/>
      <c r="J1294" s="303"/>
      <c r="K1294" s="298"/>
      <c r="L1294" s="299"/>
      <c r="M1294" s="299"/>
    </row>
    <row r="1295" spans="1:13" ht="18" hidden="1" customHeight="1" x14ac:dyDescent="0.2">
      <c r="A1295" s="300">
        <f>+入力表!A1305</f>
        <v>0</v>
      </c>
      <c r="B1295" s="301"/>
      <c r="C1295" s="301"/>
      <c r="D1295" s="301"/>
      <c r="E1295" s="302">
        <f>+IF(入力表!F$12=0,入力表!B1305,入力表!J1305)</f>
        <v>0</v>
      </c>
      <c r="F1295" s="302"/>
      <c r="G1295" s="302"/>
      <c r="H1295" s="302" t="str">
        <f>IF(LEN(予定価格!G1293)=0,"",IF(AND(LEN(予定価格!G1293)=1,LEN(予定価格!H1293)=1),0,IF(入力表!$F$1951=0,"",入力表!F1305)))</f>
        <v/>
      </c>
      <c r="I1295" s="302"/>
      <c r="J1295" s="303"/>
      <c r="K1295" s="298"/>
      <c r="L1295" s="299"/>
      <c r="M1295" s="299"/>
    </row>
    <row r="1296" spans="1:13" ht="18" hidden="1" customHeight="1" x14ac:dyDescent="0.2">
      <c r="A1296" s="300">
        <f>+入力表!A1306</f>
        <v>0</v>
      </c>
      <c r="B1296" s="301"/>
      <c r="C1296" s="301"/>
      <c r="D1296" s="301"/>
      <c r="E1296" s="302">
        <f>+IF(入力表!F$12=0,入力表!B1306,入力表!J1306)</f>
        <v>0</v>
      </c>
      <c r="F1296" s="302"/>
      <c r="G1296" s="302"/>
      <c r="H1296" s="302" t="str">
        <f>IF(LEN(予定価格!G1294)=0,"",IF(AND(LEN(予定価格!G1294)=1,LEN(予定価格!H1294)=1),0,IF(入力表!$F$1951=0,"",入力表!F1306)))</f>
        <v/>
      </c>
      <c r="I1296" s="302"/>
      <c r="J1296" s="303"/>
      <c r="K1296" s="298"/>
      <c r="L1296" s="299"/>
      <c r="M1296" s="299"/>
    </row>
    <row r="1297" spans="1:13" ht="18" hidden="1" customHeight="1" x14ac:dyDescent="0.2">
      <c r="A1297" s="300">
        <f>+入力表!A1307</f>
        <v>0</v>
      </c>
      <c r="B1297" s="301"/>
      <c r="C1297" s="301"/>
      <c r="D1297" s="301"/>
      <c r="E1297" s="302">
        <f>+IF(入力表!F$12=0,入力表!B1307,入力表!J1307)</f>
        <v>0</v>
      </c>
      <c r="F1297" s="302"/>
      <c r="G1297" s="302"/>
      <c r="H1297" s="302" t="str">
        <f>IF(LEN(予定価格!G1295)=0,"",IF(AND(LEN(予定価格!G1295)=1,LEN(予定価格!H1295)=1),0,IF(入力表!$F$1951=0,"",入力表!F1307)))</f>
        <v/>
      </c>
      <c r="I1297" s="302"/>
      <c r="J1297" s="303"/>
      <c r="K1297" s="298"/>
      <c r="L1297" s="299"/>
      <c r="M1297" s="299"/>
    </row>
    <row r="1298" spans="1:13" ht="18" hidden="1" customHeight="1" x14ac:dyDescent="0.2">
      <c r="A1298" s="300">
        <f>+入力表!A1308</f>
        <v>0</v>
      </c>
      <c r="B1298" s="301"/>
      <c r="C1298" s="301"/>
      <c r="D1298" s="301"/>
      <c r="E1298" s="302">
        <f>+IF(入力表!F$12=0,入力表!B1308,入力表!J1308)</f>
        <v>0</v>
      </c>
      <c r="F1298" s="302"/>
      <c r="G1298" s="302"/>
      <c r="H1298" s="302" t="str">
        <f>IF(LEN(予定価格!G1296)=0,"",IF(AND(LEN(予定価格!G1296)=1,LEN(予定価格!H1296)=1),0,IF(入力表!$F$1951=0,"",入力表!F1308)))</f>
        <v/>
      </c>
      <c r="I1298" s="302"/>
      <c r="J1298" s="303"/>
      <c r="K1298" s="298"/>
      <c r="L1298" s="299"/>
      <c r="M1298" s="299"/>
    </row>
    <row r="1299" spans="1:13" ht="18" hidden="1" customHeight="1" x14ac:dyDescent="0.2">
      <c r="A1299" s="300">
        <f>+入力表!A1309</f>
        <v>0</v>
      </c>
      <c r="B1299" s="301"/>
      <c r="C1299" s="301"/>
      <c r="D1299" s="301"/>
      <c r="E1299" s="302">
        <f>+IF(入力表!F$12=0,入力表!B1309,入力表!J1309)</f>
        <v>0</v>
      </c>
      <c r="F1299" s="302"/>
      <c r="G1299" s="302"/>
      <c r="H1299" s="302" t="str">
        <f>IF(LEN(予定価格!G1297)=0,"",IF(AND(LEN(予定価格!G1297)=1,LEN(予定価格!H1297)=1),0,IF(入力表!$F$1951=0,"",入力表!F1309)))</f>
        <v/>
      </c>
      <c r="I1299" s="302"/>
      <c r="J1299" s="303"/>
      <c r="K1299" s="298"/>
      <c r="L1299" s="299"/>
      <c r="M1299" s="299"/>
    </row>
    <row r="1300" spans="1:13" ht="18" hidden="1" customHeight="1" x14ac:dyDescent="0.2">
      <c r="A1300" s="300">
        <f>+入力表!A1310</f>
        <v>0</v>
      </c>
      <c r="B1300" s="301"/>
      <c r="C1300" s="301"/>
      <c r="D1300" s="301"/>
      <c r="E1300" s="302">
        <f>+IF(入力表!F$12=0,入力表!B1310,入力表!J1310)</f>
        <v>0</v>
      </c>
      <c r="F1300" s="302"/>
      <c r="G1300" s="302"/>
      <c r="H1300" s="302" t="str">
        <f>IF(LEN(予定価格!G1298)=0,"",IF(AND(LEN(予定価格!G1298)=1,LEN(予定価格!H1298)=1),0,IF(入力表!$F$1951=0,"",入力表!F1310)))</f>
        <v/>
      </c>
      <c r="I1300" s="302"/>
      <c r="J1300" s="303"/>
      <c r="K1300" s="298"/>
      <c r="L1300" s="299"/>
      <c r="M1300" s="299"/>
    </row>
    <row r="1301" spans="1:13" ht="18" hidden="1" customHeight="1" x14ac:dyDescent="0.2">
      <c r="A1301" s="300">
        <f>+入力表!A1311</f>
        <v>0</v>
      </c>
      <c r="B1301" s="301"/>
      <c r="C1301" s="301"/>
      <c r="D1301" s="301"/>
      <c r="E1301" s="302">
        <f>+IF(入力表!F$12=0,入力表!B1311,入力表!J1311)</f>
        <v>0</v>
      </c>
      <c r="F1301" s="302"/>
      <c r="G1301" s="302"/>
      <c r="H1301" s="302" t="str">
        <f>IF(LEN(予定価格!G1299)=0,"",IF(AND(LEN(予定価格!G1299)=1,LEN(予定価格!H1299)=1),0,IF(入力表!$F$1951=0,"",入力表!F1311)))</f>
        <v/>
      </c>
      <c r="I1301" s="302"/>
      <c r="J1301" s="303"/>
      <c r="K1301" s="298"/>
      <c r="L1301" s="299"/>
      <c r="M1301" s="299"/>
    </row>
    <row r="1302" spans="1:13" ht="18" hidden="1" customHeight="1" x14ac:dyDescent="0.2">
      <c r="A1302" s="300">
        <f>+入力表!A1312</f>
        <v>0</v>
      </c>
      <c r="B1302" s="301"/>
      <c r="C1302" s="301"/>
      <c r="D1302" s="301"/>
      <c r="E1302" s="302">
        <f>+IF(入力表!F$12=0,入力表!B1312,入力表!J1312)</f>
        <v>0</v>
      </c>
      <c r="F1302" s="302"/>
      <c r="G1302" s="302"/>
      <c r="H1302" s="302" t="str">
        <f>IF(LEN(予定価格!G1300)=0,"",IF(AND(LEN(予定価格!G1300)=1,LEN(予定価格!H1300)=1),0,IF(入力表!$F$1951=0,"",入力表!F1312)))</f>
        <v/>
      </c>
      <c r="I1302" s="302"/>
      <c r="J1302" s="303"/>
      <c r="K1302" s="298"/>
      <c r="L1302" s="299"/>
      <c r="M1302" s="299"/>
    </row>
    <row r="1303" spans="1:13" ht="18" hidden="1" customHeight="1" x14ac:dyDescent="0.2">
      <c r="A1303" s="300">
        <f>+入力表!A1313</f>
        <v>0</v>
      </c>
      <c r="B1303" s="301"/>
      <c r="C1303" s="301"/>
      <c r="D1303" s="301"/>
      <c r="E1303" s="302">
        <f>+IF(入力表!F$12=0,入力表!B1313,入力表!J1313)</f>
        <v>0</v>
      </c>
      <c r="F1303" s="302"/>
      <c r="G1303" s="302"/>
      <c r="H1303" s="302" t="str">
        <f>IF(LEN(予定価格!G1301)=0,"",IF(AND(LEN(予定価格!G1301)=1,LEN(予定価格!H1301)=1),0,IF(入力表!$F$1951=0,"",入力表!F1313)))</f>
        <v/>
      </c>
      <c r="I1303" s="302"/>
      <c r="J1303" s="303"/>
      <c r="K1303" s="298"/>
      <c r="L1303" s="299"/>
      <c r="M1303" s="299"/>
    </row>
    <row r="1304" spans="1:13" ht="18" hidden="1" customHeight="1" x14ac:dyDescent="0.2">
      <c r="A1304" s="300">
        <f>+入力表!A1314</f>
        <v>0</v>
      </c>
      <c r="B1304" s="301"/>
      <c r="C1304" s="301"/>
      <c r="D1304" s="301"/>
      <c r="E1304" s="302">
        <f>+IF(入力表!F$12=0,入力表!B1314,入力表!J1314)</f>
        <v>0</v>
      </c>
      <c r="F1304" s="302"/>
      <c r="G1304" s="302"/>
      <c r="H1304" s="302" t="str">
        <f>IF(LEN(予定価格!G1302)=0,"",IF(AND(LEN(予定価格!G1302)=1,LEN(予定価格!H1302)=1),0,IF(入力表!$F$1951=0,"",入力表!F1314)))</f>
        <v/>
      </c>
      <c r="I1304" s="302"/>
      <c r="J1304" s="303"/>
      <c r="K1304" s="298"/>
      <c r="L1304" s="299"/>
      <c r="M1304" s="299"/>
    </row>
    <row r="1305" spans="1:13" ht="18" hidden="1" customHeight="1" x14ac:dyDescent="0.2">
      <c r="A1305" s="300">
        <f>+入力表!A1315</f>
        <v>0</v>
      </c>
      <c r="B1305" s="301"/>
      <c r="C1305" s="301"/>
      <c r="D1305" s="301"/>
      <c r="E1305" s="302">
        <f>+IF(入力表!F$12=0,入力表!B1315,入力表!J1315)</f>
        <v>0</v>
      </c>
      <c r="F1305" s="302"/>
      <c r="G1305" s="302"/>
      <c r="H1305" s="302" t="str">
        <f>IF(LEN(予定価格!G1303)=0,"",IF(AND(LEN(予定価格!G1303)=1,LEN(予定価格!H1303)=1),0,IF(入力表!$F$1951=0,"",入力表!F1315)))</f>
        <v/>
      </c>
      <c r="I1305" s="302"/>
      <c r="J1305" s="303"/>
      <c r="K1305" s="298"/>
      <c r="L1305" s="299"/>
      <c r="M1305" s="299"/>
    </row>
    <row r="1306" spans="1:13" ht="18" hidden="1" customHeight="1" x14ac:dyDescent="0.2">
      <c r="A1306" s="300">
        <f>+入力表!A1316</f>
        <v>0</v>
      </c>
      <c r="B1306" s="301"/>
      <c r="C1306" s="301"/>
      <c r="D1306" s="301"/>
      <c r="E1306" s="302">
        <f>+IF(入力表!F$12=0,入力表!B1316,入力表!J1316)</f>
        <v>0</v>
      </c>
      <c r="F1306" s="302"/>
      <c r="G1306" s="302"/>
      <c r="H1306" s="302" t="str">
        <f>IF(LEN(予定価格!G1304)=0,"",IF(AND(LEN(予定価格!G1304)=1,LEN(予定価格!H1304)=1),0,IF(入力表!$F$1951=0,"",入力表!F1316)))</f>
        <v/>
      </c>
      <c r="I1306" s="302"/>
      <c r="J1306" s="303"/>
      <c r="K1306" s="298"/>
      <c r="L1306" s="299"/>
      <c r="M1306" s="299"/>
    </row>
    <row r="1307" spans="1:13" ht="18" hidden="1" customHeight="1" x14ac:dyDescent="0.2">
      <c r="A1307" s="300">
        <f>+入力表!A1317</f>
        <v>0</v>
      </c>
      <c r="B1307" s="301"/>
      <c r="C1307" s="301"/>
      <c r="D1307" s="301"/>
      <c r="E1307" s="302">
        <f>+IF(入力表!F$12=0,入力表!B1317,入力表!J1317)</f>
        <v>0</v>
      </c>
      <c r="F1307" s="302"/>
      <c r="G1307" s="302"/>
      <c r="H1307" s="302" t="str">
        <f>IF(LEN(予定価格!G1305)=0,"",IF(AND(LEN(予定価格!G1305)=1,LEN(予定価格!H1305)=1),0,IF(入力表!$F$1951=0,"",入力表!F1317)))</f>
        <v/>
      </c>
      <c r="I1307" s="302"/>
      <c r="J1307" s="303"/>
      <c r="K1307" s="298"/>
      <c r="L1307" s="299"/>
      <c r="M1307" s="299"/>
    </row>
    <row r="1308" spans="1:13" ht="18" hidden="1" customHeight="1" x14ac:dyDescent="0.2">
      <c r="A1308" s="300">
        <f>+入力表!A1318</f>
        <v>0</v>
      </c>
      <c r="B1308" s="301"/>
      <c r="C1308" s="301"/>
      <c r="D1308" s="301"/>
      <c r="E1308" s="302">
        <f>+IF(入力表!F$12=0,入力表!B1318,入力表!J1318)</f>
        <v>0</v>
      </c>
      <c r="F1308" s="302"/>
      <c r="G1308" s="302"/>
      <c r="H1308" s="302" t="str">
        <f>IF(LEN(予定価格!G1306)=0,"",IF(AND(LEN(予定価格!G1306)=1,LEN(予定価格!H1306)=1),0,IF(入力表!$F$1951=0,"",入力表!F1318)))</f>
        <v/>
      </c>
      <c r="I1308" s="302"/>
      <c r="J1308" s="303"/>
      <c r="K1308" s="298"/>
      <c r="L1308" s="299"/>
      <c r="M1308" s="299"/>
    </row>
    <row r="1309" spans="1:13" ht="18" hidden="1" customHeight="1" x14ac:dyDescent="0.2">
      <c r="A1309" s="300">
        <f>+入力表!A1319</f>
        <v>0</v>
      </c>
      <c r="B1309" s="301"/>
      <c r="C1309" s="301"/>
      <c r="D1309" s="301"/>
      <c r="E1309" s="302">
        <f>+IF(入力表!F$12=0,入力表!B1319,入力表!J1319)</f>
        <v>0</v>
      </c>
      <c r="F1309" s="302"/>
      <c r="G1309" s="302"/>
      <c r="H1309" s="302" t="str">
        <f>IF(LEN(予定価格!G1307)=0,"",IF(AND(LEN(予定価格!G1307)=1,LEN(予定価格!H1307)=1),0,IF(入力表!$F$1951=0,"",入力表!F1319)))</f>
        <v/>
      </c>
      <c r="I1309" s="302"/>
      <c r="J1309" s="303"/>
      <c r="K1309" s="298"/>
      <c r="L1309" s="299"/>
      <c r="M1309" s="299"/>
    </row>
    <row r="1310" spans="1:13" ht="18" hidden="1" customHeight="1" x14ac:dyDescent="0.2">
      <c r="A1310" s="300">
        <f>+入力表!A1320</f>
        <v>0</v>
      </c>
      <c r="B1310" s="301"/>
      <c r="C1310" s="301"/>
      <c r="D1310" s="301"/>
      <c r="E1310" s="302">
        <f>+IF(入力表!F$12=0,入力表!B1320,入力表!J1320)</f>
        <v>0</v>
      </c>
      <c r="F1310" s="302"/>
      <c r="G1310" s="302"/>
      <c r="H1310" s="302" t="str">
        <f>IF(LEN(予定価格!G1308)=0,"",IF(AND(LEN(予定価格!G1308)=1,LEN(予定価格!H1308)=1),0,IF(入力表!$F$1951=0,"",入力表!F1320)))</f>
        <v/>
      </c>
      <c r="I1310" s="302"/>
      <c r="J1310" s="303"/>
      <c r="K1310" s="298"/>
      <c r="L1310" s="299"/>
      <c r="M1310" s="299"/>
    </row>
    <row r="1311" spans="1:13" ht="18" hidden="1" customHeight="1" x14ac:dyDescent="0.2">
      <c r="A1311" s="300">
        <f>+入力表!A1321</f>
        <v>0</v>
      </c>
      <c r="B1311" s="301"/>
      <c r="C1311" s="301"/>
      <c r="D1311" s="301"/>
      <c r="E1311" s="302">
        <f>+IF(入力表!F$12=0,入力表!B1321,入力表!J1321)</f>
        <v>0</v>
      </c>
      <c r="F1311" s="302"/>
      <c r="G1311" s="302"/>
      <c r="H1311" s="302" t="str">
        <f>IF(LEN(予定価格!G1309)=0,"",IF(AND(LEN(予定価格!G1309)=1,LEN(予定価格!H1309)=1),0,IF(入力表!$F$1951=0,"",入力表!F1321)))</f>
        <v/>
      </c>
      <c r="I1311" s="302"/>
      <c r="J1311" s="303"/>
      <c r="K1311" s="298">
        <f t="shared" ref="K1311" si="28">SUM(E1312:G1352)</f>
        <v>0</v>
      </c>
      <c r="L1311" s="299">
        <f>K1311*入力表!D2457</f>
        <v>0</v>
      </c>
      <c r="M1311" s="299">
        <f t="shared" ref="M1311" si="29">K1311+L1311</f>
        <v>0</v>
      </c>
    </row>
    <row r="1312" spans="1:13" ht="18" hidden="1" customHeight="1" x14ac:dyDescent="0.2">
      <c r="A1312" s="300">
        <f>+入力表!A1322</f>
        <v>0</v>
      </c>
      <c r="B1312" s="301"/>
      <c r="C1312" s="301"/>
      <c r="D1312" s="301"/>
      <c r="E1312" s="302">
        <f>+IF(入力表!F$12=0,入力表!B1322,入力表!J1322)</f>
        <v>0</v>
      </c>
      <c r="F1312" s="302"/>
      <c r="G1312" s="302"/>
      <c r="H1312" s="302" t="str">
        <f>IF(LEN(予定価格!G1310)=0,"",IF(AND(LEN(予定価格!G1310)=1,LEN(予定価格!H1310)=1),0,IF(入力表!$F$1951=0,"",入力表!F1322)))</f>
        <v/>
      </c>
      <c r="I1312" s="302"/>
      <c r="J1312" s="303"/>
      <c r="K1312" s="298"/>
      <c r="L1312" s="299"/>
      <c r="M1312" s="299"/>
    </row>
    <row r="1313" spans="1:13" ht="18" hidden="1" customHeight="1" x14ac:dyDescent="0.2">
      <c r="A1313" s="300">
        <f>+入力表!A1323</f>
        <v>0</v>
      </c>
      <c r="B1313" s="301"/>
      <c r="C1313" s="301"/>
      <c r="D1313" s="301"/>
      <c r="E1313" s="302">
        <f>+IF(入力表!F$12=0,入力表!B1323,入力表!J1323)</f>
        <v>0</v>
      </c>
      <c r="F1313" s="302"/>
      <c r="G1313" s="302"/>
      <c r="H1313" s="302" t="str">
        <f>IF(LEN(予定価格!G1311)=0,"",IF(AND(LEN(予定価格!G1311)=1,LEN(予定価格!H1311)=1),0,IF(入力表!$F$1951=0,"",入力表!F1323)))</f>
        <v/>
      </c>
      <c r="I1313" s="302"/>
      <c r="J1313" s="303"/>
      <c r="K1313" s="298"/>
      <c r="L1313" s="299"/>
      <c r="M1313" s="299"/>
    </row>
    <row r="1314" spans="1:13" ht="18" hidden="1" customHeight="1" x14ac:dyDescent="0.2">
      <c r="A1314" s="300">
        <f>+入力表!A1324</f>
        <v>0</v>
      </c>
      <c r="B1314" s="301"/>
      <c r="C1314" s="301"/>
      <c r="D1314" s="301"/>
      <c r="E1314" s="302">
        <f>+IF(入力表!F$12=0,入力表!B1324,入力表!J1324)</f>
        <v>0</v>
      </c>
      <c r="F1314" s="302"/>
      <c r="G1314" s="302"/>
      <c r="H1314" s="302" t="str">
        <f>IF(LEN(予定価格!G1312)=0,"",IF(AND(LEN(予定価格!G1312)=1,LEN(予定価格!H1312)=1),0,IF(入力表!$F$1951=0,"",入力表!F1324)))</f>
        <v/>
      </c>
      <c r="I1314" s="302"/>
      <c r="J1314" s="303"/>
      <c r="K1314" s="298"/>
      <c r="L1314" s="299"/>
      <c r="M1314" s="299"/>
    </row>
    <row r="1315" spans="1:13" ht="18" hidden="1" customHeight="1" x14ac:dyDescent="0.2">
      <c r="A1315" s="300">
        <f>+入力表!A1325</f>
        <v>0</v>
      </c>
      <c r="B1315" s="301"/>
      <c r="C1315" s="301"/>
      <c r="D1315" s="301"/>
      <c r="E1315" s="302">
        <f>+IF(入力表!F$12=0,入力表!B1325,入力表!J1325)</f>
        <v>0</v>
      </c>
      <c r="F1315" s="302"/>
      <c r="G1315" s="302"/>
      <c r="H1315" s="302" t="str">
        <f>IF(LEN(予定価格!G1313)=0,"",IF(AND(LEN(予定価格!G1313)=1,LEN(予定価格!H1313)=1),0,IF(入力表!$F$1951=0,"",入力表!F1325)))</f>
        <v/>
      </c>
      <c r="I1315" s="302"/>
      <c r="J1315" s="303"/>
      <c r="K1315" s="298"/>
      <c r="L1315" s="299"/>
      <c r="M1315" s="299"/>
    </row>
    <row r="1316" spans="1:13" ht="18" hidden="1" customHeight="1" x14ac:dyDescent="0.2">
      <c r="A1316" s="300">
        <f>+入力表!A1326</f>
        <v>0</v>
      </c>
      <c r="B1316" s="301"/>
      <c r="C1316" s="301"/>
      <c r="D1316" s="301"/>
      <c r="E1316" s="302">
        <f>+IF(入力表!F$12=0,入力表!B1326,入力表!J1326)</f>
        <v>0</v>
      </c>
      <c r="F1316" s="302"/>
      <c r="G1316" s="302"/>
      <c r="H1316" s="302" t="str">
        <f>IF(LEN(予定価格!G1314)=0,"",IF(AND(LEN(予定価格!G1314)=1,LEN(予定価格!H1314)=1),0,IF(入力表!$F$1951=0,"",入力表!F1326)))</f>
        <v/>
      </c>
      <c r="I1316" s="302"/>
      <c r="J1316" s="303"/>
      <c r="K1316" s="298"/>
      <c r="L1316" s="299"/>
      <c r="M1316" s="299"/>
    </row>
    <row r="1317" spans="1:13" ht="18" hidden="1" customHeight="1" x14ac:dyDescent="0.2">
      <c r="A1317" s="300">
        <f>+入力表!A1327</f>
        <v>0</v>
      </c>
      <c r="B1317" s="301"/>
      <c r="C1317" s="301"/>
      <c r="D1317" s="301"/>
      <c r="E1317" s="302">
        <f>+IF(入力表!F$12=0,入力表!B1327,入力表!J1327)</f>
        <v>0</v>
      </c>
      <c r="F1317" s="302"/>
      <c r="G1317" s="302"/>
      <c r="H1317" s="302" t="str">
        <f>IF(LEN(予定価格!G1315)=0,"",IF(AND(LEN(予定価格!G1315)=1,LEN(予定価格!H1315)=1),0,IF(入力表!$F$1951=0,"",入力表!F1327)))</f>
        <v/>
      </c>
      <c r="I1317" s="302"/>
      <c r="J1317" s="303"/>
      <c r="K1317" s="298"/>
      <c r="L1317" s="299"/>
      <c r="M1317" s="299"/>
    </row>
    <row r="1318" spans="1:13" ht="18" hidden="1" customHeight="1" x14ac:dyDescent="0.2">
      <c r="A1318" s="300">
        <f>+入力表!A1328</f>
        <v>0</v>
      </c>
      <c r="B1318" s="301"/>
      <c r="C1318" s="301"/>
      <c r="D1318" s="301"/>
      <c r="E1318" s="302">
        <f>+IF(入力表!F$12=0,入力表!B1328,入力表!J1328)</f>
        <v>0</v>
      </c>
      <c r="F1318" s="302"/>
      <c r="G1318" s="302"/>
      <c r="H1318" s="302" t="str">
        <f>IF(LEN(予定価格!G1316)=0,"",IF(AND(LEN(予定価格!G1316)=1,LEN(予定価格!H1316)=1),0,IF(入力表!$F$1951=0,"",入力表!F1328)))</f>
        <v/>
      </c>
      <c r="I1318" s="302"/>
      <c r="J1318" s="303"/>
      <c r="K1318" s="298"/>
      <c r="L1318" s="299"/>
      <c r="M1318" s="299"/>
    </row>
    <row r="1319" spans="1:13" ht="18" hidden="1" customHeight="1" x14ac:dyDescent="0.2">
      <c r="A1319" s="300">
        <f>+入力表!A1329</f>
        <v>0</v>
      </c>
      <c r="B1319" s="301"/>
      <c r="C1319" s="301"/>
      <c r="D1319" s="301"/>
      <c r="E1319" s="302">
        <f>+IF(入力表!F$12=0,入力表!B1329,入力表!J1329)</f>
        <v>0</v>
      </c>
      <c r="F1319" s="302"/>
      <c r="G1319" s="302"/>
      <c r="H1319" s="302" t="str">
        <f>IF(LEN(予定価格!G1317)=0,"",IF(AND(LEN(予定価格!G1317)=1,LEN(予定価格!H1317)=1),0,IF(入力表!$F$1951=0,"",入力表!F1329)))</f>
        <v/>
      </c>
      <c r="I1319" s="302"/>
      <c r="J1319" s="303"/>
      <c r="K1319" s="298"/>
      <c r="L1319" s="299"/>
      <c r="M1319" s="299"/>
    </row>
    <row r="1320" spans="1:13" ht="18" hidden="1" customHeight="1" x14ac:dyDescent="0.2">
      <c r="A1320" s="300">
        <f>+入力表!A1330</f>
        <v>0</v>
      </c>
      <c r="B1320" s="301"/>
      <c r="C1320" s="301"/>
      <c r="D1320" s="301"/>
      <c r="E1320" s="302">
        <f>+IF(入力表!F$12=0,入力表!B1330,入力表!J1330)</f>
        <v>0</v>
      </c>
      <c r="F1320" s="302"/>
      <c r="G1320" s="302"/>
      <c r="H1320" s="302" t="str">
        <f>IF(LEN(予定価格!G1318)=0,"",IF(AND(LEN(予定価格!G1318)=1,LEN(予定価格!H1318)=1),0,IF(入力表!$F$1951=0,"",入力表!F1330)))</f>
        <v/>
      </c>
      <c r="I1320" s="302"/>
      <c r="J1320" s="303"/>
      <c r="K1320" s="298"/>
      <c r="L1320" s="299"/>
      <c r="M1320" s="299"/>
    </row>
    <row r="1321" spans="1:13" ht="18" hidden="1" customHeight="1" x14ac:dyDescent="0.2">
      <c r="A1321" s="300">
        <f>+入力表!A1331</f>
        <v>0</v>
      </c>
      <c r="B1321" s="301"/>
      <c r="C1321" s="301"/>
      <c r="D1321" s="301"/>
      <c r="E1321" s="302">
        <f>+IF(入力表!F$12=0,入力表!B1331,入力表!J1331)</f>
        <v>0</v>
      </c>
      <c r="F1321" s="302"/>
      <c r="G1321" s="302"/>
      <c r="H1321" s="302" t="str">
        <f>IF(LEN(予定価格!G1319)=0,"",IF(AND(LEN(予定価格!G1319)=1,LEN(予定価格!H1319)=1),0,IF(入力表!$F$1951=0,"",入力表!F1331)))</f>
        <v/>
      </c>
      <c r="I1321" s="302"/>
      <c r="J1321" s="303"/>
      <c r="K1321" s="298"/>
      <c r="L1321" s="299"/>
      <c r="M1321" s="299"/>
    </row>
    <row r="1322" spans="1:13" ht="18" hidden="1" customHeight="1" x14ac:dyDescent="0.2">
      <c r="A1322" s="300">
        <f>+入力表!A1332</f>
        <v>0</v>
      </c>
      <c r="B1322" s="301"/>
      <c r="C1322" s="301"/>
      <c r="D1322" s="301"/>
      <c r="E1322" s="302">
        <f>+IF(入力表!F$12=0,入力表!B1332,入力表!J1332)</f>
        <v>0</v>
      </c>
      <c r="F1322" s="302"/>
      <c r="G1322" s="302"/>
      <c r="H1322" s="302" t="str">
        <f>IF(LEN(予定価格!G1320)=0,"",IF(AND(LEN(予定価格!G1320)=1,LEN(予定価格!H1320)=1),0,IF(入力表!$F$1951=0,"",入力表!F1332)))</f>
        <v/>
      </c>
      <c r="I1322" s="302"/>
      <c r="J1322" s="303"/>
      <c r="K1322" s="298"/>
      <c r="L1322" s="299"/>
      <c r="M1322" s="299"/>
    </row>
    <row r="1323" spans="1:13" ht="18" hidden="1" customHeight="1" x14ac:dyDescent="0.2">
      <c r="A1323" s="300">
        <f>+入力表!A1333</f>
        <v>0</v>
      </c>
      <c r="B1323" s="301"/>
      <c r="C1323" s="301"/>
      <c r="D1323" s="301"/>
      <c r="E1323" s="302">
        <f>+IF(入力表!F$12=0,入力表!B1333,入力表!J1333)</f>
        <v>0</v>
      </c>
      <c r="F1323" s="302"/>
      <c r="G1323" s="302"/>
      <c r="H1323" s="302" t="str">
        <f>IF(LEN(予定価格!G1321)=0,"",IF(AND(LEN(予定価格!G1321)=1,LEN(予定価格!H1321)=1),0,IF(入力表!$F$1951=0,"",入力表!F1333)))</f>
        <v/>
      </c>
      <c r="I1323" s="302"/>
      <c r="J1323" s="303"/>
      <c r="K1323" s="298"/>
      <c r="L1323" s="299"/>
      <c r="M1323" s="299"/>
    </row>
    <row r="1324" spans="1:13" ht="18" hidden="1" customHeight="1" x14ac:dyDescent="0.2">
      <c r="A1324" s="300">
        <f>+入力表!A1334</f>
        <v>0</v>
      </c>
      <c r="B1324" s="301"/>
      <c r="C1324" s="301"/>
      <c r="D1324" s="301"/>
      <c r="E1324" s="302">
        <f>+IF(入力表!F$12=0,入力表!B1334,入力表!J1334)</f>
        <v>0</v>
      </c>
      <c r="F1324" s="302"/>
      <c r="G1324" s="302"/>
      <c r="H1324" s="302" t="str">
        <f>IF(LEN(予定価格!G1322)=0,"",IF(AND(LEN(予定価格!G1322)=1,LEN(予定価格!H1322)=1),0,IF(入力表!$F$1951=0,"",入力表!F1334)))</f>
        <v/>
      </c>
      <c r="I1324" s="302"/>
      <c r="J1324" s="303"/>
      <c r="K1324" s="298"/>
      <c r="L1324" s="299"/>
      <c r="M1324" s="299"/>
    </row>
    <row r="1325" spans="1:13" ht="18" hidden="1" customHeight="1" x14ac:dyDescent="0.2">
      <c r="A1325" s="300">
        <f>+入力表!A1335</f>
        <v>0</v>
      </c>
      <c r="B1325" s="301"/>
      <c r="C1325" s="301"/>
      <c r="D1325" s="301"/>
      <c r="E1325" s="302">
        <f>+IF(入力表!F$12=0,入力表!B1335,入力表!J1335)</f>
        <v>0</v>
      </c>
      <c r="F1325" s="302"/>
      <c r="G1325" s="302"/>
      <c r="H1325" s="302" t="str">
        <f>IF(LEN(予定価格!G1323)=0,"",IF(AND(LEN(予定価格!G1323)=1,LEN(予定価格!H1323)=1),0,IF(入力表!$F$1951=0,"",入力表!F1335)))</f>
        <v/>
      </c>
      <c r="I1325" s="302"/>
      <c r="J1325" s="303"/>
      <c r="K1325" s="298"/>
      <c r="L1325" s="299"/>
      <c r="M1325" s="299"/>
    </row>
    <row r="1326" spans="1:13" ht="18" hidden="1" customHeight="1" x14ac:dyDescent="0.2">
      <c r="A1326" s="300">
        <f>+入力表!A1336</f>
        <v>0</v>
      </c>
      <c r="B1326" s="301"/>
      <c r="C1326" s="301"/>
      <c r="D1326" s="301"/>
      <c r="E1326" s="302">
        <f>+IF(入力表!F$12=0,入力表!B1336,入力表!J1336)</f>
        <v>0</v>
      </c>
      <c r="F1326" s="302"/>
      <c r="G1326" s="302"/>
      <c r="H1326" s="302" t="str">
        <f>IF(LEN(予定価格!G1324)=0,"",IF(AND(LEN(予定価格!G1324)=1,LEN(予定価格!H1324)=1),0,IF(入力表!$F$1951=0,"",入力表!F1336)))</f>
        <v/>
      </c>
      <c r="I1326" s="302"/>
      <c r="J1326" s="303"/>
      <c r="K1326" s="298"/>
      <c r="L1326" s="299"/>
      <c r="M1326" s="299"/>
    </row>
    <row r="1327" spans="1:13" ht="18" hidden="1" customHeight="1" x14ac:dyDescent="0.2">
      <c r="A1327" s="300">
        <f>+入力表!A1337</f>
        <v>0</v>
      </c>
      <c r="B1327" s="301"/>
      <c r="C1327" s="301"/>
      <c r="D1327" s="301"/>
      <c r="E1327" s="302">
        <f>+IF(入力表!F$12=0,入力表!B1337,入力表!J1337)</f>
        <v>0</v>
      </c>
      <c r="F1327" s="302"/>
      <c r="G1327" s="302"/>
      <c r="H1327" s="302" t="str">
        <f>IF(LEN(予定価格!G1325)=0,"",IF(AND(LEN(予定価格!G1325)=1,LEN(予定価格!H1325)=1),0,IF(入力表!$F$1951=0,"",入力表!F1337)))</f>
        <v/>
      </c>
      <c r="I1327" s="302"/>
      <c r="J1327" s="303"/>
      <c r="K1327" s="298"/>
      <c r="L1327" s="299"/>
      <c r="M1327" s="299"/>
    </row>
    <row r="1328" spans="1:13" ht="18" hidden="1" customHeight="1" x14ac:dyDescent="0.2">
      <c r="A1328" s="300">
        <f>+入力表!A1338</f>
        <v>0</v>
      </c>
      <c r="B1328" s="301"/>
      <c r="C1328" s="301"/>
      <c r="D1328" s="301"/>
      <c r="E1328" s="302">
        <f>+IF(入力表!F$12=0,入力表!B1338,入力表!J1338)</f>
        <v>0</v>
      </c>
      <c r="F1328" s="302"/>
      <c r="G1328" s="302"/>
      <c r="H1328" s="302" t="str">
        <f>IF(LEN(予定価格!G1326)=0,"",IF(AND(LEN(予定価格!G1326)=1,LEN(予定価格!H1326)=1),0,IF(入力表!$F$1951=0,"",入力表!F1338)))</f>
        <v/>
      </c>
      <c r="I1328" s="302"/>
      <c r="J1328" s="303"/>
      <c r="K1328" s="298"/>
      <c r="L1328" s="299"/>
      <c r="M1328" s="299"/>
    </row>
    <row r="1329" spans="1:13" ht="18" hidden="1" customHeight="1" x14ac:dyDescent="0.2">
      <c r="A1329" s="300">
        <f>+入力表!A1339</f>
        <v>0</v>
      </c>
      <c r="B1329" s="301"/>
      <c r="C1329" s="301"/>
      <c r="D1329" s="301"/>
      <c r="E1329" s="302">
        <f>+IF(入力表!F$12=0,入力表!B1339,入力表!J1339)</f>
        <v>0</v>
      </c>
      <c r="F1329" s="302"/>
      <c r="G1329" s="302"/>
      <c r="H1329" s="302" t="str">
        <f>IF(LEN(予定価格!G1327)=0,"",IF(AND(LEN(予定価格!G1327)=1,LEN(予定価格!H1327)=1),0,IF(入力表!$F$1951=0,"",入力表!F1339)))</f>
        <v/>
      </c>
      <c r="I1329" s="302"/>
      <c r="J1329" s="303"/>
      <c r="K1329" s="298"/>
      <c r="L1329" s="299"/>
      <c r="M1329" s="299"/>
    </row>
    <row r="1330" spans="1:13" ht="18" hidden="1" customHeight="1" x14ac:dyDescent="0.2">
      <c r="A1330" s="300">
        <f>+入力表!A1340</f>
        <v>0</v>
      </c>
      <c r="B1330" s="301"/>
      <c r="C1330" s="301"/>
      <c r="D1330" s="301"/>
      <c r="E1330" s="302">
        <f>+IF(入力表!F$12=0,入力表!B1340,入力表!J1340)</f>
        <v>0</v>
      </c>
      <c r="F1330" s="302"/>
      <c r="G1330" s="302"/>
      <c r="H1330" s="302" t="str">
        <f>IF(LEN(予定価格!G1328)=0,"",IF(AND(LEN(予定価格!G1328)=1,LEN(予定価格!H1328)=1),0,IF(入力表!$F$1951=0,"",入力表!F1340)))</f>
        <v/>
      </c>
      <c r="I1330" s="302"/>
      <c r="J1330" s="303"/>
      <c r="K1330" s="298"/>
      <c r="L1330" s="299"/>
      <c r="M1330" s="299"/>
    </row>
    <row r="1331" spans="1:13" ht="18" hidden="1" customHeight="1" x14ac:dyDescent="0.2">
      <c r="A1331" s="300">
        <f>+入力表!A1341</f>
        <v>0</v>
      </c>
      <c r="B1331" s="301"/>
      <c r="C1331" s="301"/>
      <c r="D1331" s="301"/>
      <c r="E1331" s="302">
        <f>+IF(入力表!F$12=0,入力表!B1341,入力表!J1341)</f>
        <v>0</v>
      </c>
      <c r="F1331" s="302"/>
      <c r="G1331" s="302"/>
      <c r="H1331" s="302" t="str">
        <f>IF(LEN(予定価格!G1329)=0,"",IF(AND(LEN(予定価格!G1329)=1,LEN(予定価格!H1329)=1),0,IF(入力表!$F$1951=0,"",入力表!F1341)))</f>
        <v/>
      </c>
      <c r="I1331" s="302"/>
      <c r="J1331" s="303"/>
      <c r="K1331" s="298"/>
      <c r="L1331" s="299"/>
      <c r="M1331" s="299"/>
    </row>
    <row r="1332" spans="1:13" ht="18" hidden="1" customHeight="1" x14ac:dyDescent="0.2">
      <c r="A1332" s="300">
        <f>+入力表!A1342</f>
        <v>0</v>
      </c>
      <c r="B1332" s="301"/>
      <c r="C1332" s="301"/>
      <c r="D1332" s="301"/>
      <c r="E1332" s="302">
        <f>+IF(入力表!F$12=0,入力表!B1342,入力表!J1342)</f>
        <v>0</v>
      </c>
      <c r="F1332" s="302"/>
      <c r="G1332" s="302"/>
      <c r="H1332" s="302" t="str">
        <f>IF(LEN(予定価格!G1330)=0,"",IF(AND(LEN(予定価格!G1330)=1,LEN(予定価格!H1330)=1),0,IF(入力表!$F$1951=0,"",入力表!F1342)))</f>
        <v/>
      </c>
      <c r="I1332" s="302"/>
      <c r="J1332" s="303"/>
      <c r="K1332" s="298"/>
      <c r="L1332" s="299"/>
      <c r="M1332" s="299"/>
    </row>
    <row r="1333" spans="1:13" ht="18" hidden="1" customHeight="1" x14ac:dyDescent="0.2">
      <c r="A1333" s="300">
        <f>+入力表!A1343</f>
        <v>0</v>
      </c>
      <c r="B1333" s="301"/>
      <c r="C1333" s="301"/>
      <c r="D1333" s="301"/>
      <c r="E1333" s="302">
        <f>+IF(入力表!F$12=0,入力表!B1343,入力表!J1343)</f>
        <v>0</v>
      </c>
      <c r="F1333" s="302"/>
      <c r="G1333" s="302"/>
      <c r="H1333" s="302" t="str">
        <f>IF(LEN(予定価格!G1331)=0,"",IF(AND(LEN(予定価格!G1331)=1,LEN(予定価格!H1331)=1),0,IF(入力表!$F$1951=0,"",入力表!F1343)))</f>
        <v/>
      </c>
      <c r="I1333" s="302"/>
      <c r="J1333" s="303"/>
      <c r="K1333" s="298"/>
      <c r="L1333" s="299"/>
      <c r="M1333" s="299"/>
    </row>
    <row r="1334" spans="1:13" ht="18" hidden="1" customHeight="1" x14ac:dyDescent="0.2">
      <c r="A1334" s="300">
        <f>+入力表!A1344</f>
        <v>0</v>
      </c>
      <c r="B1334" s="301"/>
      <c r="C1334" s="301"/>
      <c r="D1334" s="301"/>
      <c r="E1334" s="302">
        <f>+IF(入力表!F$12=0,入力表!B1344,入力表!J1344)</f>
        <v>0</v>
      </c>
      <c r="F1334" s="302"/>
      <c r="G1334" s="302"/>
      <c r="H1334" s="302" t="str">
        <f>IF(LEN(予定価格!G1332)=0,"",IF(AND(LEN(予定価格!G1332)=1,LEN(予定価格!H1332)=1),0,IF(入力表!$F$1951=0,"",入力表!F1344)))</f>
        <v/>
      </c>
      <c r="I1334" s="302"/>
      <c r="J1334" s="303"/>
      <c r="K1334" s="298"/>
      <c r="L1334" s="299"/>
      <c r="M1334" s="299"/>
    </row>
    <row r="1335" spans="1:13" ht="18" hidden="1" customHeight="1" x14ac:dyDescent="0.2">
      <c r="A1335" s="300">
        <f>+入力表!A1345</f>
        <v>0</v>
      </c>
      <c r="B1335" s="301"/>
      <c r="C1335" s="301"/>
      <c r="D1335" s="301"/>
      <c r="E1335" s="302">
        <f>+IF(入力表!F$12=0,入力表!B1345,入力表!J1345)</f>
        <v>0</v>
      </c>
      <c r="F1335" s="302"/>
      <c r="G1335" s="302"/>
      <c r="H1335" s="302" t="str">
        <f>IF(LEN(予定価格!G1333)=0,"",IF(AND(LEN(予定価格!G1333)=1,LEN(予定価格!H1333)=1),0,IF(入力表!$F$1951=0,"",入力表!F1345)))</f>
        <v/>
      </c>
      <c r="I1335" s="302"/>
      <c r="J1335" s="303"/>
      <c r="K1335" s="298"/>
      <c r="L1335" s="299"/>
      <c r="M1335" s="299"/>
    </row>
    <row r="1336" spans="1:13" ht="18" hidden="1" customHeight="1" x14ac:dyDescent="0.2">
      <c r="A1336" s="300">
        <f>+入力表!A1346</f>
        <v>0</v>
      </c>
      <c r="B1336" s="301"/>
      <c r="C1336" s="301"/>
      <c r="D1336" s="301"/>
      <c r="E1336" s="302">
        <f>+IF(入力表!F$12=0,入力表!B1346,入力表!J1346)</f>
        <v>0</v>
      </c>
      <c r="F1336" s="302"/>
      <c r="G1336" s="302"/>
      <c r="H1336" s="302" t="str">
        <f>IF(LEN(予定価格!G1334)=0,"",IF(AND(LEN(予定価格!G1334)=1,LEN(予定価格!H1334)=1),0,IF(入力表!$F$1951=0,"",入力表!F1346)))</f>
        <v/>
      </c>
      <c r="I1336" s="302"/>
      <c r="J1336" s="303"/>
      <c r="K1336" s="298"/>
      <c r="L1336" s="299"/>
      <c r="M1336" s="299"/>
    </row>
    <row r="1337" spans="1:13" ht="18" hidden="1" customHeight="1" x14ac:dyDescent="0.2">
      <c r="A1337" s="300">
        <f>+入力表!A1347</f>
        <v>0</v>
      </c>
      <c r="B1337" s="301"/>
      <c r="C1337" s="301"/>
      <c r="D1337" s="301"/>
      <c r="E1337" s="302">
        <f>+IF(入力表!F$12=0,入力表!B1347,入力表!J1347)</f>
        <v>0</v>
      </c>
      <c r="F1337" s="302"/>
      <c r="G1337" s="302"/>
      <c r="H1337" s="302" t="str">
        <f>IF(LEN(予定価格!G1335)=0,"",IF(AND(LEN(予定価格!G1335)=1,LEN(予定価格!H1335)=1),0,IF(入力表!$F$1951=0,"",入力表!F1347)))</f>
        <v/>
      </c>
      <c r="I1337" s="302"/>
      <c r="J1337" s="303"/>
      <c r="K1337" s="298"/>
      <c r="L1337" s="299"/>
      <c r="M1337" s="299"/>
    </row>
    <row r="1338" spans="1:13" ht="18" hidden="1" customHeight="1" x14ac:dyDescent="0.2">
      <c r="A1338" s="300">
        <f>+入力表!A1348</f>
        <v>0</v>
      </c>
      <c r="B1338" s="301"/>
      <c r="C1338" s="301"/>
      <c r="D1338" s="301"/>
      <c r="E1338" s="302">
        <f>+IF(入力表!F$12=0,入力表!B1348,入力表!J1348)</f>
        <v>0</v>
      </c>
      <c r="F1338" s="302"/>
      <c r="G1338" s="302"/>
      <c r="H1338" s="302" t="str">
        <f>IF(LEN(予定価格!G1336)=0,"",IF(AND(LEN(予定価格!G1336)=1,LEN(予定価格!H1336)=1),0,IF(入力表!$F$1951=0,"",入力表!F1348)))</f>
        <v/>
      </c>
      <c r="I1338" s="302"/>
      <c r="J1338" s="303"/>
      <c r="K1338" s="298"/>
      <c r="L1338" s="299"/>
      <c r="M1338" s="299"/>
    </row>
    <row r="1339" spans="1:13" ht="18" hidden="1" customHeight="1" x14ac:dyDescent="0.2">
      <c r="A1339" s="300">
        <f>+入力表!A1349</f>
        <v>0</v>
      </c>
      <c r="B1339" s="301"/>
      <c r="C1339" s="301"/>
      <c r="D1339" s="301"/>
      <c r="E1339" s="302">
        <f>+IF(入力表!F$12=0,入力表!B1349,入力表!J1349)</f>
        <v>0</v>
      </c>
      <c r="F1339" s="302"/>
      <c r="G1339" s="302"/>
      <c r="H1339" s="302" t="str">
        <f>IF(LEN(予定価格!G1337)=0,"",IF(AND(LEN(予定価格!G1337)=1,LEN(予定価格!H1337)=1),0,IF(入力表!$F$1951=0,"",入力表!F1349)))</f>
        <v/>
      </c>
      <c r="I1339" s="302"/>
      <c r="J1339" s="303"/>
      <c r="K1339" s="298"/>
      <c r="L1339" s="299"/>
      <c r="M1339" s="299"/>
    </row>
    <row r="1340" spans="1:13" ht="18" hidden="1" customHeight="1" x14ac:dyDescent="0.2">
      <c r="A1340" s="300">
        <f>+入力表!A1350</f>
        <v>0</v>
      </c>
      <c r="B1340" s="301"/>
      <c r="C1340" s="301"/>
      <c r="D1340" s="301"/>
      <c r="E1340" s="302">
        <f>+IF(入力表!F$12=0,入力表!B1350,入力表!J1350)</f>
        <v>0</v>
      </c>
      <c r="F1340" s="302"/>
      <c r="G1340" s="302"/>
      <c r="H1340" s="302" t="str">
        <f>IF(LEN(予定価格!G1338)=0,"",IF(AND(LEN(予定価格!G1338)=1,LEN(予定価格!H1338)=1),0,IF(入力表!$F$1951=0,"",入力表!F1350)))</f>
        <v/>
      </c>
      <c r="I1340" s="302"/>
      <c r="J1340" s="303"/>
      <c r="K1340" s="298"/>
      <c r="L1340" s="299"/>
      <c r="M1340" s="299"/>
    </row>
    <row r="1341" spans="1:13" ht="18" hidden="1" customHeight="1" x14ac:dyDescent="0.2">
      <c r="A1341" s="300">
        <f>+入力表!A1351</f>
        <v>0</v>
      </c>
      <c r="B1341" s="301"/>
      <c r="C1341" s="301"/>
      <c r="D1341" s="301"/>
      <c r="E1341" s="302">
        <f>+IF(入力表!F$12=0,入力表!B1351,入力表!J1351)</f>
        <v>0</v>
      </c>
      <c r="F1341" s="302"/>
      <c r="G1341" s="302"/>
      <c r="H1341" s="302" t="str">
        <f>IF(LEN(予定価格!G1339)=0,"",IF(AND(LEN(予定価格!G1339)=1,LEN(予定価格!H1339)=1),0,IF(入力表!$F$1951=0,"",入力表!F1351)))</f>
        <v/>
      </c>
      <c r="I1341" s="302"/>
      <c r="J1341" s="303"/>
      <c r="K1341" s="298"/>
      <c r="L1341" s="299"/>
      <c r="M1341" s="299"/>
    </row>
    <row r="1342" spans="1:13" ht="18" hidden="1" customHeight="1" x14ac:dyDescent="0.2">
      <c r="A1342" s="300">
        <f>+入力表!A1352</f>
        <v>0</v>
      </c>
      <c r="B1342" s="301"/>
      <c r="C1342" s="301"/>
      <c r="D1342" s="301"/>
      <c r="E1342" s="302">
        <f>+IF(入力表!F$12=0,入力表!B1352,入力表!J1352)</f>
        <v>0</v>
      </c>
      <c r="F1342" s="302"/>
      <c r="G1342" s="302"/>
      <c r="H1342" s="302" t="str">
        <f>IF(LEN(予定価格!G1340)=0,"",IF(AND(LEN(予定価格!G1340)=1,LEN(予定価格!H1340)=1),0,IF(入力表!$F$1951=0,"",入力表!F1352)))</f>
        <v/>
      </c>
      <c r="I1342" s="302"/>
      <c r="J1342" s="303"/>
      <c r="K1342" s="298"/>
      <c r="L1342" s="299"/>
      <c r="M1342" s="299"/>
    </row>
    <row r="1343" spans="1:13" ht="18" hidden="1" customHeight="1" x14ac:dyDescent="0.2">
      <c r="A1343" s="300">
        <f>+入力表!A1353</f>
        <v>0</v>
      </c>
      <c r="B1343" s="301"/>
      <c r="C1343" s="301"/>
      <c r="D1343" s="301"/>
      <c r="E1343" s="302">
        <f>+IF(入力表!F$12=0,入力表!B1353,入力表!J1353)</f>
        <v>0</v>
      </c>
      <c r="F1343" s="302"/>
      <c r="G1343" s="302"/>
      <c r="H1343" s="302" t="str">
        <f>IF(LEN(予定価格!G1341)=0,"",IF(AND(LEN(予定価格!G1341)=1,LEN(予定価格!H1341)=1),0,IF(入力表!$F$1951=0,"",入力表!F1353)))</f>
        <v/>
      </c>
      <c r="I1343" s="302"/>
      <c r="J1343" s="303"/>
      <c r="K1343" s="298"/>
      <c r="L1343" s="299"/>
      <c r="M1343" s="299"/>
    </row>
    <row r="1344" spans="1:13" ht="18" hidden="1" customHeight="1" x14ac:dyDescent="0.2">
      <c r="A1344" s="300">
        <f>+入力表!A1354</f>
        <v>0</v>
      </c>
      <c r="B1344" s="301"/>
      <c r="C1344" s="301"/>
      <c r="D1344" s="301"/>
      <c r="E1344" s="302">
        <f>+IF(入力表!F$12=0,入力表!B1354,入力表!J1354)</f>
        <v>0</v>
      </c>
      <c r="F1344" s="302"/>
      <c r="G1344" s="302"/>
      <c r="H1344" s="302" t="str">
        <f>IF(LEN(予定価格!G1342)=0,"",IF(AND(LEN(予定価格!G1342)=1,LEN(予定価格!H1342)=1),0,IF(入力表!$F$1951=0,"",入力表!F1354)))</f>
        <v/>
      </c>
      <c r="I1344" s="302"/>
      <c r="J1344" s="303"/>
      <c r="K1344" s="298"/>
      <c r="L1344" s="299"/>
      <c r="M1344" s="299"/>
    </row>
    <row r="1345" spans="1:13" ht="18" hidden="1" customHeight="1" x14ac:dyDescent="0.2">
      <c r="A1345" s="300">
        <f>+入力表!A1355</f>
        <v>0</v>
      </c>
      <c r="B1345" s="301"/>
      <c r="C1345" s="301"/>
      <c r="D1345" s="301"/>
      <c r="E1345" s="302">
        <f>+IF(入力表!F$12=0,入力表!B1355,入力表!J1355)</f>
        <v>0</v>
      </c>
      <c r="F1345" s="302"/>
      <c r="G1345" s="302"/>
      <c r="H1345" s="302" t="str">
        <f>IF(LEN(予定価格!G1343)=0,"",IF(AND(LEN(予定価格!G1343)=1,LEN(予定価格!H1343)=1),0,IF(入力表!$F$1951=0,"",入力表!F1355)))</f>
        <v/>
      </c>
      <c r="I1345" s="302"/>
      <c r="J1345" s="303"/>
      <c r="K1345" s="298"/>
      <c r="L1345" s="299"/>
      <c r="M1345" s="299"/>
    </row>
    <row r="1346" spans="1:13" ht="18" hidden="1" customHeight="1" x14ac:dyDescent="0.2">
      <c r="A1346" s="300">
        <f>+入力表!A1356</f>
        <v>0</v>
      </c>
      <c r="B1346" s="301"/>
      <c r="C1346" s="301"/>
      <c r="D1346" s="301"/>
      <c r="E1346" s="302">
        <f>+IF(入力表!F$12=0,入力表!B1356,入力表!J1356)</f>
        <v>0</v>
      </c>
      <c r="F1346" s="302"/>
      <c r="G1346" s="302"/>
      <c r="H1346" s="302" t="str">
        <f>IF(LEN(予定価格!G1344)=0,"",IF(AND(LEN(予定価格!G1344)=1,LEN(予定価格!H1344)=1),0,IF(入力表!$F$1951=0,"",入力表!F1356)))</f>
        <v/>
      </c>
      <c r="I1346" s="302"/>
      <c r="J1346" s="303"/>
      <c r="K1346" s="298"/>
      <c r="L1346" s="299"/>
      <c r="M1346" s="299"/>
    </row>
    <row r="1347" spans="1:13" ht="18" hidden="1" customHeight="1" x14ac:dyDescent="0.2">
      <c r="A1347" s="300">
        <f>+入力表!A1357</f>
        <v>0</v>
      </c>
      <c r="B1347" s="301"/>
      <c r="C1347" s="301"/>
      <c r="D1347" s="301"/>
      <c r="E1347" s="302">
        <f>+IF(入力表!F$12=0,入力表!B1357,入力表!J1357)</f>
        <v>0</v>
      </c>
      <c r="F1347" s="302"/>
      <c r="G1347" s="302"/>
      <c r="H1347" s="302" t="str">
        <f>IF(LEN(予定価格!G1345)=0,"",IF(AND(LEN(予定価格!G1345)=1,LEN(予定価格!H1345)=1),0,IF(入力表!$F$1951=0,"",入力表!F1357)))</f>
        <v/>
      </c>
      <c r="I1347" s="302"/>
      <c r="J1347" s="303"/>
      <c r="K1347" s="298"/>
      <c r="L1347" s="299"/>
      <c r="M1347" s="299"/>
    </row>
    <row r="1348" spans="1:13" ht="18" hidden="1" customHeight="1" x14ac:dyDescent="0.2">
      <c r="A1348" s="300">
        <f>+入力表!A1358</f>
        <v>0</v>
      </c>
      <c r="B1348" s="301"/>
      <c r="C1348" s="301"/>
      <c r="D1348" s="301"/>
      <c r="E1348" s="302">
        <f>+IF(入力表!F$12=0,入力表!B1358,入力表!J1358)</f>
        <v>0</v>
      </c>
      <c r="F1348" s="302"/>
      <c r="G1348" s="302"/>
      <c r="H1348" s="302" t="str">
        <f>IF(LEN(予定価格!G1346)=0,"",IF(AND(LEN(予定価格!G1346)=1,LEN(予定価格!H1346)=1),0,IF(入力表!$F$1951=0,"",入力表!F1358)))</f>
        <v/>
      </c>
      <c r="I1348" s="302"/>
      <c r="J1348" s="303"/>
      <c r="K1348" s="298"/>
      <c r="L1348" s="299"/>
      <c r="M1348" s="299"/>
    </row>
    <row r="1349" spans="1:13" ht="18" hidden="1" customHeight="1" x14ac:dyDescent="0.2">
      <c r="A1349" s="300">
        <f>+入力表!A1359</f>
        <v>0</v>
      </c>
      <c r="B1349" s="301"/>
      <c r="C1349" s="301"/>
      <c r="D1349" s="301"/>
      <c r="E1349" s="302">
        <f>+IF(入力表!F$12=0,入力表!B1359,入力表!J1359)</f>
        <v>0</v>
      </c>
      <c r="F1349" s="302"/>
      <c r="G1349" s="302"/>
      <c r="H1349" s="302" t="str">
        <f>IF(LEN(予定価格!G1347)=0,"",IF(AND(LEN(予定価格!G1347)=1,LEN(予定価格!H1347)=1),0,IF(入力表!$F$1951=0,"",入力表!F1359)))</f>
        <v/>
      </c>
      <c r="I1349" s="302"/>
      <c r="J1349" s="303"/>
      <c r="K1349" s="298"/>
      <c r="L1349" s="299"/>
      <c r="M1349" s="299"/>
    </row>
    <row r="1350" spans="1:13" ht="18" hidden="1" customHeight="1" x14ac:dyDescent="0.2">
      <c r="A1350" s="300">
        <f>+入力表!A1360</f>
        <v>0</v>
      </c>
      <c r="B1350" s="301"/>
      <c r="C1350" s="301"/>
      <c r="D1350" s="301"/>
      <c r="E1350" s="302">
        <f>+IF(入力表!F$12=0,入力表!B1360,入力表!J1360)</f>
        <v>0</v>
      </c>
      <c r="F1350" s="302"/>
      <c r="G1350" s="302"/>
      <c r="H1350" s="302" t="str">
        <f>IF(LEN(予定価格!G1348)=0,"",IF(AND(LEN(予定価格!G1348)=1,LEN(予定価格!H1348)=1),0,IF(入力表!$F$1951=0,"",入力表!F1360)))</f>
        <v/>
      </c>
      <c r="I1350" s="302"/>
      <c r="J1350" s="303"/>
      <c r="K1350" s="298"/>
      <c r="L1350" s="299"/>
      <c r="M1350" s="299"/>
    </row>
    <row r="1351" spans="1:13" ht="18" hidden="1" customHeight="1" x14ac:dyDescent="0.2">
      <c r="A1351" s="300">
        <f>+入力表!A1361</f>
        <v>0</v>
      </c>
      <c r="B1351" s="301"/>
      <c r="C1351" s="301"/>
      <c r="D1351" s="301"/>
      <c r="E1351" s="302">
        <f>+IF(入力表!F$12=0,入力表!B1361,入力表!J1361)</f>
        <v>0</v>
      </c>
      <c r="F1351" s="302"/>
      <c r="G1351" s="302"/>
      <c r="H1351" s="302" t="str">
        <f>IF(LEN(予定価格!G1349)=0,"",IF(AND(LEN(予定価格!G1349)=1,LEN(予定価格!H1349)=1),0,IF(入力表!$F$1951=0,"",入力表!F1361)))</f>
        <v/>
      </c>
      <c r="I1351" s="302"/>
      <c r="J1351" s="303"/>
      <c r="K1351" s="298"/>
      <c r="L1351" s="299"/>
      <c r="M1351" s="299"/>
    </row>
    <row r="1352" spans="1:13" ht="18" hidden="1" customHeight="1" x14ac:dyDescent="0.2">
      <c r="A1352" s="300">
        <f>+入力表!A1362</f>
        <v>0</v>
      </c>
      <c r="B1352" s="301"/>
      <c r="C1352" s="301"/>
      <c r="D1352" s="301"/>
      <c r="E1352" s="302">
        <f>+IF(入力表!F$12=0,入力表!B1362,入力表!J1362)</f>
        <v>0</v>
      </c>
      <c r="F1352" s="302"/>
      <c r="G1352" s="302"/>
      <c r="H1352" s="302" t="str">
        <f>IF(LEN(予定価格!G1350)=0,"",IF(AND(LEN(予定価格!G1350)=1,LEN(予定価格!H1350)=1),0,IF(入力表!$F$1951=0,"",入力表!F1362)))</f>
        <v/>
      </c>
      <c r="I1352" s="302"/>
      <c r="J1352" s="303"/>
      <c r="K1352" s="298"/>
      <c r="L1352" s="299"/>
      <c r="M1352" s="299"/>
    </row>
    <row r="1353" spans="1:13" ht="18" hidden="1" customHeight="1" x14ac:dyDescent="0.2">
      <c r="A1353" s="300">
        <f>+入力表!A1363</f>
        <v>0</v>
      </c>
      <c r="B1353" s="301"/>
      <c r="C1353" s="301"/>
      <c r="D1353" s="301"/>
      <c r="E1353" s="302">
        <f>+IF(入力表!F$12=0,入力表!B1363,入力表!J1363)</f>
        <v>0</v>
      </c>
      <c r="F1353" s="302"/>
      <c r="G1353" s="302"/>
      <c r="H1353" s="302" t="str">
        <f>IF(LEN(予定価格!G1351)=0,"",IF(AND(LEN(予定価格!G1351)=1,LEN(予定価格!H1351)=1),0,IF(入力表!$F$1951=0,"",入力表!F1363)))</f>
        <v/>
      </c>
      <c r="I1353" s="302"/>
      <c r="J1353" s="303"/>
      <c r="K1353" s="298">
        <f t="shared" ref="K1353" si="30">SUM(E1354:G1394)</f>
        <v>0</v>
      </c>
      <c r="L1353" s="299">
        <f>K1353*入力表!D2499</f>
        <v>0</v>
      </c>
      <c r="M1353" s="299">
        <f t="shared" ref="M1353" si="31">K1353+L1353</f>
        <v>0</v>
      </c>
    </row>
    <row r="1354" spans="1:13" ht="18" hidden="1" customHeight="1" x14ac:dyDescent="0.2">
      <c r="A1354" s="300">
        <f>+入力表!A1364</f>
        <v>0</v>
      </c>
      <c r="B1354" s="301"/>
      <c r="C1354" s="301"/>
      <c r="D1354" s="301"/>
      <c r="E1354" s="302">
        <f>+IF(入力表!F$12=0,入力表!B1364,入力表!J1364)</f>
        <v>0</v>
      </c>
      <c r="F1354" s="302"/>
      <c r="G1354" s="302"/>
      <c r="H1354" s="302" t="str">
        <f>IF(LEN(予定価格!G1352)=0,"",IF(AND(LEN(予定価格!G1352)=1,LEN(予定価格!H1352)=1),0,IF(入力表!$F$1951=0,"",入力表!F1364)))</f>
        <v/>
      </c>
      <c r="I1354" s="302"/>
      <c r="J1354" s="303"/>
      <c r="K1354" s="298"/>
      <c r="L1354" s="299"/>
      <c r="M1354" s="299"/>
    </row>
    <row r="1355" spans="1:13" ht="18" hidden="1" customHeight="1" x14ac:dyDescent="0.2">
      <c r="A1355" s="300">
        <f>+入力表!A1365</f>
        <v>0</v>
      </c>
      <c r="B1355" s="301"/>
      <c r="C1355" s="301"/>
      <c r="D1355" s="301"/>
      <c r="E1355" s="302">
        <f>+IF(入力表!F$12=0,入力表!B1365,入力表!J1365)</f>
        <v>0</v>
      </c>
      <c r="F1355" s="302"/>
      <c r="G1355" s="302"/>
      <c r="H1355" s="302" t="str">
        <f>IF(LEN(予定価格!G1353)=0,"",IF(AND(LEN(予定価格!G1353)=1,LEN(予定価格!H1353)=1),0,IF(入力表!$F$1951=0,"",入力表!F1365)))</f>
        <v/>
      </c>
      <c r="I1355" s="302"/>
      <c r="J1355" s="303"/>
      <c r="K1355" s="298"/>
      <c r="L1355" s="299"/>
      <c r="M1355" s="299"/>
    </row>
    <row r="1356" spans="1:13" ht="18" hidden="1" customHeight="1" x14ac:dyDescent="0.2">
      <c r="A1356" s="300">
        <f>+入力表!A1366</f>
        <v>0</v>
      </c>
      <c r="B1356" s="301"/>
      <c r="C1356" s="301"/>
      <c r="D1356" s="301"/>
      <c r="E1356" s="302">
        <f>+IF(入力表!F$12=0,入力表!B1366,入力表!J1366)</f>
        <v>0</v>
      </c>
      <c r="F1356" s="302"/>
      <c r="G1356" s="302"/>
      <c r="H1356" s="302" t="str">
        <f>IF(LEN(予定価格!G1354)=0,"",IF(AND(LEN(予定価格!G1354)=1,LEN(予定価格!H1354)=1),0,IF(入力表!$F$1951=0,"",入力表!F1366)))</f>
        <v/>
      </c>
      <c r="I1356" s="302"/>
      <c r="J1356" s="303"/>
      <c r="K1356" s="298"/>
      <c r="L1356" s="299"/>
      <c r="M1356" s="299"/>
    </row>
    <row r="1357" spans="1:13" ht="18" hidden="1" customHeight="1" x14ac:dyDescent="0.2">
      <c r="A1357" s="300">
        <f>+入力表!A1367</f>
        <v>0</v>
      </c>
      <c r="B1357" s="301"/>
      <c r="C1357" s="301"/>
      <c r="D1357" s="301"/>
      <c r="E1357" s="302">
        <f>+IF(入力表!F$12=0,入力表!B1367,入力表!J1367)</f>
        <v>0</v>
      </c>
      <c r="F1357" s="302"/>
      <c r="G1357" s="302"/>
      <c r="H1357" s="302" t="str">
        <f>IF(LEN(予定価格!G1355)=0,"",IF(AND(LEN(予定価格!G1355)=1,LEN(予定価格!H1355)=1),0,IF(入力表!$F$1951=0,"",入力表!F1367)))</f>
        <v/>
      </c>
      <c r="I1357" s="302"/>
      <c r="J1357" s="303"/>
      <c r="K1357" s="298"/>
      <c r="L1357" s="299"/>
      <c r="M1357" s="299"/>
    </row>
    <row r="1358" spans="1:13" ht="18" hidden="1" customHeight="1" x14ac:dyDescent="0.2">
      <c r="A1358" s="300">
        <f>+入力表!A1368</f>
        <v>0</v>
      </c>
      <c r="B1358" s="301"/>
      <c r="C1358" s="301"/>
      <c r="D1358" s="301"/>
      <c r="E1358" s="302">
        <f>+IF(入力表!F$12=0,入力表!B1368,入力表!J1368)</f>
        <v>0</v>
      </c>
      <c r="F1358" s="302"/>
      <c r="G1358" s="302"/>
      <c r="H1358" s="302" t="str">
        <f>IF(LEN(予定価格!G1356)=0,"",IF(AND(LEN(予定価格!G1356)=1,LEN(予定価格!H1356)=1),0,IF(入力表!$F$1951=0,"",入力表!F1368)))</f>
        <v/>
      </c>
      <c r="I1358" s="302"/>
      <c r="J1358" s="303"/>
      <c r="K1358" s="298"/>
      <c r="L1358" s="299"/>
      <c r="M1358" s="299"/>
    </row>
    <row r="1359" spans="1:13" ht="18" hidden="1" customHeight="1" x14ac:dyDescent="0.2">
      <c r="A1359" s="300">
        <f>+入力表!A1369</f>
        <v>0</v>
      </c>
      <c r="B1359" s="301"/>
      <c r="C1359" s="301"/>
      <c r="D1359" s="301"/>
      <c r="E1359" s="302">
        <f>+IF(入力表!F$12=0,入力表!B1369,入力表!J1369)</f>
        <v>0</v>
      </c>
      <c r="F1359" s="302"/>
      <c r="G1359" s="302"/>
      <c r="H1359" s="302" t="str">
        <f>IF(LEN(予定価格!G1357)=0,"",IF(AND(LEN(予定価格!G1357)=1,LEN(予定価格!H1357)=1),0,IF(入力表!$F$1951=0,"",入力表!F1369)))</f>
        <v/>
      </c>
      <c r="I1359" s="302"/>
      <c r="J1359" s="303"/>
      <c r="K1359" s="298"/>
      <c r="L1359" s="299"/>
      <c r="M1359" s="299"/>
    </row>
    <row r="1360" spans="1:13" ht="18" hidden="1" customHeight="1" x14ac:dyDescent="0.2">
      <c r="A1360" s="300">
        <f>+入力表!A1370</f>
        <v>0</v>
      </c>
      <c r="B1360" s="301"/>
      <c r="C1360" s="301"/>
      <c r="D1360" s="301"/>
      <c r="E1360" s="302">
        <f>+IF(入力表!F$12=0,入力表!B1370,入力表!J1370)</f>
        <v>0</v>
      </c>
      <c r="F1360" s="302"/>
      <c r="G1360" s="302"/>
      <c r="H1360" s="302" t="str">
        <f>IF(LEN(予定価格!G1358)=0,"",IF(AND(LEN(予定価格!G1358)=1,LEN(予定価格!H1358)=1),0,IF(入力表!$F$1951=0,"",入力表!F1370)))</f>
        <v/>
      </c>
      <c r="I1360" s="302"/>
      <c r="J1360" s="303"/>
      <c r="K1360" s="298"/>
      <c r="L1360" s="299"/>
      <c r="M1360" s="299"/>
    </row>
    <row r="1361" spans="1:13" ht="18" hidden="1" customHeight="1" x14ac:dyDescent="0.2">
      <c r="A1361" s="300">
        <f>+入力表!A1371</f>
        <v>0</v>
      </c>
      <c r="B1361" s="301"/>
      <c r="C1361" s="301"/>
      <c r="D1361" s="301"/>
      <c r="E1361" s="302">
        <f>+IF(入力表!F$12=0,入力表!B1371,入力表!J1371)</f>
        <v>0</v>
      </c>
      <c r="F1361" s="302"/>
      <c r="G1361" s="302"/>
      <c r="H1361" s="302" t="str">
        <f>IF(LEN(予定価格!G1359)=0,"",IF(AND(LEN(予定価格!G1359)=1,LEN(予定価格!H1359)=1),0,IF(入力表!$F$1951=0,"",入力表!F1371)))</f>
        <v/>
      </c>
      <c r="I1361" s="302"/>
      <c r="J1361" s="303"/>
      <c r="K1361" s="298"/>
      <c r="L1361" s="299"/>
      <c r="M1361" s="299"/>
    </row>
    <row r="1362" spans="1:13" ht="18" hidden="1" customHeight="1" x14ac:dyDescent="0.2">
      <c r="A1362" s="300">
        <f>+入力表!A1372</f>
        <v>0</v>
      </c>
      <c r="B1362" s="301"/>
      <c r="C1362" s="301"/>
      <c r="D1362" s="301"/>
      <c r="E1362" s="302">
        <f>+IF(入力表!F$12=0,入力表!B1372,入力表!J1372)</f>
        <v>0</v>
      </c>
      <c r="F1362" s="302"/>
      <c r="G1362" s="302"/>
      <c r="H1362" s="302" t="str">
        <f>IF(LEN(予定価格!G1360)=0,"",IF(AND(LEN(予定価格!G1360)=1,LEN(予定価格!H1360)=1),0,IF(入力表!$F$1951=0,"",入力表!F1372)))</f>
        <v/>
      </c>
      <c r="I1362" s="302"/>
      <c r="J1362" s="303"/>
      <c r="K1362" s="298"/>
      <c r="L1362" s="299"/>
      <c r="M1362" s="299"/>
    </row>
    <row r="1363" spans="1:13" ht="18" hidden="1" customHeight="1" x14ac:dyDescent="0.2">
      <c r="A1363" s="300">
        <f>+入力表!A1373</f>
        <v>0</v>
      </c>
      <c r="B1363" s="301"/>
      <c r="C1363" s="301"/>
      <c r="D1363" s="301"/>
      <c r="E1363" s="302">
        <f>+IF(入力表!F$12=0,入力表!B1373,入力表!J1373)</f>
        <v>0</v>
      </c>
      <c r="F1363" s="302"/>
      <c r="G1363" s="302"/>
      <c r="H1363" s="302" t="str">
        <f>IF(LEN(予定価格!G1361)=0,"",IF(AND(LEN(予定価格!G1361)=1,LEN(予定価格!H1361)=1),0,IF(入力表!$F$1951=0,"",入力表!F1373)))</f>
        <v/>
      </c>
      <c r="I1363" s="302"/>
      <c r="J1363" s="303"/>
      <c r="K1363" s="298"/>
      <c r="L1363" s="299"/>
      <c r="M1363" s="299"/>
    </row>
    <row r="1364" spans="1:13" ht="18" hidden="1" customHeight="1" x14ac:dyDescent="0.2">
      <c r="A1364" s="300">
        <f>+入力表!A1374</f>
        <v>0</v>
      </c>
      <c r="B1364" s="301"/>
      <c r="C1364" s="301"/>
      <c r="D1364" s="301"/>
      <c r="E1364" s="302">
        <f>+IF(入力表!F$12=0,入力表!B1374,入力表!J1374)</f>
        <v>0</v>
      </c>
      <c r="F1364" s="302"/>
      <c r="G1364" s="302"/>
      <c r="H1364" s="302" t="str">
        <f>IF(LEN(予定価格!G1362)=0,"",IF(AND(LEN(予定価格!G1362)=1,LEN(予定価格!H1362)=1),0,IF(入力表!$F$1951=0,"",入力表!F1374)))</f>
        <v/>
      </c>
      <c r="I1364" s="302"/>
      <c r="J1364" s="303"/>
      <c r="K1364" s="298"/>
      <c r="L1364" s="299"/>
      <c r="M1364" s="299"/>
    </row>
    <row r="1365" spans="1:13" ht="18" hidden="1" customHeight="1" x14ac:dyDescent="0.2">
      <c r="A1365" s="300">
        <f>+入力表!A1375</f>
        <v>0</v>
      </c>
      <c r="B1365" s="301"/>
      <c r="C1365" s="301"/>
      <c r="D1365" s="301"/>
      <c r="E1365" s="302">
        <f>+IF(入力表!F$12=0,入力表!B1375,入力表!J1375)</f>
        <v>0</v>
      </c>
      <c r="F1365" s="302"/>
      <c r="G1365" s="302"/>
      <c r="H1365" s="302" t="str">
        <f>IF(LEN(予定価格!G1363)=0,"",IF(AND(LEN(予定価格!G1363)=1,LEN(予定価格!H1363)=1),0,IF(入力表!$F$1951=0,"",入力表!F1375)))</f>
        <v/>
      </c>
      <c r="I1365" s="302"/>
      <c r="J1365" s="303"/>
      <c r="K1365" s="298"/>
      <c r="L1365" s="299"/>
      <c r="M1365" s="299"/>
    </row>
    <row r="1366" spans="1:13" ht="18" hidden="1" customHeight="1" x14ac:dyDescent="0.2">
      <c r="A1366" s="300">
        <f>+入力表!A1376</f>
        <v>0</v>
      </c>
      <c r="B1366" s="301"/>
      <c r="C1366" s="301"/>
      <c r="D1366" s="301"/>
      <c r="E1366" s="302">
        <f>+IF(入力表!F$12=0,入力表!B1376,入力表!J1376)</f>
        <v>0</v>
      </c>
      <c r="F1366" s="302"/>
      <c r="G1366" s="302"/>
      <c r="H1366" s="302" t="str">
        <f>IF(LEN(予定価格!G1364)=0,"",IF(AND(LEN(予定価格!G1364)=1,LEN(予定価格!H1364)=1),0,IF(入力表!$F$1951=0,"",入力表!F1376)))</f>
        <v/>
      </c>
      <c r="I1366" s="302"/>
      <c r="J1366" s="303"/>
      <c r="K1366" s="298"/>
      <c r="L1366" s="299"/>
      <c r="M1366" s="299"/>
    </row>
    <row r="1367" spans="1:13" ht="18" hidden="1" customHeight="1" x14ac:dyDescent="0.2">
      <c r="A1367" s="300">
        <f>+入力表!A1377</f>
        <v>0</v>
      </c>
      <c r="B1367" s="301"/>
      <c r="C1367" s="301"/>
      <c r="D1367" s="301"/>
      <c r="E1367" s="302">
        <f>+IF(入力表!F$12=0,入力表!B1377,入力表!J1377)</f>
        <v>0</v>
      </c>
      <c r="F1367" s="302"/>
      <c r="G1367" s="302"/>
      <c r="H1367" s="302" t="str">
        <f>IF(LEN(予定価格!G1365)=0,"",IF(AND(LEN(予定価格!G1365)=1,LEN(予定価格!H1365)=1),0,IF(入力表!$F$1951=0,"",入力表!F1377)))</f>
        <v/>
      </c>
      <c r="I1367" s="302"/>
      <c r="J1367" s="303"/>
      <c r="K1367" s="298"/>
      <c r="L1367" s="299"/>
      <c r="M1367" s="299"/>
    </row>
    <row r="1368" spans="1:13" ht="18" hidden="1" customHeight="1" x14ac:dyDescent="0.2">
      <c r="A1368" s="300">
        <f>+入力表!A1378</f>
        <v>0</v>
      </c>
      <c r="B1368" s="301"/>
      <c r="C1368" s="301"/>
      <c r="D1368" s="301"/>
      <c r="E1368" s="302">
        <f>+IF(入力表!F$12=0,入力表!B1378,入力表!J1378)</f>
        <v>0</v>
      </c>
      <c r="F1368" s="302"/>
      <c r="G1368" s="302"/>
      <c r="H1368" s="302" t="str">
        <f>IF(LEN(予定価格!G1366)=0,"",IF(AND(LEN(予定価格!G1366)=1,LEN(予定価格!H1366)=1),0,IF(入力表!$F$1951=0,"",入力表!F1378)))</f>
        <v/>
      </c>
      <c r="I1368" s="302"/>
      <c r="J1368" s="303"/>
      <c r="K1368" s="298"/>
      <c r="L1368" s="299"/>
      <c r="M1368" s="299"/>
    </row>
    <row r="1369" spans="1:13" ht="18" hidden="1" customHeight="1" x14ac:dyDescent="0.2">
      <c r="A1369" s="300">
        <f>+入力表!A1379</f>
        <v>0</v>
      </c>
      <c r="B1369" s="301"/>
      <c r="C1369" s="301"/>
      <c r="D1369" s="301"/>
      <c r="E1369" s="302">
        <f>+IF(入力表!F$12=0,入力表!B1379,入力表!J1379)</f>
        <v>0</v>
      </c>
      <c r="F1369" s="302"/>
      <c r="G1369" s="302"/>
      <c r="H1369" s="302" t="str">
        <f>IF(LEN(予定価格!G1367)=0,"",IF(AND(LEN(予定価格!G1367)=1,LEN(予定価格!H1367)=1),0,IF(入力表!$F$1951=0,"",入力表!F1379)))</f>
        <v/>
      </c>
      <c r="I1369" s="302"/>
      <c r="J1369" s="303"/>
      <c r="K1369" s="298"/>
      <c r="L1369" s="299"/>
      <c r="M1369" s="299"/>
    </row>
    <row r="1370" spans="1:13" ht="18" hidden="1" customHeight="1" x14ac:dyDescent="0.2">
      <c r="A1370" s="300">
        <f>+入力表!A1380</f>
        <v>0</v>
      </c>
      <c r="B1370" s="301"/>
      <c r="C1370" s="301"/>
      <c r="D1370" s="301"/>
      <c r="E1370" s="302">
        <f>+IF(入力表!F$12=0,入力表!B1380,入力表!J1380)</f>
        <v>0</v>
      </c>
      <c r="F1370" s="302"/>
      <c r="G1370" s="302"/>
      <c r="H1370" s="302" t="str">
        <f>IF(LEN(予定価格!G1368)=0,"",IF(AND(LEN(予定価格!G1368)=1,LEN(予定価格!H1368)=1),0,IF(入力表!$F$1951=0,"",入力表!F1380)))</f>
        <v/>
      </c>
      <c r="I1370" s="302"/>
      <c r="J1370" s="303"/>
      <c r="K1370" s="298"/>
      <c r="L1370" s="299"/>
      <c r="M1370" s="299"/>
    </row>
    <row r="1371" spans="1:13" ht="18" hidden="1" customHeight="1" x14ac:dyDescent="0.2">
      <c r="A1371" s="300">
        <f>+入力表!A1381</f>
        <v>0</v>
      </c>
      <c r="B1371" s="301"/>
      <c r="C1371" s="301"/>
      <c r="D1371" s="301"/>
      <c r="E1371" s="302">
        <f>+IF(入力表!F$12=0,入力表!B1381,入力表!J1381)</f>
        <v>0</v>
      </c>
      <c r="F1371" s="302"/>
      <c r="G1371" s="302"/>
      <c r="H1371" s="302" t="str">
        <f>IF(LEN(予定価格!G1369)=0,"",IF(AND(LEN(予定価格!G1369)=1,LEN(予定価格!H1369)=1),0,IF(入力表!$F$1951=0,"",入力表!F1381)))</f>
        <v/>
      </c>
      <c r="I1371" s="302"/>
      <c r="J1371" s="303"/>
      <c r="K1371" s="298"/>
      <c r="L1371" s="299"/>
      <c r="M1371" s="299"/>
    </row>
    <row r="1372" spans="1:13" ht="18" hidden="1" customHeight="1" x14ac:dyDescent="0.2">
      <c r="A1372" s="300">
        <f>+入力表!A1382</f>
        <v>0</v>
      </c>
      <c r="B1372" s="301"/>
      <c r="C1372" s="301"/>
      <c r="D1372" s="301"/>
      <c r="E1372" s="302">
        <f>+IF(入力表!F$12=0,入力表!B1382,入力表!J1382)</f>
        <v>0</v>
      </c>
      <c r="F1372" s="302"/>
      <c r="G1372" s="302"/>
      <c r="H1372" s="302" t="str">
        <f>IF(LEN(予定価格!G1370)=0,"",IF(AND(LEN(予定価格!G1370)=1,LEN(予定価格!H1370)=1),0,IF(入力表!$F$1951=0,"",入力表!F1382)))</f>
        <v/>
      </c>
      <c r="I1372" s="302"/>
      <c r="J1372" s="303"/>
      <c r="K1372" s="298"/>
      <c r="L1372" s="299"/>
      <c r="M1372" s="299"/>
    </row>
    <row r="1373" spans="1:13" ht="18" hidden="1" customHeight="1" x14ac:dyDescent="0.2">
      <c r="A1373" s="300">
        <f>+入力表!A1383</f>
        <v>0</v>
      </c>
      <c r="B1373" s="301"/>
      <c r="C1373" s="301"/>
      <c r="D1373" s="301"/>
      <c r="E1373" s="302">
        <f>+IF(入力表!F$12=0,入力表!B1383,入力表!J1383)</f>
        <v>0</v>
      </c>
      <c r="F1373" s="302"/>
      <c r="G1373" s="302"/>
      <c r="H1373" s="302" t="str">
        <f>IF(LEN(予定価格!G1371)=0,"",IF(AND(LEN(予定価格!G1371)=1,LEN(予定価格!H1371)=1),0,IF(入力表!$F$1951=0,"",入力表!F1383)))</f>
        <v/>
      </c>
      <c r="I1373" s="302"/>
      <c r="J1373" s="303"/>
      <c r="K1373" s="298"/>
      <c r="L1373" s="299"/>
      <c r="M1373" s="299"/>
    </row>
    <row r="1374" spans="1:13" ht="18" hidden="1" customHeight="1" x14ac:dyDescent="0.2">
      <c r="A1374" s="300">
        <f>+入力表!A1384</f>
        <v>0</v>
      </c>
      <c r="B1374" s="301"/>
      <c r="C1374" s="301"/>
      <c r="D1374" s="301"/>
      <c r="E1374" s="302">
        <f>+IF(入力表!F$12=0,入力表!B1384,入力表!J1384)</f>
        <v>0</v>
      </c>
      <c r="F1374" s="302"/>
      <c r="G1374" s="302"/>
      <c r="H1374" s="302" t="str">
        <f>IF(LEN(予定価格!G1372)=0,"",IF(AND(LEN(予定価格!G1372)=1,LEN(予定価格!H1372)=1),0,IF(入力表!$F$1951=0,"",入力表!F1384)))</f>
        <v/>
      </c>
      <c r="I1374" s="302"/>
      <c r="J1374" s="303"/>
      <c r="K1374" s="298"/>
      <c r="L1374" s="299"/>
      <c r="M1374" s="299"/>
    </row>
    <row r="1375" spans="1:13" ht="18" hidden="1" customHeight="1" x14ac:dyDescent="0.2">
      <c r="A1375" s="300">
        <f>+入力表!A1385</f>
        <v>0</v>
      </c>
      <c r="B1375" s="301"/>
      <c r="C1375" s="301"/>
      <c r="D1375" s="301"/>
      <c r="E1375" s="302">
        <f>+IF(入力表!F$12=0,入力表!B1385,入力表!J1385)</f>
        <v>0</v>
      </c>
      <c r="F1375" s="302"/>
      <c r="G1375" s="302"/>
      <c r="H1375" s="302" t="str">
        <f>IF(LEN(予定価格!G1373)=0,"",IF(AND(LEN(予定価格!G1373)=1,LEN(予定価格!H1373)=1),0,IF(入力表!$F$1951=0,"",入力表!F1385)))</f>
        <v/>
      </c>
      <c r="I1375" s="302"/>
      <c r="J1375" s="303"/>
      <c r="K1375" s="298"/>
      <c r="L1375" s="299"/>
      <c r="M1375" s="299"/>
    </row>
    <row r="1376" spans="1:13" ht="18" hidden="1" customHeight="1" x14ac:dyDescent="0.2">
      <c r="A1376" s="300">
        <f>+入力表!A1386</f>
        <v>0</v>
      </c>
      <c r="B1376" s="301"/>
      <c r="C1376" s="301"/>
      <c r="D1376" s="301"/>
      <c r="E1376" s="302">
        <f>+IF(入力表!F$12=0,入力表!B1386,入力表!J1386)</f>
        <v>0</v>
      </c>
      <c r="F1376" s="302"/>
      <c r="G1376" s="302"/>
      <c r="H1376" s="302" t="str">
        <f>IF(LEN(予定価格!G1374)=0,"",IF(AND(LEN(予定価格!G1374)=1,LEN(予定価格!H1374)=1),0,IF(入力表!$F$1951=0,"",入力表!F1386)))</f>
        <v/>
      </c>
      <c r="I1376" s="302"/>
      <c r="J1376" s="303"/>
      <c r="K1376" s="298"/>
      <c r="L1376" s="299"/>
      <c r="M1376" s="299"/>
    </row>
    <row r="1377" spans="1:13" ht="18" hidden="1" customHeight="1" x14ac:dyDescent="0.2">
      <c r="A1377" s="300">
        <f>+入力表!A1387</f>
        <v>0</v>
      </c>
      <c r="B1377" s="301"/>
      <c r="C1377" s="301"/>
      <c r="D1377" s="301"/>
      <c r="E1377" s="302">
        <f>+IF(入力表!F$12=0,入力表!B1387,入力表!J1387)</f>
        <v>0</v>
      </c>
      <c r="F1377" s="302"/>
      <c r="G1377" s="302"/>
      <c r="H1377" s="302" t="str">
        <f>IF(LEN(予定価格!G1375)=0,"",IF(AND(LEN(予定価格!G1375)=1,LEN(予定価格!H1375)=1),0,IF(入力表!$F$1951=0,"",入力表!F1387)))</f>
        <v/>
      </c>
      <c r="I1377" s="302"/>
      <c r="J1377" s="303"/>
      <c r="K1377" s="298"/>
      <c r="L1377" s="299"/>
      <c r="M1377" s="299"/>
    </row>
    <row r="1378" spans="1:13" ht="18" hidden="1" customHeight="1" x14ac:dyDescent="0.2">
      <c r="A1378" s="300">
        <f>+入力表!A1388</f>
        <v>0</v>
      </c>
      <c r="B1378" s="301"/>
      <c r="C1378" s="301"/>
      <c r="D1378" s="301"/>
      <c r="E1378" s="302">
        <f>+IF(入力表!F$12=0,入力表!B1388,入力表!J1388)</f>
        <v>0</v>
      </c>
      <c r="F1378" s="302"/>
      <c r="G1378" s="302"/>
      <c r="H1378" s="302" t="str">
        <f>IF(LEN(予定価格!G1376)=0,"",IF(AND(LEN(予定価格!G1376)=1,LEN(予定価格!H1376)=1),0,IF(入力表!$F$1951=0,"",入力表!F1388)))</f>
        <v/>
      </c>
      <c r="I1378" s="302"/>
      <c r="J1378" s="303"/>
      <c r="K1378" s="298"/>
      <c r="L1378" s="299"/>
      <c r="M1378" s="299"/>
    </row>
    <row r="1379" spans="1:13" ht="18" hidden="1" customHeight="1" x14ac:dyDescent="0.2">
      <c r="A1379" s="300">
        <f>+入力表!A1389</f>
        <v>0</v>
      </c>
      <c r="B1379" s="301"/>
      <c r="C1379" s="301"/>
      <c r="D1379" s="301"/>
      <c r="E1379" s="302">
        <f>+IF(入力表!F$12=0,入力表!B1389,入力表!J1389)</f>
        <v>0</v>
      </c>
      <c r="F1379" s="302"/>
      <c r="G1379" s="302"/>
      <c r="H1379" s="302" t="str">
        <f>IF(LEN(予定価格!G1377)=0,"",IF(AND(LEN(予定価格!G1377)=1,LEN(予定価格!H1377)=1),0,IF(入力表!$F$1951=0,"",入力表!F1389)))</f>
        <v/>
      </c>
      <c r="I1379" s="302"/>
      <c r="J1379" s="303"/>
      <c r="K1379" s="298"/>
      <c r="L1379" s="299"/>
      <c r="M1379" s="299"/>
    </row>
    <row r="1380" spans="1:13" ht="18" hidden="1" customHeight="1" x14ac:dyDescent="0.2">
      <c r="A1380" s="300">
        <f>+入力表!A1390</f>
        <v>0</v>
      </c>
      <c r="B1380" s="301"/>
      <c r="C1380" s="301"/>
      <c r="D1380" s="301"/>
      <c r="E1380" s="302">
        <f>+IF(入力表!F$12=0,入力表!B1390,入力表!J1390)</f>
        <v>0</v>
      </c>
      <c r="F1380" s="302"/>
      <c r="G1380" s="302"/>
      <c r="H1380" s="302" t="str">
        <f>IF(LEN(予定価格!G1378)=0,"",IF(AND(LEN(予定価格!G1378)=1,LEN(予定価格!H1378)=1),0,IF(入力表!$F$1951=0,"",入力表!F1390)))</f>
        <v/>
      </c>
      <c r="I1380" s="302"/>
      <c r="J1380" s="303"/>
      <c r="K1380" s="298"/>
      <c r="L1380" s="299"/>
      <c r="M1380" s="299"/>
    </row>
    <row r="1381" spans="1:13" ht="18" hidden="1" customHeight="1" x14ac:dyDescent="0.2">
      <c r="A1381" s="300">
        <f>+入力表!A1391</f>
        <v>0</v>
      </c>
      <c r="B1381" s="301"/>
      <c r="C1381" s="301"/>
      <c r="D1381" s="301"/>
      <c r="E1381" s="302">
        <f>+IF(入力表!F$12=0,入力表!B1391,入力表!J1391)</f>
        <v>0</v>
      </c>
      <c r="F1381" s="302"/>
      <c r="G1381" s="302"/>
      <c r="H1381" s="302" t="str">
        <f>IF(LEN(予定価格!G1379)=0,"",IF(AND(LEN(予定価格!G1379)=1,LEN(予定価格!H1379)=1),0,IF(入力表!$F$1951=0,"",入力表!F1391)))</f>
        <v/>
      </c>
      <c r="I1381" s="302"/>
      <c r="J1381" s="303"/>
      <c r="K1381" s="298"/>
      <c r="L1381" s="299"/>
      <c r="M1381" s="299"/>
    </row>
    <row r="1382" spans="1:13" ht="18" hidden="1" customHeight="1" x14ac:dyDescent="0.2">
      <c r="A1382" s="300">
        <f>+入力表!A1392</f>
        <v>0</v>
      </c>
      <c r="B1382" s="301"/>
      <c r="C1382" s="301"/>
      <c r="D1382" s="301"/>
      <c r="E1382" s="302">
        <f>+IF(入力表!F$12=0,入力表!B1392,入力表!J1392)</f>
        <v>0</v>
      </c>
      <c r="F1382" s="302"/>
      <c r="G1382" s="302"/>
      <c r="H1382" s="302" t="str">
        <f>IF(LEN(予定価格!G1380)=0,"",IF(AND(LEN(予定価格!G1380)=1,LEN(予定価格!H1380)=1),0,IF(入力表!$F$1951=0,"",入力表!F1392)))</f>
        <v/>
      </c>
      <c r="I1382" s="302"/>
      <c r="J1382" s="303"/>
      <c r="K1382" s="298"/>
      <c r="L1382" s="299"/>
      <c r="M1382" s="299"/>
    </row>
    <row r="1383" spans="1:13" ht="18" hidden="1" customHeight="1" x14ac:dyDescent="0.2">
      <c r="A1383" s="300">
        <f>+入力表!A1393</f>
        <v>0</v>
      </c>
      <c r="B1383" s="301"/>
      <c r="C1383" s="301"/>
      <c r="D1383" s="301"/>
      <c r="E1383" s="302">
        <f>+IF(入力表!F$12=0,入力表!B1393,入力表!J1393)</f>
        <v>0</v>
      </c>
      <c r="F1383" s="302"/>
      <c r="G1383" s="302"/>
      <c r="H1383" s="302" t="str">
        <f>IF(LEN(予定価格!G1381)=0,"",IF(AND(LEN(予定価格!G1381)=1,LEN(予定価格!H1381)=1),0,IF(入力表!$F$1951=0,"",入力表!F1393)))</f>
        <v/>
      </c>
      <c r="I1383" s="302"/>
      <c r="J1383" s="303"/>
      <c r="K1383" s="298"/>
      <c r="L1383" s="299"/>
      <c r="M1383" s="299"/>
    </row>
    <row r="1384" spans="1:13" ht="18" hidden="1" customHeight="1" x14ac:dyDescent="0.2">
      <c r="A1384" s="300">
        <f>+入力表!A1394</f>
        <v>0</v>
      </c>
      <c r="B1384" s="301"/>
      <c r="C1384" s="301"/>
      <c r="D1384" s="301"/>
      <c r="E1384" s="302">
        <f>+IF(入力表!F$12=0,入力表!B1394,入力表!J1394)</f>
        <v>0</v>
      </c>
      <c r="F1384" s="302"/>
      <c r="G1384" s="302"/>
      <c r="H1384" s="302" t="str">
        <f>IF(LEN(予定価格!G1382)=0,"",IF(AND(LEN(予定価格!G1382)=1,LEN(予定価格!H1382)=1),0,IF(入力表!$F$1951=0,"",入力表!F1394)))</f>
        <v/>
      </c>
      <c r="I1384" s="302"/>
      <c r="J1384" s="303"/>
      <c r="K1384" s="298"/>
      <c r="L1384" s="299"/>
      <c r="M1384" s="299"/>
    </row>
    <row r="1385" spans="1:13" ht="18" hidden="1" customHeight="1" x14ac:dyDescent="0.2">
      <c r="A1385" s="300">
        <f>+入力表!A1395</f>
        <v>0</v>
      </c>
      <c r="B1385" s="301"/>
      <c r="C1385" s="301"/>
      <c r="D1385" s="301"/>
      <c r="E1385" s="302">
        <f>+IF(入力表!F$12=0,入力表!B1395,入力表!J1395)</f>
        <v>0</v>
      </c>
      <c r="F1385" s="302"/>
      <c r="G1385" s="302"/>
      <c r="H1385" s="302" t="str">
        <f>IF(LEN(予定価格!G1383)=0,"",IF(AND(LEN(予定価格!G1383)=1,LEN(予定価格!H1383)=1),0,IF(入力表!$F$1951=0,"",入力表!F1395)))</f>
        <v/>
      </c>
      <c r="I1385" s="302"/>
      <c r="J1385" s="303"/>
      <c r="K1385" s="298"/>
      <c r="L1385" s="299"/>
      <c r="M1385" s="299"/>
    </row>
    <row r="1386" spans="1:13" ht="18" hidden="1" customHeight="1" x14ac:dyDescent="0.2">
      <c r="A1386" s="300">
        <f>+入力表!A1396</f>
        <v>0</v>
      </c>
      <c r="B1386" s="301"/>
      <c r="C1386" s="301"/>
      <c r="D1386" s="301"/>
      <c r="E1386" s="302">
        <f>+IF(入力表!F$12=0,入力表!B1396,入力表!J1396)</f>
        <v>0</v>
      </c>
      <c r="F1386" s="302"/>
      <c r="G1386" s="302"/>
      <c r="H1386" s="302" t="str">
        <f>IF(LEN(予定価格!G1384)=0,"",IF(AND(LEN(予定価格!G1384)=1,LEN(予定価格!H1384)=1),0,IF(入力表!$F$1951=0,"",入力表!F1396)))</f>
        <v/>
      </c>
      <c r="I1386" s="302"/>
      <c r="J1386" s="303"/>
      <c r="K1386" s="298"/>
      <c r="L1386" s="299"/>
      <c r="M1386" s="299"/>
    </row>
    <row r="1387" spans="1:13" ht="18" hidden="1" customHeight="1" x14ac:dyDescent="0.2">
      <c r="A1387" s="300">
        <f>+入力表!A1397</f>
        <v>0</v>
      </c>
      <c r="B1387" s="301"/>
      <c r="C1387" s="301"/>
      <c r="D1387" s="301"/>
      <c r="E1387" s="302">
        <f>+IF(入力表!F$12=0,入力表!B1397,入力表!J1397)</f>
        <v>0</v>
      </c>
      <c r="F1387" s="302"/>
      <c r="G1387" s="302"/>
      <c r="H1387" s="302" t="str">
        <f>IF(LEN(予定価格!G1385)=0,"",IF(AND(LEN(予定価格!G1385)=1,LEN(予定価格!H1385)=1),0,IF(入力表!$F$1951=0,"",入力表!F1397)))</f>
        <v/>
      </c>
      <c r="I1387" s="302"/>
      <c r="J1387" s="303"/>
      <c r="K1387" s="298"/>
      <c r="L1387" s="299"/>
      <c r="M1387" s="299"/>
    </row>
    <row r="1388" spans="1:13" ht="18" hidden="1" customHeight="1" x14ac:dyDescent="0.2">
      <c r="A1388" s="300">
        <f>+入力表!A1398</f>
        <v>0</v>
      </c>
      <c r="B1388" s="301"/>
      <c r="C1388" s="301"/>
      <c r="D1388" s="301"/>
      <c r="E1388" s="302">
        <f>+IF(入力表!F$12=0,入力表!B1398,入力表!J1398)</f>
        <v>0</v>
      </c>
      <c r="F1388" s="302"/>
      <c r="G1388" s="302"/>
      <c r="H1388" s="302" t="str">
        <f>IF(LEN(予定価格!G1386)=0,"",IF(AND(LEN(予定価格!G1386)=1,LEN(予定価格!H1386)=1),0,IF(入力表!$F$1951=0,"",入力表!F1398)))</f>
        <v/>
      </c>
      <c r="I1388" s="302"/>
      <c r="J1388" s="303"/>
      <c r="K1388" s="298"/>
      <c r="L1388" s="299"/>
      <c r="M1388" s="299"/>
    </row>
    <row r="1389" spans="1:13" ht="18" hidden="1" customHeight="1" x14ac:dyDescent="0.2">
      <c r="A1389" s="300">
        <f>+入力表!A1399</f>
        <v>0</v>
      </c>
      <c r="B1389" s="301"/>
      <c r="C1389" s="301"/>
      <c r="D1389" s="301"/>
      <c r="E1389" s="302">
        <f>+IF(入力表!F$12=0,入力表!B1399,入力表!J1399)</f>
        <v>0</v>
      </c>
      <c r="F1389" s="302"/>
      <c r="G1389" s="302"/>
      <c r="H1389" s="302" t="str">
        <f>IF(LEN(予定価格!G1387)=0,"",IF(AND(LEN(予定価格!G1387)=1,LEN(予定価格!H1387)=1),0,IF(入力表!$F$1951=0,"",入力表!F1399)))</f>
        <v/>
      </c>
      <c r="I1389" s="302"/>
      <c r="J1389" s="303"/>
      <c r="K1389" s="298"/>
      <c r="L1389" s="299"/>
      <c r="M1389" s="299"/>
    </row>
    <row r="1390" spans="1:13" ht="18" hidden="1" customHeight="1" x14ac:dyDescent="0.2">
      <c r="A1390" s="300">
        <f>+入力表!A1400</f>
        <v>0</v>
      </c>
      <c r="B1390" s="301"/>
      <c r="C1390" s="301"/>
      <c r="D1390" s="301"/>
      <c r="E1390" s="302">
        <f>+IF(入力表!F$12=0,入力表!B1400,入力表!J1400)</f>
        <v>0</v>
      </c>
      <c r="F1390" s="302"/>
      <c r="G1390" s="302"/>
      <c r="H1390" s="302" t="str">
        <f>IF(LEN(予定価格!G1388)=0,"",IF(AND(LEN(予定価格!G1388)=1,LEN(予定価格!H1388)=1),0,IF(入力表!$F$1951=0,"",入力表!F1400)))</f>
        <v/>
      </c>
      <c r="I1390" s="302"/>
      <c r="J1390" s="303"/>
      <c r="K1390" s="298"/>
      <c r="L1390" s="299"/>
      <c r="M1390" s="299"/>
    </row>
    <row r="1391" spans="1:13" ht="18" hidden="1" customHeight="1" x14ac:dyDescent="0.2">
      <c r="A1391" s="300">
        <f>+入力表!A1401</f>
        <v>0</v>
      </c>
      <c r="B1391" s="301"/>
      <c r="C1391" s="301"/>
      <c r="D1391" s="301"/>
      <c r="E1391" s="302">
        <f>+IF(入力表!F$12=0,入力表!B1401,入力表!J1401)</f>
        <v>0</v>
      </c>
      <c r="F1391" s="302"/>
      <c r="G1391" s="302"/>
      <c r="H1391" s="302" t="str">
        <f>IF(LEN(予定価格!G1389)=0,"",IF(AND(LEN(予定価格!G1389)=1,LEN(予定価格!H1389)=1),0,IF(入力表!$F$1951=0,"",入力表!F1401)))</f>
        <v/>
      </c>
      <c r="I1391" s="302"/>
      <c r="J1391" s="303"/>
      <c r="K1391" s="298"/>
      <c r="L1391" s="299"/>
      <c r="M1391" s="299"/>
    </row>
    <row r="1392" spans="1:13" ht="18" hidden="1" customHeight="1" x14ac:dyDescent="0.2">
      <c r="A1392" s="300">
        <f>+入力表!A1402</f>
        <v>0</v>
      </c>
      <c r="B1392" s="301"/>
      <c r="C1392" s="301"/>
      <c r="D1392" s="301"/>
      <c r="E1392" s="302">
        <f>+IF(入力表!F$12=0,入力表!B1402,入力表!J1402)</f>
        <v>0</v>
      </c>
      <c r="F1392" s="302"/>
      <c r="G1392" s="302"/>
      <c r="H1392" s="302" t="str">
        <f>IF(LEN(予定価格!G1390)=0,"",IF(AND(LEN(予定価格!G1390)=1,LEN(予定価格!H1390)=1),0,IF(入力表!$F$1951=0,"",入力表!F1402)))</f>
        <v/>
      </c>
      <c r="I1392" s="302"/>
      <c r="J1392" s="303"/>
      <c r="K1392" s="298"/>
      <c r="L1392" s="299"/>
      <c r="M1392" s="299"/>
    </row>
    <row r="1393" spans="1:13" ht="18" hidden="1" customHeight="1" x14ac:dyDescent="0.2">
      <c r="A1393" s="300">
        <f>+入力表!A1403</f>
        <v>0</v>
      </c>
      <c r="B1393" s="301"/>
      <c r="C1393" s="301"/>
      <c r="D1393" s="301"/>
      <c r="E1393" s="302">
        <f>+IF(入力表!F$12=0,入力表!B1403,入力表!J1403)</f>
        <v>0</v>
      </c>
      <c r="F1393" s="302"/>
      <c r="G1393" s="302"/>
      <c r="H1393" s="302" t="str">
        <f>IF(LEN(予定価格!G1391)=0,"",IF(AND(LEN(予定価格!G1391)=1,LEN(予定価格!H1391)=1),0,IF(入力表!$F$1951=0,"",入力表!F1403)))</f>
        <v/>
      </c>
      <c r="I1393" s="302"/>
      <c r="J1393" s="303"/>
      <c r="K1393" s="298"/>
      <c r="L1393" s="299"/>
      <c r="M1393" s="299"/>
    </row>
    <row r="1394" spans="1:13" ht="18" hidden="1" customHeight="1" x14ac:dyDescent="0.2">
      <c r="A1394" s="300">
        <f>+入力表!A1404</f>
        <v>0</v>
      </c>
      <c r="B1394" s="301"/>
      <c r="C1394" s="301"/>
      <c r="D1394" s="301"/>
      <c r="E1394" s="302">
        <f>+IF(入力表!F$12=0,入力表!B1404,入力表!J1404)</f>
        <v>0</v>
      </c>
      <c r="F1394" s="302"/>
      <c r="G1394" s="302"/>
      <c r="H1394" s="302" t="str">
        <f>IF(LEN(予定価格!G1392)=0,"",IF(AND(LEN(予定価格!G1392)=1,LEN(予定価格!H1392)=1),0,IF(入力表!$F$1951=0,"",入力表!F1404)))</f>
        <v/>
      </c>
      <c r="I1394" s="302"/>
      <c r="J1394" s="303"/>
      <c r="K1394" s="298"/>
      <c r="L1394" s="299"/>
      <c r="M1394" s="299"/>
    </row>
    <row r="1395" spans="1:13" ht="18" hidden="1" customHeight="1" x14ac:dyDescent="0.2">
      <c r="A1395" s="300">
        <f>+入力表!A1405</f>
        <v>0</v>
      </c>
      <c r="B1395" s="301"/>
      <c r="C1395" s="301"/>
      <c r="D1395" s="301"/>
      <c r="E1395" s="302">
        <f>+IF(入力表!F$12=0,入力表!B1405,入力表!J1405)</f>
        <v>0</v>
      </c>
      <c r="F1395" s="302"/>
      <c r="G1395" s="302"/>
      <c r="H1395" s="302" t="str">
        <f>IF(LEN(予定価格!G1393)=0,"",IF(AND(LEN(予定価格!G1393)=1,LEN(予定価格!H1393)=1),0,IF(入力表!$F$1951=0,"",入力表!F1405)))</f>
        <v/>
      </c>
      <c r="I1395" s="302"/>
      <c r="J1395" s="303"/>
      <c r="K1395" s="298">
        <f t="shared" ref="K1395" si="32">SUM(E1396:G1436)</f>
        <v>0</v>
      </c>
      <c r="L1395" s="299">
        <f>K1395*入力表!D2541</f>
        <v>0</v>
      </c>
      <c r="M1395" s="299">
        <f t="shared" ref="M1395" si="33">K1395+L1395</f>
        <v>0</v>
      </c>
    </row>
    <row r="1396" spans="1:13" ht="18" hidden="1" customHeight="1" x14ac:dyDescent="0.2">
      <c r="A1396" s="300">
        <f>+入力表!A1406</f>
        <v>0</v>
      </c>
      <c r="B1396" s="301"/>
      <c r="C1396" s="301"/>
      <c r="D1396" s="301"/>
      <c r="E1396" s="302">
        <f>+IF(入力表!F$12=0,入力表!B1406,入力表!J1406)</f>
        <v>0</v>
      </c>
      <c r="F1396" s="302"/>
      <c r="G1396" s="302"/>
      <c r="H1396" s="302" t="str">
        <f>IF(LEN(予定価格!G1394)=0,"",IF(AND(LEN(予定価格!G1394)=1,LEN(予定価格!H1394)=1),0,IF(入力表!$F$1951=0,"",入力表!F1406)))</f>
        <v/>
      </c>
      <c r="I1396" s="302"/>
      <c r="J1396" s="303"/>
      <c r="K1396" s="298"/>
      <c r="L1396" s="299"/>
      <c r="M1396" s="299"/>
    </row>
    <row r="1397" spans="1:13" ht="18" hidden="1" customHeight="1" x14ac:dyDescent="0.2">
      <c r="A1397" s="300">
        <f>+入力表!A1407</f>
        <v>0</v>
      </c>
      <c r="B1397" s="301"/>
      <c r="C1397" s="301"/>
      <c r="D1397" s="301"/>
      <c r="E1397" s="302">
        <f>+IF(入力表!F$12=0,入力表!B1407,入力表!J1407)</f>
        <v>0</v>
      </c>
      <c r="F1397" s="302"/>
      <c r="G1397" s="302"/>
      <c r="H1397" s="302" t="str">
        <f>IF(LEN(予定価格!G1395)=0,"",IF(AND(LEN(予定価格!G1395)=1,LEN(予定価格!H1395)=1),0,IF(入力表!$F$1951=0,"",入力表!F1407)))</f>
        <v/>
      </c>
      <c r="I1397" s="302"/>
      <c r="J1397" s="303"/>
      <c r="K1397" s="298"/>
      <c r="L1397" s="299"/>
      <c r="M1397" s="299"/>
    </row>
    <row r="1398" spans="1:13" ht="18" hidden="1" customHeight="1" x14ac:dyDescent="0.2">
      <c r="A1398" s="300">
        <f>+入力表!A1408</f>
        <v>0</v>
      </c>
      <c r="B1398" s="301"/>
      <c r="C1398" s="301"/>
      <c r="D1398" s="301"/>
      <c r="E1398" s="302">
        <f>+IF(入力表!F$12=0,入力表!B1408,入力表!J1408)</f>
        <v>0</v>
      </c>
      <c r="F1398" s="302"/>
      <c r="G1398" s="302"/>
      <c r="H1398" s="302" t="str">
        <f>IF(LEN(予定価格!G1396)=0,"",IF(AND(LEN(予定価格!G1396)=1,LEN(予定価格!H1396)=1),0,IF(入力表!$F$1951=0,"",入力表!F1408)))</f>
        <v/>
      </c>
      <c r="I1398" s="302"/>
      <c r="J1398" s="303"/>
      <c r="K1398" s="298"/>
      <c r="L1398" s="299"/>
      <c r="M1398" s="299"/>
    </row>
    <row r="1399" spans="1:13" ht="18" hidden="1" customHeight="1" x14ac:dyDescent="0.2">
      <c r="A1399" s="300">
        <f>+入力表!A1409</f>
        <v>0</v>
      </c>
      <c r="B1399" s="301"/>
      <c r="C1399" s="301"/>
      <c r="D1399" s="301"/>
      <c r="E1399" s="302">
        <f>+IF(入力表!F$12=0,入力表!B1409,入力表!J1409)</f>
        <v>0</v>
      </c>
      <c r="F1399" s="302"/>
      <c r="G1399" s="302"/>
      <c r="H1399" s="302" t="str">
        <f>IF(LEN(予定価格!G1397)=0,"",IF(AND(LEN(予定価格!G1397)=1,LEN(予定価格!H1397)=1),0,IF(入力表!$F$1951=0,"",入力表!F1409)))</f>
        <v/>
      </c>
      <c r="I1399" s="302"/>
      <c r="J1399" s="303"/>
      <c r="K1399" s="298"/>
      <c r="L1399" s="299"/>
      <c r="M1399" s="299"/>
    </row>
    <row r="1400" spans="1:13" ht="18" hidden="1" customHeight="1" x14ac:dyDescent="0.2">
      <c r="A1400" s="300">
        <f>+入力表!A1410</f>
        <v>0</v>
      </c>
      <c r="B1400" s="301"/>
      <c r="C1400" s="301"/>
      <c r="D1400" s="301"/>
      <c r="E1400" s="302">
        <f>+IF(入力表!F$12=0,入力表!B1410,入力表!J1410)</f>
        <v>0</v>
      </c>
      <c r="F1400" s="302"/>
      <c r="G1400" s="302"/>
      <c r="H1400" s="302" t="str">
        <f>IF(LEN(予定価格!G1398)=0,"",IF(AND(LEN(予定価格!G1398)=1,LEN(予定価格!H1398)=1),0,IF(入力表!$F$1951=0,"",入力表!F1410)))</f>
        <v/>
      </c>
      <c r="I1400" s="302"/>
      <c r="J1400" s="303"/>
      <c r="K1400" s="298"/>
      <c r="L1400" s="299"/>
      <c r="M1400" s="299"/>
    </row>
    <row r="1401" spans="1:13" ht="18" hidden="1" customHeight="1" x14ac:dyDescent="0.2">
      <c r="A1401" s="300">
        <f>+入力表!A1411</f>
        <v>0</v>
      </c>
      <c r="B1401" s="301"/>
      <c r="C1401" s="301"/>
      <c r="D1401" s="301"/>
      <c r="E1401" s="302">
        <f>+IF(入力表!F$12=0,入力表!B1411,入力表!J1411)</f>
        <v>0</v>
      </c>
      <c r="F1401" s="302"/>
      <c r="G1401" s="302"/>
      <c r="H1401" s="302" t="str">
        <f>IF(LEN(予定価格!G1399)=0,"",IF(AND(LEN(予定価格!G1399)=1,LEN(予定価格!H1399)=1),0,IF(入力表!$F$1951=0,"",入力表!F1411)))</f>
        <v/>
      </c>
      <c r="I1401" s="302"/>
      <c r="J1401" s="303"/>
      <c r="K1401" s="298"/>
      <c r="L1401" s="299"/>
      <c r="M1401" s="299"/>
    </row>
    <row r="1402" spans="1:13" ht="18" hidden="1" customHeight="1" x14ac:dyDescent="0.2">
      <c r="A1402" s="300">
        <f>+入力表!A1412</f>
        <v>0</v>
      </c>
      <c r="B1402" s="301"/>
      <c r="C1402" s="301"/>
      <c r="D1402" s="301"/>
      <c r="E1402" s="302">
        <f>+IF(入力表!F$12=0,入力表!B1412,入力表!J1412)</f>
        <v>0</v>
      </c>
      <c r="F1402" s="302"/>
      <c r="G1402" s="302"/>
      <c r="H1402" s="302" t="str">
        <f>IF(LEN(予定価格!G1400)=0,"",IF(AND(LEN(予定価格!G1400)=1,LEN(予定価格!H1400)=1),0,IF(入力表!$F$1951=0,"",入力表!F1412)))</f>
        <v/>
      </c>
      <c r="I1402" s="302"/>
      <c r="J1402" s="303"/>
      <c r="K1402" s="298"/>
      <c r="L1402" s="299"/>
      <c r="M1402" s="299"/>
    </row>
    <row r="1403" spans="1:13" ht="18" hidden="1" customHeight="1" x14ac:dyDescent="0.2">
      <c r="A1403" s="300">
        <f>+入力表!A1413</f>
        <v>0</v>
      </c>
      <c r="B1403" s="301"/>
      <c r="C1403" s="301"/>
      <c r="D1403" s="301"/>
      <c r="E1403" s="302">
        <f>+IF(入力表!F$12=0,入力表!B1413,入力表!J1413)</f>
        <v>0</v>
      </c>
      <c r="F1403" s="302"/>
      <c r="G1403" s="302"/>
      <c r="H1403" s="302" t="str">
        <f>IF(LEN(予定価格!G1401)=0,"",IF(AND(LEN(予定価格!G1401)=1,LEN(予定価格!H1401)=1),0,IF(入力表!$F$1951=0,"",入力表!F1413)))</f>
        <v/>
      </c>
      <c r="I1403" s="302"/>
      <c r="J1403" s="303"/>
      <c r="K1403" s="298"/>
      <c r="L1403" s="299"/>
      <c r="M1403" s="299"/>
    </row>
    <row r="1404" spans="1:13" ht="18" hidden="1" customHeight="1" x14ac:dyDescent="0.2">
      <c r="A1404" s="300">
        <f>+入力表!A1414</f>
        <v>0</v>
      </c>
      <c r="B1404" s="301"/>
      <c r="C1404" s="301"/>
      <c r="D1404" s="301"/>
      <c r="E1404" s="302">
        <f>+IF(入力表!F$12=0,入力表!B1414,入力表!J1414)</f>
        <v>0</v>
      </c>
      <c r="F1404" s="302"/>
      <c r="G1404" s="302"/>
      <c r="H1404" s="302" t="str">
        <f>IF(LEN(予定価格!G1402)=0,"",IF(AND(LEN(予定価格!G1402)=1,LEN(予定価格!H1402)=1),0,IF(入力表!$F$1951=0,"",入力表!F1414)))</f>
        <v/>
      </c>
      <c r="I1404" s="302"/>
      <c r="J1404" s="303"/>
      <c r="K1404" s="298"/>
      <c r="L1404" s="299"/>
      <c r="M1404" s="299"/>
    </row>
    <row r="1405" spans="1:13" ht="18" hidden="1" customHeight="1" x14ac:dyDescent="0.2">
      <c r="A1405" s="300">
        <f>+入力表!A1415</f>
        <v>0</v>
      </c>
      <c r="B1405" s="301"/>
      <c r="C1405" s="301"/>
      <c r="D1405" s="301"/>
      <c r="E1405" s="302">
        <f>+IF(入力表!F$12=0,入力表!B1415,入力表!J1415)</f>
        <v>0</v>
      </c>
      <c r="F1405" s="302"/>
      <c r="G1405" s="302"/>
      <c r="H1405" s="302" t="str">
        <f>IF(LEN(予定価格!G1403)=0,"",IF(AND(LEN(予定価格!G1403)=1,LEN(予定価格!H1403)=1),0,IF(入力表!$F$1951=0,"",入力表!F1415)))</f>
        <v/>
      </c>
      <c r="I1405" s="302"/>
      <c r="J1405" s="303"/>
      <c r="K1405" s="298"/>
      <c r="L1405" s="299"/>
      <c r="M1405" s="299"/>
    </row>
    <row r="1406" spans="1:13" ht="18" hidden="1" customHeight="1" x14ac:dyDescent="0.2">
      <c r="A1406" s="300">
        <f>+入力表!A1416</f>
        <v>0</v>
      </c>
      <c r="B1406" s="301"/>
      <c r="C1406" s="301"/>
      <c r="D1406" s="301"/>
      <c r="E1406" s="302">
        <f>+IF(入力表!F$12=0,入力表!B1416,入力表!J1416)</f>
        <v>0</v>
      </c>
      <c r="F1406" s="302"/>
      <c r="G1406" s="302"/>
      <c r="H1406" s="302" t="str">
        <f>IF(LEN(予定価格!G1404)=0,"",IF(AND(LEN(予定価格!G1404)=1,LEN(予定価格!H1404)=1),0,IF(入力表!$F$1951=0,"",入力表!F1416)))</f>
        <v/>
      </c>
      <c r="I1406" s="302"/>
      <c r="J1406" s="303"/>
      <c r="K1406" s="298"/>
      <c r="L1406" s="299"/>
      <c r="M1406" s="299"/>
    </row>
    <row r="1407" spans="1:13" ht="18" hidden="1" customHeight="1" x14ac:dyDescent="0.2">
      <c r="A1407" s="300">
        <f>+入力表!A1417</f>
        <v>0</v>
      </c>
      <c r="B1407" s="301"/>
      <c r="C1407" s="301"/>
      <c r="D1407" s="301"/>
      <c r="E1407" s="302">
        <f>+IF(入力表!F$12=0,入力表!B1417,入力表!J1417)</f>
        <v>0</v>
      </c>
      <c r="F1407" s="302"/>
      <c r="G1407" s="302"/>
      <c r="H1407" s="302" t="str">
        <f>IF(LEN(予定価格!G1405)=0,"",IF(AND(LEN(予定価格!G1405)=1,LEN(予定価格!H1405)=1),0,IF(入力表!$F$1951=0,"",入力表!F1417)))</f>
        <v/>
      </c>
      <c r="I1407" s="302"/>
      <c r="J1407" s="303"/>
      <c r="K1407" s="298"/>
      <c r="L1407" s="299"/>
      <c r="M1407" s="299"/>
    </row>
    <row r="1408" spans="1:13" ht="18" hidden="1" customHeight="1" x14ac:dyDescent="0.2">
      <c r="A1408" s="300">
        <f>+入力表!A1418</f>
        <v>0</v>
      </c>
      <c r="B1408" s="301"/>
      <c r="C1408" s="301"/>
      <c r="D1408" s="301"/>
      <c r="E1408" s="302">
        <f>+IF(入力表!F$12=0,入力表!B1418,入力表!J1418)</f>
        <v>0</v>
      </c>
      <c r="F1408" s="302"/>
      <c r="G1408" s="302"/>
      <c r="H1408" s="302" t="str">
        <f>IF(LEN(予定価格!G1406)=0,"",IF(AND(LEN(予定価格!G1406)=1,LEN(予定価格!H1406)=1),0,IF(入力表!$F$1951=0,"",入力表!F1418)))</f>
        <v/>
      </c>
      <c r="I1408" s="302"/>
      <c r="J1408" s="303"/>
      <c r="K1408" s="298"/>
      <c r="L1408" s="299"/>
      <c r="M1408" s="299"/>
    </row>
    <row r="1409" spans="1:13" ht="18" hidden="1" customHeight="1" x14ac:dyDescent="0.2">
      <c r="A1409" s="300">
        <f>+入力表!A1419</f>
        <v>0</v>
      </c>
      <c r="B1409" s="301"/>
      <c r="C1409" s="301"/>
      <c r="D1409" s="301"/>
      <c r="E1409" s="302">
        <f>+IF(入力表!F$12=0,入力表!B1419,入力表!J1419)</f>
        <v>0</v>
      </c>
      <c r="F1409" s="302"/>
      <c r="G1409" s="302"/>
      <c r="H1409" s="302" t="str">
        <f>IF(LEN(予定価格!G1407)=0,"",IF(AND(LEN(予定価格!G1407)=1,LEN(予定価格!H1407)=1),0,IF(入力表!$F$1951=0,"",入力表!F1419)))</f>
        <v/>
      </c>
      <c r="I1409" s="302"/>
      <c r="J1409" s="303"/>
      <c r="K1409" s="298"/>
      <c r="L1409" s="299"/>
      <c r="M1409" s="299"/>
    </row>
    <row r="1410" spans="1:13" ht="18" hidden="1" customHeight="1" x14ac:dyDescent="0.2">
      <c r="A1410" s="300">
        <f>+入力表!A1420</f>
        <v>0</v>
      </c>
      <c r="B1410" s="301"/>
      <c r="C1410" s="301"/>
      <c r="D1410" s="301"/>
      <c r="E1410" s="302">
        <f>+IF(入力表!F$12=0,入力表!B1420,入力表!J1420)</f>
        <v>0</v>
      </c>
      <c r="F1410" s="302"/>
      <c r="G1410" s="302"/>
      <c r="H1410" s="302" t="str">
        <f>IF(LEN(予定価格!G1408)=0,"",IF(AND(LEN(予定価格!G1408)=1,LEN(予定価格!H1408)=1),0,IF(入力表!$F$1951=0,"",入力表!F1420)))</f>
        <v/>
      </c>
      <c r="I1410" s="302"/>
      <c r="J1410" s="303"/>
      <c r="K1410" s="298"/>
      <c r="L1410" s="299"/>
      <c r="M1410" s="299"/>
    </row>
    <row r="1411" spans="1:13" ht="18" hidden="1" customHeight="1" x14ac:dyDescent="0.2">
      <c r="A1411" s="300">
        <f>+入力表!A1421</f>
        <v>0</v>
      </c>
      <c r="B1411" s="301"/>
      <c r="C1411" s="301"/>
      <c r="D1411" s="301"/>
      <c r="E1411" s="302">
        <f>+IF(入力表!F$12=0,入力表!B1421,入力表!J1421)</f>
        <v>0</v>
      </c>
      <c r="F1411" s="302"/>
      <c r="G1411" s="302"/>
      <c r="H1411" s="302" t="str">
        <f>IF(LEN(予定価格!G1409)=0,"",IF(AND(LEN(予定価格!G1409)=1,LEN(予定価格!H1409)=1),0,IF(入力表!$F$1951=0,"",入力表!F1421)))</f>
        <v/>
      </c>
      <c r="I1411" s="302"/>
      <c r="J1411" s="303"/>
      <c r="K1411" s="298"/>
      <c r="L1411" s="299"/>
      <c r="M1411" s="299"/>
    </row>
    <row r="1412" spans="1:13" ht="18" hidden="1" customHeight="1" x14ac:dyDescent="0.2">
      <c r="A1412" s="300">
        <f>+入力表!A1422</f>
        <v>0</v>
      </c>
      <c r="B1412" s="301"/>
      <c r="C1412" s="301"/>
      <c r="D1412" s="301"/>
      <c r="E1412" s="302">
        <f>+IF(入力表!F$12=0,入力表!B1422,入力表!J1422)</f>
        <v>0</v>
      </c>
      <c r="F1412" s="302"/>
      <c r="G1412" s="302"/>
      <c r="H1412" s="302" t="str">
        <f>IF(LEN(予定価格!G1410)=0,"",IF(AND(LEN(予定価格!G1410)=1,LEN(予定価格!H1410)=1),0,IF(入力表!$F$1951=0,"",入力表!F1422)))</f>
        <v/>
      </c>
      <c r="I1412" s="302"/>
      <c r="J1412" s="303"/>
      <c r="K1412" s="298"/>
      <c r="L1412" s="299"/>
      <c r="M1412" s="299"/>
    </row>
    <row r="1413" spans="1:13" ht="18" hidden="1" customHeight="1" x14ac:dyDescent="0.2">
      <c r="A1413" s="300">
        <f>+入力表!A1423</f>
        <v>0</v>
      </c>
      <c r="B1413" s="301"/>
      <c r="C1413" s="301"/>
      <c r="D1413" s="301"/>
      <c r="E1413" s="302">
        <f>+IF(入力表!F$12=0,入力表!B1423,入力表!J1423)</f>
        <v>0</v>
      </c>
      <c r="F1413" s="302"/>
      <c r="G1413" s="302"/>
      <c r="H1413" s="302" t="str">
        <f>IF(LEN(予定価格!G1411)=0,"",IF(AND(LEN(予定価格!G1411)=1,LEN(予定価格!H1411)=1),0,IF(入力表!$F$1951=0,"",入力表!F1423)))</f>
        <v/>
      </c>
      <c r="I1413" s="302"/>
      <c r="J1413" s="303"/>
      <c r="K1413" s="298"/>
      <c r="L1413" s="299"/>
      <c r="M1413" s="299"/>
    </row>
    <row r="1414" spans="1:13" ht="18" hidden="1" customHeight="1" x14ac:dyDescent="0.2">
      <c r="A1414" s="300">
        <f>+入力表!A1424</f>
        <v>0</v>
      </c>
      <c r="B1414" s="301"/>
      <c r="C1414" s="301"/>
      <c r="D1414" s="301"/>
      <c r="E1414" s="302">
        <f>+IF(入力表!F$12=0,入力表!B1424,入力表!J1424)</f>
        <v>0</v>
      </c>
      <c r="F1414" s="302"/>
      <c r="G1414" s="302"/>
      <c r="H1414" s="302" t="str">
        <f>IF(LEN(予定価格!G1412)=0,"",IF(AND(LEN(予定価格!G1412)=1,LEN(予定価格!H1412)=1),0,IF(入力表!$F$1951=0,"",入力表!F1424)))</f>
        <v/>
      </c>
      <c r="I1414" s="302"/>
      <c r="J1414" s="303"/>
      <c r="K1414" s="298"/>
      <c r="L1414" s="299"/>
      <c r="M1414" s="299"/>
    </row>
    <row r="1415" spans="1:13" ht="18" hidden="1" customHeight="1" x14ac:dyDescent="0.2">
      <c r="A1415" s="300">
        <f>+入力表!A1425</f>
        <v>0</v>
      </c>
      <c r="B1415" s="301"/>
      <c r="C1415" s="301"/>
      <c r="D1415" s="301"/>
      <c r="E1415" s="302">
        <f>+IF(入力表!F$12=0,入力表!B1425,入力表!J1425)</f>
        <v>0</v>
      </c>
      <c r="F1415" s="302"/>
      <c r="G1415" s="302"/>
      <c r="H1415" s="302" t="str">
        <f>IF(LEN(予定価格!G1413)=0,"",IF(AND(LEN(予定価格!G1413)=1,LEN(予定価格!H1413)=1),0,IF(入力表!$F$1951=0,"",入力表!F1425)))</f>
        <v/>
      </c>
      <c r="I1415" s="302"/>
      <c r="J1415" s="303"/>
      <c r="K1415" s="298"/>
      <c r="L1415" s="299"/>
      <c r="M1415" s="299"/>
    </row>
    <row r="1416" spans="1:13" ht="18" hidden="1" customHeight="1" x14ac:dyDescent="0.2">
      <c r="A1416" s="300">
        <f>+入力表!A1426</f>
        <v>0</v>
      </c>
      <c r="B1416" s="301"/>
      <c r="C1416" s="301"/>
      <c r="D1416" s="301"/>
      <c r="E1416" s="302">
        <f>+IF(入力表!F$12=0,入力表!B1426,入力表!J1426)</f>
        <v>0</v>
      </c>
      <c r="F1416" s="302"/>
      <c r="G1416" s="302"/>
      <c r="H1416" s="302" t="str">
        <f>IF(LEN(予定価格!G1414)=0,"",IF(AND(LEN(予定価格!G1414)=1,LEN(予定価格!H1414)=1),0,IF(入力表!$F$1951=0,"",入力表!F1426)))</f>
        <v/>
      </c>
      <c r="I1416" s="302"/>
      <c r="J1416" s="303"/>
      <c r="K1416" s="298"/>
      <c r="L1416" s="299"/>
      <c r="M1416" s="299"/>
    </row>
    <row r="1417" spans="1:13" ht="18" hidden="1" customHeight="1" x14ac:dyDescent="0.2">
      <c r="A1417" s="300">
        <f>+入力表!A1427</f>
        <v>0</v>
      </c>
      <c r="B1417" s="301"/>
      <c r="C1417" s="301"/>
      <c r="D1417" s="301"/>
      <c r="E1417" s="302">
        <f>+IF(入力表!F$12=0,入力表!B1427,入力表!J1427)</f>
        <v>0</v>
      </c>
      <c r="F1417" s="302"/>
      <c r="G1417" s="302"/>
      <c r="H1417" s="302" t="str">
        <f>IF(LEN(予定価格!G1415)=0,"",IF(AND(LEN(予定価格!G1415)=1,LEN(予定価格!H1415)=1),0,IF(入力表!$F$1951=0,"",入力表!F1427)))</f>
        <v/>
      </c>
      <c r="I1417" s="302"/>
      <c r="J1417" s="303"/>
      <c r="K1417" s="298"/>
      <c r="L1417" s="299"/>
      <c r="M1417" s="299"/>
    </row>
    <row r="1418" spans="1:13" ht="18" hidden="1" customHeight="1" x14ac:dyDescent="0.2">
      <c r="A1418" s="300">
        <f>+入力表!A1428</f>
        <v>0</v>
      </c>
      <c r="B1418" s="301"/>
      <c r="C1418" s="301"/>
      <c r="D1418" s="301"/>
      <c r="E1418" s="302">
        <f>+IF(入力表!F$12=0,入力表!B1428,入力表!J1428)</f>
        <v>0</v>
      </c>
      <c r="F1418" s="302"/>
      <c r="G1418" s="302"/>
      <c r="H1418" s="302" t="str">
        <f>IF(LEN(予定価格!G1416)=0,"",IF(AND(LEN(予定価格!G1416)=1,LEN(予定価格!H1416)=1),0,IF(入力表!$F$1951=0,"",入力表!F1428)))</f>
        <v/>
      </c>
      <c r="I1418" s="302"/>
      <c r="J1418" s="303"/>
      <c r="K1418" s="298"/>
      <c r="L1418" s="299"/>
      <c r="M1418" s="299"/>
    </row>
    <row r="1419" spans="1:13" ht="18" hidden="1" customHeight="1" x14ac:dyDescent="0.2">
      <c r="A1419" s="300">
        <f>+入力表!A1429</f>
        <v>0</v>
      </c>
      <c r="B1419" s="301"/>
      <c r="C1419" s="301"/>
      <c r="D1419" s="301"/>
      <c r="E1419" s="302">
        <f>+IF(入力表!F$12=0,入力表!B1429,入力表!J1429)</f>
        <v>0</v>
      </c>
      <c r="F1419" s="302"/>
      <c r="G1419" s="302"/>
      <c r="H1419" s="302" t="str">
        <f>IF(LEN(予定価格!G1417)=0,"",IF(AND(LEN(予定価格!G1417)=1,LEN(予定価格!H1417)=1),0,IF(入力表!$F$1951=0,"",入力表!F1429)))</f>
        <v/>
      </c>
      <c r="I1419" s="302"/>
      <c r="J1419" s="303"/>
      <c r="K1419" s="298"/>
      <c r="L1419" s="299"/>
      <c r="M1419" s="299"/>
    </row>
    <row r="1420" spans="1:13" ht="18" hidden="1" customHeight="1" x14ac:dyDescent="0.2">
      <c r="A1420" s="300">
        <f>+入力表!A1430</f>
        <v>0</v>
      </c>
      <c r="B1420" s="301"/>
      <c r="C1420" s="301"/>
      <c r="D1420" s="301"/>
      <c r="E1420" s="302">
        <f>+IF(入力表!F$12=0,入力表!B1430,入力表!J1430)</f>
        <v>0</v>
      </c>
      <c r="F1420" s="302"/>
      <c r="G1420" s="302"/>
      <c r="H1420" s="302" t="str">
        <f>IF(LEN(予定価格!G1418)=0,"",IF(AND(LEN(予定価格!G1418)=1,LEN(予定価格!H1418)=1),0,IF(入力表!$F$1951=0,"",入力表!F1430)))</f>
        <v/>
      </c>
      <c r="I1420" s="302"/>
      <c r="J1420" s="303"/>
      <c r="K1420" s="298"/>
      <c r="L1420" s="299"/>
      <c r="M1420" s="299"/>
    </row>
    <row r="1421" spans="1:13" ht="18" hidden="1" customHeight="1" x14ac:dyDescent="0.2">
      <c r="A1421" s="300">
        <f>+入力表!A1431</f>
        <v>0</v>
      </c>
      <c r="B1421" s="301"/>
      <c r="C1421" s="301"/>
      <c r="D1421" s="301"/>
      <c r="E1421" s="302">
        <f>+IF(入力表!F$12=0,入力表!B1431,入力表!J1431)</f>
        <v>0</v>
      </c>
      <c r="F1421" s="302"/>
      <c r="G1421" s="302"/>
      <c r="H1421" s="302" t="str">
        <f>IF(LEN(予定価格!G1419)=0,"",IF(AND(LEN(予定価格!G1419)=1,LEN(予定価格!H1419)=1),0,IF(入力表!$F$1951=0,"",入力表!F1431)))</f>
        <v/>
      </c>
      <c r="I1421" s="302"/>
      <c r="J1421" s="303"/>
      <c r="K1421" s="298"/>
      <c r="L1421" s="299"/>
      <c r="M1421" s="299"/>
    </row>
    <row r="1422" spans="1:13" ht="18" hidden="1" customHeight="1" x14ac:dyDescent="0.2">
      <c r="A1422" s="300">
        <f>+入力表!A1432</f>
        <v>0</v>
      </c>
      <c r="B1422" s="301"/>
      <c r="C1422" s="301"/>
      <c r="D1422" s="301"/>
      <c r="E1422" s="302">
        <f>+IF(入力表!F$12=0,入力表!B1432,入力表!J1432)</f>
        <v>0</v>
      </c>
      <c r="F1422" s="302"/>
      <c r="G1422" s="302"/>
      <c r="H1422" s="302" t="str">
        <f>IF(LEN(予定価格!G1420)=0,"",IF(AND(LEN(予定価格!G1420)=1,LEN(予定価格!H1420)=1),0,IF(入力表!$F$1951=0,"",入力表!F1432)))</f>
        <v/>
      </c>
      <c r="I1422" s="302"/>
      <c r="J1422" s="303"/>
      <c r="K1422" s="298"/>
      <c r="L1422" s="299"/>
      <c r="M1422" s="299"/>
    </row>
    <row r="1423" spans="1:13" ht="18" hidden="1" customHeight="1" x14ac:dyDescent="0.2">
      <c r="A1423" s="300">
        <f>+入力表!A1433</f>
        <v>0</v>
      </c>
      <c r="B1423" s="301"/>
      <c r="C1423" s="301"/>
      <c r="D1423" s="301"/>
      <c r="E1423" s="302">
        <f>+IF(入力表!F$12=0,入力表!B1433,入力表!J1433)</f>
        <v>0</v>
      </c>
      <c r="F1423" s="302"/>
      <c r="G1423" s="302"/>
      <c r="H1423" s="302" t="str">
        <f>IF(LEN(予定価格!G1421)=0,"",IF(AND(LEN(予定価格!G1421)=1,LEN(予定価格!H1421)=1),0,IF(入力表!$F$1951=0,"",入力表!F1433)))</f>
        <v/>
      </c>
      <c r="I1423" s="302"/>
      <c r="J1423" s="303"/>
      <c r="K1423" s="298"/>
      <c r="L1423" s="299"/>
      <c r="M1423" s="299"/>
    </row>
    <row r="1424" spans="1:13" ht="18" hidden="1" customHeight="1" x14ac:dyDescent="0.2">
      <c r="A1424" s="300">
        <f>+入力表!A1434</f>
        <v>0</v>
      </c>
      <c r="B1424" s="301"/>
      <c r="C1424" s="301"/>
      <c r="D1424" s="301"/>
      <c r="E1424" s="302">
        <f>+IF(入力表!F$12=0,入力表!B1434,入力表!J1434)</f>
        <v>0</v>
      </c>
      <c r="F1424" s="302"/>
      <c r="G1424" s="302"/>
      <c r="H1424" s="302" t="str">
        <f>IF(LEN(予定価格!G1422)=0,"",IF(AND(LEN(予定価格!G1422)=1,LEN(予定価格!H1422)=1),0,IF(入力表!$F$1951=0,"",入力表!F1434)))</f>
        <v/>
      </c>
      <c r="I1424" s="302"/>
      <c r="J1424" s="303"/>
      <c r="K1424" s="298"/>
      <c r="L1424" s="299"/>
      <c r="M1424" s="299"/>
    </row>
    <row r="1425" spans="1:13" ht="18" hidden="1" customHeight="1" x14ac:dyDescent="0.2">
      <c r="A1425" s="300">
        <f>+入力表!A1435</f>
        <v>0</v>
      </c>
      <c r="B1425" s="301"/>
      <c r="C1425" s="301"/>
      <c r="D1425" s="301"/>
      <c r="E1425" s="302">
        <f>+IF(入力表!F$12=0,入力表!B1435,入力表!J1435)</f>
        <v>0</v>
      </c>
      <c r="F1425" s="302"/>
      <c r="G1425" s="302"/>
      <c r="H1425" s="302" t="str">
        <f>IF(LEN(予定価格!G1423)=0,"",IF(AND(LEN(予定価格!G1423)=1,LEN(予定価格!H1423)=1),0,IF(入力表!$F$1951=0,"",入力表!F1435)))</f>
        <v/>
      </c>
      <c r="I1425" s="302"/>
      <c r="J1425" s="303"/>
      <c r="K1425" s="298"/>
      <c r="L1425" s="299"/>
      <c r="M1425" s="299"/>
    </row>
    <row r="1426" spans="1:13" ht="18" hidden="1" customHeight="1" x14ac:dyDescent="0.2">
      <c r="A1426" s="300">
        <f>+入力表!A1436</f>
        <v>0</v>
      </c>
      <c r="B1426" s="301"/>
      <c r="C1426" s="301"/>
      <c r="D1426" s="301"/>
      <c r="E1426" s="302">
        <f>+IF(入力表!F$12=0,入力表!B1436,入力表!J1436)</f>
        <v>0</v>
      </c>
      <c r="F1426" s="302"/>
      <c r="G1426" s="302"/>
      <c r="H1426" s="302" t="str">
        <f>IF(LEN(予定価格!G1424)=0,"",IF(AND(LEN(予定価格!G1424)=1,LEN(予定価格!H1424)=1),0,IF(入力表!$F$1951=0,"",入力表!F1436)))</f>
        <v/>
      </c>
      <c r="I1426" s="302"/>
      <c r="J1426" s="303"/>
      <c r="K1426" s="298"/>
      <c r="L1426" s="299"/>
      <c r="M1426" s="299"/>
    </row>
    <row r="1427" spans="1:13" ht="18" hidden="1" customHeight="1" x14ac:dyDescent="0.2">
      <c r="A1427" s="300">
        <f>+入力表!A1437</f>
        <v>0</v>
      </c>
      <c r="B1427" s="301"/>
      <c r="C1427" s="301"/>
      <c r="D1427" s="301"/>
      <c r="E1427" s="302">
        <f>+IF(入力表!F$12=0,入力表!B1437,入力表!J1437)</f>
        <v>0</v>
      </c>
      <c r="F1427" s="302"/>
      <c r="G1427" s="302"/>
      <c r="H1427" s="302" t="str">
        <f>IF(LEN(予定価格!G1425)=0,"",IF(AND(LEN(予定価格!G1425)=1,LEN(予定価格!H1425)=1),0,IF(入力表!$F$1951=0,"",入力表!F1437)))</f>
        <v/>
      </c>
      <c r="I1427" s="302"/>
      <c r="J1427" s="303"/>
      <c r="K1427" s="298"/>
      <c r="L1427" s="299"/>
      <c r="M1427" s="299"/>
    </row>
    <row r="1428" spans="1:13" ht="18" hidden="1" customHeight="1" x14ac:dyDescent="0.2">
      <c r="A1428" s="300">
        <f>+入力表!A1438</f>
        <v>0</v>
      </c>
      <c r="B1428" s="301"/>
      <c r="C1428" s="301"/>
      <c r="D1428" s="301"/>
      <c r="E1428" s="302">
        <f>+IF(入力表!F$12=0,入力表!B1438,入力表!J1438)</f>
        <v>0</v>
      </c>
      <c r="F1428" s="302"/>
      <c r="G1428" s="302"/>
      <c r="H1428" s="302" t="str">
        <f>IF(LEN(予定価格!G1426)=0,"",IF(AND(LEN(予定価格!G1426)=1,LEN(予定価格!H1426)=1),0,IF(入力表!$F$1951=0,"",入力表!F1438)))</f>
        <v/>
      </c>
      <c r="I1428" s="302"/>
      <c r="J1428" s="303"/>
      <c r="K1428" s="298"/>
      <c r="L1428" s="299"/>
      <c r="M1428" s="299"/>
    </row>
    <row r="1429" spans="1:13" ht="18" hidden="1" customHeight="1" x14ac:dyDescent="0.2">
      <c r="A1429" s="300">
        <f>+入力表!A1439</f>
        <v>0</v>
      </c>
      <c r="B1429" s="301"/>
      <c r="C1429" s="301"/>
      <c r="D1429" s="301"/>
      <c r="E1429" s="302">
        <f>+IF(入力表!F$12=0,入力表!B1439,入力表!J1439)</f>
        <v>0</v>
      </c>
      <c r="F1429" s="302"/>
      <c r="G1429" s="302"/>
      <c r="H1429" s="302" t="str">
        <f>IF(LEN(予定価格!G1427)=0,"",IF(AND(LEN(予定価格!G1427)=1,LEN(予定価格!H1427)=1),0,IF(入力表!$F$1951=0,"",入力表!F1439)))</f>
        <v/>
      </c>
      <c r="I1429" s="302"/>
      <c r="J1429" s="303"/>
      <c r="K1429" s="298"/>
      <c r="L1429" s="299"/>
      <c r="M1429" s="299"/>
    </row>
    <row r="1430" spans="1:13" ht="18" hidden="1" customHeight="1" x14ac:dyDescent="0.2">
      <c r="A1430" s="300">
        <f>+入力表!A1440</f>
        <v>0</v>
      </c>
      <c r="B1430" s="301"/>
      <c r="C1430" s="301"/>
      <c r="D1430" s="301"/>
      <c r="E1430" s="302">
        <f>+IF(入力表!F$12=0,入力表!B1440,入力表!J1440)</f>
        <v>0</v>
      </c>
      <c r="F1430" s="302"/>
      <c r="G1430" s="302"/>
      <c r="H1430" s="302" t="str">
        <f>IF(LEN(予定価格!G1428)=0,"",IF(AND(LEN(予定価格!G1428)=1,LEN(予定価格!H1428)=1),0,IF(入力表!$F$1951=0,"",入力表!F1440)))</f>
        <v/>
      </c>
      <c r="I1430" s="302"/>
      <c r="J1430" s="303"/>
      <c r="K1430" s="298"/>
      <c r="L1430" s="299"/>
      <c r="M1430" s="299"/>
    </row>
    <row r="1431" spans="1:13" ht="18" hidden="1" customHeight="1" x14ac:dyDescent="0.2">
      <c r="A1431" s="300">
        <f>+入力表!A1441</f>
        <v>0</v>
      </c>
      <c r="B1431" s="301"/>
      <c r="C1431" s="301"/>
      <c r="D1431" s="301"/>
      <c r="E1431" s="302">
        <f>+IF(入力表!F$12=0,入力表!B1441,入力表!J1441)</f>
        <v>0</v>
      </c>
      <c r="F1431" s="302"/>
      <c r="G1431" s="302"/>
      <c r="H1431" s="302" t="str">
        <f>IF(LEN(予定価格!G1429)=0,"",IF(AND(LEN(予定価格!G1429)=1,LEN(予定価格!H1429)=1),0,IF(入力表!$F$1951=0,"",入力表!F1441)))</f>
        <v/>
      </c>
      <c r="I1431" s="302"/>
      <c r="J1431" s="303"/>
      <c r="K1431" s="298"/>
      <c r="L1431" s="299"/>
      <c r="M1431" s="299"/>
    </row>
    <row r="1432" spans="1:13" ht="18" hidden="1" customHeight="1" x14ac:dyDescent="0.2">
      <c r="A1432" s="300">
        <f>+入力表!A1442</f>
        <v>0</v>
      </c>
      <c r="B1432" s="301"/>
      <c r="C1432" s="301"/>
      <c r="D1432" s="301"/>
      <c r="E1432" s="302">
        <f>+IF(入力表!F$12=0,入力表!B1442,入力表!J1442)</f>
        <v>0</v>
      </c>
      <c r="F1432" s="302"/>
      <c r="G1432" s="302"/>
      <c r="H1432" s="302" t="str">
        <f>IF(LEN(予定価格!G1430)=0,"",IF(AND(LEN(予定価格!G1430)=1,LEN(予定価格!H1430)=1),0,IF(入力表!$F$1951=0,"",入力表!F1442)))</f>
        <v/>
      </c>
      <c r="I1432" s="302"/>
      <c r="J1432" s="303"/>
      <c r="K1432" s="298"/>
      <c r="L1432" s="299"/>
      <c r="M1432" s="299"/>
    </row>
    <row r="1433" spans="1:13" ht="18" hidden="1" customHeight="1" x14ac:dyDescent="0.2">
      <c r="A1433" s="300">
        <f>+入力表!A1443</f>
        <v>0</v>
      </c>
      <c r="B1433" s="301"/>
      <c r="C1433" s="301"/>
      <c r="D1433" s="301"/>
      <c r="E1433" s="302">
        <f>+IF(入力表!F$12=0,入力表!B1443,入力表!J1443)</f>
        <v>0</v>
      </c>
      <c r="F1433" s="302"/>
      <c r="G1433" s="302"/>
      <c r="H1433" s="302" t="str">
        <f>IF(LEN(予定価格!G1431)=0,"",IF(AND(LEN(予定価格!G1431)=1,LEN(予定価格!H1431)=1),0,IF(入力表!$F$1951=0,"",入力表!F1443)))</f>
        <v/>
      </c>
      <c r="I1433" s="302"/>
      <c r="J1433" s="303"/>
      <c r="K1433" s="298"/>
      <c r="L1433" s="299"/>
      <c r="M1433" s="299"/>
    </row>
    <row r="1434" spans="1:13" ht="18" hidden="1" customHeight="1" x14ac:dyDescent="0.2">
      <c r="A1434" s="300">
        <f>+入力表!A1444</f>
        <v>0</v>
      </c>
      <c r="B1434" s="301"/>
      <c r="C1434" s="301"/>
      <c r="D1434" s="301"/>
      <c r="E1434" s="302">
        <f>+IF(入力表!F$12=0,入力表!B1444,入力表!J1444)</f>
        <v>0</v>
      </c>
      <c r="F1434" s="302"/>
      <c r="G1434" s="302"/>
      <c r="H1434" s="302" t="str">
        <f>IF(LEN(予定価格!G1432)=0,"",IF(AND(LEN(予定価格!G1432)=1,LEN(予定価格!H1432)=1),0,IF(入力表!$F$1951=0,"",入力表!F1444)))</f>
        <v/>
      </c>
      <c r="I1434" s="302"/>
      <c r="J1434" s="303"/>
      <c r="K1434" s="298"/>
      <c r="L1434" s="299"/>
      <c r="M1434" s="299"/>
    </row>
    <row r="1435" spans="1:13" ht="18" hidden="1" customHeight="1" x14ac:dyDescent="0.2">
      <c r="A1435" s="300">
        <f>+入力表!A1445</f>
        <v>0</v>
      </c>
      <c r="B1435" s="301"/>
      <c r="C1435" s="301"/>
      <c r="D1435" s="301"/>
      <c r="E1435" s="302">
        <f>+IF(入力表!F$12=0,入力表!B1445,入力表!J1445)</f>
        <v>0</v>
      </c>
      <c r="F1435" s="302"/>
      <c r="G1435" s="302"/>
      <c r="H1435" s="302" t="str">
        <f>IF(LEN(予定価格!G1433)=0,"",IF(AND(LEN(予定価格!G1433)=1,LEN(予定価格!H1433)=1),0,IF(入力表!$F$1951=0,"",入力表!F1445)))</f>
        <v/>
      </c>
      <c r="I1435" s="302"/>
      <c r="J1435" s="303"/>
      <c r="K1435" s="298"/>
      <c r="L1435" s="299"/>
      <c r="M1435" s="299"/>
    </row>
    <row r="1436" spans="1:13" ht="18" hidden="1" customHeight="1" x14ac:dyDescent="0.2">
      <c r="A1436" s="300">
        <f>+入力表!A1446</f>
        <v>0</v>
      </c>
      <c r="B1436" s="301"/>
      <c r="C1436" s="301"/>
      <c r="D1436" s="301"/>
      <c r="E1436" s="302">
        <f>+IF(入力表!F$12=0,入力表!B1446,入力表!J1446)</f>
        <v>0</v>
      </c>
      <c r="F1436" s="302"/>
      <c r="G1436" s="302"/>
      <c r="H1436" s="302" t="str">
        <f>IF(LEN(予定価格!G1434)=0,"",IF(AND(LEN(予定価格!G1434)=1,LEN(予定価格!H1434)=1),0,IF(入力表!$F$1951=0,"",入力表!F1446)))</f>
        <v/>
      </c>
      <c r="I1436" s="302"/>
      <c r="J1436" s="303"/>
      <c r="K1436" s="298"/>
      <c r="L1436" s="299"/>
      <c r="M1436" s="299"/>
    </row>
    <row r="1437" spans="1:13" ht="18" hidden="1" customHeight="1" x14ac:dyDescent="0.2">
      <c r="A1437" s="300">
        <f>+入力表!A1447</f>
        <v>0</v>
      </c>
      <c r="B1437" s="301"/>
      <c r="C1437" s="301"/>
      <c r="D1437" s="301"/>
      <c r="E1437" s="302">
        <f>+IF(入力表!F$12=0,入力表!B1447,入力表!J1447)</f>
        <v>0</v>
      </c>
      <c r="F1437" s="302"/>
      <c r="G1437" s="302"/>
      <c r="H1437" s="302" t="str">
        <f>IF(LEN(予定価格!G1435)=0,"",IF(AND(LEN(予定価格!G1435)=1,LEN(予定価格!H1435)=1),0,IF(入力表!$F$1951=0,"",入力表!F1447)))</f>
        <v/>
      </c>
      <c r="I1437" s="302"/>
      <c r="J1437" s="303"/>
      <c r="K1437" s="298">
        <f t="shared" ref="K1437" si="34">SUM(E1438:G1478)</f>
        <v>0</v>
      </c>
      <c r="L1437" s="299">
        <f>K1437*入力表!D2583</f>
        <v>0</v>
      </c>
      <c r="M1437" s="299">
        <f t="shared" ref="M1437" si="35">K1437+L1437</f>
        <v>0</v>
      </c>
    </row>
    <row r="1438" spans="1:13" ht="18" hidden="1" customHeight="1" x14ac:dyDescent="0.2">
      <c r="A1438" s="300">
        <f>+入力表!A1448</f>
        <v>0</v>
      </c>
      <c r="B1438" s="301"/>
      <c r="C1438" s="301"/>
      <c r="D1438" s="301"/>
      <c r="E1438" s="302">
        <f>+IF(入力表!F$12=0,入力表!B1448,入力表!J1448)</f>
        <v>0</v>
      </c>
      <c r="F1438" s="302"/>
      <c r="G1438" s="302"/>
      <c r="H1438" s="302" t="str">
        <f>IF(LEN(予定価格!G1436)=0,"",IF(AND(LEN(予定価格!G1436)=1,LEN(予定価格!H1436)=1),0,IF(入力表!$F$1951=0,"",入力表!F1448)))</f>
        <v/>
      </c>
      <c r="I1438" s="302"/>
      <c r="J1438" s="303"/>
      <c r="K1438" s="298"/>
      <c r="L1438" s="299"/>
      <c r="M1438" s="299"/>
    </row>
    <row r="1439" spans="1:13" ht="18" hidden="1" customHeight="1" x14ac:dyDescent="0.2">
      <c r="A1439" s="300">
        <f>+入力表!A1449</f>
        <v>0</v>
      </c>
      <c r="B1439" s="301"/>
      <c r="C1439" s="301"/>
      <c r="D1439" s="301"/>
      <c r="E1439" s="302">
        <f>+IF(入力表!F$12=0,入力表!B1449,入力表!J1449)</f>
        <v>0</v>
      </c>
      <c r="F1439" s="302"/>
      <c r="G1439" s="302"/>
      <c r="H1439" s="302" t="str">
        <f>IF(LEN(予定価格!G1437)=0,"",IF(AND(LEN(予定価格!G1437)=1,LEN(予定価格!H1437)=1),0,IF(入力表!$F$1951=0,"",入力表!F1449)))</f>
        <v/>
      </c>
      <c r="I1439" s="302"/>
      <c r="J1439" s="303"/>
      <c r="K1439" s="298"/>
      <c r="L1439" s="299"/>
      <c r="M1439" s="299"/>
    </row>
    <row r="1440" spans="1:13" ht="18" hidden="1" customHeight="1" x14ac:dyDescent="0.2">
      <c r="A1440" s="300">
        <f>+入力表!A1450</f>
        <v>0</v>
      </c>
      <c r="B1440" s="301"/>
      <c r="C1440" s="301"/>
      <c r="D1440" s="301"/>
      <c r="E1440" s="302">
        <f>+IF(入力表!F$12=0,入力表!B1450,入力表!J1450)</f>
        <v>0</v>
      </c>
      <c r="F1440" s="302"/>
      <c r="G1440" s="302"/>
      <c r="H1440" s="302" t="str">
        <f>IF(LEN(予定価格!G1438)=0,"",IF(AND(LEN(予定価格!G1438)=1,LEN(予定価格!H1438)=1),0,IF(入力表!$F$1951=0,"",入力表!F1450)))</f>
        <v/>
      </c>
      <c r="I1440" s="302"/>
      <c r="J1440" s="303"/>
      <c r="K1440" s="298"/>
      <c r="L1440" s="299"/>
      <c r="M1440" s="299"/>
    </row>
    <row r="1441" spans="1:13" ht="18" hidden="1" customHeight="1" x14ac:dyDescent="0.2">
      <c r="A1441" s="300">
        <f>+入力表!A1451</f>
        <v>0</v>
      </c>
      <c r="B1441" s="301"/>
      <c r="C1441" s="301"/>
      <c r="D1441" s="301"/>
      <c r="E1441" s="302">
        <f>+IF(入力表!F$12=0,入力表!B1451,入力表!J1451)</f>
        <v>0</v>
      </c>
      <c r="F1441" s="302"/>
      <c r="G1441" s="302"/>
      <c r="H1441" s="302" t="str">
        <f>IF(LEN(予定価格!G1439)=0,"",IF(AND(LEN(予定価格!G1439)=1,LEN(予定価格!H1439)=1),0,IF(入力表!$F$1951=0,"",入力表!F1451)))</f>
        <v/>
      </c>
      <c r="I1441" s="302"/>
      <c r="J1441" s="303"/>
      <c r="K1441" s="298"/>
      <c r="L1441" s="299"/>
      <c r="M1441" s="299"/>
    </row>
    <row r="1442" spans="1:13" ht="18" hidden="1" customHeight="1" x14ac:dyDescent="0.2">
      <c r="A1442" s="300">
        <f>+入力表!A1452</f>
        <v>0</v>
      </c>
      <c r="B1442" s="301"/>
      <c r="C1442" s="301"/>
      <c r="D1442" s="301"/>
      <c r="E1442" s="302">
        <f>+IF(入力表!F$12=0,入力表!B1452,入力表!J1452)</f>
        <v>0</v>
      </c>
      <c r="F1442" s="302"/>
      <c r="G1442" s="302"/>
      <c r="H1442" s="302" t="str">
        <f>IF(LEN(予定価格!G1440)=0,"",IF(AND(LEN(予定価格!G1440)=1,LEN(予定価格!H1440)=1),0,IF(入力表!$F$1951=0,"",入力表!F1452)))</f>
        <v/>
      </c>
      <c r="I1442" s="302"/>
      <c r="J1442" s="303"/>
      <c r="K1442" s="298"/>
      <c r="L1442" s="299"/>
      <c r="M1442" s="299"/>
    </row>
    <row r="1443" spans="1:13" ht="18" hidden="1" customHeight="1" x14ac:dyDescent="0.2">
      <c r="A1443" s="300">
        <f>+入力表!A1453</f>
        <v>0</v>
      </c>
      <c r="B1443" s="301"/>
      <c r="C1443" s="301"/>
      <c r="D1443" s="301"/>
      <c r="E1443" s="302">
        <f>+IF(入力表!F$12=0,入力表!B1453,入力表!J1453)</f>
        <v>0</v>
      </c>
      <c r="F1443" s="302"/>
      <c r="G1443" s="302"/>
      <c r="H1443" s="302" t="str">
        <f>IF(LEN(予定価格!G1441)=0,"",IF(AND(LEN(予定価格!G1441)=1,LEN(予定価格!H1441)=1),0,IF(入力表!$F$1951=0,"",入力表!F1453)))</f>
        <v/>
      </c>
      <c r="I1443" s="302"/>
      <c r="J1443" s="303"/>
      <c r="K1443" s="298"/>
      <c r="L1443" s="299"/>
      <c r="M1443" s="299"/>
    </row>
    <row r="1444" spans="1:13" ht="18" hidden="1" customHeight="1" x14ac:dyDescent="0.2">
      <c r="A1444" s="300">
        <f>+入力表!A1454</f>
        <v>0</v>
      </c>
      <c r="B1444" s="301"/>
      <c r="C1444" s="301"/>
      <c r="D1444" s="301"/>
      <c r="E1444" s="302">
        <f>+IF(入力表!F$12=0,入力表!B1454,入力表!J1454)</f>
        <v>0</v>
      </c>
      <c r="F1444" s="302"/>
      <c r="G1444" s="302"/>
      <c r="H1444" s="302" t="str">
        <f>IF(LEN(予定価格!G1442)=0,"",IF(AND(LEN(予定価格!G1442)=1,LEN(予定価格!H1442)=1),0,IF(入力表!$F$1951=0,"",入力表!F1454)))</f>
        <v/>
      </c>
      <c r="I1444" s="302"/>
      <c r="J1444" s="303"/>
      <c r="K1444" s="298"/>
      <c r="L1444" s="299"/>
      <c r="M1444" s="299"/>
    </row>
    <row r="1445" spans="1:13" ht="18" hidden="1" customHeight="1" x14ac:dyDescent="0.2">
      <c r="A1445" s="300">
        <f>+入力表!A1455</f>
        <v>0</v>
      </c>
      <c r="B1445" s="301"/>
      <c r="C1445" s="301"/>
      <c r="D1445" s="301"/>
      <c r="E1445" s="302">
        <f>+IF(入力表!F$12=0,入力表!B1455,入力表!J1455)</f>
        <v>0</v>
      </c>
      <c r="F1445" s="302"/>
      <c r="G1445" s="302"/>
      <c r="H1445" s="302" t="str">
        <f>IF(LEN(予定価格!G1443)=0,"",IF(AND(LEN(予定価格!G1443)=1,LEN(予定価格!H1443)=1),0,IF(入力表!$F$1951=0,"",入力表!F1455)))</f>
        <v/>
      </c>
      <c r="I1445" s="302"/>
      <c r="J1445" s="303"/>
      <c r="K1445" s="298"/>
      <c r="L1445" s="299"/>
      <c r="M1445" s="299"/>
    </row>
    <row r="1446" spans="1:13" ht="18" hidden="1" customHeight="1" x14ac:dyDescent="0.2">
      <c r="A1446" s="300">
        <f>+入力表!A1456</f>
        <v>0</v>
      </c>
      <c r="B1446" s="301"/>
      <c r="C1446" s="301"/>
      <c r="D1446" s="301"/>
      <c r="E1446" s="302">
        <f>+IF(入力表!F$12=0,入力表!B1456,入力表!J1456)</f>
        <v>0</v>
      </c>
      <c r="F1446" s="302"/>
      <c r="G1446" s="302"/>
      <c r="H1446" s="302" t="str">
        <f>IF(LEN(予定価格!G1444)=0,"",IF(AND(LEN(予定価格!G1444)=1,LEN(予定価格!H1444)=1),0,IF(入力表!$F$1951=0,"",入力表!F1456)))</f>
        <v/>
      </c>
      <c r="I1446" s="302"/>
      <c r="J1446" s="303"/>
      <c r="K1446" s="298"/>
      <c r="L1446" s="299"/>
      <c r="M1446" s="299"/>
    </row>
    <row r="1447" spans="1:13" ht="18" hidden="1" customHeight="1" x14ac:dyDescent="0.2">
      <c r="A1447" s="300">
        <f>+入力表!A1457</f>
        <v>0</v>
      </c>
      <c r="B1447" s="301"/>
      <c r="C1447" s="301"/>
      <c r="D1447" s="301"/>
      <c r="E1447" s="302">
        <f>+IF(入力表!F$12=0,入力表!B1457,入力表!J1457)</f>
        <v>0</v>
      </c>
      <c r="F1447" s="302"/>
      <c r="G1447" s="302"/>
      <c r="H1447" s="302" t="str">
        <f>IF(LEN(予定価格!G1445)=0,"",IF(AND(LEN(予定価格!G1445)=1,LEN(予定価格!H1445)=1),0,IF(入力表!$F$1951=0,"",入力表!F1457)))</f>
        <v/>
      </c>
      <c r="I1447" s="302"/>
      <c r="J1447" s="303"/>
      <c r="K1447" s="298"/>
      <c r="L1447" s="299"/>
      <c r="M1447" s="299"/>
    </row>
    <row r="1448" spans="1:13" ht="18" hidden="1" customHeight="1" x14ac:dyDescent="0.2">
      <c r="A1448" s="300">
        <f>+入力表!A1458</f>
        <v>0</v>
      </c>
      <c r="B1448" s="301"/>
      <c r="C1448" s="301"/>
      <c r="D1448" s="301"/>
      <c r="E1448" s="302">
        <f>+IF(入力表!F$12=0,入力表!B1458,入力表!J1458)</f>
        <v>0</v>
      </c>
      <c r="F1448" s="302"/>
      <c r="G1448" s="302"/>
      <c r="H1448" s="302" t="str">
        <f>IF(LEN(予定価格!G1446)=0,"",IF(AND(LEN(予定価格!G1446)=1,LEN(予定価格!H1446)=1),0,IF(入力表!$F$1951=0,"",入力表!F1458)))</f>
        <v/>
      </c>
      <c r="I1448" s="302"/>
      <c r="J1448" s="303"/>
      <c r="K1448" s="298"/>
      <c r="L1448" s="299"/>
      <c r="M1448" s="299"/>
    </row>
    <row r="1449" spans="1:13" ht="18" hidden="1" customHeight="1" x14ac:dyDescent="0.2">
      <c r="A1449" s="300">
        <f>+入力表!A1459</f>
        <v>0</v>
      </c>
      <c r="B1449" s="301"/>
      <c r="C1449" s="301"/>
      <c r="D1449" s="301"/>
      <c r="E1449" s="302">
        <f>+IF(入力表!F$12=0,入力表!B1459,入力表!J1459)</f>
        <v>0</v>
      </c>
      <c r="F1449" s="302"/>
      <c r="G1449" s="302"/>
      <c r="H1449" s="302" t="str">
        <f>IF(LEN(予定価格!G1447)=0,"",IF(AND(LEN(予定価格!G1447)=1,LEN(予定価格!H1447)=1),0,IF(入力表!$F$1951=0,"",入力表!F1459)))</f>
        <v/>
      </c>
      <c r="I1449" s="302"/>
      <c r="J1449" s="303"/>
      <c r="K1449" s="298"/>
      <c r="L1449" s="299"/>
      <c r="M1449" s="299"/>
    </row>
    <row r="1450" spans="1:13" ht="18" hidden="1" customHeight="1" x14ac:dyDescent="0.2">
      <c r="A1450" s="300">
        <f>+入力表!A1460</f>
        <v>0</v>
      </c>
      <c r="B1450" s="301"/>
      <c r="C1450" s="301"/>
      <c r="D1450" s="301"/>
      <c r="E1450" s="302">
        <f>+IF(入力表!F$12=0,入力表!B1460,入力表!J1460)</f>
        <v>0</v>
      </c>
      <c r="F1450" s="302"/>
      <c r="G1450" s="302"/>
      <c r="H1450" s="302" t="str">
        <f>IF(LEN(予定価格!G1448)=0,"",IF(AND(LEN(予定価格!G1448)=1,LEN(予定価格!H1448)=1),0,IF(入力表!$F$1951=0,"",入力表!F1460)))</f>
        <v/>
      </c>
      <c r="I1450" s="302"/>
      <c r="J1450" s="303"/>
      <c r="K1450" s="298"/>
      <c r="L1450" s="299"/>
      <c r="M1450" s="299"/>
    </row>
    <row r="1451" spans="1:13" ht="18" hidden="1" customHeight="1" x14ac:dyDescent="0.2">
      <c r="A1451" s="300">
        <f>+入力表!A1461</f>
        <v>0</v>
      </c>
      <c r="B1451" s="301"/>
      <c r="C1451" s="301"/>
      <c r="D1451" s="301"/>
      <c r="E1451" s="302">
        <f>+IF(入力表!F$12=0,入力表!B1461,入力表!J1461)</f>
        <v>0</v>
      </c>
      <c r="F1451" s="302"/>
      <c r="G1451" s="302"/>
      <c r="H1451" s="302" t="str">
        <f>IF(LEN(予定価格!G1449)=0,"",IF(AND(LEN(予定価格!G1449)=1,LEN(予定価格!H1449)=1),0,IF(入力表!$F$1951=0,"",入力表!F1461)))</f>
        <v/>
      </c>
      <c r="I1451" s="302"/>
      <c r="J1451" s="303"/>
      <c r="K1451" s="298"/>
      <c r="L1451" s="299"/>
      <c r="M1451" s="299"/>
    </row>
    <row r="1452" spans="1:13" ht="18" hidden="1" customHeight="1" x14ac:dyDescent="0.2">
      <c r="A1452" s="300">
        <f>+入力表!A1462</f>
        <v>0</v>
      </c>
      <c r="B1452" s="301"/>
      <c r="C1452" s="301"/>
      <c r="D1452" s="301"/>
      <c r="E1452" s="302">
        <f>+IF(入力表!F$12=0,入力表!B1462,入力表!J1462)</f>
        <v>0</v>
      </c>
      <c r="F1452" s="302"/>
      <c r="G1452" s="302"/>
      <c r="H1452" s="302" t="str">
        <f>IF(LEN(予定価格!G1450)=0,"",IF(AND(LEN(予定価格!G1450)=1,LEN(予定価格!H1450)=1),0,IF(入力表!$F$1951=0,"",入力表!F1462)))</f>
        <v/>
      </c>
      <c r="I1452" s="302"/>
      <c r="J1452" s="303"/>
      <c r="K1452" s="298"/>
      <c r="L1452" s="299"/>
      <c r="M1452" s="299"/>
    </row>
    <row r="1453" spans="1:13" ht="18" hidden="1" customHeight="1" x14ac:dyDescent="0.2">
      <c r="A1453" s="300">
        <f>+入力表!A1463</f>
        <v>0</v>
      </c>
      <c r="B1453" s="301"/>
      <c r="C1453" s="301"/>
      <c r="D1453" s="301"/>
      <c r="E1453" s="302">
        <f>+IF(入力表!F$12=0,入力表!B1463,入力表!J1463)</f>
        <v>0</v>
      </c>
      <c r="F1453" s="302"/>
      <c r="G1453" s="302"/>
      <c r="H1453" s="302" t="str">
        <f>IF(LEN(予定価格!G1451)=0,"",IF(AND(LEN(予定価格!G1451)=1,LEN(予定価格!H1451)=1),0,IF(入力表!$F$1951=0,"",入力表!F1463)))</f>
        <v/>
      </c>
      <c r="I1453" s="302"/>
      <c r="J1453" s="303"/>
      <c r="K1453" s="298"/>
      <c r="L1453" s="299"/>
      <c r="M1453" s="299"/>
    </row>
    <row r="1454" spans="1:13" ht="18" hidden="1" customHeight="1" x14ac:dyDescent="0.2">
      <c r="A1454" s="300">
        <f>+入力表!A1464</f>
        <v>0</v>
      </c>
      <c r="B1454" s="301"/>
      <c r="C1454" s="301"/>
      <c r="D1454" s="301"/>
      <c r="E1454" s="302">
        <f>+IF(入力表!F$12=0,入力表!B1464,入力表!J1464)</f>
        <v>0</v>
      </c>
      <c r="F1454" s="302"/>
      <c r="G1454" s="302"/>
      <c r="H1454" s="302" t="str">
        <f>IF(LEN(予定価格!G1452)=0,"",IF(AND(LEN(予定価格!G1452)=1,LEN(予定価格!H1452)=1),0,IF(入力表!$F$1951=0,"",入力表!F1464)))</f>
        <v/>
      </c>
      <c r="I1454" s="302"/>
      <c r="J1454" s="303"/>
      <c r="K1454" s="298"/>
      <c r="L1454" s="299"/>
      <c r="M1454" s="299"/>
    </row>
    <row r="1455" spans="1:13" ht="18" hidden="1" customHeight="1" x14ac:dyDescent="0.2">
      <c r="A1455" s="300">
        <f>+入力表!A1465</f>
        <v>0</v>
      </c>
      <c r="B1455" s="301"/>
      <c r="C1455" s="301"/>
      <c r="D1455" s="301"/>
      <c r="E1455" s="302">
        <f>+IF(入力表!F$12=0,入力表!B1465,入力表!J1465)</f>
        <v>0</v>
      </c>
      <c r="F1455" s="302"/>
      <c r="G1455" s="302"/>
      <c r="H1455" s="302" t="str">
        <f>IF(LEN(予定価格!G1453)=0,"",IF(AND(LEN(予定価格!G1453)=1,LEN(予定価格!H1453)=1),0,IF(入力表!$F$1951=0,"",入力表!F1465)))</f>
        <v/>
      </c>
      <c r="I1455" s="302"/>
      <c r="J1455" s="303"/>
      <c r="K1455" s="298"/>
      <c r="L1455" s="299"/>
      <c r="M1455" s="299"/>
    </row>
    <row r="1456" spans="1:13" ht="18" hidden="1" customHeight="1" x14ac:dyDescent="0.2">
      <c r="A1456" s="300">
        <f>+入力表!A1466</f>
        <v>0</v>
      </c>
      <c r="B1456" s="301"/>
      <c r="C1456" s="301"/>
      <c r="D1456" s="301"/>
      <c r="E1456" s="302">
        <f>+IF(入力表!F$12=0,入力表!B1466,入力表!J1466)</f>
        <v>0</v>
      </c>
      <c r="F1456" s="302"/>
      <c r="G1456" s="302"/>
      <c r="H1456" s="302" t="str">
        <f>IF(LEN(予定価格!G1454)=0,"",IF(AND(LEN(予定価格!G1454)=1,LEN(予定価格!H1454)=1),0,IF(入力表!$F$1951=0,"",入力表!F1466)))</f>
        <v/>
      </c>
      <c r="I1456" s="302"/>
      <c r="J1456" s="303"/>
      <c r="K1456" s="298"/>
      <c r="L1456" s="299"/>
      <c r="M1456" s="299"/>
    </row>
    <row r="1457" spans="1:13" ht="18" hidden="1" customHeight="1" x14ac:dyDescent="0.2">
      <c r="A1457" s="300">
        <f>+入力表!A1467</f>
        <v>0</v>
      </c>
      <c r="B1457" s="301"/>
      <c r="C1457" s="301"/>
      <c r="D1457" s="301"/>
      <c r="E1457" s="302">
        <f>+IF(入力表!F$12=0,入力表!B1467,入力表!J1467)</f>
        <v>0</v>
      </c>
      <c r="F1457" s="302"/>
      <c r="G1457" s="302"/>
      <c r="H1457" s="302" t="str">
        <f>IF(LEN(予定価格!G1455)=0,"",IF(AND(LEN(予定価格!G1455)=1,LEN(予定価格!H1455)=1),0,IF(入力表!$F$1951=0,"",入力表!F1467)))</f>
        <v/>
      </c>
      <c r="I1457" s="302"/>
      <c r="J1457" s="303"/>
      <c r="K1457" s="298"/>
      <c r="L1457" s="299"/>
      <c r="M1457" s="299"/>
    </row>
    <row r="1458" spans="1:13" ht="18" hidden="1" customHeight="1" x14ac:dyDescent="0.2">
      <c r="A1458" s="300">
        <f>+入力表!A1468</f>
        <v>0</v>
      </c>
      <c r="B1458" s="301"/>
      <c r="C1458" s="301"/>
      <c r="D1458" s="301"/>
      <c r="E1458" s="302">
        <f>+IF(入力表!F$12=0,入力表!B1468,入力表!J1468)</f>
        <v>0</v>
      </c>
      <c r="F1458" s="302"/>
      <c r="G1458" s="302"/>
      <c r="H1458" s="302" t="str">
        <f>IF(LEN(予定価格!G1456)=0,"",IF(AND(LEN(予定価格!G1456)=1,LEN(予定価格!H1456)=1),0,IF(入力表!$F$1951=0,"",入力表!F1468)))</f>
        <v/>
      </c>
      <c r="I1458" s="302"/>
      <c r="J1458" s="303"/>
      <c r="K1458" s="298"/>
      <c r="L1458" s="299"/>
      <c r="M1458" s="299"/>
    </row>
    <row r="1459" spans="1:13" ht="18" hidden="1" customHeight="1" x14ac:dyDescent="0.2">
      <c r="A1459" s="300">
        <f>+入力表!A1469</f>
        <v>0</v>
      </c>
      <c r="B1459" s="301"/>
      <c r="C1459" s="301"/>
      <c r="D1459" s="301"/>
      <c r="E1459" s="302">
        <f>+IF(入力表!F$12=0,入力表!B1469,入力表!J1469)</f>
        <v>0</v>
      </c>
      <c r="F1459" s="302"/>
      <c r="G1459" s="302"/>
      <c r="H1459" s="302" t="str">
        <f>IF(LEN(予定価格!G1457)=0,"",IF(AND(LEN(予定価格!G1457)=1,LEN(予定価格!H1457)=1),0,IF(入力表!$F$1951=0,"",入力表!F1469)))</f>
        <v/>
      </c>
      <c r="I1459" s="302"/>
      <c r="J1459" s="303"/>
      <c r="K1459" s="298"/>
      <c r="L1459" s="299"/>
      <c r="M1459" s="299"/>
    </row>
    <row r="1460" spans="1:13" ht="18" hidden="1" customHeight="1" x14ac:dyDescent="0.2">
      <c r="A1460" s="300">
        <f>+入力表!A1470</f>
        <v>0</v>
      </c>
      <c r="B1460" s="301"/>
      <c r="C1460" s="301"/>
      <c r="D1460" s="301"/>
      <c r="E1460" s="302">
        <f>+IF(入力表!F$12=0,入力表!B1470,入力表!J1470)</f>
        <v>0</v>
      </c>
      <c r="F1460" s="302"/>
      <c r="G1460" s="302"/>
      <c r="H1460" s="302" t="str">
        <f>IF(LEN(予定価格!G1458)=0,"",IF(AND(LEN(予定価格!G1458)=1,LEN(予定価格!H1458)=1),0,IF(入力表!$F$1951=0,"",入力表!F1470)))</f>
        <v/>
      </c>
      <c r="I1460" s="302"/>
      <c r="J1460" s="303"/>
      <c r="K1460" s="298"/>
      <c r="L1460" s="299"/>
      <c r="M1460" s="299"/>
    </row>
    <row r="1461" spans="1:13" ht="18" hidden="1" customHeight="1" x14ac:dyDescent="0.2">
      <c r="A1461" s="300">
        <f>+入力表!A1471</f>
        <v>0</v>
      </c>
      <c r="B1461" s="301"/>
      <c r="C1461" s="301"/>
      <c r="D1461" s="301"/>
      <c r="E1461" s="302">
        <f>+IF(入力表!F$12=0,入力表!B1471,入力表!J1471)</f>
        <v>0</v>
      </c>
      <c r="F1461" s="302"/>
      <c r="G1461" s="302"/>
      <c r="H1461" s="302" t="str">
        <f>IF(LEN(予定価格!G1459)=0,"",IF(AND(LEN(予定価格!G1459)=1,LEN(予定価格!H1459)=1),0,IF(入力表!$F$1951=0,"",入力表!F1471)))</f>
        <v/>
      </c>
      <c r="I1461" s="302"/>
      <c r="J1461" s="303"/>
      <c r="K1461" s="298"/>
      <c r="L1461" s="299"/>
      <c r="M1461" s="299"/>
    </row>
    <row r="1462" spans="1:13" ht="18" hidden="1" customHeight="1" x14ac:dyDescent="0.2">
      <c r="A1462" s="300">
        <f>+入力表!A1472</f>
        <v>0</v>
      </c>
      <c r="B1462" s="301"/>
      <c r="C1462" s="301"/>
      <c r="D1462" s="301"/>
      <c r="E1462" s="302">
        <f>+IF(入力表!F$12=0,入力表!B1472,入力表!J1472)</f>
        <v>0</v>
      </c>
      <c r="F1462" s="302"/>
      <c r="G1462" s="302"/>
      <c r="H1462" s="302" t="str">
        <f>IF(LEN(予定価格!G1460)=0,"",IF(AND(LEN(予定価格!G1460)=1,LEN(予定価格!H1460)=1),0,IF(入力表!$F$1951=0,"",入力表!F1472)))</f>
        <v/>
      </c>
      <c r="I1462" s="302"/>
      <c r="J1462" s="303"/>
      <c r="K1462" s="298"/>
      <c r="L1462" s="299"/>
      <c r="M1462" s="299"/>
    </row>
    <row r="1463" spans="1:13" ht="18" hidden="1" customHeight="1" x14ac:dyDescent="0.2">
      <c r="A1463" s="300">
        <f>+入力表!A1473</f>
        <v>0</v>
      </c>
      <c r="B1463" s="301"/>
      <c r="C1463" s="301"/>
      <c r="D1463" s="301"/>
      <c r="E1463" s="302">
        <f>+IF(入力表!F$12=0,入力表!B1473,入力表!J1473)</f>
        <v>0</v>
      </c>
      <c r="F1463" s="302"/>
      <c r="G1463" s="302"/>
      <c r="H1463" s="302" t="str">
        <f>IF(LEN(予定価格!G1461)=0,"",IF(AND(LEN(予定価格!G1461)=1,LEN(予定価格!H1461)=1),0,IF(入力表!$F$1951=0,"",入力表!F1473)))</f>
        <v/>
      </c>
      <c r="I1463" s="302"/>
      <c r="J1463" s="303"/>
      <c r="K1463" s="298"/>
      <c r="L1463" s="299"/>
      <c r="M1463" s="299"/>
    </row>
    <row r="1464" spans="1:13" ht="18" hidden="1" customHeight="1" x14ac:dyDescent="0.2">
      <c r="A1464" s="300">
        <f>+入力表!A1474</f>
        <v>0</v>
      </c>
      <c r="B1464" s="301"/>
      <c r="C1464" s="301"/>
      <c r="D1464" s="301"/>
      <c r="E1464" s="302">
        <f>+IF(入力表!F$12=0,入力表!B1474,入力表!J1474)</f>
        <v>0</v>
      </c>
      <c r="F1464" s="302"/>
      <c r="G1464" s="302"/>
      <c r="H1464" s="302" t="str">
        <f>IF(LEN(予定価格!G1462)=0,"",IF(AND(LEN(予定価格!G1462)=1,LEN(予定価格!H1462)=1),0,IF(入力表!$F$1951=0,"",入力表!F1474)))</f>
        <v/>
      </c>
      <c r="I1464" s="302"/>
      <c r="J1464" s="303"/>
      <c r="K1464" s="298"/>
      <c r="L1464" s="299"/>
      <c r="M1464" s="299"/>
    </row>
    <row r="1465" spans="1:13" ht="18" hidden="1" customHeight="1" x14ac:dyDescent="0.2">
      <c r="A1465" s="300">
        <f>+入力表!A1475</f>
        <v>0</v>
      </c>
      <c r="B1465" s="301"/>
      <c r="C1465" s="301"/>
      <c r="D1465" s="301"/>
      <c r="E1465" s="302">
        <f>+IF(入力表!F$12=0,入力表!B1475,入力表!J1475)</f>
        <v>0</v>
      </c>
      <c r="F1465" s="302"/>
      <c r="G1465" s="302"/>
      <c r="H1465" s="302" t="str">
        <f>IF(LEN(予定価格!G1463)=0,"",IF(AND(LEN(予定価格!G1463)=1,LEN(予定価格!H1463)=1),0,IF(入力表!$F$1951=0,"",入力表!F1475)))</f>
        <v/>
      </c>
      <c r="I1465" s="302"/>
      <c r="J1465" s="303"/>
      <c r="K1465" s="298"/>
      <c r="L1465" s="299"/>
      <c r="M1465" s="299"/>
    </row>
    <row r="1466" spans="1:13" ht="18" hidden="1" customHeight="1" x14ac:dyDescent="0.2">
      <c r="A1466" s="300">
        <f>+入力表!A1476</f>
        <v>0</v>
      </c>
      <c r="B1466" s="301"/>
      <c r="C1466" s="301"/>
      <c r="D1466" s="301"/>
      <c r="E1466" s="302">
        <f>+IF(入力表!F$12=0,入力表!B1476,入力表!J1476)</f>
        <v>0</v>
      </c>
      <c r="F1466" s="302"/>
      <c r="G1466" s="302"/>
      <c r="H1466" s="302" t="str">
        <f>IF(LEN(予定価格!G1464)=0,"",IF(AND(LEN(予定価格!G1464)=1,LEN(予定価格!H1464)=1),0,IF(入力表!$F$1951=0,"",入力表!F1476)))</f>
        <v/>
      </c>
      <c r="I1466" s="302"/>
      <c r="J1466" s="303"/>
      <c r="K1466" s="298"/>
      <c r="L1466" s="299"/>
      <c r="M1466" s="299"/>
    </row>
    <row r="1467" spans="1:13" ht="18" hidden="1" customHeight="1" x14ac:dyDescent="0.2">
      <c r="A1467" s="300">
        <f>+入力表!A1477</f>
        <v>0</v>
      </c>
      <c r="B1467" s="301"/>
      <c r="C1467" s="301"/>
      <c r="D1467" s="301"/>
      <c r="E1467" s="302">
        <f>+IF(入力表!F$12=0,入力表!B1477,入力表!J1477)</f>
        <v>0</v>
      </c>
      <c r="F1467" s="302"/>
      <c r="G1467" s="302"/>
      <c r="H1467" s="302" t="str">
        <f>IF(LEN(予定価格!G1465)=0,"",IF(AND(LEN(予定価格!G1465)=1,LEN(予定価格!H1465)=1),0,IF(入力表!$F$1951=0,"",入力表!F1477)))</f>
        <v/>
      </c>
      <c r="I1467" s="302"/>
      <c r="J1467" s="303"/>
      <c r="K1467" s="298"/>
      <c r="L1467" s="299"/>
      <c r="M1467" s="299"/>
    </row>
    <row r="1468" spans="1:13" ht="18" hidden="1" customHeight="1" x14ac:dyDescent="0.2">
      <c r="A1468" s="300">
        <f>+入力表!A1478</f>
        <v>0</v>
      </c>
      <c r="B1468" s="301"/>
      <c r="C1468" s="301"/>
      <c r="D1468" s="301"/>
      <c r="E1468" s="302">
        <f>+IF(入力表!F$12=0,入力表!B1478,入力表!J1478)</f>
        <v>0</v>
      </c>
      <c r="F1468" s="302"/>
      <c r="G1468" s="302"/>
      <c r="H1468" s="302" t="str">
        <f>IF(LEN(予定価格!G1466)=0,"",IF(AND(LEN(予定価格!G1466)=1,LEN(予定価格!H1466)=1),0,IF(入力表!$F$1951=0,"",入力表!F1478)))</f>
        <v/>
      </c>
      <c r="I1468" s="302"/>
      <c r="J1468" s="303"/>
      <c r="K1468" s="298"/>
      <c r="L1468" s="299"/>
      <c r="M1468" s="299"/>
    </row>
    <row r="1469" spans="1:13" ht="18" hidden="1" customHeight="1" x14ac:dyDescent="0.2">
      <c r="A1469" s="300">
        <f>+入力表!A1479</f>
        <v>0</v>
      </c>
      <c r="B1469" s="301"/>
      <c r="C1469" s="301"/>
      <c r="D1469" s="301"/>
      <c r="E1469" s="302">
        <f>+IF(入力表!F$12=0,入力表!B1479,入力表!J1479)</f>
        <v>0</v>
      </c>
      <c r="F1469" s="302"/>
      <c r="G1469" s="302"/>
      <c r="H1469" s="302" t="str">
        <f>IF(LEN(予定価格!G1467)=0,"",IF(AND(LEN(予定価格!G1467)=1,LEN(予定価格!H1467)=1),0,IF(入力表!$F$1951=0,"",入力表!F1479)))</f>
        <v/>
      </c>
      <c r="I1469" s="302"/>
      <c r="J1469" s="303"/>
      <c r="K1469" s="298"/>
      <c r="L1469" s="299"/>
      <c r="M1469" s="299"/>
    </row>
    <row r="1470" spans="1:13" ht="18" hidden="1" customHeight="1" x14ac:dyDescent="0.2">
      <c r="A1470" s="300">
        <f>+入力表!A1480</f>
        <v>0</v>
      </c>
      <c r="B1470" s="301"/>
      <c r="C1470" s="301"/>
      <c r="D1470" s="301"/>
      <c r="E1470" s="302">
        <f>+IF(入力表!F$12=0,入力表!B1480,入力表!J1480)</f>
        <v>0</v>
      </c>
      <c r="F1470" s="302"/>
      <c r="G1470" s="302"/>
      <c r="H1470" s="302" t="str">
        <f>IF(LEN(予定価格!G1468)=0,"",IF(AND(LEN(予定価格!G1468)=1,LEN(予定価格!H1468)=1),0,IF(入力表!$F$1951=0,"",入力表!F1480)))</f>
        <v/>
      </c>
      <c r="I1470" s="302"/>
      <c r="J1470" s="303"/>
      <c r="K1470" s="298"/>
      <c r="L1470" s="299"/>
      <c r="M1470" s="299"/>
    </row>
    <row r="1471" spans="1:13" ht="18" hidden="1" customHeight="1" x14ac:dyDescent="0.2">
      <c r="A1471" s="300">
        <f>+入力表!A1481</f>
        <v>0</v>
      </c>
      <c r="B1471" s="301"/>
      <c r="C1471" s="301"/>
      <c r="D1471" s="301"/>
      <c r="E1471" s="302">
        <f>+IF(入力表!F$12=0,入力表!B1481,入力表!J1481)</f>
        <v>0</v>
      </c>
      <c r="F1471" s="302"/>
      <c r="G1471" s="302"/>
      <c r="H1471" s="302" t="str">
        <f>IF(LEN(予定価格!G1469)=0,"",IF(AND(LEN(予定価格!G1469)=1,LEN(予定価格!H1469)=1),0,IF(入力表!$F$1951=0,"",入力表!F1481)))</f>
        <v/>
      </c>
      <c r="I1471" s="302"/>
      <c r="J1471" s="303"/>
      <c r="K1471" s="298"/>
      <c r="L1471" s="299"/>
      <c r="M1471" s="299"/>
    </row>
    <row r="1472" spans="1:13" ht="18" hidden="1" customHeight="1" x14ac:dyDescent="0.2">
      <c r="A1472" s="300">
        <f>+入力表!A1482</f>
        <v>0</v>
      </c>
      <c r="B1472" s="301"/>
      <c r="C1472" s="301"/>
      <c r="D1472" s="301"/>
      <c r="E1472" s="302">
        <f>+IF(入力表!F$12=0,入力表!B1482,入力表!J1482)</f>
        <v>0</v>
      </c>
      <c r="F1472" s="302"/>
      <c r="G1472" s="302"/>
      <c r="H1472" s="302" t="str">
        <f>IF(LEN(予定価格!G1470)=0,"",IF(AND(LEN(予定価格!G1470)=1,LEN(予定価格!H1470)=1),0,IF(入力表!$F$1951=0,"",入力表!F1482)))</f>
        <v/>
      </c>
      <c r="I1472" s="302"/>
      <c r="J1472" s="303"/>
      <c r="K1472" s="298"/>
      <c r="L1472" s="299"/>
      <c r="M1472" s="299"/>
    </row>
    <row r="1473" spans="1:13" ht="18" hidden="1" customHeight="1" x14ac:dyDescent="0.2">
      <c r="A1473" s="300">
        <f>+入力表!A1483</f>
        <v>0</v>
      </c>
      <c r="B1473" s="301"/>
      <c r="C1473" s="301"/>
      <c r="D1473" s="301"/>
      <c r="E1473" s="302">
        <f>+IF(入力表!F$12=0,入力表!B1483,入力表!J1483)</f>
        <v>0</v>
      </c>
      <c r="F1473" s="302"/>
      <c r="G1473" s="302"/>
      <c r="H1473" s="302" t="str">
        <f>IF(LEN(予定価格!G1471)=0,"",IF(AND(LEN(予定価格!G1471)=1,LEN(予定価格!H1471)=1),0,IF(入力表!$F$1951=0,"",入力表!F1483)))</f>
        <v/>
      </c>
      <c r="I1473" s="302"/>
      <c r="J1473" s="303"/>
      <c r="K1473" s="298"/>
      <c r="L1473" s="299"/>
      <c r="M1473" s="299"/>
    </row>
    <row r="1474" spans="1:13" ht="18" hidden="1" customHeight="1" x14ac:dyDescent="0.2">
      <c r="A1474" s="300">
        <f>+入力表!A1484</f>
        <v>0</v>
      </c>
      <c r="B1474" s="301"/>
      <c r="C1474" s="301"/>
      <c r="D1474" s="301"/>
      <c r="E1474" s="302">
        <f>+IF(入力表!F$12=0,入力表!B1484,入力表!J1484)</f>
        <v>0</v>
      </c>
      <c r="F1474" s="302"/>
      <c r="G1474" s="302"/>
      <c r="H1474" s="302" t="str">
        <f>IF(LEN(予定価格!G1472)=0,"",IF(AND(LEN(予定価格!G1472)=1,LEN(予定価格!H1472)=1),0,IF(入力表!$F$1951=0,"",入力表!F1484)))</f>
        <v/>
      </c>
      <c r="I1474" s="302"/>
      <c r="J1474" s="303"/>
      <c r="K1474" s="298"/>
      <c r="L1474" s="299"/>
      <c r="M1474" s="299"/>
    </row>
    <row r="1475" spans="1:13" ht="18" hidden="1" customHeight="1" x14ac:dyDescent="0.2">
      <c r="A1475" s="300">
        <f>+入力表!A1485</f>
        <v>0</v>
      </c>
      <c r="B1475" s="301"/>
      <c r="C1475" s="301"/>
      <c r="D1475" s="301"/>
      <c r="E1475" s="302">
        <f>+IF(入力表!F$12=0,入力表!B1485,入力表!J1485)</f>
        <v>0</v>
      </c>
      <c r="F1475" s="302"/>
      <c r="G1475" s="302"/>
      <c r="H1475" s="302" t="str">
        <f>IF(LEN(予定価格!G1473)=0,"",IF(AND(LEN(予定価格!G1473)=1,LEN(予定価格!H1473)=1),0,IF(入力表!$F$1951=0,"",入力表!F1485)))</f>
        <v/>
      </c>
      <c r="I1475" s="302"/>
      <c r="J1475" s="303"/>
      <c r="K1475" s="298"/>
      <c r="L1475" s="299"/>
      <c r="M1475" s="299"/>
    </row>
    <row r="1476" spans="1:13" ht="18" hidden="1" customHeight="1" x14ac:dyDescent="0.2">
      <c r="A1476" s="300">
        <f>+入力表!A1486</f>
        <v>0</v>
      </c>
      <c r="B1476" s="301"/>
      <c r="C1476" s="301"/>
      <c r="D1476" s="301"/>
      <c r="E1476" s="302">
        <f>+IF(入力表!F$12=0,入力表!B1486,入力表!J1486)</f>
        <v>0</v>
      </c>
      <c r="F1476" s="302"/>
      <c r="G1476" s="302"/>
      <c r="H1476" s="302" t="str">
        <f>IF(LEN(予定価格!G1474)=0,"",IF(AND(LEN(予定価格!G1474)=1,LEN(予定価格!H1474)=1),0,IF(入力表!$F$1951=0,"",入力表!F1486)))</f>
        <v/>
      </c>
      <c r="I1476" s="302"/>
      <c r="J1476" s="303"/>
      <c r="K1476" s="298"/>
      <c r="L1476" s="299"/>
      <c r="M1476" s="299"/>
    </row>
    <row r="1477" spans="1:13" ht="18" hidden="1" customHeight="1" x14ac:dyDescent="0.2">
      <c r="A1477" s="300">
        <f>+入力表!A1487</f>
        <v>0</v>
      </c>
      <c r="B1477" s="301"/>
      <c r="C1477" s="301"/>
      <c r="D1477" s="301"/>
      <c r="E1477" s="302">
        <f>+IF(入力表!F$12=0,入力表!B1487,入力表!J1487)</f>
        <v>0</v>
      </c>
      <c r="F1477" s="302"/>
      <c r="G1477" s="302"/>
      <c r="H1477" s="302" t="str">
        <f>IF(LEN(予定価格!G1475)=0,"",IF(AND(LEN(予定価格!G1475)=1,LEN(予定価格!H1475)=1),0,IF(入力表!$F$1951=0,"",入力表!F1487)))</f>
        <v/>
      </c>
      <c r="I1477" s="302"/>
      <c r="J1477" s="303"/>
      <c r="K1477" s="298"/>
      <c r="L1477" s="299"/>
      <c r="M1477" s="299"/>
    </row>
    <row r="1478" spans="1:13" ht="18" hidden="1" customHeight="1" x14ac:dyDescent="0.2">
      <c r="A1478" s="300">
        <f>+入力表!A1488</f>
        <v>0</v>
      </c>
      <c r="B1478" s="301"/>
      <c r="C1478" s="301"/>
      <c r="D1478" s="301"/>
      <c r="E1478" s="302">
        <f>+IF(入力表!F$12=0,入力表!B1488,入力表!J1488)</f>
        <v>0</v>
      </c>
      <c r="F1478" s="302"/>
      <c r="G1478" s="302"/>
      <c r="H1478" s="302" t="str">
        <f>IF(LEN(予定価格!G1476)=0,"",IF(AND(LEN(予定価格!G1476)=1,LEN(予定価格!H1476)=1),0,IF(入力表!$F$1951=0,"",入力表!F1488)))</f>
        <v/>
      </c>
      <c r="I1478" s="302"/>
      <c r="J1478" s="303"/>
      <c r="K1478" s="298"/>
      <c r="L1478" s="299"/>
      <c r="M1478" s="299"/>
    </row>
    <row r="1479" spans="1:13" ht="18" hidden="1" customHeight="1" x14ac:dyDescent="0.2">
      <c r="A1479" s="300">
        <f>+入力表!A1489</f>
        <v>0</v>
      </c>
      <c r="B1479" s="301"/>
      <c r="C1479" s="301"/>
      <c r="D1479" s="301"/>
      <c r="E1479" s="302">
        <f>+IF(入力表!F$12=0,入力表!B1489,入力表!J1489)</f>
        <v>0</v>
      </c>
      <c r="F1479" s="302"/>
      <c r="G1479" s="302"/>
      <c r="H1479" s="302" t="str">
        <f>IF(LEN(予定価格!G1477)=0,"",IF(AND(LEN(予定価格!G1477)=1,LEN(予定価格!H1477)=1),0,IF(入力表!$F$1951=0,"",入力表!F1489)))</f>
        <v/>
      </c>
      <c r="I1479" s="302"/>
      <c r="J1479" s="303"/>
      <c r="K1479" s="298">
        <f t="shared" ref="K1479" si="36">SUM(E1480:G1520)</f>
        <v>0</v>
      </c>
      <c r="L1479" s="299">
        <f>K1479*入力表!D2625</f>
        <v>0</v>
      </c>
      <c r="M1479" s="299">
        <f t="shared" ref="M1479" si="37">K1479+L1479</f>
        <v>0</v>
      </c>
    </row>
    <row r="1480" spans="1:13" ht="18" hidden="1" customHeight="1" x14ac:dyDescent="0.2">
      <c r="A1480" s="300">
        <f>+入力表!A1490</f>
        <v>0</v>
      </c>
      <c r="B1480" s="301"/>
      <c r="C1480" s="301"/>
      <c r="D1480" s="301"/>
      <c r="E1480" s="302">
        <f>+IF(入力表!F$12=0,入力表!B1490,入力表!J1490)</f>
        <v>0</v>
      </c>
      <c r="F1480" s="302"/>
      <c r="G1480" s="302"/>
      <c r="H1480" s="302" t="str">
        <f>IF(LEN(予定価格!G1478)=0,"",IF(AND(LEN(予定価格!G1478)=1,LEN(予定価格!H1478)=1),0,IF(入力表!$F$1951=0,"",入力表!F1490)))</f>
        <v/>
      </c>
      <c r="I1480" s="302"/>
      <c r="J1480" s="303"/>
      <c r="K1480" s="298"/>
      <c r="L1480" s="299"/>
      <c r="M1480" s="299"/>
    </row>
    <row r="1481" spans="1:13" ht="18" hidden="1" customHeight="1" x14ac:dyDescent="0.2">
      <c r="A1481" s="300">
        <f>+入力表!A1491</f>
        <v>0</v>
      </c>
      <c r="B1481" s="301"/>
      <c r="C1481" s="301"/>
      <c r="D1481" s="301"/>
      <c r="E1481" s="302">
        <f>+IF(入力表!F$12=0,入力表!B1491,入力表!J1491)</f>
        <v>0</v>
      </c>
      <c r="F1481" s="302"/>
      <c r="G1481" s="302"/>
      <c r="H1481" s="302" t="str">
        <f>IF(LEN(予定価格!G1479)=0,"",IF(AND(LEN(予定価格!G1479)=1,LEN(予定価格!H1479)=1),0,IF(入力表!$F$1951=0,"",入力表!F1491)))</f>
        <v/>
      </c>
      <c r="I1481" s="302"/>
      <c r="J1481" s="303"/>
      <c r="K1481" s="298"/>
      <c r="L1481" s="299"/>
      <c r="M1481" s="299"/>
    </row>
    <row r="1482" spans="1:13" ht="18" hidden="1" customHeight="1" x14ac:dyDescent="0.2">
      <c r="A1482" s="300">
        <f>+入力表!A1492</f>
        <v>0</v>
      </c>
      <c r="B1482" s="301"/>
      <c r="C1482" s="301"/>
      <c r="D1482" s="301"/>
      <c r="E1482" s="302">
        <f>+IF(入力表!F$12=0,入力表!B1492,入力表!J1492)</f>
        <v>0</v>
      </c>
      <c r="F1482" s="302"/>
      <c r="G1482" s="302"/>
      <c r="H1482" s="302" t="str">
        <f>IF(LEN(予定価格!G1480)=0,"",IF(AND(LEN(予定価格!G1480)=1,LEN(予定価格!H1480)=1),0,IF(入力表!$F$1951=0,"",入力表!F1492)))</f>
        <v/>
      </c>
      <c r="I1482" s="302"/>
      <c r="J1482" s="303"/>
      <c r="K1482" s="298"/>
      <c r="L1482" s="299"/>
      <c r="M1482" s="299"/>
    </row>
    <row r="1483" spans="1:13" ht="18" hidden="1" customHeight="1" x14ac:dyDescent="0.2">
      <c r="A1483" s="300">
        <f>+入力表!A1493</f>
        <v>0</v>
      </c>
      <c r="B1483" s="301"/>
      <c r="C1483" s="301"/>
      <c r="D1483" s="301"/>
      <c r="E1483" s="302">
        <f>+IF(入力表!F$12=0,入力表!B1493,入力表!J1493)</f>
        <v>0</v>
      </c>
      <c r="F1483" s="302"/>
      <c r="G1483" s="302"/>
      <c r="H1483" s="302" t="str">
        <f>IF(LEN(予定価格!G1481)=0,"",IF(AND(LEN(予定価格!G1481)=1,LEN(予定価格!H1481)=1),0,IF(入力表!$F$1951=0,"",入力表!F1493)))</f>
        <v/>
      </c>
      <c r="I1483" s="302"/>
      <c r="J1483" s="303"/>
      <c r="K1483" s="298"/>
      <c r="L1483" s="299"/>
      <c r="M1483" s="299"/>
    </row>
    <row r="1484" spans="1:13" ht="18" hidden="1" customHeight="1" x14ac:dyDescent="0.2">
      <c r="A1484" s="300">
        <f>+入力表!A1494</f>
        <v>0</v>
      </c>
      <c r="B1484" s="301"/>
      <c r="C1484" s="301"/>
      <c r="D1484" s="301"/>
      <c r="E1484" s="302">
        <f>+IF(入力表!F$12=0,入力表!B1494,入力表!J1494)</f>
        <v>0</v>
      </c>
      <c r="F1484" s="302"/>
      <c r="G1484" s="302"/>
      <c r="H1484" s="302" t="str">
        <f>IF(LEN(予定価格!G1482)=0,"",IF(AND(LEN(予定価格!G1482)=1,LEN(予定価格!H1482)=1),0,IF(入力表!$F$1951=0,"",入力表!F1494)))</f>
        <v/>
      </c>
      <c r="I1484" s="302"/>
      <c r="J1484" s="303"/>
      <c r="K1484" s="298"/>
      <c r="L1484" s="299"/>
      <c r="M1484" s="299"/>
    </row>
    <row r="1485" spans="1:13" ht="18" hidden="1" customHeight="1" x14ac:dyDescent="0.2">
      <c r="A1485" s="300">
        <f>+入力表!A1495</f>
        <v>0</v>
      </c>
      <c r="B1485" s="301"/>
      <c r="C1485" s="301"/>
      <c r="D1485" s="301"/>
      <c r="E1485" s="302">
        <f>+IF(入力表!F$12=0,入力表!B1495,入力表!J1495)</f>
        <v>0</v>
      </c>
      <c r="F1485" s="302"/>
      <c r="G1485" s="302"/>
      <c r="H1485" s="302" t="str">
        <f>IF(LEN(予定価格!G1483)=0,"",IF(AND(LEN(予定価格!G1483)=1,LEN(予定価格!H1483)=1),0,IF(入力表!$F$1951=0,"",入力表!F1495)))</f>
        <v/>
      </c>
      <c r="I1485" s="302"/>
      <c r="J1485" s="303"/>
      <c r="K1485" s="298"/>
      <c r="L1485" s="299"/>
      <c r="M1485" s="299"/>
    </row>
    <row r="1486" spans="1:13" ht="18" hidden="1" customHeight="1" x14ac:dyDescent="0.2">
      <c r="A1486" s="300">
        <f>+入力表!A1496</f>
        <v>0</v>
      </c>
      <c r="B1486" s="301"/>
      <c r="C1486" s="301"/>
      <c r="D1486" s="301"/>
      <c r="E1486" s="302">
        <f>+IF(入力表!F$12=0,入力表!B1496,入力表!J1496)</f>
        <v>0</v>
      </c>
      <c r="F1486" s="302"/>
      <c r="G1486" s="302"/>
      <c r="H1486" s="302" t="str">
        <f>IF(LEN(予定価格!G1484)=0,"",IF(AND(LEN(予定価格!G1484)=1,LEN(予定価格!H1484)=1),0,IF(入力表!$F$1951=0,"",入力表!F1496)))</f>
        <v/>
      </c>
      <c r="I1486" s="302"/>
      <c r="J1486" s="303"/>
      <c r="K1486" s="298"/>
      <c r="L1486" s="299"/>
      <c r="M1486" s="299"/>
    </row>
    <row r="1487" spans="1:13" ht="18" hidden="1" customHeight="1" x14ac:dyDescent="0.2">
      <c r="A1487" s="300">
        <f>+入力表!A1497</f>
        <v>0</v>
      </c>
      <c r="B1487" s="301"/>
      <c r="C1487" s="301"/>
      <c r="D1487" s="301"/>
      <c r="E1487" s="302">
        <f>+IF(入力表!F$12=0,入力表!B1497,入力表!J1497)</f>
        <v>0</v>
      </c>
      <c r="F1487" s="302"/>
      <c r="G1487" s="302"/>
      <c r="H1487" s="302" t="str">
        <f>IF(LEN(予定価格!G1485)=0,"",IF(AND(LEN(予定価格!G1485)=1,LEN(予定価格!H1485)=1),0,IF(入力表!$F$1951=0,"",入力表!F1497)))</f>
        <v/>
      </c>
      <c r="I1487" s="302"/>
      <c r="J1487" s="303"/>
      <c r="K1487" s="298"/>
      <c r="L1487" s="299"/>
      <c r="M1487" s="299"/>
    </row>
    <row r="1488" spans="1:13" ht="18" hidden="1" customHeight="1" x14ac:dyDescent="0.2">
      <c r="A1488" s="300">
        <f>+入力表!A1498</f>
        <v>0</v>
      </c>
      <c r="B1488" s="301"/>
      <c r="C1488" s="301"/>
      <c r="D1488" s="301"/>
      <c r="E1488" s="302">
        <f>+IF(入力表!F$12=0,入力表!B1498,入力表!J1498)</f>
        <v>0</v>
      </c>
      <c r="F1488" s="302"/>
      <c r="G1488" s="302"/>
      <c r="H1488" s="302" t="str">
        <f>IF(LEN(予定価格!G1486)=0,"",IF(AND(LEN(予定価格!G1486)=1,LEN(予定価格!H1486)=1),0,IF(入力表!$F$1951=0,"",入力表!F1498)))</f>
        <v/>
      </c>
      <c r="I1488" s="302"/>
      <c r="J1488" s="303"/>
      <c r="K1488" s="298"/>
      <c r="L1488" s="299"/>
      <c r="M1488" s="299"/>
    </row>
    <row r="1489" spans="1:13" ht="18" hidden="1" customHeight="1" x14ac:dyDescent="0.2">
      <c r="A1489" s="300">
        <f>+入力表!A1499</f>
        <v>0</v>
      </c>
      <c r="B1489" s="301"/>
      <c r="C1489" s="301"/>
      <c r="D1489" s="301"/>
      <c r="E1489" s="302">
        <f>+IF(入力表!F$12=0,入力表!B1499,入力表!J1499)</f>
        <v>0</v>
      </c>
      <c r="F1489" s="302"/>
      <c r="G1489" s="302"/>
      <c r="H1489" s="302" t="str">
        <f>IF(LEN(予定価格!G1487)=0,"",IF(AND(LEN(予定価格!G1487)=1,LEN(予定価格!H1487)=1),0,IF(入力表!$F$1951=0,"",入力表!F1499)))</f>
        <v/>
      </c>
      <c r="I1489" s="302"/>
      <c r="J1489" s="303"/>
      <c r="K1489" s="298"/>
      <c r="L1489" s="299"/>
      <c r="M1489" s="299"/>
    </row>
    <row r="1490" spans="1:13" ht="18" hidden="1" customHeight="1" x14ac:dyDescent="0.2">
      <c r="A1490" s="300">
        <f>+入力表!A1500</f>
        <v>0</v>
      </c>
      <c r="B1490" s="301"/>
      <c r="C1490" s="301"/>
      <c r="D1490" s="301"/>
      <c r="E1490" s="302">
        <f>+IF(入力表!F$12=0,入力表!B1500,入力表!J1500)</f>
        <v>0</v>
      </c>
      <c r="F1490" s="302"/>
      <c r="G1490" s="302"/>
      <c r="H1490" s="302" t="str">
        <f>IF(LEN(予定価格!G1488)=0,"",IF(AND(LEN(予定価格!G1488)=1,LEN(予定価格!H1488)=1),0,IF(入力表!$F$1951=0,"",入力表!F1500)))</f>
        <v/>
      </c>
      <c r="I1490" s="302"/>
      <c r="J1490" s="303"/>
      <c r="K1490" s="298"/>
      <c r="L1490" s="299"/>
      <c r="M1490" s="299"/>
    </row>
    <row r="1491" spans="1:13" ht="18" hidden="1" customHeight="1" x14ac:dyDescent="0.2">
      <c r="A1491" s="300">
        <f>+入力表!A1501</f>
        <v>0</v>
      </c>
      <c r="B1491" s="301"/>
      <c r="C1491" s="301"/>
      <c r="D1491" s="301"/>
      <c r="E1491" s="302">
        <f>+IF(入力表!F$12=0,入力表!B1501,入力表!J1501)</f>
        <v>0</v>
      </c>
      <c r="F1491" s="302"/>
      <c r="G1491" s="302"/>
      <c r="H1491" s="302" t="str">
        <f>IF(LEN(予定価格!G1489)=0,"",IF(AND(LEN(予定価格!G1489)=1,LEN(予定価格!H1489)=1),0,IF(入力表!$F$1951=0,"",入力表!F1501)))</f>
        <v/>
      </c>
      <c r="I1491" s="302"/>
      <c r="J1491" s="303"/>
      <c r="K1491" s="298"/>
      <c r="L1491" s="299"/>
      <c r="M1491" s="299"/>
    </row>
    <row r="1492" spans="1:13" ht="18" hidden="1" customHeight="1" x14ac:dyDescent="0.2">
      <c r="A1492" s="300">
        <f>+入力表!A1502</f>
        <v>0</v>
      </c>
      <c r="B1492" s="301"/>
      <c r="C1492" s="301"/>
      <c r="D1492" s="301"/>
      <c r="E1492" s="302">
        <f>+IF(入力表!F$12=0,入力表!B1502,入力表!J1502)</f>
        <v>0</v>
      </c>
      <c r="F1492" s="302"/>
      <c r="G1492" s="302"/>
      <c r="H1492" s="302" t="str">
        <f>IF(LEN(予定価格!G1490)=0,"",IF(AND(LEN(予定価格!G1490)=1,LEN(予定価格!H1490)=1),0,IF(入力表!$F$1951=0,"",入力表!F1502)))</f>
        <v/>
      </c>
      <c r="I1492" s="302"/>
      <c r="J1492" s="303"/>
      <c r="K1492" s="298"/>
      <c r="L1492" s="299"/>
      <c r="M1492" s="299"/>
    </row>
    <row r="1493" spans="1:13" ht="18" hidden="1" customHeight="1" x14ac:dyDescent="0.2">
      <c r="A1493" s="300">
        <f>+入力表!A1503</f>
        <v>0</v>
      </c>
      <c r="B1493" s="301"/>
      <c r="C1493" s="301"/>
      <c r="D1493" s="301"/>
      <c r="E1493" s="302">
        <f>+IF(入力表!F$12=0,入力表!B1503,入力表!J1503)</f>
        <v>0</v>
      </c>
      <c r="F1493" s="302"/>
      <c r="G1493" s="302"/>
      <c r="H1493" s="302" t="str">
        <f>IF(LEN(予定価格!G1491)=0,"",IF(AND(LEN(予定価格!G1491)=1,LEN(予定価格!H1491)=1),0,IF(入力表!$F$1951=0,"",入力表!F1503)))</f>
        <v/>
      </c>
      <c r="I1493" s="302"/>
      <c r="J1493" s="303"/>
      <c r="K1493" s="298"/>
      <c r="L1493" s="299"/>
      <c r="M1493" s="299"/>
    </row>
    <row r="1494" spans="1:13" ht="18" hidden="1" customHeight="1" x14ac:dyDescent="0.2">
      <c r="A1494" s="300">
        <f>+入力表!A1504</f>
        <v>0</v>
      </c>
      <c r="B1494" s="301"/>
      <c r="C1494" s="301"/>
      <c r="D1494" s="301"/>
      <c r="E1494" s="302">
        <f>+IF(入力表!F$12=0,入力表!B1504,入力表!J1504)</f>
        <v>0</v>
      </c>
      <c r="F1494" s="302"/>
      <c r="G1494" s="302"/>
      <c r="H1494" s="302" t="str">
        <f>IF(LEN(予定価格!G1492)=0,"",IF(AND(LEN(予定価格!G1492)=1,LEN(予定価格!H1492)=1),0,IF(入力表!$F$1951=0,"",入力表!F1504)))</f>
        <v/>
      </c>
      <c r="I1494" s="302"/>
      <c r="J1494" s="303"/>
      <c r="K1494" s="298"/>
      <c r="L1494" s="299"/>
      <c r="M1494" s="299"/>
    </row>
    <row r="1495" spans="1:13" ht="18" hidden="1" customHeight="1" x14ac:dyDescent="0.2">
      <c r="A1495" s="300">
        <f>+入力表!A1505</f>
        <v>0</v>
      </c>
      <c r="B1495" s="301"/>
      <c r="C1495" s="301"/>
      <c r="D1495" s="301"/>
      <c r="E1495" s="302">
        <f>+IF(入力表!F$12=0,入力表!B1505,入力表!J1505)</f>
        <v>0</v>
      </c>
      <c r="F1495" s="302"/>
      <c r="G1495" s="302"/>
      <c r="H1495" s="302" t="str">
        <f>IF(LEN(予定価格!G1493)=0,"",IF(AND(LEN(予定価格!G1493)=1,LEN(予定価格!H1493)=1),0,IF(入力表!$F$1951=0,"",入力表!F1505)))</f>
        <v/>
      </c>
      <c r="I1495" s="302"/>
      <c r="J1495" s="303"/>
      <c r="K1495" s="298"/>
      <c r="L1495" s="299"/>
      <c r="M1495" s="299"/>
    </row>
    <row r="1496" spans="1:13" ht="18" hidden="1" customHeight="1" x14ac:dyDescent="0.2">
      <c r="A1496" s="300">
        <f>+入力表!A1506</f>
        <v>0</v>
      </c>
      <c r="B1496" s="301"/>
      <c r="C1496" s="301"/>
      <c r="D1496" s="301"/>
      <c r="E1496" s="302">
        <f>+IF(入力表!F$12=0,入力表!B1506,入力表!J1506)</f>
        <v>0</v>
      </c>
      <c r="F1496" s="302"/>
      <c r="G1496" s="302"/>
      <c r="H1496" s="302" t="str">
        <f>IF(LEN(予定価格!G1494)=0,"",IF(AND(LEN(予定価格!G1494)=1,LEN(予定価格!H1494)=1),0,IF(入力表!$F$1951=0,"",入力表!F1506)))</f>
        <v/>
      </c>
      <c r="I1496" s="302"/>
      <c r="J1496" s="303"/>
      <c r="K1496" s="298"/>
      <c r="L1496" s="299"/>
      <c r="M1496" s="299"/>
    </row>
    <row r="1497" spans="1:13" ht="18" hidden="1" customHeight="1" x14ac:dyDescent="0.2">
      <c r="A1497" s="300">
        <f>+入力表!A1507</f>
        <v>0</v>
      </c>
      <c r="B1497" s="301"/>
      <c r="C1497" s="301"/>
      <c r="D1497" s="301"/>
      <c r="E1497" s="302">
        <f>+IF(入力表!F$12=0,入力表!B1507,入力表!J1507)</f>
        <v>0</v>
      </c>
      <c r="F1497" s="302"/>
      <c r="G1497" s="302"/>
      <c r="H1497" s="302" t="str">
        <f>IF(LEN(予定価格!G1495)=0,"",IF(AND(LEN(予定価格!G1495)=1,LEN(予定価格!H1495)=1),0,IF(入力表!$F$1951=0,"",入力表!F1507)))</f>
        <v/>
      </c>
      <c r="I1497" s="302"/>
      <c r="J1497" s="303"/>
      <c r="K1497" s="298"/>
      <c r="L1497" s="299"/>
      <c r="M1497" s="299"/>
    </row>
    <row r="1498" spans="1:13" ht="18" hidden="1" customHeight="1" x14ac:dyDescent="0.2">
      <c r="A1498" s="300">
        <f>+入力表!A1508</f>
        <v>0</v>
      </c>
      <c r="B1498" s="301"/>
      <c r="C1498" s="301"/>
      <c r="D1498" s="301"/>
      <c r="E1498" s="302">
        <f>+IF(入力表!F$12=0,入力表!B1508,入力表!J1508)</f>
        <v>0</v>
      </c>
      <c r="F1498" s="302"/>
      <c r="G1498" s="302"/>
      <c r="H1498" s="302" t="str">
        <f>IF(LEN(予定価格!G1496)=0,"",IF(AND(LEN(予定価格!G1496)=1,LEN(予定価格!H1496)=1),0,IF(入力表!$F$1951=0,"",入力表!F1508)))</f>
        <v/>
      </c>
      <c r="I1498" s="302"/>
      <c r="J1498" s="303"/>
      <c r="K1498" s="298"/>
      <c r="L1498" s="299"/>
      <c r="M1498" s="299"/>
    </row>
    <row r="1499" spans="1:13" ht="18" hidden="1" customHeight="1" x14ac:dyDescent="0.2">
      <c r="A1499" s="300">
        <f>+入力表!A1509</f>
        <v>0</v>
      </c>
      <c r="B1499" s="301"/>
      <c r="C1499" s="301"/>
      <c r="D1499" s="301"/>
      <c r="E1499" s="302">
        <f>+IF(入力表!F$12=0,入力表!B1509,入力表!J1509)</f>
        <v>0</v>
      </c>
      <c r="F1499" s="302"/>
      <c r="G1499" s="302"/>
      <c r="H1499" s="302" t="str">
        <f>IF(LEN(予定価格!G1497)=0,"",IF(AND(LEN(予定価格!G1497)=1,LEN(予定価格!H1497)=1),0,IF(入力表!$F$1951=0,"",入力表!F1509)))</f>
        <v/>
      </c>
      <c r="I1499" s="302"/>
      <c r="J1499" s="303"/>
      <c r="K1499" s="298"/>
      <c r="L1499" s="299"/>
      <c r="M1499" s="299"/>
    </row>
    <row r="1500" spans="1:13" ht="18" hidden="1" customHeight="1" x14ac:dyDescent="0.2">
      <c r="A1500" s="300">
        <f>+入力表!A1510</f>
        <v>0</v>
      </c>
      <c r="B1500" s="301"/>
      <c r="C1500" s="301"/>
      <c r="D1500" s="301"/>
      <c r="E1500" s="302">
        <f>+IF(入力表!F$12=0,入力表!B1510,入力表!J1510)</f>
        <v>0</v>
      </c>
      <c r="F1500" s="302"/>
      <c r="G1500" s="302"/>
      <c r="H1500" s="302" t="str">
        <f>IF(LEN(予定価格!G1498)=0,"",IF(AND(LEN(予定価格!G1498)=1,LEN(予定価格!H1498)=1),0,IF(入力表!$F$1951=0,"",入力表!F1510)))</f>
        <v/>
      </c>
      <c r="I1500" s="302"/>
      <c r="J1500" s="303"/>
      <c r="K1500" s="298"/>
      <c r="L1500" s="299"/>
      <c r="M1500" s="299"/>
    </row>
    <row r="1501" spans="1:13" ht="18" hidden="1" customHeight="1" x14ac:dyDescent="0.2">
      <c r="A1501" s="300">
        <f>+入力表!A1511</f>
        <v>0</v>
      </c>
      <c r="B1501" s="301"/>
      <c r="C1501" s="301"/>
      <c r="D1501" s="301"/>
      <c r="E1501" s="302">
        <f>+IF(入力表!F$12=0,入力表!B1511,入力表!J1511)</f>
        <v>0</v>
      </c>
      <c r="F1501" s="302"/>
      <c r="G1501" s="302"/>
      <c r="H1501" s="302" t="str">
        <f>IF(LEN(予定価格!G1499)=0,"",IF(AND(LEN(予定価格!G1499)=1,LEN(予定価格!H1499)=1),0,IF(入力表!$F$1951=0,"",入力表!F1511)))</f>
        <v/>
      </c>
      <c r="I1501" s="302"/>
      <c r="J1501" s="303"/>
      <c r="K1501" s="298"/>
      <c r="L1501" s="299"/>
      <c r="M1501" s="299"/>
    </row>
    <row r="1502" spans="1:13" ht="18" hidden="1" customHeight="1" x14ac:dyDescent="0.2">
      <c r="A1502" s="300">
        <f>+入力表!A1512</f>
        <v>0</v>
      </c>
      <c r="B1502" s="301"/>
      <c r="C1502" s="301"/>
      <c r="D1502" s="301"/>
      <c r="E1502" s="302">
        <f>+IF(入力表!F$12=0,入力表!B1512,入力表!J1512)</f>
        <v>0</v>
      </c>
      <c r="F1502" s="302"/>
      <c r="G1502" s="302"/>
      <c r="H1502" s="302" t="str">
        <f>IF(LEN(予定価格!G1500)=0,"",IF(AND(LEN(予定価格!G1500)=1,LEN(予定価格!H1500)=1),0,IF(入力表!$F$1951=0,"",入力表!F1512)))</f>
        <v/>
      </c>
      <c r="I1502" s="302"/>
      <c r="J1502" s="303"/>
      <c r="K1502" s="298"/>
      <c r="L1502" s="299"/>
      <c r="M1502" s="299"/>
    </row>
    <row r="1503" spans="1:13" ht="18" hidden="1" customHeight="1" x14ac:dyDescent="0.2">
      <c r="A1503" s="300">
        <f>+入力表!A1513</f>
        <v>0</v>
      </c>
      <c r="B1503" s="301"/>
      <c r="C1503" s="301"/>
      <c r="D1503" s="301"/>
      <c r="E1503" s="302">
        <f>+IF(入力表!F$12=0,入力表!B1513,入力表!J1513)</f>
        <v>0</v>
      </c>
      <c r="F1503" s="302"/>
      <c r="G1503" s="302"/>
      <c r="H1503" s="302" t="str">
        <f>IF(LEN(予定価格!G1501)=0,"",IF(AND(LEN(予定価格!G1501)=1,LEN(予定価格!H1501)=1),0,IF(入力表!$F$1951=0,"",入力表!F1513)))</f>
        <v/>
      </c>
      <c r="I1503" s="302"/>
      <c r="J1503" s="303"/>
      <c r="K1503" s="298"/>
      <c r="L1503" s="299"/>
      <c r="M1503" s="299"/>
    </row>
    <row r="1504" spans="1:13" ht="18" hidden="1" customHeight="1" x14ac:dyDescent="0.2">
      <c r="A1504" s="300">
        <f>+入力表!A1514</f>
        <v>0</v>
      </c>
      <c r="B1504" s="301"/>
      <c r="C1504" s="301"/>
      <c r="D1504" s="301"/>
      <c r="E1504" s="302">
        <f>+IF(入力表!F$12=0,入力表!B1514,入力表!J1514)</f>
        <v>0</v>
      </c>
      <c r="F1504" s="302"/>
      <c r="G1504" s="302"/>
      <c r="H1504" s="302" t="str">
        <f>IF(LEN(予定価格!G1502)=0,"",IF(AND(LEN(予定価格!G1502)=1,LEN(予定価格!H1502)=1),0,IF(入力表!$F$1951=0,"",入力表!F1514)))</f>
        <v/>
      </c>
      <c r="I1504" s="302"/>
      <c r="J1504" s="303"/>
      <c r="K1504" s="298"/>
      <c r="L1504" s="299"/>
      <c r="M1504" s="299"/>
    </row>
    <row r="1505" spans="1:13" ht="18" hidden="1" customHeight="1" x14ac:dyDescent="0.2">
      <c r="A1505" s="300">
        <f>+入力表!A1515</f>
        <v>0</v>
      </c>
      <c r="B1505" s="301"/>
      <c r="C1505" s="301"/>
      <c r="D1505" s="301"/>
      <c r="E1505" s="302">
        <f>+IF(入力表!F$12=0,入力表!B1515,入力表!J1515)</f>
        <v>0</v>
      </c>
      <c r="F1505" s="302"/>
      <c r="G1505" s="302"/>
      <c r="H1505" s="302" t="str">
        <f>IF(LEN(予定価格!G1503)=0,"",IF(AND(LEN(予定価格!G1503)=1,LEN(予定価格!H1503)=1),0,IF(入力表!$F$1951=0,"",入力表!F1515)))</f>
        <v/>
      </c>
      <c r="I1505" s="302"/>
      <c r="J1505" s="303"/>
      <c r="K1505" s="298"/>
      <c r="L1505" s="299"/>
      <c r="M1505" s="299"/>
    </row>
    <row r="1506" spans="1:13" ht="18" hidden="1" customHeight="1" x14ac:dyDescent="0.2">
      <c r="A1506" s="300">
        <f>+入力表!A1516</f>
        <v>0</v>
      </c>
      <c r="B1506" s="301"/>
      <c r="C1506" s="301"/>
      <c r="D1506" s="301"/>
      <c r="E1506" s="302">
        <f>+IF(入力表!F$12=0,入力表!B1516,入力表!J1516)</f>
        <v>0</v>
      </c>
      <c r="F1506" s="302"/>
      <c r="G1506" s="302"/>
      <c r="H1506" s="302" t="str">
        <f>IF(LEN(予定価格!G1504)=0,"",IF(AND(LEN(予定価格!G1504)=1,LEN(予定価格!H1504)=1),0,IF(入力表!$F$1951=0,"",入力表!F1516)))</f>
        <v/>
      </c>
      <c r="I1506" s="302"/>
      <c r="J1506" s="303"/>
      <c r="K1506" s="298"/>
      <c r="L1506" s="299"/>
      <c r="M1506" s="299"/>
    </row>
    <row r="1507" spans="1:13" ht="18" hidden="1" customHeight="1" x14ac:dyDescent="0.2">
      <c r="A1507" s="300">
        <f>+入力表!A1517</f>
        <v>0</v>
      </c>
      <c r="B1507" s="301"/>
      <c r="C1507" s="301"/>
      <c r="D1507" s="301"/>
      <c r="E1507" s="302">
        <f>+IF(入力表!F$12=0,入力表!B1517,入力表!J1517)</f>
        <v>0</v>
      </c>
      <c r="F1507" s="302"/>
      <c r="G1507" s="302"/>
      <c r="H1507" s="302" t="str">
        <f>IF(LEN(予定価格!G1505)=0,"",IF(AND(LEN(予定価格!G1505)=1,LEN(予定価格!H1505)=1),0,IF(入力表!$F$1951=0,"",入力表!F1517)))</f>
        <v/>
      </c>
      <c r="I1507" s="302"/>
      <c r="J1507" s="303"/>
      <c r="K1507" s="298"/>
      <c r="L1507" s="299"/>
      <c r="M1507" s="299"/>
    </row>
    <row r="1508" spans="1:13" ht="18" hidden="1" customHeight="1" x14ac:dyDescent="0.2">
      <c r="A1508" s="300">
        <f>+入力表!A1518</f>
        <v>0</v>
      </c>
      <c r="B1508" s="301"/>
      <c r="C1508" s="301"/>
      <c r="D1508" s="301"/>
      <c r="E1508" s="302">
        <f>+IF(入力表!F$12=0,入力表!B1518,入力表!J1518)</f>
        <v>0</v>
      </c>
      <c r="F1508" s="302"/>
      <c r="G1508" s="302"/>
      <c r="H1508" s="302" t="str">
        <f>IF(LEN(予定価格!G1506)=0,"",IF(AND(LEN(予定価格!G1506)=1,LEN(予定価格!H1506)=1),0,IF(入力表!$F$1951=0,"",入力表!F1518)))</f>
        <v/>
      </c>
      <c r="I1508" s="302"/>
      <c r="J1508" s="303"/>
      <c r="K1508" s="298"/>
      <c r="L1508" s="299"/>
      <c r="M1508" s="299"/>
    </row>
    <row r="1509" spans="1:13" ht="18" hidden="1" customHeight="1" x14ac:dyDescent="0.2">
      <c r="A1509" s="300">
        <f>+入力表!A1519</f>
        <v>0</v>
      </c>
      <c r="B1509" s="301"/>
      <c r="C1509" s="301"/>
      <c r="D1509" s="301"/>
      <c r="E1509" s="302">
        <f>+IF(入力表!F$12=0,入力表!B1519,入力表!J1519)</f>
        <v>0</v>
      </c>
      <c r="F1509" s="302"/>
      <c r="G1509" s="302"/>
      <c r="H1509" s="302" t="str">
        <f>IF(LEN(予定価格!G1507)=0,"",IF(AND(LEN(予定価格!G1507)=1,LEN(予定価格!H1507)=1),0,IF(入力表!$F$1951=0,"",入力表!F1519)))</f>
        <v/>
      </c>
      <c r="I1509" s="302"/>
      <c r="J1509" s="303"/>
      <c r="K1509" s="298"/>
      <c r="L1509" s="299"/>
      <c r="M1509" s="299"/>
    </row>
    <row r="1510" spans="1:13" ht="18" hidden="1" customHeight="1" x14ac:dyDescent="0.2">
      <c r="A1510" s="300">
        <f>+入力表!A1520</f>
        <v>0</v>
      </c>
      <c r="B1510" s="301"/>
      <c r="C1510" s="301"/>
      <c r="D1510" s="301"/>
      <c r="E1510" s="302">
        <f>+IF(入力表!F$12=0,入力表!B1520,入力表!J1520)</f>
        <v>0</v>
      </c>
      <c r="F1510" s="302"/>
      <c r="G1510" s="302"/>
      <c r="H1510" s="302" t="str">
        <f>IF(LEN(予定価格!G1508)=0,"",IF(AND(LEN(予定価格!G1508)=1,LEN(予定価格!H1508)=1),0,IF(入力表!$F$1951=0,"",入力表!F1520)))</f>
        <v/>
      </c>
      <c r="I1510" s="302"/>
      <c r="J1510" s="303"/>
      <c r="K1510" s="298"/>
      <c r="L1510" s="299"/>
      <c r="M1510" s="299"/>
    </row>
    <row r="1511" spans="1:13" ht="18" hidden="1" customHeight="1" x14ac:dyDescent="0.2">
      <c r="A1511" s="300">
        <f>+入力表!A1521</f>
        <v>0</v>
      </c>
      <c r="B1511" s="301"/>
      <c r="C1511" s="301"/>
      <c r="D1511" s="301"/>
      <c r="E1511" s="302">
        <f>+IF(入力表!F$12=0,入力表!B1521,入力表!J1521)</f>
        <v>0</v>
      </c>
      <c r="F1511" s="302"/>
      <c r="G1511" s="302"/>
      <c r="H1511" s="302" t="str">
        <f>IF(LEN(予定価格!G1509)=0,"",IF(AND(LEN(予定価格!G1509)=1,LEN(予定価格!H1509)=1),0,IF(入力表!$F$1951=0,"",入力表!F1521)))</f>
        <v/>
      </c>
      <c r="I1511" s="302"/>
      <c r="J1511" s="303"/>
      <c r="K1511" s="298"/>
      <c r="L1511" s="299"/>
      <c r="M1511" s="299"/>
    </row>
    <row r="1512" spans="1:13" ht="18" hidden="1" customHeight="1" x14ac:dyDescent="0.2">
      <c r="A1512" s="300">
        <f>+入力表!A1522</f>
        <v>0</v>
      </c>
      <c r="B1512" s="301"/>
      <c r="C1512" s="301"/>
      <c r="D1512" s="301"/>
      <c r="E1512" s="302">
        <f>+IF(入力表!F$12=0,入力表!B1522,入力表!J1522)</f>
        <v>0</v>
      </c>
      <c r="F1512" s="302"/>
      <c r="G1512" s="302"/>
      <c r="H1512" s="302" t="str">
        <f>IF(LEN(予定価格!G1510)=0,"",IF(AND(LEN(予定価格!G1510)=1,LEN(予定価格!H1510)=1),0,IF(入力表!$F$1951=0,"",入力表!F1522)))</f>
        <v/>
      </c>
      <c r="I1512" s="302"/>
      <c r="J1512" s="303"/>
      <c r="K1512" s="298"/>
      <c r="L1512" s="299"/>
      <c r="M1512" s="299"/>
    </row>
    <row r="1513" spans="1:13" ht="18" hidden="1" customHeight="1" x14ac:dyDescent="0.2">
      <c r="A1513" s="300">
        <f>+入力表!A1523</f>
        <v>0</v>
      </c>
      <c r="B1513" s="301"/>
      <c r="C1513" s="301"/>
      <c r="D1513" s="301"/>
      <c r="E1513" s="302">
        <f>+IF(入力表!F$12=0,入力表!B1523,入力表!J1523)</f>
        <v>0</v>
      </c>
      <c r="F1513" s="302"/>
      <c r="G1513" s="302"/>
      <c r="H1513" s="302" t="str">
        <f>IF(LEN(予定価格!G1511)=0,"",IF(AND(LEN(予定価格!G1511)=1,LEN(予定価格!H1511)=1),0,IF(入力表!$F$1951=0,"",入力表!F1523)))</f>
        <v/>
      </c>
      <c r="I1513" s="302"/>
      <c r="J1513" s="303"/>
      <c r="K1513" s="298"/>
      <c r="L1513" s="299"/>
      <c r="M1513" s="299"/>
    </row>
    <row r="1514" spans="1:13" ht="18" hidden="1" customHeight="1" x14ac:dyDescent="0.2">
      <c r="A1514" s="300">
        <f>+入力表!A1524</f>
        <v>0</v>
      </c>
      <c r="B1514" s="301"/>
      <c r="C1514" s="301"/>
      <c r="D1514" s="301"/>
      <c r="E1514" s="302">
        <f>+IF(入力表!F$12=0,入力表!B1524,入力表!J1524)</f>
        <v>0</v>
      </c>
      <c r="F1514" s="302"/>
      <c r="G1514" s="302"/>
      <c r="H1514" s="302" t="str">
        <f>IF(LEN(予定価格!G1512)=0,"",IF(AND(LEN(予定価格!G1512)=1,LEN(予定価格!H1512)=1),0,IF(入力表!$F$1951=0,"",入力表!F1524)))</f>
        <v/>
      </c>
      <c r="I1514" s="302"/>
      <c r="J1514" s="303"/>
      <c r="K1514" s="298"/>
      <c r="L1514" s="299"/>
      <c r="M1514" s="299"/>
    </row>
    <row r="1515" spans="1:13" ht="18" hidden="1" customHeight="1" x14ac:dyDescent="0.2">
      <c r="A1515" s="300">
        <f>+入力表!A1525</f>
        <v>0</v>
      </c>
      <c r="B1515" s="301"/>
      <c r="C1515" s="301"/>
      <c r="D1515" s="301"/>
      <c r="E1515" s="302">
        <f>+IF(入力表!F$12=0,入力表!B1525,入力表!J1525)</f>
        <v>0</v>
      </c>
      <c r="F1515" s="302"/>
      <c r="G1515" s="302"/>
      <c r="H1515" s="302" t="str">
        <f>IF(LEN(予定価格!G1513)=0,"",IF(AND(LEN(予定価格!G1513)=1,LEN(予定価格!H1513)=1),0,IF(入力表!$F$1951=0,"",入力表!F1525)))</f>
        <v/>
      </c>
      <c r="I1515" s="302"/>
      <c r="J1515" s="303"/>
      <c r="K1515" s="298"/>
      <c r="L1515" s="299"/>
      <c r="M1515" s="299"/>
    </row>
    <row r="1516" spans="1:13" ht="18" hidden="1" customHeight="1" x14ac:dyDescent="0.2">
      <c r="A1516" s="300">
        <f>+入力表!A1526</f>
        <v>0</v>
      </c>
      <c r="B1516" s="301"/>
      <c r="C1516" s="301"/>
      <c r="D1516" s="301"/>
      <c r="E1516" s="302">
        <f>+IF(入力表!F$12=0,入力表!B1526,入力表!J1526)</f>
        <v>0</v>
      </c>
      <c r="F1516" s="302"/>
      <c r="G1516" s="302"/>
      <c r="H1516" s="302" t="str">
        <f>IF(LEN(予定価格!G1514)=0,"",IF(AND(LEN(予定価格!G1514)=1,LEN(予定価格!H1514)=1),0,IF(入力表!$F$1951=0,"",入力表!F1526)))</f>
        <v/>
      </c>
      <c r="I1516" s="302"/>
      <c r="J1516" s="303"/>
      <c r="K1516" s="298"/>
      <c r="L1516" s="299"/>
      <c r="M1516" s="299"/>
    </row>
    <row r="1517" spans="1:13" ht="18" hidden="1" customHeight="1" x14ac:dyDescent="0.2">
      <c r="A1517" s="300">
        <f>+入力表!A1527</f>
        <v>0</v>
      </c>
      <c r="B1517" s="301"/>
      <c r="C1517" s="301"/>
      <c r="D1517" s="301"/>
      <c r="E1517" s="302">
        <f>+IF(入力表!F$12=0,入力表!B1527,入力表!J1527)</f>
        <v>0</v>
      </c>
      <c r="F1517" s="302"/>
      <c r="G1517" s="302"/>
      <c r="H1517" s="302" t="str">
        <f>IF(LEN(予定価格!G1515)=0,"",IF(AND(LEN(予定価格!G1515)=1,LEN(予定価格!H1515)=1),0,IF(入力表!$F$1951=0,"",入力表!F1527)))</f>
        <v/>
      </c>
      <c r="I1517" s="302"/>
      <c r="J1517" s="303"/>
      <c r="K1517" s="298"/>
      <c r="L1517" s="299"/>
      <c r="M1517" s="299"/>
    </row>
    <row r="1518" spans="1:13" ht="18" hidden="1" customHeight="1" x14ac:dyDescent="0.2">
      <c r="A1518" s="300">
        <f>+入力表!A1528</f>
        <v>0</v>
      </c>
      <c r="B1518" s="301"/>
      <c r="C1518" s="301"/>
      <c r="D1518" s="301"/>
      <c r="E1518" s="302">
        <f>+IF(入力表!F$12=0,入力表!B1528,入力表!J1528)</f>
        <v>0</v>
      </c>
      <c r="F1518" s="302"/>
      <c r="G1518" s="302"/>
      <c r="H1518" s="302" t="str">
        <f>IF(LEN(予定価格!G1516)=0,"",IF(AND(LEN(予定価格!G1516)=1,LEN(予定価格!H1516)=1),0,IF(入力表!$F$1951=0,"",入力表!F1528)))</f>
        <v/>
      </c>
      <c r="I1518" s="302"/>
      <c r="J1518" s="303"/>
      <c r="K1518" s="298"/>
      <c r="L1518" s="299"/>
      <c r="M1518" s="299"/>
    </row>
    <row r="1519" spans="1:13" ht="18" hidden="1" customHeight="1" x14ac:dyDescent="0.2">
      <c r="A1519" s="300">
        <f>+入力表!A1529</f>
        <v>0</v>
      </c>
      <c r="B1519" s="301"/>
      <c r="C1519" s="301"/>
      <c r="D1519" s="301"/>
      <c r="E1519" s="302">
        <f>+IF(入力表!F$12=0,入力表!B1529,入力表!J1529)</f>
        <v>0</v>
      </c>
      <c r="F1519" s="302"/>
      <c r="G1519" s="302"/>
      <c r="H1519" s="302" t="str">
        <f>IF(LEN(予定価格!G1517)=0,"",IF(AND(LEN(予定価格!G1517)=1,LEN(予定価格!H1517)=1),0,IF(入力表!$F$1951=0,"",入力表!F1529)))</f>
        <v/>
      </c>
      <c r="I1519" s="302"/>
      <c r="J1519" s="303"/>
      <c r="K1519" s="298"/>
      <c r="L1519" s="299"/>
      <c r="M1519" s="299"/>
    </row>
    <row r="1520" spans="1:13" ht="18" hidden="1" customHeight="1" x14ac:dyDescent="0.2">
      <c r="A1520" s="300">
        <f>+入力表!A1530</f>
        <v>0</v>
      </c>
      <c r="B1520" s="301"/>
      <c r="C1520" s="301"/>
      <c r="D1520" s="301"/>
      <c r="E1520" s="302">
        <f>+IF(入力表!F$12=0,入力表!B1530,入力表!J1530)</f>
        <v>0</v>
      </c>
      <c r="F1520" s="302"/>
      <c r="G1520" s="302"/>
      <c r="H1520" s="302" t="str">
        <f>IF(LEN(予定価格!G1518)=0,"",IF(AND(LEN(予定価格!G1518)=1,LEN(予定価格!H1518)=1),0,IF(入力表!$F$1951=0,"",入力表!F1530)))</f>
        <v/>
      </c>
      <c r="I1520" s="302"/>
      <c r="J1520" s="303"/>
      <c r="K1520" s="298"/>
      <c r="L1520" s="299"/>
      <c r="M1520" s="299"/>
    </row>
    <row r="1521" spans="1:13" ht="18" hidden="1" customHeight="1" x14ac:dyDescent="0.2">
      <c r="A1521" s="300">
        <f>+入力表!A1531</f>
        <v>0</v>
      </c>
      <c r="B1521" s="301"/>
      <c r="C1521" s="301"/>
      <c r="D1521" s="301"/>
      <c r="E1521" s="302">
        <f>+IF(入力表!F$12=0,入力表!B1531,入力表!J1531)</f>
        <v>0</v>
      </c>
      <c r="F1521" s="302"/>
      <c r="G1521" s="302"/>
      <c r="H1521" s="302" t="str">
        <f>IF(LEN(予定価格!G1519)=0,"",IF(AND(LEN(予定価格!G1519)=1,LEN(予定価格!H1519)=1),0,IF(入力表!$F$1951=0,"",入力表!F1531)))</f>
        <v/>
      </c>
      <c r="I1521" s="302"/>
      <c r="J1521" s="303"/>
      <c r="K1521" s="298">
        <f t="shared" ref="K1521" si="38">SUM(E1522:G1562)</f>
        <v>0</v>
      </c>
      <c r="L1521" s="299">
        <f>K1521*入力表!D2667</f>
        <v>0</v>
      </c>
      <c r="M1521" s="299">
        <f t="shared" ref="M1521" si="39">K1521+L1521</f>
        <v>0</v>
      </c>
    </row>
    <row r="1522" spans="1:13" ht="18" hidden="1" customHeight="1" x14ac:dyDescent="0.2">
      <c r="A1522" s="300">
        <f>+入力表!A1532</f>
        <v>0</v>
      </c>
      <c r="B1522" s="301"/>
      <c r="C1522" s="301"/>
      <c r="D1522" s="301"/>
      <c r="E1522" s="302">
        <f>+IF(入力表!F$12=0,入力表!B1532,入力表!J1532)</f>
        <v>0</v>
      </c>
      <c r="F1522" s="302"/>
      <c r="G1522" s="302"/>
      <c r="H1522" s="302" t="str">
        <f>IF(LEN(予定価格!G1520)=0,"",IF(AND(LEN(予定価格!G1520)=1,LEN(予定価格!H1520)=1),0,IF(入力表!$F$1951=0,"",入力表!F1532)))</f>
        <v/>
      </c>
      <c r="I1522" s="302"/>
      <c r="J1522" s="303"/>
      <c r="K1522" s="298"/>
      <c r="L1522" s="299"/>
      <c r="M1522" s="299"/>
    </row>
    <row r="1523" spans="1:13" ht="18" hidden="1" customHeight="1" x14ac:dyDescent="0.2">
      <c r="A1523" s="300">
        <f>+入力表!A1533</f>
        <v>0</v>
      </c>
      <c r="B1523" s="301"/>
      <c r="C1523" s="301"/>
      <c r="D1523" s="301"/>
      <c r="E1523" s="302">
        <f>+IF(入力表!F$12=0,入力表!B1533,入力表!J1533)</f>
        <v>0</v>
      </c>
      <c r="F1523" s="302"/>
      <c r="G1523" s="302"/>
      <c r="H1523" s="302" t="str">
        <f>IF(LEN(予定価格!G1521)=0,"",IF(AND(LEN(予定価格!G1521)=1,LEN(予定価格!H1521)=1),0,IF(入力表!$F$1951=0,"",入力表!F1533)))</f>
        <v/>
      </c>
      <c r="I1523" s="302"/>
      <c r="J1523" s="303"/>
      <c r="K1523" s="298"/>
      <c r="L1523" s="299"/>
      <c r="M1523" s="299"/>
    </row>
    <row r="1524" spans="1:13" ht="18" hidden="1" customHeight="1" x14ac:dyDescent="0.2">
      <c r="A1524" s="300">
        <f>+入力表!A1534</f>
        <v>0</v>
      </c>
      <c r="B1524" s="301"/>
      <c r="C1524" s="301"/>
      <c r="D1524" s="301"/>
      <c r="E1524" s="302">
        <f>+IF(入力表!F$12=0,入力表!B1534,入力表!J1534)</f>
        <v>0</v>
      </c>
      <c r="F1524" s="302"/>
      <c r="G1524" s="302"/>
      <c r="H1524" s="302" t="str">
        <f>IF(LEN(予定価格!G1522)=0,"",IF(AND(LEN(予定価格!G1522)=1,LEN(予定価格!H1522)=1),0,IF(入力表!$F$1951=0,"",入力表!F1534)))</f>
        <v/>
      </c>
      <c r="I1524" s="302"/>
      <c r="J1524" s="303"/>
      <c r="K1524" s="298"/>
      <c r="L1524" s="299"/>
      <c r="M1524" s="299"/>
    </row>
    <row r="1525" spans="1:13" ht="18" hidden="1" customHeight="1" x14ac:dyDescent="0.2">
      <c r="A1525" s="300">
        <f>+入力表!A1535</f>
        <v>0</v>
      </c>
      <c r="B1525" s="301"/>
      <c r="C1525" s="301"/>
      <c r="D1525" s="301"/>
      <c r="E1525" s="302">
        <f>+IF(入力表!F$12=0,入力表!B1535,入力表!J1535)</f>
        <v>0</v>
      </c>
      <c r="F1525" s="302"/>
      <c r="G1525" s="302"/>
      <c r="H1525" s="302" t="str">
        <f>IF(LEN(予定価格!G1523)=0,"",IF(AND(LEN(予定価格!G1523)=1,LEN(予定価格!H1523)=1),0,IF(入力表!$F$1951=0,"",入力表!F1535)))</f>
        <v/>
      </c>
      <c r="I1525" s="302"/>
      <c r="J1525" s="303"/>
      <c r="K1525" s="298"/>
      <c r="L1525" s="299"/>
      <c r="M1525" s="299"/>
    </row>
    <row r="1526" spans="1:13" ht="18" hidden="1" customHeight="1" x14ac:dyDescent="0.2">
      <c r="A1526" s="300">
        <f>+入力表!A1536</f>
        <v>0</v>
      </c>
      <c r="B1526" s="301"/>
      <c r="C1526" s="301"/>
      <c r="D1526" s="301"/>
      <c r="E1526" s="302">
        <f>+IF(入力表!F$12=0,入力表!B1536,入力表!J1536)</f>
        <v>0</v>
      </c>
      <c r="F1526" s="302"/>
      <c r="G1526" s="302"/>
      <c r="H1526" s="302" t="str">
        <f>IF(LEN(予定価格!G1524)=0,"",IF(AND(LEN(予定価格!G1524)=1,LEN(予定価格!H1524)=1),0,IF(入力表!$F$1951=0,"",入力表!F1536)))</f>
        <v/>
      </c>
      <c r="I1526" s="302"/>
      <c r="J1526" s="303"/>
      <c r="K1526" s="298"/>
      <c r="L1526" s="299"/>
      <c r="M1526" s="299"/>
    </row>
    <row r="1527" spans="1:13" ht="18" hidden="1" customHeight="1" x14ac:dyDescent="0.2">
      <c r="A1527" s="300">
        <f>+入力表!A1537</f>
        <v>0</v>
      </c>
      <c r="B1527" s="301"/>
      <c r="C1527" s="301"/>
      <c r="D1527" s="301"/>
      <c r="E1527" s="302">
        <f>+IF(入力表!F$12=0,入力表!B1537,入力表!J1537)</f>
        <v>0</v>
      </c>
      <c r="F1527" s="302"/>
      <c r="G1527" s="302"/>
      <c r="H1527" s="302" t="str">
        <f>IF(LEN(予定価格!G1525)=0,"",IF(AND(LEN(予定価格!G1525)=1,LEN(予定価格!H1525)=1),0,IF(入力表!$F$1951=0,"",入力表!F1537)))</f>
        <v/>
      </c>
      <c r="I1527" s="302"/>
      <c r="J1527" s="303"/>
      <c r="K1527" s="298"/>
      <c r="L1527" s="299"/>
      <c r="M1527" s="299"/>
    </row>
    <row r="1528" spans="1:13" ht="18" hidden="1" customHeight="1" x14ac:dyDescent="0.2">
      <c r="A1528" s="300">
        <f>+入力表!A1538</f>
        <v>0</v>
      </c>
      <c r="B1528" s="301"/>
      <c r="C1528" s="301"/>
      <c r="D1528" s="301"/>
      <c r="E1528" s="302">
        <f>+IF(入力表!F$12=0,入力表!B1538,入力表!J1538)</f>
        <v>0</v>
      </c>
      <c r="F1528" s="302"/>
      <c r="G1528" s="302"/>
      <c r="H1528" s="302" t="str">
        <f>IF(LEN(予定価格!G1526)=0,"",IF(AND(LEN(予定価格!G1526)=1,LEN(予定価格!H1526)=1),0,IF(入力表!$F$1951=0,"",入力表!F1538)))</f>
        <v/>
      </c>
      <c r="I1528" s="302"/>
      <c r="J1528" s="303"/>
      <c r="K1528" s="298"/>
      <c r="L1528" s="299"/>
      <c r="M1528" s="299"/>
    </row>
    <row r="1529" spans="1:13" ht="18" hidden="1" customHeight="1" x14ac:dyDescent="0.2">
      <c r="A1529" s="300">
        <f>+入力表!A1539</f>
        <v>0</v>
      </c>
      <c r="B1529" s="301"/>
      <c r="C1529" s="301"/>
      <c r="D1529" s="301"/>
      <c r="E1529" s="302">
        <f>+IF(入力表!F$12=0,入力表!B1539,入力表!J1539)</f>
        <v>0</v>
      </c>
      <c r="F1529" s="302"/>
      <c r="G1529" s="302"/>
      <c r="H1529" s="302" t="str">
        <f>IF(LEN(予定価格!G1527)=0,"",IF(AND(LEN(予定価格!G1527)=1,LEN(予定価格!H1527)=1),0,IF(入力表!$F$1951=0,"",入力表!F1539)))</f>
        <v/>
      </c>
      <c r="I1529" s="302"/>
      <c r="J1529" s="303"/>
      <c r="K1529" s="298"/>
      <c r="L1529" s="299"/>
      <c r="M1529" s="299"/>
    </row>
    <row r="1530" spans="1:13" ht="18" hidden="1" customHeight="1" x14ac:dyDescent="0.2">
      <c r="A1530" s="300">
        <f>+入力表!A1540</f>
        <v>0</v>
      </c>
      <c r="B1530" s="301"/>
      <c r="C1530" s="301"/>
      <c r="D1530" s="301"/>
      <c r="E1530" s="302">
        <f>+IF(入力表!F$12=0,入力表!B1540,入力表!J1540)</f>
        <v>0</v>
      </c>
      <c r="F1530" s="302"/>
      <c r="G1530" s="302"/>
      <c r="H1530" s="302" t="str">
        <f>IF(LEN(予定価格!G1528)=0,"",IF(AND(LEN(予定価格!G1528)=1,LEN(予定価格!H1528)=1),0,IF(入力表!$F$1951=0,"",入力表!F1540)))</f>
        <v/>
      </c>
      <c r="I1530" s="302"/>
      <c r="J1530" s="303"/>
      <c r="K1530" s="298"/>
      <c r="L1530" s="299"/>
      <c r="M1530" s="299"/>
    </row>
    <row r="1531" spans="1:13" ht="18" hidden="1" customHeight="1" x14ac:dyDescent="0.2">
      <c r="A1531" s="300">
        <f>+入力表!A1541</f>
        <v>0</v>
      </c>
      <c r="B1531" s="301"/>
      <c r="C1531" s="301"/>
      <c r="D1531" s="301"/>
      <c r="E1531" s="302">
        <f>+IF(入力表!F$12=0,入力表!B1541,入力表!J1541)</f>
        <v>0</v>
      </c>
      <c r="F1531" s="302"/>
      <c r="G1531" s="302"/>
      <c r="H1531" s="302" t="str">
        <f>IF(LEN(予定価格!G1529)=0,"",IF(AND(LEN(予定価格!G1529)=1,LEN(予定価格!H1529)=1),0,IF(入力表!$F$1951=0,"",入力表!F1541)))</f>
        <v/>
      </c>
      <c r="I1531" s="302"/>
      <c r="J1531" s="303"/>
      <c r="K1531" s="298"/>
      <c r="L1531" s="299"/>
      <c r="M1531" s="299"/>
    </row>
    <row r="1532" spans="1:13" ht="18" hidden="1" customHeight="1" x14ac:dyDescent="0.2">
      <c r="A1532" s="300">
        <f>+入力表!A1542</f>
        <v>0</v>
      </c>
      <c r="B1532" s="301"/>
      <c r="C1532" s="301"/>
      <c r="D1532" s="301"/>
      <c r="E1532" s="302">
        <f>+IF(入力表!F$12=0,入力表!B1542,入力表!J1542)</f>
        <v>0</v>
      </c>
      <c r="F1532" s="302"/>
      <c r="G1532" s="302"/>
      <c r="H1532" s="302" t="str">
        <f>IF(LEN(予定価格!G1530)=0,"",IF(AND(LEN(予定価格!G1530)=1,LEN(予定価格!H1530)=1),0,IF(入力表!$F$1951=0,"",入力表!F1542)))</f>
        <v/>
      </c>
      <c r="I1532" s="302"/>
      <c r="J1532" s="303"/>
      <c r="K1532" s="298"/>
      <c r="L1532" s="299"/>
      <c r="M1532" s="299"/>
    </row>
    <row r="1533" spans="1:13" ht="18" hidden="1" customHeight="1" x14ac:dyDescent="0.2">
      <c r="A1533" s="300">
        <f>+入力表!A1543</f>
        <v>0</v>
      </c>
      <c r="B1533" s="301"/>
      <c r="C1533" s="301"/>
      <c r="D1533" s="301"/>
      <c r="E1533" s="302">
        <f>+IF(入力表!F$12=0,入力表!B1543,入力表!J1543)</f>
        <v>0</v>
      </c>
      <c r="F1533" s="302"/>
      <c r="G1533" s="302"/>
      <c r="H1533" s="302" t="str">
        <f>IF(LEN(予定価格!G1531)=0,"",IF(AND(LEN(予定価格!G1531)=1,LEN(予定価格!H1531)=1),0,IF(入力表!$F$1951=0,"",入力表!F1543)))</f>
        <v/>
      </c>
      <c r="I1533" s="302"/>
      <c r="J1533" s="303"/>
      <c r="K1533" s="298"/>
      <c r="L1533" s="299"/>
      <c r="M1533" s="299"/>
    </row>
    <row r="1534" spans="1:13" ht="18" hidden="1" customHeight="1" x14ac:dyDescent="0.2">
      <c r="A1534" s="300">
        <f>+入力表!A1544</f>
        <v>0</v>
      </c>
      <c r="B1534" s="301"/>
      <c r="C1534" s="301"/>
      <c r="D1534" s="301"/>
      <c r="E1534" s="302">
        <f>+IF(入力表!F$12=0,入力表!B1544,入力表!J1544)</f>
        <v>0</v>
      </c>
      <c r="F1534" s="302"/>
      <c r="G1534" s="302"/>
      <c r="H1534" s="302" t="str">
        <f>IF(LEN(予定価格!G1532)=0,"",IF(AND(LEN(予定価格!G1532)=1,LEN(予定価格!H1532)=1),0,IF(入力表!$F$1951=0,"",入力表!F1544)))</f>
        <v/>
      </c>
      <c r="I1534" s="302"/>
      <c r="J1534" s="303"/>
      <c r="K1534" s="298"/>
      <c r="L1534" s="299"/>
      <c r="M1534" s="299"/>
    </row>
    <row r="1535" spans="1:13" ht="18" hidden="1" customHeight="1" x14ac:dyDescent="0.2">
      <c r="A1535" s="300">
        <f>+入力表!A1545</f>
        <v>0</v>
      </c>
      <c r="B1535" s="301"/>
      <c r="C1535" s="301"/>
      <c r="D1535" s="301"/>
      <c r="E1535" s="302">
        <f>+IF(入力表!F$12=0,入力表!B1545,入力表!J1545)</f>
        <v>0</v>
      </c>
      <c r="F1535" s="302"/>
      <c r="G1535" s="302"/>
      <c r="H1535" s="302" t="str">
        <f>IF(LEN(予定価格!G1533)=0,"",IF(AND(LEN(予定価格!G1533)=1,LEN(予定価格!H1533)=1),0,IF(入力表!$F$1951=0,"",入力表!F1545)))</f>
        <v/>
      </c>
      <c r="I1535" s="302"/>
      <c r="J1535" s="303"/>
      <c r="K1535" s="298"/>
      <c r="L1535" s="299"/>
      <c r="M1535" s="299"/>
    </row>
    <row r="1536" spans="1:13" ht="18" hidden="1" customHeight="1" x14ac:dyDescent="0.2">
      <c r="A1536" s="300">
        <f>+入力表!A1546</f>
        <v>0</v>
      </c>
      <c r="B1536" s="301"/>
      <c r="C1536" s="301"/>
      <c r="D1536" s="301"/>
      <c r="E1536" s="302">
        <f>+IF(入力表!F$12=0,入力表!B1546,入力表!J1546)</f>
        <v>0</v>
      </c>
      <c r="F1536" s="302"/>
      <c r="G1536" s="302"/>
      <c r="H1536" s="302" t="str">
        <f>IF(LEN(予定価格!G1534)=0,"",IF(AND(LEN(予定価格!G1534)=1,LEN(予定価格!H1534)=1),0,IF(入力表!$F$1951=0,"",入力表!F1546)))</f>
        <v/>
      </c>
      <c r="I1536" s="302"/>
      <c r="J1536" s="303"/>
      <c r="K1536" s="298"/>
      <c r="L1536" s="299"/>
      <c r="M1536" s="299"/>
    </row>
    <row r="1537" spans="1:13" ht="18" hidden="1" customHeight="1" x14ac:dyDescent="0.2">
      <c r="A1537" s="300">
        <f>+入力表!A1547</f>
        <v>0</v>
      </c>
      <c r="B1537" s="301"/>
      <c r="C1537" s="301"/>
      <c r="D1537" s="301"/>
      <c r="E1537" s="302">
        <f>+IF(入力表!F$12=0,入力表!B1547,入力表!J1547)</f>
        <v>0</v>
      </c>
      <c r="F1537" s="302"/>
      <c r="G1537" s="302"/>
      <c r="H1537" s="302" t="str">
        <f>IF(LEN(予定価格!G1535)=0,"",IF(AND(LEN(予定価格!G1535)=1,LEN(予定価格!H1535)=1),0,IF(入力表!$F$1951=0,"",入力表!F1547)))</f>
        <v/>
      </c>
      <c r="I1537" s="302"/>
      <c r="J1537" s="303"/>
      <c r="K1537" s="298"/>
      <c r="L1537" s="299"/>
      <c r="M1537" s="299"/>
    </row>
    <row r="1538" spans="1:13" ht="18" hidden="1" customHeight="1" x14ac:dyDescent="0.2">
      <c r="A1538" s="300">
        <f>+入力表!A1548</f>
        <v>0</v>
      </c>
      <c r="B1538" s="301"/>
      <c r="C1538" s="301"/>
      <c r="D1538" s="301"/>
      <c r="E1538" s="302">
        <f>+IF(入力表!F$12=0,入力表!B1548,入力表!J1548)</f>
        <v>0</v>
      </c>
      <c r="F1538" s="302"/>
      <c r="G1538" s="302"/>
      <c r="H1538" s="302" t="str">
        <f>IF(LEN(予定価格!G1536)=0,"",IF(AND(LEN(予定価格!G1536)=1,LEN(予定価格!H1536)=1),0,IF(入力表!$F$1951=0,"",入力表!F1548)))</f>
        <v/>
      </c>
      <c r="I1538" s="302"/>
      <c r="J1538" s="303"/>
      <c r="K1538" s="298"/>
      <c r="L1538" s="299"/>
      <c r="M1538" s="299"/>
    </row>
    <row r="1539" spans="1:13" ht="18" hidden="1" customHeight="1" x14ac:dyDescent="0.2">
      <c r="A1539" s="300">
        <f>+入力表!A1549</f>
        <v>0</v>
      </c>
      <c r="B1539" s="301"/>
      <c r="C1539" s="301"/>
      <c r="D1539" s="301"/>
      <c r="E1539" s="302">
        <f>+IF(入力表!F$12=0,入力表!B1549,入力表!J1549)</f>
        <v>0</v>
      </c>
      <c r="F1539" s="302"/>
      <c r="G1539" s="302"/>
      <c r="H1539" s="302" t="str">
        <f>IF(LEN(予定価格!G1537)=0,"",IF(AND(LEN(予定価格!G1537)=1,LEN(予定価格!H1537)=1),0,IF(入力表!$F$1951=0,"",入力表!F1549)))</f>
        <v/>
      </c>
      <c r="I1539" s="302"/>
      <c r="J1539" s="303"/>
      <c r="K1539" s="298"/>
      <c r="L1539" s="299"/>
      <c r="M1539" s="299"/>
    </row>
    <row r="1540" spans="1:13" ht="18" hidden="1" customHeight="1" x14ac:dyDescent="0.2">
      <c r="A1540" s="300">
        <f>+入力表!A1550</f>
        <v>0</v>
      </c>
      <c r="B1540" s="301"/>
      <c r="C1540" s="301"/>
      <c r="D1540" s="301"/>
      <c r="E1540" s="302">
        <f>+IF(入力表!F$12=0,入力表!B1550,入力表!J1550)</f>
        <v>0</v>
      </c>
      <c r="F1540" s="302"/>
      <c r="G1540" s="302"/>
      <c r="H1540" s="302" t="str">
        <f>IF(LEN(予定価格!G1538)=0,"",IF(AND(LEN(予定価格!G1538)=1,LEN(予定価格!H1538)=1),0,IF(入力表!$F$1951=0,"",入力表!F1550)))</f>
        <v/>
      </c>
      <c r="I1540" s="302"/>
      <c r="J1540" s="303"/>
      <c r="K1540" s="298"/>
      <c r="L1540" s="299"/>
      <c r="M1540" s="299"/>
    </row>
    <row r="1541" spans="1:13" ht="18" hidden="1" customHeight="1" x14ac:dyDescent="0.2">
      <c r="A1541" s="300">
        <f>+入力表!A1551</f>
        <v>0</v>
      </c>
      <c r="B1541" s="301"/>
      <c r="C1541" s="301"/>
      <c r="D1541" s="301"/>
      <c r="E1541" s="302">
        <f>+IF(入力表!F$12=0,入力表!B1551,入力表!J1551)</f>
        <v>0</v>
      </c>
      <c r="F1541" s="302"/>
      <c r="G1541" s="302"/>
      <c r="H1541" s="302" t="str">
        <f>IF(LEN(予定価格!G1539)=0,"",IF(AND(LEN(予定価格!G1539)=1,LEN(予定価格!H1539)=1),0,IF(入力表!$F$1951=0,"",入力表!F1551)))</f>
        <v/>
      </c>
      <c r="I1541" s="302"/>
      <c r="J1541" s="303"/>
      <c r="K1541" s="298"/>
      <c r="L1541" s="299"/>
      <c r="M1541" s="299"/>
    </row>
    <row r="1542" spans="1:13" ht="18" hidden="1" customHeight="1" x14ac:dyDescent="0.2">
      <c r="A1542" s="300">
        <f>+入力表!A1552</f>
        <v>0</v>
      </c>
      <c r="B1542" s="301"/>
      <c r="C1542" s="301"/>
      <c r="D1542" s="301"/>
      <c r="E1542" s="302">
        <f>+IF(入力表!F$12=0,入力表!B1552,入力表!J1552)</f>
        <v>0</v>
      </c>
      <c r="F1542" s="302"/>
      <c r="G1542" s="302"/>
      <c r="H1542" s="302" t="str">
        <f>IF(LEN(予定価格!G1540)=0,"",IF(AND(LEN(予定価格!G1540)=1,LEN(予定価格!H1540)=1),0,IF(入力表!$F$1951=0,"",入力表!F1552)))</f>
        <v/>
      </c>
      <c r="I1542" s="302"/>
      <c r="J1542" s="303"/>
      <c r="K1542" s="298"/>
      <c r="L1542" s="299"/>
      <c r="M1542" s="299"/>
    </row>
    <row r="1543" spans="1:13" ht="18" hidden="1" customHeight="1" x14ac:dyDescent="0.2">
      <c r="A1543" s="300">
        <f>+入力表!A1553</f>
        <v>0</v>
      </c>
      <c r="B1543" s="301"/>
      <c r="C1543" s="301"/>
      <c r="D1543" s="301"/>
      <c r="E1543" s="302">
        <f>+IF(入力表!F$12=0,入力表!B1553,入力表!J1553)</f>
        <v>0</v>
      </c>
      <c r="F1543" s="302"/>
      <c r="G1543" s="302"/>
      <c r="H1543" s="302" t="str">
        <f>IF(LEN(予定価格!G1541)=0,"",IF(AND(LEN(予定価格!G1541)=1,LEN(予定価格!H1541)=1),0,IF(入力表!$F$1951=0,"",入力表!F1553)))</f>
        <v/>
      </c>
      <c r="I1543" s="302"/>
      <c r="J1543" s="303"/>
      <c r="K1543" s="298"/>
      <c r="L1543" s="299"/>
      <c r="M1543" s="299"/>
    </row>
    <row r="1544" spans="1:13" ht="18" hidden="1" customHeight="1" x14ac:dyDescent="0.2">
      <c r="A1544" s="300">
        <f>+入力表!A1554</f>
        <v>0</v>
      </c>
      <c r="B1544" s="301"/>
      <c r="C1544" s="301"/>
      <c r="D1544" s="301"/>
      <c r="E1544" s="302">
        <f>+IF(入力表!F$12=0,入力表!B1554,入力表!J1554)</f>
        <v>0</v>
      </c>
      <c r="F1544" s="302"/>
      <c r="G1544" s="302"/>
      <c r="H1544" s="302" t="str">
        <f>IF(LEN(予定価格!G1542)=0,"",IF(AND(LEN(予定価格!G1542)=1,LEN(予定価格!H1542)=1),0,IF(入力表!$F$1951=0,"",入力表!F1554)))</f>
        <v/>
      </c>
      <c r="I1544" s="302"/>
      <c r="J1544" s="303"/>
      <c r="K1544" s="298"/>
      <c r="L1544" s="299"/>
      <c r="M1544" s="299"/>
    </row>
    <row r="1545" spans="1:13" ht="18" hidden="1" customHeight="1" x14ac:dyDescent="0.2">
      <c r="A1545" s="300">
        <f>+入力表!A1555</f>
        <v>0</v>
      </c>
      <c r="B1545" s="301"/>
      <c r="C1545" s="301"/>
      <c r="D1545" s="301"/>
      <c r="E1545" s="302">
        <f>+IF(入力表!F$12=0,入力表!B1555,入力表!J1555)</f>
        <v>0</v>
      </c>
      <c r="F1545" s="302"/>
      <c r="G1545" s="302"/>
      <c r="H1545" s="302" t="str">
        <f>IF(LEN(予定価格!G1543)=0,"",IF(AND(LEN(予定価格!G1543)=1,LEN(予定価格!H1543)=1),0,IF(入力表!$F$1951=0,"",入力表!F1555)))</f>
        <v/>
      </c>
      <c r="I1545" s="302"/>
      <c r="J1545" s="303"/>
      <c r="K1545" s="298"/>
      <c r="L1545" s="299"/>
      <c r="M1545" s="299"/>
    </row>
    <row r="1546" spans="1:13" ht="18" hidden="1" customHeight="1" x14ac:dyDescent="0.2">
      <c r="A1546" s="300">
        <f>+入力表!A1556</f>
        <v>0</v>
      </c>
      <c r="B1546" s="301"/>
      <c r="C1546" s="301"/>
      <c r="D1546" s="301"/>
      <c r="E1546" s="302">
        <f>+IF(入力表!F$12=0,入力表!B1556,入力表!J1556)</f>
        <v>0</v>
      </c>
      <c r="F1546" s="302"/>
      <c r="G1546" s="302"/>
      <c r="H1546" s="302" t="str">
        <f>IF(LEN(予定価格!G1544)=0,"",IF(AND(LEN(予定価格!G1544)=1,LEN(予定価格!H1544)=1),0,IF(入力表!$F$1951=0,"",入力表!F1556)))</f>
        <v/>
      </c>
      <c r="I1546" s="302"/>
      <c r="J1546" s="303"/>
      <c r="K1546" s="298"/>
      <c r="L1546" s="299"/>
      <c r="M1546" s="299"/>
    </row>
    <row r="1547" spans="1:13" ht="18" hidden="1" customHeight="1" x14ac:dyDescent="0.2">
      <c r="A1547" s="300">
        <f>+入力表!A1557</f>
        <v>0</v>
      </c>
      <c r="B1547" s="301"/>
      <c r="C1547" s="301"/>
      <c r="D1547" s="301"/>
      <c r="E1547" s="302">
        <f>+IF(入力表!F$12=0,入力表!B1557,入力表!J1557)</f>
        <v>0</v>
      </c>
      <c r="F1547" s="302"/>
      <c r="G1547" s="302"/>
      <c r="H1547" s="302" t="str">
        <f>IF(LEN(予定価格!G1545)=0,"",IF(AND(LEN(予定価格!G1545)=1,LEN(予定価格!H1545)=1),0,IF(入力表!$F$1951=0,"",入力表!F1557)))</f>
        <v/>
      </c>
      <c r="I1547" s="302"/>
      <c r="J1547" s="303"/>
      <c r="K1547" s="298"/>
      <c r="L1547" s="299"/>
      <c r="M1547" s="299"/>
    </row>
    <row r="1548" spans="1:13" ht="18" hidden="1" customHeight="1" x14ac:dyDescent="0.2">
      <c r="A1548" s="300">
        <f>+入力表!A1558</f>
        <v>0</v>
      </c>
      <c r="B1548" s="301"/>
      <c r="C1548" s="301"/>
      <c r="D1548" s="301"/>
      <c r="E1548" s="302">
        <f>+IF(入力表!F$12=0,入力表!B1558,入力表!J1558)</f>
        <v>0</v>
      </c>
      <c r="F1548" s="302"/>
      <c r="G1548" s="302"/>
      <c r="H1548" s="302" t="str">
        <f>IF(LEN(予定価格!G1546)=0,"",IF(AND(LEN(予定価格!G1546)=1,LEN(予定価格!H1546)=1),0,IF(入力表!$F$1951=0,"",入力表!F1558)))</f>
        <v/>
      </c>
      <c r="I1548" s="302"/>
      <c r="J1548" s="303"/>
      <c r="K1548" s="298"/>
      <c r="L1548" s="299"/>
      <c r="M1548" s="299"/>
    </row>
    <row r="1549" spans="1:13" ht="18" hidden="1" customHeight="1" x14ac:dyDescent="0.2">
      <c r="A1549" s="300">
        <f>+入力表!A1559</f>
        <v>0</v>
      </c>
      <c r="B1549" s="301"/>
      <c r="C1549" s="301"/>
      <c r="D1549" s="301"/>
      <c r="E1549" s="302">
        <f>+IF(入力表!F$12=0,入力表!B1559,入力表!J1559)</f>
        <v>0</v>
      </c>
      <c r="F1549" s="302"/>
      <c r="G1549" s="302"/>
      <c r="H1549" s="302" t="str">
        <f>IF(LEN(予定価格!G1547)=0,"",IF(AND(LEN(予定価格!G1547)=1,LEN(予定価格!H1547)=1),0,IF(入力表!$F$1951=0,"",入力表!F1559)))</f>
        <v/>
      </c>
      <c r="I1549" s="302"/>
      <c r="J1549" s="303"/>
      <c r="K1549" s="298"/>
      <c r="L1549" s="299"/>
      <c r="M1549" s="299"/>
    </row>
    <row r="1550" spans="1:13" ht="18" hidden="1" customHeight="1" x14ac:dyDescent="0.2">
      <c r="A1550" s="300">
        <f>+入力表!A1560</f>
        <v>0</v>
      </c>
      <c r="B1550" s="301"/>
      <c r="C1550" s="301"/>
      <c r="D1550" s="301"/>
      <c r="E1550" s="302">
        <f>+IF(入力表!F$12=0,入力表!B1560,入力表!J1560)</f>
        <v>0</v>
      </c>
      <c r="F1550" s="302"/>
      <c r="G1550" s="302"/>
      <c r="H1550" s="302" t="str">
        <f>IF(LEN(予定価格!G1548)=0,"",IF(AND(LEN(予定価格!G1548)=1,LEN(予定価格!H1548)=1),0,IF(入力表!$F$1951=0,"",入力表!F1560)))</f>
        <v/>
      </c>
      <c r="I1550" s="302"/>
      <c r="J1550" s="303"/>
      <c r="K1550" s="298"/>
      <c r="L1550" s="299"/>
      <c r="M1550" s="299"/>
    </row>
    <row r="1551" spans="1:13" ht="18" hidden="1" customHeight="1" x14ac:dyDescent="0.2">
      <c r="A1551" s="300">
        <f>+入力表!A1561</f>
        <v>0</v>
      </c>
      <c r="B1551" s="301"/>
      <c r="C1551" s="301"/>
      <c r="D1551" s="301"/>
      <c r="E1551" s="302">
        <f>+IF(入力表!F$12=0,入力表!B1561,入力表!J1561)</f>
        <v>0</v>
      </c>
      <c r="F1551" s="302"/>
      <c r="G1551" s="302"/>
      <c r="H1551" s="302" t="str">
        <f>IF(LEN(予定価格!G1549)=0,"",IF(AND(LEN(予定価格!G1549)=1,LEN(予定価格!H1549)=1),0,IF(入力表!$F$1951=0,"",入力表!F1561)))</f>
        <v/>
      </c>
      <c r="I1551" s="302"/>
      <c r="J1551" s="303"/>
      <c r="K1551" s="298"/>
      <c r="L1551" s="299"/>
      <c r="M1551" s="299"/>
    </row>
    <row r="1552" spans="1:13" ht="18" hidden="1" customHeight="1" x14ac:dyDescent="0.2">
      <c r="A1552" s="300">
        <f>+入力表!A1562</f>
        <v>0</v>
      </c>
      <c r="B1552" s="301"/>
      <c r="C1552" s="301"/>
      <c r="D1552" s="301"/>
      <c r="E1552" s="302">
        <f>+IF(入力表!F$12=0,入力表!B1562,入力表!J1562)</f>
        <v>0</v>
      </c>
      <c r="F1552" s="302"/>
      <c r="G1552" s="302"/>
      <c r="H1552" s="302" t="str">
        <f>IF(LEN(予定価格!G1550)=0,"",IF(AND(LEN(予定価格!G1550)=1,LEN(予定価格!H1550)=1),0,IF(入力表!$F$1951=0,"",入力表!F1562)))</f>
        <v/>
      </c>
      <c r="I1552" s="302"/>
      <c r="J1552" s="303"/>
      <c r="K1552" s="298"/>
      <c r="L1552" s="299"/>
      <c r="M1552" s="299"/>
    </row>
    <row r="1553" spans="1:13" ht="18" hidden="1" customHeight="1" x14ac:dyDescent="0.2">
      <c r="A1553" s="300">
        <f>+入力表!A1563</f>
        <v>0</v>
      </c>
      <c r="B1553" s="301"/>
      <c r="C1553" s="301"/>
      <c r="D1553" s="301"/>
      <c r="E1553" s="302">
        <f>+IF(入力表!F$12=0,入力表!B1563,入力表!J1563)</f>
        <v>0</v>
      </c>
      <c r="F1553" s="302"/>
      <c r="G1553" s="302"/>
      <c r="H1553" s="302" t="str">
        <f>IF(LEN(予定価格!G1551)=0,"",IF(AND(LEN(予定価格!G1551)=1,LEN(予定価格!H1551)=1),0,IF(入力表!$F$1951=0,"",入力表!F1563)))</f>
        <v/>
      </c>
      <c r="I1553" s="302"/>
      <c r="J1553" s="303"/>
      <c r="K1553" s="298"/>
      <c r="L1553" s="299"/>
      <c r="M1553" s="299"/>
    </row>
    <row r="1554" spans="1:13" ht="18" hidden="1" customHeight="1" x14ac:dyDescent="0.2">
      <c r="A1554" s="300">
        <f>+入力表!A1564</f>
        <v>0</v>
      </c>
      <c r="B1554" s="301"/>
      <c r="C1554" s="301"/>
      <c r="D1554" s="301"/>
      <c r="E1554" s="302">
        <f>+IF(入力表!F$12=0,入力表!B1564,入力表!J1564)</f>
        <v>0</v>
      </c>
      <c r="F1554" s="302"/>
      <c r="G1554" s="302"/>
      <c r="H1554" s="302" t="str">
        <f>IF(LEN(予定価格!G1552)=0,"",IF(AND(LEN(予定価格!G1552)=1,LEN(予定価格!H1552)=1),0,IF(入力表!$F$1951=0,"",入力表!F1564)))</f>
        <v/>
      </c>
      <c r="I1554" s="302"/>
      <c r="J1554" s="303"/>
      <c r="K1554" s="298"/>
      <c r="L1554" s="299"/>
      <c r="M1554" s="299"/>
    </row>
    <row r="1555" spans="1:13" ht="18" hidden="1" customHeight="1" x14ac:dyDescent="0.2">
      <c r="A1555" s="300">
        <f>+入力表!A1565</f>
        <v>0</v>
      </c>
      <c r="B1555" s="301"/>
      <c r="C1555" s="301"/>
      <c r="D1555" s="301"/>
      <c r="E1555" s="302">
        <f>+IF(入力表!F$12=0,入力表!B1565,入力表!J1565)</f>
        <v>0</v>
      </c>
      <c r="F1555" s="302"/>
      <c r="G1555" s="302"/>
      <c r="H1555" s="302" t="str">
        <f>IF(LEN(予定価格!G1553)=0,"",IF(AND(LEN(予定価格!G1553)=1,LEN(予定価格!H1553)=1),0,IF(入力表!$F$1951=0,"",入力表!F1565)))</f>
        <v/>
      </c>
      <c r="I1555" s="302"/>
      <c r="J1555" s="303"/>
      <c r="K1555" s="298"/>
      <c r="L1555" s="299"/>
      <c r="M1555" s="299"/>
    </row>
    <row r="1556" spans="1:13" ht="18" hidden="1" customHeight="1" x14ac:dyDescent="0.2">
      <c r="A1556" s="300">
        <f>+入力表!A1566</f>
        <v>0</v>
      </c>
      <c r="B1556" s="301"/>
      <c r="C1556" s="301"/>
      <c r="D1556" s="301"/>
      <c r="E1556" s="302">
        <f>+IF(入力表!F$12=0,入力表!B1566,入力表!J1566)</f>
        <v>0</v>
      </c>
      <c r="F1556" s="302"/>
      <c r="G1556" s="302"/>
      <c r="H1556" s="302" t="str">
        <f>IF(LEN(予定価格!G1554)=0,"",IF(AND(LEN(予定価格!G1554)=1,LEN(予定価格!H1554)=1),0,IF(入力表!$F$1951=0,"",入力表!F1566)))</f>
        <v/>
      </c>
      <c r="I1556" s="302"/>
      <c r="J1556" s="303"/>
      <c r="K1556" s="298"/>
      <c r="L1556" s="299"/>
      <c r="M1556" s="299"/>
    </row>
    <row r="1557" spans="1:13" ht="18" hidden="1" customHeight="1" x14ac:dyDescent="0.2">
      <c r="A1557" s="300">
        <f>+入力表!A1567</f>
        <v>0</v>
      </c>
      <c r="B1557" s="301"/>
      <c r="C1557" s="301"/>
      <c r="D1557" s="301"/>
      <c r="E1557" s="302">
        <f>+IF(入力表!F$12=0,入力表!B1567,入力表!J1567)</f>
        <v>0</v>
      </c>
      <c r="F1557" s="302"/>
      <c r="G1557" s="302"/>
      <c r="H1557" s="302" t="str">
        <f>IF(LEN(予定価格!G1555)=0,"",IF(AND(LEN(予定価格!G1555)=1,LEN(予定価格!H1555)=1),0,IF(入力表!$F$1951=0,"",入力表!F1567)))</f>
        <v/>
      </c>
      <c r="I1557" s="302"/>
      <c r="J1557" s="303"/>
      <c r="K1557" s="298"/>
      <c r="L1557" s="299"/>
      <c r="M1557" s="299"/>
    </row>
    <row r="1558" spans="1:13" ht="18" hidden="1" customHeight="1" x14ac:dyDescent="0.2">
      <c r="A1558" s="300">
        <f>+入力表!A1568</f>
        <v>0</v>
      </c>
      <c r="B1558" s="301"/>
      <c r="C1558" s="301"/>
      <c r="D1558" s="301"/>
      <c r="E1558" s="302">
        <f>+IF(入力表!F$12=0,入力表!B1568,入力表!J1568)</f>
        <v>0</v>
      </c>
      <c r="F1558" s="302"/>
      <c r="G1558" s="302"/>
      <c r="H1558" s="302" t="str">
        <f>IF(LEN(予定価格!G1556)=0,"",IF(AND(LEN(予定価格!G1556)=1,LEN(予定価格!H1556)=1),0,IF(入力表!$F$1951=0,"",入力表!F1568)))</f>
        <v/>
      </c>
      <c r="I1558" s="302"/>
      <c r="J1558" s="303"/>
      <c r="K1558" s="298"/>
      <c r="L1558" s="299"/>
      <c r="M1558" s="299"/>
    </row>
    <row r="1559" spans="1:13" ht="18" hidden="1" customHeight="1" x14ac:dyDescent="0.2">
      <c r="A1559" s="300">
        <f>+入力表!A1569</f>
        <v>0</v>
      </c>
      <c r="B1559" s="301"/>
      <c r="C1559" s="301"/>
      <c r="D1559" s="301"/>
      <c r="E1559" s="302">
        <f>+IF(入力表!F$12=0,入力表!B1569,入力表!J1569)</f>
        <v>0</v>
      </c>
      <c r="F1559" s="302"/>
      <c r="G1559" s="302"/>
      <c r="H1559" s="302" t="str">
        <f>IF(LEN(予定価格!G1557)=0,"",IF(AND(LEN(予定価格!G1557)=1,LEN(予定価格!H1557)=1),0,IF(入力表!$F$1951=0,"",入力表!F1569)))</f>
        <v/>
      </c>
      <c r="I1559" s="302"/>
      <c r="J1559" s="303"/>
      <c r="K1559" s="298"/>
      <c r="L1559" s="299"/>
      <c r="M1559" s="299"/>
    </row>
    <row r="1560" spans="1:13" ht="18" hidden="1" customHeight="1" x14ac:dyDescent="0.2">
      <c r="A1560" s="300">
        <f>+入力表!A1570</f>
        <v>0</v>
      </c>
      <c r="B1560" s="301"/>
      <c r="C1560" s="301"/>
      <c r="D1560" s="301"/>
      <c r="E1560" s="302">
        <f>+IF(入力表!F$12=0,入力表!B1570,入力表!J1570)</f>
        <v>0</v>
      </c>
      <c r="F1560" s="302"/>
      <c r="G1560" s="302"/>
      <c r="H1560" s="302" t="str">
        <f>IF(LEN(予定価格!G1558)=0,"",IF(AND(LEN(予定価格!G1558)=1,LEN(予定価格!H1558)=1),0,IF(入力表!$F$1951=0,"",入力表!F1570)))</f>
        <v/>
      </c>
      <c r="I1560" s="302"/>
      <c r="J1560" s="303"/>
      <c r="K1560" s="298"/>
      <c r="L1560" s="299"/>
      <c r="M1560" s="299"/>
    </row>
    <row r="1561" spans="1:13" ht="18" hidden="1" customHeight="1" x14ac:dyDescent="0.2">
      <c r="A1561" s="300">
        <f>+入力表!A1571</f>
        <v>0</v>
      </c>
      <c r="B1561" s="301"/>
      <c r="C1561" s="301"/>
      <c r="D1561" s="301"/>
      <c r="E1561" s="302">
        <f>+IF(入力表!F$12=0,入力表!B1571,入力表!J1571)</f>
        <v>0</v>
      </c>
      <c r="F1561" s="302"/>
      <c r="G1561" s="302"/>
      <c r="H1561" s="302" t="str">
        <f>IF(LEN(予定価格!G1559)=0,"",IF(AND(LEN(予定価格!G1559)=1,LEN(予定価格!H1559)=1),0,IF(入力表!$F$1951=0,"",入力表!F1571)))</f>
        <v/>
      </c>
      <c r="I1561" s="302"/>
      <c r="J1561" s="303"/>
      <c r="K1561" s="298"/>
      <c r="L1561" s="299"/>
      <c r="M1561" s="299"/>
    </row>
    <row r="1562" spans="1:13" ht="18" hidden="1" customHeight="1" x14ac:dyDescent="0.2">
      <c r="A1562" s="300">
        <f>+入力表!A1572</f>
        <v>0</v>
      </c>
      <c r="B1562" s="301"/>
      <c r="C1562" s="301"/>
      <c r="D1562" s="301"/>
      <c r="E1562" s="302">
        <f>+IF(入力表!F$12=0,入力表!B1572,入力表!J1572)</f>
        <v>0</v>
      </c>
      <c r="F1562" s="302"/>
      <c r="G1562" s="302"/>
      <c r="H1562" s="302" t="str">
        <f>IF(LEN(予定価格!G1560)=0,"",IF(AND(LEN(予定価格!G1560)=1,LEN(予定価格!H1560)=1),0,IF(入力表!$F$1951=0,"",入力表!F1572)))</f>
        <v/>
      </c>
      <c r="I1562" s="302"/>
      <c r="J1562" s="303"/>
      <c r="K1562" s="298"/>
      <c r="L1562" s="299"/>
      <c r="M1562" s="299"/>
    </row>
    <row r="1563" spans="1:13" ht="18" hidden="1" customHeight="1" x14ac:dyDescent="0.2">
      <c r="A1563" s="300">
        <f>+入力表!A1573</f>
        <v>0</v>
      </c>
      <c r="B1563" s="301"/>
      <c r="C1563" s="301"/>
      <c r="D1563" s="301"/>
      <c r="E1563" s="302">
        <f>+IF(入力表!F$12=0,入力表!B1573,入力表!J1573)</f>
        <v>0</v>
      </c>
      <c r="F1563" s="302"/>
      <c r="G1563" s="302"/>
      <c r="H1563" s="302" t="str">
        <f>IF(LEN(予定価格!G1561)=0,"",IF(AND(LEN(予定価格!G1561)=1,LEN(予定価格!H1561)=1),0,IF(入力表!$F$1951=0,"",入力表!F1573)))</f>
        <v/>
      </c>
      <c r="I1563" s="302"/>
      <c r="J1563" s="303"/>
      <c r="K1563" s="298">
        <f t="shared" ref="K1563" si="40">SUM(E1564:G1604)</f>
        <v>0</v>
      </c>
      <c r="L1563" s="299">
        <f>K1563*入力表!D2709</f>
        <v>0</v>
      </c>
      <c r="M1563" s="299">
        <f t="shared" ref="M1563" si="41">K1563+L1563</f>
        <v>0</v>
      </c>
    </row>
    <row r="1564" spans="1:13" ht="18" hidden="1" customHeight="1" x14ac:dyDescent="0.2">
      <c r="A1564" s="300">
        <f>+入力表!A1574</f>
        <v>0</v>
      </c>
      <c r="B1564" s="301"/>
      <c r="C1564" s="301"/>
      <c r="D1564" s="301"/>
      <c r="E1564" s="302">
        <f>+IF(入力表!F$12=0,入力表!B1574,入力表!J1574)</f>
        <v>0</v>
      </c>
      <c r="F1564" s="302"/>
      <c r="G1564" s="302"/>
      <c r="H1564" s="302" t="str">
        <f>IF(LEN(予定価格!G1562)=0,"",IF(AND(LEN(予定価格!G1562)=1,LEN(予定価格!H1562)=1),0,IF(入力表!$F$1951=0,"",入力表!F1574)))</f>
        <v/>
      </c>
      <c r="I1564" s="302"/>
      <c r="J1564" s="303"/>
      <c r="K1564" s="298"/>
      <c r="L1564" s="299"/>
      <c r="M1564" s="299"/>
    </row>
    <row r="1565" spans="1:13" ht="18" hidden="1" customHeight="1" x14ac:dyDescent="0.2">
      <c r="A1565" s="300">
        <f>+入力表!A1575</f>
        <v>0</v>
      </c>
      <c r="B1565" s="301"/>
      <c r="C1565" s="301"/>
      <c r="D1565" s="301"/>
      <c r="E1565" s="302">
        <f>+IF(入力表!F$12=0,入力表!B1575,入力表!J1575)</f>
        <v>0</v>
      </c>
      <c r="F1565" s="302"/>
      <c r="G1565" s="302"/>
      <c r="H1565" s="302" t="str">
        <f>IF(LEN(予定価格!G1563)=0,"",IF(AND(LEN(予定価格!G1563)=1,LEN(予定価格!H1563)=1),0,IF(入力表!$F$1951=0,"",入力表!F1575)))</f>
        <v/>
      </c>
      <c r="I1565" s="302"/>
      <c r="J1565" s="303"/>
      <c r="K1565" s="298"/>
      <c r="L1565" s="299"/>
      <c r="M1565" s="299"/>
    </row>
    <row r="1566" spans="1:13" ht="18" hidden="1" customHeight="1" x14ac:dyDescent="0.2">
      <c r="A1566" s="300">
        <f>+入力表!A1576</f>
        <v>0</v>
      </c>
      <c r="B1566" s="301"/>
      <c r="C1566" s="301"/>
      <c r="D1566" s="301"/>
      <c r="E1566" s="302">
        <f>+IF(入力表!F$12=0,入力表!B1576,入力表!J1576)</f>
        <v>0</v>
      </c>
      <c r="F1566" s="302"/>
      <c r="G1566" s="302"/>
      <c r="H1566" s="302" t="str">
        <f>IF(LEN(予定価格!G1564)=0,"",IF(AND(LEN(予定価格!G1564)=1,LEN(予定価格!H1564)=1),0,IF(入力表!$F$1951=0,"",入力表!F1576)))</f>
        <v/>
      </c>
      <c r="I1566" s="302"/>
      <c r="J1566" s="303"/>
      <c r="K1566" s="298"/>
      <c r="L1566" s="299"/>
      <c r="M1566" s="299"/>
    </row>
    <row r="1567" spans="1:13" ht="18" hidden="1" customHeight="1" x14ac:dyDescent="0.2">
      <c r="A1567" s="300">
        <f>+入力表!A1577</f>
        <v>0</v>
      </c>
      <c r="B1567" s="301"/>
      <c r="C1567" s="301"/>
      <c r="D1567" s="301"/>
      <c r="E1567" s="302">
        <f>+IF(入力表!F$12=0,入力表!B1577,入力表!J1577)</f>
        <v>0</v>
      </c>
      <c r="F1567" s="302"/>
      <c r="G1567" s="302"/>
      <c r="H1567" s="302" t="str">
        <f>IF(LEN(予定価格!G1565)=0,"",IF(AND(LEN(予定価格!G1565)=1,LEN(予定価格!H1565)=1),0,IF(入力表!$F$1951=0,"",入力表!F1577)))</f>
        <v/>
      </c>
      <c r="I1567" s="302"/>
      <c r="J1567" s="303"/>
      <c r="K1567" s="298"/>
      <c r="L1567" s="299"/>
      <c r="M1567" s="299"/>
    </row>
    <row r="1568" spans="1:13" ht="18" hidden="1" customHeight="1" x14ac:dyDescent="0.2">
      <c r="A1568" s="300">
        <f>+入力表!A1578</f>
        <v>0</v>
      </c>
      <c r="B1568" s="301"/>
      <c r="C1568" s="301"/>
      <c r="D1568" s="301"/>
      <c r="E1568" s="302">
        <f>+IF(入力表!F$12=0,入力表!B1578,入力表!J1578)</f>
        <v>0</v>
      </c>
      <c r="F1568" s="302"/>
      <c r="G1568" s="302"/>
      <c r="H1568" s="302" t="str">
        <f>IF(LEN(予定価格!G1566)=0,"",IF(AND(LEN(予定価格!G1566)=1,LEN(予定価格!H1566)=1),0,IF(入力表!$F$1951=0,"",入力表!F1578)))</f>
        <v/>
      </c>
      <c r="I1568" s="302"/>
      <c r="J1568" s="303"/>
      <c r="K1568" s="298"/>
      <c r="L1568" s="299"/>
      <c r="M1568" s="299"/>
    </row>
    <row r="1569" spans="1:13" ht="18" hidden="1" customHeight="1" x14ac:dyDescent="0.2">
      <c r="A1569" s="300">
        <f>+入力表!A1579</f>
        <v>0</v>
      </c>
      <c r="B1569" s="301"/>
      <c r="C1569" s="301"/>
      <c r="D1569" s="301"/>
      <c r="E1569" s="302">
        <f>+IF(入力表!F$12=0,入力表!B1579,入力表!J1579)</f>
        <v>0</v>
      </c>
      <c r="F1569" s="302"/>
      <c r="G1569" s="302"/>
      <c r="H1569" s="302" t="str">
        <f>IF(LEN(予定価格!G1567)=0,"",IF(AND(LEN(予定価格!G1567)=1,LEN(予定価格!H1567)=1),0,IF(入力表!$F$1951=0,"",入力表!F1579)))</f>
        <v/>
      </c>
      <c r="I1569" s="302"/>
      <c r="J1569" s="303"/>
      <c r="K1569" s="298"/>
      <c r="L1569" s="299"/>
      <c r="M1569" s="299"/>
    </row>
    <row r="1570" spans="1:13" ht="18" hidden="1" customHeight="1" x14ac:dyDescent="0.2">
      <c r="A1570" s="300">
        <f>+入力表!A1580</f>
        <v>0</v>
      </c>
      <c r="B1570" s="301"/>
      <c r="C1570" s="301"/>
      <c r="D1570" s="301"/>
      <c r="E1570" s="302">
        <f>+IF(入力表!F$12=0,入力表!B1580,入力表!J1580)</f>
        <v>0</v>
      </c>
      <c r="F1570" s="302"/>
      <c r="G1570" s="302"/>
      <c r="H1570" s="302" t="str">
        <f>IF(LEN(予定価格!G1568)=0,"",IF(AND(LEN(予定価格!G1568)=1,LEN(予定価格!H1568)=1),0,IF(入力表!$F$1951=0,"",入力表!F1580)))</f>
        <v/>
      </c>
      <c r="I1570" s="302"/>
      <c r="J1570" s="303"/>
      <c r="K1570" s="298"/>
      <c r="L1570" s="299"/>
      <c r="M1570" s="299"/>
    </row>
    <row r="1571" spans="1:13" ht="18" hidden="1" customHeight="1" x14ac:dyDescent="0.2">
      <c r="A1571" s="300">
        <f>+入力表!A1581</f>
        <v>0</v>
      </c>
      <c r="B1571" s="301"/>
      <c r="C1571" s="301"/>
      <c r="D1571" s="301"/>
      <c r="E1571" s="302">
        <f>+IF(入力表!F$12=0,入力表!B1581,入力表!J1581)</f>
        <v>0</v>
      </c>
      <c r="F1571" s="302"/>
      <c r="G1571" s="302"/>
      <c r="H1571" s="302" t="str">
        <f>IF(LEN(予定価格!G1569)=0,"",IF(AND(LEN(予定価格!G1569)=1,LEN(予定価格!H1569)=1),0,IF(入力表!$F$1951=0,"",入力表!F1581)))</f>
        <v/>
      </c>
      <c r="I1571" s="302"/>
      <c r="J1571" s="303"/>
      <c r="K1571" s="298"/>
      <c r="L1571" s="299"/>
      <c r="M1571" s="299"/>
    </row>
    <row r="1572" spans="1:13" ht="18" hidden="1" customHeight="1" x14ac:dyDescent="0.2">
      <c r="A1572" s="300">
        <f>+入力表!A1582</f>
        <v>0</v>
      </c>
      <c r="B1572" s="301"/>
      <c r="C1572" s="301"/>
      <c r="D1572" s="301"/>
      <c r="E1572" s="302">
        <f>+IF(入力表!F$12=0,入力表!B1582,入力表!J1582)</f>
        <v>0</v>
      </c>
      <c r="F1572" s="302"/>
      <c r="G1572" s="302"/>
      <c r="H1572" s="302" t="str">
        <f>IF(LEN(予定価格!G1570)=0,"",IF(AND(LEN(予定価格!G1570)=1,LEN(予定価格!H1570)=1),0,IF(入力表!$F$1951=0,"",入力表!F1582)))</f>
        <v/>
      </c>
      <c r="I1572" s="302"/>
      <c r="J1572" s="303"/>
      <c r="K1572" s="298"/>
      <c r="L1572" s="299"/>
      <c r="M1572" s="299"/>
    </row>
    <row r="1573" spans="1:13" ht="18" hidden="1" customHeight="1" x14ac:dyDescent="0.2">
      <c r="A1573" s="300">
        <f>+入力表!A1583</f>
        <v>0</v>
      </c>
      <c r="B1573" s="301"/>
      <c r="C1573" s="301"/>
      <c r="D1573" s="301"/>
      <c r="E1573" s="302">
        <f>+IF(入力表!F$12=0,入力表!B1583,入力表!J1583)</f>
        <v>0</v>
      </c>
      <c r="F1573" s="302"/>
      <c r="G1573" s="302"/>
      <c r="H1573" s="302" t="str">
        <f>IF(LEN(予定価格!G1571)=0,"",IF(AND(LEN(予定価格!G1571)=1,LEN(予定価格!H1571)=1),0,IF(入力表!$F$1951=0,"",入力表!F1583)))</f>
        <v/>
      </c>
      <c r="I1573" s="302"/>
      <c r="J1573" s="303"/>
      <c r="K1573" s="298"/>
      <c r="L1573" s="299"/>
      <c r="M1573" s="299"/>
    </row>
    <row r="1574" spans="1:13" ht="18" hidden="1" customHeight="1" x14ac:dyDescent="0.2">
      <c r="A1574" s="300">
        <f>+入力表!A1584</f>
        <v>0</v>
      </c>
      <c r="B1574" s="301"/>
      <c r="C1574" s="301"/>
      <c r="D1574" s="301"/>
      <c r="E1574" s="302">
        <f>+IF(入力表!F$12=0,入力表!B1584,入力表!J1584)</f>
        <v>0</v>
      </c>
      <c r="F1574" s="302"/>
      <c r="G1574" s="302"/>
      <c r="H1574" s="302" t="str">
        <f>IF(LEN(予定価格!G1572)=0,"",IF(AND(LEN(予定価格!G1572)=1,LEN(予定価格!H1572)=1),0,IF(入力表!$F$1951=0,"",入力表!F1584)))</f>
        <v/>
      </c>
      <c r="I1574" s="302"/>
      <c r="J1574" s="303"/>
      <c r="K1574" s="298"/>
      <c r="L1574" s="299"/>
      <c r="M1574" s="299"/>
    </row>
    <row r="1575" spans="1:13" ht="18" hidden="1" customHeight="1" x14ac:dyDescent="0.2">
      <c r="A1575" s="300">
        <f>+入力表!A1585</f>
        <v>0</v>
      </c>
      <c r="B1575" s="301"/>
      <c r="C1575" s="301"/>
      <c r="D1575" s="301"/>
      <c r="E1575" s="302">
        <f>+IF(入力表!F$12=0,入力表!B1585,入力表!J1585)</f>
        <v>0</v>
      </c>
      <c r="F1575" s="302"/>
      <c r="G1575" s="302"/>
      <c r="H1575" s="302" t="str">
        <f>IF(LEN(予定価格!G1573)=0,"",IF(AND(LEN(予定価格!G1573)=1,LEN(予定価格!H1573)=1),0,IF(入力表!$F$1951=0,"",入力表!F1585)))</f>
        <v/>
      </c>
      <c r="I1575" s="302"/>
      <c r="J1575" s="303"/>
      <c r="K1575" s="298"/>
      <c r="L1575" s="299"/>
      <c r="M1575" s="299"/>
    </row>
    <row r="1576" spans="1:13" ht="18" hidden="1" customHeight="1" x14ac:dyDescent="0.2">
      <c r="A1576" s="300">
        <f>+入力表!A1586</f>
        <v>0</v>
      </c>
      <c r="B1576" s="301"/>
      <c r="C1576" s="301"/>
      <c r="D1576" s="301"/>
      <c r="E1576" s="302">
        <f>+IF(入力表!F$12=0,入力表!B1586,入力表!J1586)</f>
        <v>0</v>
      </c>
      <c r="F1576" s="302"/>
      <c r="G1576" s="302"/>
      <c r="H1576" s="302" t="str">
        <f>IF(LEN(予定価格!G1574)=0,"",IF(AND(LEN(予定価格!G1574)=1,LEN(予定価格!H1574)=1),0,IF(入力表!$F$1951=0,"",入力表!F1586)))</f>
        <v/>
      </c>
      <c r="I1576" s="302"/>
      <c r="J1576" s="303"/>
      <c r="K1576" s="298"/>
      <c r="L1576" s="299"/>
      <c r="M1576" s="299"/>
    </row>
    <row r="1577" spans="1:13" ht="18" hidden="1" customHeight="1" x14ac:dyDescent="0.2">
      <c r="A1577" s="300">
        <f>+入力表!A1587</f>
        <v>0</v>
      </c>
      <c r="B1577" s="301"/>
      <c r="C1577" s="301"/>
      <c r="D1577" s="301"/>
      <c r="E1577" s="302">
        <f>+IF(入力表!F$12=0,入力表!B1587,入力表!J1587)</f>
        <v>0</v>
      </c>
      <c r="F1577" s="302"/>
      <c r="G1577" s="302"/>
      <c r="H1577" s="302" t="str">
        <f>IF(LEN(予定価格!G1575)=0,"",IF(AND(LEN(予定価格!G1575)=1,LEN(予定価格!H1575)=1),0,IF(入力表!$F$1951=0,"",入力表!F1587)))</f>
        <v/>
      </c>
      <c r="I1577" s="302"/>
      <c r="J1577" s="303"/>
      <c r="K1577" s="298"/>
      <c r="L1577" s="299"/>
      <c r="M1577" s="299"/>
    </row>
    <row r="1578" spans="1:13" ht="18" hidden="1" customHeight="1" x14ac:dyDescent="0.2">
      <c r="A1578" s="300">
        <f>+入力表!A1588</f>
        <v>0</v>
      </c>
      <c r="B1578" s="301"/>
      <c r="C1578" s="301"/>
      <c r="D1578" s="301"/>
      <c r="E1578" s="302">
        <f>+IF(入力表!F$12=0,入力表!B1588,入力表!J1588)</f>
        <v>0</v>
      </c>
      <c r="F1578" s="302"/>
      <c r="G1578" s="302"/>
      <c r="H1578" s="302" t="str">
        <f>IF(LEN(予定価格!G1576)=0,"",IF(AND(LEN(予定価格!G1576)=1,LEN(予定価格!H1576)=1),0,IF(入力表!$F$1951=0,"",入力表!F1588)))</f>
        <v/>
      </c>
      <c r="I1578" s="302"/>
      <c r="J1578" s="303"/>
      <c r="K1578" s="298"/>
      <c r="L1578" s="299"/>
      <c r="M1578" s="299"/>
    </row>
    <row r="1579" spans="1:13" ht="18" hidden="1" customHeight="1" x14ac:dyDescent="0.2">
      <c r="A1579" s="300">
        <f>+入力表!A1589</f>
        <v>0</v>
      </c>
      <c r="B1579" s="301"/>
      <c r="C1579" s="301"/>
      <c r="D1579" s="301"/>
      <c r="E1579" s="302">
        <f>+IF(入力表!F$12=0,入力表!B1589,入力表!J1589)</f>
        <v>0</v>
      </c>
      <c r="F1579" s="302"/>
      <c r="G1579" s="302"/>
      <c r="H1579" s="302" t="str">
        <f>IF(LEN(予定価格!G1577)=0,"",IF(AND(LEN(予定価格!G1577)=1,LEN(予定価格!H1577)=1),0,IF(入力表!$F$1951=0,"",入力表!F1589)))</f>
        <v/>
      </c>
      <c r="I1579" s="302"/>
      <c r="J1579" s="303"/>
      <c r="K1579" s="298"/>
      <c r="L1579" s="299"/>
      <c r="M1579" s="299"/>
    </row>
    <row r="1580" spans="1:13" ht="18" hidden="1" customHeight="1" x14ac:dyDescent="0.2">
      <c r="A1580" s="300">
        <f>+入力表!A1590</f>
        <v>0</v>
      </c>
      <c r="B1580" s="301"/>
      <c r="C1580" s="301"/>
      <c r="D1580" s="301"/>
      <c r="E1580" s="302">
        <f>+IF(入力表!F$12=0,入力表!B1590,入力表!J1590)</f>
        <v>0</v>
      </c>
      <c r="F1580" s="302"/>
      <c r="G1580" s="302"/>
      <c r="H1580" s="302" t="str">
        <f>IF(LEN(予定価格!G1578)=0,"",IF(AND(LEN(予定価格!G1578)=1,LEN(予定価格!H1578)=1),0,IF(入力表!$F$1951=0,"",入力表!F1590)))</f>
        <v/>
      </c>
      <c r="I1580" s="302"/>
      <c r="J1580" s="303"/>
      <c r="K1580" s="298"/>
      <c r="L1580" s="299"/>
      <c r="M1580" s="299"/>
    </row>
    <row r="1581" spans="1:13" ht="18" hidden="1" customHeight="1" x14ac:dyDescent="0.2">
      <c r="A1581" s="300">
        <f>+入力表!A1591</f>
        <v>0</v>
      </c>
      <c r="B1581" s="301"/>
      <c r="C1581" s="301"/>
      <c r="D1581" s="301"/>
      <c r="E1581" s="302">
        <f>+IF(入力表!F$12=0,入力表!B1591,入力表!J1591)</f>
        <v>0</v>
      </c>
      <c r="F1581" s="302"/>
      <c r="G1581" s="302"/>
      <c r="H1581" s="302" t="str">
        <f>IF(LEN(予定価格!G1579)=0,"",IF(AND(LEN(予定価格!G1579)=1,LEN(予定価格!H1579)=1),0,IF(入力表!$F$1951=0,"",入力表!F1591)))</f>
        <v/>
      </c>
      <c r="I1581" s="302"/>
      <c r="J1581" s="303"/>
      <c r="K1581" s="298"/>
      <c r="L1581" s="299"/>
      <c r="M1581" s="299"/>
    </row>
    <row r="1582" spans="1:13" ht="18" hidden="1" customHeight="1" x14ac:dyDescent="0.2">
      <c r="A1582" s="300">
        <f>+入力表!A1592</f>
        <v>0</v>
      </c>
      <c r="B1582" s="301"/>
      <c r="C1582" s="301"/>
      <c r="D1582" s="301"/>
      <c r="E1582" s="302">
        <f>+IF(入力表!F$12=0,入力表!B1592,入力表!J1592)</f>
        <v>0</v>
      </c>
      <c r="F1582" s="302"/>
      <c r="G1582" s="302"/>
      <c r="H1582" s="302" t="str">
        <f>IF(LEN(予定価格!G1580)=0,"",IF(AND(LEN(予定価格!G1580)=1,LEN(予定価格!H1580)=1),0,IF(入力表!$F$1951=0,"",入力表!F1592)))</f>
        <v/>
      </c>
      <c r="I1582" s="302"/>
      <c r="J1582" s="303"/>
      <c r="K1582" s="298"/>
      <c r="L1582" s="299"/>
      <c r="M1582" s="299"/>
    </row>
    <row r="1583" spans="1:13" ht="18" hidden="1" customHeight="1" x14ac:dyDescent="0.2">
      <c r="A1583" s="300">
        <f>+入力表!A1593</f>
        <v>0</v>
      </c>
      <c r="B1583" s="301"/>
      <c r="C1583" s="301"/>
      <c r="D1583" s="301"/>
      <c r="E1583" s="302">
        <f>+IF(入力表!F$12=0,入力表!B1593,入力表!J1593)</f>
        <v>0</v>
      </c>
      <c r="F1583" s="302"/>
      <c r="G1583" s="302"/>
      <c r="H1583" s="302" t="str">
        <f>IF(LEN(予定価格!G1581)=0,"",IF(AND(LEN(予定価格!G1581)=1,LEN(予定価格!H1581)=1),0,IF(入力表!$F$1951=0,"",入力表!F1593)))</f>
        <v/>
      </c>
      <c r="I1583" s="302"/>
      <c r="J1583" s="303"/>
      <c r="K1583" s="298"/>
      <c r="L1583" s="299"/>
      <c r="M1583" s="299"/>
    </row>
    <row r="1584" spans="1:13" ht="18" hidden="1" customHeight="1" x14ac:dyDescent="0.2">
      <c r="A1584" s="300">
        <f>+入力表!A1594</f>
        <v>0</v>
      </c>
      <c r="B1584" s="301"/>
      <c r="C1584" s="301"/>
      <c r="D1584" s="301"/>
      <c r="E1584" s="302">
        <f>+IF(入力表!F$12=0,入力表!B1594,入力表!J1594)</f>
        <v>0</v>
      </c>
      <c r="F1584" s="302"/>
      <c r="G1584" s="302"/>
      <c r="H1584" s="302" t="str">
        <f>IF(LEN(予定価格!G1582)=0,"",IF(AND(LEN(予定価格!G1582)=1,LEN(予定価格!H1582)=1),0,IF(入力表!$F$1951=0,"",入力表!F1594)))</f>
        <v/>
      </c>
      <c r="I1584" s="302"/>
      <c r="J1584" s="303"/>
      <c r="K1584" s="298"/>
      <c r="L1584" s="299"/>
      <c r="M1584" s="299"/>
    </row>
    <row r="1585" spans="1:13" ht="18" hidden="1" customHeight="1" x14ac:dyDescent="0.2">
      <c r="A1585" s="300">
        <f>+入力表!A1595</f>
        <v>0</v>
      </c>
      <c r="B1585" s="301"/>
      <c r="C1585" s="301"/>
      <c r="D1585" s="301"/>
      <c r="E1585" s="302">
        <f>+IF(入力表!F$12=0,入力表!B1595,入力表!J1595)</f>
        <v>0</v>
      </c>
      <c r="F1585" s="302"/>
      <c r="G1585" s="302"/>
      <c r="H1585" s="302" t="str">
        <f>IF(LEN(予定価格!G1583)=0,"",IF(AND(LEN(予定価格!G1583)=1,LEN(予定価格!H1583)=1),0,IF(入力表!$F$1951=0,"",入力表!F1595)))</f>
        <v/>
      </c>
      <c r="I1585" s="302"/>
      <c r="J1585" s="303"/>
      <c r="K1585" s="298"/>
      <c r="L1585" s="299"/>
      <c r="M1585" s="299"/>
    </row>
    <row r="1586" spans="1:13" ht="18" hidden="1" customHeight="1" x14ac:dyDescent="0.2">
      <c r="A1586" s="300">
        <f>+入力表!A1596</f>
        <v>0</v>
      </c>
      <c r="B1586" s="301"/>
      <c r="C1586" s="301"/>
      <c r="D1586" s="301"/>
      <c r="E1586" s="302">
        <f>+IF(入力表!F$12=0,入力表!B1596,入力表!J1596)</f>
        <v>0</v>
      </c>
      <c r="F1586" s="302"/>
      <c r="G1586" s="302"/>
      <c r="H1586" s="302" t="str">
        <f>IF(LEN(予定価格!G1584)=0,"",IF(AND(LEN(予定価格!G1584)=1,LEN(予定価格!H1584)=1),0,IF(入力表!$F$1951=0,"",入力表!F1596)))</f>
        <v/>
      </c>
      <c r="I1586" s="302"/>
      <c r="J1586" s="303"/>
      <c r="K1586" s="298"/>
      <c r="L1586" s="299"/>
      <c r="M1586" s="299"/>
    </row>
    <row r="1587" spans="1:13" ht="18" hidden="1" customHeight="1" x14ac:dyDescent="0.2">
      <c r="A1587" s="300">
        <f>+入力表!A1597</f>
        <v>0</v>
      </c>
      <c r="B1587" s="301"/>
      <c r="C1587" s="301"/>
      <c r="D1587" s="301"/>
      <c r="E1587" s="302">
        <f>+IF(入力表!F$12=0,入力表!B1597,入力表!J1597)</f>
        <v>0</v>
      </c>
      <c r="F1587" s="302"/>
      <c r="G1587" s="302"/>
      <c r="H1587" s="302" t="str">
        <f>IF(LEN(予定価格!G1585)=0,"",IF(AND(LEN(予定価格!G1585)=1,LEN(予定価格!H1585)=1),0,IF(入力表!$F$1951=0,"",入力表!F1597)))</f>
        <v/>
      </c>
      <c r="I1587" s="302"/>
      <c r="J1587" s="303"/>
      <c r="K1587" s="298"/>
      <c r="L1587" s="299"/>
      <c r="M1587" s="299"/>
    </row>
    <row r="1588" spans="1:13" ht="18" hidden="1" customHeight="1" x14ac:dyDescent="0.2">
      <c r="A1588" s="300">
        <f>+入力表!A1598</f>
        <v>0</v>
      </c>
      <c r="B1588" s="301"/>
      <c r="C1588" s="301"/>
      <c r="D1588" s="301"/>
      <c r="E1588" s="302">
        <f>+IF(入力表!F$12=0,入力表!B1598,入力表!J1598)</f>
        <v>0</v>
      </c>
      <c r="F1588" s="302"/>
      <c r="G1588" s="302"/>
      <c r="H1588" s="302" t="str">
        <f>IF(LEN(予定価格!G1586)=0,"",IF(AND(LEN(予定価格!G1586)=1,LEN(予定価格!H1586)=1),0,IF(入力表!$F$1951=0,"",入力表!F1598)))</f>
        <v/>
      </c>
      <c r="I1588" s="302"/>
      <c r="J1588" s="303"/>
      <c r="K1588" s="298"/>
      <c r="L1588" s="299"/>
      <c r="M1588" s="299"/>
    </row>
    <row r="1589" spans="1:13" ht="18" hidden="1" customHeight="1" x14ac:dyDescent="0.2">
      <c r="A1589" s="300">
        <f>+入力表!A1599</f>
        <v>0</v>
      </c>
      <c r="B1589" s="301"/>
      <c r="C1589" s="301"/>
      <c r="D1589" s="301"/>
      <c r="E1589" s="302">
        <f>+IF(入力表!F$12=0,入力表!B1599,入力表!J1599)</f>
        <v>0</v>
      </c>
      <c r="F1589" s="302"/>
      <c r="G1589" s="302"/>
      <c r="H1589" s="302" t="str">
        <f>IF(LEN(予定価格!G1587)=0,"",IF(AND(LEN(予定価格!G1587)=1,LEN(予定価格!H1587)=1),0,IF(入力表!$F$1951=0,"",入力表!F1599)))</f>
        <v/>
      </c>
      <c r="I1589" s="302"/>
      <c r="J1589" s="303"/>
      <c r="K1589" s="298"/>
      <c r="L1589" s="299"/>
      <c r="M1589" s="299"/>
    </row>
    <row r="1590" spans="1:13" ht="18" hidden="1" customHeight="1" x14ac:dyDescent="0.2">
      <c r="A1590" s="300">
        <f>+入力表!A1600</f>
        <v>0</v>
      </c>
      <c r="B1590" s="301"/>
      <c r="C1590" s="301"/>
      <c r="D1590" s="301"/>
      <c r="E1590" s="302">
        <f>+IF(入力表!F$12=0,入力表!B1600,入力表!J1600)</f>
        <v>0</v>
      </c>
      <c r="F1590" s="302"/>
      <c r="G1590" s="302"/>
      <c r="H1590" s="302" t="str">
        <f>IF(LEN(予定価格!G1588)=0,"",IF(AND(LEN(予定価格!G1588)=1,LEN(予定価格!H1588)=1),0,IF(入力表!$F$1951=0,"",入力表!F1600)))</f>
        <v/>
      </c>
      <c r="I1590" s="302"/>
      <c r="J1590" s="303"/>
      <c r="K1590" s="298"/>
      <c r="L1590" s="299"/>
      <c r="M1590" s="299"/>
    </row>
    <row r="1591" spans="1:13" ht="18" hidden="1" customHeight="1" x14ac:dyDescent="0.2">
      <c r="A1591" s="300">
        <f>+入力表!A1601</f>
        <v>0</v>
      </c>
      <c r="B1591" s="301"/>
      <c r="C1591" s="301"/>
      <c r="D1591" s="301"/>
      <c r="E1591" s="302">
        <f>+IF(入力表!F$12=0,入力表!B1601,入力表!J1601)</f>
        <v>0</v>
      </c>
      <c r="F1591" s="302"/>
      <c r="G1591" s="302"/>
      <c r="H1591" s="302" t="str">
        <f>IF(LEN(予定価格!G1589)=0,"",IF(AND(LEN(予定価格!G1589)=1,LEN(予定価格!H1589)=1),0,IF(入力表!$F$1951=0,"",入力表!F1601)))</f>
        <v/>
      </c>
      <c r="I1591" s="302"/>
      <c r="J1591" s="303"/>
      <c r="K1591" s="298"/>
      <c r="L1591" s="299"/>
      <c r="M1591" s="299"/>
    </row>
    <row r="1592" spans="1:13" ht="18" hidden="1" customHeight="1" x14ac:dyDescent="0.2">
      <c r="A1592" s="300">
        <f>+入力表!A1602</f>
        <v>0</v>
      </c>
      <c r="B1592" s="301"/>
      <c r="C1592" s="301"/>
      <c r="D1592" s="301"/>
      <c r="E1592" s="302">
        <f>+IF(入力表!F$12=0,入力表!B1602,入力表!J1602)</f>
        <v>0</v>
      </c>
      <c r="F1592" s="302"/>
      <c r="G1592" s="302"/>
      <c r="H1592" s="302" t="str">
        <f>IF(LEN(予定価格!G1590)=0,"",IF(AND(LEN(予定価格!G1590)=1,LEN(予定価格!H1590)=1),0,IF(入力表!$F$1951=0,"",入力表!F1602)))</f>
        <v/>
      </c>
      <c r="I1592" s="302"/>
      <c r="J1592" s="303"/>
      <c r="K1592" s="298"/>
      <c r="L1592" s="299"/>
      <c r="M1592" s="299"/>
    </row>
    <row r="1593" spans="1:13" ht="18" hidden="1" customHeight="1" x14ac:dyDescent="0.2">
      <c r="A1593" s="300">
        <f>+入力表!A1603</f>
        <v>0</v>
      </c>
      <c r="B1593" s="301"/>
      <c r="C1593" s="301"/>
      <c r="D1593" s="301"/>
      <c r="E1593" s="302">
        <f>+IF(入力表!F$12=0,入力表!B1603,入力表!J1603)</f>
        <v>0</v>
      </c>
      <c r="F1593" s="302"/>
      <c r="G1593" s="302"/>
      <c r="H1593" s="302" t="str">
        <f>IF(LEN(予定価格!G1591)=0,"",IF(AND(LEN(予定価格!G1591)=1,LEN(予定価格!H1591)=1),0,IF(入力表!$F$1951=0,"",入力表!F1603)))</f>
        <v/>
      </c>
      <c r="I1593" s="302"/>
      <c r="J1593" s="303"/>
      <c r="K1593" s="298"/>
      <c r="L1593" s="299"/>
      <c r="M1593" s="299"/>
    </row>
    <row r="1594" spans="1:13" ht="18" hidden="1" customHeight="1" x14ac:dyDescent="0.2">
      <c r="A1594" s="300">
        <f>+入力表!A1604</f>
        <v>0</v>
      </c>
      <c r="B1594" s="301"/>
      <c r="C1594" s="301"/>
      <c r="D1594" s="301"/>
      <c r="E1594" s="302">
        <f>+IF(入力表!F$12=0,入力表!B1604,入力表!J1604)</f>
        <v>0</v>
      </c>
      <c r="F1594" s="302"/>
      <c r="G1594" s="302"/>
      <c r="H1594" s="302" t="str">
        <f>IF(LEN(予定価格!G1592)=0,"",IF(AND(LEN(予定価格!G1592)=1,LEN(予定価格!H1592)=1),0,IF(入力表!$F$1951=0,"",入力表!F1604)))</f>
        <v/>
      </c>
      <c r="I1594" s="302"/>
      <c r="J1594" s="303"/>
      <c r="K1594" s="298"/>
      <c r="L1594" s="299"/>
      <c r="M1594" s="299"/>
    </row>
    <row r="1595" spans="1:13" ht="18" hidden="1" customHeight="1" x14ac:dyDescent="0.2">
      <c r="A1595" s="300">
        <f>+入力表!A1605</f>
        <v>0</v>
      </c>
      <c r="B1595" s="301"/>
      <c r="C1595" s="301"/>
      <c r="D1595" s="301"/>
      <c r="E1595" s="302">
        <f>+IF(入力表!F$12=0,入力表!B1605,入力表!J1605)</f>
        <v>0</v>
      </c>
      <c r="F1595" s="302"/>
      <c r="G1595" s="302"/>
      <c r="H1595" s="302" t="str">
        <f>IF(LEN(予定価格!G1593)=0,"",IF(AND(LEN(予定価格!G1593)=1,LEN(予定価格!H1593)=1),0,IF(入力表!$F$1951=0,"",入力表!F1605)))</f>
        <v/>
      </c>
      <c r="I1595" s="302"/>
      <c r="J1595" s="303"/>
      <c r="K1595" s="298"/>
      <c r="L1595" s="299"/>
      <c r="M1595" s="299"/>
    </row>
    <row r="1596" spans="1:13" ht="18" hidden="1" customHeight="1" x14ac:dyDescent="0.2">
      <c r="A1596" s="300">
        <f>+入力表!A1606</f>
        <v>0</v>
      </c>
      <c r="B1596" s="301"/>
      <c r="C1596" s="301"/>
      <c r="D1596" s="301"/>
      <c r="E1596" s="302">
        <f>+IF(入力表!F$12=0,入力表!B1606,入力表!J1606)</f>
        <v>0</v>
      </c>
      <c r="F1596" s="302"/>
      <c r="G1596" s="302"/>
      <c r="H1596" s="302" t="str">
        <f>IF(LEN(予定価格!G1594)=0,"",IF(AND(LEN(予定価格!G1594)=1,LEN(予定価格!H1594)=1),0,IF(入力表!$F$1951=0,"",入力表!F1606)))</f>
        <v/>
      </c>
      <c r="I1596" s="302"/>
      <c r="J1596" s="303"/>
      <c r="K1596" s="298"/>
      <c r="L1596" s="299"/>
      <c r="M1596" s="299"/>
    </row>
    <row r="1597" spans="1:13" ht="18" hidden="1" customHeight="1" x14ac:dyDescent="0.2">
      <c r="A1597" s="300">
        <f>+入力表!A1607</f>
        <v>0</v>
      </c>
      <c r="B1597" s="301"/>
      <c r="C1597" s="301"/>
      <c r="D1597" s="301"/>
      <c r="E1597" s="302">
        <f>+IF(入力表!F$12=0,入力表!B1607,入力表!J1607)</f>
        <v>0</v>
      </c>
      <c r="F1597" s="302"/>
      <c r="G1597" s="302"/>
      <c r="H1597" s="302" t="str">
        <f>IF(LEN(予定価格!G1595)=0,"",IF(AND(LEN(予定価格!G1595)=1,LEN(予定価格!H1595)=1),0,IF(入力表!$F$1951=0,"",入力表!F1607)))</f>
        <v/>
      </c>
      <c r="I1597" s="302"/>
      <c r="J1597" s="303"/>
      <c r="K1597" s="298"/>
      <c r="L1597" s="299"/>
      <c r="M1597" s="299"/>
    </row>
    <row r="1598" spans="1:13" ht="18" hidden="1" customHeight="1" x14ac:dyDescent="0.2">
      <c r="A1598" s="300">
        <f>+入力表!A1608</f>
        <v>0</v>
      </c>
      <c r="B1598" s="301"/>
      <c r="C1598" s="301"/>
      <c r="D1598" s="301"/>
      <c r="E1598" s="302">
        <f>+IF(入力表!F$12=0,入力表!B1608,入力表!J1608)</f>
        <v>0</v>
      </c>
      <c r="F1598" s="302"/>
      <c r="G1598" s="302"/>
      <c r="H1598" s="302" t="str">
        <f>IF(LEN(予定価格!G1596)=0,"",IF(AND(LEN(予定価格!G1596)=1,LEN(予定価格!H1596)=1),0,IF(入力表!$F$1951=0,"",入力表!F1608)))</f>
        <v/>
      </c>
      <c r="I1598" s="302"/>
      <c r="J1598" s="303"/>
      <c r="K1598" s="298"/>
      <c r="L1598" s="299"/>
      <c r="M1598" s="299"/>
    </row>
    <row r="1599" spans="1:13" ht="18" hidden="1" customHeight="1" x14ac:dyDescent="0.2">
      <c r="A1599" s="300">
        <f>+入力表!A1609</f>
        <v>0</v>
      </c>
      <c r="B1599" s="301"/>
      <c r="C1599" s="301"/>
      <c r="D1599" s="301"/>
      <c r="E1599" s="302">
        <f>+IF(入力表!F$12=0,入力表!B1609,入力表!J1609)</f>
        <v>0</v>
      </c>
      <c r="F1599" s="302"/>
      <c r="G1599" s="302"/>
      <c r="H1599" s="302" t="str">
        <f>IF(LEN(予定価格!G1597)=0,"",IF(AND(LEN(予定価格!G1597)=1,LEN(予定価格!H1597)=1),0,IF(入力表!$F$1951=0,"",入力表!F1609)))</f>
        <v/>
      </c>
      <c r="I1599" s="302"/>
      <c r="J1599" s="303"/>
      <c r="K1599" s="298"/>
      <c r="L1599" s="299"/>
      <c r="M1599" s="299"/>
    </row>
    <row r="1600" spans="1:13" ht="18" hidden="1" customHeight="1" x14ac:dyDescent="0.2">
      <c r="A1600" s="300">
        <f>+入力表!A1610</f>
        <v>0</v>
      </c>
      <c r="B1600" s="301"/>
      <c r="C1600" s="301"/>
      <c r="D1600" s="301"/>
      <c r="E1600" s="302">
        <f>+IF(入力表!F$12=0,入力表!B1610,入力表!J1610)</f>
        <v>0</v>
      </c>
      <c r="F1600" s="302"/>
      <c r="G1600" s="302"/>
      <c r="H1600" s="302" t="str">
        <f>IF(LEN(予定価格!G1598)=0,"",IF(AND(LEN(予定価格!G1598)=1,LEN(予定価格!H1598)=1),0,IF(入力表!$F$1951=0,"",入力表!F1610)))</f>
        <v/>
      </c>
      <c r="I1600" s="302"/>
      <c r="J1600" s="303"/>
      <c r="K1600" s="298"/>
      <c r="L1600" s="299"/>
      <c r="M1600" s="299"/>
    </row>
    <row r="1601" spans="1:13" ht="18" hidden="1" customHeight="1" x14ac:dyDescent="0.2">
      <c r="A1601" s="300">
        <f>+入力表!A1611</f>
        <v>0</v>
      </c>
      <c r="B1601" s="301"/>
      <c r="C1601" s="301"/>
      <c r="D1601" s="301"/>
      <c r="E1601" s="302">
        <f>+IF(入力表!F$12=0,入力表!B1611,入力表!J1611)</f>
        <v>0</v>
      </c>
      <c r="F1601" s="302"/>
      <c r="G1601" s="302"/>
      <c r="H1601" s="302" t="str">
        <f>IF(LEN(予定価格!G1599)=0,"",IF(AND(LEN(予定価格!G1599)=1,LEN(予定価格!H1599)=1),0,IF(入力表!$F$1951=0,"",入力表!F1611)))</f>
        <v/>
      </c>
      <c r="I1601" s="302"/>
      <c r="J1601" s="303"/>
      <c r="K1601" s="298"/>
      <c r="L1601" s="299"/>
      <c r="M1601" s="299"/>
    </row>
    <row r="1602" spans="1:13" ht="18" hidden="1" customHeight="1" x14ac:dyDescent="0.2">
      <c r="A1602" s="300">
        <f>+入力表!A1612</f>
        <v>0</v>
      </c>
      <c r="B1602" s="301"/>
      <c r="C1602" s="301"/>
      <c r="D1602" s="301"/>
      <c r="E1602" s="302">
        <f>+IF(入力表!F$12=0,入力表!B1612,入力表!J1612)</f>
        <v>0</v>
      </c>
      <c r="F1602" s="302"/>
      <c r="G1602" s="302"/>
      <c r="H1602" s="302" t="str">
        <f>IF(LEN(予定価格!G1600)=0,"",IF(AND(LEN(予定価格!G1600)=1,LEN(予定価格!H1600)=1),0,IF(入力表!$F$1951=0,"",入力表!F1612)))</f>
        <v/>
      </c>
      <c r="I1602" s="302"/>
      <c r="J1602" s="303"/>
      <c r="K1602" s="298"/>
      <c r="L1602" s="299"/>
      <c r="M1602" s="299"/>
    </row>
    <row r="1603" spans="1:13" ht="18" hidden="1" customHeight="1" x14ac:dyDescent="0.2">
      <c r="A1603" s="300">
        <f>+入力表!A1613</f>
        <v>0</v>
      </c>
      <c r="B1603" s="301"/>
      <c r="C1603" s="301"/>
      <c r="D1603" s="301"/>
      <c r="E1603" s="302">
        <f>+IF(入力表!F$12=0,入力表!B1613,入力表!J1613)</f>
        <v>0</v>
      </c>
      <c r="F1603" s="302"/>
      <c r="G1603" s="302"/>
      <c r="H1603" s="302" t="str">
        <f>IF(LEN(予定価格!G1601)=0,"",IF(AND(LEN(予定価格!G1601)=1,LEN(予定価格!H1601)=1),0,IF(入力表!$F$1951=0,"",入力表!F1613)))</f>
        <v/>
      </c>
      <c r="I1603" s="302"/>
      <c r="J1603" s="303"/>
      <c r="K1603" s="298"/>
      <c r="L1603" s="299"/>
      <c r="M1603" s="299"/>
    </row>
    <row r="1604" spans="1:13" ht="18" hidden="1" customHeight="1" x14ac:dyDescent="0.2">
      <c r="A1604" s="300">
        <f>+入力表!A1614</f>
        <v>0</v>
      </c>
      <c r="B1604" s="301"/>
      <c r="C1604" s="301"/>
      <c r="D1604" s="301"/>
      <c r="E1604" s="302">
        <f>+IF(入力表!F$12=0,入力表!B1614,入力表!J1614)</f>
        <v>0</v>
      </c>
      <c r="F1604" s="302"/>
      <c r="G1604" s="302"/>
      <c r="H1604" s="302" t="str">
        <f>IF(LEN(予定価格!G1602)=0,"",IF(AND(LEN(予定価格!G1602)=1,LEN(予定価格!H1602)=1),0,IF(入力表!$F$1951=0,"",入力表!F1614)))</f>
        <v/>
      </c>
      <c r="I1604" s="302"/>
      <c r="J1604" s="303"/>
      <c r="K1604" s="298"/>
      <c r="L1604" s="299"/>
      <c r="M1604" s="299"/>
    </row>
    <row r="1605" spans="1:13" ht="18" hidden="1" customHeight="1" x14ac:dyDescent="0.2">
      <c r="A1605" s="300">
        <f>+入力表!A1615</f>
        <v>0</v>
      </c>
      <c r="B1605" s="301"/>
      <c r="C1605" s="301"/>
      <c r="D1605" s="301"/>
      <c r="E1605" s="302">
        <f>+IF(入力表!F$12=0,入力表!B1615,入力表!J1615)</f>
        <v>0</v>
      </c>
      <c r="F1605" s="302"/>
      <c r="G1605" s="302"/>
      <c r="H1605" s="302" t="str">
        <f>IF(LEN(予定価格!G1603)=0,"",IF(AND(LEN(予定価格!G1603)=1,LEN(予定価格!H1603)=1),0,IF(入力表!$F$1951=0,"",入力表!F1615)))</f>
        <v/>
      </c>
      <c r="I1605" s="302"/>
      <c r="J1605" s="303"/>
      <c r="K1605" s="298">
        <f t="shared" ref="K1605" si="42">SUM(E1606:G1646)</f>
        <v>0</v>
      </c>
      <c r="L1605" s="299">
        <f>K1605*入力表!D2751</f>
        <v>0</v>
      </c>
      <c r="M1605" s="299">
        <f t="shared" ref="M1605" si="43">K1605+L1605</f>
        <v>0</v>
      </c>
    </row>
    <row r="1606" spans="1:13" ht="18" hidden="1" customHeight="1" x14ac:dyDescent="0.2">
      <c r="A1606" s="300">
        <f>+入力表!A1616</f>
        <v>0</v>
      </c>
      <c r="B1606" s="301"/>
      <c r="C1606" s="301"/>
      <c r="D1606" s="301"/>
      <c r="E1606" s="302">
        <f>+IF(入力表!F$12=0,入力表!B1616,入力表!J1616)</f>
        <v>0</v>
      </c>
      <c r="F1606" s="302"/>
      <c r="G1606" s="302"/>
      <c r="H1606" s="302" t="str">
        <f>IF(LEN(予定価格!G1604)=0,"",IF(AND(LEN(予定価格!G1604)=1,LEN(予定価格!H1604)=1),0,IF(入力表!$F$1951=0,"",入力表!F1616)))</f>
        <v/>
      </c>
      <c r="I1606" s="302"/>
      <c r="J1606" s="303"/>
      <c r="K1606" s="298"/>
      <c r="L1606" s="299"/>
      <c r="M1606" s="299"/>
    </row>
    <row r="1607" spans="1:13" ht="18" hidden="1" customHeight="1" x14ac:dyDescent="0.2">
      <c r="A1607" s="300">
        <f>+入力表!A1617</f>
        <v>0</v>
      </c>
      <c r="B1607" s="301"/>
      <c r="C1607" s="301"/>
      <c r="D1607" s="301"/>
      <c r="E1607" s="302">
        <f>+IF(入力表!F$12=0,入力表!B1617,入力表!J1617)</f>
        <v>0</v>
      </c>
      <c r="F1607" s="302"/>
      <c r="G1607" s="302"/>
      <c r="H1607" s="302" t="str">
        <f>IF(LEN(予定価格!G1605)=0,"",IF(AND(LEN(予定価格!G1605)=1,LEN(予定価格!H1605)=1),0,IF(入力表!$F$1951=0,"",入力表!F1617)))</f>
        <v/>
      </c>
      <c r="I1607" s="302"/>
      <c r="J1607" s="303"/>
      <c r="K1607" s="298"/>
      <c r="L1607" s="299"/>
      <c r="M1607" s="299"/>
    </row>
    <row r="1608" spans="1:13" ht="18" hidden="1" customHeight="1" x14ac:dyDescent="0.2">
      <c r="A1608" s="300">
        <f>+入力表!A1618</f>
        <v>0</v>
      </c>
      <c r="B1608" s="301"/>
      <c r="C1608" s="301"/>
      <c r="D1608" s="301"/>
      <c r="E1608" s="302">
        <f>+IF(入力表!F$12=0,入力表!B1618,入力表!J1618)</f>
        <v>0</v>
      </c>
      <c r="F1608" s="302"/>
      <c r="G1608" s="302"/>
      <c r="H1608" s="302" t="str">
        <f>IF(LEN(予定価格!G1606)=0,"",IF(AND(LEN(予定価格!G1606)=1,LEN(予定価格!H1606)=1),0,IF(入力表!$F$1951=0,"",入力表!F1618)))</f>
        <v/>
      </c>
      <c r="I1608" s="302"/>
      <c r="J1608" s="303"/>
      <c r="K1608" s="298"/>
      <c r="L1608" s="299"/>
      <c r="M1608" s="299"/>
    </row>
    <row r="1609" spans="1:13" ht="18" hidden="1" customHeight="1" x14ac:dyDescent="0.2">
      <c r="A1609" s="300">
        <f>+入力表!A1619</f>
        <v>0</v>
      </c>
      <c r="B1609" s="301"/>
      <c r="C1609" s="301"/>
      <c r="D1609" s="301"/>
      <c r="E1609" s="302">
        <f>+IF(入力表!F$12=0,入力表!B1619,入力表!J1619)</f>
        <v>0</v>
      </c>
      <c r="F1609" s="302"/>
      <c r="G1609" s="302"/>
      <c r="H1609" s="302" t="str">
        <f>IF(LEN(予定価格!G1607)=0,"",IF(AND(LEN(予定価格!G1607)=1,LEN(予定価格!H1607)=1),0,IF(入力表!$F$1951=0,"",入力表!F1619)))</f>
        <v/>
      </c>
      <c r="I1609" s="302"/>
      <c r="J1609" s="303"/>
      <c r="K1609" s="298"/>
      <c r="L1609" s="299"/>
      <c r="M1609" s="299"/>
    </row>
    <row r="1610" spans="1:13" ht="18" hidden="1" customHeight="1" x14ac:dyDescent="0.2">
      <c r="A1610" s="300">
        <f>+入力表!A1620</f>
        <v>0</v>
      </c>
      <c r="B1610" s="301"/>
      <c r="C1610" s="301"/>
      <c r="D1610" s="301"/>
      <c r="E1610" s="302">
        <f>+IF(入力表!F$12=0,入力表!B1620,入力表!J1620)</f>
        <v>0</v>
      </c>
      <c r="F1610" s="302"/>
      <c r="G1610" s="302"/>
      <c r="H1610" s="302" t="str">
        <f>IF(LEN(予定価格!G1608)=0,"",IF(AND(LEN(予定価格!G1608)=1,LEN(予定価格!H1608)=1),0,IF(入力表!$F$1951=0,"",入力表!F1620)))</f>
        <v/>
      </c>
      <c r="I1610" s="302"/>
      <c r="J1610" s="303"/>
      <c r="K1610" s="298"/>
      <c r="L1610" s="299"/>
      <c r="M1610" s="299"/>
    </row>
    <row r="1611" spans="1:13" ht="18" hidden="1" customHeight="1" x14ac:dyDescent="0.2">
      <c r="A1611" s="300">
        <f>+入力表!A1621</f>
        <v>0</v>
      </c>
      <c r="B1611" s="301"/>
      <c r="C1611" s="301"/>
      <c r="D1611" s="301"/>
      <c r="E1611" s="302">
        <f>+IF(入力表!F$12=0,入力表!B1621,入力表!J1621)</f>
        <v>0</v>
      </c>
      <c r="F1611" s="302"/>
      <c r="G1611" s="302"/>
      <c r="H1611" s="302" t="str">
        <f>IF(LEN(予定価格!G1609)=0,"",IF(AND(LEN(予定価格!G1609)=1,LEN(予定価格!H1609)=1),0,IF(入力表!$F$1951=0,"",入力表!F1621)))</f>
        <v/>
      </c>
      <c r="I1611" s="302"/>
      <c r="J1611" s="303"/>
      <c r="K1611" s="298"/>
      <c r="L1611" s="299"/>
      <c r="M1611" s="299"/>
    </row>
    <row r="1612" spans="1:13" ht="18" hidden="1" customHeight="1" x14ac:dyDescent="0.2">
      <c r="A1612" s="300">
        <f>+入力表!A1622</f>
        <v>0</v>
      </c>
      <c r="B1612" s="301"/>
      <c r="C1612" s="301"/>
      <c r="D1612" s="301"/>
      <c r="E1612" s="302">
        <f>+IF(入力表!F$12=0,入力表!B1622,入力表!J1622)</f>
        <v>0</v>
      </c>
      <c r="F1612" s="302"/>
      <c r="G1612" s="302"/>
      <c r="H1612" s="302" t="str">
        <f>IF(LEN(予定価格!G1610)=0,"",IF(AND(LEN(予定価格!G1610)=1,LEN(予定価格!H1610)=1),0,IF(入力表!$F$1951=0,"",入力表!F1622)))</f>
        <v/>
      </c>
      <c r="I1612" s="302"/>
      <c r="J1612" s="303"/>
      <c r="K1612" s="298"/>
      <c r="L1612" s="299"/>
      <c r="M1612" s="299"/>
    </row>
    <row r="1613" spans="1:13" ht="18" hidden="1" customHeight="1" x14ac:dyDescent="0.2">
      <c r="A1613" s="300">
        <f>+入力表!A1623</f>
        <v>0</v>
      </c>
      <c r="B1613" s="301"/>
      <c r="C1613" s="301"/>
      <c r="D1613" s="301"/>
      <c r="E1613" s="302">
        <f>+IF(入力表!F$12=0,入力表!B1623,入力表!J1623)</f>
        <v>0</v>
      </c>
      <c r="F1613" s="302"/>
      <c r="G1613" s="302"/>
      <c r="H1613" s="302" t="str">
        <f>IF(LEN(予定価格!G1611)=0,"",IF(AND(LEN(予定価格!G1611)=1,LEN(予定価格!H1611)=1),0,IF(入力表!$F$1951=0,"",入力表!F1623)))</f>
        <v/>
      </c>
      <c r="I1613" s="302"/>
      <c r="J1613" s="303"/>
      <c r="K1613" s="298"/>
      <c r="L1613" s="299"/>
      <c r="M1613" s="299"/>
    </row>
    <row r="1614" spans="1:13" ht="18" hidden="1" customHeight="1" x14ac:dyDescent="0.2">
      <c r="A1614" s="300">
        <f>+入力表!A1624</f>
        <v>0</v>
      </c>
      <c r="B1614" s="301"/>
      <c r="C1614" s="301"/>
      <c r="D1614" s="301"/>
      <c r="E1614" s="302">
        <f>+IF(入力表!F$12=0,入力表!B1624,入力表!J1624)</f>
        <v>0</v>
      </c>
      <c r="F1614" s="302"/>
      <c r="G1614" s="302"/>
      <c r="H1614" s="302" t="str">
        <f>IF(LEN(予定価格!G1612)=0,"",IF(AND(LEN(予定価格!G1612)=1,LEN(予定価格!H1612)=1),0,IF(入力表!$F$1951=0,"",入力表!F1624)))</f>
        <v/>
      </c>
      <c r="I1614" s="302"/>
      <c r="J1614" s="303"/>
      <c r="K1614" s="298"/>
      <c r="L1614" s="299"/>
      <c r="M1614" s="299"/>
    </row>
    <row r="1615" spans="1:13" ht="18" hidden="1" customHeight="1" x14ac:dyDescent="0.2">
      <c r="A1615" s="300">
        <f>+入力表!A1625</f>
        <v>0</v>
      </c>
      <c r="B1615" s="301"/>
      <c r="C1615" s="301"/>
      <c r="D1615" s="301"/>
      <c r="E1615" s="302">
        <f>+IF(入力表!F$12=0,入力表!B1625,入力表!J1625)</f>
        <v>0</v>
      </c>
      <c r="F1615" s="302"/>
      <c r="G1615" s="302"/>
      <c r="H1615" s="302" t="str">
        <f>IF(LEN(予定価格!G1613)=0,"",IF(AND(LEN(予定価格!G1613)=1,LEN(予定価格!H1613)=1),0,IF(入力表!$F$1951=0,"",入力表!F1625)))</f>
        <v/>
      </c>
      <c r="I1615" s="302"/>
      <c r="J1615" s="303"/>
      <c r="K1615" s="298"/>
      <c r="L1615" s="299"/>
      <c r="M1615" s="299"/>
    </row>
    <row r="1616" spans="1:13" ht="18" hidden="1" customHeight="1" x14ac:dyDescent="0.2">
      <c r="A1616" s="300">
        <f>+入力表!A1626</f>
        <v>0</v>
      </c>
      <c r="B1616" s="301"/>
      <c r="C1616" s="301"/>
      <c r="D1616" s="301"/>
      <c r="E1616" s="302">
        <f>+IF(入力表!F$12=0,入力表!B1626,入力表!J1626)</f>
        <v>0</v>
      </c>
      <c r="F1616" s="302"/>
      <c r="G1616" s="302"/>
      <c r="H1616" s="302" t="str">
        <f>IF(LEN(予定価格!G1614)=0,"",IF(AND(LEN(予定価格!G1614)=1,LEN(予定価格!H1614)=1),0,IF(入力表!$F$1951=0,"",入力表!F1626)))</f>
        <v/>
      </c>
      <c r="I1616" s="302"/>
      <c r="J1616" s="303"/>
      <c r="K1616" s="298"/>
      <c r="L1616" s="299"/>
      <c r="M1616" s="299"/>
    </row>
    <row r="1617" spans="1:13" ht="18" hidden="1" customHeight="1" x14ac:dyDescent="0.2">
      <c r="A1617" s="300">
        <f>+入力表!A1627</f>
        <v>0</v>
      </c>
      <c r="B1617" s="301"/>
      <c r="C1617" s="301"/>
      <c r="D1617" s="301"/>
      <c r="E1617" s="302">
        <f>+IF(入力表!F$12=0,入力表!B1627,入力表!J1627)</f>
        <v>0</v>
      </c>
      <c r="F1617" s="302"/>
      <c r="G1617" s="302"/>
      <c r="H1617" s="302" t="str">
        <f>IF(LEN(予定価格!G1615)=0,"",IF(AND(LEN(予定価格!G1615)=1,LEN(予定価格!H1615)=1),0,IF(入力表!$F$1951=0,"",入力表!F1627)))</f>
        <v/>
      </c>
      <c r="I1617" s="302"/>
      <c r="J1617" s="303"/>
      <c r="K1617" s="298"/>
      <c r="L1617" s="299"/>
      <c r="M1617" s="299"/>
    </row>
    <row r="1618" spans="1:13" ht="18" hidden="1" customHeight="1" x14ac:dyDescent="0.2">
      <c r="A1618" s="300">
        <f>+入力表!A1628</f>
        <v>0</v>
      </c>
      <c r="B1618" s="301"/>
      <c r="C1618" s="301"/>
      <c r="D1618" s="301"/>
      <c r="E1618" s="302">
        <f>+IF(入力表!F$12=0,入力表!B1628,入力表!J1628)</f>
        <v>0</v>
      </c>
      <c r="F1618" s="302"/>
      <c r="G1618" s="302"/>
      <c r="H1618" s="302" t="str">
        <f>IF(LEN(予定価格!G1616)=0,"",IF(AND(LEN(予定価格!G1616)=1,LEN(予定価格!H1616)=1),0,IF(入力表!$F$1951=0,"",入力表!F1628)))</f>
        <v/>
      </c>
      <c r="I1618" s="302"/>
      <c r="J1618" s="303"/>
      <c r="K1618" s="298"/>
      <c r="L1618" s="299"/>
      <c r="M1618" s="299"/>
    </row>
    <row r="1619" spans="1:13" ht="18" hidden="1" customHeight="1" x14ac:dyDescent="0.2">
      <c r="A1619" s="300">
        <f>+入力表!A1629</f>
        <v>0</v>
      </c>
      <c r="B1619" s="301"/>
      <c r="C1619" s="301"/>
      <c r="D1619" s="301"/>
      <c r="E1619" s="302">
        <f>+IF(入力表!F$12=0,入力表!B1629,入力表!J1629)</f>
        <v>0</v>
      </c>
      <c r="F1619" s="302"/>
      <c r="G1619" s="302"/>
      <c r="H1619" s="302" t="str">
        <f>IF(LEN(予定価格!G1617)=0,"",IF(AND(LEN(予定価格!G1617)=1,LEN(予定価格!H1617)=1),0,IF(入力表!$F$1951=0,"",入力表!F1629)))</f>
        <v/>
      </c>
      <c r="I1619" s="302"/>
      <c r="J1619" s="303"/>
      <c r="K1619" s="298"/>
      <c r="L1619" s="299"/>
      <c r="M1619" s="299"/>
    </row>
    <row r="1620" spans="1:13" ht="18" hidden="1" customHeight="1" x14ac:dyDescent="0.2">
      <c r="A1620" s="300">
        <f>+入力表!A1630</f>
        <v>0</v>
      </c>
      <c r="B1620" s="301"/>
      <c r="C1620" s="301"/>
      <c r="D1620" s="301"/>
      <c r="E1620" s="302">
        <f>+IF(入力表!F$12=0,入力表!B1630,入力表!J1630)</f>
        <v>0</v>
      </c>
      <c r="F1620" s="302"/>
      <c r="G1620" s="302"/>
      <c r="H1620" s="302" t="str">
        <f>IF(LEN(予定価格!G1618)=0,"",IF(AND(LEN(予定価格!G1618)=1,LEN(予定価格!H1618)=1),0,IF(入力表!$F$1951=0,"",入力表!F1630)))</f>
        <v/>
      </c>
      <c r="I1620" s="302"/>
      <c r="J1620" s="303"/>
      <c r="K1620" s="298"/>
      <c r="L1620" s="299"/>
      <c r="M1620" s="299"/>
    </row>
    <row r="1621" spans="1:13" ht="18" hidden="1" customHeight="1" x14ac:dyDescent="0.2">
      <c r="A1621" s="300">
        <f>+入力表!A1631</f>
        <v>0</v>
      </c>
      <c r="B1621" s="301"/>
      <c r="C1621" s="301"/>
      <c r="D1621" s="301"/>
      <c r="E1621" s="302">
        <f>+IF(入力表!F$12=0,入力表!B1631,入力表!J1631)</f>
        <v>0</v>
      </c>
      <c r="F1621" s="302"/>
      <c r="G1621" s="302"/>
      <c r="H1621" s="302" t="str">
        <f>IF(LEN(予定価格!G1619)=0,"",IF(AND(LEN(予定価格!G1619)=1,LEN(予定価格!H1619)=1),0,IF(入力表!$F$1951=0,"",入力表!F1631)))</f>
        <v/>
      </c>
      <c r="I1621" s="302"/>
      <c r="J1621" s="303"/>
      <c r="K1621" s="298"/>
      <c r="L1621" s="299"/>
      <c r="M1621" s="299"/>
    </row>
    <row r="1622" spans="1:13" ht="18" hidden="1" customHeight="1" x14ac:dyDescent="0.2">
      <c r="A1622" s="300">
        <f>+入力表!A1632</f>
        <v>0</v>
      </c>
      <c r="B1622" s="301"/>
      <c r="C1622" s="301"/>
      <c r="D1622" s="301"/>
      <c r="E1622" s="302">
        <f>+IF(入力表!F$12=0,入力表!B1632,入力表!J1632)</f>
        <v>0</v>
      </c>
      <c r="F1622" s="302"/>
      <c r="G1622" s="302"/>
      <c r="H1622" s="302" t="str">
        <f>IF(LEN(予定価格!G1620)=0,"",IF(AND(LEN(予定価格!G1620)=1,LEN(予定価格!H1620)=1),0,IF(入力表!$F$1951=0,"",入力表!F1632)))</f>
        <v/>
      </c>
      <c r="I1622" s="302"/>
      <c r="J1622" s="303"/>
      <c r="K1622" s="298"/>
      <c r="L1622" s="299"/>
      <c r="M1622" s="299"/>
    </row>
    <row r="1623" spans="1:13" ht="18" hidden="1" customHeight="1" x14ac:dyDescent="0.2">
      <c r="A1623" s="300">
        <f>+入力表!A1633</f>
        <v>0</v>
      </c>
      <c r="B1623" s="301"/>
      <c r="C1623" s="301"/>
      <c r="D1623" s="301"/>
      <c r="E1623" s="302">
        <f>+IF(入力表!F$12=0,入力表!B1633,入力表!J1633)</f>
        <v>0</v>
      </c>
      <c r="F1623" s="302"/>
      <c r="G1623" s="302"/>
      <c r="H1623" s="302" t="str">
        <f>IF(LEN(予定価格!G1621)=0,"",IF(AND(LEN(予定価格!G1621)=1,LEN(予定価格!H1621)=1),0,IF(入力表!$F$1951=0,"",入力表!F1633)))</f>
        <v/>
      </c>
      <c r="I1623" s="302"/>
      <c r="J1623" s="303"/>
      <c r="K1623" s="298"/>
      <c r="L1623" s="299"/>
      <c r="M1623" s="299"/>
    </row>
    <row r="1624" spans="1:13" ht="18" hidden="1" customHeight="1" x14ac:dyDescent="0.2">
      <c r="A1624" s="300">
        <f>+入力表!A1634</f>
        <v>0</v>
      </c>
      <c r="B1624" s="301"/>
      <c r="C1624" s="301"/>
      <c r="D1624" s="301"/>
      <c r="E1624" s="302">
        <f>+IF(入力表!F$12=0,入力表!B1634,入力表!J1634)</f>
        <v>0</v>
      </c>
      <c r="F1624" s="302"/>
      <c r="G1624" s="302"/>
      <c r="H1624" s="302" t="str">
        <f>IF(LEN(予定価格!G1622)=0,"",IF(AND(LEN(予定価格!G1622)=1,LEN(予定価格!H1622)=1),0,IF(入力表!$F$1951=0,"",入力表!F1634)))</f>
        <v/>
      </c>
      <c r="I1624" s="302"/>
      <c r="J1624" s="303"/>
      <c r="K1624" s="298"/>
      <c r="L1624" s="299"/>
      <c r="M1624" s="299"/>
    </row>
    <row r="1625" spans="1:13" ht="18" hidden="1" customHeight="1" x14ac:dyDescent="0.2">
      <c r="A1625" s="300">
        <f>+入力表!A1635</f>
        <v>0</v>
      </c>
      <c r="B1625" s="301"/>
      <c r="C1625" s="301"/>
      <c r="D1625" s="301"/>
      <c r="E1625" s="302">
        <f>+IF(入力表!F$12=0,入力表!B1635,入力表!J1635)</f>
        <v>0</v>
      </c>
      <c r="F1625" s="302"/>
      <c r="G1625" s="302"/>
      <c r="H1625" s="302" t="str">
        <f>IF(LEN(予定価格!G1623)=0,"",IF(AND(LEN(予定価格!G1623)=1,LEN(予定価格!H1623)=1),0,IF(入力表!$F$1951=0,"",入力表!F1635)))</f>
        <v/>
      </c>
      <c r="I1625" s="302"/>
      <c r="J1625" s="303"/>
      <c r="K1625" s="298"/>
      <c r="L1625" s="299"/>
      <c r="M1625" s="299"/>
    </row>
    <row r="1626" spans="1:13" ht="18" hidden="1" customHeight="1" x14ac:dyDescent="0.2">
      <c r="A1626" s="300">
        <f>+入力表!A1636</f>
        <v>0</v>
      </c>
      <c r="B1626" s="301"/>
      <c r="C1626" s="301"/>
      <c r="D1626" s="301"/>
      <c r="E1626" s="302">
        <f>+IF(入力表!F$12=0,入力表!B1636,入力表!J1636)</f>
        <v>0</v>
      </c>
      <c r="F1626" s="302"/>
      <c r="G1626" s="302"/>
      <c r="H1626" s="302" t="str">
        <f>IF(LEN(予定価格!G1624)=0,"",IF(AND(LEN(予定価格!G1624)=1,LEN(予定価格!H1624)=1),0,IF(入力表!$F$1951=0,"",入力表!F1636)))</f>
        <v/>
      </c>
      <c r="I1626" s="302"/>
      <c r="J1626" s="303"/>
      <c r="K1626" s="298"/>
      <c r="L1626" s="299"/>
      <c r="M1626" s="299"/>
    </row>
    <row r="1627" spans="1:13" ht="18" hidden="1" customHeight="1" x14ac:dyDescent="0.2">
      <c r="A1627" s="300">
        <f>+入力表!A1637</f>
        <v>0</v>
      </c>
      <c r="B1627" s="301"/>
      <c r="C1627" s="301"/>
      <c r="D1627" s="301"/>
      <c r="E1627" s="302">
        <f>+IF(入力表!F$12=0,入力表!B1637,入力表!J1637)</f>
        <v>0</v>
      </c>
      <c r="F1627" s="302"/>
      <c r="G1627" s="302"/>
      <c r="H1627" s="302" t="str">
        <f>IF(LEN(予定価格!G1625)=0,"",IF(AND(LEN(予定価格!G1625)=1,LEN(予定価格!H1625)=1),0,IF(入力表!$F$1951=0,"",入力表!F1637)))</f>
        <v/>
      </c>
      <c r="I1627" s="302"/>
      <c r="J1627" s="303"/>
      <c r="K1627" s="298"/>
      <c r="L1627" s="299"/>
      <c r="M1627" s="299"/>
    </row>
    <row r="1628" spans="1:13" ht="18" hidden="1" customHeight="1" x14ac:dyDescent="0.2">
      <c r="A1628" s="300">
        <f>+入力表!A1638</f>
        <v>0</v>
      </c>
      <c r="B1628" s="301"/>
      <c r="C1628" s="301"/>
      <c r="D1628" s="301"/>
      <c r="E1628" s="302">
        <f>+IF(入力表!F$12=0,入力表!B1638,入力表!J1638)</f>
        <v>0</v>
      </c>
      <c r="F1628" s="302"/>
      <c r="G1628" s="302"/>
      <c r="H1628" s="302" t="str">
        <f>IF(LEN(予定価格!G1626)=0,"",IF(AND(LEN(予定価格!G1626)=1,LEN(予定価格!H1626)=1),0,IF(入力表!$F$1951=0,"",入力表!F1638)))</f>
        <v/>
      </c>
      <c r="I1628" s="302"/>
      <c r="J1628" s="303"/>
      <c r="K1628" s="298"/>
      <c r="L1628" s="299"/>
      <c r="M1628" s="299"/>
    </row>
    <row r="1629" spans="1:13" ht="18" hidden="1" customHeight="1" x14ac:dyDescent="0.2">
      <c r="A1629" s="300">
        <f>+入力表!A1639</f>
        <v>0</v>
      </c>
      <c r="B1629" s="301"/>
      <c r="C1629" s="301"/>
      <c r="D1629" s="301"/>
      <c r="E1629" s="302">
        <f>+IF(入力表!F$12=0,入力表!B1639,入力表!J1639)</f>
        <v>0</v>
      </c>
      <c r="F1629" s="302"/>
      <c r="G1629" s="302"/>
      <c r="H1629" s="302" t="str">
        <f>IF(LEN(予定価格!G1627)=0,"",IF(AND(LEN(予定価格!G1627)=1,LEN(予定価格!H1627)=1),0,IF(入力表!$F$1951=0,"",入力表!F1639)))</f>
        <v/>
      </c>
      <c r="I1629" s="302"/>
      <c r="J1629" s="303"/>
      <c r="K1629" s="298"/>
      <c r="L1629" s="299"/>
      <c r="M1629" s="299"/>
    </row>
    <row r="1630" spans="1:13" ht="18" hidden="1" customHeight="1" x14ac:dyDescent="0.2">
      <c r="A1630" s="300">
        <f>+入力表!A1640</f>
        <v>0</v>
      </c>
      <c r="B1630" s="301"/>
      <c r="C1630" s="301"/>
      <c r="D1630" s="301"/>
      <c r="E1630" s="302">
        <f>+IF(入力表!F$12=0,入力表!B1640,入力表!J1640)</f>
        <v>0</v>
      </c>
      <c r="F1630" s="302"/>
      <c r="G1630" s="302"/>
      <c r="H1630" s="302" t="str">
        <f>IF(LEN(予定価格!G1628)=0,"",IF(AND(LEN(予定価格!G1628)=1,LEN(予定価格!H1628)=1),0,IF(入力表!$F$1951=0,"",入力表!F1640)))</f>
        <v/>
      </c>
      <c r="I1630" s="302"/>
      <c r="J1630" s="303"/>
      <c r="K1630" s="298"/>
      <c r="L1630" s="299"/>
      <c r="M1630" s="299"/>
    </row>
    <row r="1631" spans="1:13" ht="18" hidden="1" customHeight="1" x14ac:dyDescent="0.2">
      <c r="A1631" s="300">
        <f>+入力表!A1641</f>
        <v>0</v>
      </c>
      <c r="B1631" s="301"/>
      <c r="C1631" s="301"/>
      <c r="D1631" s="301"/>
      <c r="E1631" s="302">
        <f>+IF(入力表!F$12=0,入力表!B1641,入力表!J1641)</f>
        <v>0</v>
      </c>
      <c r="F1631" s="302"/>
      <c r="G1631" s="302"/>
      <c r="H1631" s="302" t="str">
        <f>IF(LEN(予定価格!G1629)=0,"",IF(AND(LEN(予定価格!G1629)=1,LEN(予定価格!H1629)=1),0,IF(入力表!$F$1951=0,"",入力表!F1641)))</f>
        <v/>
      </c>
      <c r="I1631" s="302"/>
      <c r="J1631" s="303"/>
      <c r="K1631" s="298"/>
      <c r="L1631" s="299"/>
      <c r="M1631" s="299"/>
    </row>
    <row r="1632" spans="1:13" ht="18" hidden="1" customHeight="1" x14ac:dyDescent="0.2">
      <c r="A1632" s="300">
        <f>+入力表!A1642</f>
        <v>0</v>
      </c>
      <c r="B1632" s="301"/>
      <c r="C1632" s="301"/>
      <c r="D1632" s="301"/>
      <c r="E1632" s="302">
        <f>+IF(入力表!F$12=0,入力表!B1642,入力表!J1642)</f>
        <v>0</v>
      </c>
      <c r="F1632" s="302"/>
      <c r="G1632" s="302"/>
      <c r="H1632" s="302" t="str">
        <f>IF(LEN(予定価格!G1630)=0,"",IF(AND(LEN(予定価格!G1630)=1,LEN(予定価格!H1630)=1),0,IF(入力表!$F$1951=0,"",入力表!F1642)))</f>
        <v/>
      </c>
      <c r="I1632" s="302"/>
      <c r="J1632" s="303"/>
      <c r="K1632" s="298"/>
      <c r="L1632" s="299"/>
      <c r="M1632" s="299"/>
    </row>
    <row r="1633" spans="1:13" ht="18" hidden="1" customHeight="1" x14ac:dyDescent="0.2">
      <c r="A1633" s="300">
        <f>+入力表!A1643</f>
        <v>0</v>
      </c>
      <c r="B1633" s="301"/>
      <c r="C1633" s="301"/>
      <c r="D1633" s="301"/>
      <c r="E1633" s="302">
        <f>+IF(入力表!F$12=0,入力表!B1643,入力表!J1643)</f>
        <v>0</v>
      </c>
      <c r="F1633" s="302"/>
      <c r="G1633" s="302"/>
      <c r="H1633" s="302" t="str">
        <f>IF(LEN(予定価格!G1631)=0,"",IF(AND(LEN(予定価格!G1631)=1,LEN(予定価格!H1631)=1),0,IF(入力表!$F$1951=0,"",入力表!F1643)))</f>
        <v/>
      </c>
      <c r="I1633" s="302"/>
      <c r="J1633" s="303"/>
      <c r="K1633" s="298"/>
      <c r="L1633" s="299"/>
      <c r="M1633" s="299"/>
    </row>
    <row r="1634" spans="1:13" ht="18" hidden="1" customHeight="1" x14ac:dyDescent="0.2">
      <c r="A1634" s="300">
        <f>+入力表!A1644</f>
        <v>0</v>
      </c>
      <c r="B1634" s="301"/>
      <c r="C1634" s="301"/>
      <c r="D1634" s="301"/>
      <c r="E1634" s="302">
        <f>+IF(入力表!F$12=0,入力表!B1644,入力表!J1644)</f>
        <v>0</v>
      </c>
      <c r="F1634" s="302"/>
      <c r="G1634" s="302"/>
      <c r="H1634" s="302" t="str">
        <f>IF(LEN(予定価格!G1632)=0,"",IF(AND(LEN(予定価格!G1632)=1,LEN(予定価格!H1632)=1),0,IF(入力表!$F$1951=0,"",入力表!F1644)))</f>
        <v/>
      </c>
      <c r="I1634" s="302"/>
      <c r="J1634" s="303"/>
      <c r="K1634" s="298"/>
      <c r="L1634" s="299"/>
      <c r="M1634" s="299"/>
    </row>
    <row r="1635" spans="1:13" ht="18" hidden="1" customHeight="1" x14ac:dyDescent="0.2">
      <c r="A1635" s="300">
        <f>+入力表!A1645</f>
        <v>0</v>
      </c>
      <c r="B1635" s="301"/>
      <c r="C1635" s="301"/>
      <c r="D1635" s="301"/>
      <c r="E1635" s="302">
        <f>+IF(入力表!F$12=0,入力表!B1645,入力表!J1645)</f>
        <v>0</v>
      </c>
      <c r="F1635" s="302"/>
      <c r="G1635" s="302"/>
      <c r="H1635" s="302" t="str">
        <f>IF(LEN(予定価格!G1633)=0,"",IF(AND(LEN(予定価格!G1633)=1,LEN(予定価格!H1633)=1),0,IF(入力表!$F$1951=0,"",入力表!F1645)))</f>
        <v/>
      </c>
      <c r="I1635" s="302"/>
      <c r="J1635" s="303"/>
      <c r="K1635" s="298"/>
      <c r="L1635" s="299"/>
      <c r="M1635" s="299"/>
    </row>
    <row r="1636" spans="1:13" ht="18" hidden="1" customHeight="1" x14ac:dyDescent="0.2">
      <c r="A1636" s="300">
        <f>+入力表!A1646</f>
        <v>0</v>
      </c>
      <c r="B1636" s="301"/>
      <c r="C1636" s="301"/>
      <c r="D1636" s="301"/>
      <c r="E1636" s="302">
        <f>+IF(入力表!F$12=0,入力表!B1646,入力表!J1646)</f>
        <v>0</v>
      </c>
      <c r="F1636" s="302"/>
      <c r="G1636" s="302"/>
      <c r="H1636" s="302" t="str">
        <f>IF(LEN(予定価格!G1634)=0,"",IF(AND(LEN(予定価格!G1634)=1,LEN(予定価格!H1634)=1),0,IF(入力表!$F$1951=0,"",入力表!F1646)))</f>
        <v/>
      </c>
      <c r="I1636" s="302"/>
      <c r="J1636" s="303"/>
      <c r="K1636" s="298"/>
      <c r="L1636" s="299"/>
      <c r="M1636" s="299"/>
    </row>
    <row r="1637" spans="1:13" ht="18" hidden="1" customHeight="1" x14ac:dyDescent="0.2">
      <c r="A1637" s="300">
        <f>+入力表!A1647</f>
        <v>0</v>
      </c>
      <c r="B1637" s="301"/>
      <c r="C1637" s="301"/>
      <c r="D1637" s="301"/>
      <c r="E1637" s="302">
        <f>+IF(入力表!F$12=0,入力表!B1647,入力表!J1647)</f>
        <v>0</v>
      </c>
      <c r="F1637" s="302"/>
      <c r="G1637" s="302"/>
      <c r="H1637" s="302" t="str">
        <f>IF(LEN(予定価格!G1635)=0,"",IF(AND(LEN(予定価格!G1635)=1,LEN(予定価格!H1635)=1),0,IF(入力表!$F$1951=0,"",入力表!F1647)))</f>
        <v/>
      </c>
      <c r="I1637" s="302"/>
      <c r="J1637" s="303"/>
      <c r="K1637" s="298"/>
      <c r="L1637" s="299"/>
      <c r="M1637" s="299"/>
    </row>
    <row r="1638" spans="1:13" ht="18" hidden="1" customHeight="1" x14ac:dyDescent="0.2">
      <c r="A1638" s="300">
        <f>+入力表!A1648</f>
        <v>0</v>
      </c>
      <c r="B1638" s="301"/>
      <c r="C1638" s="301"/>
      <c r="D1638" s="301"/>
      <c r="E1638" s="302">
        <f>+IF(入力表!F$12=0,入力表!B1648,入力表!J1648)</f>
        <v>0</v>
      </c>
      <c r="F1638" s="302"/>
      <c r="G1638" s="302"/>
      <c r="H1638" s="302" t="str">
        <f>IF(LEN(予定価格!G1636)=0,"",IF(AND(LEN(予定価格!G1636)=1,LEN(予定価格!H1636)=1),0,IF(入力表!$F$1951=0,"",入力表!F1648)))</f>
        <v/>
      </c>
      <c r="I1638" s="302"/>
      <c r="J1638" s="303"/>
      <c r="K1638" s="298"/>
      <c r="L1638" s="299"/>
      <c r="M1638" s="299"/>
    </row>
    <row r="1639" spans="1:13" ht="18" hidden="1" customHeight="1" x14ac:dyDescent="0.2">
      <c r="A1639" s="300">
        <f>+入力表!A1649</f>
        <v>0</v>
      </c>
      <c r="B1639" s="301"/>
      <c r="C1639" s="301"/>
      <c r="D1639" s="301"/>
      <c r="E1639" s="302">
        <f>+IF(入力表!F$12=0,入力表!B1649,入力表!J1649)</f>
        <v>0</v>
      </c>
      <c r="F1639" s="302"/>
      <c r="G1639" s="302"/>
      <c r="H1639" s="302" t="str">
        <f>IF(LEN(予定価格!G1637)=0,"",IF(AND(LEN(予定価格!G1637)=1,LEN(予定価格!H1637)=1),0,IF(入力表!$F$1951=0,"",入力表!F1649)))</f>
        <v/>
      </c>
      <c r="I1639" s="302"/>
      <c r="J1639" s="303"/>
      <c r="K1639" s="298"/>
      <c r="L1639" s="299"/>
      <c r="M1639" s="299"/>
    </row>
    <row r="1640" spans="1:13" ht="18" hidden="1" customHeight="1" x14ac:dyDescent="0.2">
      <c r="A1640" s="300">
        <f>+入力表!A1650</f>
        <v>0</v>
      </c>
      <c r="B1640" s="301"/>
      <c r="C1640" s="301"/>
      <c r="D1640" s="301"/>
      <c r="E1640" s="302">
        <f>+IF(入力表!F$12=0,入力表!B1650,入力表!J1650)</f>
        <v>0</v>
      </c>
      <c r="F1640" s="302"/>
      <c r="G1640" s="302"/>
      <c r="H1640" s="302" t="str">
        <f>IF(LEN(予定価格!G1638)=0,"",IF(AND(LEN(予定価格!G1638)=1,LEN(予定価格!H1638)=1),0,IF(入力表!$F$1951=0,"",入力表!F1650)))</f>
        <v/>
      </c>
      <c r="I1640" s="302"/>
      <c r="J1640" s="303"/>
      <c r="K1640" s="298"/>
      <c r="L1640" s="299"/>
      <c r="M1640" s="299"/>
    </row>
    <row r="1641" spans="1:13" ht="18" hidden="1" customHeight="1" x14ac:dyDescent="0.2">
      <c r="A1641" s="300">
        <f>+入力表!A1651</f>
        <v>0</v>
      </c>
      <c r="B1641" s="301"/>
      <c r="C1641" s="301"/>
      <c r="D1641" s="301"/>
      <c r="E1641" s="302">
        <f>+IF(入力表!F$12=0,入力表!B1651,入力表!J1651)</f>
        <v>0</v>
      </c>
      <c r="F1641" s="302"/>
      <c r="G1641" s="302"/>
      <c r="H1641" s="302" t="str">
        <f>IF(LEN(予定価格!G1639)=0,"",IF(AND(LEN(予定価格!G1639)=1,LEN(予定価格!H1639)=1),0,IF(入力表!$F$1951=0,"",入力表!F1651)))</f>
        <v/>
      </c>
      <c r="I1641" s="302"/>
      <c r="J1641" s="303"/>
      <c r="K1641" s="298"/>
      <c r="L1641" s="299"/>
      <c r="M1641" s="299"/>
    </row>
    <row r="1642" spans="1:13" ht="18" hidden="1" customHeight="1" x14ac:dyDescent="0.2">
      <c r="A1642" s="300">
        <f>+入力表!A1652</f>
        <v>0</v>
      </c>
      <c r="B1642" s="301"/>
      <c r="C1642" s="301"/>
      <c r="D1642" s="301"/>
      <c r="E1642" s="302">
        <f>+IF(入力表!F$12=0,入力表!B1652,入力表!J1652)</f>
        <v>0</v>
      </c>
      <c r="F1642" s="302"/>
      <c r="G1642" s="302"/>
      <c r="H1642" s="302" t="str">
        <f>IF(LEN(予定価格!G1640)=0,"",IF(AND(LEN(予定価格!G1640)=1,LEN(予定価格!H1640)=1),0,IF(入力表!$F$1951=0,"",入力表!F1652)))</f>
        <v/>
      </c>
      <c r="I1642" s="302"/>
      <c r="J1642" s="303"/>
      <c r="K1642" s="298"/>
      <c r="L1642" s="299"/>
      <c r="M1642" s="299"/>
    </row>
    <row r="1643" spans="1:13" ht="18" hidden="1" customHeight="1" x14ac:dyDescent="0.2">
      <c r="A1643" s="300">
        <f>+入力表!A1653</f>
        <v>0</v>
      </c>
      <c r="B1643" s="301"/>
      <c r="C1643" s="301"/>
      <c r="D1643" s="301"/>
      <c r="E1643" s="302">
        <f>+IF(入力表!F$12=0,入力表!B1653,入力表!J1653)</f>
        <v>0</v>
      </c>
      <c r="F1643" s="302"/>
      <c r="G1643" s="302"/>
      <c r="H1643" s="302" t="str">
        <f>IF(LEN(予定価格!G1641)=0,"",IF(AND(LEN(予定価格!G1641)=1,LEN(予定価格!H1641)=1),0,IF(入力表!$F$1951=0,"",入力表!F1653)))</f>
        <v/>
      </c>
      <c r="I1643" s="302"/>
      <c r="J1643" s="303"/>
      <c r="K1643" s="298"/>
      <c r="L1643" s="299"/>
      <c r="M1643" s="299"/>
    </row>
    <row r="1644" spans="1:13" ht="18" hidden="1" customHeight="1" x14ac:dyDescent="0.2">
      <c r="A1644" s="300">
        <f>+入力表!A1654</f>
        <v>0</v>
      </c>
      <c r="B1644" s="301"/>
      <c r="C1644" s="301"/>
      <c r="D1644" s="301"/>
      <c r="E1644" s="302">
        <f>+IF(入力表!F$12=0,入力表!B1654,入力表!J1654)</f>
        <v>0</v>
      </c>
      <c r="F1644" s="302"/>
      <c r="G1644" s="302"/>
      <c r="H1644" s="302" t="str">
        <f>IF(LEN(予定価格!G1642)=0,"",IF(AND(LEN(予定価格!G1642)=1,LEN(予定価格!H1642)=1),0,IF(入力表!$F$1951=0,"",入力表!F1654)))</f>
        <v/>
      </c>
      <c r="I1644" s="302"/>
      <c r="J1644" s="303"/>
      <c r="K1644" s="298"/>
      <c r="L1644" s="299"/>
      <c r="M1644" s="299"/>
    </row>
    <row r="1645" spans="1:13" ht="18" hidden="1" customHeight="1" x14ac:dyDescent="0.2">
      <c r="A1645" s="300">
        <f>+入力表!A1655</f>
        <v>0</v>
      </c>
      <c r="B1645" s="301"/>
      <c r="C1645" s="301"/>
      <c r="D1645" s="301"/>
      <c r="E1645" s="302">
        <f>+IF(入力表!F$12=0,入力表!B1655,入力表!J1655)</f>
        <v>0</v>
      </c>
      <c r="F1645" s="302"/>
      <c r="G1645" s="302"/>
      <c r="H1645" s="302" t="str">
        <f>IF(LEN(予定価格!G1643)=0,"",IF(AND(LEN(予定価格!G1643)=1,LEN(予定価格!H1643)=1),0,IF(入力表!$F$1951=0,"",入力表!F1655)))</f>
        <v/>
      </c>
      <c r="I1645" s="302"/>
      <c r="J1645" s="303"/>
      <c r="K1645" s="298"/>
      <c r="L1645" s="299"/>
      <c r="M1645" s="299"/>
    </row>
    <row r="1646" spans="1:13" ht="18" hidden="1" customHeight="1" x14ac:dyDescent="0.2">
      <c r="A1646" s="300">
        <f>+入力表!A1656</f>
        <v>0</v>
      </c>
      <c r="B1646" s="301"/>
      <c r="C1646" s="301"/>
      <c r="D1646" s="301"/>
      <c r="E1646" s="302">
        <f>+IF(入力表!F$12=0,入力表!B1656,入力表!J1656)</f>
        <v>0</v>
      </c>
      <c r="F1646" s="302"/>
      <c r="G1646" s="302"/>
      <c r="H1646" s="302" t="str">
        <f>IF(LEN(予定価格!G1644)=0,"",IF(AND(LEN(予定価格!G1644)=1,LEN(予定価格!H1644)=1),0,IF(入力表!$F$1951=0,"",入力表!F1656)))</f>
        <v/>
      </c>
      <c r="I1646" s="302"/>
      <c r="J1646" s="303"/>
      <c r="K1646" s="298"/>
      <c r="L1646" s="299"/>
      <c r="M1646" s="299"/>
    </row>
    <row r="1647" spans="1:13" ht="18" hidden="1" customHeight="1" x14ac:dyDescent="0.2">
      <c r="A1647" s="300">
        <f>+入力表!A1657</f>
        <v>0</v>
      </c>
      <c r="B1647" s="301"/>
      <c r="C1647" s="301"/>
      <c r="D1647" s="301"/>
      <c r="E1647" s="302">
        <f>+IF(入力表!F$12=0,入力表!B1657,入力表!J1657)</f>
        <v>0</v>
      </c>
      <c r="F1647" s="302"/>
      <c r="G1647" s="302"/>
      <c r="H1647" s="302" t="str">
        <f>IF(LEN(予定価格!G1645)=0,"",IF(AND(LEN(予定価格!G1645)=1,LEN(予定価格!H1645)=1),0,IF(入力表!$F$1951=0,"",入力表!F1657)))</f>
        <v/>
      </c>
      <c r="I1647" s="302"/>
      <c r="J1647" s="303"/>
      <c r="K1647" s="298">
        <f t="shared" ref="K1647" si="44">SUM(E1648:G1688)</f>
        <v>0</v>
      </c>
      <c r="L1647" s="299">
        <f>K1647*入力表!D2793</f>
        <v>0</v>
      </c>
      <c r="M1647" s="299">
        <f t="shared" ref="M1647" si="45">K1647+L1647</f>
        <v>0</v>
      </c>
    </row>
    <row r="1648" spans="1:13" ht="18" hidden="1" customHeight="1" x14ac:dyDescent="0.2">
      <c r="A1648" s="300">
        <f>+入力表!A1658</f>
        <v>0</v>
      </c>
      <c r="B1648" s="301"/>
      <c r="C1648" s="301"/>
      <c r="D1648" s="301"/>
      <c r="E1648" s="302">
        <f>+IF(入力表!F$12=0,入力表!B1658,入力表!J1658)</f>
        <v>0</v>
      </c>
      <c r="F1648" s="302"/>
      <c r="G1648" s="302"/>
      <c r="H1648" s="302" t="str">
        <f>IF(LEN(予定価格!G1646)=0,"",IF(AND(LEN(予定価格!G1646)=1,LEN(予定価格!H1646)=1),0,IF(入力表!$F$1951=0,"",入力表!F1658)))</f>
        <v/>
      </c>
      <c r="I1648" s="302"/>
      <c r="J1648" s="303"/>
      <c r="K1648" s="298"/>
      <c r="L1648" s="299"/>
      <c r="M1648" s="299"/>
    </row>
    <row r="1649" spans="1:13" ht="18" hidden="1" customHeight="1" x14ac:dyDescent="0.2">
      <c r="A1649" s="300">
        <f>+入力表!A1659</f>
        <v>0</v>
      </c>
      <c r="B1649" s="301"/>
      <c r="C1649" s="301"/>
      <c r="D1649" s="301"/>
      <c r="E1649" s="302">
        <f>+IF(入力表!F$12=0,入力表!B1659,入力表!J1659)</f>
        <v>0</v>
      </c>
      <c r="F1649" s="302"/>
      <c r="G1649" s="302"/>
      <c r="H1649" s="302" t="str">
        <f>IF(LEN(予定価格!G1647)=0,"",IF(AND(LEN(予定価格!G1647)=1,LEN(予定価格!H1647)=1),0,IF(入力表!$F$1951=0,"",入力表!F1659)))</f>
        <v/>
      </c>
      <c r="I1649" s="302"/>
      <c r="J1649" s="303"/>
      <c r="K1649" s="298"/>
      <c r="L1649" s="299"/>
      <c r="M1649" s="299"/>
    </row>
    <row r="1650" spans="1:13" ht="18" hidden="1" customHeight="1" x14ac:dyDescent="0.2">
      <c r="A1650" s="300">
        <f>+入力表!A1660</f>
        <v>0</v>
      </c>
      <c r="B1650" s="301"/>
      <c r="C1650" s="301"/>
      <c r="D1650" s="301"/>
      <c r="E1650" s="302">
        <f>+IF(入力表!F$12=0,入力表!B1660,入力表!J1660)</f>
        <v>0</v>
      </c>
      <c r="F1650" s="302"/>
      <c r="G1650" s="302"/>
      <c r="H1650" s="302" t="str">
        <f>IF(LEN(予定価格!G1648)=0,"",IF(AND(LEN(予定価格!G1648)=1,LEN(予定価格!H1648)=1),0,IF(入力表!$F$1951=0,"",入力表!F1660)))</f>
        <v/>
      </c>
      <c r="I1650" s="302"/>
      <c r="J1650" s="303"/>
      <c r="K1650" s="298"/>
      <c r="L1650" s="299"/>
      <c r="M1650" s="299"/>
    </row>
    <row r="1651" spans="1:13" ht="18" hidden="1" customHeight="1" x14ac:dyDescent="0.2">
      <c r="A1651" s="300">
        <f>+入力表!A1661</f>
        <v>0</v>
      </c>
      <c r="B1651" s="301"/>
      <c r="C1651" s="301"/>
      <c r="D1651" s="301"/>
      <c r="E1651" s="302">
        <f>+IF(入力表!F$12=0,入力表!B1661,入力表!J1661)</f>
        <v>0</v>
      </c>
      <c r="F1651" s="302"/>
      <c r="G1651" s="302"/>
      <c r="H1651" s="302" t="str">
        <f>IF(LEN(予定価格!G1649)=0,"",IF(AND(LEN(予定価格!G1649)=1,LEN(予定価格!H1649)=1),0,IF(入力表!$F$1951=0,"",入力表!F1661)))</f>
        <v/>
      </c>
      <c r="I1651" s="302"/>
      <c r="J1651" s="303"/>
      <c r="K1651" s="298"/>
      <c r="L1651" s="299"/>
      <c r="M1651" s="299"/>
    </row>
    <row r="1652" spans="1:13" ht="18" hidden="1" customHeight="1" x14ac:dyDescent="0.2">
      <c r="A1652" s="300">
        <f>+入力表!A1662</f>
        <v>0</v>
      </c>
      <c r="B1652" s="301"/>
      <c r="C1652" s="301"/>
      <c r="D1652" s="301"/>
      <c r="E1652" s="302">
        <f>+IF(入力表!F$12=0,入力表!B1662,入力表!J1662)</f>
        <v>0</v>
      </c>
      <c r="F1652" s="302"/>
      <c r="G1652" s="302"/>
      <c r="H1652" s="302" t="str">
        <f>IF(LEN(予定価格!G1650)=0,"",IF(AND(LEN(予定価格!G1650)=1,LEN(予定価格!H1650)=1),0,IF(入力表!$F$1951=0,"",入力表!F1662)))</f>
        <v/>
      </c>
      <c r="I1652" s="302"/>
      <c r="J1652" s="303"/>
      <c r="K1652" s="298"/>
      <c r="L1652" s="299"/>
      <c r="M1652" s="299"/>
    </row>
    <row r="1653" spans="1:13" ht="18" hidden="1" customHeight="1" x14ac:dyDescent="0.2">
      <c r="A1653" s="300">
        <f>+入力表!A1663</f>
        <v>0</v>
      </c>
      <c r="B1653" s="301"/>
      <c r="C1653" s="301"/>
      <c r="D1653" s="301"/>
      <c r="E1653" s="302">
        <f>+IF(入力表!F$12=0,入力表!B1663,入力表!J1663)</f>
        <v>0</v>
      </c>
      <c r="F1653" s="302"/>
      <c r="G1653" s="302"/>
      <c r="H1653" s="302" t="str">
        <f>IF(LEN(予定価格!G1651)=0,"",IF(AND(LEN(予定価格!G1651)=1,LEN(予定価格!H1651)=1),0,IF(入力表!$F$1951=0,"",入力表!F1663)))</f>
        <v/>
      </c>
      <c r="I1653" s="302"/>
      <c r="J1653" s="303"/>
      <c r="K1653" s="298"/>
      <c r="L1653" s="299"/>
      <c r="M1653" s="299"/>
    </row>
    <row r="1654" spans="1:13" ht="18" hidden="1" customHeight="1" x14ac:dyDescent="0.2">
      <c r="A1654" s="300">
        <f>+入力表!A1664</f>
        <v>0</v>
      </c>
      <c r="B1654" s="301"/>
      <c r="C1654" s="301"/>
      <c r="D1654" s="301"/>
      <c r="E1654" s="302">
        <f>+IF(入力表!F$12=0,入力表!B1664,入力表!J1664)</f>
        <v>0</v>
      </c>
      <c r="F1654" s="302"/>
      <c r="G1654" s="302"/>
      <c r="H1654" s="302" t="str">
        <f>IF(LEN(予定価格!G1652)=0,"",IF(AND(LEN(予定価格!G1652)=1,LEN(予定価格!H1652)=1),0,IF(入力表!$F$1951=0,"",入力表!F1664)))</f>
        <v/>
      </c>
      <c r="I1654" s="302"/>
      <c r="J1654" s="303"/>
      <c r="K1654" s="298"/>
      <c r="L1654" s="299"/>
      <c r="M1654" s="299"/>
    </row>
    <row r="1655" spans="1:13" ht="18" hidden="1" customHeight="1" x14ac:dyDescent="0.2">
      <c r="A1655" s="300">
        <f>+入力表!A1665</f>
        <v>0</v>
      </c>
      <c r="B1655" s="301"/>
      <c r="C1655" s="301"/>
      <c r="D1655" s="301"/>
      <c r="E1655" s="302">
        <f>+IF(入力表!F$12=0,入力表!B1665,入力表!J1665)</f>
        <v>0</v>
      </c>
      <c r="F1655" s="302"/>
      <c r="G1655" s="302"/>
      <c r="H1655" s="302" t="str">
        <f>IF(LEN(予定価格!G1653)=0,"",IF(AND(LEN(予定価格!G1653)=1,LEN(予定価格!H1653)=1),0,IF(入力表!$F$1951=0,"",入力表!F1665)))</f>
        <v/>
      </c>
      <c r="I1655" s="302"/>
      <c r="J1655" s="303"/>
      <c r="K1655" s="298"/>
      <c r="L1655" s="299"/>
      <c r="M1655" s="299"/>
    </row>
    <row r="1656" spans="1:13" ht="18" hidden="1" customHeight="1" x14ac:dyDescent="0.2">
      <c r="A1656" s="300">
        <f>+入力表!A1666</f>
        <v>0</v>
      </c>
      <c r="B1656" s="301"/>
      <c r="C1656" s="301"/>
      <c r="D1656" s="301"/>
      <c r="E1656" s="302">
        <f>+IF(入力表!F$12=0,入力表!B1666,入力表!J1666)</f>
        <v>0</v>
      </c>
      <c r="F1656" s="302"/>
      <c r="G1656" s="302"/>
      <c r="H1656" s="302" t="str">
        <f>IF(LEN(予定価格!G1654)=0,"",IF(AND(LEN(予定価格!G1654)=1,LEN(予定価格!H1654)=1),0,IF(入力表!$F$1951=0,"",入力表!F1666)))</f>
        <v/>
      </c>
      <c r="I1656" s="302"/>
      <c r="J1656" s="303"/>
      <c r="K1656" s="298"/>
      <c r="L1656" s="299"/>
      <c r="M1656" s="299"/>
    </row>
    <row r="1657" spans="1:13" ht="18" hidden="1" customHeight="1" x14ac:dyDescent="0.2">
      <c r="A1657" s="300">
        <f>+入力表!A1667</f>
        <v>0</v>
      </c>
      <c r="B1657" s="301"/>
      <c r="C1657" s="301"/>
      <c r="D1657" s="301"/>
      <c r="E1657" s="302">
        <f>+IF(入力表!F$12=0,入力表!B1667,入力表!J1667)</f>
        <v>0</v>
      </c>
      <c r="F1657" s="302"/>
      <c r="G1657" s="302"/>
      <c r="H1657" s="302" t="str">
        <f>IF(LEN(予定価格!G1655)=0,"",IF(AND(LEN(予定価格!G1655)=1,LEN(予定価格!H1655)=1),0,IF(入力表!$F$1951=0,"",入力表!F1667)))</f>
        <v/>
      </c>
      <c r="I1657" s="302"/>
      <c r="J1657" s="303"/>
      <c r="K1657" s="298"/>
      <c r="L1657" s="299"/>
      <c r="M1657" s="299"/>
    </row>
    <row r="1658" spans="1:13" ht="18" hidden="1" customHeight="1" x14ac:dyDescent="0.2">
      <c r="A1658" s="300">
        <f>+入力表!A1668</f>
        <v>0</v>
      </c>
      <c r="B1658" s="301"/>
      <c r="C1658" s="301"/>
      <c r="D1658" s="301"/>
      <c r="E1658" s="302">
        <f>+IF(入力表!F$12=0,入力表!B1668,入力表!J1668)</f>
        <v>0</v>
      </c>
      <c r="F1658" s="302"/>
      <c r="G1658" s="302"/>
      <c r="H1658" s="302" t="str">
        <f>IF(LEN(予定価格!G1656)=0,"",IF(AND(LEN(予定価格!G1656)=1,LEN(予定価格!H1656)=1),0,IF(入力表!$F$1951=0,"",入力表!F1668)))</f>
        <v/>
      </c>
      <c r="I1658" s="302"/>
      <c r="J1658" s="303"/>
      <c r="K1658" s="298"/>
      <c r="L1658" s="299"/>
      <c r="M1658" s="299"/>
    </row>
    <row r="1659" spans="1:13" ht="18" hidden="1" customHeight="1" x14ac:dyDescent="0.2">
      <c r="A1659" s="300">
        <f>+入力表!A1669</f>
        <v>0</v>
      </c>
      <c r="B1659" s="301"/>
      <c r="C1659" s="301"/>
      <c r="D1659" s="301"/>
      <c r="E1659" s="302">
        <f>+IF(入力表!F$12=0,入力表!B1669,入力表!J1669)</f>
        <v>0</v>
      </c>
      <c r="F1659" s="302"/>
      <c r="G1659" s="302"/>
      <c r="H1659" s="302" t="str">
        <f>IF(LEN(予定価格!G1657)=0,"",IF(AND(LEN(予定価格!G1657)=1,LEN(予定価格!H1657)=1),0,IF(入力表!$F$1951=0,"",入力表!F1669)))</f>
        <v/>
      </c>
      <c r="I1659" s="302"/>
      <c r="J1659" s="303"/>
      <c r="K1659" s="298"/>
      <c r="L1659" s="299"/>
      <c r="M1659" s="299"/>
    </row>
    <row r="1660" spans="1:13" ht="18" hidden="1" customHeight="1" x14ac:dyDescent="0.2">
      <c r="A1660" s="300">
        <f>+入力表!A1670</f>
        <v>0</v>
      </c>
      <c r="B1660" s="301"/>
      <c r="C1660" s="301"/>
      <c r="D1660" s="301"/>
      <c r="E1660" s="302">
        <f>+IF(入力表!F$12=0,入力表!B1670,入力表!J1670)</f>
        <v>0</v>
      </c>
      <c r="F1660" s="302"/>
      <c r="G1660" s="302"/>
      <c r="H1660" s="302" t="str">
        <f>IF(LEN(予定価格!G1658)=0,"",IF(AND(LEN(予定価格!G1658)=1,LEN(予定価格!H1658)=1),0,IF(入力表!$F$1951=0,"",入力表!F1670)))</f>
        <v/>
      </c>
      <c r="I1660" s="302"/>
      <c r="J1660" s="303"/>
      <c r="K1660" s="298"/>
      <c r="L1660" s="299"/>
      <c r="M1660" s="299"/>
    </row>
    <row r="1661" spans="1:13" ht="18" hidden="1" customHeight="1" x14ac:dyDescent="0.2">
      <c r="A1661" s="300">
        <f>+入力表!A1671</f>
        <v>0</v>
      </c>
      <c r="B1661" s="301"/>
      <c r="C1661" s="301"/>
      <c r="D1661" s="301"/>
      <c r="E1661" s="302">
        <f>+IF(入力表!F$12=0,入力表!B1671,入力表!J1671)</f>
        <v>0</v>
      </c>
      <c r="F1661" s="302"/>
      <c r="G1661" s="302"/>
      <c r="H1661" s="302" t="str">
        <f>IF(LEN(予定価格!G1659)=0,"",IF(AND(LEN(予定価格!G1659)=1,LEN(予定価格!H1659)=1),0,IF(入力表!$F$1951=0,"",入力表!F1671)))</f>
        <v/>
      </c>
      <c r="I1661" s="302"/>
      <c r="J1661" s="303"/>
      <c r="K1661" s="298"/>
      <c r="L1661" s="299"/>
      <c r="M1661" s="299"/>
    </row>
    <row r="1662" spans="1:13" ht="18" hidden="1" customHeight="1" x14ac:dyDescent="0.2">
      <c r="A1662" s="300">
        <f>+入力表!A1672</f>
        <v>0</v>
      </c>
      <c r="B1662" s="301"/>
      <c r="C1662" s="301"/>
      <c r="D1662" s="301"/>
      <c r="E1662" s="302">
        <f>+IF(入力表!F$12=0,入力表!B1672,入力表!J1672)</f>
        <v>0</v>
      </c>
      <c r="F1662" s="302"/>
      <c r="G1662" s="302"/>
      <c r="H1662" s="302" t="str">
        <f>IF(LEN(予定価格!G1660)=0,"",IF(AND(LEN(予定価格!G1660)=1,LEN(予定価格!H1660)=1),0,IF(入力表!$F$1951=0,"",入力表!F1672)))</f>
        <v/>
      </c>
      <c r="I1662" s="302"/>
      <c r="J1662" s="303"/>
      <c r="K1662" s="298"/>
      <c r="L1662" s="299"/>
      <c r="M1662" s="299"/>
    </row>
    <row r="1663" spans="1:13" ht="18" hidden="1" customHeight="1" x14ac:dyDescent="0.2">
      <c r="A1663" s="300">
        <f>+入力表!A1673</f>
        <v>0</v>
      </c>
      <c r="B1663" s="301"/>
      <c r="C1663" s="301"/>
      <c r="D1663" s="301"/>
      <c r="E1663" s="302">
        <f>+IF(入力表!F$12=0,入力表!B1673,入力表!J1673)</f>
        <v>0</v>
      </c>
      <c r="F1663" s="302"/>
      <c r="G1663" s="302"/>
      <c r="H1663" s="302" t="str">
        <f>IF(LEN(予定価格!G1661)=0,"",IF(AND(LEN(予定価格!G1661)=1,LEN(予定価格!H1661)=1),0,IF(入力表!$F$1951=0,"",入力表!F1673)))</f>
        <v/>
      </c>
      <c r="I1663" s="302"/>
      <c r="J1663" s="303"/>
      <c r="K1663" s="298"/>
      <c r="L1663" s="299"/>
      <c r="M1663" s="299"/>
    </row>
    <row r="1664" spans="1:13" ht="18" hidden="1" customHeight="1" x14ac:dyDescent="0.2">
      <c r="A1664" s="300">
        <f>+入力表!A1674</f>
        <v>0</v>
      </c>
      <c r="B1664" s="301"/>
      <c r="C1664" s="301"/>
      <c r="D1664" s="301"/>
      <c r="E1664" s="302">
        <f>+IF(入力表!F$12=0,入力表!B1674,入力表!J1674)</f>
        <v>0</v>
      </c>
      <c r="F1664" s="302"/>
      <c r="G1664" s="302"/>
      <c r="H1664" s="302" t="str">
        <f>IF(LEN(予定価格!G1662)=0,"",IF(AND(LEN(予定価格!G1662)=1,LEN(予定価格!H1662)=1),0,IF(入力表!$F$1951=0,"",入力表!F1674)))</f>
        <v/>
      </c>
      <c r="I1664" s="302"/>
      <c r="J1664" s="303"/>
      <c r="K1664" s="298"/>
      <c r="L1664" s="299"/>
      <c r="M1664" s="299"/>
    </row>
    <row r="1665" spans="1:13" ht="18" hidden="1" customHeight="1" x14ac:dyDescent="0.2">
      <c r="A1665" s="300">
        <f>+入力表!A1675</f>
        <v>0</v>
      </c>
      <c r="B1665" s="301"/>
      <c r="C1665" s="301"/>
      <c r="D1665" s="301"/>
      <c r="E1665" s="302">
        <f>+IF(入力表!F$12=0,入力表!B1675,入力表!J1675)</f>
        <v>0</v>
      </c>
      <c r="F1665" s="302"/>
      <c r="G1665" s="302"/>
      <c r="H1665" s="302" t="str">
        <f>IF(LEN(予定価格!G1663)=0,"",IF(AND(LEN(予定価格!G1663)=1,LEN(予定価格!H1663)=1),0,IF(入力表!$F$1951=0,"",入力表!F1675)))</f>
        <v/>
      </c>
      <c r="I1665" s="302"/>
      <c r="J1665" s="303"/>
      <c r="K1665" s="298"/>
      <c r="L1665" s="299"/>
      <c r="M1665" s="299"/>
    </row>
    <row r="1666" spans="1:13" ht="18" hidden="1" customHeight="1" x14ac:dyDescent="0.2">
      <c r="A1666" s="300">
        <f>+入力表!A1676</f>
        <v>0</v>
      </c>
      <c r="B1666" s="301"/>
      <c r="C1666" s="301"/>
      <c r="D1666" s="301"/>
      <c r="E1666" s="302">
        <f>+IF(入力表!F$12=0,入力表!B1676,入力表!J1676)</f>
        <v>0</v>
      </c>
      <c r="F1666" s="302"/>
      <c r="G1666" s="302"/>
      <c r="H1666" s="302" t="str">
        <f>IF(LEN(予定価格!G1664)=0,"",IF(AND(LEN(予定価格!G1664)=1,LEN(予定価格!H1664)=1),0,IF(入力表!$F$1951=0,"",入力表!F1676)))</f>
        <v/>
      </c>
      <c r="I1666" s="302"/>
      <c r="J1666" s="303"/>
      <c r="K1666" s="298"/>
      <c r="L1666" s="299"/>
      <c r="M1666" s="299"/>
    </row>
    <row r="1667" spans="1:13" ht="18" hidden="1" customHeight="1" x14ac:dyDescent="0.2">
      <c r="A1667" s="300">
        <f>+入力表!A1677</f>
        <v>0</v>
      </c>
      <c r="B1667" s="301"/>
      <c r="C1667" s="301"/>
      <c r="D1667" s="301"/>
      <c r="E1667" s="302">
        <f>+IF(入力表!F$12=0,入力表!B1677,入力表!J1677)</f>
        <v>0</v>
      </c>
      <c r="F1667" s="302"/>
      <c r="G1667" s="302"/>
      <c r="H1667" s="302" t="str">
        <f>IF(LEN(予定価格!G1665)=0,"",IF(AND(LEN(予定価格!G1665)=1,LEN(予定価格!H1665)=1),0,IF(入力表!$F$1951=0,"",入力表!F1677)))</f>
        <v/>
      </c>
      <c r="I1667" s="302"/>
      <c r="J1667" s="303"/>
      <c r="K1667" s="298"/>
      <c r="L1667" s="299"/>
      <c r="M1667" s="299"/>
    </row>
    <row r="1668" spans="1:13" ht="18" hidden="1" customHeight="1" x14ac:dyDescent="0.2">
      <c r="A1668" s="300">
        <f>+入力表!A1678</f>
        <v>0</v>
      </c>
      <c r="B1668" s="301"/>
      <c r="C1668" s="301"/>
      <c r="D1668" s="301"/>
      <c r="E1668" s="302">
        <f>+IF(入力表!F$12=0,入力表!B1678,入力表!J1678)</f>
        <v>0</v>
      </c>
      <c r="F1668" s="302"/>
      <c r="G1668" s="302"/>
      <c r="H1668" s="302" t="str">
        <f>IF(LEN(予定価格!G1666)=0,"",IF(AND(LEN(予定価格!G1666)=1,LEN(予定価格!H1666)=1),0,IF(入力表!$F$1951=0,"",入力表!F1678)))</f>
        <v/>
      </c>
      <c r="I1668" s="302"/>
      <c r="J1668" s="303"/>
      <c r="K1668" s="298"/>
      <c r="L1668" s="299"/>
      <c r="M1668" s="299"/>
    </row>
    <row r="1669" spans="1:13" ht="18" hidden="1" customHeight="1" x14ac:dyDescent="0.2">
      <c r="A1669" s="300">
        <f>+入力表!A1679</f>
        <v>0</v>
      </c>
      <c r="B1669" s="301"/>
      <c r="C1669" s="301"/>
      <c r="D1669" s="301"/>
      <c r="E1669" s="302">
        <f>+IF(入力表!F$12=0,入力表!B1679,入力表!J1679)</f>
        <v>0</v>
      </c>
      <c r="F1669" s="302"/>
      <c r="G1669" s="302"/>
      <c r="H1669" s="302" t="str">
        <f>IF(LEN(予定価格!G1667)=0,"",IF(AND(LEN(予定価格!G1667)=1,LEN(予定価格!H1667)=1),0,IF(入力表!$F$1951=0,"",入力表!F1679)))</f>
        <v/>
      </c>
      <c r="I1669" s="302"/>
      <c r="J1669" s="303"/>
      <c r="K1669" s="298"/>
      <c r="L1669" s="299"/>
      <c r="M1669" s="299"/>
    </row>
    <row r="1670" spans="1:13" ht="18" hidden="1" customHeight="1" x14ac:dyDescent="0.2">
      <c r="A1670" s="300">
        <f>+入力表!A1680</f>
        <v>0</v>
      </c>
      <c r="B1670" s="301"/>
      <c r="C1670" s="301"/>
      <c r="D1670" s="301"/>
      <c r="E1670" s="302">
        <f>+IF(入力表!F$12=0,入力表!B1680,入力表!J1680)</f>
        <v>0</v>
      </c>
      <c r="F1670" s="302"/>
      <c r="G1670" s="302"/>
      <c r="H1670" s="302" t="str">
        <f>IF(LEN(予定価格!G1668)=0,"",IF(AND(LEN(予定価格!G1668)=1,LEN(予定価格!H1668)=1),0,IF(入力表!$F$1951=0,"",入力表!F1680)))</f>
        <v/>
      </c>
      <c r="I1670" s="302"/>
      <c r="J1670" s="303"/>
      <c r="K1670" s="298"/>
      <c r="L1670" s="299"/>
      <c r="M1670" s="299"/>
    </row>
    <row r="1671" spans="1:13" ht="18" hidden="1" customHeight="1" x14ac:dyDescent="0.2">
      <c r="A1671" s="300">
        <f>+入力表!A1681</f>
        <v>0</v>
      </c>
      <c r="B1671" s="301"/>
      <c r="C1671" s="301"/>
      <c r="D1671" s="301"/>
      <c r="E1671" s="302">
        <f>+IF(入力表!F$12=0,入力表!B1681,入力表!J1681)</f>
        <v>0</v>
      </c>
      <c r="F1671" s="302"/>
      <c r="G1671" s="302"/>
      <c r="H1671" s="302" t="str">
        <f>IF(LEN(予定価格!G1669)=0,"",IF(AND(LEN(予定価格!G1669)=1,LEN(予定価格!H1669)=1),0,IF(入力表!$F$1951=0,"",入力表!F1681)))</f>
        <v/>
      </c>
      <c r="I1671" s="302"/>
      <c r="J1671" s="303"/>
      <c r="K1671" s="298"/>
      <c r="L1671" s="299"/>
      <c r="M1671" s="299"/>
    </row>
    <row r="1672" spans="1:13" ht="18" hidden="1" customHeight="1" x14ac:dyDescent="0.2">
      <c r="A1672" s="300">
        <f>+入力表!A1682</f>
        <v>0</v>
      </c>
      <c r="B1672" s="301"/>
      <c r="C1672" s="301"/>
      <c r="D1672" s="301"/>
      <c r="E1672" s="302">
        <f>+IF(入力表!F$12=0,入力表!B1682,入力表!J1682)</f>
        <v>0</v>
      </c>
      <c r="F1672" s="302"/>
      <c r="G1672" s="302"/>
      <c r="H1672" s="302" t="str">
        <f>IF(LEN(予定価格!G1670)=0,"",IF(AND(LEN(予定価格!G1670)=1,LEN(予定価格!H1670)=1),0,IF(入力表!$F$1951=0,"",入力表!F1682)))</f>
        <v/>
      </c>
      <c r="I1672" s="302"/>
      <c r="J1672" s="303"/>
      <c r="K1672" s="298"/>
      <c r="L1672" s="299"/>
      <c r="M1672" s="299"/>
    </row>
    <row r="1673" spans="1:13" ht="18" hidden="1" customHeight="1" x14ac:dyDescent="0.2">
      <c r="A1673" s="300">
        <f>+入力表!A1683</f>
        <v>0</v>
      </c>
      <c r="B1673" s="301"/>
      <c r="C1673" s="301"/>
      <c r="D1673" s="301"/>
      <c r="E1673" s="302">
        <f>+IF(入力表!F$12=0,入力表!B1683,入力表!J1683)</f>
        <v>0</v>
      </c>
      <c r="F1673" s="302"/>
      <c r="G1673" s="302"/>
      <c r="H1673" s="302" t="str">
        <f>IF(LEN(予定価格!G1671)=0,"",IF(AND(LEN(予定価格!G1671)=1,LEN(予定価格!H1671)=1),0,IF(入力表!$F$1951=0,"",入力表!F1683)))</f>
        <v/>
      </c>
      <c r="I1673" s="302"/>
      <c r="J1673" s="303"/>
      <c r="K1673" s="298"/>
      <c r="L1673" s="299"/>
      <c r="M1673" s="299"/>
    </row>
    <row r="1674" spans="1:13" ht="18" hidden="1" customHeight="1" x14ac:dyDescent="0.2">
      <c r="A1674" s="300">
        <f>+入力表!A1684</f>
        <v>0</v>
      </c>
      <c r="B1674" s="301"/>
      <c r="C1674" s="301"/>
      <c r="D1674" s="301"/>
      <c r="E1674" s="302">
        <f>+IF(入力表!F$12=0,入力表!B1684,入力表!J1684)</f>
        <v>0</v>
      </c>
      <c r="F1674" s="302"/>
      <c r="G1674" s="302"/>
      <c r="H1674" s="302" t="str">
        <f>IF(LEN(予定価格!G1672)=0,"",IF(AND(LEN(予定価格!G1672)=1,LEN(予定価格!H1672)=1),0,IF(入力表!$F$1951=0,"",入力表!F1684)))</f>
        <v/>
      </c>
      <c r="I1674" s="302"/>
      <c r="J1674" s="303"/>
      <c r="K1674" s="298"/>
      <c r="L1674" s="299"/>
      <c r="M1674" s="299"/>
    </row>
    <row r="1675" spans="1:13" ht="18" hidden="1" customHeight="1" x14ac:dyDescent="0.2">
      <c r="A1675" s="300">
        <f>+入力表!A1685</f>
        <v>0</v>
      </c>
      <c r="B1675" s="301"/>
      <c r="C1675" s="301"/>
      <c r="D1675" s="301"/>
      <c r="E1675" s="302">
        <f>+IF(入力表!F$12=0,入力表!B1685,入力表!J1685)</f>
        <v>0</v>
      </c>
      <c r="F1675" s="302"/>
      <c r="G1675" s="302"/>
      <c r="H1675" s="302" t="str">
        <f>IF(LEN(予定価格!G1673)=0,"",IF(AND(LEN(予定価格!G1673)=1,LEN(予定価格!H1673)=1),0,IF(入力表!$F$1951=0,"",入力表!F1685)))</f>
        <v/>
      </c>
      <c r="I1675" s="302"/>
      <c r="J1675" s="303"/>
      <c r="K1675" s="298"/>
      <c r="L1675" s="299"/>
      <c r="M1675" s="299"/>
    </row>
    <row r="1676" spans="1:13" ht="18" hidden="1" customHeight="1" x14ac:dyDescent="0.2">
      <c r="A1676" s="300">
        <f>+入力表!A1686</f>
        <v>0</v>
      </c>
      <c r="B1676" s="301"/>
      <c r="C1676" s="301"/>
      <c r="D1676" s="301"/>
      <c r="E1676" s="302">
        <f>+IF(入力表!F$12=0,入力表!B1686,入力表!J1686)</f>
        <v>0</v>
      </c>
      <c r="F1676" s="302"/>
      <c r="G1676" s="302"/>
      <c r="H1676" s="302" t="str">
        <f>IF(LEN(予定価格!G1674)=0,"",IF(AND(LEN(予定価格!G1674)=1,LEN(予定価格!H1674)=1),0,IF(入力表!$F$1951=0,"",入力表!F1686)))</f>
        <v/>
      </c>
      <c r="I1676" s="302"/>
      <c r="J1676" s="303"/>
      <c r="K1676" s="298"/>
      <c r="L1676" s="299"/>
      <c r="M1676" s="299"/>
    </row>
    <row r="1677" spans="1:13" ht="18" hidden="1" customHeight="1" x14ac:dyDescent="0.2">
      <c r="A1677" s="300">
        <f>+入力表!A1687</f>
        <v>0</v>
      </c>
      <c r="B1677" s="301"/>
      <c r="C1677" s="301"/>
      <c r="D1677" s="301"/>
      <c r="E1677" s="302">
        <f>+IF(入力表!F$12=0,入力表!B1687,入力表!J1687)</f>
        <v>0</v>
      </c>
      <c r="F1677" s="302"/>
      <c r="G1677" s="302"/>
      <c r="H1677" s="302" t="str">
        <f>IF(LEN(予定価格!G1675)=0,"",IF(AND(LEN(予定価格!G1675)=1,LEN(予定価格!H1675)=1),0,IF(入力表!$F$1951=0,"",入力表!F1687)))</f>
        <v/>
      </c>
      <c r="I1677" s="302"/>
      <c r="J1677" s="303"/>
      <c r="K1677" s="298"/>
      <c r="L1677" s="299"/>
      <c r="M1677" s="299"/>
    </row>
    <row r="1678" spans="1:13" ht="18" hidden="1" customHeight="1" x14ac:dyDescent="0.2">
      <c r="A1678" s="300">
        <f>+入力表!A1688</f>
        <v>0</v>
      </c>
      <c r="B1678" s="301"/>
      <c r="C1678" s="301"/>
      <c r="D1678" s="301"/>
      <c r="E1678" s="302">
        <f>+IF(入力表!F$12=0,入力表!B1688,入力表!J1688)</f>
        <v>0</v>
      </c>
      <c r="F1678" s="302"/>
      <c r="G1678" s="302"/>
      <c r="H1678" s="302" t="str">
        <f>IF(LEN(予定価格!G1676)=0,"",IF(AND(LEN(予定価格!G1676)=1,LEN(予定価格!H1676)=1),0,IF(入力表!$F$1951=0,"",入力表!F1688)))</f>
        <v/>
      </c>
      <c r="I1678" s="302"/>
      <c r="J1678" s="303"/>
      <c r="K1678" s="298"/>
      <c r="L1678" s="299"/>
      <c r="M1678" s="299"/>
    </row>
    <row r="1679" spans="1:13" ht="18" hidden="1" customHeight="1" x14ac:dyDescent="0.2">
      <c r="A1679" s="300">
        <f>+入力表!A1689</f>
        <v>0</v>
      </c>
      <c r="B1679" s="301"/>
      <c r="C1679" s="301"/>
      <c r="D1679" s="301"/>
      <c r="E1679" s="302">
        <f>+IF(入力表!F$12=0,入力表!B1689,入力表!J1689)</f>
        <v>0</v>
      </c>
      <c r="F1679" s="302"/>
      <c r="G1679" s="302"/>
      <c r="H1679" s="302" t="str">
        <f>IF(LEN(予定価格!G1677)=0,"",IF(AND(LEN(予定価格!G1677)=1,LEN(予定価格!H1677)=1),0,IF(入力表!$F$1951=0,"",入力表!F1689)))</f>
        <v/>
      </c>
      <c r="I1679" s="302"/>
      <c r="J1679" s="303"/>
      <c r="K1679" s="298"/>
      <c r="L1679" s="299"/>
      <c r="M1679" s="299"/>
    </row>
    <row r="1680" spans="1:13" ht="18" hidden="1" customHeight="1" x14ac:dyDescent="0.2">
      <c r="A1680" s="300">
        <f>+入力表!A1690</f>
        <v>0</v>
      </c>
      <c r="B1680" s="301"/>
      <c r="C1680" s="301"/>
      <c r="D1680" s="301"/>
      <c r="E1680" s="302">
        <f>+IF(入力表!F$12=0,入力表!B1690,入力表!J1690)</f>
        <v>0</v>
      </c>
      <c r="F1680" s="302"/>
      <c r="G1680" s="302"/>
      <c r="H1680" s="302" t="str">
        <f>IF(LEN(予定価格!G1678)=0,"",IF(AND(LEN(予定価格!G1678)=1,LEN(予定価格!H1678)=1),0,IF(入力表!$F$1951=0,"",入力表!F1690)))</f>
        <v/>
      </c>
      <c r="I1680" s="302"/>
      <c r="J1680" s="303"/>
      <c r="K1680" s="298"/>
      <c r="L1680" s="299"/>
      <c r="M1680" s="299"/>
    </row>
    <row r="1681" spans="1:13" ht="18" hidden="1" customHeight="1" x14ac:dyDescent="0.2">
      <c r="A1681" s="300">
        <f>+入力表!A1691</f>
        <v>0</v>
      </c>
      <c r="B1681" s="301"/>
      <c r="C1681" s="301"/>
      <c r="D1681" s="301"/>
      <c r="E1681" s="302">
        <f>+IF(入力表!F$12=0,入力表!B1691,入力表!J1691)</f>
        <v>0</v>
      </c>
      <c r="F1681" s="302"/>
      <c r="G1681" s="302"/>
      <c r="H1681" s="302" t="str">
        <f>IF(LEN(予定価格!G1679)=0,"",IF(AND(LEN(予定価格!G1679)=1,LEN(予定価格!H1679)=1),0,IF(入力表!$F$1951=0,"",入力表!F1691)))</f>
        <v/>
      </c>
      <c r="I1681" s="302"/>
      <c r="J1681" s="303"/>
      <c r="K1681" s="298"/>
      <c r="L1681" s="299"/>
      <c r="M1681" s="299"/>
    </row>
    <row r="1682" spans="1:13" ht="18" hidden="1" customHeight="1" x14ac:dyDescent="0.2">
      <c r="A1682" s="300">
        <f>+入力表!A1692</f>
        <v>0</v>
      </c>
      <c r="B1682" s="301"/>
      <c r="C1682" s="301"/>
      <c r="D1682" s="301"/>
      <c r="E1682" s="302">
        <f>+IF(入力表!F$12=0,入力表!B1692,入力表!J1692)</f>
        <v>0</v>
      </c>
      <c r="F1682" s="302"/>
      <c r="G1682" s="302"/>
      <c r="H1682" s="302" t="str">
        <f>IF(LEN(予定価格!G1680)=0,"",IF(AND(LEN(予定価格!G1680)=1,LEN(予定価格!H1680)=1),0,IF(入力表!$F$1951=0,"",入力表!F1692)))</f>
        <v/>
      </c>
      <c r="I1682" s="302"/>
      <c r="J1682" s="303"/>
      <c r="K1682" s="298"/>
      <c r="L1682" s="299"/>
      <c r="M1682" s="299"/>
    </row>
    <row r="1683" spans="1:13" ht="18" hidden="1" customHeight="1" x14ac:dyDescent="0.2">
      <c r="A1683" s="300">
        <f>+入力表!A1693</f>
        <v>0</v>
      </c>
      <c r="B1683" s="301"/>
      <c r="C1683" s="301"/>
      <c r="D1683" s="301"/>
      <c r="E1683" s="302">
        <f>+IF(入力表!F$12=0,入力表!B1693,入力表!J1693)</f>
        <v>0</v>
      </c>
      <c r="F1683" s="302"/>
      <c r="G1683" s="302"/>
      <c r="H1683" s="302" t="str">
        <f>IF(LEN(予定価格!G1681)=0,"",IF(AND(LEN(予定価格!G1681)=1,LEN(予定価格!H1681)=1),0,IF(入力表!$F$1951=0,"",入力表!F1693)))</f>
        <v/>
      </c>
      <c r="I1683" s="302"/>
      <c r="J1683" s="303"/>
      <c r="K1683" s="298"/>
      <c r="L1683" s="299"/>
      <c r="M1683" s="299"/>
    </row>
    <row r="1684" spans="1:13" ht="18" hidden="1" customHeight="1" x14ac:dyDescent="0.2">
      <c r="A1684" s="300">
        <f>+入力表!A1694</f>
        <v>0</v>
      </c>
      <c r="B1684" s="301"/>
      <c r="C1684" s="301"/>
      <c r="D1684" s="301"/>
      <c r="E1684" s="302">
        <f>+IF(入力表!F$12=0,入力表!B1694,入力表!J1694)</f>
        <v>0</v>
      </c>
      <c r="F1684" s="302"/>
      <c r="G1684" s="302"/>
      <c r="H1684" s="302" t="str">
        <f>IF(LEN(予定価格!G1682)=0,"",IF(AND(LEN(予定価格!G1682)=1,LEN(予定価格!H1682)=1),0,IF(入力表!$F$1951=0,"",入力表!F1694)))</f>
        <v/>
      </c>
      <c r="I1684" s="302"/>
      <c r="J1684" s="303"/>
      <c r="K1684" s="298"/>
      <c r="L1684" s="299"/>
      <c r="M1684" s="299"/>
    </row>
    <row r="1685" spans="1:13" ht="18" hidden="1" customHeight="1" x14ac:dyDescent="0.2">
      <c r="A1685" s="300">
        <f>+入力表!A1695</f>
        <v>0</v>
      </c>
      <c r="B1685" s="301"/>
      <c r="C1685" s="301"/>
      <c r="D1685" s="301"/>
      <c r="E1685" s="302">
        <f>+IF(入力表!F$12=0,入力表!B1695,入力表!J1695)</f>
        <v>0</v>
      </c>
      <c r="F1685" s="302"/>
      <c r="G1685" s="302"/>
      <c r="H1685" s="302" t="str">
        <f>IF(LEN(予定価格!G1683)=0,"",IF(AND(LEN(予定価格!G1683)=1,LEN(予定価格!H1683)=1),0,IF(入力表!$F$1951=0,"",入力表!F1695)))</f>
        <v/>
      </c>
      <c r="I1685" s="302"/>
      <c r="J1685" s="303"/>
      <c r="K1685" s="298"/>
      <c r="L1685" s="299"/>
      <c r="M1685" s="299"/>
    </row>
    <row r="1686" spans="1:13" ht="18" hidden="1" customHeight="1" x14ac:dyDescent="0.2">
      <c r="A1686" s="300">
        <f>+入力表!A1696</f>
        <v>0</v>
      </c>
      <c r="B1686" s="301"/>
      <c r="C1686" s="301"/>
      <c r="D1686" s="301"/>
      <c r="E1686" s="302">
        <f>+IF(入力表!F$12=0,入力表!B1696,入力表!J1696)</f>
        <v>0</v>
      </c>
      <c r="F1686" s="302"/>
      <c r="G1686" s="302"/>
      <c r="H1686" s="302" t="str">
        <f>IF(LEN(予定価格!G1684)=0,"",IF(AND(LEN(予定価格!G1684)=1,LEN(予定価格!H1684)=1),0,IF(入力表!$F$1951=0,"",入力表!F1696)))</f>
        <v/>
      </c>
      <c r="I1686" s="302"/>
      <c r="J1686" s="303"/>
      <c r="K1686" s="298"/>
      <c r="L1686" s="299"/>
      <c r="M1686" s="299"/>
    </row>
    <row r="1687" spans="1:13" ht="18" hidden="1" customHeight="1" x14ac:dyDescent="0.2">
      <c r="A1687" s="300">
        <f>+入力表!A1697</f>
        <v>0</v>
      </c>
      <c r="B1687" s="301"/>
      <c r="C1687" s="301"/>
      <c r="D1687" s="301"/>
      <c r="E1687" s="302">
        <f>+IF(入力表!F$12=0,入力表!B1697,入力表!J1697)</f>
        <v>0</v>
      </c>
      <c r="F1687" s="302"/>
      <c r="G1687" s="302"/>
      <c r="H1687" s="302" t="str">
        <f>IF(LEN(予定価格!G1685)=0,"",IF(AND(LEN(予定価格!G1685)=1,LEN(予定価格!H1685)=1),0,IF(入力表!$F$1951=0,"",入力表!F1697)))</f>
        <v/>
      </c>
      <c r="I1687" s="302"/>
      <c r="J1687" s="303"/>
      <c r="K1687" s="298"/>
      <c r="L1687" s="299"/>
      <c r="M1687" s="299"/>
    </row>
    <row r="1688" spans="1:13" ht="18" hidden="1" customHeight="1" x14ac:dyDescent="0.2">
      <c r="A1688" s="300">
        <f>+入力表!A1698</f>
        <v>0</v>
      </c>
      <c r="B1688" s="301"/>
      <c r="C1688" s="301"/>
      <c r="D1688" s="301"/>
      <c r="E1688" s="302">
        <f>+IF(入力表!F$12=0,入力表!B1698,入力表!J1698)</f>
        <v>0</v>
      </c>
      <c r="F1688" s="302"/>
      <c r="G1688" s="302"/>
      <c r="H1688" s="302" t="str">
        <f>IF(LEN(予定価格!G1686)=0,"",IF(AND(LEN(予定価格!G1686)=1,LEN(予定価格!H1686)=1),0,IF(入力表!$F$1951=0,"",入力表!F1698)))</f>
        <v/>
      </c>
      <c r="I1688" s="302"/>
      <c r="J1688" s="303"/>
      <c r="K1688" s="298"/>
      <c r="L1688" s="299"/>
      <c r="M1688" s="299"/>
    </row>
    <row r="1689" spans="1:13" ht="18" hidden="1" customHeight="1" x14ac:dyDescent="0.2">
      <c r="A1689" s="300">
        <f>+入力表!A1699</f>
        <v>0</v>
      </c>
      <c r="B1689" s="301"/>
      <c r="C1689" s="301"/>
      <c r="D1689" s="301"/>
      <c r="E1689" s="302">
        <f>+IF(入力表!F$12=0,入力表!B1699,入力表!J1699)</f>
        <v>0</v>
      </c>
      <c r="F1689" s="302"/>
      <c r="G1689" s="302"/>
      <c r="H1689" s="302" t="str">
        <f>IF(LEN(予定価格!G1687)=0,"",IF(AND(LEN(予定価格!G1687)=1,LEN(予定価格!H1687)=1),0,IF(入力表!$F$1951=0,"",入力表!F1699)))</f>
        <v/>
      </c>
      <c r="I1689" s="302"/>
      <c r="J1689" s="303"/>
      <c r="K1689" s="298">
        <f t="shared" ref="K1689" si="46">SUM(E1690:G1730)</f>
        <v>0</v>
      </c>
      <c r="L1689" s="299">
        <f>K1689*入力表!D2835</f>
        <v>0</v>
      </c>
      <c r="M1689" s="299">
        <f t="shared" ref="M1689" si="47">K1689+L1689</f>
        <v>0</v>
      </c>
    </row>
    <row r="1690" spans="1:13" ht="18" hidden="1" customHeight="1" x14ac:dyDescent="0.2">
      <c r="A1690" s="300">
        <f>+入力表!A1700</f>
        <v>0</v>
      </c>
      <c r="B1690" s="301"/>
      <c r="C1690" s="301"/>
      <c r="D1690" s="301"/>
      <c r="E1690" s="302">
        <f>+IF(入力表!F$12=0,入力表!B1700,入力表!J1700)</f>
        <v>0</v>
      </c>
      <c r="F1690" s="302"/>
      <c r="G1690" s="302"/>
      <c r="H1690" s="302" t="str">
        <f>IF(LEN(予定価格!G1688)=0,"",IF(AND(LEN(予定価格!G1688)=1,LEN(予定価格!H1688)=1),0,IF(入力表!$F$1951=0,"",入力表!F1700)))</f>
        <v/>
      </c>
      <c r="I1690" s="302"/>
      <c r="J1690" s="303"/>
      <c r="K1690" s="298"/>
      <c r="L1690" s="299"/>
      <c r="M1690" s="299"/>
    </row>
    <row r="1691" spans="1:13" ht="18" hidden="1" customHeight="1" x14ac:dyDescent="0.2">
      <c r="A1691" s="300">
        <f>+入力表!A1701</f>
        <v>0</v>
      </c>
      <c r="B1691" s="301"/>
      <c r="C1691" s="301"/>
      <c r="D1691" s="301"/>
      <c r="E1691" s="302">
        <f>+IF(入力表!F$12=0,入力表!B1701,入力表!J1701)</f>
        <v>0</v>
      </c>
      <c r="F1691" s="302"/>
      <c r="G1691" s="302"/>
      <c r="H1691" s="302" t="str">
        <f>IF(LEN(予定価格!G1689)=0,"",IF(AND(LEN(予定価格!G1689)=1,LEN(予定価格!H1689)=1),0,IF(入力表!$F$1951=0,"",入力表!F1701)))</f>
        <v/>
      </c>
      <c r="I1691" s="302"/>
      <c r="J1691" s="303"/>
      <c r="K1691" s="298"/>
      <c r="L1691" s="299"/>
      <c r="M1691" s="299"/>
    </row>
    <row r="1692" spans="1:13" ht="18" hidden="1" customHeight="1" x14ac:dyDescent="0.2">
      <c r="A1692" s="300">
        <f>+入力表!A1702</f>
        <v>0</v>
      </c>
      <c r="B1692" s="301"/>
      <c r="C1692" s="301"/>
      <c r="D1692" s="301"/>
      <c r="E1692" s="302">
        <f>+IF(入力表!F$12=0,入力表!B1702,入力表!J1702)</f>
        <v>0</v>
      </c>
      <c r="F1692" s="302"/>
      <c r="G1692" s="302"/>
      <c r="H1692" s="302" t="str">
        <f>IF(LEN(予定価格!G1690)=0,"",IF(AND(LEN(予定価格!G1690)=1,LEN(予定価格!H1690)=1),0,IF(入力表!$F$1951=0,"",入力表!F1702)))</f>
        <v/>
      </c>
      <c r="I1692" s="302"/>
      <c r="J1692" s="303"/>
      <c r="K1692" s="298"/>
      <c r="L1692" s="299"/>
      <c r="M1692" s="299"/>
    </row>
    <row r="1693" spans="1:13" ht="18" hidden="1" customHeight="1" x14ac:dyDescent="0.2">
      <c r="A1693" s="300">
        <f>+入力表!A1703</f>
        <v>0</v>
      </c>
      <c r="B1693" s="301"/>
      <c r="C1693" s="301"/>
      <c r="D1693" s="301"/>
      <c r="E1693" s="302">
        <f>+IF(入力表!F$12=0,入力表!B1703,入力表!J1703)</f>
        <v>0</v>
      </c>
      <c r="F1693" s="302"/>
      <c r="G1693" s="302"/>
      <c r="H1693" s="302" t="str">
        <f>IF(LEN(予定価格!G1691)=0,"",IF(AND(LEN(予定価格!G1691)=1,LEN(予定価格!H1691)=1),0,IF(入力表!$F$1951=0,"",入力表!F1703)))</f>
        <v/>
      </c>
      <c r="I1693" s="302"/>
      <c r="J1693" s="303"/>
      <c r="K1693" s="298"/>
      <c r="L1693" s="299"/>
      <c r="M1693" s="299"/>
    </row>
    <row r="1694" spans="1:13" ht="18" hidden="1" customHeight="1" x14ac:dyDescent="0.2">
      <c r="A1694" s="300">
        <f>+入力表!A1704</f>
        <v>0</v>
      </c>
      <c r="B1694" s="301"/>
      <c r="C1694" s="301"/>
      <c r="D1694" s="301"/>
      <c r="E1694" s="302">
        <f>+IF(入力表!F$12=0,入力表!B1704,入力表!J1704)</f>
        <v>0</v>
      </c>
      <c r="F1694" s="302"/>
      <c r="G1694" s="302"/>
      <c r="H1694" s="302" t="str">
        <f>IF(LEN(予定価格!G1692)=0,"",IF(AND(LEN(予定価格!G1692)=1,LEN(予定価格!H1692)=1),0,IF(入力表!$F$1951=0,"",入力表!F1704)))</f>
        <v/>
      </c>
      <c r="I1694" s="302"/>
      <c r="J1694" s="303"/>
      <c r="K1694" s="298"/>
      <c r="L1694" s="299"/>
      <c r="M1694" s="299"/>
    </row>
    <row r="1695" spans="1:13" ht="18" hidden="1" customHeight="1" x14ac:dyDescent="0.2">
      <c r="A1695" s="300">
        <f>+入力表!A1705</f>
        <v>0</v>
      </c>
      <c r="B1695" s="301"/>
      <c r="C1695" s="301"/>
      <c r="D1695" s="301"/>
      <c r="E1695" s="302">
        <f>+IF(入力表!F$12=0,入力表!B1705,入力表!J1705)</f>
        <v>0</v>
      </c>
      <c r="F1695" s="302"/>
      <c r="G1695" s="302"/>
      <c r="H1695" s="302" t="str">
        <f>IF(LEN(予定価格!G1693)=0,"",IF(AND(LEN(予定価格!G1693)=1,LEN(予定価格!H1693)=1),0,IF(入力表!$F$1951=0,"",入力表!F1705)))</f>
        <v/>
      </c>
      <c r="I1695" s="302"/>
      <c r="J1695" s="303"/>
      <c r="K1695" s="298"/>
      <c r="L1695" s="299"/>
      <c r="M1695" s="299"/>
    </row>
    <row r="1696" spans="1:13" ht="18" hidden="1" customHeight="1" x14ac:dyDescent="0.2">
      <c r="A1696" s="300">
        <f>+入力表!A1706</f>
        <v>0</v>
      </c>
      <c r="B1696" s="301"/>
      <c r="C1696" s="301"/>
      <c r="D1696" s="301"/>
      <c r="E1696" s="302">
        <f>+IF(入力表!F$12=0,入力表!B1706,入力表!J1706)</f>
        <v>0</v>
      </c>
      <c r="F1696" s="302"/>
      <c r="G1696" s="302"/>
      <c r="H1696" s="302" t="str">
        <f>IF(LEN(予定価格!G1694)=0,"",IF(AND(LEN(予定価格!G1694)=1,LEN(予定価格!H1694)=1),0,IF(入力表!$F$1951=0,"",入力表!F1706)))</f>
        <v/>
      </c>
      <c r="I1696" s="302"/>
      <c r="J1696" s="303"/>
      <c r="K1696" s="298"/>
      <c r="L1696" s="299"/>
      <c r="M1696" s="299"/>
    </row>
    <row r="1697" spans="1:13" ht="18" hidden="1" customHeight="1" x14ac:dyDescent="0.2">
      <c r="A1697" s="300">
        <f>+入力表!A1707</f>
        <v>0</v>
      </c>
      <c r="B1697" s="301"/>
      <c r="C1697" s="301"/>
      <c r="D1697" s="301"/>
      <c r="E1697" s="302">
        <f>+IF(入力表!F$12=0,入力表!B1707,入力表!J1707)</f>
        <v>0</v>
      </c>
      <c r="F1697" s="302"/>
      <c r="G1697" s="302"/>
      <c r="H1697" s="302" t="str">
        <f>IF(LEN(予定価格!G1695)=0,"",IF(AND(LEN(予定価格!G1695)=1,LEN(予定価格!H1695)=1),0,IF(入力表!$F$1951=0,"",入力表!F1707)))</f>
        <v/>
      </c>
      <c r="I1697" s="302"/>
      <c r="J1697" s="303"/>
      <c r="K1697" s="298"/>
      <c r="L1697" s="299"/>
      <c r="M1697" s="299"/>
    </row>
    <row r="1698" spans="1:13" ht="18" hidden="1" customHeight="1" x14ac:dyDescent="0.2">
      <c r="A1698" s="300">
        <f>+入力表!A1708</f>
        <v>0</v>
      </c>
      <c r="B1698" s="301"/>
      <c r="C1698" s="301"/>
      <c r="D1698" s="301"/>
      <c r="E1698" s="302">
        <f>+IF(入力表!F$12=0,入力表!B1708,入力表!J1708)</f>
        <v>0</v>
      </c>
      <c r="F1698" s="302"/>
      <c r="G1698" s="302"/>
      <c r="H1698" s="302" t="str">
        <f>IF(LEN(予定価格!G1696)=0,"",IF(AND(LEN(予定価格!G1696)=1,LEN(予定価格!H1696)=1),0,IF(入力表!$F$1951=0,"",入力表!F1708)))</f>
        <v/>
      </c>
      <c r="I1698" s="302"/>
      <c r="J1698" s="303"/>
      <c r="K1698" s="298"/>
      <c r="L1698" s="299"/>
      <c r="M1698" s="299"/>
    </row>
    <row r="1699" spans="1:13" ht="18" hidden="1" customHeight="1" x14ac:dyDescent="0.2">
      <c r="A1699" s="300">
        <f>+入力表!A1709</f>
        <v>0</v>
      </c>
      <c r="B1699" s="301"/>
      <c r="C1699" s="301"/>
      <c r="D1699" s="301"/>
      <c r="E1699" s="302">
        <f>+IF(入力表!F$12=0,入力表!B1709,入力表!J1709)</f>
        <v>0</v>
      </c>
      <c r="F1699" s="302"/>
      <c r="G1699" s="302"/>
      <c r="H1699" s="302" t="str">
        <f>IF(LEN(予定価格!G1697)=0,"",IF(AND(LEN(予定価格!G1697)=1,LEN(予定価格!H1697)=1),0,IF(入力表!$F$1951=0,"",入力表!F1709)))</f>
        <v/>
      </c>
      <c r="I1699" s="302"/>
      <c r="J1699" s="303"/>
      <c r="K1699" s="298"/>
      <c r="L1699" s="299"/>
      <c r="M1699" s="299"/>
    </row>
    <row r="1700" spans="1:13" ht="18" hidden="1" customHeight="1" x14ac:dyDescent="0.2">
      <c r="A1700" s="300">
        <f>+入力表!A1710</f>
        <v>0</v>
      </c>
      <c r="B1700" s="301"/>
      <c r="C1700" s="301"/>
      <c r="D1700" s="301"/>
      <c r="E1700" s="302">
        <f>+IF(入力表!F$12=0,入力表!B1710,入力表!J1710)</f>
        <v>0</v>
      </c>
      <c r="F1700" s="302"/>
      <c r="G1700" s="302"/>
      <c r="H1700" s="302" t="str">
        <f>IF(LEN(予定価格!G1698)=0,"",IF(AND(LEN(予定価格!G1698)=1,LEN(予定価格!H1698)=1),0,IF(入力表!$F$1951=0,"",入力表!F1710)))</f>
        <v/>
      </c>
      <c r="I1700" s="302"/>
      <c r="J1700" s="303"/>
      <c r="K1700" s="298"/>
      <c r="L1700" s="299"/>
      <c r="M1700" s="299"/>
    </row>
    <row r="1701" spans="1:13" ht="18" hidden="1" customHeight="1" x14ac:dyDescent="0.2">
      <c r="A1701" s="300">
        <f>+入力表!A1711</f>
        <v>0</v>
      </c>
      <c r="B1701" s="301"/>
      <c r="C1701" s="301"/>
      <c r="D1701" s="301"/>
      <c r="E1701" s="302">
        <f>+IF(入力表!F$12=0,入力表!B1711,入力表!J1711)</f>
        <v>0</v>
      </c>
      <c r="F1701" s="302"/>
      <c r="G1701" s="302"/>
      <c r="H1701" s="302" t="str">
        <f>IF(LEN(予定価格!G1699)=0,"",IF(AND(LEN(予定価格!G1699)=1,LEN(予定価格!H1699)=1),0,IF(入力表!$F$1951=0,"",入力表!F1711)))</f>
        <v/>
      </c>
      <c r="I1701" s="302"/>
      <c r="J1701" s="303"/>
      <c r="K1701" s="298"/>
      <c r="L1701" s="299"/>
      <c r="M1701" s="299"/>
    </row>
    <row r="1702" spans="1:13" ht="18" hidden="1" customHeight="1" x14ac:dyDescent="0.2">
      <c r="A1702" s="300">
        <f>+入力表!A1712</f>
        <v>0</v>
      </c>
      <c r="B1702" s="301"/>
      <c r="C1702" s="301"/>
      <c r="D1702" s="301"/>
      <c r="E1702" s="302">
        <f>+IF(入力表!F$12=0,入力表!B1712,入力表!J1712)</f>
        <v>0</v>
      </c>
      <c r="F1702" s="302"/>
      <c r="G1702" s="302"/>
      <c r="H1702" s="302" t="str">
        <f>IF(LEN(予定価格!G1700)=0,"",IF(AND(LEN(予定価格!G1700)=1,LEN(予定価格!H1700)=1),0,IF(入力表!$F$1951=0,"",入力表!F1712)))</f>
        <v/>
      </c>
      <c r="I1702" s="302"/>
      <c r="J1702" s="303"/>
      <c r="K1702" s="298"/>
      <c r="L1702" s="299"/>
      <c r="M1702" s="299"/>
    </row>
    <row r="1703" spans="1:13" ht="18" hidden="1" customHeight="1" x14ac:dyDescent="0.2">
      <c r="A1703" s="300">
        <f>+入力表!A1713</f>
        <v>0</v>
      </c>
      <c r="B1703" s="301"/>
      <c r="C1703" s="301"/>
      <c r="D1703" s="301"/>
      <c r="E1703" s="302">
        <f>+IF(入力表!F$12=0,入力表!B1713,入力表!J1713)</f>
        <v>0</v>
      </c>
      <c r="F1703" s="302"/>
      <c r="G1703" s="302"/>
      <c r="H1703" s="302" t="str">
        <f>IF(LEN(予定価格!G1701)=0,"",IF(AND(LEN(予定価格!G1701)=1,LEN(予定価格!H1701)=1),0,IF(入力表!$F$1951=0,"",入力表!F1713)))</f>
        <v/>
      </c>
      <c r="I1703" s="302"/>
      <c r="J1703" s="303"/>
      <c r="K1703" s="298"/>
      <c r="L1703" s="299"/>
      <c r="M1703" s="299"/>
    </row>
    <row r="1704" spans="1:13" ht="18" hidden="1" customHeight="1" x14ac:dyDescent="0.2">
      <c r="A1704" s="300">
        <f>+入力表!A1714</f>
        <v>0</v>
      </c>
      <c r="B1704" s="301"/>
      <c r="C1704" s="301"/>
      <c r="D1704" s="301"/>
      <c r="E1704" s="302">
        <f>+IF(入力表!F$12=0,入力表!B1714,入力表!J1714)</f>
        <v>0</v>
      </c>
      <c r="F1704" s="302"/>
      <c r="G1704" s="302"/>
      <c r="H1704" s="302" t="str">
        <f>IF(LEN(予定価格!G1702)=0,"",IF(AND(LEN(予定価格!G1702)=1,LEN(予定価格!H1702)=1),0,IF(入力表!$F$1951=0,"",入力表!F1714)))</f>
        <v/>
      </c>
      <c r="I1704" s="302"/>
      <c r="J1704" s="303"/>
      <c r="K1704" s="298"/>
      <c r="L1704" s="299"/>
      <c r="M1704" s="299"/>
    </row>
    <row r="1705" spans="1:13" ht="18" hidden="1" customHeight="1" x14ac:dyDescent="0.2">
      <c r="A1705" s="300">
        <f>+入力表!A1715</f>
        <v>0</v>
      </c>
      <c r="B1705" s="301"/>
      <c r="C1705" s="301"/>
      <c r="D1705" s="301"/>
      <c r="E1705" s="302">
        <f>+IF(入力表!F$12=0,入力表!B1715,入力表!J1715)</f>
        <v>0</v>
      </c>
      <c r="F1705" s="302"/>
      <c r="G1705" s="302"/>
      <c r="H1705" s="302" t="str">
        <f>IF(LEN(予定価格!G1703)=0,"",IF(AND(LEN(予定価格!G1703)=1,LEN(予定価格!H1703)=1),0,IF(入力表!$F$1951=0,"",入力表!F1715)))</f>
        <v/>
      </c>
      <c r="I1705" s="302"/>
      <c r="J1705" s="303"/>
      <c r="K1705" s="298"/>
      <c r="L1705" s="299"/>
      <c r="M1705" s="299"/>
    </row>
    <row r="1706" spans="1:13" ht="18" hidden="1" customHeight="1" x14ac:dyDescent="0.2">
      <c r="A1706" s="300">
        <f>+入力表!A1716</f>
        <v>0</v>
      </c>
      <c r="B1706" s="301"/>
      <c r="C1706" s="301"/>
      <c r="D1706" s="301"/>
      <c r="E1706" s="302">
        <f>+IF(入力表!F$12=0,入力表!B1716,入力表!J1716)</f>
        <v>0</v>
      </c>
      <c r="F1706" s="302"/>
      <c r="G1706" s="302"/>
      <c r="H1706" s="302" t="str">
        <f>IF(LEN(予定価格!G1704)=0,"",IF(AND(LEN(予定価格!G1704)=1,LEN(予定価格!H1704)=1),0,IF(入力表!$F$1951=0,"",入力表!F1716)))</f>
        <v/>
      </c>
      <c r="I1706" s="302"/>
      <c r="J1706" s="303"/>
      <c r="K1706" s="298"/>
      <c r="L1706" s="299"/>
      <c r="M1706" s="299"/>
    </row>
    <row r="1707" spans="1:13" ht="18" hidden="1" customHeight="1" x14ac:dyDescent="0.2">
      <c r="A1707" s="300">
        <f>+入力表!A1717</f>
        <v>0</v>
      </c>
      <c r="B1707" s="301"/>
      <c r="C1707" s="301"/>
      <c r="D1707" s="301"/>
      <c r="E1707" s="302">
        <f>+IF(入力表!F$12=0,入力表!B1717,入力表!J1717)</f>
        <v>0</v>
      </c>
      <c r="F1707" s="302"/>
      <c r="G1707" s="302"/>
      <c r="H1707" s="302" t="str">
        <f>IF(LEN(予定価格!G1705)=0,"",IF(AND(LEN(予定価格!G1705)=1,LEN(予定価格!H1705)=1),0,IF(入力表!$F$1951=0,"",入力表!F1717)))</f>
        <v/>
      </c>
      <c r="I1707" s="302"/>
      <c r="J1707" s="303"/>
      <c r="K1707" s="298"/>
      <c r="L1707" s="299"/>
      <c r="M1707" s="299"/>
    </row>
    <row r="1708" spans="1:13" ht="18" hidden="1" customHeight="1" x14ac:dyDescent="0.2">
      <c r="A1708" s="300">
        <f>+入力表!A1718</f>
        <v>0</v>
      </c>
      <c r="B1708" s="301"/>
      <c r="C1708" s="301"/>
      <c r="D1708" s="301"/>
      <c r="E1708" s="302">
        <f>+IF(入力表!F$12=0,入力表!B1718,入力表!J1718)</f>
        <v>0</v>
      </c>
      <c r="F1708" s="302"/>
      <c r="G1708" s="302"/>
      <c r="H1708" s="302" t="str">
        <f>IF(LEN(予定価格!G1706)=0,"",IF(AND(LEN(予定価格!G1706)=1,LEN(予定価格!H1706)=1),0,IF(入力表!$F$1951=0,"",入力表!F1718)))</f>
        <v/>
      </c>
      <c r="I1708" s="302"/>
      <c r="J1708" s="303"/>
      <c r="K1708" s="298"/>
      <c r="L1708" s="299"/>
      <c r="M1708" s="299"/>
    </row>
    <row r="1709" spans="1:13" ht="18" hidden="1" customHeight="1" x14ac:dyDescent="0.2">
      <c r="A1709" s="300">
        <f>+入力表!A1719</f>
        <v>0</v>
      </c>
      <c r="B1709" s="301"/>
      <c r="C1709" s="301"/>
      <c r="D1709" s="301"/>
      <c r="E1709" s="302">
        <f>+IF(入力表!F$12=0,入力表!B1719,入力表!J1719)</f>
        <v>0</v>
      </c>
      <c r="F1709" s="302"/>
      <c r="G1709" s="302"/>
      <c r="H1709" s="302" t="str">
        <f>IF(LEN(予定価格!G1707)=0,"",IF(AND(LEN(予定価格!G1707)=1,LEN(予定価格!H1707)=1),0,IF(入力表!$F$1951=0,"",入力表!F1719)))</f>
        <v/>
      </c>
      <c r="I1709" s="302"/>
      <c r="J1709" s="303"/>
      <c r="K1709" s="298"/>
      <c r="L1709" s="299"/>
      <c r="M1709" s="299"/>
    </row>
    <row r="1710" spans="1:13" ht="18" hidden="1" customHeight="1" x14ac:dyDescent="0.2">
      <c r="A1710" s="300">
        <f>+入力表!A1720</f>
        <v>0</v>
      </c>
      <c r="B1710" s="301"/>
      <c r="C1710" s="301"/>
      <c r="D1710" s="301"/>
      <c r="E1710" s="302">
        <f>+IF(入力表!F$12=0,入力表!B1720,入力表!J1720)</f>
        <v>0</v>
      </c>
      <c r="F1710" s="302"/>
      <c r="G1710" s="302"/>
      <c r="H1710" s="302" t="str">
        <f>IF(LEN(予定価格!G1708)=0,"",IF(AND(LEN(予定価格!G1708)=1,LEN(予定価格!H1708)=1),0,IF(入力表!$F$1951=0,"",入力表!F1720)))</f>
        <v/>
      </c>
      <c r="I1710" s="302"/>
      <c r="J1710" s="303"/>
      <c r="K1710" s="298"/>
      <c r="L1710" s="299"/>
      <c r="M1710" s="299"/>
    </row>
    <row r="1711" spans="1:13" ht="18" hidden="1" customHeight="1" x14ac:dyDescent="0.2">
      <c r="A1711" s="300">
        <f>+入力表!A1721</f>
        <v>0</v>
      </c>
      <c r="B1711" s="301"/>
      <c r="C1711" s="301"/>
      <c r="D1711" s="301"/>
      <c r="E1711" s="302">
        <f>+IF(入力表!F$12=0,入力表!B1721,入力表!J1721)</f>
        <v>0</v>
      </c>
      <c r="F1711" s="302"/>
      <c r="G1711" s="302"/>
      <c r="H1711" s="302" t="str">
        <f>IF(LEN(予定価格!G1709)=0,"",IF(AND(LEN(予定価格!G1709)=1,LEN(予定価格!H1709)=1),0,IF(入力表!$F$1951=0,"",入力表!F1721)))</f>
        <v/>
      </c>
      <c r="I1711" s="302"/>
      <c r="J1711" s="303"/>
      <c r="K1711" s="298"/>
      <c r="L1711" s="299"/>
      <c r="M1711" s="299"/>
    </row>
    <row r="1712" spans="1:13" ht="18" hidden="1" customHeight="1" x14ac:dyDescent="0.2">
      <c r="A1712" s="300">
        <f>+入力表!A1722</f>
        <v>0</v>
      </c>
      <c r="B1712" s="301"/>
      <c r="C1712" s="301"/>
      <c r="D1712" s="301"/>
      <c r="E1712" s="302">
        <f>+IF(入力表!F$12=0,入力表!B1722,入力表!J1722)</f>
        <v>0</v>
      </c>
      <c r="F1712" s="302"/>
      <c r="G1712" s="302"/>
      <c r="H1712" s="302" t="str">
        <f>IF(LEN(予定価格!G1710)=0,"",IF(AND(LEN(予定価格!G1710)=1,LEN(予定価格!H1710)=1),0,IF(入力表!$F$1951=0,"",入力表!F1722)))</f>
        <v/>
      </c>
      <c r="I1712" s="302"/>
      <c r="J1712" s="303"/>
      <c r="K1712" s="298"/>
      <c r="L1712" s="299"/>
      <c r="M1712" s="299"/>
    </row>
    <row r="1713" spans="1:13" ht="18" hidden="1" customHeight="1" x14ac:dyDescent="0.2">
      <c r="A1713" s="300">
        <f>+入力表!A1723</f>
        <v>0</v>
      </c>
      <c r="B1713" s="301"/>
      <c r="C1713" s="301"/>
      <c r="D1713" s="301"/>
      <c r="E1713" s="302">
        <f>+IF(入力表!F$12=0,入力表!B1723,入力表!J1723)</f>
        <v>0</v>
      </c>
      <c r="F1713" s="302"/>
      <c r="G1713" s="302"/>
      <c r="H1713" s="302" t="str">
        <f>IF(LEN(予定価格!G1711)=0,"",IF(AND(LEN(予定価格!G1711)=1,LEN(予定価格!H1711)=1),0,IF(入力表!$F$1951=0,"",入力表!F1723)))</f>
        <v/>
      </c>
      <c r="I1713" s="302"/>
      <c r="J1713" s="303"/>
      <c r="K1713" s="298"/>
      <c r="L1713" s="299"/>
      <c r="M1713" s="299"/>
    </row>
    <row r="1714" spans="1:13" ht="18" hidden="1" customHeight="1" x14ac:dyDescent="0.2">
      <c r="A1714" s="300">
        <f>+入力表!A1724</f>
        <v>0</v>
      </c>
      <c r="B1714" s="301"/>
      <c r="C1714" s="301"/>
      <c r="D1714" s="301"/>
      <c r="E1714" s="302">
        <f>+IF(入力表!F$12=0,入力表!B1724,入力表!J1724)</f>
        <v>0</v>
      </c>
      <c r="F1714" s="302"/>
      <c r="G1714" s="302"/>
      <c r="H1714" s="302" t="str">
        <f>IF(LEN(予定価格!G1712)=0,"",IF(AND(LEN(予定価格!G1712)=1,LEN(予定価格!H1712)=1),0,IF(入力表!$F$1951=0,"",入力表!F1724)))</f>
        <v/>
      </c>
      <c r="I1714" s="302"/>
      <c r="J1714" s="303"/>
      <c r="K1714" s="298"/>
      <c r="L1714" s="299"/>
      <c r="M1714" s="299"/>
    </row>
    <row r="1715" spans="1:13" ht="18" hidden="1" customHeight="1" x14ac:dyDescent="0.2">
      <c r="A1715" s="300">
        <f>+入力表!A1725</f>
        <v>0</v>
      </c>
      <c r="B1715" s="301"/>
      <c r="C1715" s="301"/>
      <c r="D1715" s="301"/>
      <c r="E1715" s="302">
        <f>+IF(入力表!F$12=0,入力表!B1725,入力表!J1725)</f>
        <v>0</v>
      </c>
      <c r="F1715" s="302"/>
      <c r="G1715" s="302"/>
      <c r="H1715" s="302" t="str">
        <f>IF(LEN(予定価格!G1713)=0,"",IF(AND(LEN(予定価格!G1713)=1,LEN(予定価格!H1713)=1),0,IF(入力表!$F$1951=0,"",入力表!F1725)))</f>
        <v/>
      </c>
      <c r="I1715" s="302"/>
      <c r="J1715" s="303"/>
      <c r="K1715" s="298"/>
      <c r="L1715" s="299"/>
      <c r="M1715" s="299"/>
    </row>
    <row r="1716" spans="1:13" ht="18" hidden="1" customHeight="1" x14ac:dyDescent="0.2">
      <c r="A1716" s="300">
        <f>+入力表!A1726</f>
        <v>0</v>
      </c>
      <c r="B1716" s="301"/>
      <c r="C1716" s="301"/>
      <c r="D1716" s="301"/>
      <c r="E1716" s="302">
        <f>+IF(入力表!F$12=0,入力表!B1726,入力表!J1726)</f>
        <v>0</v>
      </c>
      <c r="F1716" s="302"/>
      <c r="G1716" s="302"/>
      <c r="H1716" s="302" t="str">
        <f>IF(LEN(予定価格!G1714)=0,"",IF(AND(LEN(予定価格!G1714)=1,LEN(予定価格!H1714)=1),0,IF(入力表!$F$1951=0,"",入力表!F1726)))</f>
        <v/>
      </c>
      <c r="I1716" s="302"/>
      <c r="J1716" s="303"/>
      <c r="K1716" s="298"/>
      <c r="L1716" s="299"/>
      <c r="M1716" s="299"/>
    </row>
    <row r="1717" spans="1:13" ht="18" hidden="1" customHeight="1" x14ac:dyDescent="0.2">
      <c r="A1717" s="300">
        <f>+入力表!A1727</f>
        <v>0</v>
      </c>
      <c r="B1717" s="301"/>
      <c r="C1717" s="301"/>
      <c r="D1717" s="301"/>
      <c r="E1717" s="302">
        <f>+IF(入力表!F$12=0,入力表!B1727,入力表!J1727)</f>
        <v>0</v>
      </c>
      <c r="F1717" s="302"/>
      <c r="G1717" s="302"/>
      <c r="H1717" s="302" t="str">
        <f>IF(LEN(予定価格!G1715)=0,"",IF(AND(LEN(予定価格!G1715)=1,LEN(予定価格!H1715)=1),0,IF(入力表!$F$1951=0,"",入力表!F1727)))</f>
        <v/>
      </c>
      <c r="I1717" s="302"/>
      <c r="J1717" s="303"/>
      <c r="K1717" s="298"/>
      <c r="L1717" s="299"/>
      <c r="M1717" s="299"/>
    </row>
    <row r="1718" spans="1:13" ht="18" hidden="1" customHeight="1" x14ac:dyDescent="0.2">
      <c r="A1718" s="300">
        <f>+入力表!A1728</f>
        <v>0</v>
      </c>
      <c r="B1718" s="301"/>
      <c r="C1718" s="301"/>
      <c r="D1718" s="301"/>
      <c r="E1718" s="302">
        <f>+IF(入力表!F$12=0,入力表!B1728,入力表!J1728)</f>
        <v>0</v>
      </c>
      <c r="F1718" s="302"/>
      <c r="G1718" s="302"/>
      <c r="H1718" s="302" t="str">
        <f>IF(LEN(予定価格!G1716)=0,"",IF(AND(LEN(予定価格!G1716)=1,LEN(予定価格!H1716)=1),0,IF(入力表!$F$1951=0,"",入力表!F1728)))</f>
        <v/>
      </c>
      <c r="I1718" s="302"/>
      <c r="J1718" s="303"/>
      <c r="K1718" s="298"/>
      <c r="L1718" s="299"/>
      <c r="M1718" s="299"/>
    </row>
    <row r="1719" spans="1:13" ht="18" hidden="1" customHeight="1" x14ac:dyDescent="0.2">
      <c r="A1719" s="300">
        <f>+入力表!A1729</f>
        <v>0</v>
      </c>
      <c r="B1719" s="301"/>
      <c r="C1719" s="301"/>
      <c r="D1719" s="301"/>
      <c r="E1719" s="302">
        <f>+IF(入力表!F$12=0,入力表!B1729,入力表!J1729)</f>
        <v>0</v>
      </c>
      <c r="F1719" s="302"/>
      <c r="G1719" s="302"/>
      <c r="H1719" s="302" t="str">
        <f>IF(LEN(予定価格!G1717)=0,"",IF(AND(LEN(予定価格!G1717)=1,LEN(予定価格!H1717)=1),0,IF(入力表!$F$1951=0,"",入力表!F1729)))</f>
        <v/>
      </c>
      <c r="I1719" s="302"/>
      <c r="J1719" s="303"/>
      <c r="K1719" s="298"/>
      <c r="L1719" s="299"/>
      <c r="M1719" s="299"/>
    </row>
    <row r="1720" spans="1:13" ht="18" hidden="1" customHeight="1" x14ac:dyDescent="0.2">
      <c r="A1720" s="300">
        <f>+入力表!A1730</f>
        <v>0</v>
      </c>
      <c r="B1720" s="301"/>
      <c r="C1720" s="301"/>
      <c r="D1720" s="301"/>
      <c r="E1720" s="302">
        <f>+IF(入力表!F$12=0,入力表!B1730,入力表!J1730)</f>
        <v>0</v>
      </c>
      <c r="F1720" s="302"/>
      <c r="G1720" s="302"/>
      <c r="H1720" s="302" t="str">
        <f>IF(LEN(予定価格!G1718)=0,"",IF(AND(LEN(予定価格!G1718)=1,LEN(予定価格!H1718)=1),0,IF(入力表!$F$1951=0,"",入力表!F1730)))</f>
        <v/>
      </c>
      <c r="I1720" s="302"/>
      <c r="J1720" s="303"/>
      <c r="K1720" s="298"/>
      <c r="L1720" s="299"/>
      <c r="M1720" s="299"/>
    </row>
    <row r="1721" spans="1:13" ht="18" hidden="1" customHeight="1" x14ac:dyDescent="0.2">
      <c r="A1721" s="300">
        <f>+入力表!A1731</f>
        <v>0</v>
      </c>
      <c r="B1721" s="301"/>
      <c r="C1721" s="301"/>
      <c r="D1721" s="301"/>
      <c r="E1721" s="302">
        <f>+IF(入力表!F$12=0,入力表!B1731,入力表!J1731)</f>
        <v>0</v>
      </c>
      <c r="F1721" s="302"/>
      <c r="G1721" s="302"/>
      <c r="H1721" s="302" t="str">
        <f>IF(LEN(予定価格!G1719)=0,"",IF(AND(LEN(予定価格!G1719)=1,LEN(予定価格!H1719)=1),0,IF(入力表!$F$1951=0,"",入力表!F1731)))</f>
        <v/>
      </c>
      <c r="I1721" s="302"/>
      <c r="J1721" s="303"/>
      <c r="K1721" s="298"/>
      <c r="L1721" s="299"/>
      <c r="M1721" s="299"/>
    </row>
    <row r="1722" spans="1:13" ht="18" hidden="1" customHeight="1" x14ac:dyDescent="0.2">
      <c r="A1722" s="300">
        <f>+入力表!A1732</f>
        <v>0</v>
      </c>
      <c r="B1722" s="301"/>
      <c r="C1722" s="301"/>
      <c r="D1722" s="301"/>
      <c r="E1722" s="302">
        <f>+IF(入力表!F$12=0,入力表!B1732,入力表!J1732)</f>
        <v>0</v>
      </c>
      <c r="F1722" s="302"/>
      <c r="G1722" s="302"/>
      <c r="H1722" s="302" t="str">
        <f>IF(LEN(予定価格!G1720)=0,"",IF(AND(LEN(予定価格!G1720)=1,LEN(予定価格!H1720)=1),0,IF(入力表!$F$1951=0,"",入力表!F1732)))</f>
        <v/>
      </c>
      <c r="I1722" s="302"/>
      <c r="J1722" s="303"/>
      <c r="K1722" s="298"/>
      <c r="L1722" s="299"/>
      <c r="M1722" s="299"/>
    </row>
    <row r="1723" spans="1:13" ht="18" hidden="1" customHeight="1" x14ac:dyDescent="0.2">
      <c r="A1723" s="300">
        <f>+入力表!A1733</f>
        <v>0</v>
      </c>
      <c r="B1723" s="301"/>
      <c r="C1723" s="301"/>
      <c r="D1723" s="301"/>
      <c r="E1723" s="302">
        <f>+IF(入力表!F$12=0,入力表!B1733,入力表!J1733)</f>
        <v>0</v>
      </c>
      <c r="F1723" s="302"/>
      <c r="G1723" s="302"/>
      <c r="H1723" s="302" t="str">
        <f>IF(LEN(予定価格!G1721)=0,"",IF(AND(LEN(予定価格!G1721)=1,LEN(予定価格!H1721)=1),0,IF(入力表!$F$1951=0,"",入力表!F1733)))</f>
        <v/>
      </c>
      <c r="I1723" s="302"/>
      <c r="J1723" s="303"/>
      <c r="K1723" s="298"/>
      <c r="L1723" s="299"/>
      <c r="M1723" s="299"/>
    </row>
    <row r="1724" spans="1:13" ht="18" hidden="1" customHeight="1" x14ac:dyDescent="0.2">
      <c r="A1724" s="300">
        <f>+入力表!A1734</f>
        <v>0</v>
      </c>
      <c r="B1724" s="301"/>
      <c r="C1724" s="301"/>
      <c r="D1724" s="301"/>
      <c r="E1724" s="302">
        <f>+IF(入力表!F$12=0,入力表!B1734,入力表!J1734)</f>
        <v>0</v>
      </c>
      <c r="F1724" s="302"/>
      <c r="G1724" s="302"/>
      <c r="H1724" s="302" t="str">
        <f>IF(LEN(予定価格!G1722)=0,"",IF(AND(LEN(予定価格!G1722)=1,LEN(予定価格!H1722)=1),0,IF(入力表!$F$1951=0,"",入力表!F1734)))</f>
        <v/>
      </c>
      <c r="I1724" s="302"/>
      <c r="J1724" s="303"/>
      <c r="K1724" s="298"/>
      <c r="L1724" s="299"/>
      <c r="M1724" s="299"/>
    </row>
    <row r="1725" spans="1:13" ht="18" hidden="1" customHeight="1" x14ac:dyDescent="0.2">
      <c r="A1725" s="300">
        <f>+入力表!A1735</f>
        <v>0</v>
      </c>
      <c r="B1725" s="301"/>
      <c r="C1725" s="301"/>
      <c r="D1725" s="301"/>
      <c r="E1725" s="302">
        <f>+IF(入力表!F$12=0,入力表!B1735,入力表!J1735)</f>
        <v>0</v>
      </c>
      <c r="F1725" s="302"/>
      <c r="G1725" s="302"/>
      <c r="H1725" s="302" t="str">
        <f>IF(LEN(予定価格!G1723)=0,"",IF(AND(LEN(予定価格!G1723)=1,LEN(予定価格!H1723)=1),0,IF(入力表!$F$1951=0,"",入力表!F1735)))</f>
        <v/>
      </c>
      <c r="I1725" s="302"/>
      <c r="J1725" s="303"/>
      <c r="K1725" s="298"/>
      <c r="L1725" s="299"/>
      <c r="M1725" s="299"/>
    </row>
    <row r="1726" spans="1:13" ht="18" hidden="1" customHeight="1" x14ac:dyDescent="0.2">
      <c r="A1726" s="300">
        <f>+入力表!A1736</f>
        <v>0</v>
      </c>
      <c r="B1726" s="301"/>
      <c r="C1726" s="301"/>
      <c r="D1726" s="301"/>
      <c r="E1726" s="302">
        <f>+IF(入力表!F$12=0,入力表!B1736,入力表!J1736)</f>
        <v>0</v>
      </c>
      <c r="F1726" s="302"/>
      <c r="G1726" s="302"/>
      <c r="H1726" s="302" t="str">
        <f>IF(LEN(予定価格!G1724)=0,"",IF(AND(LEN(予定価格!G1724)=1,LEN(予定価格!H1724)=1),0,IF(入力表!$F$1951=0,"",入力表!F1736)))</f>
        <v/>
      </c>
      <c r="I1726" s="302"/>
      <c r="J1726" s="303"/>
      <c r="K1726" s="298"/>
      <c r="L1726" s="299"/>
      <c r="M1726" s="299"/>
    </row>
    <row r="1727" spans="1:13" ht="18" hidden="1" customHeight="1" x14ac:dyDescent="0.2">
      <c r="A1727" s="300">
        <f>+入力表!A1737</f>
        <v>0</v>
      </c>
      <c r="B1727" s="301"/>
      <c r="C1727" s="301"/>
      <c r="D1727" s="301"/>
      <c r="E1727" s="302">
        <f>+IF(入力表!F$12=0,入力表!B1737,入力表!J1737)</f>
        <v>0</v>
      </c>
      <c r="F1727" s="302"/>
      <c r="G1727" s="302"/>
      <c r="H1727" s="302" t="str">
        <f>IF(LEN(予定価格!G1725)=0,"",IF(AND(LEN(予定価格!G1725)=1,LEN(予定価格!H1725)=1),0,IF(入力表!$F$1951=0,"",入力表!F1737)))</f>
        <v/>
      </c>
      <c r="I1727" s="302"/>
      <c r="J1727" s="303"/>
      <c r="K1727" s="298"/>
      <c r="L1727" s="299"/>
      <c r="M1727" s="299"/>
    </row>
    <row r="1728" spans="1:13" ht="18" hidden="1" customHeight="1" x14ac:dyDescent="0.2">
      <c r="A1728" s="300">
        <f>+入力表!A1738</f>
        <v>0</v>
      </c>
      <c r="B1728" s="301"/>
      <c r="C1728" s="301"/>
      <c r="D1728" s="301"/>
      <c r="E1728" s="302">
        <f>+IF(入力表!F$12=0,入力表!B1738,入力表!J1738)</f>
        <v>0</v>
      </c>
      <c r="F1728" s="302"/>
      <c r="G1728" s="302"/>
      <c r="H1728" s="302" t="str">
        <f>IF(LEN(予定価格!G1726)=0,"",IF(AND(LEN(予定価格!G1726)=1,LEN(予定価格!H1726)=1),0,IF(入力表!$F$1951=0,"",入力表!F1738)))</f>
        <v/>
      </c>
      <c r="I1728" s="302"/>
      <c r="J1728" s="303"/>
      <c r="K1728" s="298"/>
      <c r="L1728" s="299"/>
      <c r="M1728" s="299"/>
    </row>
    <row r="1729" spans="1:13" ht="18" hidden="1" customHeight="1" x14ac:dyDescent="0.2">
      <c r="A1729" s="300">
        <f>+入力表!A1739</f>
        <v>0</v>
      </c>
      <c r="B1729" s="301"/>
      <c r="C1729" s="301"/>
      <c r="D1729" s="301"/>
      <c r="E1729" s="302">
        <f>+IF(入力表!F$12=0,入力表!B1739,入力表!J1739)</f>
        <v>0</v>
      </c>
      <c r="F1729" s="302"/>
      <c r="G1729" s="302"/>
      <c r="H1729" s="302" t="str">
        <f>IF(LEN(予定価格!G1727)=0,"",IF(AND(LEN(予定価格!G1727)=1,LEN(予定価格!H1727)=1),0,IF(入力表!$F$1951=0,"",入力表!F1739)))</f>
        <v/>
      </c>
      <c r="I1729" s="302"/>
      <c r="J1729" s="303"/>
      <c r="K1729" s="298"/>
      <c r="L1729" s="299"/>
      <c r="M1729" s="299"/>
    </row>
    <row r="1730" spans="1:13" ht="18" hidden="1" customHeight="1" x14ac:dyDescent="0.2">
      <c r="A1730" s="300">
        <f>+入力表!A1740</f>
        <v>0</v>
      </c>
      <c r="B1730" s="301"/>
      <c r="C1730" s="301"/>
      <c r="D1730" s="301"/>
      <c r="E1730" s="302">
        <f>+IF(入力表!F$12=0,入力表!B1740,入力表!J1740)</f>
        <v>0</v>
      </c>
      <c r="F1730" s="302"/>
      <c r="G1730" s="302"/>
      <c r="H1730" s="302" t="str">
        <f>IF(LEN(予定価格!G1728)=0,"",IF(AND(LEN(予定価格!G1728)=1,LEN(予定価格!H1728)=1),0,IF(入力表!$F$1951=0,"",入力表!F1740)))</f>
        <v/>
      </c>
      <c r="I1730" s="302"/>
      <c r="J1730" s="303"/>
      <c r="K1730" s="298"/>
      <c r="L1730" s="299"/>
      <c r="M1730" s="299"/>
    </row>
    <row r="1731" spans="1:13" ht="18" hidden="1" customHeight="1" x14ac:dyDescent="0.2">
      <c r="A1731" s="300">
        <f>+入力表!A1741</f>
        <v>0</v>
      </c>
      <c r="B1731" s="301"/>
      <c r="C1731" s="301"/>
      <c r="D1731" s="301"/>
      <c r="E1731" s="302">
        <f>+IF(入力表!F$12=0,入力表!B1741,入力表!J1741)</f>
        <v>0</v>
      </c>
      <c r="F1731" s="302"/>
      <c r="G1731" s="302"/>
      <c r="H1731" s="302" t="str">
        <f>IF(LEN(予定価格!G1729)=0,"",IF(AND(LEN(予定価格!G1729)=1,LEN(予定価格!H1729)=1),0,IF(入力表!$F$1951=0,"",入力表!F1741)))</f>
        <v/>
      </c>
      <c r="I1731" s="302"/>
      <c r="J1731" s="303"/>
      <c r="K1731" s="298">
        <f t="shared" ref="K1731" si="48">SUM(E1732:G1772)</f>
        <v>0</v>
      </c>
      <c r="L1731" s="299">
        <f>K1731*入力表!D2877</f>
        <v>0</v>
      </c>
      <c r="M1731" s="299">
        <f t="shared" ref="M1731" si="49">K1731+L1731</f>
        <v>0</v>
      </c>
    </row>
    <row r="1732" spans="1:13" ht="18" hidden="1" customHeight="1" x14ac:dyDescent="0.2">
      <c r="A1732" s="300">
        <f>+入力表!A1742</f>
        <v>0</v>
      </c>
      <c r="B1732" s="301"/>
      <c r="C1732" s="301"/>
      <c r="D1732" s="301"/>
      <c r="E1732" s="302">
        <f>+IF(入力表!F$12=0,入力表!B1742,入力表!J1742)</f>
        <v>0</v>
      </c>
      <c r="F1732" s="302"/>
      <c r="G1732" s="302"/>
      <c r="H1732" s="302" t="str">
        <f>IF(LEN(予定価格!G1730)=0,"",IF(AND(LEN(予定価格!G1730)=1,LEN(予定価格!H1730)=1),0,IF(入力表!$F$1951=0,"",入力表!F1742)))</f>
        <v/>
      </c>
      <c r="I1732" s="302"/>
      <c r="J1732" s="303"/>
      <c r="K1732" s="298"/>
      <c r="L1732" s="299"/>
      <c r="M1732" s="299"/>
    </row>
    <row r="1733" spans="1:13" ht="18" hidden="1" customHeight="1" x14ac:dyDescent="0.2">
      <c r="A1733" s="300">
        <f>+入力表!A1743</f>
        <v>0</v>
      </c>
      <c r="B1733" s="301"/>
      <c r="C1733" s="301"/>
      <c r="D1733" s="301"/>
      <c r="E1733" s="302">
        <f>+IF(入力表!F$12=0,入力表!B1743,入力表!J1743)</f>
        <v>0</v>
      </c>
      <c r="F1733" s="302"/>
      <c r="G1733" s="302"/>
      <c r="H1733" s="302" t="str">
        <f>IF(LEN(予定価格!G1731)=0,"",IF(AND(LEN(予定価格!G1731)=1,LEN(予定価格!H1731)=1),0,IF(入力表!$F$1951=0,"",入力表!F1743)))</f>
        <v/>
      </c>
      <c r="I1733" s="302"/>
      <c r="J1733" s="303"/>
      <c r="K1733" s="298"/>
      <c r="L1733" s="299"/>
      <c r="M1733" s="299"/>
    </row>
    <row r="1734" spans="1:13" ht="18" hidden="1" customHeight="1" x14ac:dyDescent="0.2">
      <c r="A1734" s="300">
        <f>+入力表!A1744</f>
        <v>0</v>
      </c>
      <c r="B1734" s="301"/>
      <c r="C1734" s="301"/>
      <c r="D1734" s="301"/>
      <c r="E1734" s="302">
        <f>+IF(入力表!F$12=0,入力表!B1744,入力表!J1744)</f>
        <v>0</v>
      </c>
      <c r="F1734" s="302"/>
      <c r="G1734" s="302"/>
      <c r="H1734" s="302" t="str">
        <f>IF(LEN(予定価格!G1732)=0,"",IF(AND(LEN(予定価格!G1732)=1,LEN(予定価格!H1732)=1),0,IF(入力表!$F$1951=0,"",入力表!F1744)))</f>
        <v/>
      </c>
      <c r="I1734" s="302"/>
      <c r="J1734" s="303"/>
      <c r="K1734" s="298"/>
      <c r="L1734" s="299"/>
      <c r="M1734" s="299"/>
    </row>
    <row r="1735" spans="1:13" ht="18" hidden="1" customHeight="1" x14ac:dyDescent="0.2">
      <c r="A1735" s="300">
        <f>+入力表!A1745</f>
        <v>0</v>
      </c>
      <c r="B1735" s="301"/>
      <c r="C1735" s="301"/>
      <c r="D1735" s="301"/>
      <c r="E1735" s="302">
        <f>+IF(入力表!F$12=0,入力表!B1745,入力表!J1745)</f>
        <v>0</v>
      </c>
      <c r="F1735" s="302"/>
      <c r="G1735" s="302"/>
      <c r="H1735" s="302" t="str">
        <f>IF(LEN(予定価格!G1733)=0,"",IF(AND(LEN(予定価格!G1733)=1,LEN(予定価格!H1733)=1),0,IF(入力表!$F$1951=0,"",入力表!F1745)))</f>
        <v/>
      </c>
      <c r="I1735" s="302"/>
      <c r="J1735" s="303"/>
      <c r="K1735" s="298"/>
      <c r="L1735" s="299"/>
      <c r="M1735" s="299"/>
    </row>
    <row r="1736" spans="1:13" ht="18" hidden="1" customHeight="1" x14ac:dyDescent="0.2">
      <c r="A1736" s="300">
        <f>+入力表!A1746</f>
        <v>0</v>
      </c>
      <c r="B1736" s="301"/>
      <c r="C1736" s="301"/>
      <c r="D1736" s="301"/>
      <c r="E1736" s="302">
        <f>+IF(入力表!F$12=0,入力表!B1746,入力表!J1746)</f>
        <v>0</v>
      </c>
      <c r="F1736" s="302"/>
      <c r="G1736" s="302"/>
      <c r="H1736" s="302" t="str">
        <f>IF(LEN(予定価格!G1734)=0,"",IF(AND(LEN(予定価格!G1734)=1,LEN(予定価格!H1734)=1),0,IF(入力表!$F$1951=0,"",入力表!F1746)))</f>
        <v/>
      </c>
      <c r="I1736" s="302"/>
      <c r="J1736" s="303"/>
      <c r="K1736" s="298"/>
      <c r="L1736" s="299"/>
      <c r="M1736" s="299"/>
    </row>
    <row r="1737" spans="1:13" ht="18" hidden="1" customHeight="1" x14ac:dyDescent="0.2">
      <c r="A1737" s="300">
        <f>+入力表!A1747</f>
        <v>0</v>
      </c>
      <c r="B1737" s="301"/>
      <c r="C1737" s="301"/>
      <c r="D1737" s="301"/>
      <c r="E1737" s="302">
        <f>+IF(入力表!F$12=0,入力表!B1747,入力表!J1747)</f>
        <v>0</v>
      </c>
      <c r="F1737" s="302"/>
      <c r="G1737" s="302"/>
      <c r="H1737" s="302" t="str">
        <f>IF(LEN(予定価格!G1735)=0,"",IF(AND(LEN(予定価格!G1735)=1,LEN(予定価格!H1735)=1),0,IF(入力表!$F$1951=0,"",入力表!F1747)))</f>
        <v/>
      </c>
      <c r="I1737" s="302"/>
      <c r="J1737" s="303"/>
      <c r="K1737" s="298"/>
      <c r="L1737" s="299"/>
      <c r="M1737" s="299"/>
    </row>
    <row r="1738" spans="1:13" ht="18" hidden="1" customHeight="1" x14ac:dyDescent="0.2">
      <c r="A1738" s="300">
        <f>+入力表!A1748</f>
        <v>0</v>
      </c>
      <c r="B1738" s="301"/>
      <c r="C1738" s="301"/>
      <c r="D1738" s="301"/>
      <c r="E1738" s="302">
        <f>+IF(入力表!F$12=0,入力表!B1748,入力表!J1748)</f>
        <v>0</v>
      </c>
      <c r="F1738" s="302"/>
      <c r="G1738" s="302"/>
      <c r="H1738" s="302" t="str">
        <f>IF(LEN(予定価格!G1736)=0,"",IF(AND(LEN(予定価格!G1736)=1,LEN(予定価格!H1736)=1),0,IF(入力表!$F$1951=0,"",入力表!F1748)))</f>
        <v/>
      </c>
      <c r="I1738" s="302"/>
      <c r="J1738" s="303"/>
      <c r="K1738" s="298"/>
      <c r="L1738" s="299"/>
      <c r="M1738" s="299"/>
    </row>
    <row r="1739" spans="1:13" ht="18" hidden="1" customHeight="1" x14ac:dyDescent="0.2">
      <c r="A1739" s="300">
        <f>+入力表!A1749</f>
        <v>0</v>
      </c>
      <c r="B1739" s="301"/>
      <c r="C1739" s="301"/>
      <c r="D1739" s="301"/>
      <c r="E1739" s="302">
        <f>+IF(入力表!F$12=0,入力表!B1749,入力表!J1749)</f>
        <v>0</v>
      </c>
      <c r="F1739" s="302"/>
      <c r="G1739" s="302"/>
      <c r="H1739" s="302" t="str">
        <f>IF(LEN(予定価格!G1737)=0,"",IF(AND(LEN(予定価格!G1737)=1,LEN(予定価格!H1737)=1),0,IF(入力表!$F$1951=0,"",入力表!F1749)))</f>
        <v/>
      </c>
      <c r="I1739" s="302"/>
      <c r="J1739" s="303"/>
      <c r="K1739" s="298"/>
      <c r="L1739" s="299"/>
      <c r="M1739" s="299"/>
    </row>
    <row r="1740" spans="1:13" ht="18" hidden="1" customHeight="1" x14ac:dyDescent="0.2">
      <c r="A1740" s="300">
        <f>+入力表!A1750</f>
        <v>0</v>
      </c>
      <c r="B1740" s="301"/>
      <c r="C1740" s="301"/>
      <c r="D1740" s="301"/>
      <c r="E1740" s="302">
        <f>+IF(入力表!F$12=0,入力表!B1750,入力表!J1750)</f>
        <v>0</v>
      </c>
      <c r="F1740" s="302"/>
      <c r="G1740" s="302"/>
      <c r="H1740" s="302" t="str">
        <f>IF(LEN(予定価格!G1738)=0,"",IF(AND(LEN(予定価格!G1738)=1,LEN(予定価格!H1738)=1),0,IF(入力表!$F$1951=0,"",入力表!F1750)))</f>
        <v/>
      </c>
      <c r="I1740" s="302"/>
      <c r="J1740" s="303"/>
      <c r="K1740" s="298"/>
      <c r="L1740" s="299"/>
      <c r="M1740" s="299"/>
    </row>
    <row r="1741" spans="1:13" ht="18" hidden="1" customHeight="1" x14ac:dyDescent="0.2">
      <c r="A1741" s="300">
        <f>+入力表!A1751</f>
        <v>0</v>
      </c>
      <c r="B1741" s="301"/>
      <c r="C1741" s="301"/>
      <c r="D1741" s="301"/>
      <c r="E1741" s="302">
        <f>+IF(入力表!F$12=0,入力表!B1751,入力表!J1751)</f>
        <v>0</v>
      </c>
      <c r="F1741" s="302"/>
      <c r="G1741" s="302"/>
      <c r="H1741" s="302" t="str">
        <f>IF(LEN(予定価格!G1739)=0,"",IF(AND(LEN(予定価格!G1739)=1,LEN(予定価格!H1739)=1),0,IF(入力表!$F$1951=0,"",入力表!F1751)))</f>
        <v/>
      </c>
      <c r="I1741" s="302"/>
      <c r="J1741" s="303"/>
      <c r="K1741" s="298"/>
      <c r="L1741" s="299"/>
      <c r="M1741" s="299"/>
    </row>
    <row r="1742" spans="1:13" ht="18" hidden="1" customHeight="1" x14ac:dyDescent="0.2">
      <c r="A1742" s="300">
        <f>+入力表!A1752</f>
        <v>0</v>
      </c>
      <c r="B1742" s="301"/>
      <c r="C1742" s="301"/>
      <c r="D1742" s="301"/>
      <c r="E1742" s="302">
        <f>+IF(入力表!F$12=0,入力表!B1752,入力表!J1752)</f>
        <v>0</v>
      </c>
      <c r="F1742" s="302"/>
      <c r="G1742" s="302"/>
      <c r="H1742" s="302" t="str">
        <f>IF(LEN(予定価格!G1740)=0,"",IF(AND(LEN(予定価格!G1740)=1,LEN(予定価格!H1740)=1),0,IF(入力表!$F$1951=0,"",入力表!F1752)))</f>
        <v/>
      </c>
      <c r="I1742" s="302"/>
      <c r="J1742" s="303"/>
      <c r="K1742" s="298"/>
      <c r="L1742" s="299"/>
      <c r="M1742" s="299"/>
    </row>
    <row r="1743" spans="1:13" ht="18" hidden="1" customHeight="1" x14ac:dyDescent="0.2">
      <c r="A1743" s="300">
        <f>+入力表!A1753</f>
        <v>0</v>
      </c>
      <c r="B1743" s="301"/>
      <c r="C1743" s="301"/>
      <c r="D1743" s="301"/>
      <c r="E1743" s="302">
        <f>+IF(入力表!F$12=0,入力表!B1753,入力表!J1753)</f>
        <v>0</v>
      </c>
      <c r="F1743" s="302"/>
      <c r="G1743" s="302"/>
      <c r="H1743" s="302" t="str">
        <f>IF(LEN(予定価格!G1741)=0,"",IF(AND(LEN(予定価格!G1741)=1,LEN(予定価格!H1741)=1),0,IF(入力表!$F$1951=0,"",入力表!F1753)))</f>
        <v/>
      </c>
      <c r="I1743" s="302"/>
      <c r="J1743" s="303"/>
      <c r="K1743" s="298"/>
      <c r="L1743" s="299"/>
      <c r="M1743" s="299"/>
    </row>
    <row r="1744" spans="1:13" ht="18" hidden="1" customHeight="1" x14ac:dyDescent="0.2">
      <c r="A1744" s="300">
        <f>+入力表!A1754</f>
        <v>0</v>
      </c>
      <c r="B1744" s="301"/>
      <c r="C1744" s="301"/>
      <c r="D1744" s="301"/>
      <c r="E1744" s="302">
        <f>+IF(入力表!F$12=0,入力表!B1754,入力表!J1754)</f>
        <v>0</v>
      </c>
      <c r="F1744" s="302"/>
      <c r="G1744" s="302"/>
      <c r="H1744" s="302" t="str">
        <f>IF(LEN(予定価格!G1742)=0,"",IF(AND(LEN(予定価格!G1742)=1,LEN(予定価格!H1742)=1),0,IF(入力表!$F$1951=0,"",入力表!F1754)))</f>
        <v/>
      </c>
      <c r="I1744" s="302"/>
      <c r="J1744" s="303"/>
      <c r="K1744" s="298"/>
      <c r="L1744" s="299"/>
      <c r="M1744" s="299"/>
    </row>
    <row r="1745" spans="1:13" ht="18" hidden="1" customHeight="1" x14ac:dyDescent="0.2">
      <c r="A1745" s="300">
        <f>+入力表!A1755</f>
        <v>0</v>
      </c>
      <c r="B1745" s="301"/>
      <c r="C1745" s="301"/>
      <c r="D1745" s="301"/>
      <c r="E1745" s="302">
        <f>+IF(入力表!F$12=0,入力表!B1755,入力表!J1755)</f>
        <v>0</v>
      </c>
      <c r="F1745" s="302"/>
      <c r="G1745" s="302"/>
      <c r="H1745" s="302" t="str">
        <f>IF(LEN(予定価格!G1743)=0,"",IF(AND(LEN(予定価格!G1743)=1,LEN(予定価格!H1743)=1),0,IF(入力表!$F$1951=0,"",入力表!F1755)))</f>
        <v/>
      </c>
      <c r="I1745" s="302"/>
      <c r="J1745" s="303"/>
      <c r="K1745" s="298"/>
      <c r="L1745" s="299"/>
      <c r="M1745" s="299"/>
    </row>
    <row r="1746" spans="1:13" ht="18" hidden="1" customHeight="1" x14ac:dyDescent="0.2">
      <c r="A1746" s="300">
        <f>+入力表!A1756</f>
        <v>0</v>
      </c>
      <c r="B1746" s="301"/>
      <c r="C1746" s="301"/>
      <c r="D1746" s="301"/>
      <c r="E1746" s="302">
        <f>+IF(入力表!F$12=0,入力表!B1756,入力表!J1756)</f>
        <v>0</v>
      </c>
      <c r="F1746" s="302"/>
      <c r="G1746" s="302"/>
      <c r="H1746" s="302" t="str">
        <f>IF(LEN(予定価格!G1744)=0,"",IF(AND(LEN(予定価格!G1744)=1,LEN(予定価格!H1744)=1),0,IF(入力表!$F$1951=0,"",入力表!F1756)))</f>
        <v/>
      </c>
      <c r="I1746" s="302"/>
      <c r="J1746" s="303"/>
      <c r="K1746" s="298"/>
      <c r="L1746" s="299"/>
      <c r="M1746" s="299"/>
    </row>
    <row r="1747" spans="1:13" ht="18" hidden="1" customHeight="1" x14ac:dyDescent="0.2">
      <c r="A1747" s="300">
        <f>+入力表!A1757</f>
        <v>0</v>
      </c>
      <c r="B1747" s="301"/>
      <c r="C1747" s="301"/>
      <c r="D1747" s="301"/>
      <c r="E1747" s="302">
        <f>+IF(入力表!F$12=0,入力表!B1757,入力表!J1757)</f>
        <v>0</v>
      </c>
      <c r="F1747" s="302"/>
      <c r="G1747" s="302"/>
      <c r="H1747" s="302" t="str">
        <f>IF(LEN(予定価格!G1745)=0,"",IF(AND(LEN(予定価格!G1745)=1,LEN(予定価格!H1745)=1),0,IF(入力表!$F$1951=0,"",入力表!F1757)))</f>
        <v/>
      </c>
      <c r="I1747" s="302"/>
      <c r="J1747" s="303"/>
      <c r="K1747" s="298"/>
      <c r="L1747" s="299"/>
      <c r="M1747" s="299"/>
    </row>
    <row r="1748" spans="1:13" ht="18" hidden="1" customHeight="1" x14ac:dyDescent="0.2">
      <c r="A1748" s="300">
        <f>+入力表!A1758</f>
        <v>0</v>
      </c>
      <c r="B1748" s="301"/>
      <c r="C1748" s="301"/>
      <c r="D1748" s="301"/>
      <c r="E1748" s="302">
        <f>+IF(入力表!F$12=0,入力表!B1758,入力表!J1758)</f>
        <v>0</v>
      </c>
      <c r="F1748" s="302"/>
      <c r="G1748" s="302"/>
      <c r="H1748" s="302" t="str">
        <f>IF(LEN(予定価格!G1746)=0,"",IF(AND(LEN(予定価格!G1746)=1,LEN(予定価格!H1746)=1),0,IF(入力表!$F$1951=0,"",入力表!F1758)))</f>
        <v/>
      </c>
      <c r="I1748" s="302"/>
      <c r="J1748" s="303"/>
      <c r="K1748" s="298"/>
      <c r="L1748" s="299"/>
      <c r="M1748" s="299"/>
    </row>
    <row r="1749" spans="1:13" ht="18" hidden="1" customHeight="1" x14ac:dyDescent="0.2">
      <c r="A1749" s="300">
        <f>+入力表!A1759</f>
        <v>0</v>
      </c>
      <c r="B1749" s="301"/>
      <c r="C1749" s="301"/>
      <c r="D1749" s="301"/>
      <c r="E1749" s="302">
        <f>+IF(入力表!F$12=0,入力表!B1759,入力表!J1759)</f>
        <v>0</v>
      </c>
      <c r="F1749" s="302"/>
      <c r="G1749" s="302"/>
      <c r="H1749" s="302" t="str">
        <f>IF(LEN(予定価格!G1747)=0,"",IF(AND(LEN(予定価格!G1747)=1,LEN(予定価格!H1747)=1),0,IF(入力表!$F$1951=0,"",入力表!F1759)))</f>
        <v/>
      </c>
      <c r="I1749" s="302"/>
      <c r="J1749" s="303"/>
      <c r="K1749" s="298"/>
      <c r="L1749" s="299"/>
      <c r="M1749" s="299"/>
    </row>
    <row r="1750" spans="1:13" ht="18" hidden="1" customHeight="1" x14ac:dyDescent="0.2">
      <c r="A1750" s="300">
        <f>+入力表!A1760</f>
        <v>0</v>
      </c>
      <c r="B1750" s="301"/>
      <c r="C1750" s="301"/>
      <c r="D1750" s="301"/>
      <c r="E1750" s="302">
        <f>+IF(入力表!F$12=0,入力表!B1760,入力表!J1760)</f>
        <v>0</v>
      </c>
      <c r="F1750" s="302"/>
      <c r="G1750" s="302"/>
      <c r="H1750" s="302" t="str">
        <f>IF(LEN(予定価格!G1748)=0,"",IF(AND(LEN(予定価格!G1748)=1,LEN(予定価格!H1748)=1),0,IF(入力表!$F$1951=0,"",入力表!F1760)))</f>
        <v/>
      </c>
      <c r="I1750" s="302"/>
      <c r="J1750" s="303"/>
      <c r="K1750" s="298"/>
      <c r="L1750" s="299"/>
      <c r="M1750" s="299"/>
    </row>
    <row r="1751" spans="1:13" ht="18" hidden="1" customHeight="1" x14ac:dyDescent="0.2">
      <c r="A1751" s="300">
        <f>+入力表!A1761</f>
        <v>0</v>
      </c>
      <c r="B1751" s="301"/>
      <c r="C1751" s="301"/>
      <c r="D1751" s="301"/>
      <c r="E1751" s="302">
        <f>+IF(入力表!F$12=0,入力表!B1761,入力表!J1761)</f>
        <v>0</v>
      </c>
      <c r="F1751" s="302"/>
      <c r="G1751" s="302"/>
      <c r="H1751" s="302" t="str">
        <f>IF(LEN(予定価格!G1749)=0,"",IF(AND(LEN(予定価格!G1749)=1,LEN(予定価格!H1749)=1),0,IF(入力表!$F$1951=0,"",入力表!F1761)))</f>
        <v/>
      </c>
      <c r="I1751" s="302"/>
      <c r="J1751" s="303"/>
      <c r="K1751" s="298"/>
      <c r="L1751" s="299"/>
      <c r="M1751" s="299"/>
    </row>
    <row r="1752" spans="1:13" ht="18" hidden="1" customHeight="1" x14ac:dyDescent="0.2">
      <c r="A1752" s="300">
        <f>+入力表!A1762</f>
        <v>0</v>
      </c>
      <c r="B1752" s="301"/>
      <c r="C1752" s="301"/>
      <c r="D1752" s="301"/>
      <c r="E1752" s="302">
        <f>+IF(入力表!F$12=0,入力表!B1762,入力表!J1762)</f>
        <v>0</v>
      </c>
      <c r="F1752" s="302"/>
      <c r="G1752" s="302"/>
      <c r="H1752" s="302" t="str">
        <f>IF(LEN(予定価格!G1750)=0,"",IF(AND(LEN(予定価格!G1750)=1,LEN(予定価格!H1750)=1),0,IF(入力表!$F$1951=0,"",入力表!F1762)))</f>
        <v/>
      </c>
      <c r="I1752" s="302"/>
      <c r="J1752" s="303"/>
      <c r="K1752" s="298"/>
      <c r="L1752" s="299"/>
      <c r="M1752" s="299"/>
    </row>
    <row r="1753" spans="1:13" ht="18" hidden="1" customHeight="1" x14ac:dyDescent="0.2">
      <c r="A1753" s="300">
        <f>+入力表!A1763</f>
        <v>0</v>
      </c>
      <c r="B1753" s="301"/>
      <c r="C1753" s="301"/>
      <c r="D1753" s="301"/>
      <c r="E1753" s="302">
        <f>+IF(入力表!F$12=0,入力表!B1763,入力表!J1763)</f>
        <v>0</v>
      </c>
      <c r="F1753" s="302"/>
      <c r="G1753" s="302"/>
      <c r="H1753" s="302" t="str">
        <f>IF(LEN(予定価格!G1751)=0,"",IF(AND(LEN(予定価格!G1751)=1,LEN(予定価格!H1751)=1),0,IF(入力表!$F$1951=0,"",入力表!F1763)))</f>
        <v/>
      </c>
      <c r="I1753" s="302"/>
      <c r="J1753" s="303"/>
      <c r="K1753" s="298"/>
      <c r="L1753" s="299"/>
      <c r="M1753" s="299"/>
    </row>
    <row r="1754" spans="1:13" ht="18" hidden="1" customHeight="1" x14ac:dyDescent="0.2">
      <c r="A1754" s="300">
        <f>+入力表!A1764</f>
        <v>0</v>
      </c>
      <c r="B1754" s="301"/>
      <c r="C1754" s="301"/>
      <c r="D1754" s="301"/>
      <c r="E1754" s="302">
        <f>+IF(入力表!F$12=0,入力表!B1764,入力表!J1764)</f>
        <v>0</v>
      </c>
      <c r="F1754" s="302"/>
      <c r="G1754" s="302"/>
      <c r="H1754" s="302" t="str">
        <f>IF(LEN(予定価格!G1752)=0,"",IF(AND(LEN(予定価格!G1752)=1,LEN(予定価格!H1752)=1),0,IF(入力表!$F$1951=0,"",入力表!F1764)))</f>
        <v/>
      </c>
      <c r="I1754" s="302"/>
      <c r="J1754" s="303"/>
      <c r="K1754" s="298"/>
      <c r="L1754" s="299"/>
      <c r="M1754" s="299"/>
    </row>
    <row r="1755" spans="1:13" ht="18" hidden="1" customHeight="1" x14ac:dyDescent="0.2">
      <c r="A1755" s="300">
        <f>+入力表!A1765</f>
        <v>0</v>
      </c>
      <c r="B1755" s="301"/>
      <c r="C1755" s="301"/>
      <c r="D1755" s="301"/>
      <c r="E1755" s="302">
        <f>+IF(入力表!F$12=0,入力表!B1765,入力表!J1765)</f>
        <v>0</v>
      </c>
      <c r="F1755" s="302"/>
      <c r="G1755" s="302"/>
      <c r="H1755" s="302" t="str">
        <f>IF(LEN(予定価格!G1753)=0,"",IF(AND(LEN(予定価格!G1753)=1,LEN(予定価格!H1753)=1),0,IF(入力表!$F$1951=0,"",入力表!F1765)))</f>
        <v/>
      </c>
      <c r="I1755" s="302"/>
      <c r="J1755" s="303"/>
      <c r="K1755" s="298"/>
      <c r="L1755" s="299"/>
      <c r="M1755" s="299"/>
    </row>
    <row r="1756" spans="1:13" ht="18" hidden="1" customHeight="1" x14ac:dyDescent="0.2">
      <c r="A1756" s="300">
        <f>+入力表!A1766</f>
        <v>0</v>
      </c>
      <c r="B1756" s="301"/>
      <c r="C1756" s="301"/>
      <c r="D1756" s="301"/>
      <c r="E1756" s="302">
        <f>+IF(入力表!F$12=0,入力表!B1766,入力表!J1766)</f>
        <v>0</v>
      </c>
      <c r="F1756" s="302"/>
      <c r="G1756" s="302"/>
      <c r="H1756" s="302" t="str">
        <f>IF(LEN(予定価格!G1754)=0,"",IF(AND(LEN(予定価格!G1754)=1,LEN(予定価格!H1754)=1),0,IF(入力表!$F$1951=0,"",入力表!F1766)))</f>
        <v/>
      </c>
      <c r="I1756" s="302"/>
      <c r="J1756" s="303"/>
      <c r="K1756" s="298"/>
      <c r="L1756" s="299"/>
      <c r="M1756" s="299"/>
    </row>
    <row r="1757" spans="1:13" ht="18" hidden="1" customHeight="1" x14ac:dyDescent="0.2">
      <c r="A1757" s="300">
        <f>+入力表!A1767</f>
        <v>0</v>
      </c>
      <c r="B1757" s="301"/>
      <c r="C1757" s="301"/>
      <c r="D1757" s="301"/>
      <c r="E1757" s="302">
        <f>+IF(入力表!F$12=0,入力表!B1767,入力表!J1767)</f>
        <v>0</v>
      </c>
      <c r="F1757" s="302"/>
      <c r="G1757" s="302"/>
      <c r="H1757" s="302" t="str">
        <f>IF(LEN(予定価格!G1755)=0,"",IF(AND(LEN(予定価格!G1755)=1,LEN(予定価格!H1755)=1),0,IF(入力表!$F$1951=0,"",入力表!F1767)))</f>
        <v/>
      </c>
      <c r="I1757" s="302"/>
      <c r="J1757" s="303"/>
      <c r="K1757" s="298"/>
      <c r="L1757" s="299"/>
      <c r="M1757" s="299"/>
    </row>
    <row r="1758" spans="1:13" ht="18" hidden="1" customHeight="1" x14ac:dyDescent="0.2">
      <c r="A1758" s="300">
        <f>+入力表!A1768</f>
        <v>0</v>
      </c>
      <c r="B1758" s="301"/>
      <c r="C1758" s="301"/>
      <c r="D1758" s="301"/>
      <c r="E1758" s="302">
        <f>+IF(入力表!F$12=0,入力表!B1768,入力表!J1768)</f>
        <v>0</v>
      </c>
      <c r="F1758" s="302"/>
      <c r="G1758" s="302"/>
      <c r="H1758" s="302" t="str">
        <f>IF(LEN(予定価格!G1756)=0,"",IF(AND(LEN(予定価格!G1756)=1,LEN(予定価格!H1756)=1),0,IF(入力表!$F$1951=0,"",入力表!F1768)))</f>
        <v/>
      </c>
      <c r="I1758" s="302"/>
      <c r="J1758" s="303"/>
      <c r="K1758" s="298"/>
      <c r="L1758" s="299"/>
      <c r="M1758" s="299"/>
    </row>
    <row r="1759" spans="1:13" ht="18" hidden="1" customHeight="1" x14ac:dyDescent="0.2">
      <c r="A1759" s="300">
        <f>+入力表!A1769</f>
        <v>0</v>
      </c>
      <c r="B1759" s="301"/>
      <c r="C1759" s="301"/>
      <c r="D1759" s="301"/>
      <c r="E1759" s="302">
        <f>+IF(入力表!F$12=0,入力表!B1769,入力表!J1769)</f>
        <v>0</v>
      </c>
      <c r="F1759" s="302"/>
      <c r="G1759" s="302"/>
      <c r="H1759" s="302" t="str">
        <f>IF(LEN(予定価格!G1757)=0,"",IF(AND(LEN(予定価格!G1757)=1,LEN(予定価格!H1757)=1),0,IF(入力表!$F$1951=0,"",入力表!F1769)))</f>
        <v/>
      </c>
      <c r="I1759" s="302"/>
      <c r="J1759" s="303"/>
      <c r="K1759" s="298"/>
      <c r="L1759" s="299"/>
      <c r="M1759" s="299"/>
    </row>
    <row r="1760" spans="1:13" ht="18" hidden="1" customHeight="1" x14ac:dyDescent="0.2">
      <c r="A1760" s="300">
        <f>+入力表!A1770</f>
        <v>0</v>
      </c>
      <c r="B1760" s="301"/>
      <c r="C1760" s="301"/>
      <c r="D1760" s="301"/>
      <c r="E1760" s="302">
        <f>+IF(入力表!F$12=0,入力表!B1770,入力表!J1770)</f>
        <v>0</v>
      </c>
      <c r="F1760" s="302"/>
      <c r="G1760" s="302"/>
      <c r="H1760" s="302" t="str">
        <f>IF(LEN(予定価格!G1758)=0,"",IF(AND(LEN(予定価格!G1758)=1,LEN(予定価格!H1758)=1),0,IF(入力表!$F$1951=0,"",入力表!F1770)))</f>
        <v/>
      </c>
      <c r="I1760" s="302"/>
      <c r="J1760" s="303"/>
      <c r="K1760" s="298"/>
      <c r="L1760" s="299"/>
      <c r="M1760" s="299"/>
    </row>
    <row r="1761" spans="1:13" ht="18" hidden="1" customHeight="1" x14ac:dyDescent="0.2">
      <c r="A1761" s="300">
        <f>+入力表!A1771</f>
        <v>0</v>
      </c>
      <c r="B1761" s="301"/>
      <c r="C1761" s="301"/>
      <c r="D1761" s="301"/>
      <c r="E1761" s="302">
        <f>+IF(入力表!F$12=0,入力表!B1771,入力表!J1771)</f>
        <v>0</v>
      </c>
      <c r="F1761" s="302"/>
      <c r="G1761" s="302"/>
      <c r="H1761" s="302" t="str">
        <f>IF(LEN(予定価格!G1759)=0,"",IF(AND(LEN(予定価格!G1759)=1,LEN(予定価格!H1759)=1),0,IF(入力表!$F$1951=0,"",入力表!F1771)))</f>
        <v/>
      </c>
      <c r="I1761" s="302"/>
      <c r="J1761" s="303"/>
      <c r="K1761" s="298"/>
      <c r="L1761" s="299"/>
      <c r="M1761" s="299"/>
    </row>
    <row r="1762" spans="1:13" ht="18" hidden="1" customHeight="1" x14ac:dyDescent="0.2">
      <c r="A1762" s="300">
        <f>+入力表!A1772</f>
        <v>0</v>
      </c>
      <c r="B1762" s="301"/>
      <c r="C1762" s="301"/>
      <c r="D1762" s="301"/>
      <c r="E1762" s="302">
        <f>+IF(入力表!F$12=0,入力表!B1772,入力表!J1772)</f>
        <v>0</v>
      </c>
      <c r="F1762" s="302"/>
      <c r="G1762" s="302"/>
      <c r="H1762" s="302" t="str">
        <f>IF(LEN(予定価格!G1760)=0,"",IF(AND(LEN(予定価格!G1760)=1,LEN(予定価格!H1760)=1),0,IF(入力表!$F$1951=0,"",入力表!F1772)))</f>
        <v/>
      </c>
      <c r="I1762" s="302"/>
      <c r="J1762" s="303"/>
      <c r="K1762" s="298"/>
      <c r="L1762" s="299"/>
      <c r="M1762" s="299"/>
    </row>
    <row r="1763" spans="1:13" ht="18" hidden="1" customHeight="1" x14ac:dyDescent="0.2">
      <c r="A1763" s="300">
        <f>+入力表!A1773</f>
        <v>0</v>
      </c>
      <c r="B1763" s="301"/>
      <c r="C1763" s="301"/>
      <c r="D1763" s="301"/>
      <c r="E1763" s="302">
        <f>+IF(入力表!F$12=0,入力表!B1773,入力表!J1773)</f>
        <v>0</v>
      </c>
      <c r="F1763" s="302"/>
      <c r="G1763" s="302"/>
      <c r="H1763" s="302" t="str">
        <f>IF(LEN(予定価格!G1761)=0,"",IF(AND(LEN(予定価格!G1761)=1,LEN(予定価格!H1761)=1),0,IF(入力表!$F$1951=0,"",入力表!F1773)))</f>
        <v/>
      </c>
      <c r="I1763" s="302"/>
      <c r="J1763" s="303"/>
      <c r="K1763" s="298"/>
      <c r="L1763" s="299"/>
      <c r="M1763" s="299"/>
    </row>
    <row r="1764" spans="1:13" ht="18" hidden="1" customHeight="1" x14ac:dyDescent="0.2">
      <c r="A1764" s="300">
        <f>+入力表!A1774</f>
        <v>0</v>
      </c>
      <c r="B1764" s="301"/>
      <c r="C1764" s="301"/>
      <c r="D1764" s="301"/>
      <c r="E1764" s="302">
        <f>+IF(入力表!F$12=0,入力表!B1774,入力表!J1774)</f>
        <v>0</v>
      </c>
      <c r="F1764" s="302"/>
      <c r="G1764" s="302"/>
      <c r="H1764" s="302" t="str">
        <f>IF(LEN(予定価格!G1762)=0,"",IF(AND(LEN(予定価格!G1762)=1,LEN(予定価格!H1762)=1),0,IF(入力表!$F$1951=0,"",入力表!F1774)))</f>
        <v/>
      </c>
      <c r="I1764" s="302"/>
      <c r="J1764" s="303"/>
      <c r="K1764" s="298"/>
      <c r="L1764" s="299"/>
      <c r="M1764" s="299"/>
    </row>
    <row r="1765" spans="1:13" ht="18" hidden="1" customHeight="1" x14ac:dyDescent="0.2">
      <c r="A1765" s="300">
        <f>+入力表!A1775</f>
        <v>0</v>
      </c>
      <c r="B1765" s="301"/>
      <c r="C1765" s="301"/>
      <c r="D1765" s="301"/>
      <c r="E1765" s="302">
        <f>+IF(入力表!F$12=0,入力表!B1775,入力表!J1775)</f>
        <v>0</v>
      </c>
      <c r="F1765" s="302"/>
      <c r="G1765" s="302"/>
      <c r="H1765" s="302" t="str">
        <f>IF(LEN(予定価格!G1763)=0,"",IF(AND(LEN(予定価格!G1763)=1,LEN(予定価格!H1763)=1),0,IF(入力表!$F$1951=0,"",入力表!F1775)))</f>
        <v/>
      </c>
      <c r="I1765" s="302"/>
      <c r="J1765" s="303"/>
      <c r="K1765" s="298"/>
      <c r="L1765" s="299"/>
      <c r="M1765" s="299"/>
    </row>
    <row r="1766" spans="1:13" ht="18" hidden="1" customHeight="1" x14ac:dyDescent="0.2">
      <c r="A1766" s="300">
        <f>+入力表!A1776</f>
        <v>0</v>
      </c>
      <c r="B1766" s="301"/>
      <c r="C1766" s="301"/>
      <c r="D1766" s="301"/>
      <c r="E1766" s="302">
        <f>+IF(入力表!F$12=0,入力表!B1776,入力表!J1776)</f>
        <v>0</v>
      </c>
      <c r="F1766" s="302"/>
      <c r="G1766" s="302"/>
      <c r="H1766" s="302" t="str">
        <f>IF(LEN(予定価格!G1764)=0,"",IF(AND(LEN(予定価格!G1764)=1,LEN(予定価格!H1764)=1),0,IF(入力表!$F$1951=0,"",入力表!F1776)))</f>
        <v/>
      </c>
      <c r="I1766" s="302"/>
      <c r="J1766" s="303"/>
      <c r="K1766" s="298"/>
      <c r="L1766" s="299"/>
      <c r="M1766" s="299"/>
    </row>
    <row r="1767" spans="1:13" ht="18" hidden="1" customHeight="1" x14ac:dyDescent="0.2">
      <c r="A1767" s="300">
        <f>+入力表!A1777</f>
        <v>0</v>
      </c>
      <c r="B1767" s="301"/>
      <c r="C1767" s="301"/>
      <c r="D1767" s="301"/>
      <c r="E1767" s="302">
        <f>+IF(入力表!F$12=0,入力表!B1777,入力表!J1777)</f>
        <v>0</v>
      </c>
      <c r="F1767" s="302"/>
      <c r="G1767" s="302"/>
      <c r="H1767" s="302" t="str">
        <f>IF(LEN(予定価格!G1765)=0,"",IF(AND(LEN(予定価格!G1765)=1,LEN(予定価格!H1765)=1),0,IF(入力表!$F$1951=0,"",入力表!F1777)))</f>
        <v/>
      </c>
      <c r="I1767" s="302"/>
      <c r="J1767" s="303"/>
      <c r="K1767" s="298"/>
      <c r="L1767" s="299"/>
      <c r="M1767" s="299"/>
    </row>
    <row r="1768" spans="1:13" ht="18" hidden="1" customHeight="1" x14ac:dyDescent="0.2">
      <c r="A1768" s="300">
        <f>+入力表!A1778</f>
        <v>0</v>
      </c>
      <c r="B1768" s="301"/>
      <c r="C1768" s="301"/>
      <c r="D1768" s="301"/>
      <c r="E1768" s="302">
        <f>+IF(入力表!F$12=0,入力表!B1778,入力表!J1778)</f>
        <v>0</v>
      </c>
      <c r="F1768" s="302"/>
      <c r="G1768" s="302"/>
      <c r="H1768" s="302" t="str">
        <f>IF(LEN(予定価格!G1766)=0,"",IF(AND(LEN(予定価格!G1766)=1,LEN(予定価格!H1766)=1),0,IF(入力表!$F$1951=0,"",入力表!F1778)))</f>
        <v/>
      </c>
      <c r="I1768" s="302"/>
      <c r="J1768" s="303"/>
      <c r="K1768" s="298"/>
      <c r="L1768" s="299"/>
      <c r="M1768" s="299"/>
    </row>
    <row r="1769" spans="1:13" ht="18" hidden="1" customHeight="1" x14ac:dyDescent="0.2">
      <c r="A1769" s="300">
        <f>+入力表!A1779</f>
        <v>0</v>
      </c>
      <c r="B1769" s="301"/>
      <c r="C1769" s="301"/>
      <c r="D1769" s="301"/>
      <c r="E1769" s="302">
        <f>+IF(入力表!F$12=0,入力表!B1779,入力表!J1779)</f>
        <v>0</v>
      </c>
      <c r="F1769" s="302"/>
      <c r="G1769" s="302"/>
      <c r="H1769" s="302" t="str">
        <f>IF(LEN(予定価格!G1767)=0,"",IF(AND(LEN(予定価格!G1767)=1,LEN(予定価格!H1767)=1),0,IF(入力表!$F$1951=0,"",入力表!F1779)))</f>
        <v/>
      </c>
      <c r="I1769" s="302"/>
      <c r="J1769" s="303"/>
      <c r="K1769" s="298"/>
      <c r="L1769" s="299"/>
      <c r="M1769" s="299"/>
    </row>
    <row r="1770" spans="1:13" ht="18" hidden="1" customHeight="1" x14ac:dyDescent="0.2">
      <c r="A1770" s="300">
        <f>+入力表!A1780</f>
        <v>0</v>
      </c>
      <c r="B1770" s="301"/>
      <c r="C1770" s="301"/>
      <c r="D1770" s="301"/>
      <c r="E1770" s="302">
        <f>+IF(入力表!F$12=0,入力表!B1780,入力表!J1780)</f>
        <v>0</v>
      </c>
      <c r="F1770" s="302"/>
      <c r="G1770" s="302"/>
      <c r="H1770" s="302" t="str">
        <f>IF(LEN(予定価格!G1768)=0,"",IF(AND(LEN(予定価格!G1768)=1,LEN(予定価格!H1768)=1),0,IF(入力表!$F$1951=0,"",入力表!F1780)))</f>
        <v/>
      </c>
      <c r="I1770" s="302"/>
      <c r="J1770" s="303"/>
      <c r="K1770" s="298"/>
      <c r="L1770" s="299"/>
      <c r="M1770" s="299"/>
    </row>
    <row r="1771" spans="1:13" ht="18" hidden="1" customHeight="1" x14ac:dyDescent="0.2">
      <c r="A1771" s="300">
        <f>+入力表!A1781</f>
        <v>0</v>
      </c>
      <c r="B1771" s="301"/>
      <c r="C1771" s="301"/>
      <c r="D1771" s="301"/>
      <c r="E1771" s="302">
        <f>+IF(入力表!F$12=0,入力表!B1781,入力表!J1781)</f>
        <v>0</v>
      </c>
      <c r="F1771" s="302"/>
      <c r="G1771" s="302"/>
      <c r="H1771" s="302" t="str">
        <f>IF(LEN(予定価格!G1769)=0,"",IF(AND(LEN(予定価格!G1769)=1,LEN(予定価格!H1769)=1),0,IF(入力表!$F$1951=0,"",入力表!F1781)))</f>
        <v/>
      </c>
      <c r="I1771" s="302"/>
      <c r="J1771" s="303"/>
      <c r="K1771" s="298"/>
      <c r="L1771" s="299"/>
      <c r="M1771" s="299"/>
    </row>
    <row r="1772" spans="1:13" ht="18" hidden="1" customHeight="1" x14ac:dyDescent="0.2">
      <c r="A1772" s="300">
        <f>+入力表!A1782</f>
        <v>0</v>
      </c>
      <c r="B1772" s="301"/>
      <c r="C1772" s="301"/>
      <c r="D1772" s="301"/>
      <c r="E1772" s="302">
        <f>+IF(入力表!F$12=0,入力表!B1782,入力表!J1782)</f>
        <v>0</v>
      </c>
      <c r="F1772" s="302"/>
      <c r="G1772" s="302"/>
      <c r="H1772" s="302" t="str">
        <f>IF(LEN(予定価格!G1770)=0,"",IF(AND(LEN(予定価格!G1770)=1,LEN(予定価格!H1770)=1),0,IF(入力表!$F$1951=0,"",入力表!F1782)))</f>
        <v/>
      </c>
      <c r="I1772" s="302"/>
      <c r="J1772" s="303"/>
      <c r="K1772" s="298"/>
      <c r="L1772" s="299"/>
      <c r="M1772" s="299"/>
    </row>
    <row r="1773" spans="1:13" ht="18" hidden="1" customHeight="1" x14ac:dyDescent="0.2">
      <c r="A1773" s="300">
        <f>+入力表!A1783</f>
        <v>0</v>
      </c>
      <c r="B1773" s="301"/>
      <c r="C1773" s="301"/>
      <c r="D1773" s="301"/>
      <c r="E1773" s="302">
        <f>+IF(入力表!F$12=0,入力表!B1783,入力表!J1783)</f>
        <v>0</v>
      </c>
      <c r="F1773" s="302"/>
      <c r="G1773" s="302"/>
      <c r="H1773" s="302" t="str">
        <f>IF(LEN(予定価格!G1771)=0,"",IF(AND(LEN(予定価格!G1771)=1,LEN(予定価格!H1771)=1),0,IF(入力表!$F$1951=0,"",入力表!F1783)))</f>
        <v/>
      </c>
      <c r="I1773" s="302"/>
      <c r="J1773" s="303"/>
      <c r="K1773" s="298">
        <f t="shared" ref="K1773" si="50">SUM(E1774:G1814)</f>
        <v>0</v>
      </c>
      <c r="L1773" s="299">
        <f>K1773*入力表!D2919</f>
        <v>0</v>
      </c>
      <c r="M1773" s="299">
        <f t="shared" ref="M1773" si="51">K1773+L1773</f>
        <v>0</v>
      </c>
    </row>
    <row r="1774" spans="1:13" ht="18" hidden="1" customHeight="1" x14ac:dyDescent="0.2">
      <c r="A1774" s="300">
        <f>+入力表!A1784</f>
        <v>0</v>
      </c>
      <c r="B1774" s="301"/>
      <c r="C1774" s="301"/>
      <c r="D1774" s="301"/>
      <c r="E1774" s="302">
        <f>+IF(入力表!F$12=0,入力表!B1784,入力表!J1784)</f>
        <v>0</v>
      </c>
      <c r="F1774" s="302"/>
      <c r="G1774" s="302"/>
      <c r="H1774" s="302" t="str">
        <f>IF(LEN(予定価格!G1772)=0,"",IF(AND(LEN(予定価格!G1772)=1,LEN(予定価格!H1772)=1),0,IF(入力表!$F$1951=0,"",入力表!F1784)))</f>
        <v/>
      </c>
      <c r="I1774" s="302"/>
      <c r="J1774" s="303"/>
      <c r="K1774" s="298"/>
      <c r="L1774" s="299"/>
      <c r="M1774" s="299"/>
    </row>
    <row r="1775" spans="1:13" ht="18" hidden="1" customHeight="1" x14ac:dyDescent="0.2">
      <c r="A1775" s="300">
        <f>+入力表!A1785</f>
        <v>0</v>
      </c>
      <c r="B1775" s="301"/>
      <c r="C1775" s="301"/>
      <c r="D1775" s="301"/>
      <c r="E1775" s="302">
        <f>+IF(入力表!F$12=0,入力表!B1785,入力表!J1785)</f>
        <v>0</v>
      </c>
      <c r="F1775" s="302"/>
      <c r="G1775" s="302"/>
      <c r="H1775" s="302" t="str">
        <f>IF(LEN(予定価格!G1773)=0,"",IF(AND(LEN(予定価格!G1773)=1,LEN(予定価格!H1773)=1),0,IF(入力表!$F$1951=0,"",入力表!F1785)))</f>
        <v/>
      </c>
      <c r="I1775" s="302"/>
      <c r="J1775" s="303"/>
      <c r="K1775" s="298"/>
      <c r="L1775" s="299"/>
      <c r="M1775" s="299"/>
    </row>
    <row r="1776" spans="1:13" ht="18" hidden="1" customHeight="1" x14ac:dyDescent="0.2">
      <c r="A1776" s="300">
        <f>+入力表!A1786</f>
        <v>0</v>
      </c>
      <c r="B1776" s="301"/>
      <c r="C1776" s="301"/>
      <c r="D1776" s="301"/>
      <c r="E1776" s="302">
        <f>+IF(入力表!F$12=0,入力表!B1786,入力表!J1786)</f>
        <v>0</v>
      </c>
      <c r="F1776" s="302"/>
      <c r="G1776" s="302"/>
      <c r="H1776" s="302" t="str">
        <f>IF(LEN(予定価格!G1774)=0,"",IF(AND(LEN(予定価格!G1774)=1,LEN(予定価格!H1774)=1),0,IF(入力表!$F$1951=0,"",入力表!F1786)))</f>
        <v/>
      </c>
      <c r="I1776" s="302"/>
      <c r="J1776" s="303"/>
      <c r="K1776" s="298"/>
      <c r="L1776" s="299"/>
      <c r="M1776" s="299"/>
    </row>
    <row r="1777" spans="1:13" ht="18" hidden="1" customHeight="1" x14ac:dyDescent="0.2">
      <c r="A1777" s="300">
        <f>+入力表!A1787</f>
        <v>0</v>
      </c>
      <c r="B1777" s="301"/>
      <c r="C1777" s="301"/>
      <c r="D1777" s="301"/>
      <c r="E1777" s="302">
        <f>+IF(入力表!F$12=0,入力表!B1787,入力表!J1787)</f>
        <v>0</v>
      </c>
      <c r="F1777" s="302"/>
      <c r="G1777" s="302"/>
      <c r="H1777" s="302" t="str">
        <f>IF(LEN(予定価格!G1775)=0,"",IF(AND(LEN(予定価格!G1775)=1,LEN(予定価格!H1775)=1),0,IF(入力表!$F$1951=0,"",入力表!F1787)))</f>
        <v/>
      </c>
      <c r="I1777" s="302"/>
      <c r="J1777" s="303"/>
      <c r="K1777" s="298"/>
      <c r="L1777" s="299"/>
      <c r="M1777" s="299"/>
    </row>
    <row r="1778" spans="1:13" ht="18" hidden="1" customHeight="1" x14ac:dyDescent="0.2">
      <c r="A1778" s="300">
        <f>+入力表!A1788</f>
        <v>0</v>
      </c>
      <c r="B1778" s="301"/>
      <c r="C1778" s="301"/>
      <c r="D1778" s="301"/>
      <c r="E1778" s="302">
        <f>+IF(入力表!F$12=0,入力表!B1788,入力表!J1788)</f>
        <v>0</v>
      </c>
      <c r="F1778" s="302"/>
      <c r="G1778" s="302"/>
      <c r="H1778" s="302" t="str">
        <f>IF(LEN(予定価格!G1776)=0,"",IF(AND(LEN(予定価格!G1776)=1,LEN(予定価格!H1776)=1),0,IF(入力表!$F$1951=0,"",入力表!F1788)))</f>
        <v/>
      </c>
      <c r="I1778" s="302"/>
      <c r="J1778" s="303"/>
      <c r="K1778" s="298"/>
      <c r="L1778" s="299"/>
      <c r="M1778" s="299"/>
    </row>
    <row r="1779" spans="1:13" ht="18" hidden="1" customHeight="1" x14ac:dyDescent="0.2">
      <c r="A1779" s="300">
        <f>+入力表!A1789</f>
        <v>0</v>
      </c>
      <c r="B1779" s="301"/>
      <c r="C1779" s="301"/>
      <c r="D1779" s="301"/>
      <c r="E1779" s="302">
        <f>+IF(入力表!F$12=0,入力表!B1789,入力表!J1789)</f>
        <v>0</v>
      </c>
      <c r="F1779" s="302"/>
      <c r="G1779" s="302"/>
      <c r="H1779" s="302" t="str">
        <f>IF(LEN(予定価格!G1777)=0,"",IF(AND(LEN(予定価格!G1777)=1,LEN(予定価格!H1777)=1),0,IF(入力表!$F$1951=0,"",入力表!F1789)))</f>
        <v/>
      </c>
      <c r="I1779" s="302"/>
      <c r="J1779" s="303"/>
      <c r="K1779" s="298"/>
      <c r="L1779" s="299"/>
      <c r="M1779" s="299"/>
    </row>
    <row r="1780" spans="1:13" ht="18" hidden="1" customHeight="1" x14ac:dyDescent="0.2">
      <c r="A1780" s="300">
        <f>+入力表!A1790</f>
        <v>0</v>
      </c>
      <c r="B1780" s="301"/>
      <c r="C1780" s="301"/>
      <c r="D1780" s="301"/>
      <c r="E1780" s="302">
        <f>+IF(入力表!F$12=0,入力表!B1790,入力表!J1790)</f>
        <v>0</v>
      </c>
      <c r="F1780" s="302"/>
      <c r="G1780" s="302"/>
      <c r="H1780" s="302" t="str">
        <f>IF(LEN(予定価格!G1778)=0,"",IF(AND(LEN(予定価格!G1778)=1,LEN(予定価格!H1778)=1),0,IF(入力表!$F$1951=0,"",入力表!F1790)))</f>
        <v/>
      </c>
      <c r="I1780" s="302"/>
      <c r="J1780" s="303"/>
      <c r="K1780" s="298"/>
      <c r="L1780" s="299"/>
      <c r="M1780" s="299"/>
    </row>
    <row r="1781" spans="1:13" ht="18" hidden="1" customHeight="1" x14ac:dyDescent="0.2">
      <c r="A1781" s="300">
        <f>+入力表!A1791</f>
        <v>0</v>
      </c>
      <c r="B1781" s="301"/>
      <c r="C1781" s="301"/>
      <c r="D1781" s="301"/>
      <c r="E1781" s="302">
        <f>+IF(入力表!F$12=0,入力表!B1791,入力表!J1791)</f>
        <v>0</v>
      </c>
      <c r="F1781" s="302"/>
      <c r="G1781" s="302"/>
      <c r="H1781" s="302" t="str">
        <f>IF(LEN(予定価格!G1779)=0,"",IF(AND(LEN(予定価格!G1779)=1,LEN(予定価格!H1779)=1),0,IF(入力表!$F$1951=0,"",入力表!F1791)))</f>
        <v/>
      </c>
      <c r="I1781" s="302"/>
      <c r="J1781" s="303"/>
      <c r="K1781" s="298"/>
      <c r="L1781" s="299"/>
      <c r="M1781" s="299"/>
    </row>
    <row r="1782" spans="1:13" ht="18" hidden="1" customHeight="1" x14ac:dyDescent="0.2">
      <c r="A1782" s="300">
        <f>+入力表!A1792</f>
        <v>0</v>
      </c>
      <c r="B1782" s="301"/>
      <c r="C1782" s="301"/>
      <c r="D1782" s="301"/>
      <c r="E1782" s="302">
        <f>+IF(入力表!F$12=0,入力表!B1792,入力表!J1792)</f>
        <v>0</v>
      </c>
      <c r="F1782" s="302"/>
      <c r="G1782" s="302"/>
      <c r="H1782" s="302" t="str">
        <f>IF(LEN(予定価格!G1780)=0,"",IF(AND(LEN(予定価格!G1780)=1,LEN(予定価格!H1780)=1),0,IF(入力表!$F$1951=0,"",入力表!F1792)))</f>
        <v/>
      </c>
      <c r="I1782" s="302"/>
      <c r="J1782" s="303"/>
      <c r="K1782" s="298"/>
      <c r="L1782" s="299"/>
      <c r="M1782" s="299"/>
    </row>
    <row r="1783" spans="1:13" ht="18" hidden="1" customHeight="1" x14ac:dyDescent="0.2">
      <c r="A1783" s="300">
        <f>+入力表!A1793</f>
        <v>0</v>
      </c>
      <c r="B1783" s="301"/>
      <c r="C1783" s="301"/>
      <c r="D1783" s="301"/>
      <c r="E1783" s="302">
        <f>+IF(入力表!F$12=0,入力表!B1793,入力表!J1793)</f>
        <v>0</v>
      </c>
      <c r="F1783" s="302"/>
      <c r="G1783" s="302"/>
      <c r="H1783" s="302" t="str">
        <f>IF(LEN(予定価格!G1781)=0,"",IF(AND(LEN(予定価格!G1781)=1,LEN(予定価格!H1781)=1),0,IF(入力表!$F$1951=0,"",入力表!F1793)))</f>
        <v/>
      </c>
      <c r="I1783" s="302"/>
      <c r="J1783" s="303"/>
      <c r="K1783" s="298"/>
      <c r="L1783" s="299"/>
      <c r="M1783" s="299"/>
    </row>
    <row r="1784" spans="1:13" ht="18" hidden="1" customHeight="1" x14ac:dyDescent="0.2">
      <c r="A1784" s="300">
        <f>+入力表!A1794</f>
        <v>0</v>
      </c>
      <c r="B1784" s="301"/>
      <c r="C1784" s="301"/>
      <c r="D1784" s="301"/>
      <c r="E1784" s="302">
        <f>+IF(入力表!F$12=0,入力表!B1794,入力表!J1794)</f>
        <v>0</v>
      </c>
      <c r="F1784" s="302"/>
      <c r="G1784" s="302"/>
      <c r="H1784" s="302" t="str">
        <f>IF(LEN(予定価格!G1782)=0,"",IF(AND(LEN(予定価格!G1782)=1,LEN(予定価格!H1782)=1),0,IF(入力表!$F$1951=0,"",入力表!F1794)))</f>
        <v/>
      </c>
      <c r="I1784" s="302"/>
      <c r="J1784" s="303"/>
      <c r="K1784" s="298"/>
      <c r="L1784" s="299"/>
      <c r="M1784" s="299"/>
    </row>
    <row r="1785" spans="1:13" ht="18" hidden="1" customHeight="1" x14ac:dyDescent="0.2">
      <c r="A1785" s="300">
        <f>+入力表!A1795</f>
        <v>0</v>
      </c>
      <c r="B1785" s="301"/>
      <c r="C1785" s="301"/>
      <c r="D1785" s="301"/>
      <c r="E1785" s="302">
        <f>+IF(入力表!F$12=0,入力表!B1795,入力表!J1795)</f>
        <v>0</v>
      </c>
      <c r="F1785" s="302"/>
      <c r="G1785" s="302"/>
      <c r="H1785" s="302" t="str">
        <f>IF(LEN(予定価格!G1783)=0,"",IF(AND(LEN(予定価格!G1783)=1,LEN(予定価格!H1783)=1),0,IF(入力表!$F$1951=0,"",入力表!F1795)))</f>
        <v/>
      </c>
      <c r="I1785" s="302"/>
      <c r="J1785" s="303"/>
      <c r="K1785" s="298"/>
      <c r="L1785" s="299"/>
      <c r="M1785" s="299"/>
    </row>
    <row r="1786" spans="1:13" ht="18" hidden="1" customHeight="1" x14ac:dyDescent="0.2">
      <c r="A1786" s="300">
        <f>+入力表!A1796</f>
        <v>0</v>
      </c>
      <c r="B1786" s="301"/>
      <c r="C1786" s="301"/>
      <c r="D1786" s="301"/>
      <c r="E1786" s="302">
        <f>+IF(入力表!F$12=0,入力表!B1796,入力表!J1796)</f>
        <v>0</v>
      </c>
      <c r="F1786" s="302"/>
      <c r="G1786" s="302"/>
      <c r="H1786" s="302" t="str">
        <f>IF(LEN(予定価格!G1784)=0,"",IF(AND(LEN(予定価格!G1784)=1,LEN(予定価格!H1784)=1),0,IF(入力表!$F$1951=0,"",入力表!F1796)))</f>
        <v/>
      </c>
      <c r="I1786" s="302"/>
      <c r="J1786" s="303"/>
      <c r="K1786" s="298"/>
      <c r="L1786" s="299"/>
      <c r="M1786" s="299"/>
    </row>
    <row r="1787" spans="1:13" ht="18" hidden="1" customHeight="1" x14ac:dyDescent="0.2">
      <c r="A1787" s="300">
        <f>+入力表!A1797</f>
        <v>0</v>
      </c>
      <c r="B1787" s="301"/>
      <c r="C1787" s="301"/>
      <c r="D1787" s="301"/>
      <c r="E1787" s="302">
        <f>+IF(入力表!F$12=0,入力表!B1797,入力表!J1797)</f>
        <v>0</v>
      </c>
      <c r="F1787" s="302"/>
      <c r="G1787" s="302"/>
      <c r="H1787" s="302" t="str">
        <f>IF(LEN(予定価格!G1785)=0,"",IF(AND(LEN(予定価格!G1785)=1,LEN(予定価格!H1785)=1),0,IF(入力表!$F$1951=0,"",入力表!F1797)))</f>
        <v/>
      </c>
      <c r="I1787" s="302"/>
      <c r="J1787" s="303"/>
      <c r="K1787" s="298"/>
      <c r="L1787" s="299"/>
      <c r="M1787" s="299"/>
    </row>
    <row r="1788" spans="1:13" ht="18" hidden="1" customHeight="1" x14ac:dyDescent="0.2">
      <c r="A1788" s="300">
        <f>+入力表!A1798</f>
        <v>0</v>
      </c>
      <c r="B1788" s="301"/>
      <c r="C1788" s="301"/>
      <c r="D1788" s="301"/>
      <c r="E1788" s="302">
        <f>+IF(入力表!F$12=0,入力表!B1798,入力表!J1798)</f>
        <v>0</v>
      </c>
      <c r="F1788" s="302"/>
      <c r="G1788" s="302"/>
      <c r="H1788" s="302" t="str">
        <f>IF(LEN(予定価格!G1786)=0,"",IF(AND(LEN(予定価格!G1786)=1,LEN(予定価格!H1786)=1),0,IF(入力表!$F$1951=0,"",入力表!F1798)))</f>
        <v/>
      </c>
      <c r="I1788" s="302"/>
      <c r="J1788" s="303"/>
      <c r="K1788" s="298"/>
      <c r="L1788" s="299"/>
      <c r="M1788" s="299"/>
    </row>
    <row r="1789" spans="1:13" ht="18" hidden="1" customHeight="1" x14ac:dyDescent="0.2">
      <c r="A1789" s="300">
        <f>+入力表!A1799</f>
        <v>0</v>
      </c>
      <c r="B1789" s="301"/>
      <c r="C1789" s="301"/>
      <c r="D1789" s="301"/>
      <c r="E1789" s="302">
        <f>+IF(入力表!F$12=0,入力表!B1799,入力表!J1799)</f>
        <v>0</v>
      </c>
      <c r="F1789" s="302"/>
      <c r="G1789" s="302"/>
      <c r="H1789" s="302" t="str">
        <f>IF(LEN(予定価格!G1787)=0,"",IF(AND(LEN(予定価格!G1787)=1,LEN(予定価格!H1787)=1),0,IF(入力表!$F$1951=0,"",入力表!F1799)))</f>
        <v/>
      </c>
      <c r="I1789" s="302"/>
      <c r="J1789" s="303"/>
      <c r="K1789" s="298"/>
      <c r="L1789" s="299"/>
      <c r="M1789" s="299"/>
    </row>
    <row r="1790" spans="1:13" ht="18" hidden="1" customHeight="1" x14ac:dyDescent="0.2">
      <c r="A1790" s="300">
        <f>+入力表!A1800</f>
        <v>0</v>
      </c>
      <c r="B1790" s="301"/>
      <c r="C1790" s="301"/>
      <c r="D1790" s="301"/>
      <c r="E1790" s="302">
        <f>+IF(入力表!F$12=0,入力表!B1800,入力表!J1800)</f>
        <v>0</v>
      </c>
      <c r="F1790" s="302"/>
      <c r="G1790" s="302"/>
      <c r="H1790" s="302" t="str">
        <f>IF(LEN(予定価格!G1788)=0,"",IF(AND(LEN(予定価格!G1788)=1,LEN(予定価格!H1788)=1),0,IF(入力表!$F$1951=0,"",入力表!F1800)))</f>
        <v/>
      </c>
      <c r="I1790" s="302"/>
      <c r="J1790" s="303"/>
      <c r="K1790" s="298"/>
      <c r="L1790" s="299"/>
      <c r="M1790" s="299"/>
    </row>
    <row r="1791" spans="1:13" ht="18" hidden="1" customHeight="1" x14ac:dyDescent="0.2">
      <c r="A1791" s="300">
        <f>+入力表!A1801</f>
        <v>0</v>
      </c>
      <c r="B1791" s="301"/>
      <c r="C1791" s="301"/>
      <c r="D1791" s="301"/>
      <c r="E1791" s="302">
        <f>+IF(入力表!F$12=0,入力表!B1801,入力表!J1801)</f>
        <v>0</v>
      </c>
      <c r="F1791" s="302"/>
      <c r="G1791" s="302"/>
      <c r="H1791" s="302" t="str">
        <f>IF(LEN(予定価格!G1789)=0,"",IF(AND(LEN(予定価格!G1789)=1,LEN(予定価格!H1789)=1),0,IF(入力表!$F$1951=0,"",入力表!F1801)))</f>
        <v/>
      </c>
      <c r="I1791" s="302"/>
      <c r="J1791" s="303"/>
      <c r="K1791" s="298"/>
      <c r="L1791" s="299"/>
      <c r="M1791" s="299"/>
    </row>
    <row r="1792" spans="1:13" ht="18" hidden="1" customHeight="1" x14ac:dyDescent="0.2">
      <c r="A1792" s="300">
        <f>+入力表!A1802</f>
        <v>0</v>
      </c>
      <c r="B1792" s="301"/>
      <c r="C1792" s="301"/>
      <c r="D1792" s="301"/>
      <c r="E1792" s="302">
        <f>+IF(入力表!F$12=0,入力表!B1802,入力表!J1802)</f>
        <v>0</v>
      </c>
      <c r="F1792" s="302"/>
      <c r="G1792" s="302"/>
      <c r="H1792" s="302" t="str">
        <f>IF(LEN(予定価格!G1790)=0,"",IF(AND(LEN(予定価格!G1790)=1,LEN(予定価格!H1790)=1),0,IF(入力表!$F$1951=0,"",入力表!F1802)))</f>
        <v/>
      </c>
      <c r="I1792" s="302"/>
      <c r="J1792" s="303"/>
      <c r="K1792" s="298"/>
      <c r="L1792" s="299"/>
      <c r="M1792" s="299"/>
    </row>
    <row r="1793" spans="1:13" ht="18" hidden="1" customHeight="1" x14ac:dyDescent="0.2">
      <c r="A1793" s="300">
        <f>+入力表!A1803</f>
        <v>0</v>
      </c>
      <c r="B1793" s="301"/>
      <c r="C1793" s="301"/>
      <c r="D1793" s="301"/>
      <c r="E1793" s="302">
        <f>+IF(入力表!F$12=0,入力表!B1803,入力表!J1803)</f>
        <v>0</v>
      </c>
      <c r="F1793" s="302"/>
      <c r="G1793" s="302"/>
      <c r="H1793" s="302" t="str">
        <f>IF(LEN(予定価格!G1791)=0,"",IF(AND(LEN(予定価格!G1791)=1,LEN(予定価格!H1791)=1),0,IF(入力表!$F$1951=0,"",入力表!F1803)))</f>
        <v/>
      </c>
      <c r="I1793" s="302"/>
      <c r="J1793" s="303"/>
      <c r="K1793" s="298"/>
      <c r="L1793" s="299"/>
      <c r="M1793" s="299"/>
    </row>
    <row r="1794" spans="1:13" ht="18" hidden="1" customHeight="1" x14ac:dyDescent="0.2">
      <c r="A1794" s="300">
        <f>+入力表!A1804</f>
        <v>0</v>
      </c>
      <c r="B1794" s="301"/>
      <c r="C1794" s="301"/>
      <c r="D1794" s="301"/>
      <c r="E1794" s="302">
        <f>+IF(入力表!F$12=0,入力表!B1804,入力表!J1804)</f>
        <v>0</v>
      </c>
      <c r="F1794" s="302"/>
      <c r="G1794" s="302"/>
      <c r="H1794" s="302" t="str">
        <f>IF(LEN(予定価格!G1792)=0,"",IF(AND(LEN(予定価格!G1792)=1,LEN(予定価格!H1792)=1),0,IF(入力表!$F$1951=0,"",入力表!F1804)))</f>
        <v/>
      </c>
      <c r="I1794" s="302"/>
      <c r="J1794" s="303"/>
      <c r="K1794" s="298"/>
      <c r="L1794" s="299"/>
      <c r="M1794" s="299"/>
    </row>
    <row r="1795" spans="1:13" ht="18" hidden="1" customHeight="1" x14ac:dyDescent="0.2">
      <c r="A1795" s="300">
        <f>+入力表!A1805</f>
        <v>0</v>
      </c>
      <c r="B1795" s="301"/>
      <c r="C1795" s="301"/>
      <c r="D1795" s="301"/>
      <c r="E1795" s="302">
        <f>+IF(入力表!F$12=0,入力表!B1805,入力表!J1805)</f>
        <v>0</v>
      </c>
      <c r="F1795" s="302"/>
      <c r="G1795" s="302"/>
      <c r="H1795" s="302" t="str">
        <f>IF(LEN(予定価格!G1793)=0,"",IF(AND(LEN(予定価格!G1793)=1,LEN(予定価格!H1793)=1),0,IF(入力表!$F$1951=0,"",入力表!F1805)))</f>
        <v/>
      </c>
      <c r="I1795" s="302"/>
      <c r="J1795" s="303"/>
      <c r="K1795" s="298"/>
      <c r="L1795" s="299"/>
      <c r="M1795" s="299"/>
    </row>
    <row r="1796" spans="1:13" ht="18" hidden="1" customHeight="1" x14ac:dyDescent="0.2">
      <c r="A1796" s="300">
        <f>+入力表!A1806</f>
        <v>0</v>
      </c>
      <c r="B1796" s="301"/>
      <c r="C1796" s="301"/>
      <c r="D1796" s="301"/>
      <c r="E1796" s="302">
        <f>+IF(入力表!F$12=0,入力表!B1806,入力表!J1806)</f>
        <v>0</v>
      </c>
      <c r="F1796" s="302"/>
      <c r="G1796" s="302"/>
      <c r="H1796" s="302" t="str">
        <f>IF(LEN(予定価格!G1794)=0,"",IF(AND(LEN(予定価格!G1794)=1,LEN(予定価格!H1794)=1),0,IF(入力表!$F$1951=0,"",入力表!F1806)))</f>
        <v/>
      </c>
      <c r="I1796" s="302"/>
      <c r="J1796" s="303"/>
      <c r="K1796" s="298"/>
      <c r="L1796" s="299"/>
      <c r="M1796" s="299"/>
    </row>
    <row r="1797" spans="1:13" ht="18" hidden="1" customHeight="1" x14ac:dyDescent="0.2">
      <c r="A1797" s="300">
        <f>+入力表!A1807</f>
        <v>0</v>
      </c>
      <c r="B1797" s="301"/>
      <c r="C1797" s="301"/>
      <c r="D1797" s="301"/>
      <c r="E1797" s="302">
        <f>+IF(入力表!F$12=0,入力表!B1807,入力表!J1807)</f>
        <v>0</v>
      </c>
      <c r="F1797" s="302"/>
      <c r="G1797" s="302"/>
      <c r="H1797" s="302" t="str">
        <f>IF(LEN(予定価格!G1795)=0,"",IF(AND(LEN(予定価格!G1795)=1,LEN(予定価格!H1795)=1),0,IF(入力表!$F$1951=0,"",入力表!F1807)))</f>
        <v/>
      </c>
      <c r="I1797" s="302"/>
      <c r="J1797" s="303"/>
      <c r="K1797" s="298"/>
      <c r="L1797" s="299"/>
      <c r="M1797" s="299"/>
    </row>
    <row r="1798" spans="1:13" ht="18" hidden="1" customHeight="1" x14ac:dyDescent="0.2">
      <c r="A1798" s="300">
        <f>+入力表!A1808</f>
        <v>0</v>
      </c>
      <c r="B1798" s="301"/>
      <c r="C1798" s="301"/>
      <c r="D1798" s="301"/>
      <c r="E1798" s="302">
        <f>+IF(入力表!F$12=0,入力表!B1808,入力表!J1808)</f>
        <v>0</v>
      </c>
      <c r="F1798" s="302"/>
      <c r="G1798" s="302"/>
      <c r="H1798" s="302" t="str">
        <f>IF(LEN(予定価格!G1796)=0,"",IF(AND(LEN(予定価格!G1796)=1,LEN(予定価格!H1796)=1),0,IF(入力表!$F$1951=0,"",入力表!F1808)))</f>
        <v/>
      </c>
      <c r="I1798" s="302"/>
      <c r="J1798" s="303"/>
      <c r="K1798" s="298"/>
      <c r="L1798" s="299"/>
      <c r="M1798" s="299"/>
    </row>
    <row r="1799" spans="1:13" ht="18" hidden="1" customHeight="1" x14ac:dyDescent="0.2">
      <c r="A1799" s="300">
        <f>+入力表!A1809</f>
        <v>0</v>
      </c>
      <c r="B1799" s="301"/>
      <c r="C1799" s="301"/>
      <c r="D1799" s="301"/>
      <c r="E1799" s="302">
        <f>+IF(入力表!F$12=0,入力表!B1809,入力表!J1809)</f>
        <v>0</v>
      </c>
      <c r="F1799" s="302"/>
      <c r="G1799" s="302"/>
      <c r="H1799" s="302" t="str">
        <f>IF(LEN(予定価格!G1797)=0,"",IF(AND(LEN(予定価格!G1797)=1,LEN(予定価格!H1797)=1),0,IF(入力表!$F$1951=0,"",入力表!F1809)))</f>
        <v/>
      </c>
      <c r="I1799" s="302"/>
      <c r="J1799" s="303"/>
      <c r="K1799" s="298"/>
      <c r="L1799" s="299"/>
      <c r="M1799" s="299"/>
    </row>
    <row r="1800" spans="1:13" ht="18" hidden="1" customHeight="1" x14ac:dyDescent="0.2">
      <c r="A1800" s="300">
        <f>+入力表!A1810</f>
        <v>0</v>
      </c>
      <c r="B1800" s="301"/>
      <c r="C1800" s="301"/>
      <c r="D1800" s="301"/>
      <c r="E1800" s="302">
        <f>+IF(入力表!F$12=0,入力表!B1810,入力表!J1810)</f>
        <v>0</v>
      </c>
      <c r="F1800" s="302"/>
      <c r="G1800" s="302"/>
      <c r="H1800" s="302" t="str">
        <f>IF(LEN(予定価格!G1798)=0,"",IF(AND(LEN(予定価格!G1798)=1,LEN(予定価格!H1798)=1),0,IF(入力表!$F$1951=0,"",入力表!F1810)))</f>
        <v/>
      </c>
      <c r="I1800" s="302"/>
      <c r="J1800" s="303"/>
      <c r="K1800" s="298"/>
      <c r="L1800" s="299"/>
      <c r="M1800" s="299"/>
    </row>
    <row r="1801" spans="1:13" ht="18" hidden="1" customHeight="1" x14ac:dyDescent="0.2">
      <c r="A1801" s="300">
        <f>+入力表!A1811</f>
        <v>0</v>
      </c>
      <c r="B1801" s="301"/>
      <c r="C1801" s="301"/>
      <c r="D1801" s="301"/>
      <c r="E1801" s="302">
        <f>+IF(入力表!F$12=0,入力表!B1811,入力表!J1811)</f>
        <v>0</v>
      </c>
      <c r="F1801" s="302"/>
      <c r="G1801" s="302"/>
      <c r="H1801" s="302" t="str">
        <f>IF(LEN(予定価格!G1799)=0,"",IF(AND(LEN(予定価格!G1799)=1,LEN(予定価格!H1799)=1),0,IF(入力表!$F$1951=0,"",入力表!F1811)))</f>
        <v/>
      </c>
      <c r="I1801" s="302"/>
      <c r="J1801" s="303"/>
      <c r="K1801" s="298"/>
      <c r="L1801" s="299"/>
      <c r="M1801" s="299"/>
    </row>
    <row r="1802" spans="1:13" ht="18" hidden="1" customHeight="1" x14ac:dyDescent="0.2">
      <c r="A1802" s="300">
        <f>+入力表!A1812</f>
        <v>0</v>
      </c>
      <c r="B1802" s="301"/>
      <c r="C1802" s="301"/>
      <c r="D1802" s="301"/>
      <c r="E1802" s="302">
        <f>+IF(入力表!F$12=0,入力表!B1812,入力表!J1812)</f>
        <v>0</v>
      </c>
      <c r="F1802" s="302"/>
      <c r="G1802" s="302"/>
      <c r="H1802" s="302" t="str">
        <f>IF(LEN(予定価格!G1800)=0,"",IF(AND(LEN(予定価格!G1800)=1,LEN(予定価格!H1800)=1),0,IF(入力表!$F$1951=0,"",入力表!F1812)))</f>
        <v/>
      </c>
      <c r="I1802" s="302"/>
      <c r="J1802" s="303"/>
      <c r="K1802" s="298"/>
      <c r="L1802" s="299"/>
      <c r="M1802" s="299"/>
    </row>
    <row r="1803" spans="1:13" ht="18" hidden="1" customHeight="1" x14ac:dyDescent="0.2">
      <c r="A1803" s="300">
        <f>+入力表!A1813</f>
        <v>0</v>
      </c>
      <c r="B1803" s="301"/>
      <c r="C1803" s="301"/>
      <c r="D1803" s="301"/>
      <c r="E1803" s="302">
        <f>+IF(入力表!F$12=0,入力表!B1813,入力表!J1813)</f>
        <v>0</v>
      </c>
      <c r="F1803" s="302"/>
      <c r="G1803" s="302"/>
      <c r="H1803" s="302" t="str">
        <f>IF(LEN(予定価格!G1801)=0,"",IF(AND(LEN(予定価格!G1801)=1,LEN(予定価格!H1801)=1),0,IF(入力表!$F$1951=0,"",入力表!F1813)))</f>
        <v/>
      </c>
      <c r="I1803" s="302"/>
      <c r="J1803" s="303"/>
      <c r="K1803" s="298"/>
      <c r="L1803" s="299"/>
      <c r="M1803" s="299"/>
    </row>
    <row r="1804" spans="1:13" ht="18" hidden="1" customHeight="1" x14ac:dyDescent="0.2">
      <c r="A1804" s="300">
        <f>+入力表!A1814</f>
        <v>0</v>
      </c>
      <c r="B1804" s="301"/>
      <c r="C1804" s="301"/>
      <c r="D1804" s="301"/>
      <c r="E1804" s="302">
        <f>+IF(入力表!F$12=0,入力表!B1814,入力表!J1814)</f>
        <v>0</v>
      </c>
      <c r="F1804" s="302"/>
      <c r="G1804" s="302"/>
      <c r="H1804" s="302" t="str">
        <f>IF(LEN(予定価格!G1802)=0,"",IF(AND(LEN(予定価格!G1802)=1,LEN(予定価格!H1802)=1),0,IF(入力表!$F$1951=0,"",入力表!F1814)))</f>
        <v/>
      </c>
      <c r="I1804" s="302"/>
      <c r="J1804" s="303"/>
      <c r="K1804" s="298"/>
      <c r="L1804" s="299"/>
      <c r="M1804" s="299"/>
    </row>
    <row r="1805" spans="1:13" ht="18" hidden="1" customHeight="1" x14ac:dyDescent="0.2">
      <c r="A1805" s="300">
        <f>+入力表!A1815</f>
        <v>0</v>
      </c>
      <c r="B1805" s="301"/>
      <c r="C1805" s="301"/>
      <c r="D1805" s="301"/>
      <c r="E1805" s="302">
        <f>+IF(入力表!F$12=0,入力表!B1815,入力表!J1815)</f>
        <v>0</v>
      </c>
      <c r="F1805" s="302"/>
      <c r="G1805" s="302"/>
      <c r="H1805" s="302" t="str">
        <f>IF(LEN(予定価格!G1803)=0,"",IF(AND(LEN(予定価格!G1803)=1,LEN(予定価格!H1803)=1),0,IF(入力表!$F$1951=0,"",入力表!F1815)))</f>
        <v/>
      </c>
      <c r="I1805" s="302"/>
      <c r="J1805" s="303"/>
      <c r="K1805" s="298"/>
      <c r="L1805" s="299"/>
      <c r="M1805" s="299"/>
    </row>
    <row r="1806" spans="1:13" ht="18" hidden="1" customHeight="1" x14ac:dyDescent="0.2">
      <c r="A1806" s="300">
        <f>+入力表!A1816</f>
        <v>0</v>
      </c>
      <c r="B1806" s="301"/>
      <c r="C1806" s="301"/>
      <c r="D1806" s="301"/>
      <c r="E1806" s="302">
        <f>+IF(入力表!F$12=0,入力表!B1816,入力表!J1816)</f>
        <v>0</v>
      </c>
      <c r="F1806" s="302"/>
      <c r="G1806" s="302"/>
      <c r="H1806" s="302" t="str">
        <f>IF(LEN(予定価格!G1804)=0,"",IF(AND(LEN(予定価格!G1804)=1,LEN(予定価格!H1804)=1),0,IF(入力表!$F$1951=0,"",入力表!F1816)))</f>
        <v/>
      </c>
      <c r="I1806" s="302"/>
      <c r="J1806" s="303"/>
      <c r="K1806" s="298"/>
      <c r="L1806" s="299"/>
      <c r="M1806" s="299"/>
    </row>
    <row r="1807" spans="1:13" ht="18" hidden="1" customHeight="1" x14ac:dyDescent="0.2">
      <c r="A1807" s="300">
        <f>+入力表!A1817</f>
        <v>0</v>
      </c>
      <c r="B1807" s="301"/>
      <c r="C1807" s="301"/>
      <c r="D1807" s="301"/>
      <c r="E1807" s="302">
        <f>+IF(入力表!F$12=0,入力表!B1817,入力表!J1817)</f>
        <v>0</v>
      </c>
      <c r="F1807" s="302"/>
      <c r="G1807" s="302"/>
      <c r="H1807" s="302" t="str">
        <f>IF(LEN(予定価格!G1805)=0,"",IF(AND(LEN(予定価格!G1805)=1,LEN(予定価格!H1805)=1),0,IF(入力表!$F$1951=0,"",入力表!F1817)))</f>
        <v/>
      </c>
      <c r="I1807" s="302"/>
      <c r="J1807" s="303"/>
      <c r="K1807" s="298"/>
      <c r="L1807" s="299"/>
      <c r="M1807" s="299"/>
    </row>
    <row r="1808" spans="1:13" ht="18" hidden="1" customHeight="1" x14ac:dyDescent="0.2">
      <c r="A1808" s="300">
        <f>+入力表!A1818</f>
        <v>0</v>
      </c>
      <c r="B1808" s="301"/>
      <c r="C1808" s="301"/>
      <c r="D1808" s="301"/>
      <c r="E1808" s="302">
        <f>+IF(入力表!F$12=0,入力表!B1818,入力表!J1818)</f>
        <v>0</v>
      </c>
      <c r="F1808" s="302"/>
      <c r="G1808" s="302"/>
      <c r="H1808" s="302" t="str">
        <f>IF(LEN(予定価格!G1806)=0,"",IF(AND(LEN(予定価格!G1806)=1,LEN(予定価格!H1806)=1),0,IF(入力表!$F$1951=0,"",入力表!F1818)))</f>
        <v/>
      </c>
      <c r="I1808" s="302"/>
      <c r="J1808" s="303"/>
      <c r="K1808" s="298"/>
      <c r="L1808" s="299"/>
      <c r="M1808" s="299"/>
    </row>
    <row r="1809" spans="1:13" ht="18" hidden="1" customHeight="1" x14ac:dyDescent="0.2">
      <c r="A1809" s="300">
        <f>+入力表!A1819</f>
        <v>0</v>
      </c>
      <c r="B1809" s="301"/>
      <c r="C1809" s="301"/>
      <c r="D1809" s="301"/>
      <c r="E1809" s="302">
        <f>+IF(入力表!F$12=0,入力表!B1819,入力表!J1819)</f>
        <v>0</v>
      </c>
      <c r="F1809" s="302"/>
      <c r="G1809" s="302"/>
      <c r="H1809" s="302" t="str">
        <f>IF(LEN(予定価格!G1807)=0,"",IF(AND(LEN(予定価格!G1807)=1,LEN(予定価格!H1807)=1),0,IF(入力表!$F$1951=0,"",入力表!F1819)))</f>
        <v/>
      </c>
      <c r="I1809" s="302"/>
      <c r="J1809" s="303"/>
      <c r="K1809" s="298"/>
      <c r="L1809" s="299"/>
      <c r="M1809" s="299"/>
    </row>
    <row r="1810" spans="1:13" ht="18" hidden="1" customHeight="1" x14ac:dyDescent="0.2">
      <c r="A1810" s="300">
        <f>+入力表!A1820</f>
        <v>0</v>
      </c>
      <c r="B1810" s="301"/>
      <c r="C1810" s="301"/>
      <c r="D1810" s="301"/>
      <c r="E1810" s="302">
        <f>+IF(入力表!F$12=0,入力表!B1820,入力表!J1820)</f>
        <v>0</v>
      </c>
      <c r="F1810" s="302"/>
      <c r="G1810" s="302"/>
      <c r="H1810" s="302" t="str">
        <f>IF(LEN(予定価格!G1808)=0,"",IF(AND(LEN(予定価格!G1808)=1,LEN(予定価格!H1808)=1),0,IF(入力表!$F$1951=0,"",入力表!F1820)))</f>
        <v/>
      </c>
      <c r="I1810" s="302"/>
      <c r="J1810" s="303"/>
      <c r="K1810" s="298"/>
      <c r="L1810" s="299"/>
      <c r="M1810" s="299"/>
    </row>
    <row r="1811" spans="1:13" ht="18" hidden="1" customHeight="1" x14ac:dyDescent="0.2">
      <c r="A1811" s="300">
        <f>+入力表!A1821</f>
        <v>0</v>
      </c>
      <c r="B1811" s="301"/>
      <c r="C1811" s="301"/>
      <c r="D1811" s="301"/>
      <c r="E1811" s="302">
        <f>+IF(入力表!F$12=0,入力表!B1821,入力表!J1821)</f>
        <v>0</v>
      </c>
      <c r="F1811" s="302"/>
      <c r="G1811" s="302"/>
      <c r="H1811" s="302" t="str">
        <f>IF(LEN(予定価格!G1809)=0,"",IF(AND(LEN(予定価格!G1809)=1,LEN(予定価格!H1809)=1),0,IF(入力表!$F$1951=0,"",入力表!F1821)))</f>
        <v/>
      </c>
      <c r="I1811" s="302"/>
      <c r="J1811" s="303"/>
      <c r="K1811" s="298"/>
      <c r="L1811" s="299"/>
      <c r="M1811" s="299"/>
    </row>
    <row r="1812" spans="1:13" ht="18" hidden="1" customHeight="1" x14ac:dyDescent="0.2">
      <c r="A1812" s="300">
        <f>+入力表!A1822</f>
        <v>0</v>
      </c>
      <c r="B1812" s="301"/>
      <c r="C1812" s="301"/>
      <c r="D1812" s="301"/>
      <c r="E1812" s="302">
        <f>+IF(入力表!F$12=0,入力表!B1822,入力表!J1822)</f>
        <v>0</v>
      </c>
      <c r="F1812" s="302"/>
      <c r="G1812" s="302"/>
      <c r="H1812" s="302" t="str">
        <f>IF(LEN(予定価格!G1810)=0,"",IF(AND(LEN(予定価格!G1810)=1,LEN(予定価格!H1810)=1),0,IF(入力表!$F$1951=0,"",入力表!F1822)))</f>
        <v/>
      </c>
      <c r="I1812" s="302"/>
      <c r="J1812" s="303"/>
      <c r="K1812" s="298"/>
      <c r="L1812" s="299"/>
      <c r="M1812" s="299"/>
    </row>
    <row r="1813" spans="1:13" ht="18" hidden="1" customHeight="1" x14ac:dyDescent="0.2">
      <c r="A1813" s="300">
        <f>+入力表!A1823</f>
        <v>0</v>
      </c>
      <c r="B1813" s="301"/>
      <c r="C1813" s="301"/>
      <c r="D1813" s="301"/>
      <c r="E1813" s="302">
        <f>+IF(入力表!F$12=0,入力表!B1823,入力表!J1823)</f>
        <v>0</v>
      </c>
      <c r="F1813" s="302"/>
      <c r="G1813" s="302"/>
      <c r="H1813" s="302" t="str">
        <f>IF(LEN(予定価格!G1811)=0,"",IF(AND(LEN(予定価格!G1811)=1,LEN(予定価格!H1811)=1),0,IF(入力表!$F$1951=0,"",入力表!F1823)))</f>
        <v/>
      </c>
      <c r="I1813" s="302"/>
      <c r="J1813" s="303"/>
      <c r="K1813" s="298"/>
      <c r="L1813" s="299"/>
      <c r="M1813" s="299"/>
    </row>
    <row r="1814" spans="1:13" ht="18" hidden="1" customHeight="1" x14ac:dyDescent="0.2">
      <c r="A1814" s="300">
        <f>+入力表!A1824</f>
        <v>0</v>
      </c>
      <c r="B1814" s="301"/>
      <c r="C1814" s="301"/>
      <c r="D1814" s="301"/>
      <c r="E1814" s="302">
        <f>+IF(入力表!F$12=0,入力表!B1824,入力表!J1824)</f>
        <v>0</v>
      </c>
      <c r="F1814" s="302"/>
      <c r="G1814" s="302"/>
      <c r="H1814" s="302" t="str">
        <f>IF(LEN(予定価格!G1812)=0,"",IF(AND(LEN(予定価格!G1812)=1,LEN(予定価格!H1812)=1),0,IF(入力表!$F$1951=0,"",入力表!F1824)))</f>
        <v/>
      </c>
      <c r="I1814" s="302"/>
      <c r="J1814" s="303"/>
      <c r="K1814" s="298"/>
      <c r="L1814" s="299"/>
      <c r="M1814" s="299"/>
    </row>
    <row r="1815" spans="1:13" ht="18" hidden="1" customHeight="1" x14ac:dyDescent="0.2">
      <c r="A1815" s="300">
        <f>+入力表!A1825</f>
        <v>0</v>
      </c>
      <c r="B1815" s="301"/>
      <c r="C1815" s="301"/>
      <c r="D1815" s="301"/>
      <c r="E1815" s="302">
        <f>+IF(入力表!F$12=0,入力表!B1825,入力表!J1825)</f>
        <v>0</v>
      </c>
      <c r="F1815" s="302"/>
      <c r="G1815" s="302"/>
      <c r="H1815" s="302" t="str">
        <f>IF(LEN(予定価格!G1813)=0,"",IF(AND(LEN(予定価格!G1813)=1,LEN(予定価格!H1813)=1),0,IF(入力表!$F$1951=0,"",入力表!F1825)))</f>
        <v/>
      </c>
      <c r="I1815" s="302"/>
      <c r="J1815" s="303"/>
      <c r="K1815" s="298">
        <f t="shared" ref="K1815" si="52">SUM(E1816:G1856)</f>
        <v>0</v>
      </c>
      <c r="L1815" s="299">
        <f>K1815*入力表!D2961</f>
        <v>0</v>
      </c>
      <c r="M1815" s="299">
        <f t="shared" ref="M1815" si="53">K1815+L1815</f>
        <v>0</v>
      </c>
    </row>
    <row r="1816" spans="1:13" ht="18" hidden="1" customHeight="1" x14ac:dyDescent="0.2">
      <c r="A1816" s="300">
        <f>+入力表!A1826</f>
        <v>0</v>
      </c>
      <c r="B1816" s="301"/>
      <c r="C1816" s="301"/>
      <c r="D1816" s="301"/>
      <c r="E1816" s="302">
        <f>+IF(入力表!F$12=0,入力表!B1826,入力表!J1826)</f>
        <v>0</v>
      </c>
      <c r="F1816" s="302"/>
      <c r="G1816" s="302"/>
      <c r="H1816" s="302" t="str">
        <f>IF(LEN(予定価格!G1814)=0,"",IF(AND(LEN(予定価格!G1814)=1,LEN(予定価格!H1814)=1),0,IF(入力表!$F$1951=0,"",入力表!F1826)))</f>
        <v/>
      </c>
      <c r="I1816" s="302"/>
      <c r="J1816" s="303"/>
      <c r="K1816" s="298"/>
      <c r="L1816" s="299"/>
      <c r="M1816" s="299"/>
    </row>
    <row r="1817" spans="1:13" ht="18" hidden="1" customHeight="1" x14ac:dyDescent="0.2">
      <c r="A1817" s="300">
        <f>+入力表!A1827</f>
        <v>0</v>
      </c>
      <c r="B1817" s="301"/>
      <c r="C1817" s="301"/>
      <c r="D1817" s="301"/>
      <c r="E1817" s="302">
        <f>+IF(入力表!F$12=0,入力表!B1827,入力表!J1827)</f>
        <v>0</v>
      </c>
      <c r="F1817" s="302"/>
      <c r="G1817" s="302"/>
      <c r="H1817" s="302" t="str">
        <f>IF(LEN(予定価格!G1815)=0,"",IF(AND(LEN(予定価格!G1815)=1,LEN(予定価格!H1815)=1),0,IF(入力表!$F$1951=0,"",入力表!F1827)))</f>
        <v/>
      </c>
      <c r="I1817" s="302"/>
      <c r="J1817" s="303"/>
      <c r="K1817" s="298"/>
      <c r="L1817" s="299"/>
      <c r="M1817" s="299"/>
    </row>
    <row r="1818" spans="1:13" ht="18" hidden="1" customHeight="1" x14ac:dyDescent="0.2">
      <c r="A1818" s="300">
        <f>+入力表!A1828</f>
        <v>0</v>
      </c>
      <c r="B1818" s="301"/>
      <c r="C1818" s="301"/>
      <c r="D1818" s="301"/>
      <c r="E1818" s="302">
        <f>+IF(入力表!F$12=0,入力表!B1828,入力表!J1828)</f>
        <v>0</v>
      </c>
      <c r="F1818" s="302"/>
      <c r="G1818" s="302"/>
      <c r="H1818" s="302" t="str">
        <f>IF(LEN(予定価格!G1816)=0,"",IF(AND(LEN(予定価格!G1816)=1,LEN(予定価格!H1816)=1),0,IF(入力表!$F$1951=0,"",入力表!F1828)))</f>
        <v/>
      </c>
      <c r="I1818" s="302"/>
      <c r="J1818" s="303"/>
      <c r="K1818" s="298"/>
      <c r="L1818" s="299"/>
      <c r="M1818" s="299"/>
    </row>
    <row r="1819" spans="1:13" ht="18" hidden="1" customHeight="1" x14ac:dyDescent="0.2">
      <c r="A1819" s="300">
        <f>+入力表!A1829</f>
        <v>0</v>
      </c>
      <c r="B1819" s="301"/>
      <c r="C1819" s="301"/>
      <c r="D1819" s="301"/>
      <c r="E1819" s="302">
        <f>+IF(入力表!F$12=0,入力表!B1829,入力表!J1829)</f>
        <v>0</v>
      </c>
      <c r="F1819" s="302"/>
      <c r="G1819" s="302"/>
      <c r="H1819" s="302" t="str">
        <f>IF(LEN(予定価格!G1817)=0,"",IF(AND(LEN(予定価格!G1817)=1,LEN(予定価格!H1817)=1),0,IF(入力表!$F$1951=0,"",入力表!F1829)))</f>
        <v/>
      </c>
      <c r="I1819" s="302"/>
      <c r="J1819" s="303"/>
      <c r="K1819" s="298"/>
      <c r="L1819" s="299"/>
      <c r="M1819" s="299"/>
    </row>
    <row r="1820" spans="1:13" ht="18" hidden="1" customHeight="1" x14ac:dyDescent="0.2">
      <c r="A1820" s="300">
        <f>+入力表!A1830</f>
        <v>0</v>
      </c>
      <c r="B1820" s="301"/>
      <c r="C1820" s="301"/>
      <c r="D1820" s="301"/>
      <c r="E1820" s="302">
        <f>+IF(入力表!F$12=0,入力表!B1830,入力表!J1830)</f>
        <v>0</v>
      </c>
      <c r="F1820" s="302"/>
      <c r="G1820" s="302"/>
      <c r="H1820" s="302" t="str">
        <f>IF(LEN(予定価格!G1818)=0,"",IF(AND(LEN(予定価格!G1818)=1,LEN(予定価格!H1818)=1),0,IF(入力表!$F$1951=0,"",入力表!F1830)))</f>
        <v/>
      </c>
      <c r="I1820" s="302"/>
      <c r="J1820" s="303"/>
      <c r="K1820" s="298"/>
      <c r="L1820" s="299"/>
      <c r="M1820" s="299"/>
    </row>
    <row r="1821" spans="1:13" ht="18" hidden="1" customHeight="1" x14ac:dyDescent="0.2">
      <c r="A1821" s="300">
        <f>+入力表!A1831</f>
        <v>0</v>
      </c>
      <c r="B1821" s="301"/>
      <c r="C1821" s="301"/>
      <c r="D1821" s="301"/>
      <c r="E1821" s="302">
        <f>+IF(入力表!F$12=0,入力表!B1831,入力表!J1831)</f>
        <v>0</v>
      </c>
      <c r="F1821" s="302"/>
      <c r="G1821" s="302"/>
      <c r="H1821" s="302" t="str">
        <f>IF(LEN(予定価格!G1819)=0,"",IF(AND(LEN(予定価格!G1819)=1,LEN(予定価格!H1819)=1),0,IF(入力表!$F$1951=0,"",入力表!F1831)))</f>
        <v/>
      </c>
      <c r="I1821" s="302"/>
      <c r="J1821" s="303"/>
      <c r="K1821" s="298"/>
      <c r="L1821" s="299"/>
      <c r="M1821" s="299"/>
    </row>
    <row r="1822" spans="1:13" ht="18" hidden="1" customHeight="1" x14ac:dyDescent="0.2">
      <c r="A1822" s="300">
        <f>+入力表!A1832</f>
        <v>0</v>
      </c>
      <c r="B1822" s="301"/>
      <c r="C1822" s="301"/>
      <c r="D1822" s="301"/>
      <c r="E1822" s="302">
        <f>+IF(入力表!F$12=0,入力表!B1832,入力表!J1832)</f>
        <v>0</v>
      </c>
      <c r="F1822" s="302"/>
      <c r="G1822" s="302"/>
      <c r="H1822" s="302" t="str">
        <f>IF(LEN(予定価格!G1820)=0,"",IF(AND(LEN(予定価格!G1820)=1,LEN(予定価格!H1820)=1),0,IF(入力表!$F$1951=0,"",入力表!F1832)))</f>
        <v/>
      </c>
      <c r="I1822" s="302"/>
      <c r="J1822" s="303"/>
      <c r="K1822" s="298"/>
      <c r="L1822" s="299"/>
      <c r="M1822" s="299"/>
    </row>
    <row r="1823" spans="1:13" ht="18" hidden="1" customHeight="1" x14ac:dyDescent="0.2">
      <c r="A1823" s="300">
        <f>+入力表!A1833</f>
        <v>0</v>
      </c>
      <c r="B1823" s="301"/>
      <c r="C1823" s="301"/>
      <c r="D1823" s="301"/>
      <c r="E1823" s="302">
        <f>+IF(入力表!F$12=0,入力表!B1833,入力表!J1833)</f>
        <v>0</v>
      </c>
      <c r="F1823" s="302"/>
      <c r="G1823" s="302"/>
      <c r="H1823" s="302" t="str">
        <f>IF(LEN(予定価格!G1821)=0,"",IF(AND(LEN(予定価格!G1821)=1,LEN(予定価格!H1821)=1),0,IF(入力表!$F$1951=0,"",入力表!F1833)))</f>
        <v/>
      </c>
      <c r="I1823" s="302"/>
      <c r="J1823" s="303"/>
      <c r="K1823" s="298"/>
      <c r="L1823" s="299"/>
      <c r="M1823" s="299"/>
    </row>
    <row r="1824" spans="1:13" ht="18" hidden="1" customHeight="1" x14ac:dyDescent="0.2">
      <c r="A1824" s="300">
        <f>+入力表!A1834</f>
        <v>0</v>
      </c>
      <c r="B1824" s="301"/>
      <c r="C1824" s="301"/>
      <c r="D1824" s="301"/>
      <c r="E1824" s="302">
        <f>+IF(入力表!F$12=0,入力表!B1834,入力表!J1834)</f>
        <v>0</v>
      </c>
      <c r="F1824" s="302"/>
      <c r="G1824" s="302"/>
      <c r="H1824" s="302" t="str">
        <f>IF(LEN(予定価格!G1822)=0,"",IF(AND(LEN(予定価格!G1822)=1,LEN(予定価格!H1822)=1),0,IF(入力表!$F$1951=0,"",入力表!F1834)))</f>
        <v/>
      </c>
      <c r="I1824" s="302"/>
      <c r="J1824" s="303"/>
      <c r="K1824" s="298"/>
      <c r="L1824" s="299"/>
      <c r="M1824" s="299"/>
    </row>
    <row r="1825" spans="1:13" ht="18" hidden="1" customHeight="1" x14ac:dyDescent="0.2">
      <c r="A1825" s="300">
        <f>+入力表!A1835</f>
        <v>0</v>
      </c>
      <c r="B1825" s="301"/>
      <c r="C1825" s="301"/>
      <c r="D1825" s="301"/>
      <c r="E1825" s="302">
        <f>+IF(入力表!F$12=0,入力表!B1835,入力表!J1835)</f>
        <v>0</v>
      </c>
      <c r="F1825" s="302"/>
      <c r="G1825" s="302"/>
      <c r="H1825" s="302" t="str">
        <f>IF(LEN(予定価格!G1823)=0,"",IF(AND(LEN(予定価格!G1823)=1,LEN(予定価格!H1823)=1),0,IF(入力表!$F$1951=0,"",入力表!F1835)))</f>
        <v/>
      </c>
      <c r="I1825" s="302"/>
      <c r="J1825" s="303"/>
      <c r="K1825" s="298"/>
      <c r="L1825" s="299"/>
      <c r="M1825" s="299"/>
    </row>
    <row r="1826" spans="1:13" ht="18" hidden="1" customHeight="1" x14ac:dyDescent="0.2">
      <c r="A1826" s="300">
        <f>+入力表!A1836</f>
        <v>0</v>
      </c>
      <c r="B1826" s="301"/>
      <c r="C1826" s="301"/>
      <c r="D1826" s="301"/>
      <c r="E1826" s="302">
        <f>+IF(入力表!F$12=0,入力表!B1836,入力表!J1836)</f>
        <v>0</v>
      </c>
      <c r="F1826" s="302"/>
      <c r="G1826" s="302"/>
      <c r="H1826" s="302" t="str">
        <f>IF(LEN(予定価格!G1824)=0,"",IF(AND(LEN(予定価格!G1824)=1,LEN(予定価格!H1824)=1),0,IF(入力表!$F$1951=0,"",入力表!F1836)))</f>
        <v/>
      </c>
      <c r="I1826" s="302"/>
      <c r="J1826" s="303"/>
      <c r="K1826" s="298"/>
      <c r="L1826" s="299"/>
      <c r="M1826" s="299"/>
    </row>
    <row r="1827" spans="1:13" ht="18" hidden="1" customHeight="1" x14ac:dyDescent="0.2">
      <c r="A1827" s="300">
        <f>+入力表!A1837</f>
        <v>0</v>
      </c>
      <c r="B1827" s="301"/>
      <c r="C1827" s="301"/>
      <c r="D1827" s="301"/>
      <c r="E1827" s="302">
        <f>+IF(入力表!F$12=0,入力表!B1837,入力表!J1837)</f>
        <v>0</v>
      </c>
      <c r="F1827" s="302"/>
      <c r="G1827" s="302"/>
      <c r="H1827" s="302" t="str">
        <f>IF(LEN(予定価格!G1825)=0,"",IF(AND(LEN(予定価格!G1825)=1,LEN(予定価格!H1825)=1),0,IF(入力表!$F$1951=0,"",入力表!F1837)))</f>
        <v/>
      </c>
      <c r="I1827" s="302"/>
      <c r="J1827" s="303"/>
      <c r="K1827" s="298"/>
      <c r="L1827" s="299"/>
      <c r="M1827" s="299"/>
    </row>
    <row r="1828" spans="1:13" ht="18" hidden="1" customHeight="1" x14ac:dyDescent="0.2">
      <c r="A1828" s="300">
        <f>+入力表!A1838</f>
        <v>0</v>
      </c>
      <c r="B1828" s="301"/>
      <c r="C1828" s="301"/>
      <c r="D1828" s="301"/>
      <c r="E1828" s="302">
        <f>+IF(入力表!F$12=0,入力表!B1838,入力表!J1838)</f>
        <v>0</v>
      </c>
      <c r="F1828" s="302"/>
      <c r="G1828" s="302"/>
      <c r="H1828" s="302" t="str">
        <f>IF(LEN(予定価格!G1826)=0,"",IF(AND(LEN(予定価格!G1826)=1,LEN(予定価格!H1826)=1),0,IF(入力表!$F$1951=0,"",入力表!F1838)))</f>
        <v/>
      </c>
      <c r="I1828" s="302"/>
      <c r="J1828" s="303"/>
      <c r="K1828" s="298"/>
      <c r="L1828" s="299"/>
      <c r="M1828" s="299"/>
    </row>
    <row r="1829" spans="1:13" ht="18" hidden="1" customHeight="1" x14ac:dyDescent="0.2">
      <c r="A1829" s="300">
        <f>+入力表!A1839</f>
        <v>0</v>
      </c>
      <c r="B1829" s="301"/>
      <c r="C1829" s="301"/>
      <c r="D1829" s="301"/>
      <c r="E1829" s="302">
        <f>+IF(入力表!F$12=0,入力表!B1839,入力表!J1839)</f>
        <v>0</v>
      </c>
      <c r="F1829" s="302"/>
      <c r="G1829" s="302"/>
      <c r="H1829" s="302" t="str">
        <f>IF(LEN(予定価格!G1827)=0,"",IF(AND(LEN(予定価格!G1827)=1,LEN(予定価格!H1827)=1),0,IF(入力表!$F$1951=0,"",入力表!F1839)))</f>
        <v/>
      </c>
      <c r="I1829" s="302"/>
      <c r="J1829" s="303"/>
      <c r="K1829" s="298"/>
      <c r="L1829" s="299"/>
      <c r="M1829" s="299"/>
    </row>
    <row r="1830" spans="1:13" ht="18" hidden="1" customHeight="1" x14ac:dyDescent="0.2">
      <c r="A1830" s="300">
        <f>+入力表!A1840</f>
        <v>0</v>
      </c>
      <c r="B1830" s="301"/>
      <c r="C1830" s="301"/>
      <c r="D1830" s="301"/>
      <c r="E1830" s="302">
        <f>+IF(入力表!F$12=0,入力表!B1840,入力表!J1840)</f>
        <v>0</v>
      </c>
      <c r="F1830" s="302"/>
      <c r="G1830" s="302"/>
      <c r="H1830" s="302" t="str">
        <f>IF(LEN(予定価格!G1828)=0,"",IF(AND(LEN(予定価格!G1828)=1,LEN(予定価格!H1828)=1),0,IF(入力表!$F$1951=0,"",入力表!F1840)))</f>
        <v/>
      </c>
      <c r="I1830" s="302"/>
      <c r="J1830" s="303"/>
      <c r="K1830" s="298"/>
      <c r="L1830" s="299"/>
      <c r="M1830" s="299"/>
    </row>
    <row r="1831" spans="1:13" ht="18" hidden="1" customHeight="1" x14ac:dyDescent="0.2">
      <c r="A1831" s="300">
        <f>+入力表!A1841</f>
        <v>0</v>
      </c>
      <c r="B1831" s="301"/>
      <c r="C1831" s="301"/>
      <c r="D1831" s="301"/>
      <c r="E1831" s="302">
        <f>+IF(入力表!F$12=0,入力表!B1841,入力表!J1841)</f>
        <v>0</v>
      </c>
      <c r="F1831" s="302"/>
      <c r="G1831" s="302"/>
      <c r="H1831" s="302" t="str">
        <f>IF(LEN(予定価格!G1829)=0,"",IF(AND(LEN(予定価格!G1829)=1,LEN(予定価格!H1829)=1),0,IF(入力表!$F$1951=0,"",入力表!F1841)))</f>
        <v/>
      </c>
      <c r="I1831" s="302"/>
      <c r="J1831" s="303"/>
      <c r="K1831" s="298"/>
      <c r="L1831" s="299"/>
      <c r="M1831" s="299"/>
    </row>
    <row r="1832" spans="1:13" ht="18" hidden="1" customHeight="1" x14ac:dyDescent="0.2">
      <c r="A1832" s="300">
        <f>+入力表!A1842</f>
        <v>0</v>
      </c>
      <c r="B1832" s="301"/>
      <c r="C1832" s="301"/>
      <c r="D1832" s="301"/>
      <c r="E1832" s="302">
        <f>+IF(入力表!F$12=0,入力表!B1842,入力表!J1842)</f>
        <v>0</v>
      </c>
      <c r="F1832" s="302"/>
      <c r="G1832" s="302"/>
      <c r="H1832" s="302" t="str">
        <f>IF(LEN(予定価格!G1830)=0,"",IF(AND(LEN(予定価格!G1830)=1,LEN(予定価格!H1830)=1),0,IF(入力表!$F$1951=0,"",入力表!F1842)))</f>
        <v/>
      </c>
      <c r="I1832" s="302"/>
      <c r="J1832" s="303"/>
      <c r="K1832" s="298"/>
      <c r="L1832" s="299"/>
      <c r="M1832" s="299"/>
    </row>
    <row r="1833" spans="1:13" ht="18" hidden="1" customHeight="1" x14ac:dyDescent="0.2">
      <c r="A1833" s="300">
        <f>+入力表!A1843</f>
        <v>0</v>
      </c>
      <c r="B1833" s="301"/>
      <c r="C1833" s="301"/>
      <c r="D1833" s="301"/>
      <c r="E1833" s="302">
        <f>+IF(入力表!F$12=0,入力表!B1843,入力表!J1843)</f>
        <v>0</v>
      </c>
      <c r="F1833" s="302"/>
      <c r="G1833" s="302"/>
      <c r="H1833" s="302" t="str">
        <f>IF(LEN(予定価格!G1831)=0,"",IF(AND(LEN(予定価格!G1831)=1,LEN(予定価格!H1831)=1),0,IF(入力表!$F$1951=0,"",入力表!F1843)))</f>
        <v/>
      </c>
      <c r="I1833" s="302"/>
      <c r="J1833" s="303"/>
      <c r="K1833" s="298"/>
      <c r="L1833" s="299"/>
      <c r="M1833" s="299"/>
    </row>
    <row r="1834" spans="1:13" ht="18" hidden="1" customHeight="1" x14ac:dyDescent="0.2">
      <c r="A1834" s="300">
        <f>+入力表!A1844</f>
        <v>0</v>
      </c>
      <c r="B1834" s="301"/>
      <c r="C1834" s="301"/>
      <c r="D1834" s="301"/>
      <c r="E1834" s="302">
        <f>+IF(入力表!F$12=0,入力表!B1844,入力表!J1844)</f>
        <v>0</v>
      </c>
      <c r="F1834" s="302"/>
      <c r="G1834" s="302"/>
      <c r="H1834" s="302" t="str">
        <f>IF(LEN(予定価格!G1832)=0,"",IF(AND(LEN(予定価格!G1832)=1,LEN(予定価格!H1832)=1),0,IF(入力表!$F$1951=0,"",入力表!F1844)))</f>
        <v/>
      </c>
      <c r="I1834" s="302"/>
      <c r="J1834" s="303"/>
      <c r="K1834" s="298"/>
      <c r="L1834" s="299"/>
      <c r="M1834" s="299"/>
    </row>
    <row r="1835" spans="1:13" ht="18" hidden="1" customHeight="1" x14ac:dyDescent="0.2">
      <c r="A1835" s="300">
        <f>+入力表!A1845</f>
        <v>0</v>
      </c>
      <c r="B1835" s="301"/>
      <c r="C1835" s="301"/>
      <c r="D1835" s="301"/>
      <c r="E1835" s="302">
        <f>+IF(入力表!F$12=0,入力表!B1845,入力表!J1845)</f>
        <v>0</v>
      </c>
      <c r="F1835" s="302"/>
      <c r="G1835" s="302"/>
      <c r="H1835" s="302" t="str">
        <f>IF(LEN(予定価格!G1833)=0,"",IF(AND(LEN(予定価格!G1833)=1,LEN(予定価格!H1833)=1),0,IF(入力表!$F$1951=0,"",入力表!F1845)))</f>
        <v/>
      </c>
      <c r="I1835" s="302"/>
      <c r="J1835" s="303"/>
      <c r="K1835" s="298"/>
      <c r="L1835" s="299"/>
      <c r="M1835" s="299"/>
    </row>
    <row r="1836" spans="1:13" ht="18" hidden="1" customHeight="1" x14ac:dyDescent="0.2">
      <c r="A1836" s="300">
        <f>+入力表!A1846</f>
        <v>0</v>
      </c>
      <c r="B1836" s="301"/>
      <c r="C1836" s="301"/>
      <c r="D1836" s="301"/>
      <c r="E1836" s="302">
        <f>+IF(入力表!F$12=0,入力表!B1846,入力表!J1846)</f>
        <v>0</v>
      </c>
      <c r="F1836" s="302"/>
      <c r="G1836" s="302"/>
      <c r="H1836" s="302" t="str">
        <f>IF(LEN(予定価格!G1834)=0,"",IF(AND(LEN(予定価格!G1834)=1,LEN(予定価格!H1834)=1),0,IF(入力表!$F$1951=0,"",入力表!F1846)))</f>
        <v/>
      </c>
      <c r="I1836" s="302"/>
      <c r="J1836" s="303"/>
      <c r="K1836" s="298"/>
      <c r="L1836" s="299"/>
      <c r="M1836" s="299"/>
    </row>
    <row r="1837" spans="1:13" ht="18" hidden="1" customHeight="1" x14ac:dyDescent="0.2">
      <c r="A1837" s="300">
        <f>+入力表!A1847</f>
        <v>0</v>
      </c>
      <c r="B1837" s="301"/>
      <c r="C1837" s="301"/>
      <c r="D1837" s="301"/>
      <c r="E1837" s="302">
        <f>+IF(入力表!F$12=0,入力表!B1847,入力表!J1847)</f>
        <v>0</v>
      </c>
      <c r="F1837" s="302"/>
      <c r="G1837" s="302"/>
      <c r="H1837" s="302" t="str">
        <f>IF(LEN(予定価格!G1835)=0,"",IF(AND(LEN(予定価格!G1835)=1,LEN(予定価格!H1835)=1),0,IF(入力表!$F$1951=0,"",入力表!F1847)))</f>
        <v/>
      </c>
      <c r="I1837" s="302"/>
      <c r="J1837" s="303"/>
      <c r="K1837" s="298"/>
      <c r="L1837" s="299"/>
      <c r="M1837" s="299"/>
    </row>
    <row r="1838" spans="1:13" ht="18" hidden="1" customHeight="1" x14ac:dyDescent="0.2">
      <c r="A1838" s="300">
        <f>+入力表!A1848</f>
        <v>0</v>
      </c>
      <c r="B1838" s="301"/>
      <c r="C1838" s="301"/>
      <c r="D1838" s="301"/>
      <c r="E1838" s="302">
        <f>+IF(入力表!F$12=0,入力表!B1848,入力表!J1848)</f>
        <v>0</v>
      </c>
      <c r="F1838" s="302"/>
      <c r="G1838" s="302"/>
      <c r="H1838" s="302" t="str">
        <f>IF(LEN(予定価格!G1836)=0,"",IF(AND(LEN(予定価格!G1836)=1,LEN(予定価格!H1836)=1),0,IF(入力表!$F$1951=0,"",入力表!F1848)))</f>
        <v/>
      </c>
      <c r="I1838" s="302"/>
      <c r="J1838" s="303"/>
      <c r="K1838" s="298"/>
      <c r="L1838" s="299"/>
      <c r="M1838" s="299"/>
    </row>
    <row r="1839" spans="1:13" ht="18" hidden="1" customHeight="1" x14ac:dyDescent="0.2">
      <c r="A1839" s="300">
        <f>+入力表!A1849</f>
        <v>0</v>
      </c>
      <c r="B1839" s="301"/>
      <c r="C1839" s="301"/>
      <c r="D1839" s="301"/>
      <c r="E1839" s="302">
        <f>+IF(入力表!F$12=0,入力表!B1849,入力表!J1849)</f>
        <v>0</v>
      </c>
      <c r="F1839" s="302"/>
      <c r="G1839" s="302"/>
      <c r="H1839" s="302" t="str">
        <f>IF(LEN(予定価格!G1837)=0,"",IF(AND(LEN(予定価格!G1837)=1,LEN(予定価格!H1837)=1),0,IF(入力表!$F$1951=0,"",入力表!F1849)))</f>
        <v/>
      </c>
      <c r="I1839" s="302"/>
      <c r="J1839" s="303"/>
      <c r="K1839" s="298"/>
      <c r="L1839" s="299"/>
      <c r="M1839" s="299"/>
    </row>
    <row r="1840" spans="1:13" ht="18" hidden="1" customHeight="1" x14ac:dyDescent="0.2">
      <c r="A1840" s="300">
        <f>+入力表!A1850</f>
        <v>0</v>
      </c>
      <c r="B1840" s="301"/>
      <c r="C1840" s="301"/>
      <c r="D1840" s="301"/>
      <c r="E1840" s="302">
        <f>+IF(入力表!F$12=0,入力表!B1850,入力表!J1850)</f>
        <v>0</v>
      </c>
      <c r="F1840" s="302"/>
      <c r="G1840" s="302"/>
      <c r="H1840" s="302" t="str">
        <f>IF(LEN(予定価格!G1838)=0,"",IF(AND(LEN(予定価格!G1838)=1,LEN(予定価格!H1838)=1),0,IF(入力表!$F$1951=0,"",入力表!F1850)))</f>
        <v/>
      </c>
      <c r="I1840" s="302"/>
      <c r="J1840" s="303"/>
      <c r="K1840" s="298"/>
      <c r="L1840" s="299"/>
      <c r="M1840" s="299"/>
    </row>
    <row r="1841" spans="1:13" ht="18" hidden="1" customHeight="1" x14ac:dyDescent="0.2">
      <c r="A1841" s="300">
        <f>+入力表!A1851</f>
        <v>0</v>
      </c>
      <c r="B1841" s="301"/>
      <c r="C1841" s="301"/>
      <c r="D1841" s="301"/>
      <c r="E1841" s="302">
        <f>+IF(入力表!F$12=0,入力表!B1851,入力表!J1851)</f>
        <v>0</v>
      </c>
      <c r="F1841" s="302"/>
      <c r="G1841" s="302"/>
      <c r="H1841" s="302" t="str">
        <f>IF(LEN(予定価格!G1839)=0,"",IF(AND(LEN(予定価格!G1839)=1,LEN(予定価格!H1839)=1),0,IF(入力表!$F$1951=0,"",入力表!F1851)))</f>
        <v/>
      </c>
      <c r="I1841" s="302"/>
      <c r="J1841" s="303"/>
      <c r="K1841" s="298"/>
      <c r="L1841" s="299"/>
      <c r="M1841" s="299"/>
    </row>
    <row r="1842" spans="1:13" ht="18" hidden="1" customHeight="1" x14ac:dyDescent="0.2">
      <c r="A1842" s="300">
        <f>+入力表!A1852</f>
        <v>0</v>
      </c>
      <c r="B1842" s="301"/>
      <c r="C1842" s="301"/>
      <c r="D1842" s="301"/>
      <c r="E1842" s="302">
        <f>+IF(入力表!F$12=0,入力表!B1852,入力表!J1852)</f>
        <v>0</v>
      </c>
      <c r="F1842" s="302"/>
      <c r="G1842" s="302"/>
      <c r="H1842" s="302" t="str">
        <f>IF(LEN(予定価格!G1840)=0,"",IF(AND(LEN(予定価格!G1840)=1,LEN(予定価格!H1840)=1),0,IF(入力表!$F$1951=0,"",入力表!F1852)))</f>
        <v/>
      </c>
      <c r="I1842" s="302"/>
      <c r="J1842" s="303"/>
      <c r="K1842" s="298"/>
      <c r="L1842" s="299"/>
      <c r="M1842" s="299"/>
    </row>
    <row r="1843" spans="1:13" ht="18" hidden="1" customHeight="1" x14ac:dyDescent="0.2">
      <c r="A1843" s="300">
        <f>+入力表!A1853</f>
        <v>0</v>
      </c>
      <c r="B1843" s="301"/>
      <c r="C1843" s="301"/>
      <c r="D1843" s="301"/>
      <c r="E1843" s="302">
        <f>+IF(入力表!F$12=0,入力表!B1853,入力表!J1853)</f>
        <v>0</v>
      </c>
      <c r="F1843" s="302"/>
      <c r="G1843" s="302"/>
      <c r="H1843" s="302" t="str">
        <f>IF(LEN(予定価格!G1841)=0,"",IF(AND(LEN(予定価格!G1841)=1,LEN(予定価格!H1841)=1),0,IF(入力表!$F$1951=0,"",入力表!F1853)))</f>
        <v/>
      </c>
      <c r="I1843" s="302"/>
      <c r="J1843" s="303"/>
      <c r="K1843" s="298"/>
      <c r="L1843" s="299"/>
      <c r="M1843" s="299"/>
    </row>
    <row r="1844" spans="1:13" ht="18" hidden="1" customHeight="1" x14ac:dyDescent="0.2">
      <c r="A1844" s="300">
        <f>+入力表!A1854</f>
        <v>0</v>
      </c>
      <c r="B1844" s="301"/>
      <c r="C1844" s="301"/>
      <c r="D1844" s="301"/>
      <c r="E1844" s="302">
        <f>+IF(入力表!F$12=0,入力表!B1854,入力表!J1854)</f>
        <v>0</v>
      </c>
      <c r="F1844" s="302"/>
      <c r="G1844" s="302"/>
      <c r="H1844" s="302" t="str">
        <f>IF(LEN(予定価格!G1842)=0,"",IF(AND(LEN(予定価格!G1842)=1,LEN(予定価格!H1842)=1),0,IF(入力表!$F$1951=0,"",入力表!F1854)))</f>
        <v/>
      </c>
      <c r="I1844" s="302"/>
      <c r="J1844" s="303"/>
      <c r="K1844" s="298"/>
      <c r="L1844" s="299"/>
      <c r="M1844" s="299"/>
    </row>
    <row r="1845" spans="1:13" ht="18" hidden="1" customHeight="1" x14ac:dyDescent="0.2">
      <c r="A1845" s="300">
        <f>+入力表!A1855</f>
        <v>0</v>
      </c>
      <c r="B1845" s="301"/>
      <c r="C1845" s="301"/>
      <c r="D1845" s="301"/>
      <c r="E1845" s="302">
        <f>+IF(入力表!F$12=0,入力表!B1855,入力表!J1855)</f>
        <v>0</v>
      </c>
      <c r="F1845" s="302"/>
      <c r="G1845" s="302"/>
      <c r="H1845" s="302" t="str">
        <f>IF(LEN(予定価格!G1843)=0,"",IF(AND(LEN(予定価格!G1843)=1,LEN(予定価格!H1843)=1),0,IF(入力表!$F$1951=0,"",入力表!F1855)))</f>
        <v/>
      </c>
      <c r="I1845" s="302"/>
      <c r="J1845" s="303"/>
      <c r="K1845" s="298"/>
      <c r="L1845" s="299"/>
      <c r="M1845" s="299"/>
    </row>
    <row r="1846" spans="1:13" ht="18" hidden="1" customHeight="1" x14ac:dyDescent="0.2">
      <c r="A1846" s="300">
        <f>+入力表!A1856</f>
        <v>0</v>
      </c>
      <c r="B1846" s="301"/>
      <c r="C1846" s="301"/>
      <c r="D1846" s="301"/>
      <c r="E1846" s="302">
        <f>+IF(入力表!F$12=0,入力表!B1856,入力表!J1856)</f>
        <v>0</v>
      </c>
      <c r="F1846" s="302"/>
      <c r="G1846" s="302"/>
      <c r="H1846" s="302" t="str">
        <f>IF(LEN(予定価格!G1844)=0,"",IF(AND(LEN(予定価格!G1844)=1,LEN(予定価格!H1844)=1),0,IF(入力表!$F$1951=0,"",入力表!F1856)))</f>
        <v/>
      </c>
      <c r="I1846" s="302"/>
      <c r="J1846" s="303"/>
      <c r="K1846" s="298"/>
      <c r="L1846" s="299"/>
      <c r="M1846" s="299"/>
    </row>
    <row r="1847" spans="1:13" ht="18" hidden="1" customHeight="1" x14ac:dyDescent="0.2">
      <c r="A1847" s="300">
        <f>+入力表!A1857</f>
        <v>0</v>
      </c>
      <c r="B1847" s="301"/>
      <c r="C1847" s="301"/>
      <c r="D1847" s="301"/>
      <c r="E1847" s="302">
        <f>+IF(入力表!F$12=0,入力表!B1857,入力表!J1857)</f>
        <v>0</v>
      </c>
      <c r="F1847" s="302"/>
      <c r="G1847" s="302"/>
      <c r="H1847" s="302" t="str">
        <f>IF(LEN(予定価格!G1845)=0,"",IF(AND(LEN(予定価格!G1845)=1,LEN(予定価格!H1845)=1),0,IF(入力表!$F$1951=0,"",入力表!F1857)))</f>
        <v/>
      </c>
      <c r="I1847" s="302"/>
      <c r="J1847" s="303"/>
      <c r="K1847" s="298"/>
      <c r="L1847" s="299"/>
      <c r="M1847" s="299"/>
    </row>
    <row r="1848" spans="1:13" ht="18" hidden="1" customHeight="1" x14ac:dyDescent="0.2">
      <c r="A1848" s="300">
        <f>+入力表!A1858</f>
        <v>0</v>
      </c>
      <c r="B1848" s="301"/>
      <c r="C1848" s="301"/>
      <c r="D1848" s="301"/>
      <c r="E1848" s="302">
        <f>+IF(入力表!F$12=0,入力表!B1858,入力表!J1858)</f>
        <v>0</v>
      </c>
      <c r="F1848" s="302"/>
      <c r="G1848" s="302"/>
      <c r="H1848" s="302" t="str">
        <f>IF(LEN(予定価格!G1846)=0,"",IF(AND(LEN(予定価格!G1846)=1,LEN(予定価格!H1846)=1),0,IF(入力表!$F$1951=0,"",入力表!F1858)))</f>
        <v/>
      </c>
      <c r="I1848" s="302"/>
      <c r="J1848" s="303"/>
      <c r="K1848" s="298"/>
      <c r="L1848" s="299"/>
      <c r="M1848" s="299"/>
    </row>
    <row r="1849" spans="1:13" ht="18" hidden="1" customHeight="1" x14ac:dyDescent="0.2">
      <c r="A1849" s="300">
        <f>+入力表!A1859</f>
        <v>0</v>
      </c>
      <c r="B1849" s="301"/>
      <c r="C1849" s="301"/>
      <c r="D1849" s="301"/>
      <c r="E1849" s="302">
        <f>+IF(入力表!F$12=0,入力表!B1859,入力表!J1859)</f>
        <v>0</v>
      </c>
      <c r="F1849" s="302"/>
      <c r="G1849" s="302"/>
      <c r="H1849" s="302" t="str">
        <f>IF(LEN(予定価格!G1847)=0,"",IF(AND(LEN(予定価格!G1847)=1,LEN(予定価格!H1847)=1),0,IF(入力表!$F$1951=0,"",入力表!F1859)))</f>
        <v/>
      </c>
      <c r="I1849" s="302"/>
      <c r="J1849" s="303"/>
      <c r="K1849" s="298"/>
      <c r="L1849" s="299"/>
      <c r="M1849" s="299"/>
    </row>
    <row r="1850" spans="1:13" ht="18" hidden="1" customHeight="1" x14ac:dyDescent="0.2">
      <c r="A1850" s="300">
        <f>+入力表!A1860</f>
        <v>0</v>
      </c>
      <c r="B1850" s="301"/>
      <c r="C1850" s="301"/>
      <c r="D1850" s="301"/>
      <c r="E1850" s="302">
        <f>+IF(入力表!F$12=0,入力表!B1860,入力表!J1860)</f>
        <v>0</v>
      </c>
      <c r="F1850" s="302"/>
      <c r="G1850" s="302"/>
      <c r="H1850" s="302" t="str">
        <f>IF(LEN(予定価格!G1848)=0,"",IF(AND(LEN(予定価格!G1848)=1,LEN(予定価格!H1848)=1),0,IF(入力表!$F$1951=0,"",入力表!F1860)))</f>
        <v/>
      </c>
      <c r="I1850" s="302"/>
      <c r="J1850" s="303"/>
      <c r="K1850" s="298"/>
      <c r="L1850" s="299"/>
      <c r="M1850" s="299"/>
    </row>
    <row r="1851" spans="1:13" ht="18" hidden="1" customHeight="1" x14ac:dyDescent="0.2">
      <c r="A1851" s="300">
        <f>+入力表!A1861</f>
        <v>0</v>
      </c>
      <c r="B1851" s="301"/>
      <c r="C1851" s="301"/>
      <c r="D1851" s="301"/>
      <c r="E1851" s="302">
        <f>+IF(入力表!F$12=0,入力表!B1861,入力表!J1861)</f>
        <v>0</v>
      </c>
      <c r="F1851" s="302"/>
      <c r="G1851" s="302"/>
      <c r="H1851" s="302" t="str">
        <f>IF(LEN(予定価格!G1849)=0,"",IF(AND(LEN(予定価格!G1849)=1,LEN(予定価格!H1849)=1),0,IF(入力表!$F$1951=0,"",入力表!F1861)))</f>
        <v/>
      </c>
      <c r="I1851" s="302"/>
      <c r="J1851" s="303"/>
      <c r="K1851" s="298"/>
      <c r="L1851" s="299"/>
      <c r="M1851" s="299"/>
    </row>
    <row r="1852" spans="1:13" ht="18" hidden="1" customHeight="1" x14ac:dyDescent="0.2">
      <c r="A1852" s="300">
        <f>+入力表!A1862</f>
        <v>0</v>
      </c>
      <c r="B1852" s="301"/>
      <c r="C1852" s="301"/>
      <c r="D1852" s="301"/>
      <c r="E1852" s="302">
        <f>+IF(入力表!F$12=0,入力表!B1862,入力表!J1862)</f>
        <v>0</v>
      </c>
      <c r="F1852" s="302"/>
      <c r="G1852" s="302"/>
      <c r="H1852" s="302" t="str">
        <f>IF(LEN(予定価格!G1850)=0,"",IF(AND(LEN(予定価格!G1850)=1,LEN(予定価格!H1850)=1),0,IF(入力表!$F$1951=0,"",入力表!F1862)))</f>
        <v/>
      </c>
      <c r="I1852" s="302"/>
      <c r="J1852" s="303"/>
      <c r="K1852" s="298"/>
      <c r="L1852" s="299"/>
      <c r="M1852" s="299"/>
    </row>
    <row r="1853" spans="1:13" ht="18" hidden="1" customHeight="1" x14ac:dyDescent="0.2">
      <c r="A1853" s="300">
        <f>+入力表!A1863</f>
        <v>0</v>
      </c>
      <c r="B1853" s="301"/>
      <c r="C1853" s="301"/>
      <c r="D1853" s="301"/>
      <c r="E1853" s="302">
        <f>+IF(入力表!F$12=0,入力表!B1863,入力表!J1863)</f>
        <v>0</v>
      </c>
      <c r="F1853" s="302"/>
      <c r="G1853" s="302"/>
      <c r="H1853" s="302" t="str">
        <f>IF(LEN(予定価格!G1851)=0,"",IF(AND(LEN(予定価格!G1851)=1,LEN(予定価格!H1851)=1),0,IF(入力表!$F$1951=0,"",入力表!F1863)))</f>
        <v/>
      </c>
      <c r="I1853" s="302"/>
      <c r="J1853" s="303"/>
      <c r="K1853" s="298"/>
      <c r="L1853" s="299"/>
      <c r="M1853" s="299"/>
    </row>
    <row r="1854" spans="1:13" ht="18" hidden="1" customHeight="1" x14ac:dyDescent="0.2">
      <c r="A1854" s="300">
        <f>+入力表!A1864</f>
        <v>0</v>
      </c>
      <c r="B1854" s="301"/>
      <c r="C1854" s="301"/>
      <c r="D1854" s="301"/>
      <c r="E1854" s="302">
        <f>+IF(入力表!F$12=0,入力表!B1864,入力表!J1864)</f>
        <v>0</v>
      </c>
      <c r="F1854" s="302"/>
      <c r="G1854" s="302"/>
      <c r="H1854" s="302" t="str">
        <f>IF(LEN(予定価格!G1852)=0,"",IF(AND(LEN(予定価格!G1852)=1,LEN(予定価格!H1852)=1),0,IF(入力表!$F$1951=0,"",入力表!F1864)))</f>
        <v/>
      </c>
      <c r="I1854" s="302"/>
      <c r="J1854" s="303"/>
      <c r="K1854" s="298"/>
      <c r="L1854" s="299"/>
      <c r="M1854" s="299"/>
    </row>
    <row r="1855" spans="1:13" ht="18" hidden="1" customHeight="1" x14ac:dyDescent="0.2">
      <c r="A1855" s="300">
        <f>+入力表!A1865</f>
        <v>0</v>
      </c>
      <c r="B1855" s="301"/>
      <c r="C1855" s="301"/>
      <c r="D1855" s="301"/>
      <c r="E1855" s="302">
        <f>+IF(入力表!F$12=0,入力表!B1865,入力表!J1865)</f>
        <v>0</v>
      </c>
      <c r="F1855" s="302"/>
      <c r="G1855" s="302"/>
      <c r="H1855" s="302" t="str">
        <f>IF(LEN(予定価格!G1853)=0,"",IF(AND(LEN(予定価格!G1853)=1,LEN(予定価格!H1853)=1),0,IF(入力表!$F$1951=0,"",入力表!F1865)))</f>
        <v/>
      </c>
      <c r="I1855" s="302"/>
      <c r="J1855" s="303"/>
      <c r="K1855" s="298"/>
      <c r="L1855" s="299"/>
      <c r="M1855" s="299"/>
    </row>
    <row r="1856" spans="1:13" ht="18" hidden="1" customHeight="1" x14ac:dyDescent="0.2">
      <c r="A1856" s="300">
        <f>+入力表!A1866</f>
        <v>0</v>
      </c>
      <c r="B1856" s="301"/>
      <c r="C1856" s="301"/>
      <c r="D1856" s="301"/>
      <c r="E1856" s="302">
        <f>+IF(入力表!F$12=0,入力表!B1866,入力表!J1866)</f>
        <v>0</v>
      </c>
      <c r="F1856" s="302"/>
      <c r="G1856" s="302"/>
      <c r="H1856" s="302" t="str">
        <f>IF(LEN(予定価格!G1854)=0,"",IF(AND(LEN(予定価格!G1854)=1,LEN(予定価格!H1854)=1),0,IF(入力表!$F$1951=0,"",入力表!F1866)))</f>
        <v/>
      </c>
      <c r="I1856" s="302"/>
      <c r="J1856" s="303"/>
      <c r="K1856" s="298"/>
      <c r="L1856" s="299"/>
      <c r="M1856" s="299"/>
    </row>
    <row r="1857" spans="1:13" ht="18" hidden="1" customHeight="1" x14ac:dyDescent="0.2">
      <c r="A1857" s="300">
        <f>+入力表!A1867</f>
        <v>0</v>
      </c>
      <c r="B1857" s="301"/>
      <c r="C1857" s="301"/>
      <c r="D1857" s="301"/>
      <c r="E1857" s="302">
        <f>+IF(入力表!F$12=0,入力表!B1867,入力表!J1867)</f>
        <v>0</v>
      </c>
      <c r="F1857" s="302"/>
      <c r="G1857" s="302"/>
      <c r="H1857" s="302" t="str">
        <f>IF(LEN(予定価格!G1855)=0,"",IF(AND(LEN(予定価格!G1855)=1,LEN(予定価格!H1855)=1),0,IF(入力表!$F$1951=0,"",入力表!F1867)))</f>
        <v/>
      </c>
      <c r="I1857" s="302"/>
      <c r="J1857" s="303"/>
      <c r="K1857" s="298">
        <f t="shared" ref="K1857" si="54">SUM(E1858:G1898)</f>
        <v>0</v>
      </c>
      <c r="L1857" s="299">
        <f>K1857*入力表!D3003</f>
        <v>0</v>
      </c>
      <c r="M1857" s="299">
        <f t="shared" ref="M1857" si="55">K1857+L1857</f>
        <v>0</v>
      </c>
    </row>
    <row r="1858" spans="1:13" ht="18" hidden="1" customHeight="1" x14ac:dyDescent="0.2">
      <c r="A1858" s="300">
        <f>+入力表!A1868</f>
        <v>0</v>
      </c>
      <c r="B1858" s="301"/>
      <c r="C1858" s="301"/>
      <c r="D1858" s="301"/>
      <c r="E1858" s="302">
        <f>+IF(入力表!F$12=0,入力表!B1868,入力表!J1868)</f>
        <v>0</v>
      </c>
      <c r="F1858" s="302"/>
      <c r="G1858" s="302"/>
      <c r="H1858" s="302" t="str">
        <f>IF(LEN(予定価格!G1856)=0,"",IF(AND(LEN(予定価格!G1856)=1,LEN(予定価格!H1856)=1),0,IF(入力表!$F$1951=0,"",入力表!F1868)))</f>
        <v/>
      </c>
      <c r="I1858" s="302"/>
      <c r="J1858" s="303"/>
      <c r="K1858" s="298"/>
      <c r="L1858" s="299"/>
      <c r="M1858" s="299"/>
    </row>
    <row r="1859" spans="1:13" ht="18" hidden="1" customHeight="1" x14ac:dyDescent="0.2">
      <c r="A1859" s="300">
        <f>+入力表!A1869</f>
        <v>0</v>
      </c>
      <c r="B1859" s="301"/>
      <c r="C1859" s="301"/>
      <c r="D1859" s="301"/>
      <c r="E1859" s="302">
        <f>+IF(入力表!F$12=0,入力表!B1869,入力表!J1869)</f>
        <v>0</v>
      </c>
      <c r="F1859" s="302"/>
      <c r="G1859" s="302"/>
      <c r="H1859" s="302" t="str">
        <f>IF(LEN(予定価格!G1857)=0,"",IF(AND(LEN(予定価格!G1857)=1,LEN(予定価格!H1857)=1),0,IF(入力表!$F$1951=0,"",入力表!F1869)))</f>
        <v/>
      </c>
      <c r="I1859" s="302"/>
      <c r="J1859" s="303"/>
      <c r="K1859" s="298"/>
      <c r="L1859" s="299"/>
      <c r="M1859" s="299"/>
    </row>
    <row r="1860" spans="1:13" ht="18" hidden="1" customHeight="1" x14ac:dyDescent="0.2">
      <c r="A1860" s="300">
        <f>+入力表!A1870</f>
        <v>0</v>
      </c>
      <c r="B1860" s="301"/>
      <c r="C1860" s="301"/>
      <c r="D1860" s="301"/>
      <c r="E1860" s="302">
        <f>+IF(入力表!F$12=0,入力表!B1870,入力表!J1870)</f>
        <v>0</v>
      </c>
      <c r="F1860" s="302"/>
      <c r="G1860" s="302"/>
      <c r="H1860" s="302" t="str">
        <f>IF(LEN(予定価格!G1858)=0,"",IF(AND(LEN(予定価格!G1858)=1,LEN(予定価格!H1858)=1),0,IF(入力表!$F$1951=0,"",入力表!F1870)))</f>
        <v/>
      </c>
      <c r="I1860" s="302"/>
      <c r="J1860" s="303"/>
      <c r="K1860" s="298"/>
      <c r="L1860" s="299"/>
      <c r="M1860" s="299"/>
    </row>
    <row r="1861" spans="1:13" ht="18" hidden="1" customHeight="1" x14ac:dyDescent="0.2">
      <c r="A1861" s="300">
        <f>+入力表!A1871</f>
        <v>0</v>
      </c>
      <c r="B1861" s="301"/>
      <c r="C1861" s="301"/>
      <c r="D1861" s="301"/>
      <c r="E1861" s="302">
        <f>+IF(入力表!F$12=0,入力表!B1871,入力表!J1871)</f>
        <v>0</v>
      </c>
      <c r="F1861" s="302"/>
      <c r="G1861" s="302"/>
      <c r="H1861" s="302" t="str">
        <f>IF(LEN(予定価格!G1859)=0,"",IF(AND(LEN(予定価格!G1859)=1,LEN(予定価格!H1859)=1),0,IF(入力表!$F$1951=0,"",入力表!F1871)))</f>
        <v/>
      </c>
      <c r="I1861" s="302"/>
      <c r="J1861" s="303"/>
      <c r="K1861" s="298"/>
      <c r="L1861" s="299"/>
      <c r="M1861" s="299"/>
    </row>
    <row r="1862" spans="1:13" ht="18" hidden="1" customHeight="1" x14ac:dyDescent="0.2">
      <c r="A1862" s="300">
        <f>+入力表!A1872</f>
        <v>0</v>
      </c>
      <c r="B1862" s="301"/>
      <c r="C1862" s="301"/>
      <c r="D1862" s="301"/>
      <c r="E1862" s="302">
        <f>+IF(入力表!F$12=0,入力表!B1872,入力表!J1872)</f>
        <v>0</v>
      </c>
      <c r="F1862" s="302"/>
      <c r="G1862" s="302"/>
      <c r="H1862" s="302" t="str">
        <f>IF(LEN(予定価格!G1860)=0,"",IF(AND(LEN(予定価格!G1860)=1,LEN(予定価格!H1860)=1),0,IF(入力表!$F$1951=0,"",入力表!F1872)))</f>
        <v/>
      </c>
      <c r="I1862" s="302"/>
      <c r="J1862" s="303"/>
      <c r="K1862" s="298"/>
      <c r="L1862" s="299"/>
      <c r="M1862" s="299"/>
    </row>
    <row r="1863" spans="1:13" ht="18" hidden="1" customHeight="1" x14ac:dyDescent="0.2">
      <c r="A1863" s="300">
        <f>+入力表!A1873</f>
        <v>0</v>
      </c>
      <c r="B1863" s="301"/>
      <c r="C1863" s="301"/>
      <c r="D1863" s="301"/>
      <c r="E1863" s="302">
        <f>+IF(入力表!F$12=0,入力表!B1873,入力表!J1873)</f>
        <v>0</v>
      </c>
      <c r="F1863" s="302"/>
      <c r="G1863" s="302"/>
      <c r="H1863" s="302" t="str">
        <f>IF(LEN(予定価格!G1861)=0,"",IF(AND(LEN(予定価格!G1861)=1,LEN(予定価格!H1861)=1),0,IF(入力表!$F$1951=0,"",入力表!F1873)))</f>
        <v/>
      </c>
      <c r="I1863" s="302"/>
      <c r="J1863" s="303"/>
      <c r="K1863" s="298"/>
      <c r="L1863" s="299"/>
      <c r="M1863" s="299"/>
    </row>
    <row r="1864" spans="1:13" ht="18" hidden="1" customHeight="1" x14ac:dyDescent="0.2">
      <c r="A1864" s="300">
        <f>+入力表!A1874</f>
        <v>0</v>
      </c>
      <c r="B1864" s="301"/>
      <c r="C1864" s="301"/>
      <c r="D1864" s="301"/>
      <c r="E1864" s="302">
        <f>+IF(入力表!F$12=0,入力表!B1874,入力表!J1874)</f>
        <v>0</v>
      </c>
      <c r="F1864" s="302"/>
      <c r="G1864" s="302"/>
      <c r="H1864" s="302" t="str">
        <f>IF(LEN(予定価格!G1862)=0,"",IF(AND(LEN(予定価格!G1862)=1,LEN(予定価格!H1862)=1),0,IF(入力表!$F$1951=0,"",入力表!F1874)))</f>
        <v/>
      </c>
      <c r="I1864" s="302"/>
      <c r="J1864" s="303"/>
      <c r="K1864" s="298"/>
      <c r="L1864" s="299"/>
      <c r="M1864" s="299"/>
    </row>
    <row r="1865" spans="1:13" ht="18" hidden="1" customHeight="1" x14ac:dyDescent="0.2">
      <c r="A1865" s="300">
        <f>+入力表!A1875</f>
        <v>0</v>
      </c>
      <c r="B1865" s="301"/>
      <c r="C1865" s="301"/>
      <c r="D1865" s="301"/>
      <c r="E1865" s="302">
        <f>+IF(入力表!F$12=0,入力表!B1875,入力表!J1875)</f>
        <v>0</v>
      </c>
      <c r="F1865" s="302"/>
      <c r="G1865" s="302"/>
      <c r="H1865" s="302" t="str">
        <f>IF(LEN(予定価格!G1863)=0,"",IF(AND(LEN(予定価格!G1863)=1,LEN(予定価格!H1863)=1),0,IF(入力表!$F$1951=0,"",入力表!F1875)))</f>
        <v/>
      </c>
      <c r="I1865" s="302"/>
      <c r="J1865" s="303"/>
      <c r="K1865" s="298"/>
      <c r="L1865" s="299"/>
      <c r="M1865" s="299"/>
    </row>
    <row r="1866" spans="1:13" ht="18" hidden="1" customHeight="1" x14ac:dyDescent="0.2">
      <c r="A1866" s="300">
        <f>+入力表!A1876</f>
        <v>0</v>
      </c>
      <c r="B1866" s="301"/>
      <c r="C1866" s="301"/>
      <c r="D1866" s="301"/>
      <c r="E1866" s="302">
        <f>+IF(入力表!F$12=0,入力表!B1876,入力表!J1876)</f>
        <v>0</v>
      </c>
      <c r="F1866" s="302"/>
      <c r="G1866" s="302"/>
      <c r="H1866" s="302" t="str">
        <f>IF(LEN(予定価格!G1864)=0,"",IF(AND(LEN(予定価格!G1864)=1,LEN(予定価格!H1864)=1),0,IF(入力表!$F$1951=0,"",入力表!F1876)))</f>
        <v/>
      </c>
      <c r="I1866" s="302"/>
      <c r="J1866" s="303"/>
      <c r="K1866" s="298"/>
      <c r="L1866" s="299"/>
      <c r="M1866" s="299"/>
    </row>
    <row r="1867" spans="1:13" ht="18" hidden="1" customHeight="1" x14ac:dyDescent="0.2">
      <c r="A1867" s="300">
        <f>+入力表!A1877</f>
        <v>0</v>
      </c>
      <c r="B1867" s="301"/>
      <c r="C1867" s="301"/>
      <c r="D1867" s="301"/>
      <c r="E1867" s="302">
        <f>+IF(入力表!F$12=0,入力表!B1877,入力表!J1877)</f>
        <v>0</v>
      </c>
      <c r="F1867" s="302"/>
      <c r="G1867" s="302"/>
      <c r="H1867" s="302" t="str">
        <f>IF(LEN(予定価格!G1865)=0,"",IF(AND(LEN(予定価格!G1865)=1,LEN(予定価格!H1865)=1),0,IF(入力表!$F$1951=0,"",入力表!F1877)))</f>
        <v/>
      </c>
      <c r="I1867" s="302"/>
      <c r="J1867" s="303"/>
      <c r="K1867" s="298"/>
      <c r="L1867" s="299"/>
      <c r="M1867" s="299"/>
    </row>
    <row r="1868" spans="1:13" ht="18" hidden="1" customHeight="1" x14ac:dyDescent="0.2">
      <c r="A1868" s="300">
        <f>+入力表!A1878</f>
        <v>0</v>
      </c>
      <c r="B1868" s="301"/>
      <c r="C1868" s="301"/>
      <c r="D1868" s="301"/>
      <c r="E1868" s="302">
        <f>+IF(入力表!F$12=0,入力表!B1878,入力表!J1878)</f>
        <v>0</v>
      </c>
      <c r="F1868" s="302"/>
      <c r="G1868" s="302"/>
      <c r="H1868" s="302" t="str">
        <f>IF(LEN(予定価格!G1866)=0,"",IF(AND(LEN(予定価格!G1866)=1,LEN(予定価格!H1866)=1),0,IF(入力表!$F$1951=0,"",入力表!F1878)))</f>
        <v/>
      </c>
      <c r="I1868" s="302"/>
      <c r="J1868" s="303"/>
      <c r="K1868" s="298"/>
      <c r="L1868" s="299"/>
      <c r="M1868" s="299"/>
    </row>
    <row r="1869" spans="1:13" ht="18" hidden="1" customHeight="1" x14ac:dyDescent="0.2">
      <c r="A1869" s="300">
        <f>+入力表!A1879</f>
        <v>0</v>
      </c>
      <c r="B1869" s="301"/>
      <c r="C1869" s="301"/>
      <c r="D1869" s="301"/>
      <c r="E1869" s="302">
        <f>+IF(入力表!F$12=0,入力表!B1879,入力表!J1879)</f>
        <v>0</v>
      </c>
      <c r="F1869" s="302"/>
      <c r="G1869" s="302"/>
      <c r="H1869" s="302" t="str">
        <f>IF(LEN(予定価格!G1867)=0,"",IF(AND(LEN(予定価格!G1867)=1,LEN(予定価格!H1867)=1),0,IF(入力表!$F$1951=0,"",入力表!F1879)))</f>
        <v/>
      </c>
      <c r="I1869" s="302"/>
      <c r="J1869" s="303"/>
      <c r="K1869" s="298"/>
      <c r="L1869" s="299"/>
      <c r="M1869" s="299"/>
    </row>
    <row r="1870" spans="1:13" ht="18" hidden="1" customHeight="1" x14ac:dyDescent="0.2">
      <c r="A1870" s="300">
        <f>+入力表!A1880</f>
        <v>0</v>
      </c>
      <c r="B1870" s="301"/>
      <c r="C1870" s="301"/>
      <c r="D1870" s="301"/>
      <c r="E1870" s="302">
        <f>+IF(入力表!F$12=0,入力表!B1880,入力表!J1880)</f>
        <v>0</v>
      </c>
      <c r="F1870" s="302"/>
      <c r="G1870" s="302"/>
      <c r="H1870" s="302" t="str">
        <f>IF(LEN(予定価格!G1868)=0,"",IF(AND(LEN(予定価格!G1868)=1,LEN(予定価格!H1868)=1),0,IF(入力表!$F$1951=0,"",入力表!F1880)))</f>
        <v/>
      </c>
      <c r="I1870" s="302"/>
      <c r="J1870" s="303"/>
      <c r="K1870" s="298"/>
      <c r="L1870" s="299"/>
      <c r="M1870" s="299"/>
    </row>
    <row r="1871" spans="1:13" ht="18" hidden="1" customHeight="1" x14ac:dyDescent="0.2">
      <c r="A1871" s="300">
        <f>+入力表!A1881</f>
        <v>0</v>
      </c>
      <c r="B1871" s="301"/>
      <c r="C1871" s="301"/>
      <c r="D1871" s="301"/>
      <c r="E1871" s="302">
        <f>+IF(入力表!F$12=0,入力表!B1881,入力表!J1881)</f>
        <v>0</v>
      </c>
      <c r="F1871" s="302"/>
      <c r="G1871" s="302"/>
      <c r="H1871" s="302" t="str">
        <f>IF(LEN(予定価格!G1869)=0,"",IF(AND(LEN(予定価格!G1869)=1,LEN(予定価格!H1869)=1),0,IF(入力表!$F$1951=0,"",入力表!F1881)))</f>
        <v/>
      </c>
      <c r="I1871" s="302"/>
      <c r="J1871" s="303"/>
      <c r="K1871" s="298"/>
      <c r="L1871" s="299"/>
      <c r="M1871" s="299"/>
    </row>
    <row r="1872" spans="1:13" ht="18" hidden="1" customHeight="1" x14ac:dyDescent="0.2">
      <c r="A1872" s="300">
        <f>+入力表!A1882</f>
        <v>0</v>
      </c>
      <c r="B1872" s="301"/>
      <c r="C1872" s="301"/>
      <c r="D1872" s="301"/>
      <c r="E1872" s="302">
        <f>+IF(入力表!F$12=0,入力表!B1882,入力表!J1882)</f>
        <v>0</v>
      </c>
      <c r="F1872" s="302"/>
      <c r="G1872" s="302"/>
      <c r="H1872" s="302" t="str">
        <f>IF(LEN(予定価格!G1870)=0,"",IF(AND(LEN(予定価格!G1870)=1,LEN(予定価格!H1870)=1),0,IF(入力表!$F$1951=0,"",入力表!F1882)))</f>
        <v/>
      </c>
      <c r="I1872" s="302"/>
      <c r="J1872" s="303"/>
      <c r="K1872" s="298"/>
      <c r="L1872" s="299"/>
      <c r="M1872" s="299"/>
    </row>
    <row r="1873" spans="1:13" ht="18" hidden="1" customHeight="1" x14ac:dyDescent="0.2">
      <c r="A1873" s="300">
        <f>+入力表!A1883</f>
        <v>0</v>
      </c>
      <c r="B1873" s="301"/>
      <c r="C1873" s="301"/>
      <c r="D1873" s="301"/>
      <c r="E1873" s="302">
        <f>+IF(入力表!F$12=0,入力表!B1883,入力表!J1883)</f>
        <v>0</v>
      </c>
      <c r="F1873" s="302"/>
      <c r="G1873" s="302"/>
      <c r="H1873" s="302" t="str">
        <f>IF(LEN(予定価格!G1871)=0,"",IF(AND(LEN(予定価格!G1871)=1,LEN(予定価格!H1871)=1),0,IF(入力表!$F$1951=0,"",入力表!F1883)))</f>
        <v/>
      </c>
      <c r="I1873" s="302"/>
      <c r="J1873" s="303"/>
      <c r="K1873" s="298"/>
      <c r="L1873" s="299"/>
      <c r="M1873" s="299"/>
    </row>
    <row r="1874" spans="1:13" ht="18" hidden="1" customHeight="1" x14ac:dyDescent="0.2">
      <c r="A1874" s="300">
        <f>+入力表!A1884</f>
        <v>0</v>
      </c>
      <c r="B1874" s="301"/>
      <c r="C1874" s="301"/>
      <c r="D1874" s="301"/>
      <c r="E1874" s="302">
        <f>+IF(入力表!F$12=0,入力表!B1884,入力表!J1884)</f>
        <v>0</v>
      </c>
      <c r="F1874" s="302"/>
      <c r="G1874" s="302"/>
      <c r="H1874" s="302" t="str">
        <f>IF(LEN(予定価格!G1872)=0,"",IF(AND(LEN(予定価格!G1872)=1,LEN(予定価格!H1872)=1),0,IF(入力表!$F$1951=0,"",入力表!F1884)))</f>
        <v/>
      </c>
      <c r="I1874" s="302"/>
      <c r="J1874" s="303"/>
      <c r="K1874" s="298"/>
      <c r="L1874" s="299"/>
      <c r="M1874" s="299"/>
    </row>
    <row r="1875" spans="1:13" ht="18" hidden="1" customHeight="1" x14ac:dyDescent="0.2">
      <c r="A1875" s="300">
        <f>+入力表!A1885</f>
        <v>0</v>
      </c>
      <c r="B1875" s="301"/>
      <c r="C1875" s="301"/>
      <c r="D1875" s="301"/>
      <c r="E1875" s="302">
        <f>+IF(入力表!F$12=0,入力表!B1885,入力表!J1885)</f>
        <v>0</v>
      </c>
      <c r="F1875" s="302"/>
      <c r="G1875" s="302"/>
      <c r="H1875" s="302" t="str">
        <f>IF(LEN(予定価格!G1873)=0,"",IF(AND(LEN(予定価格!G1873)=1,LEN(予定価格!H1873)=1),0,IF(入力表!$F$1951=0,"",入力表!F1885)))</f>
        <v/>
      </c>
      <c r="I1875" s="302"/>
      <c r="J1875" s="303"/>
      <c r="K1875" s="298"/>
      <c r="L1875" s="299"/>
      <c r="M1875" s="299"/>
    </row>
    <row r="1876" spans="1:13" ht="18" hidden="1" customHeight="1" x14ac:dyDescent="0.2">
      <c r="A1876" s="300">
        <f>+入力表!A1886</f>
        <v>0</v>
      </c>
      <c r="B1876" s="301"/>
      <c r="C1876" s="301"/>
      <c r="D1876" s="301"/>
      <c r="E1876" s="302">
        <f>+IF(入力表!F$12=0,入力表!B1886,入力表!J1886)</f>
        <v>0</v>
      </c>
      <c r="F1876" s="302"/>
      <c r="G1876" s="302"/>
      <c r="H1876" s="302" t="str">
        <f>IF(LEN(予定価格!G1874)=0,"",IF(AND(LEN(予定価格!G1874)=1,LEN(予定価格!H1874)=1),0,IF(入力表!$F$1951=0,"",入力表!F1886)))</f>
        <v/>
      </c>
      <c r="I1876" s="302"/>
      <c r="J1876" s="303"/>
      <c r="K1876" s="298"/>
      <c r="L1876" s="299"/>
      <c r="M1876" s="299"/>
    </row>
    <row r="1877" spans="1:13" ht="18" hidden="1" customHeight="1" x14ac:dyDescent="0.2">
      <c r="A1877" s="300">
        <f>+入力表!A1887</f>
        <v>0</v>
      </c>
      <c r="B1877" s="301"/>
      <c r="C1877" s="301"/>
      <c r="D1877" s="301"/>
      <c r="E1877" s="302">
        <f>+IF(入力表!F$12=0,入力表!B1887,入力表!J1887)</f>
        <v>0</v>
      </c>
      <c r="F1877" s="302"/>
      <c r="G1877" s="302"/>
      <c r="H1877" s="302" t="str">
        <f>IF(LEN(予定価格!G1875)=0,"",IF(AND(LEN(予定価格!G1875)=1,LEN(予定価格!H1875)=1),0,IF(入力表!$F$1951=0,"",入力表!F1887)))</f>
        <v/>
      </c>
      <c r="I1877" s="302"/>
      <c r="J1877" s="303"/>
      <c r="K1877" s="298"/>
      <c r="L1877" s="299"/>
      <c r="M1877" s="299"/>
    </row>
    <row r="1878" spans="1:13" ht="18" hidden="1" customHeight="1" x14ac:dyDescent="0.2">
      <c r="A1878" s="300">
        <f>+入力表!A1888</f>
        <v>0</v>
      </c>
      <c r="B1878" s="301"/>
      <c r="C1878" s="301"/>
      <c r="D1878" s="301"/>
      <c r="E1878" s="302">
        <f>+IF(入力表!F$12=0,入力表!B1888,入力表!J1888)</f>
        <v>0</v>
      </c>
      <c r="F1878" s="302"/>
      <c r="G1878" s="302"/>
      <c r="H1878" s="302" t="str">
        <f>IF(LEN(予定価格!G1876)=0,"",IF(AND(LEN(予定価格!G1876)=1,LEN(予定価格!H1876)=1),0,IF(入力表!$F$1951=0,"",入力表!F1888)))</f>
        <v/>
      </c>
      <c r="I1878" s="302"/>
      <c r="J1878" s="303"/>
      <c r="K1878" s="298"/>
      <c r="L1878" s="299"/>
      <c r="M1878" s="299"/>
    </row>
    <row r="1879" spans="1:13" ht="18" hidden="1" customHeight="1" x14ac:dyDescent="0.2">
      <c r="A1879" s="300">
        <f>+入力表!A1889</f>
        <v>0</v>
      </c>
      <c r="B1879" s="301"/>
      <c r="C1879" s="301"/>
      <c r="D1879" s="301"/>
      <c r="E1879" s="302">
        <f>+IF(入力表!F$12=0,入力表!B1889,入力表!J1889)</f>
        <v>0</v>
      </c>
      <c r="F1879" s="302"/>
      <c r="G1879" s="302"/>
      <c r="H1879" s="302" t="str">
        <f>IF(LEN(予定価格!G1877)=0,"",IF(AND(LEN(予定価格!G1877)=1,LEN(予定価格!H1877)=1),0,IF(入力表!$F$1951=0,"",入力表!F1889)))</f>
        <v/>
      </c>
      <c r="I1879" s="302"/>
      <c r="J1879" s="303"/>
      <c r="K1879" s="298"/>
      <c r="L1879" s="299"/>
      <c r="M1879" s="299"/>
    </row>
    <row r="1880" spans="1:13" ht="18" hidden="1" customHeight="1" x14ac:dyDescent="0.2">
      <c r="A1880" s="300">
        <f>+入力表!A1890</f>
        <v>0</v>
      </c>
      <c r="B1880" s="301"/>
      <c r="C1880" s="301"/>
      <c r="D1880" s="301"/>
      <c r="E1880" s="302">
        <f>+IF(入力表!F$12=0,入力表!B1890,入力表!J1890)</f>
        <v>0</v>
      </c>
      <c r="F1880" s="302"/>
      <c r="G1880" s="302"/>
      <c r="H1880" s="302" t="str">
        <f>IF(LEN(予定価格!G1878)=0,"",IF(AND(LEN(予定価格!G1878)=1,LEN(予定価格!H1878)=1),0,IF(入力表!$F$1951=0,"",入力表!F1890)))</f>
        <v/>
      </c>
      <c r="I1880" s="302"/>
      <c r="J1880" s="303"/>
      <c r="K1880" s="298"/>
      <c r="L1880" s="299"/>
      <c r="M1880" s="299"/>
    </row>
    <row r="1881" spans="1:13" ht="18" hidden="1" customHeight="1" x14ac:dyDescent="0.2">
      <c r="A1881" s="300">
        <f>+入力表!A1891</f>
        <v>0</v>
      </c>
      <c r="B1881" s="301"/>
      <c r="C1881" s="301"/>
      <c r="D1881" s="301"/>
      <c r="E1881" s="302">
        <f>+IF(入力表!F$12=0,入力表!B1891,入力表!J1891)</f>
        <v>0</v>
      </c>
      <c r="F1881" s="302"/>
      <c r="G1881" s="302"/>
      <c r="H1881" s="302" t="str">
        <f>IF(LEN(予定価格!G1879)=0,"",IF(AND(LEN(予定価格!G1879)=1,LEN(予定価格!H1879)=1),0,IF(入力表!$F$1951=0,"",入力表!F1891)))</f>
        <v/>
      </c>
      <c r="I1881" s="302"/>
      <c r="J1881" s="303"/>
      <c r="K1881" s="298"/>
      <c r="L1881" s="299"/>
      <c r="M1881" s="299"/>
    </row>
    <row r="1882" spans="1:13" ht="18" hidden="1" customHeight="1" x14ac:dyDescent="0.2">
      <c r="A1882" s="300">
        <f>+入力表!A1892</f>
        <v>0</v>
      </c>
      <c r="B1882" s="301"/>
      <c r="C1882" s="301"/>
      <c r="D1882" s="301"/>
      <c r="E1882" s="302">
        <f>+IF(入力表!F$12=0,入力表!B1892,入力表!J1892)</f>
        <v>0</v>
      </c>
      <c r="F1882" s="302"/>
      <c r="G1882" s="302"/>
      <c r="H1882" s="302" t="str">
        <f>IF(LEN(予定価格!G1880)=0,"",IF(AND(LEN(予定価格!G1880)=1,LEN(予定価格!H1880)=1),0,IF(入力表!$F$1951=0,"",入力表!F1892)))</f>
        <v/>
      </c>
      <c r="I1882" s="302"/>
      <c r="J1882" s="303"/>
      <c r="K1882" s="298"/>
      <c r="L1882" s="299"/>
      <c r="M1882" s="299"/>
    </row>
    <row r="1883" spans="1:13" ht="18" hidden="1" customHeight="1" x14ac:dyDescent="0.2">
      <c r="A1883" s="300">
        <f>+入力表!A1893</f>
        <v>0</v>
      </c>
      <c r="B1883" s="301"/>
      <c r="C1883" s="301"/>
      <c r="D1883" s="301"/>
      <c r="E1883" s="302">
        <f>+IF(入力表!F$12=0,入力表!B1893,入力表!J1893)</f>
        <v>0</v>
      </c>
      <c r="F1883" s="302"/>
      <c r="G1883" s="302"/>
      <c r="H1883" s="302" t="str">
        <f>IF(LEN(予定価格!G1881)=0,"",IF(AND(LEN(予定価格!G1881)=1,LEN(予定価格!H1881)=1),0,IF(入力表!$F$1951=0,"",入力表!F1893)))</f>
        <v/>
      </c>
      <c r="I1883" s="302"/>
      <c r="J1883" s="303"/>
      <c r="K1883" s="298"/>
      <c r="L1883" s="299"/>
      <c r="M1883" s="299"/>
    </row>
    <row r="1884" spans="1:13" ht="18" hidden="1" customHeight="1" x14ac:dyDescent="0.2">
      <c r="A1884" s="300">
        <f>+入力表!A1894</f>
        <v>0</v>
      </c>
      <c r="B1884" s="301"/>
      <c r="C1884" s="301"/>
      <c r="D1884" s="301"/>
      <c r="E1884" s="302">
        <f>+IF(入力表!F$12=0,入力表!B1894,入力表!J1894)</f>
        <v>0</v>
      </c>
      <c r="F1884" s="302"/>
      <c r="G1884" s="302"/>
      <c r="H1884" s="302" t="str">
        <f>IF(LEN(予定価格!G1882)=0,"",IF(AND(LEN(予定価格!G1882)=1,LEN(予定価格!H1882)=1),0,IF(入力表!$F$1951=0,"",入力表!F1894)))</f>
        <v/>
      </c>
      <c r="I1884" s="302"/>
      <c r="J1884" s="303"/>
      <c r="K1884" s="298"/>
      <c r="L1884" s="299"/>
      <c r="M1884" s="299"/>
    </row>
    <row r="1885" spans="1:13" ht="18" hidden="1" customHeight="1" x14ac:dyDescent="0.2">
      <c r="A1885" s="300">
        <f>+入力表!A1895</f>
        <v>0</v>
      </c>
      <c r="B1885" s="301"/>
      <c r="C1885" s="301"/>
      <c r="D1885" s="301"/>
      <c r="E1885" s="302">
        <f>+IF(入力表!F$12=0,入力表!B1895,入力表!J1895)</f>
        <v>0</v>
      </c>
      <c r="F1885" s="302"/>
      <c r="G1885" s="302"/>
      <c r="H1885" s="302" t="str">
        <f>IF(LEN(予定価格!G1883)=0,"",IF(AND(LEN(予定価格!G1883)=1,LEN(予定価格!H1883)=1),0,IF(入力表!$F$1951=0,"",入力表!F1895)))</f>
        <v/>
      </c>
      <c r="I1885" s="302"/>
      <c r="J1885" s="303"/>
      <c r="K1885" s="298"/>
      <c r="L1885" s="299"/>
      <c r="M1885" s="299"/>
    </row>
    <row r="1886" spans="1:13" ht="18" hidden="1" customHeight="1" x14ac:dyDescent="0.2">
      <c r="A1886" s="300">
        <f>+入力表!A1896</f>
        <v>0</v>
      </c>
      <c r="B1886" s="301"/>
      <c r="C1886" s="301"/>
      <c r="D1886" s="301"/>
      <c r="E1886" s="302">
        <f>+IF(入力表!F$12=0,入力表!B1896,入力表!J1896)</f>
        <v>0</v>
      </c>
      <c r="F1886" s="302"/>
      <c r="G1886" s="302"/>
      <c r="H1886" s="302" t="str">
        <f>IF(LEN(予定価格!G1884)=0,"",IF(AND(LEN(予定価格!G1884)=1,LEN(予定価格!H1884)=1),0,IF(入力表!$F$1951=0,"",入力表!F1896)))</f>
        <v/>
      </c>
      <c r="I1886" s="302"/>
      <c r="J1886" s="303"/>
      <c r="K1886" s="298"/>
      <c r="L1886" s="299"/>
      <c r="M1886" s="299"/>
    </row>
    <row r="1887" spans="1:13" ht="18" hidden="1" customHeight="1" x14ac:dyDescent="0.2">
      <c r="A1887" s="300">
        <f>+入力表!A1897</f>
        <v>0</v>
      </c>
      <c r="B1887" s="301"/>
      <c r="C1887" s="301"/>
      <c r="D1887" s="301"/>
      <c r="E1887" s="302">
        <f>+IF(入力表!F$12=0,入力表!B1897,入力表!J1897)</f>
        <v>0</v>
      </c>
      <c r="F1887" s="302"/>
      <c r="G1887" s="302"/>
      <c r="H1887" s="302" t="str">
        <f>IF(LEN(予定価格!G1885)=0,"",IF(AND(LEN(予定価格!G1885)=1,LEN(予定価格!H1885)=1),0,IF(入力表!$F$1951=0,"",入力表!F1897)))</f>
        <v/>
      </c>
      <c r="I1887" s="302"/>
      <c r="J1887" s="303"/>
      <c r="K1887" s="298"/>
      <c r="L1887" s="299"/>
      <c r="M1887" s="299"/>
    </row>
    <row r="1888" spans="1:13" ht="18" hidden="1" customHeight="1" x14ac:dyDescent="0.2">
      <c r="A1888" s="300">
        <f>+入力表!A1898</f>
        <v>0</v>
      </c>
      <c r="B1888" s="301"/>
      <c r="C1888" s="301"/>
      <c r="D1888" s="301"/>
      <c r="E1888" s="302">
        <f>+IF(入力表!F$12=0,入力表!B1898,入力表!J1898)</f>
        <v>0</v>
      </c>
      <c r="F1888" s="302"/>
      <c r="G1888" s="302"/>
      <c r="H1888" s="302" t="str">
        <f>IF(LEN(予定価格!G1886)=0,"",IF(AND(LEN(予定価格!G1886)=1,LEN(予定価格!H1886)=1),0,IF(入力表!$F$1951=0,"",入力表!F1898)))</f>
        <v/>
      </c>
      <c r="I1888" s="302"/>
      <c r="J1888" s="303"/>
      <c r="K1888" s="298"/>
      <c r="L1888" s="299"/>
      <c r="M1888" s="299"/>
    </row>
    <row r="1889" spans="1:13" ht="18" hidden="1" customHeight="1" x14ac:dyDescent="0.2">
      <c r="A1889" s="300">
        <f>+入力表!A1899</f>
        <v>0</v>
      </c>
      <c r="B1889" s="301"/>
      <c r="C1889" s="301"/>
      <c r="D1889" s="301"/>
      <c r="E1889" s="302">
        <f>+IF(入力表!F$12=0,入力表!B1899,入力表!J1899)</f>
        <v>0</v>
      </c>
      <c r="F1889" s="302"/>
      <c r="G1889" s="302"/>
      <c r="H1889" s="302" t="str">
        <f>IF(LEN(予定価格!G1887)=0,"",IF(AND(LEN(予定価格!G1887)=1,LEN(予定価格!H1887)=1),0,IF(入力表!$F$1951=0,"",入力表!F1899)))</f>
        <v/>
      </c>
      <c r="I1889" s="302"/>
      <c r="J1889" s="303"/>
      <c r="K1889" s="298"/>
      <c r="L1889" s="299"/>
      <c r="M1889" s="299"/>
    </row>
    <row r="1890" spans="1:13" ht="18" hidden="1" customHeight="1" x14ac:dyDescent="0.2">
      <c r="A1890" s="300">
        <f>+入力表!A1900</f>
        <v>0</v>
      </c>
      <c r="B1890" s="301"/>
      <c r="C1890" s="301"/>
      <c r="D1890" s="301"/>
      <c r="E1890" s="302">
        <f>+IF(入力表!F$12=0,入力表!B1900,入力表!J1900)</f>
        <v>0</v>
      </c>
      <c r="F1890" s="302"/>
      <c r="G1890" s="302"/>
      <c r="H1890" s="302" t="str">
        <f>IF(LEN(予定価格!G1888)=0,"",IF(AND(LEN(予定価格!G1888)=1,LEN(予定価格!H1888)=1),0,IF(入力表!$F$1951=0,"",入力表!F1900)))</f>
        <v/>
      </c>
      <c r="I1890" s="302"/>
      <c r="J1890" s="303"/>
      <c r="K1890" s="298"/>
      <c r="L1890" s="299"/>
      <c r="M1890" s="299"/>
    </row>
    <row r="1891" spans="1:13" ht="18" hidden="1" customHeight="1" x14ac:dyDescent="0.2">
      <c r="A1891" s="300">
        <f>+入力表!A1901</f>
        <v>0</v>
      </c>
      <c r="B1891" s="301"/>
      <c r="C1891" s="301"/>
      <c r="D1891" s="301"/>
      <c r="E1891" s="302">
        <f>+IF(入力表!F$12=0,入力表!B1901,入力表!J1901)</f>
        <v>0</v>
      </c>
      <c r="F1891" s="302"/>
      <c r="G1891" s="302"/>
      <c r="H1891" s="302" t="str">
        <f>IF(LEN(予定価格!G1889)=0,"",IF(AND(LEN(予定価格!G1889)=1,LEN(予定価格!H1889)=1),0,IF(入力表!$F$1951=0,"",入力表!F1901)))</f>
        <v/>
      </c>
      <c r="I1891" s="302"/>
      <c r="J1891" s="303"/>
      <c r="K1891" s="298"/>
      <c r="L1891" s="299"/>
      <c r="M1891" s="299"/>
    </row>
    <row r="1892" spans="1:13" ht="18" hidden="1" customHeight="1" x14ac:dyDescent="0.2">
      <c r="A1892" s="300">
        <f>+入力表!A1902</f>
        <v>0</v>
      </c>
      <c r="B1892" s="301"/>
      <c r="C1892" s="301"/>
      <c r="D1892" s="301"/>
      <c r="E1892" s="302">
        <f>+IF(入力表!F$12=0,入力表!B1902,入力表!J1902)</f>
        <v>0</v>
      </c>
      <c r="F1892" s="302"/>
      <c r="G1892" s="302"/>
      <c r="H1892" s="302" t="str">
        <f>IF(LEN(予定価格!G1890)=0,"",IF(AND(LEN(予定価格!G1890)=1,LEN(予定価格!H1890)=1),0,IF(入力表!$F$1951=0,"",入力表!F1902)))</f>
        <v/>
      </c>
      <c r="I1892" s="302"/>
      <c r="J1892" s="303"/>
      <c r="K1892" s="298"/>
      <c r="L1892" s="299"/>
      <c r="M1892" s="299"/>
    </row>
    <row r="1893" spans="1:13" ht="18" hidden="1" customHeight="1" x14ac:dyDescent="0.2">
      <c r="A1893" s="300">
        <f>+入力表!A1903</f>
        <v>0</v>
      </c>
      <c r="B1893" s="301"/>
      <c r="C1893" s="301"/>
      <c r="D1893" s="301"/>
      <c r="E1893" s="302">
        <f>+IF(入力表!F$12=0,入力表!B1903,入力表!J1903)</f>
        <v>0</v>
      </c>
      <c r="F1893" s="302"/>
      <c r="G1893" s="302"/>
      <c r="H1893" s="302" t="str">
        <f>IF(LEN(予定価格!G1891)=0,"",IF(AND(LEN(予定価格!G1891)=1,LEN(予定価格!H1891)=1),0,IF(入力表!$F$1951=0,"",入力表!F1903)))</f>
        <v/>
      </c>
      <c r="I1893" s="302"/>
      <c r="J1893" s="303"/>
      <c r="K1893" s="298"/>
      <c r="L1893" s="299"/>
      <c r="M1893" s="299"/>
    </row>
    <row r="1894" spans="1:13" ht="18" hidden="1" customHeight="1" x14ac:dyDescent="0.2">
      <c r="A1894" s="300">
        <f>+入力表!A1904</f>
        <v>0</v>
      </c>
      <c r="B1894" s="301"/>
      <c r="C1894" s="301"/>
      <c r="D1894" s="301"/>
      <c r="E1894" s="302">
        <f>+IF(入力表!F$12=0,入力表!B1904,入力表!J1904)</f>
        <v>0</v>
      </c>
      <c r="F1894" s="302"/>
      <c r="G1894" s="302"/>
      <c r="H1894" s="302" t="str">
        <f>IF(LEN(予定価格!G1892)=0,"",IF(AND(LEN(予定価格!G1892)=1,LEN(予定価格!H1892)=1),0,IF(入力表!$F$1951=0,"",入力表!F1904)))</f>
        <v/>
      </c>
      <c r="I1894" s="302"/>
      <c r="J1894" s="303"/>
      <c r="K1894" s="298"/>
      <c r="L1894" s="299"/>
      <c r="M1894" s="299"/>
    </row>
    <row r="1895" spans="1:13" ht="18" hidden="1" customHeight="1" x14ac:dyDescent="0.2">
      <c r="A1895" s="300">
        <f>+入力表!A1905</f>
        <v>0</v>
      </c>
      <c r="B1895" s="301"/>
      <c r="C1895" s="301"/>
      <c r="D1895" s="301"/>
      <c r="E1895" s="302">
        <f>+IF(入力表!F$12=0,入力表!B1905,入力表!J1905)</f>
        <v>0</v>
      </c>
      <c r="F1895" s="302"/>
      <c r="G1895" s="302"/>
      <c r="H1895" s="302" t="str">
        <f>IF(LEN(予定価格!G1893)=0,"",IF(AND(LEN(予定価格!G1893)=1,LEN(予定価格!H1893)=1),0,IF(入力表!$F$1951=0,"",入力表!F1905)))</f>
        <v/>
      </c>
      <c r="I1895" s="302"/>
      <c r="J1895" s="303"/>
      <c r="K1895" s="298"/>
      <c r="L1895" s="299"/>
      <c r="M1895" s="299"/>
    </row>
    <row r="1896" spans="1:13" ht="18" hidden="1" customHeight="1" x14ac:dyDescent="0.2">
      <c r="A1896" s="300">
        <f>+入力表!A1906</f>
        <v>0</v>
      </c>
      <c r="B1896" s="301"/>
      <c r="C1896" s="301"/>
      <c r="D1896" s="301"/>
      <c r="E1896" s="302">
        <f>+IF(入力表!F$12=0,入力表!B1906,入力表!J1906)</f>
        <v>0</v>
      </c>
      <c r="F1896" s="302"/>
      <c r="G1896" s="302"/>
      <c r="H1896" s="302" t="str">
        <f>IF(LEN(予定価格!G1894)=0,"",IF(AND(LEN(予定価格!G1894)=1,LEN(予定価格!H1894)=1),0,IF(入力表!$F$1951=0,"",入力表!F1906)))</f>
        <v/>
      </c>
      <c r="I1896" s="302"/>
      <c r="J1896" s="303"/>
      <c r="K1896" s="298"/>
      <c r="L1896" s="299"/>
      <c r="M1896" s="299"/>
    </row>
    <row r="1897" spans="1:13" ht="18" hidden="1" customHeight="1" x14ac:dyDescent="0.2">
      <c r="A1897" s="300">
        <f>+入力表!A1907</f>
        <v>0</v>
      </c>
      <c r="B1897" s="301"/>
      <c r="C1897" s="301"/>
      <c r="D1897" s="301"/>
      <c r="E1897" s="302">
        <f>+IF(入力表!F$12=0,入力表!B1907,入力表!J1907)</f>
        <v>0</v>
      </c>
      <c r="F1897" s="302"/>
      <c r="G1897" s="302"/>
      <c r="H1897" s="302" t="str">
        <f>IF(LEN(予定価格!G1895)=0,"",IF(AND(LEN(予定価格!G1895)=1,LEN(予定価格!H1895)=1),0,IF(入力表!$F$1951=0,"",入力表!F1907)))</f>
        <v/>
      </c>
      <c r="I1897" s="302"/>
      <c r="J1897" s="303"/>
      <c r="K1897" s="298"/>
      <c r="L1897" s="299"/>
      <c r="M1897" s="299"/>
    </row>
    <row r="1898" spans="1:13" ht="18" hidden="1" customHeight="1" x14ac:dyDescent="0.2">
      <c r="A1898" s="300">
        <f>+入力表!A1908</f>
        <v>0</v>
      </c>
      <c r="B1898" s="301"/>
      <c r="C1898" s="301"/>
      <c r="D1898" s="301"/>
      <c r="E1898" s="302">
        <f>+IF(入力表!F$12=0,入力表!B1908,入力表!J1908)</f>
        <v>0</v>
      </c>
      <c r="F1898" s="302"/>
      <c r="G1898" s="302"/>
      <c r="H1898" s="302" t="str">
        <f>IF(LEN(予定価格!G1896)=0,"",IF(AND(LEN(予定価格!G1896)=1,LEN(予定価格!H1896)=1),0,IF(入力表!$F$1951=0,"",入力表!F1908)))</f>
        <v/>
      </c>
      <c r="I1898" s="302"/>
      <c r="J1898" s="303"/>
      <c r="K1898" s="298"/>
      <c r="L1898" s="299"/>
      <c r="M1898" s="299"/>
    </row>
    <row r="1899" spans="1:13" ht="18" hidden="1" customHeight="1" x14ac:dyDescent="0.2">
      <c r="A1899" s="300">
        <f>+入力表!A1909</f>
        <v>0</v>
      </c>
      <c r="B1899" s="301"/>
      <c r="C1899" s="301"/>
      <c r="D1899" s="301"/>
      <c r="E1899" s="302">
        <f>+IF(入力表!F$12=0,入力表!B1909,入力表!J1909)</f>
        <v>0</v>
      </c>
      <c r="F1899" s="302"/>
      <c r="G1899" s="302"/>
      <c r="H1899" s="302" t="str">
        <f>IF(LEN(予定価格!G1897)=0,"",IF(AND(LEN(予定価格!G1897)=1,LEN(予定価格!H1897)=1),0,IF(入力表!$F$1951=0,"",入力表!F1909)))</f>
        <v/>
      </c>
      <c r="I1899" s="302"/>
      <c r="J1899" s="303"/>
      <c r="K1899" s="298">
        <f t="shared" ref="K1899" si="56">SUM(E1900:G1940)</f>
        <v>0</v>
      </c>
      <c r="L1899" s="299">
        <f>K1899*入力表!D3045</f>
        <v>0</v>
      </c>
      <c r="M1899" s="299">
        <f t="shared" ref="M1899" si="57">K1899+L1899</f>
        <v>0</v>
      </c>
    </row>
    <row r="1900" spans="1:13" ht="18" hidden="1" customHeight="1" x14ac:dyDescent="0.2">
      <c r="A1900" s="300">
        <f>+入力表!A1910</f>
        <v>0</v>
      </c>
      <c r="B1900" s="301"/>
      <c r="C1900" s="301"/>
      <c r="D1900" s="301"/>
      <c r="E1900" s="302">
        <f>+IF(入力表!F$12=0,入力表!B1910,入力表!J1910)</f>
        <v>0</v>
      </c>
      <c r="F1900" s="302"/>
      <c r="G1900" s="302"/>
      <c r="H1900" s="302" t="str">
        <f>IF(LEN(予定価格!G1898)=0,"",IF(AND(LEN(予定価格!G1898)=1,LEN(予定価格!H1898)=1),0,IF(入力表!$F$1951=0,"",入力表!F1910)))</f>
        <v/>
      </c>
      <c r="I1900" s="302"/>
      <c r="J1900" s="303"/>
      <c r="K1900" s="298"/>
      <c r="L1900" s="299"/>
      <c r="M1900" s="299"/>
    </row>
    <row r="1901" spans="1:13" ht="18" hidden="1" customHeight="1" x14ac:dyDescent="0.2">
      <c r="A1901" s="300">
        <f>+入力表!A1911</f>
        <v>0</v>
      </c>
      <c r="B1901" s="301"/>
      <c r="C1901" s="301"/>
      <c r="D1901" s="301"/>
      <c r="E1901" s="302">
        <f>+IF(入力表!F$12=0,入力表!B1911,入力表!J1911)</f>
        <v>0</v>
      </c>
      <c r="F1901" s="302"/>
      <c r="G1901" s="302"/>
      <c r="H1901" s="302" t="str">
        <f>IF(LEN(予定価格!G1899)=0,"",IF(AND(LEN(予定価格!G1899)=1,LEN(予定価格!H1899)=1),0,IF(入力表!$F$1951=0,"",入力表!F1911)))</f>
        <v/>
      </c>
      <c r="I1901" s="302"/>
      <c r="J1901" s="303"/>
      <c r="K1901" s="298"/>
      <c r="L1901" s="299"/>
      <c r="M1901" s="299"/>
    </row>
    <row r="1902" spans="1:13" ht="18" hidden="1" customHeight="1" x14ac:dyDescent="0.2">
      <c r="A1902" s="300">
        <f>+入力表!A1912</f>
        <v>0</v>
      </c>
      <c r="B1902" s="301"/>
      <c r="C1902" s="301"/>
      <c r="D1902" s="301"/>
      <c r="E1902" s="302">
        <f>+IF(入力表!F$12=0,入力表!B1912,入力表!J1912)</f>
        <v>0</v>
      </c>
      <c r="F1902" s="302"/>
      <c r="G1902" s="302"/>
      <c r="H1902" s="302" t="str">
        <f>IF(LEN(予定価格!G1900)=0,"",IF(AND(LEN(予定価格!G1900)=1,LEN(予定価格!H1900)=1),0,IF(入力表!$F$1951=0,"",入力表!F1912)))</f>
        <v/>
      </c>
      <c r="I1902" s="302"/>
      <c r="J1902" s="303"/>
      <c r="K1902" s="298"/>
      <c r="L1902" s="299"/>
      <c r="M1902" s="299"/>
    </row>
    <row r="1903" spans="1:13" ht="18" hidden="1" customHeight="1" x14ac:dyDescent="0.2">
      <c r="A1903" s="300">
        <f>+入力表!A1913</f>
        <v>0</v>
      </c>
      <c r="B1903" s="301"/>
      <c r="C1903" s="301"/>
      <c r="D1903" s="301"/>
      <c r="E1903" s="302">
        <f>+IF(入力表!F$12=0,入力表!B1913,入力表!J1913)</f>
        <v>0</v>
      </c>
      <c r="F1903" s="302"/>
      <c r="G1903" s="302"/>
      <c r="H1903" s="302" t="str">
        <f>IF(LEN(予定価格!G1901)=0,"",IF(AND(LEN(予定価格!G1901)=1,LEN(予定価格!H1901)=1),0,IF(入力表!$F$1951=0,"",入力表!F1913)))</f>
        <v/>
      </c>
      <c r="I1903" s="302"/>
      <c r="J1903" s="303"/>
      <c r="K1903" s="298"/>
      <c r="L1903" s="299"/>
      <c r="M1903" s="299"/>
    </row>
    <row r="1904" spans="1:13" ht="18" hidden="1" customHeight="1" x14ac:dyDescent="0.2">
      <c r="A1904" s="300">
        <f>+入力表!A1914</f>
        <v>0</v>
      </c>
      <c r="B1904" s="301"/>
      <c r="C1904" s="301"/>
      <c r="D1904" s="301"/>
      <c r="E1904" s="302">
        <f>+IF(入力表!F$12=0,入力表!B1914,入力表!J1914)</f>
        <v>0</v>
      </c>
      <c r="F1904" s="302"/>
      <c r="G1904" s="302"/>
      <c r="H1904" s="302" t="str">
        <f>IF(LEN(予定価格!G1902)=0,"",IF(AND(LEN(予定価格!G1902)=1,LEN(予定価格!H1902)=1),0,IF(入力表!$F$1951=0,"",入力表!F1914)))</f>
        <v/>
      </c>
      <c r="I1904" s="302"/>
      <c r="J1904" s="303"/>
      <c r="K1904" s="298"/>
      <c r="L1904" s="299"/>
      <c r="M1904" s="299"/>
    </row>
    <row r="1905" spans="1:13" ht="18" hidden="1" customHeight="1" x14ac:dyDescent="0.2">
      <c r="A1905" s="300">
        <f>+入力表!A1915</f>
        <v>0</v>
      </c>
      <c r="B1905" s="301"/>
      <c r="C1905" s="301"/>
      <c r="D1905" s="301"/>
      <c r="E1905" s="302">
        <f>+IF(入力表!F$12=0,入力表!B1915,入力表!J1915)</f>
        <v>0</v>
      </c>
      <c r="F1905" s="302"/>
      <c r="G1905" s="302"/>
      <c r="H1905" s="302" t="str">
        <f>IF(LEN(予定価格!G1903)=0,"",IF(AND(LEN(予定価格!G1903)=1,LEN(予定価格!H1903)=1),0,IF(入力表!$F$1951=0,"",入力表!F1915)))</f>
        <v/>
      </c>
      <c r="I1905" s="302"/>
      <c r="J1905" s="303"/>
      <c r="K1905" s="298"/>
      <c r="L1905" s="299"/>
      <c r="M1905" s="299"/>
    </row>
    <row r="1906" spans="1:13" ht="18" hidden="1" customHeight="1" x14ac:dyDescent="0.2">
      <c r="A1906" s="300">
        <f>+入力表!A1916</f>
        <v>0</v>
      </c>
      <c r="B1906" s="301"/>
      <c r="C1906" s="301"/>
      <c r="D1906" s="301"/>
      <c r="E1906" s="302">
        <f>+IF(入力表!F$12=0,入力表!B1916,入力表!J1916)</f>
        <v>0</v>
      </c>
      <c r="F1906" s="302"/>
      <c r="G1906" s="302"/>
      <c r="H1906" s="302" t="str">
        <f>IF(LEN(予定価格!G1904)=0,"",IF(AND(LEN(予定価格!G1904)=1,LEN(予定価格!H1904)=1),0,IF(入力表!$F$1951=0,"",入力表!F1916)))</f>
        <v/>
      </c>
      <c r="I1906" s="302"/>
      <c r="J1906" s="303"/>
      <c r="K1906" s="298"/>
      <c r="L1906" s="299"/>
      <c r="M1906" s="299"/>
    </row>
    <row r="1907" spans="1:13" ht="18" hidden="1" customHeight="1" x14ac:dyDescent="0.2">
      <c r="A1907" s="300">
        <f>+入力表!A1917</f>
        <v>0</v>
      </c>
      <c r="B1907" s="301"/>
      <c r="C1907" s="301"/>
      <c r="D1907" s="301"/>
      <c r="E1907" s="302">
        <f>+IF(入力表!F$12=0,入力表!B1917,入力表!J1917)</f>
        <v>0</v>
      </c>
      <c r="F1907" s="302"/>
      <c r="G1907" s="302"/>
      <c r="H1907" s="302" t="str">
        <f>IF(LEN(予定価格!G1905)=0,"",IF(AND(LEN(予定価格!G1905)=1,LEN(予定価格!H1905)=1),0,IF(入力表!$F$1951=0,"",入力表!F1917)))</f>
        <v/>
      </c>
      <c r="I1907" s="302"/>
      <c r="J1907" s="303"/>
      <c r="K1907" s="298"/>
      <c r="L1907" s="299"/>
      <c r="M1907" s="299"/>
    </row>
    <row r="1908" spans="1:13" ht="18" hidden="1" customHeight="1" x14ac:dyDescent="0.2">
      <c r="A1908" s="300">
        <f>+入力表!A1918</f>
        <v>0</v>
      </c>
      <c r="B1908" s="301"/>
      <c r="C1908" s="301"/>
      <c r="D1908" s="301"/>
      <c r="E1908" s="302">
        <f>+IF(入力表!F$12=0,入力表!B1918,入力表!J1918)</f>
        <v>0</v>
      </c>
      <c r="F1908" s="302"/>
      <c r="G1908" s="302"/>
      <c r="H1908" s="302" t="str">
        <f>IF(LEN(予定価格!G1906)=0,"",IF(AND(LEN(予定価格!G1906)=1,LEN(予定価格!H1906)=1),0,IF(入力表!$F$1951=0,"",入力表!F1918)))</f>
        <v/>
      </c>
      <c r="I1908" s="302"/>
      <c r="J1908" s="303"/>
      <c r="K1908" s="298"/>
      <c r="L1908" s="299"/>
      <c r="M1908" s="299"/>
    </row>
    <row r="1909" spans="1:13" ht="18" hidden="1" customHeight="1" x14ac:dyDescent="0.2">
      <c r="A1909" s="300">
        <f>+入力表!A1919</f>
        <v>0</v>
      </c>
      <c r="B1909" s="301"/>
      <c r="C1909" s="301"/>
      <c r="D1909" s="301"/>
      <c r="E1909" s="302">
        <f>+IF(入力表!F$12=0,入力表!B1919,入力表!J1919)</f>
        <v>0</v>
      </c>
      <c r="F1909" s="302"/>
      <c r="G1909" s="302"/>
      <c r="H1909" s="302" t="str">
        <f>IF(LEN(予定価格!G1907)=0,"",IF(AND(LEN(予定価格!G1907)=1,LEN(予定価格!H1907)=1),0,IF(入力表!$F$1951=0,"",入力表!F1919)))</f>
        <v/>
      </c>
      <c r="I1909" s="302"/>
      <c r="J1909" s="303"/>
      <c r="K1909" s="298"/>
      <c r="L1909" s="299"/>
      <c r="M1909" s="299"/>
    </row>
    <row r="1910" spans="1:13" ht="18" hidden="1" customHeight="1" x14ac:dyDescent="0.2">
      <c r="A1910" s="300">
        <f>+入力表!A1920</f>
        <v>0</v>
      </c>
      <c r="B1910" s="301"/>
      <c r="C1910" s="301"/>
      <c r="D1910" s="301"/>
      <c r="E1910" s="302">
        <f>+IF(入力表!F$12=0,入力表!B1920,入力表!J1920)</f>
        <v>0</v>
      </c>
      <c r="F1910" s="302"/>
      <c r="G1910" s="302"/>
      <c r="H1910" s="302" t="str">
        <f>IF(LEN(予定価格!G1908)=0,"",IF(AND(LEN(予定価格!G1908)=1,LEN(予定価格!H1908)=1),0,IF(入力表!$F$1951=0,"",入力表!F1920)))</f>
        <v/>
      </c>
      <c r="I1910" s="302"/>
      <c r="J1910" s="303"/>
      <c r="K1910" s="298"/>
      <c r="L1910" s="299"/>
      <c r="M1910" s="299"/>
    </row>
    <row r="1911" spans="1:13" ht="18" hidden="1" customHeight="1" x14ac:dyDescent="0.2">
      <c r="A1911" s="300">
        <f>+入力表!A1921</f>
        <v>0</v>
      </c>
      <c r="B1911" s="301"/>
      <c r="C1911" s="301"/>
      <c r="D1911" s="301"/>
      <c r="E1911" s="302">
        <f>+IF(入力表!F$12=0,入力表!B1921,入力表!J1921)</f>
        <v>0</v>
      </c>
      <c r="F1911" s="302"/>
      <c r="G1911" s="302"/>
      <c r="H1911" s="302" t="str">
        <f>IF(LEN(予定価格!G1909)=0,"",IF(AND(LEN(予定価格!G1909)=1,LEN(予定価格!H1909)=1),0,IF(入力表!$F$1951=0,"",入力表!F1921)))</f>
        <v/>
      </c>
      <c r="I1911" s="302"/>
      <c r="J1911" s="303"/>
      <c r="K1911" s="298"/>
      <c r="L1911" s="299"/>
      <c r="M1911" s="299"/>
    </row>
    <row r="1912" spans="1:13" ht="18" hidden="1" customHeight="1" x14ac:dyDescent="0.2">
      <c r="A1912" s="300">
        <f>+入力表!A1922</f>
        <v>0</v>
      </c>
      <c r="B1912" s="301"/>
      <c r="C1912" s="301"/>
      <c r="D1912" s="301"/>
      <c r="E1912" s="302">
        <f>+IF(入力表!F$12=0,入力表!B1922,入力表!J1922)</f>
        <v>0</v>
      </c>
      <c r="F1912" s="302"/>
      <c r="G1912" s="302"/>
      <c r="H1912" s="302" t="str">
        <f>IF(LEN(予定価格!G1910)=0,"",IF(AND(LEN(予定価格!G1910)=1,LEN(予定価格!H1910)=1),0,IF(入力表!$F$1951=0,"",入力表!F1922)))</f>
        <v/>
      </c>
      <c r="I1912" s="302"/>
      <c r="J1912" s="303"/>
      <c r="K1912" s="298"/>
      <c r="L1912" s="299"/>
      <c r="M1912" s="299"/>
    </row>
    <row r="1913" spans="1:13" ht="18" hidden="1" customHeight="1" x14ac:dyDescent="0.2">
      <c r="A1913" s="300">
        <f>+入力表!A1923</f>
        <v>0</v>
      </c>
      <c r="B1913" s="301"/>
      <c r="C1913" s="301"/>
      <c r="D1913" s="301"/>
      <c r="E1913" s="302">
        <f>+IF(入力表!F$12=0,入力表!B1923,入力表!J1923)</f>
        <v>0</v>
      </c>
      <c r="F1913" s="302"/>
      <c r="G1913" s="302"/>
      <c r="H1913" s="302" t="str">
        <f>IF(LEN(予定価格!G1911)=0,"",IF(AND(LEN(予定価格!G1911)=1,LEN(予定価格!H1911)=1),0,IF(入力表!$F$1951=0,"",入力表!F1923)))</f>
        <v/>
      </c>
      <c r="I1913" s="302"/>
      <c r="J1913" s="303"/>
      <c r="K1913" s="298"/>
      <c r="L1913" s="299"/>
      <c r="M1913" s="299"/>
    </row>
    <row r="1914" spans="1:13" ht="18" hidden="1" customHeight="1" x14ac:dyDescent="0.2">
      <c r="A1914" s="300">
        <f>+入力表!A1924</f>
        <v>0</v>
      </c>
      <c r="B1914" s="301"/>
      <c r="C1914" s="301"/>
      <c r="D1914" s="301"/>
      <c r="E1914" s="302">
        <f>+IF(入力表!F$12=0,入力表!B1924,入力表!J1924)</f>
        <v>0</v>
      </c>
      <c r="F1914" s="302"/>
      <c r="G1914" s="302"/>
      <c r="H1914" s="302" t="str">
        <f>IF(LEN(予定価格!G1912)=0,"",IF(AND(LEN(予定価格!G1912)=1,LEN(予定価格!H1912)=1),0,IF(入力表!$F$1951=0,"",入力表!F1924)))</f>
        <v/>
      </c>
      <c r="I1914" s="302"/>
      <c r="J1914" s="303"/>
      <c r="K1914" s="298"/>
      <c r="L1914" s="299"/>
      <c r="M1914" s="299"/>
    </row>
    <row r="1915" spans="1:13" ht="18" hidden="1" customHeight="1" x14ac:dyDescent="0.2">
      <c r="A1915" s="300">
        <f>+入力表!A1925</f>
        <v>0</v>
      </c>
      <c r="B1915" s="301"/>
      <c r="C1915" s="301"/>
      <c r="D1915" s="301"/>
      <c r="E1915" s="302">
        <f>+IF(入力表!F$12=0,入力表!B1925,入力表!J1925)</f>
        <v>0</v>
      </c>
      <c r="F1915" s="302"/>
      <c r="G1915" s="302"/>
      <c r="H1915" s="302" t="str">
        <f>IF(LEN(予定価格!G1913)=0,"",IF(AND(LEN(予定価格!G1913)=1,LEN(予定価格!H1913)=1),0,IF(入力表!$F$1951=0,"",入力表!F1925)))</f>
        <v/>
      </c>
      <c r="I1915" s="302"/>
      <c r="J1915" s="303"/>
      <c r="K1915" s="298"/>
      <c r="L1915" s="299"/>
      <c r="M1915" s="299"/>
    </row>
    <row r="1916" spans="1:13" ht="18" hidden="1" customHeight="1" x14ac:dyDescent="0.2">
      <c r="A1916" s="300">
        <f>+入力表!A1926</f>
        <v>0</v>
      </c>
      <c r="B1916" s="301"/>
      <c r="C1916" s="301"/>
      <c r="D1916" s="301"/>
      <c r="E1916" s="302">
        <f>+IF(入力表!F$12=0,入力表!B1926,入力表!J1926)</f>
        <v>0</v>
      </c>
      <c r="F1916" s="302"/>
      <c r="G1916" s="302"/>
      <c r="H1916" s="302" t="str">
        <f>IF(LEN(予定価格!G1914)=0,"",IF(AND(LEN(予定価格!G1914)=1,LEN(予定価格!H1914)=1),0,IF(入力表!$F$1951=0,"",入力表!F1926)))</f>
        <v/>
      </c>
      <c r="I1916" s="302"/>
      <c r="J1916" s="303"/>
      <c r="K1916" s="298"/>
      <c r="L1916" s="299"/>
      <c r="M1916" s="299"/>
    </row>
    <row r="1917" spans="1:13" ht="18" hidden="1" customHeight="1" x14ac:dyDescent="0.2">
      <c r="A1917" s="300">
        <f>+入力表!A1927</f>
        <v>0</v>
      </c>
      <c r="B1917" s="301"/>
      <c r="C1917" s="301"/>
      <c r="D1917" s="301"/>
      <c r="E1917" s="302">
        <f>+IF(入力表!F$12=0,入力表!B1927,入力表!J1927)</f>
        <v>0</v>
      </c>
      <c r="F1917" s="302"/>
      <c r="G1917" s="302"/>
      <c r="H1917" s="302" t="str">
        <f>IF(LEN(予定価格!G1915)=0,"",IF(AND(LEN(予定価格!G1915)=1,LEN(予定価格!H1915)=1),0,IF(入力表!$F$1951=0,"",入力表!F1927)))</f>
        <v/>
      </c>
      <c r="I1917" s="302"/>
      <c r="J1917" s="303"/>
      <c r="K1917" s="298"/>
      <c r="L1917" s="299"/>
      <c r="M1917" s="299"/>
    </row>
    <row r="1918" spans="1:13" ht="18" hidden="1" customHeight="1" x14ac:dyDescent="0.2">
      <c r="A1918" s="300">
        <f>+入力表!A1928</f>
        <v>0</v>
      </c>
      <c r="B1918" s="301"/>
      <c r="C1918" s="301"/>
      <c r="D1918" s="301"/>
      <c r="E1918" s="302">
        <f>+IF(入力表!F$12=0,入力表!B1928,入力表!J1928)</f>
        <v>0</v>
      </c>
      <c r="F1918" s="302"/>
      <c r="G1918" s="302"/>
      <c r="H1918" s="302" t="str">
        <f>IF(LEN(予定価格!G1916)=0,"",IF(AND(LEN(予定価格!G1916)=1,LEN(予定価格!H1916)=1),0,IF(入力表!$F$1951=0,"",入力表!F1928)))</f>
        <v/>
      </c>
      <c r="I1918" s="302"/>
      <c r="J1918" s="303"/>
      <c r="K1918" s="298"/>
      <c r="L1918" s="299"/>
      <c r="M1918" s="299"/>
    </row>
    <row r="1919" spans="1:13" ht="18" hidden="1" customHeight="1" x14ac:dyDescent="0.2">
      <c r="A1919" s="300">
        <f>+入力表!A1929</f>
        <v>0</v>
      </c>
      <c r="B1919" s="301"/>
      <c r="C1919" s="301"/>
      <c r="D1919" s="301"/>
      <c r="E1919" s="302">
        <f>+IF(入力表!F$12=0,入力表!B1929,入力表!J1929)</f>
        <v>0</v>
      </c>
      <c r="F1919" s="302"/>
      <c r="G1919" s="302"/>
      <c r="H1919" s="302" t="str">
        <f>IF(LEN(予定価格!G1917)=0,"",IF(AND(LEN(予定価格!G1917)=1,LEN(予定価格!H1917)=1),0,IF(入力表!$F$1951=0,"",入力表!F1929)))</f>
        <v/>
      </c>
      <c r="I1919" s="302"/>
      <c r="J1919" s="303"/>
      <c r="K1919" s="298"/>
      <c r="L1919" s="299"/>
      <c r="M1919" s="299"/>
    </row>
    <row r="1920" spans="1:13" ht="18" hidden="1" customHeight="1" x14ac:dyDescent="0.2">
      <c r="A1920" s="300">
        <f>+入力表!A1930</f>
        <v>0</v>
      </c>
      <c r="B1920" s="301"/>
      <c r="C1920" s="301"/>
      <c r="D1920" s="301"/>
      <c r="E1920" s="302">
        <f>+IF(入力表!F$12=0,入力表!B1930,入力表!J1930)</f>
        <v>0</v>
      </c>
      <c r="F1920" s="302"/>
      <c r="G1920" s="302"/>
      <c r="H1920" s="302" t="str">
        <f>IF(LEN(予定価格!G1918)=0,"",IF(AND(LEN(予定価格!G1918)=1,LEN(予定価格!H1918)=1),0,IF(入力表!$F$1951=0,"",入力表!F1930)))</f>
        <v/>
      </c>
      <c r="I1920" s="302"/>
      <c r="J1920" s="303"/>
      <c r="K1920" s="298"/>
      <c r="L1920" s="299"/>
      <c r="M1920" s="299"/>
    </row>
    <row r="1921" spans="1:13" ht="18" hidden="1" customHeight="1" x14ac:dyDescent="0.2">
      <c r="A1921" s="300">
        <f>+入力表!A1931</f>
        <v>0</v>
      </c>
      <c r="B1921" s="301"/>
      <c r="C1921" s="301"/>
      <c r="D1921" s="301"/>
      <c r="E1921" s="302">
        <f>+IF(入力表!F$12=0,入力表!B1931,入力表!J1931)</f>
        <v>0</v>
      </c>
      <c r="F1921" s="302"/>
      <c r="G1921" s="302"/>
      <c r="H1921" s="302" t="str">
        <f>IF(LEN(予定価格!G1919)=0,"",IF(AND(LEN(予定価格!G1919)=1,LEN(予定価格!H1919)=1),0,IF(入力表!$F$1951=0,"",入力表!F1931)))</f>
        <v/>
      </c>
      <c r="I1921" s="302"/>
      <c r="J1921" s="303"/>
      <c r="K1921" s="298"/>
      <c r="L1921" s="299"/>
      <c r="M1921" s="299"/>
    </row>
    <row r="1922" spans="1:13" ht="18" hidden="1" customHeight="1" x14ac:dyDescent="0.2">
      <c r="A1922" s="300">
        <f>+入力表!A1932</f>
        <v>0</v>
      </c>
      <c r="B1922" s="301"/>
      <c r="C1922" s="301"/>
      <c r="D1922" s="301"/>
      <c r="E1922" s="302">
        <f>+IF(入力表!F$12=0,入力表!B1932,入力表!J1932)</f>
        <v>0</v>
      </c>
      <c r="F1922" s="302"/>
      <c r="G1922" s="302"/>
      <c r="H1922" s="302" t="str">
        <f>IF(LEN(予定価格!G1920)=0,"",IF(AND(LEN(予定価格!G1920)=1,LEN(予定価格!H1920)=1),0,IF(入力表!$F$1951=0,"",入力表!F1932)))</f>
        <v/>
      </c>
      <c r="I1922" s="302"/>
      <c r="J1922" s="303"/>
      <c r="K1922" s="298"/>
      <c r="L1922" s="299"/>
      <c r="M1922" s="299"/>
    </row>
    <row r="1923" spans="1:13" ht="18" hidden="1" customHeight="1" x14ac:dyDescent="0.2">
      <c r="A1923" s="300">
        <f>+入力表!A1933</f>
        <v>0</v>
      </c>
      <c r="B1923" s="301"/>
      <c r="C1923" s="301"/>
      <c r="D1923" s="301"/>
      <c r="E1923" s="302">
        <f>+IF(入力表!F$12=0,入力表!B1933,入力表!J1933)</f>
        <v>0</v>
      </c>
      <c r="F1923" s="302"/>
      <c r="G1923" s="302"/>
      <c r="H1923" s="302" t="str">
        <f>IF(LEN(予定価格!G1921)=0,"",IF(AND(LEN(予定価格!G1921)=1,LEN(予定価格!H1921)=1),0,IF(入力表!$F$1951=0,"",入力表!F1933)))</f>
        <v/>
      </c>
      <c r="I1923" s="302"/>
      <c r="J1923" s="303"/>
      <c r="K1923" s="298"/>
      <c r="L1923" s="299"/>
      <c r="M1923" s="299"/>
    </row>
    <row r="1924" spans="1:13" ht="18" hidden="1" customHeight="1" x14ac:dyDescent="0.2">
      <c r="A1924" s="300">
        <f>+入力表!A1934</f>
        <v>0</v>
      </c>
      <c r="B1924" s="301"/>
      <c r="C1924" s="301"/>
      <c r="D1924" s="301"/>
      <c r="E1924" s="302">
        <f>+IF(入力表!F$12=0,入力表!B1934,入力表!J1934)</f>
        <v>0</v>
      </c>
      <c r="F1924" s="302"/>
      <c r="G1924" s="302"/>
      <c r="H1924" s="302" t="str">
        <f>IF(LEN(予定価格!G1922)=0,"",IF(AND(LEN(予定価格!G1922)=1,LEN(予定価格!H1922)=1),0,IF(入力表!$F$1951=0,"",入力表!F1934)))</f>
        <v/>
      </c>
      <c r="I1924" s="302"/>
      <c r="J1924" s="303"/>
      <c r="K1924" s="298"/>
      <c r="L1924" s="299"/>
      <c r="M1924" s="299"/>
    </row>
    <row r="1925" spans="1:13" ht="18" hidden="1" customHeight="1" x14ac:dyDescent="0.2">
      <c r="A1925" s="300">
        <f>+入力表!A1935</f>
        <v>0</v>
      </c>
      <c r="B1925" s="301"/>
      <c r="C1925" s="301"/>
      <c r="D1925" s="301"/>
      <c r="E1925" s="302">
        <f>+IF(入力表!F$12=0,入力表!B1935,入力表!J1935)</f>
        <v>0</v>
      </c>
      <c r="F1925" s="302"/>
      <c r="G1925" s="302"/>
      <c r="H1925" s="302" t="str">
        <f>IF(LEN(予定価格!G1923)=0,"",IF(AND(LEN(予定価格!G1923)=1,LEN(予定価格!H1923)=1),0,IF(入力表!$F$1951=0,"",入力表!F1935)))</f>
        <v/>
      </c>
      <c r="I1925" s="302"/>
      <c r="J1925" s="303"/>
      <c r="K1925" s="298"/>
      <c r="L1925" s="299"/>
      <c r="M1925" s="299"/>
    </row>
    <row r="1926" spans="1:13" ht="18" hidden="1" customHeight="1" x14ac:dyDescent="0.2">
      <c r="A1926" s="300">
        <f>+入力表!A1936</f>
        <v>0</v>
      </c>
      <c r="B1926" s="301"/>
      <c r="C1926" s="301"/>
      <c r="D1926" s="301"/>
      <c r="E1926" s="302">
        <f>+IF(入力表!F$12=0,入力表!B1936,入力表!J1936)</f>
        <v>0</v>
      </c>
      <c r="F1926" s="302"/>
      <c r="G1926" s="302"/>
      <c r="H1926" s="302" t="str">
        <f>IF(LEN(予定価格!G1924)=0,"",IF(AND(LEN(予定価格!G1924)=1,LEN(予定価格!H1924)=1),0,IF(入力表!$F$1951=0,"",入力表!F1936)))</f>
        <v/>
      </c>
      <c r="I1926" s="302"/>
      <c r="J1926" s="303"/>
      <c r="K1926" s="298"/>
      <c r="L1926" s="299"/>
      <c r="M1926" s="299"/>
    </row>
    <row r="1927" spans="1:13" ht="18" hidden="1" customHeight="1" x14ac:dyDescent="0.2">
      <c r="A1927" s="300">
        <f>+入力表!A1937</f>
        <v>0</v>
      </c>
      <c r="B1927" s="301"/>
      <c r="C1927" s="301"/>
      <c r="D1927" s="301"/>
      <c r="E1927" s="302">
        <f>+IF(入力表!F$12=0,入力表!B1937,入力表!J1937)</f>
        <v>0</v>
      </c>
      <c r="F1927" s="302"/>
      <c r="G1927" s="302"/>
      <c r="H1927" s="302" t="str">
        <f>IF(LEN(予定価格!G1925)=0,"",IF(AND(LEN(予定価格!G1925)=1,LEN(予定価格!H1925)=1),0,IF(入力表!$F$1951=0,"",入力表!F1937)))</f>
        <v/>
      </c>
      <c r="I1927" s="302"/>
      <c r="J1927" s="303"/>
      <c r="K1927" s="298"/>
      <c r="L1927" s="299"/>
      <c r="M1927" s="299"/>
    </row>
    <row r="1928" spans="1:13" ht="18" hidden="1" customHeight="1" x14ac:dyDescent="0.2">
      <c r="A1928" s="300">
        <f>+入力表!A1938</f>
        <v>0</v>
      </c>
      <c r="B1928" s="301"/>
      <c r="C1928" s="301"/>
      <c r="D1928" s="301"/>
      <c r="E1928" s="302">
        <f>+IF(入力表!F$12=0,入力表!B1938,入力表!J1938)</f>
        <v>0</v>
      </c>
      <c r="F1928" s="302"/>
      <c r="G1928" s="302"/>
      <c r="H1928" s="302" t="str">
        <f>IF(LEN(予定価格!G1926)=0,"",IF(AND(LEN(予定価格!G1926)=1,LEN(予定価格!H1926)=1),0,IF(入力表!$F$1951=0,"",入力表!F1938)))</f>
        <v/>
      </c>
      <c r="I1928" s="302"/>
      <c r="J1928" s="303"/>
      <c r="K1928" s="298"/>
      <c r="L1928" s="299"/>
      <c r="M1928" s="299"/>
    </row>
    <row r="1929" spans="1:13" ht="18" hidden="1" customHeight="1" x14ac:dyDescent="0.2">
      <c r="A1929" s="300">
        <f>+入力表!A1939</f>
        <v>0</v>
      </c>
      <c r="B1929" s="301"/>
      <c r="C1929" s="301"/>
      <c r="D1929" s="301"/>
      <c r="E1929" s="302">
        <f>+IF(入力表!F$12=0,入力表!B1939,入力表!J1939)</f>
        <v>0</v>
      </c>
      <c r="F1929" s="302"/>
      <c r="G1929" s="302"/>
      <c r="H1929" s="302" t="str">
        <f>IF(LEN(予定価格!G1927)=0,"",IF(AND(LEN(予定価格!G1927)=1,LEN(予定価格!H1927)=1),0,IF(入力表!$F$1951=0,"",入力表!F1939)))</f>
        <v/>
      </c>
      <c r="I1929" s="302"/>
      <c r="J1929" s="303"/>
      <c r="K1929" s="298"/>
      <c r="L1929" s="299"/>
      <c r="M1929" s="299"/>
    </row>
    <row r="1930" spans="1:13" ht="18" hidden="1" customHeight="1" x14ac:dyDescent="0.2">
      <c r="A1930" s="300">
        <f>+入力表!A1940</f>
        <v>0</v>
      </c>
      <c r="B1930" s="301"/>
      <c r="C1930" s="301"/>
      <c r="D1930" s="301"/>
      <c r="E1930" s="302">
        <f>+IF(入力表!F$12=0,入力表!B1940,入力表!J1940)</f>
        <v>0</v>
      </c>
      <c r="F1930" s="302"/>
      <c r="G1930" s="302"/>
      <c r="H1930" s="302" t="str">
        <f>IF(LEN(予定価格!G1928)=0,"",IF(AND(LEN(予定価格!G1928)=1,LEN(予定価格!H1928)=1),0,IF(入力表!$F$1951=0,"",入力表!F1940)))</f>
        <v/>
      </c>
      <c r="I1930" s="302"/>
      <c r="J1930" s="303"/>
      <c r="K1930" s="298"/>
      <c r="L1930" s="299"/>
      <c r="M1930" s="299"/>
    </row>
    <row r="1931" spans="1:13" ht="18" hidden="1" customHeight="1" x14ac:dyDescent="0.2">
      <c r="A1931" s="300">
        <f>+入力表!A1941</f>
        <v>0</v>
      </c>
      <c r="B1931" s="301"/>
      <c r="C1931" s="301"/>
      <c r="D1931" s="301"/>
      <c r="E1931" s="302">
        <f>+IF(入力表!F$12=0,入力表!B1941,入力表!J1941)</f>
        <v>0</v>
      </c>
      <c r="F1931" s="302"/>
      <c r="G1931" s="302"/>
      <c r="H1931" s="302" t="str">
        <f>IF(LEN(予定価格!G1929)=0,"",IF(AND(LEN(予定価格!G1929)=1,LEN(予定価格!H1929)=1),0,IF(入力表!$F$1951=0,"",入力表!F1941)))</f>
        <v/>
      </c>
      <c r="I1931" s="302"/>
      <c r="J1931" s="303"/>
      <c r="K1931" s="298"/>
      <c r="L1931" s="299"/>
      <c r="M1931" s="299"/>
    </row>
    <row r="1932" spans="1:13" ht="18" hidden="1" customHeight="1" x14ac:dyDescent="0.2">
      <c r="A1932" s="300">
        <f>+入力表!A1942</f>
        <v>0</v>
      </c>
      <c r="B1932" s="301"/>
      <c r="C1932" s="301"/>
      <c r="D1932" s="301"/>
      <c r="E1932" s="302">
        <f>+IF(入力表!F$12=0,入力表!B1942,入力表!J1942)</f>
        <v>0</v>
      </c>
      <c r="F1932" s="302"/>
      <c r="G1932" s="302"/>
      <c r="H1932" s="302" t="str">
        <f>IF(LEN(予定価格!G1930)=0,"",IF(AND(LEN(予定価格!G1930)=1,LEN(予定価格!H1930)=1),0,IF(入力表!$F$1951=0,"",入力表!F1942)))</f>
        <v/>
      </c>
      <c r="I1932" s="302"/>
      <c r="J1932" s="303"/>
      <c r="K1932" s="298"/>
      <c r="L1932" s="299"/>
      <c r="M1932" s="299"/>
    </row>
    <row r="1933" spans="1:13" ht="18" hidden="1" customHeight="1" x14ac:dyDescent="0.2">
      <c r="A1933" s="300">
        <f>+入力表!A1943</f>
        <v>0</v>
      </c>
      <c r="B1933" s="301"/>
      <c r="C1933" s="301"/>
      <c r="D1933" s="301"/>
      <c r="E1933" s="302">
        <f>+IF(入力表!F$12=0,入力表!B1943,入力表!J1943)</f>
        <v>0</v>
      </c>
      <c r="F1933" s="302"/>
      <c r="G1933" s="302"/>
      <c r="H1933" s="302" t="str">
        <f>IF(LEN(予定価格!G1931)=0,"",IF(AND(LEN(予定価格!G1931)=1,LEN(予定価格!H1931)=1),0,IF(入力表!$F$1951=0,"",入力表!F1943)))</f>
        <v/>
      </c>
      <c r="I1933" s="302"/>
      <c r="J1933" s="303"/>
      <c r="K1933" s="298"/>
      <c r="L1933" s="299"/>
      <c r="M1933" s="299"/>
    </row>
    <row r="1934" spans="1:13" ht="18" hidden="1" customHeight="1" x14ac:dyDescent="0.2">
      <c r="A1934" s="300">
        <f>+入力表!A1944</f>
        <v>0</v>
      </c>
      <c r="B1934" s="301"/>
      <c r="C1934" s="301"/>
      <c r="D1934" s="301"/>
      <c r="E1934" s="302">
        <f>+IF(入力表!F$12=0,入力表!B1944,入力表!J1944)</f>
        <v>0</v>
      </c>
      <c r="F1934" s="302"/>
      <c r="G1934" s="302"/>
      <c r="H1934" s="302" t="str">
        <f>IF(LEN(予定価格!G1932)=0,"",IF(AND(LEN(予定価格!G1932)=1,LEN(予定価格!H1932)=1),0,IF(入力表!$F$1951=0,"",入力表!F1944)))</f>
        <v/>
      </c>
      <c r="I1934" s="302"/>
      <c r="J1934" s="303"/>
      <c r="K1934" s="298"/>
      <c r="L1934" s="299"/>
      <c r="M1934" s="299"/>
    </row>
    <row r="1935" spans="1:13" ht="18" hidden="1" customHeight="1" x14ac:dyDescent="0.2">
      <c r="A1935" s="300">
        <f>+入力表!A1945</f>
        <v>0</v>
      </c>
      <c r="B1935" s="301"/>
      <c r="C1935" s="301"/>
      <c r="D1935" s="301"/>
      <c r="E1935" s="302">
        <f>+IF(入力表!F$12=0,入力表!B1945,入力表!J1945)</f>
        <v>0</v>
      </c>
      <c r="F1935" s="302"/>
      <c r="G1935" s="302"/>
      <c r="H1935" s="302" t="str">
        <f>IF(LEN(予定価格!G1933)=0,"",IF(AND(LEN(予定価格!G1933)=1,LEN(予定価格!H1933)=1),0,IF(入力表!$F$1951=0,"",入力表!F1945)))</f>
        <v/>
      </c>
      <c r="I1935" s="302"/>
      <c r="J1935" s="303"/>
      <c r="K1935" s="298"/>
      <c r="L1935" s="299"/>
      <c r="M1935" s="299"/>
    </row>
    <row r="1936" spans="1:13" ht="18" hidden="1" customHeight="1" x14ac:dyDescent="0.2">
      <c r="A1936" s="300">
        <f>+入力表!A1946</f>
        <v>0</v>
      </c>
      <c r="B1936" s="301"/>
      <c r="C1936" s="301"/>
      <c r="D1936" s="301"/>
      <c r="E1936" s="302">
        <f>+IF(入力表!F$12=0,入力表!B1946,入力表!J1946)</f>
        <v>0</v>
      </c>
      <c r="F1936" s="302"/>
      <c r="G1936" s="302"/>
      <c r="H1936" s="302" t="str">
        <f>IF(LEN(予定価格!G1934)=0,"",IF(AND(LEN(予定価格!G1934)=1,LEN(予定価格!H1934)=1),0,IF(入力表!$F$1951=0,"",入力表!F1946)))</f>
        <v/>
      </c>
      <c r="I1936" s="302"/>
      <c r="J1936" s="303"/>
      <c r="K1936" s="298"/>
      <c r="L1936" s="299"/>
      <c r="M1936" s="299"/>
    </row>
    <row r="1937" spans="1:13" ht="18" hidden="1" customHeight="1" x14ac:dyDescent="0.2">
      <c r="A1937" s="300">
        <f>+入力表!A1947</f>
        <v>0</v>
      </c>
      <c r="B1937" s="301"/>
      <c r="C1937" s="301"/>
      <c r="D1937" s="301"/>
      <c r="E1937" s="302">
        <f>+IF(入力表!F$12=0,入力表!B1947,入力表!J1947)</f>
        <v>0</v>
      </c>
      <c r="F1937" s="302"/>
      <c r="G1937" s="302"/>
      <c r="H1937" s="302" t="str">
        <f>IF(LEN(予定価格!G1935)=0,"",IF(AND(LEN(予定価格!G1935)=1,LEN(予定価格!H1935)=1),0,IF(入力表!$F$1951=0,"",入力表!F1947)))</f>
        <v/>
      </c>
      <c r="I1937" s="302"/>
      <c r="J1937" s="303"/>
      <c r="K1937" s="298"/>
      <c r="L1937" s="299"/>
      <c r="M1937" s="299"/>
    </row>
    <row r="1938" spans="1:13" ht="18" hidden="1" customHeight="1" x14ac:dyDescent="0.2">
      <c r="A1938" s="300">
        <f>+入力表!A1948</f>
        <v>0</v>
      </c>
      <c r="B1938" s="301"/>
      <c r="C1938" s="301"/>
      <c r="D1938" s="301"/>
      <c r="E1938" s="302">
        <f>+IF(入力表!F$12=0,入力表!B1948,入力表!J1948)</f>
        <v>0</v>
      </c>
      <c r="F1938" s="302"/>
      <c r="G1938" s="302"/>
      <c r="H1938" s="302" t="str">
        <f>IF(LEN(予定価格!G1936)=0,"",IF(AND(LEN(予定価格!G1936)=1,LEN(予定価格!H1936)=1),0,IF(入力表!$F$1951=0,"",入力表!F1948)))</f>
        <v/>
      </c>
      <c r="I1938" s="302"/>
      <c r="J1938" s="303"/>
      <c r="K1938" s="298"/>
      <c r="L1938" s="299"/>
      <c r="M1938" s="299"/>
    </row>
    <row r="1939" spans="1:13" ht="18" hidden="1" customHeight="1" x14ac:dyDescent="0.2">
      <c r="A1939" s="300">
        <f>+入力表!A1949</f>
        <v>0</v>
      </c>
      <c r="B1939" s="301"/>
      <c r="C1939" s="301"/>
      <c r="D1939" s="301"/>
      <c r="E1939" s="302">
        <f>+IF(入力表!F$12=0,入力表!B1949,入力表!J1949)</f>
        <v>0</v>
      </c>
      <c r="F1939" s="302"/>
      <c r="G1939" s="302"/>
      <c r="H1939" s="302" t="str">
        <f>IF(LEN(予定価格!G1937)=0,"",IF(AND(LEN(予定価格!G1937)=1,LEN(予定価格!H1937)=1),0,IF(入力表!$F$1951=0,"",入力表!F1949)))</f>
        <v/>
      </c>
      <c r="I1939" s="302"/>
      <c r="J1939" s="303"/>
      <c r="K1939" s="298"/>
      <c r="L1939" s="299"/>
      <c r="M1939" s="299"/>
    </row>
    <row r="1940" spans="1:13" ht="18" customHeight="1" x14ac:dyDescent="0.2">
      <c r="A1940" s="300">
        <f>+入力表!A1950</f>
        <v>0</v>
      </c>
      <c r="B1940" s="301"/>
      <c r="C1940" s="301"/>
      <c r="D1940" s="301"/>
      <c r="E1940" s="302">
        <f>+IF(入力表!F$12=0,入力表!B1950,入力表!J1950)</f>
        <v>0</v>
      </c>
      <c r="F1940" s="302"/>
      <c r="G1940" s="302"/>
      <c r="H1940" s="302" t="str">
        <f>IF(LEN(予定価格!G1938)=0,"",IF(AND(LEN(予定価格!G1938)=1,LEN(予定価格!H1938)=1),0,IF(入力表!$F$1951=0,"",入力表!F1950)))</f>
        <v/>
      </c>
      <c r="I1940" s="302"/>
      <c r="J1940" s="303"/>
      <c r="K1940" s="298"/>
      <c r="L1940" s="299"/>
      <c r="M1940" s="299"/>
    </row>
    <row r="1941" spans="1:13" ht="18" customHeight="1" x14ac:dyDescent="0.2">
      <c r="A1941" s="300" t="str">
        <f>+入力表!A1951</f>
        <v>計</v>
      </c>
      <c r="B1941" s="301"/>
      <c r="C1941" s="301"/>
      <c r="D1941" s="301"/>
      <c r="E1941" s="302">
        <f>+IF(入力表!F$12=0,入力表!B1951,入力表!J1951)</f>
        <v>40000000</v>
      </c>
      <c r="F1941" s="302"/>
      <c r="G1941" s="302"/>
      <c r="H1941" s="302">
        <f>IF(LEN(予定価格!G1939)=0,"",IF(AND(LEN(予定価格!G1939)=1,LEN(予定価格!H1939)=1),0,IF(入力表!$F$1951=0,"",入力表!F1951)))</f>
        <v>0</v>
      </c>
      <c r="I1941" s="302"/>
      <c r="J1941" s="303"/>
      <c r="K1941" s="254"/>
      <c r="L1941" s="253"/>
      <c r="M1941" s="253"/>
    </row>
    <row r="1942" spans="1:13" ht="18" customHeight="1" x14ac:dyDescent="0.2">
      <c r="A1942" s="316">
        <f>+入力表!A1952</f>
        <v>0</v>
      </c>
      <c r="B1942" s="317"/>
      <c r="C1942" s="317"/>
      <c r="D1942" s="318"/>
      <c r="E1942" s="309">
        <f>+IF(入力表!F1952=0,入力表!B1952,入力表!J1952)</f>
        <v>0</v>
      </c>
      <c r="F1942" s="310"/>
      <c r="G1942" s="319"/>
      <c r="H1942" s="309" t="str">
        <f>IF(入力表!$F$1951=0,"",入力表!F1952)</f>
        <v/>
      </c>
      <c r="I1942" s="310"/>
      <c r="J1942" s="311"/>
    </row>
    <row r="1943" spans="1:13" ht="18" customHeight="1" x14ac:dyDescent="0.2">
      <c r="A1943" s="316" t="str">
        <f>+入力表!A1953</f>
        <v>消費税及び地方消費税相当額</v>
      </c>
      <c r="B1943" s="317"/>
      <c r="C1943" s="317"/>
      <c r="D1943" s="318"/>
      <c r="E1943" s="309">
        <f>+IF(入力表!F1953=0,入力表!B1953,入力表!J1953)</f>
        <v>4000000</v>
      </c>
      <c r="F1943" s="310"/>
      <c r="G1943" s="319"/>
      <c r="H1943" s="309" t="str">
        <f>IF(入力表!$F$1951=0,"",入力表!F1953)</f>
        <v/>
      </c>
      <c r="I1943" s="310"/>
      <c r="J1943" s="311"/>
      <c r="L1943" s="55">
        <f>SUM(L9:L428)</f>
        <v>4000000</v>
      </c>
    </row>
    <row r="1944" spans="1:13" ht="18" customHeight="1" x14ac:dyDescent="0.2">
      <c r="A1944" s="316">
        <f>+入力表!A1954</f>
        <v>0</v>
      </c>
      <c r="B1944" s="317"/>
      <c r="C1944" s="317"/>
      <c r="D1944" s="318"/>
      <c r="E1944" s="309">
        <f>+IF(入力表!F1954=0,入力表!B1954,入力表!J1954)</f>
        <v>0</v>
      </c>
      <c r="F1944" s="310"/>
      <c r="G1944" s="319"/>
      <c r="H1944" s="309" t="str">
        <f>IF(入力表!$F$1951=0,"",入力表!F1954)</f>
        <v/>
      </c>
      <c r="I1944" s="310"/>
      <c r="J1944" s="311"/>
    </row>
    <row r="1945" spans="1:13" ht="18" customHeight="1" x14ac:dyDescent="0.2">
      <c r="A1945" s="316" t="str">
        <f>+入力表!A1955</f>
        <v>合計</v>
      </c>
      <c r="B1945" s="317"/>
      <c r="C1945" s="317"/>
      <c r="D1945" s="318"/>
      <c r="E1945" s="306">
        <f>IF(入力表!F12=0,IF(入力表!B12=入力表!B1955,入力表!B1955,"                   ERR"),IF(入力表!F12=入力表!F1955,入力表!F1955,"                   ERR"))</f>
        <v>44000000</v>
      </c>
      <c r="F1945" s="307"/>
      <c r="G1945" s="326"/>
      <c r="H1945" s="306" t="str">
        <f>IF(入力表!F12=入力表!F1955,IF(入力表!$F$1951=0,"",入力表!F1955),"             ERR")</f>
        <v/>
      </c>
      <c r="I1945" s="307"/>
      <c r="J1945" s="308"/>
      <c r="M1945" s="56">
        <f>SUM(M9:M428)</f>
        <v>44000000</v>
      </c>
    </row>
    <row r="1946" spans="1:13" ht="18" customHeight="1" thickBot="1" x14ac:dyDescent="0.25">
      <c r="A1946" s="300">
        <f>+入力表!A1956</f>
        <v>0</v>
      </c>
      <c r="B1946" s="301"/>
      <c r="C1946" s="301"/>
      <c r="D1946" s="325"/>
      <c r="E1946" s="327"/>
      <c r="F1946" s="327"/>
      <c r="G1946" s="328"/>
      <c r="H1946" s="126"/>
      <c r="I1946" s="127"/>
      <c r="J1946" s="140"/>
    </row>
    <row r="1947" spans="1:13" ht="18" customHeight="1" x14ac:dyDescent="0.2">
      <c r="A1947" s="312" t="s">
        <v>15</v>
      </c>
      <c r="B1947" s="313"/>
      <c r="C1947" s="313"/>
      <c r="D1947" s="313"/>
      <c r="E1947" s="313"/>
      <c r="F1947" s="313"/>
      <c r="G1947" s="313"/>
      <c r="H1947" s="314"/>
      <c r="I1947" s="314"/>
      <c r="J1947" s="315"/>
    </row>
    <row r="1948" spans="1:13" ht="18" customHeight="1" x14ac:dyDescent="0.2">
      <c r="A1948" s="129" t="s">
        <v>111</v>
      </c>
      <c r="B1948" s="231" t="str">
        <f>入力表!J6</f>
        <v>川元正博</v>
      </c>
      <c r="C1948" s="321" t="s">
        <v>13</v>
      </c>
      <c r="D1948" s="321"/>
      <c r="E1948" s="130"/>
      <c r="F1948" s="232" t="s">
        <v>109</v>
      </c>
      <c r="G1948" s="232" t="str">
        <f>入力表!H3</f>
        <v>堀田裕紀</v>
      </c>
      <c r="H1948" s="323" t="s">
        <v>94</v>
      </c>
      <c r="I1948" s="324"/>
      <c r="J1948" s="131" t="str">
        <f>入力表!F6</f>
        <v>無し</v>
      </c>
    </row>
    <row r="1949" spans="1:13" ht="18" customHeight="1" x14ac:dyDescent="0.2">
      <c r="A1949" s="129" t="s">
        <v>11</v>
      </c>
      <c r="B1949" s="132">
        <f>IF(入力表!B12=0,0,ROUNDDOWN(入力表!B12/予定価格!B1943,4))</f>
        <v>0.88880000000000003</v>
      </c>
      <c r="C1949" s="322" t="s">
        <v>93</v>
      </c>
      <c r="D1949" s="322"/>
      <c r="E1949" s="215" t="str">
        <f>入力表!J5</f>
        <v>2021年度</v>
      </c>
      <c r="F1949" s="232" t="s">
        <v>67</v>
      </c>
      <c r="G1949" s="232" t="str">
        <f>入力表!H4</f>
        <v>堀田裕紀</v>
      </c>
      <c r="H1949" s="321" t="s">
        <v>95</v>
      </c>
      <c r="I1949" s="321"/>
      <c r="J1949" s="131" t="str">
        <f>入力表!H6</f>
        <v>随意契約</v>
      </c>
    </row>
    <row r="1950" spans="1:13" ht="18" customHeight="1" x14ac:dyDescent="0.2">
      <c r="A1950" s="129" t="s">
        <v>12</v>
      </c>
      <c r="B1950" s="133"/>
      <c r="C1950" s="321" t="s">
        <v>156</v>
      </c>
      <c r="D1950" s="321"/>
      <c r="E1950" s="138" t="str">
        <f>入力表!F9</f>
        <v>無し</v>
      </c>
      <c r="F1950" s="232" t="s">
        <v>76</v>
      </c>
      <c r="G1950" s="232" t="str">
        <f>入力表!H5</f>
        <v>鹿島浩</v>
      </c>
      <c r="H1950" s="321" t="s">
        <v>113</v>
      </c>
      <c r="I1950" s="321"/>
      <c r="J1950" s="131" t="str">
        <f>入力表!F7</f>
        <v>無し</v>
      </c>
    </row>
    <row r="1951" spans="1:13" ht="18" customHeight="1" thickBot="1" x14ac:dyDescent="0.25">
      <c r="A1951" s="134" t="s">
        <v>155</v>
      </c>
      <c r="B1951" s="135"/>
      <c r="C1951" s="320" t="s">
        <v>96</v>
      </c>
      <c r="D1951" s="320"/>
      <c r="E1951" s="136"/>
      <c r="F1951" s="139" t="s">
        <v>233</v>
      </c>
      <c r="G1951" s="139" t="str">
        <f>入力表!J7</f>
        <v>M2211002</v>
      </c>
      <c r="H1951" s="320" t="s">
        <v>75</v>
      </c>
      <c r="I1951" s="320"/>
      <c r="J1951" s="137" t="str">
        <f>入力表!F8</f>
        <v>無し</v>
      </c>
    </row>
    <row r="1952" spans="1:13" ht="20.149999999999999" customHeight="1" thickBot="1" x14ac:dyDescent="0.25">
      <c r="A1952" s="329" t="s">
        <v>97</v>
      </c>
      <c r="B1952" s="329"/>
      <c r="C1952" s="329"/>
      <c r="D1952" s="329"/>
      <c r="E1952" s="329"/>
      <c r="F1952" s="128"/>
      <c r="G1952" s="128"/>
      <c r="H1952" s="304" t="s">
        <v>89</v>
      </c>
      <c r="I1952" s="305"/>
      <c r="J1952" s="146" t="str">
        <f>入力表!F10</f>
        <v>建築設計・監理（一級）</v>
      </c>
    </row>
    <row r="1953" spans="1:10" ht="20.149999999999999" customHeight="1" x14ac:dyDescent="0.2">
      <c r="A1953" s="63" t="s">
        <v>88</v>
      </c>
      <c r="B1953" s="1"/>
      <c r="C1953" s="1"/>
      <c r="D1953" s="1"/>
      <c r="E1953" s="1"/>
      <c r="F1953" s="1"/>
      <c r="G1953" s="1"/>
      <c r="H1953" s="1"/>
      <c r="I1953" s="1"/>
      <c r="J1953" s="1"/>
    </row>
    <row r="1954" spans="1:10" ht="20.149999999999999" customHeight="1" x14ac:dyDescent="0.2">
      <c r="A1954" s="62" t="s">
        <v>74</v>
      </c>
      <c r="B1954" s="1"/>
      <c r="C1954" s="1"/>
      <c r="D1954" s="1"/>
      <c r="E1954" s="1"/>
      <c r="F1954" s="1"/>
      <c r="G1954" s="1"/>
      <c r="H1954" s="1"/>
      <c r="I1954" s="1"/>
      <c r="J1954" s="1"/>
    </row>
    <row r="1955" spans="1:10" ht="20.149999999999999" customHeight="1" x14ac:dyDescent="0.2">
      <c r="A1955" s="1"/>
      <c r="B1955" s="1"/>
      <c r="C1955" s="1"/>
      <c r="D1955" s="1"/>
      <c r="E1955" s="1"/>
      <c r="F1955" s="1"/>
      <c r="G1955" s="1"/>
      <c r="H1955" s="1"/>
      <c r="I1955" s="1"/>
      <c r="J1955" s="1"/>
    </row>
    <row r="1956" spans="1:10" ht="20.149999999999999" customHeight="1" x14ac:dyDescent="0.2">
      <c r="A1956" s="1"/>
      <c r="B1956" s="1"/>
      <c r="C1956" s="1"/>
      <c r="D1956" s="1"/>
      <c r="E1956" s="1"/>
      <c r="F1956" s="1"/>
      <c r="G1956" s="1"/>
      <c r="H1956" s="1"/>
      <c r="I1956" s="1"/>
      <c r="J1956" s="1"/>
    </row>
    <row r="1957" spans="1:10" ht="20.149999999999999" customHeight="1" x14ac:dyDescent="0.2">
      <c r="A1957" s="1"/>
      <c r="B1957" s="1"/>
      <c r="C1957" s="1"/>
      <c r="D1957" s="1"/>
      <c r="E1957" s="1"/>
      <c r="F1957" s="1"/>
      <c r="G1957" s="1"/>
      <c r="H1957" s="1"/>
      <c r="I1957" s="1"/>
      <c r="J1957" s="1"/>
    </row>
    <row r="1958" spans="1:10" ht="20.149999999999999" customHeight="1" x14ac:dyDescent="0.2">
      <c r="A1958" s="1"/>
      <c r="B1958" s="1"/>
      <c r="C1958" s="1"/>
      <c r="D1958" s="1"/>
      <c r="E1958" s="1"/>
      <c r="F1958" s="1"/>
      <c r="G1958" s="1"/>
      <c r="H1958" s="1"/>
      <c r="I1958" s="1"/>
      <c r="J1958" s="1"/>
    </row>
    <row r="1959" spans="1:10" ht="20.149999999999999" customHeight="1" x14ac:dyDescent="0.2">
      <c r="A1959" s="1"/>
      <c r="B1959" s="1"/>
      <c r="C1959" s="1"/>
      <c r="D1959" s="1"/>
      <c r="E1959" s="1"/>
      <c r="F1959" s="1"/>
      <c r="G1959" s="1"/>
      <c r="H1959" s="1"/>
      <c r="I1959" s="1"/>
      <c r="J1959" s="1"/>
    </row>
    <row r="1960" spans="1:10" ht="20.149999999999999" customHeight="1" x14ac:dyDescent="0.2">
      <c r="A1960" s="1"/>
      <c r="B1960" s="1"/>
      <c r="C1960" s="1"/>
      <c r="D1960" s="1"/>
      <c r="E1960" s="1"/>
      <c r="F1960" s="1"/>
      <c r="G1960" s="1"/>
      <c r="H1960" s="1"/>
      <c r="I1960" s="1"/>
      <c r="J1960" s="1"/>
    </row>
    <row r="1961" spans="1:10" ht="20.149999999999999" customHeight="1" x14ac:dyDescent="0.2">
      <c r="A1961" s="1"/>
      <c r="B1961" s="1"/>
      <c r="C1961" s="1"/>
      <c r="D1961" s="1"/>
      <c r="E1961" s="1"/>
      <c r="F1961" s="1"/>
      <c r="G1961" s="1"/>
      <c r="H1961" s="1"/>
      <c r="I1961" s="1"/>
      <c r="J1961" s="1"/>
    </row>
    <row r="1962" spans="1:10" ht="20.149999999999999" customHeight="1" x14ac:dyDescent="0.2">
      <c r="A1962" s="1"/>
      <c r="B1962" s="1"/>
      <c r="C1962" s="1"/>
      <c r="D1962" s="1"/>
      <c r="E1962" s="1"/>
      <c r="F1962" s="1"/>
      <c r="G1962" s="1"/>
      <c r="H1962" s="1"/>
      <c r="I1962" s="1"/>
      <c r="J1962" s="1"/>
    </row>
    <row r="1963" spans="1:10" ht="20.149999999999999" customHeight="1" x14ac:dyDescent="0.2">
      <c r="A1963" s="1"/>
      <c r="B1963" s="1"/>
      <c r="C1963" s="1"/>
      <c r="D1963" s="1"/>
      <c r="E1963" s="1"/>
      <c r="F1963" s="1"/>
      <c r="G1963" s="1"/>
      <c r="H1963" s="1"/>
      <c r="I1963" s="1"/>
      <c r="J1963" s="1"/>
    </row>
    <row r="1964" spans="1:10" ht="20.149999999999999" customHeight="1" x14ac:dyDescent="0.2">
      <c r="A1964" s="1"/>
      <c r="B1964" s="1"/>
      <c r="C1964" s="1"/>
      <c r="D1964" s="1"/>
      <c r="E1964" s="1"/>
      <c r="F1964" s="1"/>
      <c r="G1964" s="1"/>
      <c r="H1964" s="1"/>
      <c r="I1964" s="1"/>
      <c r="J1964" s="1"/>
    </row>
    <row r="1965" spans="1:10" ht="20.149999999999999" customHeight="1" x14ac:dyDescent="0.2">
      <c r="A1965" s="1"/>
      <c r="B1965" s="1"/>
      <c r="C1965" s="1"/>
      <c r="D1965" s="1"/>
      <c r="E1965" s="1"/>
      <c r="F1965" s="1"/>
      <c r="G1965" s="1"/>
      <c r="H1965" s="1"/>
      <c r="I1965" s="1"/>
      <c r="J1965" s="1"/>
    </row>
    <row r="1966" spans="1:10" ht="20.149999999999999" customHeight="1" x14ac:dyDescent="0.2"/>
    <row r="1967" spans="1:10" ht="20.149999999999999" customHeight="1" x14ac:dyDescent="0.2"/>
    <row r="1968" spans="1:10" ht="20.149999999999999" customHeight="1" x14ac:dyDescent="0.2"/>
    <row r="1969" ht="20.149999999999999" customHeight="1" x14ac:dyDescent="0.2"/>
    <row r="1970" ht="20.149999999999999" customHeight="1" x14ac:dyDescent="0.2"/>
  </sheetData>
  <mergeCells count="5977">
    <mergeCell ref="H841:J841"/>
    <mergeCell ref="H842:J842"/>
    <mergeCell ref="H843:J843"/>
    <mergeCell ref="H844:J844"/>
    <mergeCell ref="H845:J845"/>
    <mergeCell ref="H846:J846"/>
    <mergeCell ref="H847:J847"/>
    <mergeCell ref="H820:J820"/>
    <mergeCell ref="H821:J821"/>
    <mergeCell ref="H822:J822"/>
    <mergeCell ref="H823:J823"/>
    <mergeCell ref="H824:J824"/>
    <mergeCell ref="H825:J825"/>
    <mergeCell ref="H826:J826"/>
    <mergeCell ref="H827:J827"/>
    <mergeCell ref="H828:J828"/>
    <mergeCell ref="H829:J829"/>
    <mergeCell ref="H830:J830"/>
    <mergeCell ref="H831:J831"/>
    <mergeCell ref="H832:J832"/>
    <mergeCell ref="H833:J833"/>
    <mergeCell ref="H834:J834"/>
    <mergeCell ref="H835:J835"/>
    <mergeCell ref="H836:J836"/>
    <mergeCell ref="H807:J807"/>
    <mergeCell ref="H808:J808"/>
    <mergeCell ref="H809:J809"/>
    <mergeCell ref="H810:J810"/>
    <mergeCell ref="H811:J811"/>
    <mergeCell ref="H812:J812"/>
    <mergeCell ref="H813:J813"/>
    <mergeCell ref="H814:J814"/>
    <mergeCell ref="H815:J815"/>
    <mergeCell ref="H816:J816"/>
    <mergeCell ref="H817:J817"/>
    <mergeCell ref="H818:J818"/>
    <mergeCell ref="H819:J819"/>
    <mergeCell ref="H837:J837"/>
    <mergeCell ref="H838:J838"/>
    <mergeCell ref="H839:J839"/>
    <mergeCell ref="H840:J840"/>
    <mergeCell ref="H790:J790"/>
    <mergeCell ref="H791:J791"/>
    <mergeCell ref="H792:J792"/>
    <mergeCell ref="H793:J793"/>
    <mergeCell ref="H794:J794"/>
    <mergeCell ref="H795:J795"/>
    <mergeCell ref="H796:J796"/>
    <mergeCell ref="H797:J797"/>
    <mergeCell ref="H798:J798"/>
    <mergeCell ref="H799:J799"/>
    <mergeCell ref="H800:J800"/>
    <mergeCell ref="H801:J801"/>
    <mergeCell ref="H802:J802"/>
    <mergeCell ref="H803:J803"/>
    <mergeCell ref="H804:J804"/>
    <mergeCell ref="H805:J805"/>
    <mergeCell ref="H806:J806"/>
    <mergeCell ref="H773:J773"/>
    <mergeCell ref="H774:J774"/>
    <mergeCell ref="H775:J775"/>
    <mergeCell ref="H776:J776"/>
    <mergeCell ref="H777:J777"/>
    <mergeCell ref="H778:J778"/>
    <mergeCell ref="H779:J779"/>
    <mergeCell ref="H780:J780"/>
    <mergeCell ref="H781:J781"/>
    <mergeCell ref="H782:J782"/>
    <mergeCell ref="H783:J783"/>
    <mergeCell ref="H784:J784"/>
    <mergeCell ref="H785:J785"/>
    <mergeCell ref="H786:J786"/>
    <mergeCell ref="H787:J787"/>
    <mergeCell ref="H788:J788"/>
    <mergeCell ref="H789:J789"/>
    <mergeCell ref="H756:J756"/>
    <mergeCell ref="H757:J757"/>
    <mergeCell ref="H758:J758"/>
    <mergeCell ref="H759:J759"/>
    <mergeCell ref="H760:J760"/>
    <mergeCell ref="H761:J761"/>
    <mergeCell ref="H762:J762"/>
    <mergeCell ref="H763:J763"/>
    <mergeCell ref="H764:J764"/>
    <mergeCell ref="H765:J765"/>
    <mergeCell ref="H766:J766"/>
    <mergeCell ref="H767:J767"/>
    <mergeCell ref="H768:J768"/>
    <mergeCell ref="H769:J769"/>
    <mergeCell ref="H770:J770"/>
    <mergeCell ref="H771:J771"/>
    <mergeCell ref="H772:J772"/>
    <mergeCell ref="H739:J739"/>
    <mergeCell ref="H740:J740"/>
    <mergeCell ref="H741:J741"/>
    <mergeCell ref="H742:J742"/>
    <mergeCell ref="H743:J743"/>
    <mergeCell ref="H744:J744"/>
    <mergeCell ref="H745:J745"/>
    <mergeCell ref="H746:J746"/>
    <mergeCell ref="H747:J747"/>
    <mergeCell ref="H748:J748"/>
    <mergeCell ref="H749:J749"/>
    <mergeCell ref="H750:J750"/>
    <mergeCell ref="H751:J751"/>
    <mergeCell ref="H752:J752"/>
    <mergeCell ref="H753:J753"/>
    <mergeCell ref="H754:J754"/>
    <mergeCell ref="H755:J755"/>
    <mergeCell ref="H722:J722"/>
    <mergeCell ref="H723:J723"/>
    <mergeCell ref="H724:J724"/>
    <mergeCell ref="H725:J725"/>
    <mergeCell ref="H726:J726"/>
    <mergeCell ref="H727:J727"/>
    <mergeCell ref="H728:J728"/>
    <mergeCell ref="H729:J729"/>
    <mergeCell ref="H730:J730"/>
    <mergeCell ref="H731:J731"/>
    <mergeCell ref="H732:J732"/>
    <mergeCell ref="H733:J733"/>
    <mergeCell ref="H734:J734"/>
    <mergeCell ref="H735:J735"/>
    <mergeCell ref="H736:J736"/>
    <mergeCell ref="H737:J737"/>
    <mergeCell ref="H738:J738"/>
    <mergeCell ref="H705:J705"/>
    <mergeCell ref="H706:J706"/>
    <mergeCell ref="H707:J707"/>
    <mergeCell ref="H708:J708"/>
    <mergeCell ref="H709:J709"/>
    <mergeCell ref="H710:J710"/>
    <mergeCell ref="H711:J711"/>
    <mergeCell ref="H712:J712"/>
    <mergeCell ref="H713:J713"/>
    <mergeCell ref="H714:J714"/>
    <mergeCell ref="H715:J715"/>
    <mergeCell ref="H716:J716"/>
    <mergeCell ref="H717:J717"/>
    <mergeCell ref="H718:J718"/>
    <mergeCell ref="H719:J719"/>
    <mergeCell ref="H720:J720"/>
    <mergeCell ref="H721:J721"/>
    <mergeCell ref="H688:J688"/>
    <mergeCell ref="H689:J689"/>
    <mergeCell ref="H690:J690"/>
    <mergeCell ref="H691:J691"/>
    <mergeCell ref="H692:J692"/>
    <mergeCell ref="H693:J693"/>
    <mergeCell ref="H694:J694"/>
    <mergeCell ref="H695:J695"/>
    <mergeCell ref="H696:J696"/>
    <mergeCell ref="H697:J697"/>
    <mergeCell ref="H698:J698"/>
    <mergeCell ref="H699:J699"/>
    <mergeCell ref="H700:J700"/>
    <mergeCell ref="H701:J701"/>
    <mergeCell ref="H702:J702"/>
    <mergeCell ref="H703:J703"/>
    <mergeCell ref="H704:J704"/>
    <mergeCell ref="H671:J671"/>
    <mergeCell ref="H672:J672"/>
    <mergeCell ref="H673:J673"/>
    <mergeCell ref="H674:J674"/>
    <mergeCell ref="H675:J675"/>
    <mergeCell ref="H676:J676"/>
    <mergeCell ref="H677:J677"/>
    <mergeCell ref="H678:J678"/>
    <mergeCell ref="H679:J679"/>
    <mergeCell ref="H680:J680"/>
    <mergeCell ref="H681:J681"/>
    <mergeCell ref="H682:J682"/>
    <mergeCell ref="H683:J683"/>
    <mergeCell ref="H684:J684"/>
    <mergeCell ref="H685:J685"/>
    <mergeCell ref="H686:J686"/>
    <mergeCell ref="H687:J687"/>
    <mergeCell ref="H654:J654"/>
    <mergeCell ref="H655:J655"/>
    <mergeCell ref="H656:J656"/>
    <mergeCell ref="H657:J657"/>
    <mergeCell ref="H658:J658"/>
    <mergeCell ref="H659:J659"/>
    <mergeCell ref="H660:J660"/>
    <mergeCell ref="H661:J661"/>
    <mergeCell ref="H662:J662"/>
    <mergeCell ref="H663:J663"/>
    <mergeCell ref="H664:J664"/>
    <mergeCell ref="H665:J665"/>
    <mergeCell ref="H666:J666"/>
    <mergeCell ref="H667:J667"/>
    <mergeCell ref="H668:J668"/>
    <mergeCell ref="H669:J669"/>
    <mergeCell ref="H670:J670"/>
    <mergeCell ref="H637:J637"/>
    <mergeCell ref="H638:J638"/>
    <mergeCell ref="H639:J639"/>
    <mergeCell ref="H640:J640"/>
    <mergeCell ref="H641:J641"/>
    <mergeCell ref="H642:J642"/>
    <mergeCell ref="H643:J643"/>
    <mergeCell ref="H644:J644"/>
    <mergeCell ref="H645:J645"/>
    <mergeCell ref="H646:J646"/>
    <mergeCell ref="H647:J647"/>
    <mergeCell ref="H648:J648"/>
    <mergeCell ref="H649:J649"/>
    <mergeCell ref="H650:J650"/>
    <mergeCell ref="H651:J651"/>
    <mergeCell ref="H652:J652"/>
    <mergeCell ref="H653:J653"/>
    <mergeCell ref="H620:J620"/>
    <mergeCell ref="H621:J621"/>
    <mergeCell ref="H622:J622"/>
    <mergeCell ref="H623:J623"/>
    <mergeCell ref="H624:J624"/>
    <mergeCell ref="H625:J625"/>
    <mergeCell ref="H626:J626"/>
    <mergeCell ref="H627:J627"/>
    <mergeCell ref="H628:J628"/>
    <mergeCell ref="H629:J629"/>
    <mergeCell ref="H630:J630"/>
    <mergeCell ref="H631:J631"/>
    <mergeCell ref="H632:J632"/>
    <mergeCell ref="H633:J633"/>
    <mergeCell ref="H634:J634"/>
    <mergeCell ref="H635:J635"/>
    <mergeCell ref="H636:J636"/>
    <mergeCell ref="H603:J603"/>
    <mergeCell ref="H604:J604"/>
    <mergeCell ref="H605:J605"/>
    <mergeCell ref="H606:J606"/>
    <mergeCell ref="H607:J607"/>
    <mergeCell ref="H608:J608"/>
    <mergeCell ref="H609:J609"/>
    <mergeCell ref="H610:J610"/>
    <mergeCell ref="H611:J611"/>
    <mergeCell ref="H612:J612"/>
    <mergeCell ref="H613:J613"/>
    <mergeCell ref="H614:J614"/>
    <mergeCell ref="H615:J615"/>
    <mergeCell ref="H616:J616"/>
    <mergeCell ref="H617:J617"/>
    <mergeCell ref="H618:J618"/>
    <mergeCell ref="H619:J619"/>
    <mergeCell ref="H586:J586"/>
    <mergeCell ref="H587:J587"/>
    <mergeCell ref="H588:J588"/>
    <mergeCell ref="H589:J589"/>
    <mergeCell ref="H590:J590"/>
    <mergeCell ref="H591:J591"/>
    <mergeCell ref="H592:J592"/>
    <mergeCell ref="H593:J593"/>
    <mergeCell ref="H594:J594"/>
    <mergeCell ref="H595:J595"/>
    <mergeCell ref="H596:J596"/>
    <mergeCell ref="H597:J597"/>
    <mergeCell ref="H598:J598"/>
    <mergeCell ref="H599:J599"/>
    <mergeCell ref="H600:J600"/>
    <mergeCell ref="H601:J601"/>
    <mergeCell ref="H602:J602"/>
    <mergeCell ref="H569:J569"/>
    <mergeCell ref="H570:J570"/>
    <mergeCell ref="H571:J571"/>
    <mergeCell ref="H572:J572"/>
    <mergeCell ref="H573:J573"/>
    <mergeCell ref="H574:J574"/>
    <mergeCell ref="H575:J575"/>
    <mergeCell ref="H576:J576"/>
    <mergeCell ref="H577:J577"/>
    <mergeCell ref="H578:J578"/>
    <mergeCell ref="H579:J579"/>
    <mergeCell ref="H580:J580"/>
    <mergeCell ref="H581:J581"/>
    <mergeCell ref="H582:J582"/>
    <mergeCell ref="H583:J583"/>
    <mergeCell ref="H584:J584"/>
    <mergeCell ref="H585:J585"/>
    <mergeCell ref="H552:J552"/>
    <mergeCell ref="H553:J553"/>
    <mergeCell ref="H554:J554"/>
    <mergeCell ref="H555:J555"/>
    <mergeCell ref="H556:J556"/>
    <mergeCell ref="H557:J557"/>
    <mergeCell ref="H558:J558"/>
    <mergeCell ref="H559:J559"/>
    <mergeCell ref="H560:J560"/>
    <mergeCell ref="H561:J561"/>
    <mergeCell ref="H562:J562"/>
    <mergeCell ref="H563:J563"/>
    <mergeCell ref="H564:J564"/>
    <mergeCell ref="H565:J565"/>
    <mergeCell ref="H566:J566"/>
    <mergeCell ref="H567:J567"/>
    <mergeCell ref="H568:J568"/>
    <mergeCell ref="H535:J535"/>
    <mergeCell ref="H536:J536"/>
    <mergeCell ref="H537:J537"/>
    <mergeCell ref="H538:J538"/>
    <mergeCell ref="H539:J539"/>
    <mergeCell ref="H540:J540"/>
    <mergeCell ref="H541:J541"/>
    <mergeCell ref="H542:J542"/>
    <mergeCell ref="H543:J543"/>
    <mergeCell ref="H544:J544"/>
    <mergeCell ref="H545:J545"/>
    <mergeCell ref="H546:J546"/>
    <mergeCell ref="H547:J547"/>
    <mergeCell ref="H548:J548"/>
    <mergeCell ref="H549:J549"/>
    <mergeCell ref="H550:J550"/>
    <mergeCell ref="H551:J551"/>
    <mergeCell ref="H518:J518"/>
    <mergeCell ref="H519:J519"/>
    <mergeCell ref="H520:J520"/>
    <mergeCell ref="H521:J521"/>
    <mergeCell ref="H522:J522"/>
    <mergeCell ref="H523:J523"/>
    <mergeCell ref="H524:J524"/>
    <mergeCell ref="H525:J525"/>
    <mergeCell ref="H526:J526"/>
    <mergeCell ref="H527:J527"/>
    <mergeCell ref="H528:J528"/>
    <mergeCell ref="H529:J529"/>
    <mergeCell ref="H530:J530"/>
    <mergeCell ref="H531:J531"/>
    <mergeCell ref="H532:J532"/>
    <mergeCell ref="H533:J533"/>
    <mergeCell ref="H534:J534"/>
    <mergeCell ref="H501:J501"/>
    <mergeCell ref="H502:J502"/>
    <mergeCell ref="H503:J503"/>
    <mergeCell ref="H504:J504"/>
    <mergeCell ref="H505:J505"/>
    <mergeCell ref="H506:J506"/>
    <mergeCell ref="H507:J507"/>
    <mergeCell ref="H508:J508"/>
    <mergeCell ref="H509:J509"/>
    <mergeCell ref="H510:J510"/>
    <mergeCell ref="H511:J511"/>
    <mergeCell ref="H512:J512"/>
    <mergeCell ref="H513:J513"/>
    <mergeCell ref="H514:J514"/>
    <mergeCell ref="H515:J515"/>
    <mergeCell ref="H516:J516"/>
    <mergeCell ref="H517:J517"/>
    <mergeCell ref="H484:J484"/>
    <mergeCell ref="H485:J485"/>
    <mergeCell ref="H486:J486"/>
    <mergeCell ref="H487:J487"/>
    <mergeCell ref="H488:J488"/>
    <mergeCell ref="H489:J489"/>
    <mergeCell ref="H490:J490"/>
    <mergeCell ref="H491:J491"/>
    <mergeCell ref="H492:J492"/>
    <mergeCell ref="H493:J493"/>
    <mergeCell ref="H494:J494"/>
    <mergeCell ref="H495:J495"/>
    <mergeCell ref="H496:J496"/>
    <mergeCell ref="H497:J497"/>
    <mergeCell ref="H498:J498"/>
    <mergeCell ref="H499:J499"/>
    <mergeCell ref="H500:J500"/>
    <mergeCell ref="H467:J467"/>
    <mergeCell ref="H468:J468"/>
    <mergeCell ref="H469:J469"/>
    <mergeCell ref="H470:J470"/>
    <mergeCell ref="H471:J471"/>
    <mergeCell ref="H472:J472"/>
    <mergeCell ref="H473:J473"/>
    <mergeCell ref="H474:J474"/>
    <mergeCell ref="H475:J475"/>
    <mergeCell ref="H476:J476"/>
    <mergeCell ref="H477:J477"/>
    <mergeCell ref="H478:J478"/>
    <mergeCell ref="H479:J479"/>
    <mergeCell ref="H480:J480"/>
    <mergeCell ref="H481:J481"/>
    <mergeCell ref="H482:J482"/>
    <mergeCell ref="H483:J483"/>
    <mergeCell ref="H450:J450"/>
    <mergeCell ref="H451:J451"/>
    <mergeCell ref="H452:J452"/>
    <mergeCell ref="H453:J453"/>
    <mergeCell ref="H454:J454"/>
    <mergeCell ref="H455:J455"/>
    <mergeCell ref="H456:J456"/>
    <mergeCell ref="H457:J457"/>
    <mergeCell ref="H458:J458"/>
    <mergeCell ref="H459:J459"/>
    <mergeCell ref="H460:J460"/>
    <mergeCell ref="H461:J461"/>
    <mergeCell ref="H462:J462"/>
    <mergeCell ref="H463:J463"/>
    <mergeCell ref="H464:J464"/>
    <mergeCell ref="H465:J465"/>
    <mergeCell ref="H466:J466"/>
    <mergeCell ref="E837:G837"/>
    <mergeCell ref="E838:G838"/>
    <mergeCell ref="E839:G839"/>
    <mergeCell ref="E840:G840"/>
    <mergeCell ref="E841:G841"/>
    <mergeCell ref="E842:G842"/>
    <mergeCell ref="E843:G843"/>
    <mergeCell ref="E844:G844"/>
    <mergeCell ref="E845:G845"/>
    <mergeCell ref="E846:G846"/>
    <mergeCell ref="E847:G847"/>
    <mergeCell ref="H429:J429"/>
    <mergeCell ref="H430:J430"/>
    <mergeCell ref="H431:J431"/>
    <mergeCell ref="H432:J432"/>
    <mergeCell ref="H433:J433"/>
    <mergeCell ref="H434:J434"/>
    <mergeCell ref="H435:J435"/>
    <mergeCell ref="H436:J436"/>
    <mergeCell ref="H437:J437"/>
    <mergeCell ref="H438:J438"/>
    <mergeCell ref="H439:J439"/>
    <mergeCell ref="H440:J440"/>
    <mergeCell ref="H441:J441"/>
    <mergeCell ref="H442:J442"/>
    <mergeCell ref="H443:J443"/>
    <mergeCell ref="H444:J444"/>
    <mergeCell ref="H445:J445"/>
    <mergeCell ref="H446:J446"/>
    <mergeCell ref="H447:J447"/>
    <mergeCell ref="H448:J448"/>
    <mergeCell ref="H449:J449"/>
    <mergeCell ref="E820:G820"/>
    <mergeCell ref="E821:G821"/>
    <mergeCell ref="E822:G822"/>
    <mergeCell ref="E823:G823"/>
    <mergeCell ref="E824:G824"/>
    <mergeCell ref="E825:G825"/>
    <mergeCell ref="E826:G826"/>
    <mergeCell ref="E827:G827"/>
    <mergeCell ref="E828:G828"/>
    <mergeCell ref="E829:G829"/>
    <mergeCell ref="E830:G830"/>
    <mergeCell ref="E831:G831"/>
    <mergeCell ref="E832:G832"/>
    <mergeCell ref="E833:G833"/>
    <mergeCell ref="E834:G834"/>
    <mergeCell ref="E835:G835"/>
    <mergeCell ref="E836:G836"/>
    <mergeCell ref="E803:G803"/>
    <mergeCell ref="E804:G804"/>
    <mergeCell ref="E805:G805"/>
    <mergeCell ref="E806:G806"/>
    <mergeCell ref="E807:G807"/>
    <mergeCell ref="E808:G808"/>
    <mergeCell ref="E809:G809"/>
    <mergeCell ref="E810:G810"/>
    <mergeCell ref="E811:G811"/>
    <mergeCell ref="E812:G812"/>
    <mergeCell ref="E813:G813"/>
    <mergeCell ref="E814:G814"/>
    <mergeCell ref="E815:G815"/>
    <mergeCell ref="E816:G816"/>
    <mergeCell ref="E817:G817"/>
    <mergeCell ref="E818:G818"/>
    <mergeCell ref="E819:G819"/>
    <mergeCell ref="E786:G786"/>
    <mergeCell ref="E787:G787"/>
    <mergeCell ref="E788:G788"/>
    <mergeCell ref="E789:G789"/>
    <mergeCell ref="E790:G790"/>
    <mergeCell ref="E791:G791"/>
    <mergeCell ref="E792:G792"/>
    <mergeCell ref="E793:G793"/>
    <mergeCell ref="E794:G794"/>
    <mergeCell ref="E795:G795"/>
    <mergeCell ref="E796:G796"/>
    <mergeCell ref="E797:G797"/>
    <mergeCell ref="E798:G798"/>
    <mergeCell ref="E799:G799"/>
    <mergeCell ref="E800:G800"/>
    <mergeCell ref="E801:G801"/>
    <mergeCell ref="E802:G802"/>
    <mergeCell ref="E769:G769"/>
    <mergeCell ref="E770:G770"/>
    <mergeCell ref="E771:G771"/>
    <mergeCell ref="E772:G772"/>
    <mergeCell ref="E773:G773"/>
    <mergeCell ref="E774:G774"/>
    <mergeCell ref="E775:G775"/>
    <mergeCell ref="E776:G776"/>
    <mergeCell ref="E777:G777"/>
    <mergeCell ref="E778:G778"/>
    <mergeCell ref="E779:G779"/>
    <mergeCell ref="E780:G780"/>
    <mergeCell ref="E781:G781"/>
    <mergeCell ref="E782:G782"/>
    <mergeCell ref="E783:G783"/>
    <mergeCell ref="E784:G784"/>
    <mergeCell ref="E785:G785"/>
    <mergeCell ref="E752:G752"/>
    <mergeCell ref="E753:G753"/>
    <mergeCell ref="E754:G754"/>
    <mergeCell ref="E755:G755"/>
    <mergeCell ref="E756:G756"/>
    <mergeCell ref="E757:G757"/>
    <mergeCell ref="E758:G758"/>
    <mergeCell ref="E759:G759"/>
    <mergeCell ref="E760:G760"/>
    <mergeCell ref="E761:G761"/>
    <mergeCell ref="E762:G762"/>
    <mergeCell ref="E763:G763"/>
    <mergeCell ref="E764:G764"/>
    <mergeCell ref="E765:G765"/>
    <mergeCell ref="E766:G766"/>
    <mergeCell ref="E767:G767"/>
    <mergeCell ref="E768:G768"/>
    <mergeCell ref="E735:G735"/>
    <mergeCell ref="E736:G736"/>
    <mergeCell ref="E737:G737"/>
    <mergeCell ref="E738:G738"/>
    <mergeCell ref="E739:G739"/>
    <mergeCell ref="E740:G740"/>
    <mergeCell ref="E741:G741"/>
    <mergeCell ref="E742:G742"/>
    <mergeCell ref="E743:G743"/>
    <mergeCell ref="E744:G744"/>
    <mergeCell ref="E745:G745"/>
    <mergeCell ref="E746:G746"/>
    <mergeCell ref="E747:G747"/>
    <mergeCell ref="E748:G748"/>
    <mergeCell ref="E749:G749"/>
    <mergeCell ref="E750:G750"/>
    <mergeCell ref="E751:G751"/>
    <mergeCell ref="E718:G718"/>
    <mergeCell ref="E719:G719"/>
    <mergeCell ref="E720:G720"/>
    <mergeCell ref="E721:G721"/>
    <mergeCell ref="E722:G722"/>
    <mergeCell ref="E723:G723"/>
    <mergeCell ref="E724:G724"/>
    <mergeCell ref="E725:G725"/>
    <mergeCell ref="E726:G726"/>
    <mergeCell ref="E727:G727"/>
    <mergeCell ref="E728:G728"/>
    <mergeCell ref="E729:G729"/>
    <mergeCell ref="E730:G730"/>
    <mergeCell ref="E731:G731"/>
    <mergeCell ref="E732:G732"/>
    <mergeCell ref="E733:G733"/>
    <mergeCell ref="E734:G734"/>
    <mergeCell ref="E701:G701"/>
    <mergeCell ref="E702:G702"/>
    <mergeCell ref="E703:G703"/>
    <mergeCell ref="E704:G704"/>
    <mergeCell ref="E705:G705"/>
    <mergeCell ref="E706:G706"/>
    <mergeCell ref="E707:G707"/>
    <mergeCell ref="E708:G708"/>
    <mergeCell ref="E709:G709"/>
    <mergeCell ref="E710:G710"/>
    <mergeCell ref="E711:G711"/>
    <mergeCell ref="E712:G712"/>
    <mergeCell ref="E713:G713"/>
    <mergeCell ref="E714:G714"/>
    <mergeCell ref="E715:G715"/>
    <mergeCell ref="E716:G716"/>
    <mergeCell ref="E717:G717"/>
    <mergeCell ref="E684:G684"/>
    <mergeCell ref="E685:G685"/>
    <mergeCell ref="E686:G686"/>
    <mergeCell ref="E687:G687"/>
    <mergeCell ref="E688:G688"/>
    <mergeCell ref="E689:G689"/>
    <mergeCell ref="E690:G690"/>
    <mergeCell ref="E691:G691"/>
    <mergeCell ref="E692:G692"/>
    <mergeCell ref="E693:G693"/>
    <mergeCell ref="E694:G694"/>
    <mergeCell ref="E695:G695"/>
    <mergeCell ref="E696:G696"/>
    <mergeCell ref="E697:G697"/>
    <mergeCell ref="E698:G698"/>
    <mergeCell ref="E699:G699"/>
    <mergeCell ref="E700:G700"/>
    <mergeCell ref="E667:G667"/>
    <mergeCell ref="E668:G668"/>
    <mergeCell ref="E669:G669"/>
    <mergeCell ref="E670:G670"/>
    <mergeCell ref="E671:G671"/>
    <mergeCell ref="E672:G672"/>
    <mergeCell ref="E673:G673"/>
    <mergeCell ref="E674:G674"/>
    <mergeCell ref="E675:G675"/>
    <mergeCell ref="E676:G676"/>
    <mergeCell ref="E677:G677"/>
    <mergeCell ref="E678:G678"/>
    <mergeCell ref="E679:G679"/>
    <mergeCell ref="E680:G680"/>
    <mergeCell ref="E681:G681"/>
    <mergeCell ref="E682:G682"/>
    <mergeCell ref="E683:G683"/>
    <mergeCell ref="E650:G650"/>
    <mergeCell ref="E651:G651"/>
    <mergeCell ref="E652:G652"/>
    <mergeCell ref="E653:G653"/>
    <mergeCell ref="E654:G654"/>
    <mergeCell ref="E655:G655"/>
    <mergeCell ref="E656:G656"/>
    <mergeCell ref="E657:G657"/>
    <mergeCell ref="E658:G658"/>
    <mergeCell ref="E659:G659"/>
    <mergeCell ref="E660:G660"/>
    <mergeCell ref="E661:G661"/>
    <mergeCell ref="E662:G662"/>
    <mergeCell ref="E663:G663"/>
    <mergeCell ref="E664:G664"/>
    <mergeCell ref="E665:G665"/>
    <mergeCell ref="E666:G666"/>
    <mergeCell ref="E633:G633"/>
    <mergeCell ref="E634:G634"/>
    <mergeCell ref="E635:G635"/>
    <mergeCell ref="E636:G636"/>
    <mergeCell ref="E637:G637"/>
    <mergeCell ref="E638:G638"/>
    <mergeCell ref="E639:G639"/>
    <mergeCell ref="E640:G640"/>
    <mergeCell ref="E641:G641"/>
    <mergeCell ref="E642:G642"/>
    <mergeCell ref="E643:G643"/>
    <mergeCell ref="E644:G644"/>
    <mergeCell ref="E645:G645"/>
    <mergeCell ref="E646:G646"/>
    <mergeCell ref="E647:G647"/>
    <mergeCell ref="E648:G648"/>
    <mergeCell ref="E649:G649"/>
    <mergeCell ref="E616:G616"/>
    <mergeCell ref="E617:G617"/>
    <mergeCell ref="E618:G618"/>
    <mergeCell ref="E619:G619"/>
    <mergeCell ref="E620:G620"/>
    <mergeCell ref="E621:G621"/>
    <mergeCell ref="E622:G622"/>
    <mergeCell ref="E623:G623"/>
    <mergeCell ref="E624:G624"/>
    <mergeCell ref="E625:G625"/>
    <mergeCell ref="E626:G626"/>
    <mergeCell ref="E627:G627"/>
    <mergeCell ref="E628:G628"/>
    <mergeCell ref="E629:G629"/>
    <mergeCell ref="E630:G630"/>
    <mergeCell ref="E631:G631"/>
    <mergeCell ref="E632:G632"/>
    <mergeCell ref="E599:G599"/>
    <mergeCell ref="E600:G600"/>
    <mergeCell ref="E601:G601"/>
    <mergeCell ref="E602:G602"/>
    <mergeCell ref="E603:G603"/>
    <mergeCell ref="E604:G604"/>
    <mergeCell ref="E605:G605"/>
    <mergeCell ref="E606:G606"/>
    <mergeCell ref="E607:G607"/>
    <mergeCell ref="E608:G608"/>
    <mergeCell ref="E609:G609"/>
    <mergeCell ref="E610:G610"/>
    <mergeCell ref="E611:G611"/>
    <mergeCell ref="E612:G612"/>
    <mergeCell ref="E613:G613"/>
    <mergeCell ref="E614:G614"/>
    <mergeCell ref="E615:G615"/>
    <mergeCell ref="E582:G582"/>
    <mergeCell ref="E583:G583"/>
    <mergeCell ref="E584:G584"/>
    <mergeCell ref="E585:G585"/>
    <mergeCell ref="E586:G586"/>
    <mergeCell ref="E587:G587"/>
    <mergeCell ref="E588:G588"/>
    <mergeCell ref="E589:G589"/>
    <mergeCell ref="E590:G590"/>
    <mergeCell ref="E591:G591"/>
    <mergeCell ref="E592:G592"/>
    <mergeCell ref="E593:G593"/>
    <mergeCell ref="E594:G594"/>
    <mergeCell ref="E595:G595"/>
    <mergeCell ref="E596:G596"/>
    <mergeCell ref="E597:G597"/>
    <mergeCell ref="E598:G598"/>
    <mergeCell ref="E565:G565"/>
    <mergeCell ref="E566:G566"/>
    <mergeCell ref="E567:G567"/>
    <mergeCell ref="E568:G568"/>
    <mergeCell ref="E569:G569"/>
    <mergeCell ref="E570:G570"/>
    <mergeCell ref="E571:G571"/>
    <mergeCell ref="E572:G572"/>
    <mergeCell ref="E573:G573"/>
    <mergeCell ref="E574:G574"/>
    <mergeCell ref="E575:G575"/>
    <mergeCell ref="E576:G576"/>
    <mergeCell ref="E577:G577"/>
    <mergeCell ref="E578:G578"/>
    <mergeCell ref="E579:G579"/>
    <mergeCell ref="E580:G580"/>
    <mergeCell ref="E581:G581"/>
    <mergeCell ref="E548:G548"/>
    <mergeCell ref="E549:G549"/>
    <mergeCell ref="E550:G550"/>
    <mergeCell ref="E551:G551"/>
    <mergeCell ref="E552:G552"/>
    <mergeCell ref="E553:G553"/>
    <mergeCell ref="E554:G554"/>
    <mergeCell ref="E555:G555"/>
    <mergeCell ref="E556:G556"/>
    <mergeCell ref="E557:G557"/>
    <mergeCell ref="E558:G558"/>
    <mergeCell ref="E559:G559"/>
    <mergeCell ref="E560:G560"/>
    <mergeCell ref="E561:G561"/>
    <mergeCell ref="E562:G562"/>
    <mergeCell ref="E563:G563"/>
    <mergeCell ref="E564:G564"/>
    <mergeCell ref="E531:G531"/>
    <mergeCell ref="E532:G532"/>
    <mergeCell ref="E533:G533"/>
    <mergeCell ref="E534:G534"/>
    <mergeCell ref="E535:G535"/>
    <mergeCell ref="E536:G536"/>
    <mergeCell ref="E537:G537"/>
    <mergeCell ref="E538:G538"/>
    <mergeCell ref="E539:G539"/>
    <mergeCell ref="E540:G540"/>
    <mergeCell ref="E541:G541"/>
    <mergeCell ref="E542:G542"/>
    <mergeCell ref="E543:G543"/>
    <mergeCell ref="E544:G544"/>
    <mergeCell ref="E545:G545"/>
    <mergeCell ref="E546:G546"/>
    <mergeCell ref="E547:G547"/>
    <mergeCell ref="E514:G514"/>
    <mergeCell ref="E515:G515"/>
    <mergeCell ref="E516:G516"/>
    <mergeCell ref="E517:G517"/>
    <mergeCell ref="E518:G518"/>
    <mergeCell ref="E519:G519"/>
    <mergeCell ref="E520:G520"/>
    <mergeCell ref="E521:G521"/>
    <mergeCell ref="E522:G522"/>
    <mergeCell ref="E523:G523"/>
    <mergeCell ref="E524:G524"/>
    <mergeCell ref="E525:G525"/>
    <mergeCell ref="E526:G526"/>
    <mergeCell ref="E527:G527"/>
    <mergeCell ref="E528:G528"/>
    <mergeCell ref="E529:G529"/>
    <mergeCell ref="E530:G530"/>
    <mergeCell ref="E497:G497"/>
    <mergeCell ref="E498:G498"/>
    <mergeCell ref="E499:G499"/>
    <mergeCell ref="E500:G500"/>
    <mergeCell ref="E501:G501"/>
    <mergeCell ref="E502:G502"/>
    <mergeCell ref="E503:G503"/>
    <mergeCell ref="E504:G504"/>
    <mergeCell ref="E505:G505"/>
    <mergeCell ref="E506:G506"/>
    <mergeCell ref="E507:G507"/>
    <mergeCell ref="E508:G508"/>
    <mergeCell ref="E509:G509"/>
    <mergeCell ref="E510:G510"/>
    <mergeCell ref="E511:G511"/>
    <mergeCell ref="E512:G512"/>
    <mergeCell ref="E513:G513"/>
    <mergeCell ref="E480:G480"/>
    <mergeCell ref="E481:G481"/>
    <mergeCell ref="E482:G482"/>
    <mergeCell ref="E483:G483"/>
    <mergeCell ref="E484:G484"/>
    <mergeCell ref="E485:G485"/>
    <mergeCell ref="E486:G486"/>
    <mergeCell ref="E487:G487"/>
    <mergeCell ref="E488:G488"/>
    <mergeCell ref="E489:G489"/>
    <mergeCell ref="E490:G490"/>
    <mergeCell ref="E491:G491"/>
    <mergeCell ref="E492:G492"/>
    <mergeCell ref="E493:G493"/>
    <mergeCell ref="E494:G494"/>
    <mergeCell ref="E495:G495"/>
    <mergeCell ref="E496:G496"/>
    <mergeCell ref="L807:L848"/>
    <mergeCell ref="M807:M848"/>
    <mergeCell ref="E429:G429"/>
    <mergeCell ref="E430:G430"/>
    <mergeCell ref="E431:G431"/>
    <mergeCell ref="E432:G432"/>
    <mergeCell ref="E433:G433"/>
    <mergeCell ref="E434:G434"/>
    <mergeCell ref="E435:G435"/>
    <mergeCell ref="E436:G436"/>
    <mergeCell ref="E437:G437"/>
    <mergeCell ref="E438:G438"/>
    <mergeCell ref="E439:G439"/>
    <mergeCell ref="E440:G440"/>
    <mergeCell ref="E441:G441"/>
    <mergeCell ref="E442:G442"/>
    <mergeCell ref="E443:G443"/>
    <mergeCell ref="E444:G444"/>
    <mergeCell ref="E445:G445"/>
    <mergeCell ref="E446:G446"/>
    <mergeCell ref="E447:G447"/>
    <mergeCell ref="E448:G448"/>
    <mergeCell ref="E449:G449"/>
    <mergeCell ref="E450:G450"/>
    <mergeCell ref="E451:G451"/>
    <mergeCell ref="E452:G452"/>
    <mergeCell ref="E453:G453"/>
    <mergeCell ref="E454:G454"/>
    <mergeCell ref="E455:G455"/>
    <mergeCell ref="E456:G456"/>
    <mergeCell ref="E457:G457"/>
    <mergeCell ref="E458:G458"/>
    <mergeCell ref="L429:L470"/>
    <mergeCell ref="M429:M470"/>
    <mergeCell ref="L471:L512"/>
    <mergeCell ref="M471:M512"/>
    <mergeCell ref="L513:L554"/>
    <mergeCell ref="M513:M554"/>
    <mergeCell ref="L555:L596"/>
    <mergeCell ref="M555:M596"/>
    <mergeCell ref="L597:L638"/>
    <mergeCell ref="M597:M638"/>
    <mergeCell ref="L639:L680"/>
    <mergeCell ref="M639:M680"/>
    <mergeCell ref="L681:L722"/>
    <mergeCell ref="M681:M722"/>
    <mergeCell ref="L723:L764"/>
    <mergeCell ref="M723:M764"/>
    <mergeCell ref="L765:L806"/>
    <mergeCell ref="M765:M806"/>
    <mergeCell ref="K429:K470"/>
    <mergeCell ref="K471:K512"/>
    <mergeCell ref="K513:K554"/>
    <mergeCell ref="K555:K596"/>
    <mergeCell ref="K597:K638"/>
    <mergeCell ref="K639:K680"/>
    <mergeCell ref="K681:K722"/>
    <mergeCell ref="K723:K764"/>
    <mergeCell ref="K765:K806"/>
    <mergeCell ref="K807:K848"/>
    <mergeCell ref="E459:G459"/>
    <mergeCell ref="E460:G460"/>
    <mergeCell ref="E461:G461"/>
    <mergeCell ref="E462:G462"/>
    <mergeCell ref="E463:G463"/>
    <mergeCell ref="E464:G464"/>
    <mergeCell ref="E465:G465"/>
    <mergeCell ref="E466:G466"/>
    <mergeCell ref="E467:G467"/>
    <mergeCell ref="E468:G468"/>
    <mergeCell ref="E469:G469"/>
    <mergeCell ref="E470:G470"/>
    <mergeCell ref="E471:G471"/>
    <mergeCell ref="E472:G472"/>
    <mergeCell ref="E473:G473"/>
    <mergeCell ref="E848:G848"/>
    <mergeCell ref="E474:G474"/>
    <mergeCell ref="E475:G475"/>
    <mergeCell ref="E476:G476"/>
    <mergeCell ref="E477:G477"/>
    <mergeCell ref="E478:G478"/>
    <mergeCell ref="E479:G479"/>
    <mergeCell ref="A837:D837"/>
    <mergeCell ref="A838:D838"/>
    <mergeCell ref="A839:D839"/>
    <mergeCell ref="A840:D840"/>
    <mergeCell ref="A841:D841"/>
    <mergeCell ref="A842:D842"/>
    <mergeCell ref="A843:D843"/>
    <mergeCell ref="A844:D844"/>
    <mergeCell ref="A845:D845"/>
    <mergeCell ref="A846:D846"/>
    <mergeCell ref="A847:D847"/>
    <mergeCell ref="A820:D820"/>
    <mergeCell ref="A821:D821"/>
    <mergeCell ref="A822:D822"/>
    <mergeCell ref="A823:D823"/>
    <mergeCell ref="A824:D824"/>
    <mergeCell ref="A825:D825"/>
    <mergeCell ref="A826:D826"/>
    <mergeCell ref="A827:D827"/>
    <mergeCell ref="A828:D828"/>
    <mergeCell ref="A829:D829"/>
    <mergeCell ref="A830:D830"/>
    <mergeCell ref="A831:D831"/>
    <mergeCell ref="A832:D832"/>
    <mergeCell ref="A833:D833"/>
    <mergeCell ref="A834:D834"/>
    <mergeCell ref="A835:D835"/>
    <mergeCell ref="A836:D836"/>
    <mergeCell ref="A803:D803"/>
    <mergeCell ref="A804:D804"/>
    <mergeCell ref="A805:D805"/>
    <mergeCell ref="A806:D806"/>
    <mergeCell ref="A807:D807"/>
    <mergeCell ref="A808:D808"/>
    <mergeCell ref="A809:D809"/>
    <mergeCell ref="A810:D810"/>
    <mergeCell ref="A811:D811"/>
    <mergeCell ref="A812:D812"/>
    <mergeCell ref="A813:D813"/>
    <mergeCell ref="A814:D814"/>
    <mergeCell ref="A815:D815"/>
    <mergeCell ref="A816:D816"/>
    <mergeCell ref="A817:D817"/>
    <mergeCell ref="A818:D818"/>
    <mergeCell ref="A819:D819"/>
    <mergeCell ref="A786:D786"/>
    <mergeCell ref="A787:D787"/>
    <mergeCell ref="A788:D788"/>
    <mergeCell ref="A789:D789"/>
    <mergeCell ref="A790:D790"/>
    <mergeCell ref="A791:D791"/>
    <mergeCell ref="A792:D792"/>
    <mergeCell ref="A793:D793"/>
    <mergeCell ref="A794:D794"/>
    <mergeCell ref="A795:D795"/>
    <mergeCell ref="A796:D796"/>
    <mergeCell ref="A797:D797"/>
    <mergeCell ref="A798:D798"/>
    <mergeCell ref="A799:D799"/>
    <mergeCell ref="A800:D800"/>
    <mergeCell ref="A801:D801"/>
    <mergeCell ref="A802:D802"/>
    <mergeCell ref="A769:D769"/>
    <mergeCell ref="A770:D770"/>
    <mergeCell ref="A771:D771"/>
    <mergeCell ref="A772:D772"/>
    <mergeCell ref="A773:D773"/>
    <mergeCell ref="A774:D774"/>
    <mergeCell ref="A775:D775"/>
    <mergeCell ref="A776:D776"/>
    <mergeCell ref="A777:D777"/>
    <mergeCell ref="A778:D778"/>
    <mergeCell ref="A779:D779"/>
    <mergeCell ref="A780:D780"/>
    <mergeCell ref="A781:D781"/>
    <mergeCell ref="A782:D782"/>
    <mergeCell ref="A783:D783"/>
    <mergeCell ref="A784:D784"/>
    <mergeCell ref="A785:D785"/>
    <mergeCell ref="A752:D752"/>
    <mergeCell ref="A753:D753"/>
    <mergeCell ref="A754:D754"/>
    <mergeCell ref="A755:D755"/>
    <mergeCell ref="A756:D756"/>
    <mergeCell ref="A757:D757"/>
    <mergeCell ref="A758:D758"/>
    <mergeCell ref="A759:D759"/>
    <mergeCell ref="A760:D760"/>
    <mergeCell ref="A761:D761"/>
    <mergeCell ref="A762:D762"/>
    <mergeCell ref="A763:D763"/>
    <mergeCell ref="A764:D764"/>
    <mergeCell ref="A765:D765"/>
    <mergeCell ref="A766:D766"/>
    <mergeCell ref="A767:D767"/>
    <mergeCell ref="A768:D768"/>
    <mergeCell ref="A735:D735"/>
    <mergeCell ref="A736:D736"/>
    <mergeCell ref="A737:D737"/>
    <mergeCell ref="A738:D738"/>
    <mergeCell ref="A739:D739"/>
    <mergeCell ref="A740:D740"/>
    <mergeCell ref="A741:D741"/>
    <mergeCell ref="A742:D742"/>
    <mergeCell ref="A743:D743"/>
    <mergeCell ref="A744:D744"/>
    <mergeCell ref="A745:D745"/>
    <mergeCell ref="A746:D746"/>
    <mergeCell ref="A747:D747"/>
    <mergeCell ref="A748:D748"/>
    <mergeCell ref="A749:D749"/>
    <mergeCell ref="A750:D750"/>
    <mergeCell ref="A751:D751"/>
    <mergeCell ref="A718:D718"/>
    <mergeCell ref="A719:D719"/>
    <mergeCell ref="A720:D720"/>
    <mergeCell ref="A721:D721"/>
    <mergeCell ref="A722:D722"/>
    <mergeCell ref="A723:D723"/>
    <mergeCell ref="A724:D724"/>
    <mergeCell ref="A725:D725"/>
    <mergeCell ref="A726:D726"/>
    <mergeCell ref="A727:D727"/>
    <mergeCell ref="A728:D728"/>
    <mergeCell ref="A729:D729"/>
    <mergeCell ref="A730:D730"/>
    <mergeCell ref="A731:D731"/>
    <mergeCell ref="A732:D732"/>
    <mergeCell ref="A733:D733"/>
    <mergeCell ref="A734:D734"/>
    <mergeCell ref="A701:D701"/>
    <mergeCell ref="A702:D702"/>
    <mergeCell ref="A703:D703"/>
    <mergeCell ref="A704:D704"/>
    <mergeCell ref="A705:D705"/>
    <mergeCell ref="A706:D706"/>
    <mergeCell ref="A707:D707"/>
    <mergeCell ref="A708:D708"/>
    <mergeCell ref="A709:D709"/>
    <mergeCell ref="A710:D710"/>
    <mergeCell ref="A711:D711"/>
    <mergeCell ref="A712:D712"/>
    <mergeCell ref="A713:D713"/>
    <mergeCell ref="A714:D714"/>
    <mergeCell ref="A715:D715"/>
    <mergeCell ref="A716:D716"/>
    <mergeCell ref="A717:D717"/>
    <mergeCell ref="A684:D684"/>
    <mergeCell ref="A685:D685"/>
    <mergeCell ref="A686:D686"/>
    <mergeCell ref="A687:D687"/>
    <mergeCell ref="A688:D688"/>
    <mergeCell ref="A689:D689"/>
    <mergeCell ref="A690:D690"/>
    <mergeCell ref="A691:D691"/>
    <mergeCell ref="A692:D692"/>
    <mergeCell ref="A693:D693"/>
    <mergeCell ref="A694:D694"/>
    <mergeCell ref="A695:D695"/>
    <mergeCell ref="A696:D696"/>
    <mergeCell ref="A697:D697"/>
    <mergeCell ref="A698:D698"/>
    <mergeCell ref="A699:D699"/>
    <mergeCell ref="A700:D700"/>
    <mergeCell ref="A667:D667"/>
    <mergeCell ref="A668:D668"/>
    <mergeCell ref="A669:D669"/>
    <mergeCell ref="A670:D670"/>
    <mergeCell ref="A671:D671"/>
    <mergeCell ref="A672:D672"/>
    <mergeCell ref="A673:D673"/>
    <mergeCell ref="A674:D674"/>
    <mergeCell ref="A675:D675"/>
    <mergeCell ref="A676:D676"/>
    <mergeCell ref="A677:D677"/>
    <mergeCell ref="A678:D678"/>
    <mergeCell ref="A679:D679"/>
    <mergeCell ref="A680:D680"/>
    <mergeCell ref="A681:D681"/>
    <mergeCell ref="A682:D682"/>
    <mergeCell ref="A683:D683"/>
    <mergeCell ref="A650:D650"/>
    <mergeCell ref="A651:D651"/>
    <mergeCell ref="A652:D652"/>
    <mergeCell ref="A653:D653"/>
    <mergeCell ref="A654:D654"/>
    <mergeCell ref="A655:D655"/>
    <mergeCell ref="A656:D656"/>
    <mergeCell ref="A657:D657"/>
    <mergeCell ref="A658:D658"/>
    <mergeCell ref="A659:D659"/>
    <mergeCell ref="A660:D660"/>
    <mergeCell ref="A661:D661"/>
    <mergeCell ref="A662:D662"/>
    <mergeCell ref="A663:D663"/>
    <mergeCell ref="A664:D664"/>
    <mergeCell ref="A665:D665"/>
    <mergeCell ref="A666:D666"/>
    <mergeCell ref="A633:D633"/>
    <mergeCell ref="A634:D634"/>
    <mergeCell ref="A635:D635"/>
    <mergeCell ref="A636:D636"/>
    <mergeCell ref="A637:D637"/>
    <mergeCell ref="A638:D638"/>
    <mergeCell ref="A639:D639"/>
    <mergeCell ref="A640:D640"/>
    <mergeCell ref="A641:D641"/>
    <mergeCell ref="A642:D642"/>
    <mergeCell ref="A643:D643"/>
    <mergeCell ref="A644:D644"/>
    <mergeCell ref="A645:D645"/>
    <mergeCell ref="A646:D646"/>
    <mergeCell ref="A647:D647"/>
    <mergeCell ref="A648:D648"/>
    <mergeCell ref="A649:D649"/>
    <mergeCell ref="A616:D616"/>
    <mergeCell ref="A617:D617"/>
    <mergeCell ref="A618:D618"/>
    <mergeCell ref="A619:D619"/>
    <mergeCell ref="A620:D620"/>
    <mergeCell ref="A621:D621"/>
    <mergeCell ref="A622:D622"/>
    <mergeCell ref="A623:D623"/>
    <mergeCell ref="A624:D624"/>
    <mergeCell ref="A625:D625"/>
    <mergeCell ref="A626:D626"/>
    <mergeCell ref="A627:D627"/>
    <mergeCell ref="A628:D628"/>
    <mergeCell ref="A629:D629"/>
    <mergeCell ref="A630:D630"/>
    <mergeCell ref="A631:D631"/>
    <mergeCell ref="A632:D632"/>
    <mergeCell ref="A599:D599"/>
    <mergeCell ref="A600:D600"/>
    <mergeCell ref="A601:D601"/>
    <mergeCell ref="A602:D602"/>
    <mergeCell ref="A603:D603"/>
    <mergeCell ref="A604:D604"/>
    <mergeCell ref="A605:D605"/>
    <mergeCell ref="A606:D606"/>
    <mergeCell ref="A607:D607"/>
    <mergeCell ref="A608:D608"/>
    <mergeCell ref="A609:D609"/>
    <mergeCell ref="A610:D610"/>
    <mergeCell ref="A611:D611"/>
    <mergeCell ref="A612:D612"/>
    <mergeCell ref="A613:D613"/>
    <mergeCell ref="A614:D614"/>
    <mergeCell ref="A615:D615"/>
    <mergeCell ref="A582:D582"/>
    <mergeCell ref="A583:D583"/>
    <mergeCell ref="A584:D584"/>
    <mergeCell ref="A585:D585"/>
    <mergeCell ref="A586:D586"/>
    <mergeCell ref="A587:D587"/>
    <mergeCell ref="A588:D588"/>
    <mergeCell ref="A589:D589"/>
    <mergeCell ref="A590:D590"/>
    <mergeCell ref="A591:D591"/>
    <mergeCell ref="A592:D592"/>
    <mergeCell ref="A593:D593"/>
    <mergeCell ref="A594:D594"/>
    <mergeCell ref="A595:D595"/>
    <mergeCell ref="A596:D596"/>
    <mergeCell ref="A597:D597"/>
    <mergeCell ref="A598:D598"/>
    <mergeCell ref="A565:D565"/>
    <mergeCell ref="A566:D566"/>
    <mergeCell ref="A567:D567"/>
    <mergeCell ref="A568:D568"/>
    <mergeCell ref="A569:D569"/>
    <mergeCell ref="A570:D570"/>
    <mergeCell ref="A571:D571"/>
    <mergeCell ref="A572:D572"/>
    <mergeCell ref="A573:D573"/>
    <mergeCell ref="A574:D574"/>
    <mergeCell ref="A575:D575"/>
    <mergeCell ref="A576:D576"/>
    <mergeCell ref="A577:D577"/>
    <mergeCell ref="A578:D578"/>
    <mergeCell ref="A579:D579"/>
    <mergeCell ref="A580:D580"/>
    <mergeCell ref="A581:D581"/>
    <mergeCell ref="A548:D548"/>
    <mergeCell ref="A549:D549"/>
    <mergeCell ref="A550:D550"/>
    <mergeCell ref="A551:D551"/>
    <mergeCell ref="A552:D552"/>
    <mergeCell ref="A553:D553"/>
    <mergeCell ref="A554:D554"/>
    <mergeCell ref="A555:D555"/>
    <mergeCell ref="A556:D556"/>
    <mergeCell ref="A557:D557"/>
    <mergeCell ref="A558:D558"/>
    <mergeCell ref="A559:D559"/>
    <mergeCell ref="A560:D560"/>
    <mergeCell ref="A561:D561"/>
    <mergeCell ref="A562:D562"/>
    <mergeCell ref="A563:D563"/>
    <mergeCell ref="A564:D564"/>
    <mergeCell ref="A531:D531"/>
    <mergeCell ref="A532:D532"/>
    <mergeCell ref="A533:D533"/>
    <mergeCell ref="A534:D534"/>
    <mergeCell ref="A535:D535"/>
    <mergeCell ref="A536:D536"/>
    <mergeCell ref="A537:D537"/>
    <mergeCell ref="A538:D538"/>
    <mergeCell ref="A539:D539"/>
    <mergeCell ref="A540:D540"/>
    <mergeCell ref="A541:D541"/>
    <mergeCell ref="A542:D542"/>
    <mergeCell ref="A543:D543"/>
    <mergeCell ref="A544:D544"/>
    <mergeCell ref="A545:D545"/>
    <mergeCell ref="A546:D546"/>
    <mergeCell ref="A547:D547"/>
    <mergeCell ref="A514:D514"/>
    <mergeCell ref="A515:D515"/>
    <mergeCell ref="A516:D516"/>
    <mergeCell ref="A517:D517"/>
    <mergeCell ref="A518:D518"/>
    <mergeCell ref="A519:D519"/>
    <mergeCell ref="A520:D520"/>
    <mergeCell ref="A521:D521"/>
    <mergeCell ref="A522:D522"/>
    <mergeCell ref="A523:D523"/>
    <mergeCell ref="A524:D524"/>
    <mergeCell ref="A525:D525"/>
    <mergeCell ref="A526:D526"/>
    <mergeCell ref="A527:D527"/>
    <mergeCell ref="A528:D528"/>
    <mergeCell ref="A529:D529"/>
    <mergeCell ref="A530:D530"/>
    <mergeCell ref="A497:D497"/>
    <mergeCell ref="A498:D498"/>
    <mergeCell ref="A499:D499"/>
    <mergeCell ref="A500:D500"/>
    <mergeCell ref="A501:D501"/>
    <mergeCell ref="A502:D502"/>
    <mergeCell ref="A503:D503"/>
    <mergeCell ref="A504:D504"/>
    <mergeCell ref="A505:D505"/>
    <mergeCell ref="A506:D506"/>
    <mergeCell ref="A507:D507"/>
    <mergeCell ref="A508:D508"/>
    <mergeCell ref="A509:D509"/>
    <mergeCell ref="A510:D510"/>
    <mergeCell ref="A511:D511"/>
    <mergeCell ref="A512:D512"/>
    <mergeCell ref="A513:D513"/>
    <mergeCell ref="A480:D480"/>
    <mergeCell ref="A481:D481"/>
    <mergeCell ref="A482:D482"/>
    <mergeCell ref="A483:D483"/>
    <mergeCell ref="A484:D484"/>
    <mergeCell ref="A485:D485"/>
    <mergeCell ref="A486:D486"/>
    <mergeCell ref="A487:D487"/>
    <mergeCell ref="A488:D488"/>
    <mergeCell ref="A489:D489"/>
    <mergeCell ref="A490:D490"/>
    <mergeCell ref="A491:D491"/>
    <mergeCell ref="A492:D492"/>
    <mergeCell ref="A493:D493"/>
    <mergeCell ref="A494:D494"/>
    <mergeCell ref="A495:D495"/>
    <mergeCell ref="A496:D496"/>
    <mergeCell ref="A463:D463"/>
    <mergeCell ref="A464:D464"/>
    <mergeCell ref="A465:D465"/>
    <mergeCell ref="A466:D466"/>
    <mergeCell ref="A467:D467"/>
    <mergeCell ref="A468:D468"/>
    <mergeCell ref="A469:D469"/>
    <mergeCell ref="A470:D470"/>
    <mergeCell ref="A471:D471"/>
    <mergeCell ref="A472:D472"/>
    <mergeCell ref="A473:D473"/>
    <mergeCell ref="A474:D474"/>
    <mergeCell ref="A475:D475"/>
    <mergeCell ref="A476:D476"/>
    <mergeCell ref="A477:D477"/>
    <mergeCell ref="A478:D478"/>
    <mergeCell ref="A479:D479"/>
    <mergeCell ref="A446:D446"/>
    <mergeCell ref="A447:D447"/>
    <mergeCell ref="A448:D448"/>
    <mergeCell ref="A449:D449"/>
    <mergeCell ref="A450:D450"/>
    <mergeCell ref="A451:D451"/>
    <mergeCell ref="A452:D452"/>
    <mergeCell ref="A453:D453"/>
    <mergeCell ref="A454:D454"/>
    <mergeCell ref="A455:D455"/>
    <mergeCell ref="A456:D456"/>
    <mergeCell ref="A457:D457"/>
    <mergeCell ref="A458:D458"/>
    <mergeCell ref="A459:D459"/>
    <mergeCell ref="A460:D460"/>
    <mergeCell ref="A461:D461"/>
    <mergeCell ref="A462:D462"/>
    <mergeCell ref="A429:D429"/>
    <mergeCell ref="A430:D430"/>
    <mergeCell ref="A431:D431"/>
    <mergeCell ref="A432:D432"/>
    <mergeCell ref="A433:D433"/>
    <mergeCell ref="A434:D434"/>
    <mergeCell ref="A435:D435"/>
    <mergeCell ref="A436:D436"/>
    <mergeCell ref="A437:D437"/>
    <mergeCell ref="A438:D438"/>
    <mergeCell ref="A439:D439"/>
    <mergeCell ref="A440:D440"/>
    <mergeCell ref="A441:D441"/>
    <mergeCell ref="A442:D442"/>
    <mergeCell ref="A443:D443"/>
    <mergeCell ref="A444:D444"/>
    <mergeCell ref="A445:D445"/>
    <mergeCell ref="K387:K428"/>
    <mergeCell ref="L387:L428"/>
    <mergeCell ref="M387:M428"/>
    <mergeCell ref="L219:L260"/>
    <mergeCell ref="M219:M260"/>
    <mergeCell ref="K261:K302"/>
    <mergeCell ref="L261:L302"/>
    <mergeCell ref="M261:M302"/>
    <mergeCell ref="K303:K344"/>
    <mergeCell ref="L303:L344"/>
    <mergeCell ref="M303:M344"/>
    <mergeCell ref="K345:K386"/>
    <mergeCell ref="L345:L386"/>
    <mergeCell ref="M345:M386"/>
    <mergeCell ref="H425:J425"/>
    <mergeCell ref="H426:J426"/>
    <mergeCell ref="H427:J427"/>
    <mergeCell ref="H428:J428"/>
    <mergeCell ref="H417:J417"/>
    <mergeCell ref="H418:J418"/>
    <mergeCell ref="H419:J419"/>
    <mergeCell ref="H420:J420"/>
    <mergeCell ref="H421:J421"/>
    <mergeCell ref="H422:J422"/>
    <mergeCell ref="H423:J423"/>
    <mergeCell ref="H424:J424"/>
    <mergeCell ref="H404:J404"/>
    <mergeCell ref="H405:J405"/>
    <mergeCell ref="H406:J406"/>
    <mergeCell ref="H389:J389"/>
    <mergeCell ref="H390:J390"/>
    <mergeCell ref="H391:J391"/>
    <mergeCell ref="K9:K50"/>
    <mergeCell ref="M9:M50"/>
    <mergeCell ref="K51:K92"/>
    <mergeCell ref="M51:M92"/>
    <mergeCell ref="M93:M134"/>
    <mergeCell ref="K93:K134"/>
    <mergeCell ref="K135:K176"/>
    <mergeCell ref="L135:L176"/>
    <mergeCell ref="M135:M176"/>
    <mergeCell ref="L9:L50"/>
    <mergeCell ref="L51:L92"/>
    <mergeCell ref="L93:L134"/>
    <mergeCell ref="K177:K218"/>
    <mergeCell ref="L177:L218"/>
    <mergeCell ref="M177:M218"/>
    <mergeCell ref="K219:K260"/>
    <mergeCell ref="H416:J416"/>
    <mergeCell ref="H407:J407"/>
    <mergeCell ref="H408:J408"/>
    <mergeCell ref="H409:J409"/>
    <mergeCell ref="H410:J410"/>
    <mergeCell ref="H411:J411"/>
    <mergeCell ref="H412:J412"/>
    <mergeCell ref="H413:J413"/>
    <mergeCell ref="H414:J414"/>
    <mergeCell ref="H415:J415"/>
    <mergeCell ref="H398:J398"/>
    <mergeCell ref="H399:J399"/>
    <mergeCell ref="H400:J400"/>
    <mergeCell ref="H401:J401"/>
    <mergeCell ref="H402:J402"/>
    <mergeCell ref="H403:J403"/>
    <mergeCell ref="H392:J392"/>
    <mergeCell ref="H393:J393"/>
    <mergeCell ref="H394:J394"/>
    <mergeCell ref="H395:J395"/>
    <mergeCell ref="H396:J396"/>
    <mergeCell ref="H397:J397"/>
    <mergeCell ref="H380:J380"/>
    <mergeCell ref="H381:J381"/>
    <mergeCell ref="H382:J382"/>
    <mergeCell ref="H383:J383"/>
    <mergeCell ref="H384:J384"/>
    <mergeCell ref="H385:J385"/>
    <mergeCell ref="H386:J386"/>
    <mergeCell ref="H387:J387"/>
    <mergeCell ref="H388:J388"/>
    <mergeCell ref="H371:J371"/>
    <mergeCell ref="H372:J372"/>
    <mergeCell ref="H373:J373"/>
    <mergeCell ref="H374:J374"/>
    <mergeCell ref="H375:J375"/>
    <mergeCell ref="H376:J376"/>
    <mergeCell ref="H377:J377"/>
    <mergeCell ref="H378:J378"/>
    <mergeCell ref="H379:J379"/>
    <mergeCell ref="H362:J362"/>
    <mergeCell ref="H363:J363"/>
    <mergeCell ref="H364:J364"/>
    <mergeCell ref="H365:J365"/>
    <mergeCell ref="H366:J366"/>
    <mergeCell ref="H367:J367"/>
    <mergeCell ref="H368:J368"/>
    <mergeCell ref="H369:J369"/>
    <mergeCell ref="H370:J370"/>
    <mergeCell ref="H353:J353"/>
    <mergeCell ref="H354:J354"/>
    <mergeCell ref="H355:J355"/>
    <mergeCell ref="H356:J356"/>
    <mergeCell ref="H357:J357"/>
    <mergeCell ref="H358:J358"/>
    <mergeCell ref="H359:J359"/>
    <mergeCell ref="H360:J360"/>
    <mergeCell ref="H361:J361"/>
    <mergeCell ref="H344:J344"/>
    <mergeCell ref="H345:J345"/>
    <mergeCell ref="H346:J346"/>
    <mergeCell ref="H347:J347"/>
    <mergeCell ref="H348:J348"/>
    <mergeCell ref="H349:J349"/>
    <mergeCell ref="H350:J350"/>
    <mergeCell ref="H351:J351"/>
    <mergeCell ref="H352:J352"/>
    <mergeCell ref="H335:J335"/>
    <mergeCell ref="H336:J336"/>
    <mergeCell ref="H337:J337"/>
    <mergeCell ref="H338:J338"/>
    <mergeCell ref="H339:J339"/>
    <mergeCell ref="H340:J340"/>
    <mergeCell ref="H341:J341"/>
    <mergeCell ref="H342:J342"/>
    <mergeCell ref="H343:J343"/>
    <mergeCell ref="H326:J326"/>
    <mergeCell ref="H327:J327"/>
    <mergeCell ref="H328:J328"/>
    <mergeCell ref="H329:J329"/>
    <mergeCell ref="H330:J330"/>
    <mergeCell ref="H331:J331"/>
    <mergeCell ref="H332:J332"/>
    <mergeCell ref="H333:J333"/>
    <mergeCell ref="H334:J334"/>
    <mergeCell ref="H317:J317"/>
    <mergeCell ref="H318:J318"/>
    <mergeCell ref="H319:J319"/>
    <mergeCell ref="H320:J320"/>
    <mergeCell ref="H321:J321"/>
    <mergeCell ref="H322:J322"/>
    <mergeCell ref="H323:J323"/>
    <mergeCell ref="H324:J324"/>
    <mergeCell ref="H325:J325"/>
    <mergeCell ref="H308:J308"/>
    <mergeCell ref="H309:J309"/>
    <mergeCell ref="H310:J310"/>
    <mergeCell ref="H311:J311"/>
    <mergeCell ref="H312:J312"/>
    <mergeCell ref="H313:J313"/>
    <mergeCell ref="H314:J314"/>
    <mergeCell ref="H315:J315"/>
    <mergeCell ref="H316:J316"/>
    <mergeCell ref="H299:J299"/>
    <mergeCell ref="H300:J300"/>
    <mergeCell ref="H301:J301"/>
    <mergeCell ref="H302:J302"/>
    <mergeCell ref="H303:J303"/>
    <mergeCell ref="H304:J304"/>
    <mergeCell ref="H305:J305"/>
    <mergeCell ref="H306:J306"/>
    <mergeCell ref="H307:J307"/>
    <mergeCell ref="H290:J290"/>
    <mergeCell ref="H291:J291"/>
    <mergeCell ref="H292:J292"/>
    <mergeCell ref="H293:J293"/>
    <mergeCell ref="H294:J294"/>
    <mergeCell ref="H295:J295"/>
    <mergeCell ref="H296:J296"/>
    <mergeCell ref="H297:J297"/>
    <mergeCell ref="H298:J298"/>
    <mergeCell ref="H281:J281"/>
    <mergeCell ref="H282:J282"/>
    <mergeCell ref="H283:J283"/>
    <mergeCell ref="H284:J284"/>
    <mergeCell ref="H285:J285"/>
    <mergeCell ref="H286:J286"/>
    <mergeCell ref="H287:J287"/>
    <mergeCell ref="H288:J288"/>
    <mergeCell ref="H289:J289"/>
    <mergeCell ref="H272:J272"/>
    <mergeCell ref="H273:J273"/>
    <mergeCell ref="H274:J274"/>
    <mergeCell ref="H275:J275"/>
    <mergeCell ref="H276:J276"/>
    <mergeCell ref="H277:J277"/>
    <mergeCell ref="H278:J278"/>
    <mergeCell ref="H279:J279"/>
    <mergeCell ref="H280:J280"/>
    <mergeCell ref="H263:J263"/>
    <mergeCell ref="H264:J264"/>
    <mergeCell ref="H265:J265"/>
    <mergeCell ref="H266:J266"/>
    <mergeCell ref="H267:J267"/>
    <mergeCell ref="H268:J268"/>
    <mergeCell ref="H269:J269"/>
    <mergeCell ref="H270:J270"/>
    <mergeCell ref="H271:J271"/>
    <mergeCell ref="H254:J254"/>
    <mergeCell ref="H255:J255"/>
    <mergeCell ref="H256:J256"/>
    <mergeCell ref="H257:J257"/>
    <mergeCell ref="H258:J258"/>
    <mergeCell ref="H259:J259"/>
    <mergeCell ref="H260:J260"/>
    <mergeCell ref="H261:J261"/>
    <mergeCell ref="H262:J262"/>
    <mergeCell ref="H245:J245"/>
    <mergeCell ref="H246:J246"/>
    <mergeCell ref="H247:J247"/>
    <mergeCell ref="H248:J248"/>
    <mergeCell ref="H249:J249"/>
    <mergeCell ref="H250:J250"/>
    <mergeCell ref="H251:J251"/>
    <mergeCell ref="H252:J252"/>
    <mergeCell ref="H253:J253"/>
    <mergeCell ref="H236:J236"/>
    <mergeCell ref="H237:J237"/>
    <mergeCell ref="H238:J238"/>
    <mergeCell ref="H239:J239"/>
    <mergeCell ref="H240:J240"/>
    <mergeCell ref="H241:J241"/>
    <mergeCell ref="H242:J242"/>
    <mergeCell ref="H243:J243"/>
    <mergeCell ref="H244:J244"/>
    <mergeCell ref="H227:J227"/>
    <mergeCell ref="H228:J228"/>
    <mergeCell ref="H229:J229"/>
    <mergeCell ref="H230:J230"/>
    <mergeCell ref="H231:J231"/>
    <mergeCell ref="H232:J232"/>
    <mergeCell ref="H233:J233"/>
    <mergeCell ref="H234:J234"/>
    <mergeCell ref="H235:J235"/>
    <mergeCell ref="H218:J218"/>
    <mergeCell ref="H219:J219"/>
    <mergeCell ref="H220:J220"/>
    <mergeCell ref="H221:J221"/>
    <mergeCell ref="H222:J222"/>
    <mergeCell ref="H223:J223"/>
    <mergeCell ref="H224:J224"/>
    <mergeCell ref="H225:J225"/>
    <mergeCell ref="H226:J226"/>
    <mergeCell ref="H209:J209"/>
    <mergeCell ref="H210:J210"/>
    <mergeCell ref="H211:J211"/>
    <mergeCell ref="H212:J212"/>
    <mergeCell ref="H213:J213"/>
    <mergeCell ref="H214:J214"/>
    <mergeCell ref="H215:J215"/>
    <mergeCell ref="H216:J216"/>
    <mergeCell ref="H217:J217"/>
    <mergeCell ref="H200:J200"/>
    <mergeCell ref="H201:J201"/>
    <mergeCell ref="H202:J202"/>
    <mergeCell ref="H203:J203"/>
    <mergeCell ref="H204:J204"/>
    <mergeCell ref="H205:J205"/>
    <mergeCell ref="H206:J206"/>
    <mergeCell ref="H207:J207"/>
    <mergeCell ref="H208:J208"/>
    <mergeCell ref="H191:J191"/>
    <mergeCell ref="H192:J192"/>
    <mergeCell ref="H193:J193"/>
    <mergeCell ref="H194:J194"/>
    <mergeCell ref="H195:J195"/>
    <mergeCell ref="H196:J196"/>
    <mergeCell ref="H197:J197"/>
    <mergeCell ref="H198:J198"/>
    <mergeCell ref="H199:J199"/>
    <mergeCell ref="H182:J182"/>
    <mergeCell ref="H183:J183"/>
    <mergeCell ref="H184:J184"/>
    <mergeCell ref="H185:J185"/>
    <mergeCell ref="H186:J186"/>
    <mergeCell ref="H187:J187"/>
    <mergeCell ref="H188:J188"/>
    <mergeCell ref="H189:J189"/>
    <mergeCell ref="H190:J190"/>
    <mergeCell ref="H173:J173"/>
    <mergeCell ref="H174:J174"/>
    <mergeCell ref="H175:J175"/>
    <mergeCell ref="H176:J176"/>
    <mergeCell ref="H177:J177"/>
    <mergeCell ref="H178:J178"/>
    <mergeCell ref="H179:J179"/>
    <mergeCell ref="H180:J180"/>
    <mergeCell ref="H181:J181"/>
    <mergeCell ref="H164:J164"/>
    <mergeCell ref="H165:J165"/>
    <mergeCell ref="H166:J166"/>
    <mergeCell ref="H167:J167"/>
    <mergeCell ref="H168:J168"/>
    <mergeCell ref="H169:J169"/>
    <mergeCell ref="H170:J170"/>
    <mergeCell ref="H171:J171"/>
    <mergeCell ref="H172:J172"/>
    <mergeCell ref="H155:J155"/>
    <mergeCell ref="H156:J156"/>
    <mergeCell ref="H157:J157"/>
    <mergeCell ref="H158:J158"/>
    <mergeCell ref="H159:J159"/>
    <mergeCell ref="H160:J160"/>
    <mergeCell ref="H161:J161"/>
    <mergeCell ref="H162:J162"/>
    <mergeCell ref="H163:J163"/>
    <mergeCell ref="H146:J146"/>
    <mergeCell ref="H147:J147"/>
    <mergeCell ref="H148:J148"/>
    <mergeCell ref="H149:J149"/>
    <mergeCell ref="H150:J150"/>
    <mergeCell ref="H151:J151"/>
    <mergeCell ref="H152:J152"/>
    <mergeCell ref="H153:J153"/>
    <mergeCell ref="H154:J154"/>
    <mergeCell ref="H137:J137"/>
    <mergeCell ref="H138:J138"/>
    <mergeCell ref="H139:J139"/>
    <mergeCell ref="H140:J140"/>
    <mergeCell ref="H141:J141"/>
    <mergeCell ref="H142:J142"/>
    <mergeCell ref="H143:J143"/>
    <mergeCell ref="H144:J144"/>
    <mergeCell ref="H145:J145"/>
    <mergeCell ref="H128:J128"/>
    <mergeCell ref="H129:J129"/>
    <mergeCell ref="H130:J130"/>
    <mergeCell ref="H131:J131"/>
    <mergeCell ref="H132:J132"/>
    <mergeCell ref="H133:J133"/>
    <mergeCell ref="H134:J134"/>
    <mergeCell ref="H135:J135"/>
    <mergeCell ref="H136:J136"/>
    <mergeCell ref="H119:J119"/>
    <mergeCell ref="H120:J120"/>
    <mergeCell ref="H121:J121"/>
    <mergeCell ref="H122:J122"/>
    <mergeCell ref="H123:J123"/>
    <mergeCell ref="H124:J124"/>
    <mergeCell ref="H125:J125"/>
    <mergeCell ref="H126:J126"/>
    <mergeCell ref="H127:J127"/>
    <mergeCell ref="H110:J110"/>
    <mergeCell ref="H111:J111"/>
    <mergeCell ref="H112:J112"/>
    <mergeCell ref="H113:J113"/>
    <mergeCell ref="H114:J114"/>
    <mergeCell ref="H115:J115"/>
    <mergeCell ref="H116:J116"/>
    <mergeCell ref="H117:J117"/>
    <mergeCell ref="H118:J118"/>
    <mergeCell ref="H101:J101"/>
    <mergeCell ref="H102:J102"/>
    <mergeCell ref="H103:J103"/>
    <mergeCell ref="H104:J104"/>
    <mergeCell ref="H105:J105"/>
    <mergeCell ref="H106:J106"/>
    <mergeCell ref="H107:J107"/>
    <mergeCell ref="H108:J108"/>
    <mergeCell ref="H109:J109"/>
    <mergeCell ref="H92:J92"/>
    <mergeCell ref="H93:J93"/>
    <mergeCell ref="H94:J94"/>
    <mergeCell ref="H95:J95"/>
    <mergeCell ref="H96:J96"/>
    <mergeCell ref="H97:J97"/>
    <mergeCell ref="H98:J98"/>
    <mergeCell ref="H99:J99"/>
    <mergeCell ref="H100:J100"/>
    <mergeCell ref="H83:J83"/>
    <mergeCell ref="H84:J84"/>
    <mergeCell ref="H85:J85"/>
    <mergeCell ref="H86:J86"/>
    <mergeCell ref="H87:J87"/>
    <mergeCell ref="H88:J88"/>
    <mergeCell ref="H89:J89"/>
    <mergeCell ref="H90:J90"/>
    <mergeCell ref="H91:J91"/>
    <mergeCell ref="H74:J74"/>
    <mergeCell ref="H75:J75"/>
    <mergeCell ref="H76:J76"/>
    <mergeCell ref="H77:J77"/>
    <mergeCell ref="H78:J78"/>
    <mergeCell ref="H79:J79"/>
    <mergeCell ref="H80:J80"/>
    <mergeCell ref="H81:J81"/>
    <mergeCell ref="H82:J82"/>
    <mergeCell ref="H65:J65"/>
    <mergeCell ref="H66:J66"/>
    <mergeCell ref="H67:J67"/>
    <mergeCell ref="H68:J68"/>
    <mergeCell ref="H69:J69"/>
    <mergeCell ref="H70:J70"/>
    <mergeCell ref="H71:J71"/>
    <mergeCell ref="H72:J72"/>
    <mergeCell ref="H73:J73"/>
    <mergeCell ref="H56:J56"/>
    <mergeCell ref="H57:J57"/>
    <mergeCell ref="H58:J58"/>
    <mergeCell ref="H59:J59"/>
    <mergeCell ref="H60:J60"/>
    <mergeCell ref="H61:J61"/>
    <mergeCell ref="H62:J62"/>
    <mergeCell ref="H63:J63"/>
    <mergeCell ref="H64:J64"/>
    <mergeCell ref="H47:J47"/>
    <mergeCell ref="H48:J48"/>
    <mergeCell ref="H49:J49"/>
    <mergeCell ref="H50:J50"/>
    <mergeCell ref="H51:J51"/>
    <mergeCell ref="H52:J52"/>
    <mergeCell ref="H53:J53"/>
    <mergeCell ref="H54:J54"/>
    <mergeCell ref="H55:J55"/>
    <mergeCell ref="H38:J38"/>
    <mergeCell ref="H39:J39"/>
    <mergeCell ref="H40:J40"/>
    <mergeCell ref="H41:J41"/>
    <mergeCell ref="H42:J42"/>
    <mergeCell ref="H43:J43"/>
    <mergeCell ref="H44:J44"/>
    <mergeCell ref="H45:J45"/>
    <mergeCell ref="H46:J46"/>
    <mergeCell ref="H29:J29"/>
    <mergeCell ref="H30:J30"/>
    <mergeCell ref="H31:J31"/>
    <mergeCell ref="H32:J32"/>
    <mergeCell ref="H33:J33"/>
    <mergeCell ref="H34:J34"/>
    <mergeCell ref="H35:J35"/>
    <mergeCell ref="H36:J36"/>
    <mergeCell ref="H37:J37"/>
    <mergeCell ref="E424:G424"/>
    <mergeCell ref="E425:G425"/>
    <mergeCell ref="E426:G426"/>
    <mergeCell ref="E427:G427"/>
    <mergeCell ref="E428:G428"/>
    <mergeCell ref="H10:J10"/>
    <mergeCell ref="H11:J11"/>
    <mergeCell ref="H12:J12"/>
    <mergeCell ref="H13:J13"/>
    <mergeCell ref="H14:J14"/>
    <mergeCell ref="H15:J15"/>
    <mergeCell ref="H16:J16"/>
    <mergeCell ref="H17:J17"/>
    <mergeCell ref="H18:J18"/>
    <mergeCell ref="H19:J19"/>
    <mergeCell ref="H20:J20"/>
    <mergeCell ref="H21:J21"/>
    <mergeCell ref="H22:J22"/>
    <mergeCell ref="H23:J23"/>
    <mergeCell ref="H24:J24"/>
    <mergeCell ref="H25:J25"/>
    <mergeCell ref="H26:J26"/>
    <mergeCell ref="H27:J27"/>
    <mergeCell ref="H28:J28"/>
    <mergeCell ref="E415:G415"/>
    <mergeCell ref="E416:G416"/>
    <mergeCell ref="E417:G417"/>
    <mergeCell ref="E418:G418"/>
    <mergeCell ref="E419:G419"/>
    <mergeCell ref="E420:G420"/>
    <mergeCell ref="E421:G421"/>
    <mergeCell ref="E422:G422"/>
    <mergeCell ref="E423:G423"/>
    <mergeCell ref="E406:G406"/>
    <mergeCell ref="E407:G407"/>
    <mergeCell ref="E408:G408"/>
    <mergeCell ref="E409:G409"/>
    <mergeCell ref="E410:G410"/>
    <mergeCell ref="E411:G411"/>
    <mergeCell ref="E412:G412"/>
    <mergeCell ref="E413:G413"/>
    <mergeCell ref="E414:G414"/>
    <mergeCell ref="E397:G397"/>
    <mergeCell ref="E398:G398"/>
    <mergeCell ref="E399:G399"/>
    <mergeCell ref="E400:G400"/>
    <mergeCell ref="E401:G401"/>
    <mergeCell ref="E402:G402"/>
    <mergeCell ref="E403:G403"/>
    <mergeCell ref="E404:G404"/>
    <mergeCell ref="E405:G405"/>
    <mergeCell ref="E388:G388"/>
    <mergeCell ref="E389:G389"/>
    <mergeCell ref="E390:G390"/>
    <mergeCell ref="E391:G391"/>
    <mergeCell ref="E392:G392"/>
    <mergeCell ref="E393:G393"/>
    <mergeCell ref="E394:G394"/>
    <mergeCell ref="E395:G395"/>
    <mergeCell ref="E396:G396"/>
    <mergeCell ref="E379:G379"/>
    <mergeCell ref="E380:G380"/>
    <mergeCell ref="E381:G381"/>
    <mergeCell ref="E382:G382"/>
    <mergeCell ref="E383:G383"/>
    <mergeCell ref="E384:G384"/>
    <mergeCell ref="E385:G385"/>
    <mergeCell ref="E386:G386"/>
    <mergeCell ref="E387:G387"/>
    <mergeCell ref="E370:G370"/>
    <mergeCell ref="E371:G371"/>
    <mergeCell ref="E372:G372"/>
    <mergeCell ref="E373:G373"/>
    <mergeCell ref="E374:G374"/>
    <mergeCell ref="E375:G375"/>
    <mergeCell ref="E376:G376"/>
    <mergeCell ref="E377:G377"/>
    <mergeCell ref="E378:G378"/>
    <mergeCell ref="E361:G361"/>
    <mergeCell ref="E362:G362"/>
    <mergeCell ref="E363:G363"/>
    <mergeCell ref="E364:G364"/>
    <mergeCell ref="E365:G365"/>
    <mergeCell ref="E366:G366"/>
    <mergeCell ref="E367:G367"/>
    <mergeCell ref="E368:G368"/>
    <mergeCell ref="E369:G369"/>
    <mergeCell ref="E352:G352"/>
    <mergeCell ref="E353:G353"/>
    <mergeCell ref="E354:G354"/>
    <mergeCell ref="E355:G355"/>
    <mergeCell ref="E356:G356"/>
    <mergeCell ref="E357:G357"/>
    <mergeCell ref="E358:G358"/>
    <mergeCell ref="E359:G359"/>
    <mergeCell ref="E360:G360"/>
    <mergeCell ref="E343:G343"/>
    <mergeCell ref="E344:G344"/>
    <mergeCell ref="E345:G345"/>
    <mergeCell ref="E346:G346"/>
    <mergeCell ref="E347:G347"/>
    <mergeCell ref="E348:G348"/>
    <mergeCell ref="E349:G349"/>
    <mergeCell ref="E350:G350"/>
    <mergeCell ref="E351:G351"/>
    <mergeCell ref="E334:G334"/>
    <mergeCell ref="E335:G335"/>
    <mergeCell ref="E336:G336"/>
    <mergeCell ref="E337:G337"/>
    <mergeCell ref="E338:G338"/>
    <mergeCell ref="E339:G339"/>
    <mergeCell ref="E340:G340"/>
    <mergeCell ref="E341:G341"/>
    <mergeCell ref="E342:G342"/>
    <mergeCell ref="E325:G325"/>
    <mergeCell ref="E326:G326"/>
    <mergeCell ref="E327:G327"/>
    <mergeCell ref="E328:G328"/>
    <mergeCell ref="E329:G329"/>
    <mergeCell ref="E330:G330"/>
    <mergeCell ref="E331:G331"/>
    <mergeCell ref="E332:G332"/>
    <mergeCell ref="E333:G333"/>
    <mergeCell ref="E316:G316"/>
    <mergeCell ref="E317:G317"/>
    <mergeCell ref="E318:G318"/>
    <mergeCell ref="E319:G319"/>
    <mergeCell ref="E320:G320"/>
    <mergeCell ref="E321:G321"/>
    <mergeCell ref="E322:G322"/>
    <mergeCell ref="E323:G323"/>
    <mergeCell ref="E324:G324"/>
    <mergeCell ref="E307:G307"/>
    <mergeCell ref="E308:G308"/>
    <mergeCell ref="E309:G309"/>
    <mergeCell ref="E310:G310"/>
    <mergeCell ref="E311:G311"/>
    <mergeCell ref="E312:G312"/>
    <mergeCell ref="E313:G313"/>
    <mergeCell ref="E314:G314"/>
    <mergeCell ref="E315:G315"/>
    <mergeCell ref="E298:G298"/>
    <mergeCell ref="E299:G299"/>
    <mergeCell ref="E300:G300"/>
    <mergeCell ref="E301:G301"/>
    <mergeCell ref="E302:G302"/>
    <mergeCell ref="E303:G303"/>
    <mergeCell ref="E304:G304"/>
    <mergeCell ref="E305:G305"/>
    <mergeCell ref="E306:G306"/>
    <mergeCell ref="E289:G289"/>
    <mergeCell ref="E290:G290"/>
    <mergeCell ref="E291:G291"/>
    <mergeCell ref="E292:G292"/>
    <mergeCell ref="E293:G293"/>
    <mergeCell ref="E294:G294"/>
    <mergeCell ref="E295:G295"/>
    <mergeCell ref="E296:G296"/>
    <mergeCell ref="E297:G297"/>
    <mergeCell ref="E280:G280"/>
    <mergeCell ref="E281:G281"/>
    <mergeCell ref="E282:G282"/>
    <mergeCell ref="E283:G283"/>
    <mergeCell ref="E284:G284"/>
    <mergeCell ref="E285:G285"/>
    <mergeCell ref="E286:G286"/>
    <mergeCell ref="E287:G287"/>
    <mergeCell ref="E288:G288"/>
    <mergeCell ref="E271:G271"/>
    <mergeCell ref="E272:G272"/>
    <mergeCell ref="E273:G273"/>
    <mergeCell ref="E274:G274"/>
    <mergeCell ref="E275:G275"/>
    <mergeCell ref="E276:G276"/>
    <mergeCell ref="E277:G277"/>
    <mergeCell ref="E278:G278"/>
    <mergeCell ref="E279:G279"/>
    <mergeCell ref="E262:G262"/>
    <mergeCell ref="E263:G263"/>
    <mergeCell ref="E264:G264"/>
    <mergeCell ref="E265:G265"/>
    <mergeCell ref="E266:G266"/>
    <mergeCell ref="E267:G267"/>
    <mergeCell ref="E268:G268"/>
    <mergeCell ref="E269:G269"/>
    <mergeCell ref="E270:G270"/>
    <mergeCell ref="E253:G253"/>
    <mergeCell ref="E254:G254"/>
    <mergeCell ref="E255:G255"/>
    <mergeCell ref="E256:G256"/>
    <mergeCell ref="E257:G257"/>
    <mergeCell ref="E258:G258"/>
    <mergeCell ref="E259:G259"/>
    <mergeCell ref="E260:G260"/>
    <mergeCell ref="E261:G261"/>
    <mergeCell ref="E244:G244"/>
    <mergeCell ref="E245:G245"/>
    <mergeCell ref="E246:G246"/>
    <mergeCell ref="E247:G247"/>
    <mergeCell ref="E248:G248"/>
    <mergeCell ref="E249:G249"/>
    <mergeCell ref="E250:G250"/>
    <mergeCell ref="E251:G251"/>
    <mergeCell ref="E252:G252"/>
    <mergeCell ref="E235:G235"/>
    <mergeCell ref="E236:G236"/>
    <mergeCell ref="E237:G237"/>
    <mergeCell ref="E238:G238"/>
    <mergeCell ref="E239:G239"/>
    <mergeCell ref="E240:G240"/>
    <mergeCell ref="E241:G241"/>
    <mergeCell ref="E242:G242"/>
    <mergeCell ref="E243:G243"/>
    <mergeCell ref="E226:G226"/>
    <mergeCell ref="E227:G227"/>
    <mergeCell ref="E228:G228"/>
    <mergeCell ref="E229:G229"/>
    <mergeCell ref="E230:G230"/>
    <mergeCell ref="E231:G231"/>
    <mergeCell ref="E232:G232"/>
    <mergeCell ref="E233:G233"/>
    <mergeCell ref="E234:G234"/>
    <mergeCell ref="E217:G217"/>
    <mergeCell ref="E218:G218"/>
    <mergeCell ref="E219:G219"/>
    <mergeCell ref="E220:G220"/>
    <mergeCell ref="E221:G221"/>
    <mergeCell ref="E222:G222"/>
    <mergeCell ref="E223:G223"/>
    <mergeCell ref="E224:G224"/>
    <mergeCell ref="E225:G225"/>
    <mergeCell ref="E208:G208"/>
    <mergeCell ref="E209:G209"/>
    <mergeCell ref="E210:G210"/>
    <mergeCell ref="E211:G211"/>
    <mergeCell ref="E212:G212"/>
    <mergeCell ref="E213:G213"/>
    <mergeCell ref="E214:G214"/>
    <mergeCell ref="E215:G215"/>
    <mergeCell ref="E216:G216"/>
    <mergeCell ref="E199:G199"/>
    <mergeCell ref="E200:G200"/>
    <mergeCell ref="E201:G201"/>
    <mergeCell ref="E202:G202"/>
    <mergeCell ref="E203:G203"/>
    <mergeCell ref="E204:G204"/>
    <mergeCell ref="E205:G205"/>
    <mergeCell ref="E206:G206"/>
    <mergeCell ref="E207:G207"/>
    <mergeCell ref="E190:G190"/>
    <mergeCell ref="E191:G191"/>
    <mergeCell ref="E192:G192"/>
    <mergeCell ref="E193:G193"/>
    <mergeCell ref="E194:G194"/>
    <mergeCell ref="E195:G195"/>
    <mergeCell ref="E196:G196"/>
    <mergeCell ref="E197:G197"/>
    <mergeCell ref="E198:G198"/>
    <mergeCell ref="E181:G181"/>
    <mergeCell ref="E182:G182"/>
    <mergeCell ref="E183:G183"/>
    <mergeCell ref="E184:G184"/>
    <mergeCell ref="E185:G185"/>
    <mergeCell ref="E186:G186"/>
    <mergeCell ref="E187:G187"/>
    <mergeCell ref="E188:G188"/>
    <mergeCell ref="E189:G189"/>
    <mergeCell ref="E172:G172"/>
    <mergeCell ref="E173:G173"/>
    <mergeCell ref="E174:G174"/>
    <mergeCell ref="E175:G175"/>
    <mergeCell ref="E176:G176"/>
    <mergeCell ref="E177:G177"/>
    <mergeCell ref="E178:G178"/>
    <mergeCell ref="E179:G179"/>
    <mergeCell ref="E180:G180"/>
    <mergeCell ref="E163:G163"/>
    <mergeCell ref="E164:G164"/>
    <mergeCell ref="E165:G165"/>
    <mergeCell ref="E166:G166"/>
    <mergeCell ref="E167:G167"/>
    <mergeCell ref="E168:G168"/>
    <mergeCell ref="E169:G169"/>
    <mergeCell ref="E170:G170"/>
    <mergeCell ref="E171:G171"/>
    <mergeCell ref="E154:G154"/>
    <mergeCell ref="E155:G155"/>
    <mergeCell ref="E156:G156"/>
    <mergeCell ref="E157:G157"/>
    <mergeCell ref="E158:G158"/>
    <mergeCell ref="E159:G159"/>
    <mergeCell ref="E160:G160"/>
    <mergeCell ref="E161:G161"/>
    <mergeCell ref="E162:G162"/>
    <mergeCell ref="E145:G145"/>
    <mergeCell ref="E146:G146"/>
    <mergeCell ref="E147:G147"/>
    <mergeCell ref="E148:G148"/>
    <mergeCell ref="E149:G149"/>
    <mergeCell ref="E150:G150"/>
    <mergeCell ref="E151:G151"/>
    <mergeCell ref="E152:G152"/>
    <mergeCell ref="E153:G153"/>
    <mergeCell ref="E136:G136"/>
    <mergeCell ref="E137:G137"/>
    <mergeCell ref="E138:G138"/>
    <mergeCell ref="E139:G139"/>
    <mergeCell ref="E140:G140"/>
    <mergeCell ref="E141:G141"/>
    <mergeCell ref="E142:G142"/>
    <mergeCell ref="E143:G143"/>
    <mergeCell ref="E144:G144"/>
    <mergeCell ref="E127:G127"/>
    <mergeCell ref="E128:G128"/>
    <mergeCell ref="E129:G129"/>
    <mergeCell ref="E130:G130"/>
    <mergeCell ref="E131:G131"/>
    <mergeCell ref="E132:G132"/>
    <mergeCell ref="E133:G133"/>
    <mergeCell ref="E134:G134"/>
    <mergeCell ref="E135:G135"/>
    <mergeCell ref="E118:G118"/>
    <mergeCell ref="E119:G119"/>
    <mergeCell ref="E120:G120"/>
    <mergeCell ref="E121:G121"/>
    <mergeCell ref="E122:G122"/>
    <mergeCell ref="E123:G123"/>
    <mergeCell ref="E124:G124"/>
    <mergeCell ref="E125:G125"/>
    <mergeCell ref="E126:G126"/>
    <mergeCell ref="E109:G109"/>
    <mergeCell ref="E110:G110"/>
    <mergeCell ref="E111:G111"/>
    <mergeCell ref="E112:G112"/>
    <mergeCell ref="E113:G113"/>
    <mergeCell ref="E114:G114"/>
    <mergeCell ref="E115:G115"/>
    <mergeCell ref="E116:G116"/>
    <mergeCell ref="E117:G117"/>
    <mergeCell ref="E100:G100"/>
    <mergeCell ref="E101:G101"/>
    <mergeCell ref="E102:G102"/>
    <mergeCell ref="E103:G103"/>
    <mergeCell ref="E104:G104"/>
    <mergeCell ref="E105:G105"/>
    <mergeCell ref="E106:G106"/>
    <mergeCell ref="E107:G107"/>
    <mergeCell ref="E108:G108"/>
    <mergeCell ref="E91:G91"/>
    <mergeCell ref="E92:G92"/>
    <mergeCell ref="E93:G93"/>
    <mergeCell ref="E94:G94"/>
    <mergeCell ref="E95:G95"/>
    <mergeCell ref="E96:G96"/>
    <mergeCell ref="E97:G97"/>
    <mergeCell ref="E98:G98"/>
    <mergeCell ref="E99:G99"/>
    <mergeCell ref="E82:G82"/>
    <mergeCell ref="E83:G83"/>
    <mergeCell ref="E84:G84"/>
    <mergeCell ref="E85:G85"/>
    <mergeCell ref="E86:G86"/>
    <mergeCell ref="E87:G87"/>
    <mergeCell ref="E88:G88"/>
    <mergeCell ref="E89:G89"/>
    <mergeCell ref="E90:G90"/>
    <mergeCell ref="E73:G73"/>
    <mergeCell ref="E74:G74"/>
    <mergeCell ref="E75:G75"/>
    <mergeCell ref="E76:G76"/>
    <mergeCell ref="E77:G77"/>
    <mergeCell ref="E78:G78"/>
    <mergeCell ref="E79:G79"/>
    <mergeCell ref="E80:G80"/>
    <mergeCell ref="E81:G81"/>
    <mergeCell ref="E64:G64"/>
    <mergeCell ref="E65:G65"/>
    <mergeCell ref="E66:G66"/>
    <mergeCell ref="E67:G67"/>
    <mergeCell ref="E68:G68"/>
    <mergeCell ref="E69:G69"/>
    <mergeCell ref="E70:G70"/>
    <mergeCell ref="E71:G71"/>
    <mergeCell ref="E72:G72"/>
    <mergeCell ref="E55:G55"/>
    <mergeCell ref="E56:G56"/>
    <mergeCell ref="E57:G57"/>
    <mergeCell ref="E58:G58"/>
    <mergeCell ref="E59:G59"/>
    <mergeCell ref="E60:G60"/>
    <mergeCell ref="E61:G61"/>
    <mergeCell ref="E62:G62"/>
    <mergeCell ref="E63:G63"/>
    <mergeCell ref="E46:G46"/>
    <mergeCell ref="E47:G47"/>
    <mergeCell ref="E48:G48"/>
    <mergeCell ref="E49:G49"/>
    <mergeCell ref="E50:G50"/>
    <mergeCell ref="E51:G51"/>
    <mergeCell ref="E52:G52"/>
    <mergeCell ref="E53:G53"/>
    <mergeCell ref="E54:G54"/>
    <mergeCell ref="E37:G37"/>
    <mergeCell ref="E38:G38"/>
    <mergeCell ref="E39:G39"/>
    <mergeCell ref="E40:G40"/>
    <mergeCell ref="E41:G41"/>
    <mergeCell ref="E42:G42"/>
    <mergeCell ref="E43:G43"/>
    <mergeCell ref="E44:G44"/>
    <mergeCell ref="E45:G45"/>
    <mergeCell ref="E28:G28"/>
    <mergeCell ref="E29:G29"/>
    <mergeCell ref="E30:G30"/>
    <mergeCell ref="E31:G31"/>
    <mergeCell ref="E32:G32"/>
    <mergeCell ref="E33:G33"/>
    <mergeCell ref="E34:G34"/>
    <mergeCell ref="E35:G35"/>
    <mergeCell ref="E36:G36"/>
    <mergeCell ref="E10:G10"/>
    <mergeCell ref="E11:G11"/>
    <mergeCell ref="E12:G12"/>
    <mergeCell ref="E13:G13"/>
    <mergeCell ref="E14:G14"/>
    <mergeCell ref="E15:G15"/>
    <mergeCell ref="E16:G16"/>
    <mergeCell ref="E17:G17"/>
    <mergeCell ref="E18:G18"/>
    <mergeCell ref="E19:G19"/>
    <mergeCell ref="E20:G20"/>
    <mergeCell ref="E21:G21"/>
    <mergeCell ref="E22:G22"/>
    <mergeCell ref="E23:G23"/>
    <mergeCell ref="E24:G24"/>
    <mergeCell ref="E25:G25"/>
    <mergeCell ref="E26:G26"/>
    <mergeCell ref="E27:G27"/>
    <mergeCell ref="A427:D427"/>
    <mergeCell ref="A428:D428"/>
    <mergeCell ref="A418:D418"/>
    <mergeCell ref="A419:D419"/>
    <mergeCell ref="A420:D420"/>
    <mergeCell ref="A421:D421"/>
    <mergeCell ref="A422:D422"/>
    <mergeCell ref="A423:D423"/>
    <mergeCell ref="A424:D424"/>
    <mergeCell ref="A425:D425"/>
    <mergeCell ref="A426:D426"/>
    <mergeCell ref="A409:D409"/>
    <mergeCell ref="A410:D410"/>
    <mergeCell ref="A411:D411"/>
    <mergeCell ref="A412:D412"/>
    <mergeCell ref="A413:D413"/>
    <mergeCell ref="A414:D414"/>
    <mergeCell ref="A415:D415"/>
    <mergeCell ref="A416:D416"/>
    <mergeCell ref="A417:D417"/>
    <mergeCell ref="A400:D400"/>
    <mergeCell ref="A401:D401"/>
    <mergeCell ref="A402:D402"/>
    <mergeCell ref="A403:D403"/>
    <mergeCell ref="A404:D404"/>
    <mergeCell ref="A405:D405"/>
    <mergeCell ref="A406:D406"/>
    <mergeCell ref="A407:D407"/>
    <mergeCell ref="A408:D408"/>
    <mergeCell ref="A391:D391"/>
    <mergeCell ref="A392:D392"/>
    <mergeCell ref="A393:D393"/>
    <mergeCell ref="A394:D394"/>
    <mergeCell ref="A395:D395"/>
    <mergeCell ref="A396:D396"/>
    <mergeCell ref="A397:D397"/>
    <mergeCell ref="A398:D398"/>
    <mergeCell ref="A399:D399"/>
    <mergeCell ref="A382:D382"/>
    <mergeCell ref="A383:D383"/>
    <mergeCell ref="A384:D384"/>
    <mergeCell ref="A385:D385"/>
    <mergeCell ref="A386:D386"/>
    <mergeCell ref="A387:D387"/>
    <mergeCell ref="A388:D388"/>
    <mergeCell ref="A389:D389"/>
    <mergeCell ref="A390:D390"/>
    <mergeCell ref="A373:D373"/>
    <mergeCell ref="A374:D374"/>
    <mergeCell ref="A375:D375"/>
    <mergeCell ref="A376:D376"/>
    <mergeCell ref="A377:D377"/>
    <mergeCell ref="A378:D378"/>
    <mergeCell ref="A379:D379"/>
    <mergeCell ref="A380:D380"/>
    <mergeCell ref="A381:D381"/>
    <mergeCell ref="A364:D364"/>
    <mergeCell ref="A365:D365"/>
    <mergeCell ref="A366:D366"/>
    <mergeCell ref="A367:D367"/>
    <mergeCell ref="A368:D368"/>
    <mergeCell ref="A369:D369"/>
    <mergeCell ref="A370:D370"/>
    <mergeCell ref="A371:D371"/>
    <mergeCell ref="A372:D372"/>
    <mergeCell ref="A355:D355"/>
    <mergeCell ref="A356:D356"/>
    <mergeCell ref="A357:D357"/>
    <mergeCell ref="A358:D358"/>
    <mergeCell ref="A359:D359"/>
    <mergeCell ref="A360:D360"/>
    <mergeCell ref="A361:D361"/>
    <mergeCell ref="A362:D362"/>
    <mergeCell ref="A363:D363"/>
    <mergeCell ref="A346:D346"/>
    <mergeCell ref="A347:D347"/>
    <mergeCell ref="A348:D348"/>
    <mergeCell ref="A349:D349"/>
    <mergeCell ref="A350:D350"/>
    <mergeCell ref="A351:D351"/>
    <mergeCell ref="A352:D352"/>
    <mergeCell ref="A353:D353"/>
    <mergeCell ref="A354:D354"/>
    <mergeCell ref="A337:D337"/>
    <mergeCell ref="A338:D338"/>
    <mergeCell ref="A339:D339"/>
    <mergeCell ref="A340:D340"/>
    <mergeCell ref="A341:D341"/>
    <mergeCell ref="A342:D342"/>
    <mergeCell ref="A343:D343"/>
    <mergeCell ref="A344:D344"/>
    <mergeCell ref="A345:D345"/>
    <mergeCell ref="A328:D328"/>
    <mergeCell ref="A329:D329"/>
    <mergeCell ref="A330:D330"/>
    <mergeCell ref="A331:D331"/>
    <mergeCell ref="A332:D332"/>
    <mergeCell ref="A333:D333"/>
    <mergeCell ref="A334:D334"/>
    <mergeCell ref="A335:D335"/>
    <mergeCell ref="A336:D336"/>
    <mergeCell ref="A319:D319"/>
    <mergeCell ref="A320:D320"/>
    <mergeCell ref="A321:D321"/>
    <mergeCell ref="A322:D322"/>
    <mergeCell ref="A323:D323"/>
    <mergeCell ref="A324:D324"/>
    <mergeCell ref="A325:D325"/>
    <mergeCell ref="A326:D326"/>
    <mergeCell ref="A327:D327"/>
    <mergeCell ref="A310:D310"/>
    <mergeCell ref="A311:D311"/>
    <mergeCell ref="A312:D312"/>
    <mergeCell ref="A313:D313"/>
    <mergeCell ref="A314:D314"/>
    <mergeCell ref="A315:D315"/>
    <mergeCell ref="A316:D316"/>
    <mergeCell ref="A317:D317"/>
    <mergeCell ref="A318:D318"/>
    <mergeCell ref="A301:D301"/>
    <mergeCell ref="A302:D302"/>
    <mergeCell ref="A303:D303"/>
    <mergeCell ref="A304:D304"/>
    <mergeCell ref="A305:D305"/>
    <mergeCell ref="A306:D306"/>
    <mergeCell ref="A307:D307"/>
    <mergeCell ref="A308:D308"/>
    <mergeCell ref="A309:D309"/>
    <mergeCell ref="A292:D292"/>
    <mergeCell ref="A293:D293"/>
    <mergeCell ref="A294:D294"/>
    <mergeCell ref="A295:D295"/>
    <mergeCell ref="A296:D296"/>
    <mergeCell ref="A297:D297"/>
    <mergeCell ref="A298:D298"/>
    <mergeCell ref="A299:D299"/>
    <mergeCell ref="A300:D300"/>
    <mergeCell ref="A283:D283"/>
    <mergeCell ref="A284:D284"/>
    <mergeCell ref="A285:D285"/>
    <mergeCell ref="A286:D286"/>
    <mergeCell ref="A287:D287"/>
    <mergeCell ref="A288:D288"/>
    <mergeCell ref="A289:D289"/>
    <mergeCell ref="A290:D290"/>
    <mergeCell ref="A291:D291"/>
    <mergeCell ref="A274:D274"/>
    <mergeCell ref="A275:D275"/>
    <mergeCell ref="A276:D276"/>
    <mergeCell ref="A277:D277"/>
    <mergeCell ref="A278:D278"/>
    <mergeCell ref="A279:D279"/>
    <mergeCell ref="A280:D280"/>
    <mergeCell ref="A281:D281"/>
    <mergeCell ref="A282:D282"/>
    <mergeCell ref="A265:D265"/>
    <mergeCell ref="A266:D266"/>
    <mergeCell ref="A267:D267"/>
    <mergeCell ref="A268:D268"/>
    <mergeCell ref="A269:D269"/>
    <mergeCell ref="A270:D270"/>
    <mergeCell ref="A271:D271"/>
    <mergeCell ref="A272:D272"/>
    <mergeCell ref="A273:D273"/>
    <mergeCell ref="A256:D256"/>
    <mergeCell ref="A257:D257"/>
    <mergeCell ref="A258:D258"/>
    <mergeCell ref="A259:D259"/>
    <mergeCell ref="A260:D260"/>
    <mergeCell ref="A261:D261"/>
    <mergeCell ref="A262:D262"/>
    <mergeCell ref="A263:D263"/>
    <mergeCell ref="A264:D264"/>
    <mergeCell ref="A247:D247"/>
    <mergeCell ref="A248:D248"/>
    <mergeCell ref="A249:D249"/>
    <mergeCell ref="A250:D250"/>
    <mergeCell ref="A251:D251"/>
    <mergeCell ref="A252:D252"/>
    <mergeCell ref="A253:D253"/>
    <mergeCell ref="A254:D254"/>
    <mergeCell ref="A255:D255"/>
    <mergeCell ref="A238:D238"/>
    <mergeCell ref="A239:D239"/>
    <mergeCell ref="A240:D240"/>
    <mergeCell ref="A241:D241"/>
    <mergeCell ref="A242:D242"/>
    <mergeCell ref="A243:D243"/>
    <mergeCell ref="A244:D244"/>
    <mergeCell ref="A245:D245"/>
    <mergeCell ref="A246:D246"/>
    <mergeCell ref="A229:D229"/>
    <mergeCell ref="A230:D230"/>
    <mergeCell ref="A231:D231"/>
    <mergeCell ref="A232:D232"/>
    <mergeCell ref="A233:D233"/>
    <mergeCell ref="A234:D234"/>
    <mergeCell ref="A235:D235"/>
    <mergeCell ref="A236:D236"/>
    <mergeCell ref="A237:D237"/>
    <mergeCell ref="A220:D220"/>
    <mergeCell ref="A221:D221"/>
    <mergeCell ref="A222:D222"/>
    <mergeCell ref="A223:D223"/>
    <mergeCell ref="A224:D224"/>
    <mergeCell ref="A225:D225"/>
    <mergeCell ref="A226:D226"/>
    <mergeCell ref="A227:D227"/>
    <mergeCell ref="A228:D228"/>
    <mergeCell ref="A211:D211"/>
    <mergeCell ref="A212:D212"/>
    <mergeCell ref="A213:D213"/>
    <mergeCell ref="A214:D214"/>
    <mergeCell ref="A215:D215"/>
    <mergeCell ref="A216:D216"/>
    <mergeCell ref="A217:D217"/>
    <mergeCell ref="A218:D218"/>
    <mergeCell ref="A219:D219"/>
    <mergeCell ref="A202:D202"/>
    <mergeCell ref="A203:D203"/>
    <mergeCell ref="A204:D204"/>
    <mergeCell ref="A205:D205"/>
    <mergeCell ref="A206:D206"/>
    <mergeCell ref="A207:D207"/>
    <mergeCell ref="A208:D208"/>
    <mergeCell ref="A209:D209"/>
    <mergeCell ref="A210:D210"/>
    <mergeCell ref="A193:D193"/>
    <mergeCell ref="A194:D194"/>
    <mergeCell ref="A195:D195"/>
    <mergeCell ref="A196:D196"/>
    <mergeCell ref="A197:D197"/>
    <mergeCell ref="A198:D198"/>
    <mergeCell ref="A199:D199"/>
    <mergeCell ref="A200:D200"/>
    <mergeCell ref="A201:D201"/>
    <mergeCell ref="A185:D185"/>
    <mergeCell ref="A186:D186"/>
    <mergeCell ref="A187:D187"/>
    <mergeCell ref="A188:D188"/>
    <mergeCell ref="A189:D189"/>
    <mergeCell ref="A190:D190"/>
    <mergeCell ref="A191:D191"/>
    <mergeCell ref="A192:D192"/>
    <mergeCell ref="A175:D175"/>
    <mergeCell ref="A176:D176"/>
    <mergeCell ref="A177:D177"/>
    <mergeCell ref="A178:D178"/>
    <mergeCell ref="A179:D179"/>
    <mergeCell ref="A180:D180"/>
    <mergeCell ref="A181:D181"/>
    <mergeCell ref="A182:D182"/>
    <mergeCell ref="A183:D183"/>
    <mergeCell ref="A168:D168"/>
    <mergeCell ref="A169:D169"/>
    <mergeCell ref="A170:D170"/>
    <mergeCell ref="A171:D171"/>
    <mergeCell ref="A172:D172"/>
    <mergeCell ref="A173:D173"/>
    <mergeCell ref="A174:D174"/>
    <mergeCell ref="A157:D157"/>
    <mergeCell ref="A158:D158"/>
    <mergeCell ref="A159:D159"/>
    <mergeCell ref="A160:D160"/>
    <mergeCell ref="A161:D161"/>
    <mergeCell ref="A162:D162"/>
    <mergeCell ref="A163:D163"/>
    <mergeCell ref="A164:D164"/>
    <mergeCell ref="A165:D165"/>
    <mergeCell ref="A184:D184"/>
    <mergeCell ref="A151:D151"/>
    <mergeCell ref="A152:D152"/>
    <mergeCell ref="A153:D153"/>
    <mergeCell ref="A154:D154"/>
    <mergeCell ref="A155:D155"/>
    <mergeCell ref="A156:D156"/>
    <mergeCell ref="A139:D139"/>
    <mergeCell ref="A140:D140"/>
    <mergeCell ref="A141:D141"/>
    <mergeCell ref="A142:D142"/>
    <mergeCell ref="A143:D143"/>
    <mergeCell ref="A144:D144"/>
    <mergeCell ref="A145:D145"/>
    <mergeCell ref="A146:D146"/>
    <mergeCell ref="A147:D147"/>
    <mergeCell ref="A166:D166"/>
    <mergeCell ref="A167:D167"/>
    <mergeCell ref="A134:D134"/>
    <mergeCell ref="A135:D135"/>
    <mergeCell ref="A136:D136"/>
    <mergeCell ref="A137:D137"/>
    <mergeCell ref="A138:D138"/>
    <mergeCell ref="A121:D121"/>
    <mergeCell ref="A122:D122"/>
    <mergeCell ref="A123:D123"/>
    <mergeCell ref="A124:D124"/>
    <mergeCell ref="A125:D125"/>
    <mergeCell ref="A126:D126"/>
    <mergeCell ref="A127:D127"/>
    <mergeCell ref="A128:D128"/>
    <mergeCell ref="A129:D129"/>
    <mergeCell ref="A148:D148"/>
    <mergeCell ref="A149:D149"/>
    <mergeCell ref="A150:D150"/>
    <mergeCell ref="A117:D117"/>
    <mergeCell ref="A118:D118"/>
    <mergeCell ref="A119:D119"/>
    <mergeCell ref="A120:D120"/>
    <mergeCell ref="A103:D103"/>
    <mergeCell ref="A104:D104"/>
    <mergeCell ref="A105:D105"/>
    <mergeCell ref="A106:D106"/>
    <mergeCell ref="A107:D107"/>
    <mergeCell ref="A108:D108"/>
    <mergeCell ref="A109:D109"/>
    <mergeCell ref="A110:D110"/>
    <mergeCell ref="A111:D111"/>
    <mergeCell ref="A130:D130"/>
    <mergeCell ref="A131:D131"/>
    <mergeCell ref="A132:D132"/>
    <mergeCell ref="A133:D133"/>
    <mergeCell ref="A100:D100"/>
    <mergeCell ref="A101:D101"/>
    <mergeCell ref="A102:D102"/>
    <mergeCell ref="A85:D85"/>
    <mergeCell ref="A86:D86"/>
    <mergeCell ref="A87:D87"/>
    <mergeCell ref="A88:D88"/>
    <mergeCell ref="A89:D89"/>
    <mergeCell ref="A90:D90"/>
    <mergeCell ref="A91:D91"/>
    <mergeCell ref="A92:D92"/>
    <mergeCell ref="A93:D93"/>
    <mergeCell ref="A112:D112"/>
    <mergeCell ref="A113:D113"/>
    <mergeCell ref="A114:D114"/>
    <mergeCell ref="A115:D115"/>
    <mergeCell ref="A116:D116"/>
    <mergeCell ref="A83:D83"/>
    <mergeCell ref="A84:D84"/>
    <mergeCell ref="A67:D67"/>
    <mergeCell ref="A68:D68"/>
    <mergeCell ref="A69:D69"/>
    <mergeCell ref="A70:D70"/>
    <mergeCell ref="A71:D71"/>
    <mergeCell ref="A72:D72"/>
    <mergeCell ref="A73:D73"/>
    <mergeCell ref="A74:D74"/>
    <mergeCell ref="A75:D75"/>
    <mergeCell ref="A94:D94"/>
    <mergeCell ref="A95:D95"/>
    <mergeCell ref="A96:D96"/>
    <mergeCell ref="A97:D97"/>
    <mergeCell ref="A98:D98"/>
    <mergeCell ref="A99:D99"/>
    <mergeCell ref="A66:D66"/>
    <mergeCell ref="A49:D49"/>
    <mergeCell ref="A50:D50"/>
    <mergeCell ref="A51:D51"/>
    <mergeCell ref="A52:D52"/>
    <mergeCell ref="A53:D53"/>
    <mergeCell ref="A54:D54"/>
    <mergeCell ref="A55:D55"/>
    <mergeCell ref="A56:D56"/>
    <mergeCell ref="A57:D57"/>
    <mergeCell ref="A76:D76"/>
    <mergeCell ref="A77:D77"/>
    <mergeCell ref="A78:D78"/>
    <mergeCell ref="A79:D79"/>
    <mergeCell ref="A80:D80"/>
    <mergeCell ref="A81:D81"/>
    <mergeCell ref="A82:D82"/>
    <mergeCell ref="A47:D47"/>
    <mergeCell ref="A48:D48"/>
    <mergeCell ref="A31:D31"/>
    <mergeCell ref="A32:D32"/>
    <mergeCell ref="A33:D33"/>
    <mergeCell ref="A34:D34"/>
    <mergeCell ref="A35:D35"/>
    <mergeCell ref="A36:D36"/>
    <mergeCell ref="A37:D37"/>
    <mergeCell ref="A38:D38"/>
    <mergeCell ref="A59:D59"/>
    <mergeCell ref="A60:D60"/>
    <mergeCell ref="A61:D61"/>
    <mergeCell ref="A62:D62"/>
    <mergeCell ref="A63:D63"/>
    <mergeCell ref="A64:D64"/>
    <mergeCell ref="A65:D65"/>
    <mergeCell ref="A21:D21"/>
    <mergeCell ref="H848:J848"/>
    <mergeCell ref="A22:D22"/>
    <mergeCell ref="A23:D23"/>
    <mergeCell ref="A24:D24"/>
    <mergeCell ref="A25:D25"/>
    <mergeCell ref="A26:D26"/>
    <mergeCell ref="A27:D27"/>
    <mergeCell ref="A28:D28"/>
    <mergeCell ref="A29:D29"/>
    <mergeCell ref="A30:D30"/>
    <mergeCell ref="A39:D39"/>
    <mergeCell ref="A58:D58"/>
    <mergeCell ref="B1:D1"/>
    <mergeCell ref="B2:J2"/>
    <mergeCell ref="F1:H1"/>
    <mergeCell ref="A7:D7"/>
    <mergeCell ref="A8:D8"/>
    <mergeCell ref="A9:D9"/>
    <mergeCell ref="B5:D5"/>
    <mergeCell ref="F5:G5"/>
    <mergeCell ref="A848:D848"/>
    <mergeCell ref="E7:G7"/>
    <mergeCell ref="E8:G8"/>
    <mergeCell ref="E9:G9"/>
    <mergeCell ref="A40:D40"/>
    <mergeCell ref="A41:D41"/>
    <mergeCell ref="A42:D42"/>
    <mergeCell ref="A43:D43"/>
    <mergeCell ref="A44:D44"/>
    <mergeCell ref="A45:D45"/>
    <mergeCell ref="A46:D46"/>
    <mergeCell ref="A6:D6"/>
    <mergeCell ref="E6:G6"/>
    <mergeCell ref="H6:J6"/>
    <mergeCell ref="H7:J7"/>
    <mergeCell ref="H8:J8"/>
    <mergeCell ref="H9:J9"/>
    <mergeCell ref="A10:D10"/>
    <mergeCell ref="A11:D11"/>
    <mergeCell ref="A12:D12"/>
    <mergeCell ref="A13:D13"/>
    <mergeCell ref="A14:D14"/>
    <mergeCell ref="A15:D15"/>
    <mergeCell ref="A16:D16"/>
    <mergeCell ref="A17:D17"/>
    <mergeCell ref="A18:D18"/>
    <mergeCell ref="A19:D19"/>
    <mergeCell ref="A20:D20"/>
    <mergeCell ref="H1952:I1952"/>
    <mergeCell ref="H1945:J1945"/>
    <mergeCell ref="H1942:J1942"/>
    <mergeCell ref="H1943:J1943"/>
    <mergeCell ref="H1944:J1944"/>
    <mergeCell ref="A1947:J1947"/>
    <mergeCell ref="A1945:D1945"/>
    <mergeCell ref="A1943:D1943"/>
    <mergeCell ref="E1942:G1942"/>
    <mergeCell ref="E1943:G1943"/>
    <mergeCell ref="H1951:I1951"/>
    <mergeCell ref="C1948:D1948"/>
    <mergeCell ref="C1950:D1950"/>
    <mergeCell ref="C1951:D1951"/>
    <mergeCell ref="C1949:D1949"/>
    <mergeCell ref="A1944:D1944"/>
    <mergeCell ref="H1948:I1948"/>
    <mergeCell ref="H1949:I1949"/>
    <mergeCell ref="H1950:I1950"/>
    <mergeCell ref="A1946:D1946"/>
    <mergeCell ref="E1945:G1945"/>
    <mergeCell ref="E1946:G1946"/>
    <mergeCell ref="E1944:G1944"/>
    <mergeCell ref="A1942:D1942"/>
    <mergeCell ref="A1952:E1952"/>
    <mergeCell ref="A849:D849"/>
    <mergeCell ref="E849:G849"/>
    <mergeCell ref="H849:J849"/>
    <mergeCell ref="A850:D850"/>
    <mergeCell ref="E850:G850"/>
    <mergeCell ref="H850:J850"/>
    <mergeCell ref="A851:D851"/>
    <mergeCell ref="E851:G851"/>
    <mergeCell ref="H851:J851"/>
    <mergeCell ref="A852:D852"/>
    <mergeCell ref="E852:G852"/>
    <mergeCell ref="H852:J852"/>
    <mergeCell ref="A853:D853"/>
    <mergeCell ref="E853:G853"/>
    <mergeCell ref="H853:J853"/>
    <mergeCell ref="A854:D854"/>
    <mergeCell ref="E854:G854"/>
    <mergeCell ref="H854:J854"/>
    <mergeCell ref="A855:D855"/>
    <mergeCell ref="E855:G855"/>
    <mergeCell ref="H855:J855"/>
    <mergeCell ref="A856:D856"/>
    <mergeCell ref="E856:G856"/>
    <mergeCell ref="H856:J856"/>
    <mergeCell ref="A857:D857"/>
    <mergeCell ref="E857:G857"/>
    <mergeCell ref="H857:J857"/>
    <mergeCell ref="A858:D858"/>
    <mergeCell ref="E858:G858"/>
    <mergeCell ref="H858:J858"/>
    <mergeCell ref="A859:D859"/>
    <mergeCell ref="E859:G859"/>
    <mergeCell ref="H859:J859"/>
    <mergeCell ref="A860:D860"/>
    <mergeCell ref="E860:G860"/>
    <mergeCell ref="H860:J860"/>
    <mergeCell ref="A861:D861"/>
    <mergeCell ref="E861:G861"/>
    <mergeCell ref="H861:J861"/>
    <mergeCell ref="A862:D862"/>
    <mergeCell ref="E862:G862"/>
    <mergeCell ref="H862:J862"/>
    <mergeCell ref="A863:D863"/>
    <mergeCell ref="E863:G863"/>
    <mergeCell ref="H863:J863"/>
    <mergeCell ref="A864:D864"/>
    <mergeCell ref="E864:G864"/>
    <mergeCell ref="H864:J864"/>
    <mergeCell ref="A865:D865"/>
    <mergeCell ref="E865:G865"/>
    <mergeCell ref="H865:J865"/>
    <mergeCell ref="A866:D866"/>
    <mergeCell ref="E866:G866"/>
    <mergeCell ref="H866:J866"/>
    <mergeCell ref="A867:D867"/>
    <mergeCell ref="E867:G867"/>
    <mergeCell ref="H867:J867"/>
    <mergeCell ref="A868:D868"/>
    <mergeCell ref="E868:G868"/>
    <mergeCell ref="H868:J868"/>
    <mergeCell ref="A869:D869"/>
    <mergeCell ref="E869:G869"/>
    <mergeCell ref="H869:J869"/>
    <mergeCell ref="A870:D870"/>
    <mergeCell ref="E870:G870"/>
    <mergeCell ref="H870:J870"/>
    <mergeCell ref="A871:D871"/>
    <mergeCell ref="E871:G871"/>
    <mergeCell ref="H871:J871"/>
    <mergeCell ref="A872:D872"/>
    <mergeCell ref="E872:G872"/>
    <mergeCell ref="H872:J872"/>
    <mergeCell ref="A873:D873"/>
    <mergeCell ref="E873:G873"/>
    <mergeCell ref="H873:J873"/>
    <mergeCell ref="A874:D874"/>
    <mergeCell ref="E874:G874"/>
    <mergeCell ref="H874:J874"/>
    <mergeCell ref="A875:D875"/>
    <mergeCell ref="E875:G875"/>
    <mergeCell ref="H875:J875"/>
    <mergeCell ref="A876:D876"/>
    <mergeCell ref="E876:G876"/>
    <mergeCell ref="H876:J876"/>
    <mergeCell ref="A877:D877"/>
    <mergeCell ref="E877:G877"/>
    <mergeCell ref="H877:J877"/>
    <mergeCell ref="A878:D878"/>
    <mergeCell ref="E878:G878"/>
    <mergeCell ref="H878:J878"/>
    <mergeCell ref="A879:D879"/>
    <mergeCell ref="E879:G879"/>
    <mergeCell ref="H879:J879"/>
    <mergeCell ref="A880:D880"/>
    <mergeCell ref="E880:G880"/>
    <mergeCell ref="H880:J880"/>
    <mergeCell ref="A881:D881"/>
    <mergeCell ref="E881:G881"/>
    <mergeCell ref="H881:J881"/>
    <mergeCell ref="A882:D882"/>
    <mergeCell ref="E882:G882"/>
    <mergeCell ref="H882:J882"/>
    <mergeCell ref="A883:D883"/>
    <mergeCell ref="E883:G883"/>
    <mergeCell ref="H883:J883"/>
    <mergeCell ref="A884:D884"/>
    <mergeCell ref="E884:G884"/>
    <mergeCell ref="H884:J884"/>
    <mergeCell ref="A885:D885"/>
    <mergeCell ref="E885:G885"/>
    <mergeCell ref="H885:J885"/>
    <mergeCell ref="A886:D886"/>
    <mergeCell ref="E886:G886"/>
    <mergeCell ref="H886:J886"/>
    <mergeCell ref="A887:D887"/>
    <mergeCell ref="E887:G887"/>
    <mergeCell ref="H887:J887"/>
    <mergeCell ref="A888:D888"/>
    <mergeCell ref="E888:G888"/>
    <mergeCell ref="H888:J888"/>
    <mergeCell ref="A889:D889"/>
    <mergeCell ref="E889:G889"/>
    <mergeCell ref="H889:J889"/>
    <mergeCell ref="A890:D890"/>
    <mergeCell ref="E890:G890"/>
    <mergeCell ref="H890:J890"/>
    <mergeCell ref="A891:D891"/>
    <mergeCell ref="E891:G891"/>
    <mergeCell ref="H891:J891"/>
    <mergeCell ref="A892:D892"/>
    <mergeCell ref="E892:G892"/>
    <mergeCell ref="H892:J892"/>
    <mergeCell ref="A893:D893"/>
    <mergeCell ref="E893:G893"/>
    <mergeCell ref="H893:J893"/>
    <mergeCell ref="A894:D894"/>
    <mergeCell ref="E894:G894"/>
    <mergeCell ref="H894:J894"/>
    <mergeCell ref="A895:D895"/>
    <mergeCell ref="E895:G895"/>
    <mergeCell ref="H895:J895"/>
    <mergeCell ref="A896:D896"/>
    <mergeCell ref="E896:G896"/>
    <mergeCell ref="H896:J896"/>
    <mergeCell ref="A897:D897"/>
    <mergeCell ref="E897:G897"/>
    <mergeCell ref="H897:J897"/>
    <mergeCell ref="A898:D898"/>
    <mergeCell ref="E898:G898"/>
    <mergeCell ref="H898:J898"/>
    <mergeCell ref="A899:D899"/>
    <mergeCell ref="E899:G899"/>
    <mergeCell ref="H899:J899"/>
    <mergeCell ref="A900:D900"/>
    <mergeCell ref="E900:G900"/>
    <mergeCell ref="H900:J900"/>
    <mergeCell ref="A901:D901"/>
    <mergeCell ref="E901:G901"/>
    <mergeCell ref="H901:J901"/>
    <mergeCell ref="A902:D902"/>
    <mergeCell ref="E902:G902"/>
    <mergeCell ref="H902:J902"/>
    <mergeCell ref="A903:D903"/>
    <mergeCell ref="E903:G903"/>
    <mergeCell ref="H903:J903"/>
    <mergeCell ref="A904:D904"/>
    <mergeCell ref="E904:G904"/>
    <mergeCell ref="H904:J904"/>
    <mergeCell ref="A905:D905"/>
    <mergeCell ref="E905:G905"/>
    <mergeCell ref="H905:J905"/>
    <mergeCell ref="A906:D906"/>
    <mergeCell ref="E906:G906"/>
    <mergeCell ref="H906:J906"/>
    <mergeCell ref="A907:D907"/>
    <mergeCell ref="E907:G907"/>
    <mergeCell ref="H907:J907"/>
    <mergeCell ref="A908:D908"/>
    <mergeCell ref="E908:G908"/>
    <mergeCell ref="H908:J908"/>
    <mergeCell ref="A909:D909"/>
    <mergeCell ref="E909:G909"/>
    <mergeCell ref="H909:J909"/>
    <mergeCell ref="A910:D910"/>
    <mergeCell ref="E910:G910"/>
    <mergeCell ref="H910:J910"/>
    <mergeCell ref="A911:D911"/>
    <mergeCell ref="E911:G911"/>
    <mergeCell ref="H911:J911"/>
    <mergeCell ref="A912:D912"/>
    <mergeCell ref="E912:G912"/>
    <mergeCell ref="H912:J912"/>
    <mergeCell ref="A913:D913"/>
    <mergeCell ref="E913:G913"/>
    <mergeCell ref="H913:J913"/>
    <mergeCell ref="A914:D914"/>
    <mergeCell ref="E914:G914"/>
    <mergeCell ref="H914:J914"/>
    <mergeCell ref="A915:D915"/>
    <mergeCell ref="E915:G915"/>
    <mergeCell ref="H915:J915"/>
    <mergeCell ref="A916:D916"/>
    <mergeCell ref="E916:G916"/>
    <mergeCell ref="H916:J916"/>
    <mergeCell ref="A917:D917"/>
    <mergeCell ref="E917:G917"/>
    <mergeCell ref="H917:J917"/>
    <mergeCell ref="A918:D918"/>
    <mergeCell ref="E918:G918"/>
    <mergeCell ref="H918:J918"/>
    <mergeCell ref="A919:D919"/>
    <mergeCell ref="E919:G919"/>
    <mergeCell ref="H919:J919"/>
    <mergeCell ref="A920:D920"/>
    <mergeCell ref="E920:G920"/>
    <mergeCell ref="H920:J920"/>
    <mergeCell ref="A921:D921"/>
    <mergeCell ref="E921:G921"/>
    <mergeCell ref="H921:J921"/>
    <mergeCell ref="A922:D922"/>
    <mergeCell ref="E922:G922"/>
    <mergeCell ref="H922:J922"/>
    <mergeCell ref="A923:D923"/>
    <mergeCell ref="E923:G923"/>
    <mergeCell ref="H923:J923"/>
    <mergeCell ref="A924:D924"/>
    <mergeCell ref="E924:G924"/>
    <mergeCell ref="H924:J924"/>
    <mergeCell ref="A925:D925"/>
    <mergeCell ref="E925:G925"/>
    <mergeCell ref="H925:J925"/>
    <mergeCell ref="A926:D926"/>
    <mergeCell ref="E926:G926"/>
    <mergeCell ref="H926:J926"/>
    <mergeCell ref="A927:D927"/>
    <mergeCell ref="E927:G927"/>
    <mergeCell ref="H927:J927"/>
    <mergeCell ref="A928:D928"/>
    <mergeCell ref="E928:G928"/>
    <mergeCell ref="H928:J928"/>
    <mergeCell ref="A929:D929"/>
    <mergeCell ref="E929:G929"/>
    <mergeCell ref="H929:J929"/>
    <mergeCell ref="A930:D930"/>
    <mergeCell ref="E930:G930"/>
    <mergeCell ref="H930:J930"/>
    <mergeCell ref="A931:D931"/>
    <mergeCell ref="E931:G931"/>
    <mergeCell ref="H931:J931"/>
    <mergeCell ref="A932:D932"/>
    <mergeCell ref="E932:G932"/>
    <mergeCell ref="H932:J932"/>
    <mergeCell ref="A933:D933"/>
    <mergeCell ref="E933:G933"/>
    <mergeCell ref="H933:J933"/>
    <mergeCell ref="A934:D934"/>
    <mergeCell ref="E934:G934"/>
    <mergeCell ref="H934:J934"/>
    <mergeCell ref="A935:D935"/>
    <mergeCell ref="E935:G935"/>
    <mergeCell ref="H935:J935"/>
    <mergeCell ref="A936:D936"/>
    <mergeCell ref="E936:G936"/>
    <mergeCell ref="H936:J936"/>
    <mergeCell ref="A937:D937"/>
    <mergeCell ref="E937:G937"/>
    <mergeCell ref="H937:J937"/>
    <mergeCell ref="A938:D938"/>
    <mergeCell ref="E938:G938"/>
    <mergeCell ref="H938:J938"/>
    <mergeCell ref="A939:D939"/>
    <mergeCell ref="E939:G939"/>
    <mergeCell ref="H939:J939"/>
    <mergeCell ref="A940:D940"/>
    <mergeCell ref="E940:G940"/>
    <mergeCell ref="H940:J940"/>
    <mergeCell ref="A941:D941"/>
    <mergeCell ref="E941:G941"/>
    <mergeCell ref="H941:J941"/>
    <mergeCell ref="A942:D942"/>
    <mergeCell ref="E942:G942"/>
    <mergeCell ref="H942:J942"/>
    <mergeCell ref="A943:D943"/>
    <mergeCell ref="E943:G943"/>
    <mergeCell ref="H943:J943"/>
    <mergeCell ref="A944:D944"/>
    <mergeCell ref="E944:G944"/>
    <mergeCell ref="H944:J944"/>
    <mergeCell ref="A945:D945"/>
    <mergeCell ref="E945:G945"/>
    <mergeCell ref="H945:J945"/>
    <mergeCell ref="A946:D946"/>
    <mergeCell ref="E946:G946"/>
    <mergeCell ref="H946:J946"/>
    <mergeCell ref="A947:D947"/>
    <mergeCell ref="E947:G947"/>
    <mergeCell ref="H947:J947"/>
    <mergeCell ref="A948:D948"/>
    <mergeCell ref="E948:G948"/>
    <mergeCell ref="H948:J948"/>
    <mergeCell ref="A949:D949"/>
    <mergeCell ref="E949:G949"/>
    <mergeCell ref="H949:J949"/>
    <mergeCell ref="A950:D950"/>
    <mergeCell ref="E950:G950"/>
    <mergeCell ref="H950:J950"/>
    <mergeCell ref="A951:D951"/>
    <mergeCell ref="E951:G951"/>
    <mergeCell ref="H951:J951"/>
    <mergeCell ref="A952:D952"/>
    <mergeCell ref="E952:G952"/>
    <mergeCell ref="H952:J952"/>
    <mergeCell ref="A953:D953"/>
    <mergeCell ref="E953:G953"/>
    <mergeCell ref="H953:J953"/>
    <mergeCell ref="A954:D954"/>
    <mergeCell ref="E954:G954"/>
    <mergeCell ref="H954:J954"/>
    <mergeCell ref="A955:D955"/>
    <mergeCell ref="E955:G955"/>
    <mergeCell ref="H955:J955"/>
    <mergeCell ref="A956:D956"/>
    <mergeCell ref="E956:G956"/>
    <mergeCell ref="H956:J956"/>
    <mergeCell ref="A957:D957"/>
    <mergeCell ref="E957:G957"/>
    <mergeCell ref="H957:J957"/>
    <mergeCell ref="A958:D958"/>
    <mergeCell ref="E958:G958"/>
    <mergeCell ref="H958:J958"/>
    <mergeCell ref="A959:D959"/>
    <mergeCell ref="E959:G959"/>
    <mergeCell ref="H959:J959"/>
    <mergeCell ref="A960:D960"/>
    <mergeCell ref="E960:G960"/>
    <mergeCell ref="H960:J960"/>
    <mergeCell ref="A961:D961"/>
    <mergeCell ref="E961:G961"/>
    <mergeCell ref="H961:J961"/>
    <mergeCell ref="A962:D962"/>
    <mergeCell ref="E962:G962"/>
    <mergeCell ref="H962:J962"/>
    <mergeCell ref="A963:D963"/>
    <mergeCell ref="E963:G963"/>
    <mergeCell ref="H963:J963"/>
    <mergeCell ref="A964:D964"/>
    <mergeCell ref="E964:G964"/>
    <mergeCell ref="H964:J964"/>
    <mergeCell ref="A965:D965"/>
    <mergeCell ref="E965:G965"/>
    <mergeCell ref="H965:J965"/>
    <mergeCell ref="A966:D966"/>
    <mergeCell ref="E966:G966"/>
    <mergeCell ref="H966:J966"/>
    <mergeCell ref="A967:D967"/>
    <mergeCell ref="E967:G967"/>
    <mergeCell ref="H967:J967"/>
    <mergeCell ref="A968:D968"/>
    <mergeCell ref="E968:G968"/>
    <mergeCell ref="H968:J968"/>
    <mergeCell ref="A969:D969"/>
    <mergeCell ref="E969:G969"/>
    <mergeCell ref="H969:J969"/>
    <mergeCell ref="A970:D970"/>
    <mergeCell ref="E970:G970"/>
    <mergeCell ref="H970:J970"/>
    <mergeCell ref="A971:D971"/>
    <mergeCell ref="E971:G971"/>
    <mergeCell ref="H971:J971"/>
    <mergeCell ref="A972:D972"/>
    <mergeCell ref="E972:G972"/>
    <mergeCell ref="H972:J972"/>
    <mergeCell ref="A973:D973"/>
    <mergeCell ref="E973:G973"/>
    <mergeCell ref="H973:J973"/>
    <mergeCell ref="A974:D974"/>
    <mergeCell ref="E974:G974"/>
    <mergeCell ref="H974:J974"/>
    <mergeCell ref="A975:D975"/>
    <mergeCell ref="E975:G975"/>
    <mergeCell ref="H975:J975"/>
    <mergeCell ref="A976:D976"/>
    <mergeCell ref="E976:G976"/>
    <mergeCell ref="H976:J976"/>
    <mergeCell ref="A977:D977"/>
    <mergeCell ref="E977:G977"/>
    <mergeCell ref="H977:J977"/>
    <mergeCell ref="A978:D978"/>
    <mergeCell ref="E978:G978"/>
    <mergeCell ref="H978:J978"/>
    <mergeCell ref="A979:D979"/>
    <mergeCell ref="E979:G979"/>
    <mergeCell ref="H979:J979"/>
    <mergeCell ref="A980:D980"/>
    <mergeCell ref="E980:G980"/>
    <mergeCell ref="H980:J980"/>
    <mergeCell ref="A981:D981"/>
    <mergeCell ref="E981:G981"/>
    <mergeCell ref="H981:J981"/>
    <mergeCell ref="A982:D982"/>
    <mergeCell ref="E982:G982"/>
    <mergeCell ref="H982:J982"/>
    <mergeCell ref="A983:D983"/>
    <mergeCell ref="E983:G983"/>
    <mergeCell ref="H983:J983"/>
    <mergeCell ref="A984:D984"/>
    <mergeCell ref="E984:G984"/>
    <mergeCell ref="H984:J984"/>
    <mergeCell ref="A985:D985"/>
    <mergeCell ref="E985:G985"/>
    <mergeCell ref="H985:J985"/>
    <mergeCell ref="A986:D986"/>
    <mergeCell ref="E986:G986"/>
    <mergeCell ref="H986:J986"/>
    <mergeCell ref="A987:D987"/>
    <mergeCell ref="E987:G987"/>
    <mergeCell ref="H987:J987"/>
    <mergeCell ref="A988:D988"/>
    <mergeCell ref="E988:G988"/>
    <mergeCell ref="H988:J988"/>
    <mergeCell ref="A989:D989"/>
    <mergeCell ref="E989:G989"/>
    <mergeCell ref="H989:J989"/>
    <mergeCell ref="A990:D990"/>
    <mergeCell ref="E990:G990"/>
    <mergeCell ref="H990:J990"/>
    <mergeCell ref="A991:D991"/>
    <mergeCell ref="E991:G991"/>
    <mergeCell ref="H991:J991"/>
    <mergeCell ref="A992:D992"/>
    <mergeCell ref="E992:G992"/>
    <mergeCell ref="H992:J992"/>
    <mergeCell ref="A993:D993"/>
    <mergeCell ref="E993:G993"/>
    <mergeCell ref="H993:J993"/>
    <mergeCell ref="A994:D994"/>
    <mergeCell ref="E994:G994"/>
    <mergeCell ref="H994:J994"/>
    <mergeCell ref="A995:D995"/>
    <mergeCell ref="E995:G995"/>
    <mergeCell ref="H995:J995"/>
    <mergeCell ref="A996:D996"/>
    <mergeCell ref="E996:G996"/>
    <mergeCell ref="H996:J996"/>
    <mergeCell ref="A997:D997"/>
    <mergeCell ref="E997:G997"/>
    <mergeCell ref="H997:J997"/>
    <mergeCell ref="A998:D998"/>
    <mergeCell ref="E998:G998"/>
    <mergeCell ref="H998:J998"/>
    <mergeCell ref="A999:D999"/>
    <mergeCell ref="E999:G999"/>
    <mergeCell ref="H999:J999"/>
    <mergeCell ref="A1000:D1000"/>
    <mergeCell ref="E1000:G1000"/>
    <mergeCell ref="H1000:J1000"/>
    <mergeCell ref="A1001:D1001"/>
    <mergeCell ref="E1001:G1001"/>
    <mergeCell ref="H1001:J1001"/>
    <mergeCell ref="A1002:D1002"/>
    <mergeCell ref="E1002:G1002"/>
    <mergeCell ref="H1002:J1002"/>
    <mergeCell ref="A1003:D1003"/>
    <mergeCell ref="E1003:G1003"/>
    <mergeCell ref="H1003:J1003"/>
    <mergeCell ref="A1004:D1004"/>
    <mergeCell ref="E1004:G1004"/>
    <mergeCell ref="H1004:J1004"/>
    <mergeCell ref="A1005:D1005"/>
    <mergeCell ref="E1005:G1005"/>
    <mergeCell ref="H1005:J1005"/>
    <mergeCell ref="A1006:D1006"/>
    <mergeCell ref="E1006:G1006"/>
    <mergeCell ref="H1006:J1006"/>
    <mergeCell ref="A1007:D1007"/>
    <mergeCell ref="E1007:G1007"/>
    <mergeCell ref="H1007:J1007"/>
    <mergeCell ref="A1008:D1008"/>
    <mergeCell ref="E1008:G1008"/>
    <mergeCell ref="H1008:J1008"/>
    <mergeCell ref="A1009:D1009"/>
    <mergeCell ref="E1009:G1009"/>
    <mergeCell ref="H1009:J1009"/>
    <mergeCell ref="A1010:D1010"/>
    <mergeCell ref="E1010:G1010"/>
    <mergeCell ref="H1010:J1010"/>
    <mergeCell ref="A1011:D1011"/>
    <mergeCell ref="E1011:G1011"/>
    <mergeCell ref="H1011:J1011"/>
    <mergeCell ref="A1012:D1012"/>
    <mergeCell ref="E1012:G1012"/>
    <mergeCell ref="H1012:J1012"/>
    <mergeCell ref="A1013:D1013"/>
    <mergeCell ref="E1013:G1013"/>
    <mergeCell ref="H1013:J1013"/>
    <mergeCell ref="A1014:D1014"/>
    <mergeCell ref="E1014:G1014"/>
    <mergeCell ref="H1014:J1014"/>
    <mergeCell ref="A1015:D1015"/>
    <mergeCell ref="E1015:G1015"/>
    <mergeCell ref="H1015:J1015"/>
    <mergeCell ref="A1016:D1016"/>
    <mergeCell ref="E1016:G1016"/>
    <mergeCell ref="H1016:J1016"/>
    <mergeCell ref="A1017:D1017"/>
    <mergeCell ref="E1017:G1017"/>
    <mergeCell ref="H1017:J1017"/>
    <mergeCell ref="A1018:D1018"/>
    <mergeCell ref="E1018:G1018"/>
    <mergeCell ref="H1018:J1018"/>
    <mergeCell ref="A1019:D1019"/>
    <mergeCell ref="E1019:G1019"/>
    <mergeCell ref="H1019:J1019"/>
    <mergeCell ref="A1020:D1020"/>
    <mergeCell ref="E1020:G1020"/>
    <mergeCell ref="H1020:J1020"/>
    <mergeCell ref="A1021:D1021"/>
    <mergeCell ref="E1021:G1021"/>
    <mergeCell ref="H1021:J1021"/>
    <mergeCell ref="A1022:D1022"/>
    <mergeCell ref="E1022:G1022"/>
    <mergeCell ref="H1022:J1022"/>
    <mergeCell ref="A1023:D1023"/>
    <mergeCell ref="E1023:G1023"/>
    <mergeCell ref="H1023:J1023"/>
    <mergeCell ref="A1024:D1024"/>
    <mergeCell ref="E1024:G1024"/>
    <mergeCell ref="H1024:J1024"/>
    <mergeCell ref="A1025:D1025"/>
    <mergeCell ref="E1025:G1025"/>
    <mergeCell ref="H1025:J1025"/>
    <mergeCell ref="A1026:D1026"/>
    <mergeCell ref="E1026:G1026"/>
    <mergeCell ref="H1026:J1026"/>
    <mergeCell ref="A1027:D1027"/>
    <mergeCell ref="E1027:G1027"/>
    <mergeCell ref="H1027:J1027"/>
    <mergeCell ref="A1028:D1028"/>
    <mergeCell ref="E1028:G1028"/>
    <mergeCell ref="H1028:J1028"/>
    <mergeCell ref="A1029:D1029"/>
    <mergeCell ref="E1029:G1029"/>
    <mergeCell ref="H1029:J1029"/>
    <mergeCell ref="A1030:D1030"/>
    <mergeCell ref="E1030:G1030"/>
    <mergeCell ref="H1030:J1030"/>
    <mergeCell ref="A1031:D1031"/>
    <mergeCell ref="E1031:G1031"/>
    <mergeCell ref="H1031:J1031"/>
    <mergeCell ref="A1032:D1032"/>
    <mergeCell ref="E1032:G1032"/>
    <mergeCell ref="H1032:J1032"/>
    <mergeCell ref="A1033:D1033"/>
    <mergeCell ref="E1033:G1033"/>
    <mergeCell ref="H1033:J1033"/>
    <mergeCell ref="A1034:D1034"/>
    <mergeCell ref="E1034:G1034"/>
    <mergeCell ref="H1034:J1034"/>
    <mergeCell ref="A1035:D1035"/>
    <mergeCell ref="E1035:G1035"/>
    <mergeCell ref="H1035:J1035"/>
    <mergeCell ref="A1036:D1036"/>
    <mergeCell ref="E1036:G1036"/>
    <mergeCell ref="H1036:J1036"/>
    <mergeCell ref="A1037:D1037"/>
    <mergeCell ref="E1037:G1037"/>
    <mergeCell ref="H1037:J1037"/>
    <mergeCell ref="A1038:D1038"/>
    <mergeCell ref="E1038:G1038"/>
    <mergeCell ref="H1038:J1038"/>
    <mergeCell ref="A1039:D1039"/>
    <mergeCell ref="E1039:G1039"/>
    <mergeCell ref="H1039:J1039"/>
    <mergeCell ref="A1040:D1040"/>
    <mergeCell ref="E1040:G1040"/>
    <mergeCell ref="H1040:J1040"/>
    <mergeCell ref="A1041:D1041"/>
    <mergeCell ref="E1041:G1041"/>
    <mergeCell ref="H1041:J1041"/>
    <mergeCell ref="A1042:D1042"/>
    <mergeCell ref="E1042:G1042"/>
    <mergeCell ref="H1042:J1042"/>
    <mergeCell ref="A1043:D1043"/>
    <mergeCell ref="E1043:G1043"/>
    <mergeCell ref="H1043:J1043"/>
    <mergeCell ref="A1044:D1044"/>
    <mergeCell ref="E1044:G1044"/>
    <mergeCell ref="H1044:J1044"/>
    <mergeCell ref="A1045:D1045"/>
    <mergeCell ref="E1045:G1045"/>
    <mergeCell ref="H1045:J1045"/>
    <mergeCell ref="A1046:D1046"/>
    <mergeCell ref="E1046:G1046"/>
    <mergeCell ref="H1046:J1046"/>
    <mergeCell ref="A1047:D1047"/>
    <mergeCell ref="E1047:G1047"/>
    <mergeCell ref="H1047:J1047"/>
    <mergeCell ref="A1048:D1048"/>
    <mergeCell ref="E1048:G1048"/>
    <mergeCell ref="H1048:J1048"/>
    <mergeCell ref="A1049:D1049"/>
    <mergeCell ref="E1049:G1049"/>
    <mergeCell ref="H1049:J1049"/>
    <mergeCell ref="A1050:D1050"/>
    <mergeCell ref="E1050:G1050"/>
    <mergeCell ref="H1050:J1050"/>
    <mergeCell ref="A1051:D1051"/>
    <mergeCell ref="E1051:G1051"/>
    <mergeCell ref="H1051:J1051"/>
    <mergeCell ref="A1052:D1052"/>
    <mergeCell ref="E1052:G1052"/>
    <mergeCell ref="H1052:J1052"/>
    <mergeCell ref="A1053:D1053"/>
    <mergeCell ref="E1053:G1053"/>
    <mergeCell ref="H1053:J1053"/>
    <mergeCell ref="A1054:D1054"/>
    <mergeCell ref="E1054:G1054"/>
    <mergeCell ref="H1054:J1054"/>
    <mergeCell ref="A1055:D1055"/>
    <mergeCell ref="E1055:G1055"/>
    <mergeCell ref="H1055:J1055"/>
    <mergeCell ref="A1056:D1056"/>
    <mergeCell ref="E1056:G1056"/>
    <mergeCell ref="H1056:J1056"/>
    <mergeCell ref="A1057:D1057"/>
    <mergeCell ref="E1057:G1057"/>
    <mergeCell ref="H1057:J1057"/>
    <mergeCell ref="A1058:D1058"/>
    <mergeCell ref="E1058:G1058"/>
    <mergeCell ref="H1058:J1058"/>
    <mergeCell ref="A1059:D1059"/>
    <mergeCell ref="E1059:G1059"/>
    <mergeCell ref="H1059:J1059"/>
    <mergeCell ref="A1060:D1060"/>
    <mergeCell ref="E1060:G1060"/>
    <mergeCell ref="H1060:J1060"/>
    <mergeCell ref="A1061:D1061"/>
    <mergeCell ref="E1061:G1061"/>
    <mergeCell ref="H1061:J1061"/>
    <mergeCell ref="A1062:D1062"/>
    <mergeCell ref="E1062:G1062"/>
    <mergeCell ref="H1062:J1062"/>
    <mergeCell ref="A1063:D1063"/>
    <mergeCell ref="E1063:G1063"/>
    <mergeCell ref="H1063:J1063"/>
    <mergeCell ref="A1064:D1064"/>
    <mergeCell ref="E1064:G1064"/>
    <mergeCell ref="H1064:J1064"/>
    <mergeCell ref="A1065:D1065"/>
    <mergeCell ref="E1065:G1065"/>
    <mergeCell ref="H1065:J1065"/>
    <mergeCell ref="A1066:D1066"/>
    <mergeCell ref="E1066:G1066"/>
    <mergeCell ref="H1066:J1066"/>
    <mergeCell ref="A1067:D1067"/>
    <mergeCell ref="E1067:G1067"/>
    <mergeCell ref="H1067:J1067"/>
    <mergeCell ref="A1068:D1068"/>
    <mergeCell ref="E1068:G1068"/>
    <mergeCell ref="H1068:J1068"/>
    <mergeCell ref="A1069:D1069"/>
    <mergeCell ref="E1069:G1069"/>
    <mergeCell ref="H1069:J1069"/>
    <mergeCell ref="A1070:D1070"/>
    <mergeCell ref="E1070:G1070"/>
    <mergeCell ref="H1070:J1070"/>
    <mergeCell ref="A1071:D1071"/>
    <mergeCell ref="E1071:G1071"/>
    <mergeCell ref="H1071:J1071"/>
    <mergeCell ref="A1072:D1072"/>
    <mergeCell ref="E1072:G1072"/>
    <mergeCell ref="H1072:J1072"/>
    <mergeCell ref="A1073:D1073"/>
    <mergeCell ref="E1073:G1073"/>
    <mergeCell ref="H1073:J1073"/>
    <mergeCell ref="A1074:D1074"/>
    <mergeCell ref="E1074:G1074"/>
    <mergeCell ref="H1074:J1074"/>
    <mergeCell ref="A1075:D1075"/>
    <mergeCell ref="E1075:G1075"/>
    <mergeCell ref="H1075:J1075"/>
    <mergeCell ref="A1076:D1076"/>
    <mergeCell ref="E1076:G1076"/>
    <mergeCell ref="H1076:J1076"/>
    <mergeCell ref="A1077:D1077"/>
    <mergeCell ref="E1077:G1077"/>
    <mergeCell ref="H1077:J1077"/>
    <mergeCell ref="A1078:D1078"/>
    <mergeCell ref="E1078:G1078"/>
    <mergeCell ref="H1078:J1078"/>
    <mergeCell ref="A1079:D1079"/>
    <mergeCell ref="E1079:G1079"/>
    <mergeCell ref="H1079:J1079"/>
    <mergeCell ref="A1080:D1080"/>
    <mergeCell ref="E1080:G1080"/>
    <mergeCell ref="H1080:J1080"/>
    <mergeCell ref="A1081:D1081"/>
    <mergeCell ref="E1081:G1081"/>
    <mergeCell ref="H1081:J1081"/>
    <mergeCell ref="A1082:D1082"/>
    <mergeCell ref="E1082:G1082"/>
    <mergeCell ref="H1082:J1082"/>
    <mergeCell ref="A1083:D1083"/>
    <mergeCell ref="E1083:G1083"/>
    <mergeCell ref="H1083:J1083"/>
    <mergeCell ref="A1084:D1084"/>
    <mergeCell ref="E1084:G1084"/>
    <mergeCell ref="H1084:J1084"/>
    <mergeCell ref="A1085:D1085"/>
    <mergeCell ref="E1085:G1085"/>
    <mergeCell ref="H1085:J1085"/>
    <mergeCell ref="A1086:D1086"/>
    <mergeCell ref="E1086:G1086"/>
    <mergeCell ref="H1086:J1086"/>
    <mergeCell ref="A1087:D1087"/>
    <mergeCell ref="E1087:G1087"/>
    <mergeCell ref="H1087:J1087"/>
    <mergeCell ref="A1088:D1088"/>
    <mergeCell ref="E1088:G1088"/>
    <mergeCell ref="H1088:J1088"/>
    <mergeCell ref="A1089:D1089"/>
    <mergeCell ref="E1089:G1089"/>
    <mergeCell ref="H1089:J1089"/>
    <mergeCell ref="A1090:D1090"/>
    <mergeCell ref="E1090:G1090"/>
    <mergeCell ref="H1090:J1090"/>
    <mergeCell ref="A1091:D1091"/>
    <mergeCell ref="E1091:G1091"/>
    <mergeCell ref="H1091:J1091"/>
    <mergeCell ref="A1092:D1092"/>
    <mergeCell ref="E1092:G1092"/>
    <mergeCell ref="H1092:J1092"/>
    <mergeCell ref="A1093:D1093"/>
    <mergeCell ref="E1093:G1093"/>
    <mergeCell ref="H1093:J1093"/>
    <mergeCell ref="A1094:D1094"/>
    <mergeCell ref="E1094:G1094"/>
    <mergeCell ref="H1094:J1094"/>
    <mergeCell ref="A1095:D1095"/>
    <mergeCell ref="E1095:G1095"/>
    <mergeCell ref="H1095:J1095"/>
    <mergeCell ref="A1096:D1096"/>
    <mergeCell ref="E1096:G1096"/>
    <mergeCell ref="H1096:J1096"/>
    <mergeCell ref="A1097:D1097"/>
    <mergeCell ref="E1097:G1097"/>
    <mergeCell ref="H1097:J1097"/>
    <mergeCell ref="A1098:D1098"/>
    <mergeCell ref="E1098:G1098"/>
    <mergeCell ref="H1098:J1098"/>
    <mergeCell ref="A1099:D1099"/>
    <mergeCell ref="E1099:G1099"/>
    <mergeCell ref="H1099:J1099"/>
    <mergeCell ref="A1100:D1100"/>
    <mergeCell ref="E1100:G1100"/>
    <mergeCell ref="H1100:J1100"/>
    <mergeCell ref="A1101:D1101"/>
    <mergeCell ref="E1101:G1101"/>
    <mergeCell ref="H1101:J1101"/>
    <mergeCell ref="A1102:D1102"/>
    <mergeCell ref="E1102:G1102"/>
    <mergeCell ref="H1102:J1102"/>
    <mergeCell ref="A1103:D1103"/>
    <mergeCell ref="E1103:G1103"/>
    <mergeCell ref="H1103:J1103"/>
    <mergeCell ref="A1104:D1104"/>
    <mergeCell ref="E1104:G1104"/>
    <mergeCell ref="H1104:J1104"/>
    <mergeCell ref="A1105:D1105"/>
    <mergeCell ref="E1105:G1105"/>
    <mergeCell ref="H1105:J1105"/>
    <mergeCell ref="A1106:D1106"/>
    <mergeCell ref="E1106:G1106"/>
    <mergeCell ref="H1106:J1106"/>
    <mergeCell ref="A1107:D1107"/>
    <mergeCell ref="E1107:G1107"/>
    <mergeCell ref="H1107:J1107"/>
    <mergeCell ref="A1108:D1108"/>
    <mergeCell ref="E1108:G1108"/>
    <mergeCell ref="H1108:J1108"/>
    <mergeCell ref="A1109:D1109"/>
    <mergeCell ref="E1109:G1109"/>
    <mergeCell ref="H1109:J1109"/>
    <mergeCell ref="A1110:D1110"/>
    <mergeCell ref="E1110:G1110"/>
    <mergeCell ref="H1110:J1110"/>
    <mergeCell ref="A1111:D1111"/>
    <mergeCell ref="E1111:G1111"/>
    <mergeCell ref="H1111:J1111"/>
    <mergeCell ref="A1112:D1112"/>
    <mergeCell ref="E1112:G1112"/>
    <mergeCell ref="H1112:J1112"/>
    <mergeCell ref="A1113:D1113"/>
    <mergeCell ref="E1113:G1113"/>
    <mergeCell ref="H1113:J1113"/>
    <mergeCell ref="A1114:D1114"/>
    <mergeCell ref="E1114:G1114"/>
    <mergeCell ref="H1114:J1114"/>
    <mergeCell ref="A1115:D1115"/>
    <mergeCell ref="E1115:G1115"/>
    <mergeCell ref="H1115:J1115"/>
    <mergeCell ref="A1116:D1116"/>
    <mergeCell ref="E1116:G1116"/>
    <mergeCell ref="H1116:J1116"/>
    <mergeCell ref="A1117:D1117"/>
    <mergeCell ref="E1117:G1117"/>
    <mergeCell ref="H1117:J1117"/>
    <mergeCell ref="A1118:D1118"/>
    <mergeCell ref="E1118:G1118"/>
    <mergeCell ref="H1118:J1118"/>
    <mergeCell ref="A1119:D1119"/>
    <mergeCell ref="E1119:G1119"/>
    <mergeCell ref="H1119:J1119"/>
    <mergeCell ref="A1120:D1120"/>
    <mergeCell ref="E1120:G1120"/>
    <mergeCell ref="H1120:J1120"/>
    <mergeCell ref="A1121:D1121"/>
    <mergeCell ref="E1121:G1121"/>
    <mergeCell ref="H1121:J1121"/>
    <mergeCell ref="A1122:D1122"/>
    <mergeCell ref="E1122:G1122"/>
    <mergeCell ref="H1122:J1122"/>
    <mergeCell ref="A1123:D1123"/>
    <mergeCell ref="E1123:G1123"/>
    <mergeCell ref="H1123:J1123"/>
    <mergeCell ref="A1124:D1124"/>
    <mergeCell ref="E1124:G1124"/>
    <mergeCell ref="H1124:J1124"/>
    <mergeCell ref="A1125:D1125"/>
    <mergeCell ref="E1125:G1125"/>
    <mergeCell ref="H1125:J1125"/>
    <mergeCell ref="A1126:D1126"/>
    <mergeCell ref="E1126:G1126"/>
    <mergeCell ref="H1126:J1126"/>
    <mergeCell ref="A1127:D1127"/>
    <mergeCell ref="E1127:G1127"/>
    <mergeCell ref="H1127:J1127"/>
    <mergeCell ref="A1128:D1128"/>
    <mergeCell ref="E1128:G1128"/>
    <mergeCell ref="H1128:J1128"/>
    <mergeCell ref="A1129:D1129"/>
    <mergeCell ref="E1129:G1129"/>
    <mergeCell ref="H1129:J1129"/>
    <mergeCell ref="A1130:D1130"/>
    <mergeCell ref="E1130:G1130"/>
    <mergeCell ref="H1130:J1130"/>
    <mergeCell ref="A1131:D1131"/>
    <mergeCell ref="E1131:G1131"/>
    <mergeCell ref="H1131:J1131"/>
    <mergeCell ref="A1132:D1132"/>
    <mergeCell ref="E1132:G1132"/>
    <mergeCell ref="H1132:J1132"/>
    <mergeCell ref="A1133:D1133"/>
    <mergeCell ref="E1133:G1133"/>
    <mergeCell ref="H1133:J1133"/>
    <mergeCell ref="A1134:D1134"/>
    <mergeCell ref="E1134:G1134"/>
    <mergeCell ref="H1134:J1134"/>
    <mergeCell ref="A1135:D1135"/>
    <mergeCell ref="E1135:G1135"/>
    <mergeCell ref="H1135:J1135"/>
    <mergeCell ref="A1136:D1136"/>
    <mergeCell ref="E1136:G1136"/>
    <mergeCell ref="H1136:J1136"/>
    <mergeCell ref="A1137:D1137"/>
    <mergeCell ref="E1137:G1137"/>
    <mergeCell ref="H1137:J1137"/>
    <mergeCell ref="A1138:D1138"/>
    <mergeCell ref="E1138:G1138"/>
    <mergeCell ref="H1138:J1138"/>
    <mergeCell ref="A1139:D1139"/>
    <mergeCell ref="E1139:G1139"/>
    <mergeCell ref="H1139:J1139"/>
    <mergeCell ref="A1140:D1140"/>
    <mergeCell ref="E1140:G1140"/>
    <mergeCell ref="H1140:J1140"/>
    <mergeCell ref="A1141:D1141"/>
    <mergeCell ref="E1141:G1141"/>
    <mergeCell ref="H1141:J1141"/>
    <mergeCell ref="A1142:D1142"/>
    <mergeCell ref="E1142:G1142"/>
    <mergeCell ref="H1142:J1142"/>
    <mergeCell ref="A1143:D1143"/>
    <mergeCell ref="E1143:G1143"/>
    <mergeCell ref="H1143:J1143"/>
    <mergeCell ref="A1144:D1144"/>
    <mergeCell ref="E1144:G1144"/>
    <mergeCell ref="H1144:J1144"/>
    <mergeCell ref="A1145:D1145"/>
    <mergeCell ref="E1145:G1145"/>
    <mergeCell ref="H1145:J1145"/>
    <mergeCell ref="A1146:D1146"/>
    <mergeCell ref="E1146:G1146"/>
    <mergeCell ref="H1146:J1146"/>
    <mergeCell ref="A1147:D1147"/>
    <mergeCell ref="E1147:G1147"/>
    <mergeCell ref="H1147:J1147"/>
    <mergeCell ref="A1148:D1148"/>
    <mergeCell ref="E1148:G1148"/>
    <mergeCell ref="H1148:J1148"/>
    <mergeCell ref="A1149:D1149"/>
    <mergeCell ref="E1149:G1149"/>
    <mergeCell ref="H1149:J1149"/>
    <mergeCell ref="A1150:D1150"/>
    <mergeCell ref="E1150:G1150"/>
    <mergeCell ref="H1150:J1150"/>
    <mergeCell ref="A1151:D1151"/>
    <mergeCell ref="E1151:G1151"/>
    <mergeCell ref="H1151:J1151"/>
    <mergeCell ref="A1152:D1152"/>
    <mergeCell ref="E1152:G1152"/>
    <mergeCell ref="H1152:J1152"/>
    <mergeCell ref="A1153:D1153"/>
    <mergeCell ref="E1153:G1153"/>
    <mergeCell ref="H1153:J1153"/>
    <mergeCell ref="A1154:D1154"/>
    <mergeCell ref="E1154:G1154"/>
    <mergeCell ref="H1154:J1154"/>
    <mergeCell ref="A1155:D1155"/>
    <mergeCell ref="E1155:G1155"/>
    <mergeCell ref="H1155:J1155"/>
    <mergeCell ref="A1156:D1156"/>
    <mergeCell ref="E1156:G1156"/>
    <mergeCell ref="H1156:J1156"/>
    <mergeCell ref="A1157:D1157"/>
    <mergeCell ref="E1157:G1157"/>
    <mergeCell ref="H1157:J1157"/>
    <mergeCell ref="A1158:D1158"/>
    <mergeCell ref="E1158:G1158"/>
    <mergeCell ref="H1158:J1158"/>
    <mergeCell ref="A1159:D1159"/>
    <mergeCell ref="E1159:G1159"/>
    <mergeCell ref="H1159:J1159"/>
    <mergeCell ref="A1160:D1160"/>
    <mergeCell ref="E1160:G1160"/>
    <mergeCell ref="H1160:J1160"/>
    <mergeCell ref="A1161:D1161"/>
    <mergeCell ref="E1161:G1161"/>
    <mergeCell ref="H1161:J1161"/>
    <mergeCell ref="A1162:D1162"/>
    <mergeCell ref="E1162:G1162"/>
    <mergeCell ref="H1162:J1162"/>
    <mergeCell ref="A1163:D1163"/>
    <mergeCell ref="E1163:G1163"/>
    <mergeCell ref="H1163:J1163"/>
    <mergeCell ref="A1164:D1164"/>
    <mergeCell ref="E1164:G1164"/>
    <mergeCell ref="H1164:J1164"/>
    <mergeCell ref="A1165:D1165"/>
    <mergeCell ref="E1165:G1165"/>
    <mergeCell ref="H1165:J1165"/>
    <mergeCell ref="A1166:D1166"/>
    <mergeCell ref="E1166:G1166"/>
    <mergeCell ref="H1166:J1166"/>
    <mergeCell ref="A1167:D1167"/>
    <mergeCell ref="E1167:G1167"/>
    <mergeCell ref="H1167:J1167"/>
    <mergeCell ref="A1168:D1168"/>
    <mergeCell ref="E1168:G1168"/>
    <mergeCell ref="H1168:J1168"/>
    <mergeCell ref="A1169:D1169"/>
    <mergeCell ref="E1169:G1169"/>
    <mergeCell ref="H1169:J1169"/>
    <mergeCell ref="A1170:D1170"/>
    <mergeCell ref="E1170:G1170"/>
    <mergeCell ref="H1170:J1170"/>
    <mergeCell ref="A1171:D1171"/>
    <mergeCell ref="E1171:G1171"/>
    <mergeCell ref="H1171:J1171"/>
    <mergeCell ref="A1172:D1172"/>
    <mergeCell ref="E1172:G1172"/>
    <mergeCell ref="H1172:J1172"/>
    <mergeCell ref="A1173:D1173"/>
    <mergeCell ref="E1173:G1173"/>
    <mergeCell ref="H1173:J1173"/>
    <mergeCell ref="A1174:D1174"/>
    <mergeCell ref="E1174:G1174"/>
    <mergeCell ref="H1174:J1174"/>
    <mergeCell ref="A1175:D1175"/>
    <mergeCell ref="E1175:G1175"/>
    <mergeCell ref="H1175:J1175"/>
    <mergeCell ref="A1176:D1176"/>
    <mergeCell ref="E1176:G1176"/>
    <mergeCell ref="H1176:J1176"/>
    <mergeCell ref="A1177:D1177"/>
    <mergeCell ref="E1177:G1177"/>
    <mergeCell ref="H1177:J1177"/>
    <mergeCell ref="A1178:D1178"/>
    <mergeCell ref="E1178:G1178"/>
    <mergeCell ref="H1178:J1178"/>
    <mergeCell ref="A1179:D1179"/>
    <mergeCell ref="E1179:G1179"/>
    <mergeCell ref="H1179:J1179"/>
    <mergeCell ref="A1180:D1180"/>
    <mergeCell ref="E1180:G1180"/>
    <mergeCell ref="H1180:J1180"/>
    <mergeCell ref="A1181:D1181"/>
    <mergeCell ref="E1181:G1181"/>
    <mergeCell ref="H1181:J1181"/>
    <mergeCell ref="A1182:D1182"/>
    <mergeCell ref="E1182:G1182"/>
    <mergeCell ref="H1182:J1182"/>
    <mergeCell ref="A1183:D1183"/>
    <mergeCell ref="E1183:G1183"/>
    <mergeCell ref="H1183:J1183"/>
    <mergeCell ref="A1184:D1184"/>
    <mergeCell ref="E1184:G1184"/>
    <mergeCell ref="H1184:J1184"/>
    <mergeCell ref="A1185:D1185"/>
    <mergeCell ref="E1185:G1185"/>
    <mergeCell ref="H1185:J1185"/>
    <mergeCell ref="A1186:D1186"/>
    <mergeCell ref="E1186:G1186"/>
    <mergeCell ref="H1186:J1186"/>
    <mergeCell ref="A1187:D1187"/>
    <mergeCell ref="E1187:G1187"/>
    <mergeCell ref="H1187:J1187"/>
    <mergeCell ref="A1188:D1188"/>
    <mergeCell ref="E1188:G1188"/>
    <mergeCell ref="H1188:J1188"/>
    <mergeCell ref="A1189:D1189"/>
    <mergeCell ref="E1189:G1189"/>
    <mergeCell ref="H1189:J1189"/>
    <mergeCell ref="A1190:D1190"/>
    <mergeCell ref="E1190:G1190"/>
    <mergeCell ref="H1190:J1190"/>
    <mergeCell ref="A1191:D1191"/>
    <mergeCell ref="E1191:G1191"/>
    <mergeCell ref="H1191:J1191"/>
    <mergeCell ref="A1192:D1192"/>
    <mergeCell ref="E1192:G1192"/>
    <mergeCell ref="H1192:J1192"/>
    <mergeCell ref="A1193:D1193"/>
    <mergeCell ref="E1193:G1193"/>
    <mergeCell ref="H1193:J1193"/>
    <mergeCell ref="A1194:D1194"/>
    <mergeCell ref="E1194:G1194"/>
    <mergeCell ref="H1194:J1194"/>
    <mergeCell ref="A1195:D1195"/>
    <mergeCell ref="E1195:G1195"/>
    <mergeCell ref="H1195:J1195"/>
    <mergeCell ref="A1196:D1196"/>
    <mergeCell ref="E1196:G1196"/>
    <mergeCell ref="H1196:J1196"/>
    <mergeCell ref="A1197:D1197"/>
    <mergeCell ref="E1197:G1197"/>
    <mergeCell ref="H1197:J1197"/>
    <mergeCell ref="A1198:D1198"/>
    <mergeCell ref="E1198:G1198"/>
    <mergeCell ref="H1198:J1198"/>
    <mergeCell ref="A1199:D1199"/>
    <mergeCell ref="E1199:G1199"/>
    <mergeCell ref="H1199:J1199"/>
    <mergeCell ref="A1200:D1200"/>
    <mergeCell ref="E1200:G1200"/>
    <mergeCell ref="H1200:J1200"/>
    <mergeCell ref="A1201:D1201"/>
    <mergeCell ref="E1201:G1201"/>
    <mergeCell ref="H1201:J1201"/>
    <mergeCell ref="A1202:D1202"/>
    <mergeCell ref="E1202:G1202"/>
    <mergeCell ref="H1202:J1202"/>
    <mergeCell ref="A1203:D1203"/>
    <mergeCell ref="E1203:G1203"/>
    <mergeCell ref="H1203:J1203"/>
    <mergeCell ref="A1204:D1204"/>
    <mergeCell ref="E1204:G1204"/>
    <mergeCell ref="H1204:J1204"/>
    <mergeCell ref="A1205:D1205"/>
    <mergeCell ref="E1205:G1205"/>
    <mergeCell ref="H1205:J1205"/>
    <mergeCell ref="A1206:D1206"/>
    <mergeCell ref="E1206:G1206"/>
    <mergeCell ref="H1206:J1206"/>
    <mergeCell ref="A1207:D1207"/>
    <mergeCell ref="E1207:G1207"/>
    <mergeCell ref="H1207:J1207"/>
    <mergeCell ref="A1208:D1208"/>
    <mergeCell ref="E1208:G1208"/>
    <mergeCell ref="H1208:J1208"/>
    <mergeCell ref="A1209:D1209"/>
    <mergeCell ref="E1209:G1209"/>
    <mergeCell ref="H1209:J1209"/>
    <mergeCell ref="A1210:D1210"/>
    <mergeCell ref="E1210:G1210"/>
    <mergeCell ref="H1210:J1210"/>
    <mergeCell ref="A1211:D1211"/>
    <mergeCell ref="E1211:G1211"/>
    <mergeCell ref="H1211:J1211"/>
    <mergeCell ref="A1212:D1212"/>
    <mergeCell ref="E1212:G1212"/>
    <mergeCell ref="H1212:J1212"/>
    <mergeCell ref="A1213:D1213"/>
    <mergeCell ref="E1213:G1213"/>
    <mergeCell ref="H1213:J1213"/>
    <mergeCell ref="A1214:D1214"/>
    <mergeCell ref="E1214:G1214"/>
    <mergeCell ref="H1214:J1214"/>
    <mergeCell ref="A1215:D1215"/>
    <mergeCell ref="E1215:G1215"/>
    <mergeCell ref="H1215:J1215"/>
    <mergeCell ref="A1216:D1216"/>
    <mergeCell ref="E1216:G1216"/>
    <mergeCell ref="H1216:J1216"/>
    <mergeCell ref="A1217:D1217"/>
    <mergeCell ref="E1217:G1217"/>
    <mergeCell ref="H1217:J1217"/>
    <mergeCell ref="A1218:D1218"/>
    <mergeCell ref="E1218:G1218"/>
    <mergeCell ref="H1218:J1218"/>
    <mergeCell ref="A1219:D1219"/>
    <mergeCell ref="E1219:G1219"/>
    <mergeCell ref="H1219:J1219"/>
    <mergeCell ref="A1220:D1220"/>
    <mergeCell ref="E1220:G1220"/>
    <mergeCell ref="H1220:J1220"/>
    <mergeCell ref="A1221:D1221"/>
    <mergeCell ref="E1221:G1221"/>
    <mergeCell ref="H1221:J1221"/>
    <mergeCell ref="A1222:D1222"/>
    <mergeCell ref="E1222:G1222"/>
    <mergeCell ref="H1222:J1222"/>
    <mergeCell ref="A1223:D1223"/>
    <mergeCell ref="E1223:G1223"/>
    <mergeCell ref="H1223:J1223"/>
    <mergeCell ref="A1224:D1224"/>
    <mergeCell ref="E1224:G1224"/>
    <mergeCell ref="H1224:J1224"/>
    <mergeCell ref="A1225:D1225"/>
    <mergeCell ref="E1225:G1225"/>
    <mergeCell ref="H1225:J1225"/>
    <mergeCell ref="A1226:D1226"/>
    <mergeCell ref="E1226:G1226"/>
    <mergeCell ref="H1226:J1226"/>
    <mergeCell ref="A1227:D1227"/>
    <mergeCell ref="E1227:G1227"/>
    <mergeCell ref="H1227:J1227"/>
    <mergeCell ref="A1228:D1228"/>
    <mergeCell ref="E1228:G1228"/>
    <mergeCell ref="H1228:J1228"/>
    <mergeCell ref="A1229:D1229"/>
    <mergeCell ref="E1229:G1229"/>
    <mergeCell ref="H1229:J1229"/>
    <mergeCell ref="A1230:D1230"/>
    <mergeCell ref="E1230:G1230"/>
    <mergeCell ref="H1230:J1230"/>
    <mergeCell ref="A1231:D1231"/>
    <mergeCell ref="E1231:G1231"/>
    <mergeCell ref="H1231:J1231"/>
    <mergeCell ref="A1232:D1232"/>
    <mergeCell ref="E1232:G1232"/>
    <mergeCell ref="H1232:J1232"/>
    <mergeCell ref="A1233:D1233"/>
    <mergeCell ref="E1233:G1233"/>
    <mergeCell ref="H1233:J1233"/>
    <mergeCell ref="A1234:D1234"/>
    <mergeCell ref="E1234:G1234"/>
    <mergeCell ref="H1234:J1234"/>
    <mergeCell ref="A1235:D1235"/>
    <mergeCell ref="E1235:G1235"/>
    <mergeCell ref="H1235:J1235"/>
    <mergeCell ref="A1236:D1236"/>
    <mergeCell ref="E1236:G1236"/>
    <mergeCell ref="H1236:J1236"/>
    <mergeCell ref="A1237:D1237"/>
    <mergeCell ref="E1237:G1237"/>
    <mergeCell ref="H1237:J1237"/>
    <mergeCell ref="A1238:D1238"/>
    <mergeCell ref="E1238:G1238"/>
    <mergeCell ref="H1238:J1238"/>
    <mergeCell ref="A1239:D1239"/>
    <mergeCell ref="E1239:G1239"/>
    <mergeCell ref="H1239:J1239"/>
    <mergeCell ref="A1240:D1240"/>
    <mergeCell ref="E1240:G1240"/>
    <mergeCell ref="H1240:J1240"/>
    <mergeCell ref="A1241:D1241"/>
    <mergeCell ref="E1241:G1241"/>
    <mergeCell ref="H1241:J1241"/>
    <mergeCell ref="A1242:D1242"/>
    <mergeCell ref="E1242:G1242"/>
    <mergeCell ref="H1242:J1242"/>
    <mergeCell ref="A1243:D1243"/>
    <mergeCell ref="E1243:G1243"/>
    <mergeCell ref="H1243:J1243"/>
    <mergeCell ref="A1244:D1244"/>
    <mergeCell ref="E1244:G1244"/>
    <mergeCell ref="H1244:J1244"/>
    <mergeCell ref="A1245:D1245"/>
    <mergeCell ref="E1245:G1245"/>
    <mergeCell ref="H1245:J1245"/>
    <mergeCell ref="A1246:D1246"/>
    <mergeCell ref="E1246:G1246"/>
    <mergeCell ref="H1246:J1246"/>
    <mergeCell ref="A1247:D1247"/>
    <mergeCell ref="E1247:G1247"/>
    <mergeCell ref="H1247:J1247"/>
    <mergeCell ref="A1248:D1248"/>
    <mergeCell ref="E1248:G1248"/>
    <mergeCell ref="H1248:J1248"/>
    <mergeCell ref="A1249:D1249"/>
    <mergeCell ref="E1249:G1249"/>
    <mergeCell ref="H1249:J1249"/>
    <mergeCell ref="A1250:D1250"/>
    <mergeCell ref="E1250:G1250"/>
    <mergeCell ref="H1250:J1250"/>
    <mergeCell ref="A1251:D1251"/>
    <mergeCell ref="E1251:G1251"/>
    <mergeCell ref="H1251:J1251"/>
    <mergeCell ref="A1252:D1252"/>
    <mergeCell ref="E1252:G1252"/>
    <mergeCell ref="H1252:J1252"/>
    <mergeCell ref="A1253:D1253"/>
    <mergeCell ref="E1253:G1253"/>
    <mergeCell ref="H1253:J1253"/>
    <mergeCell ref="A1254:D1254"/>
    <mergeCell ref="E1254:G1254"/>
    <mergeCell ref="H1254:J1254"/>
    <mergeCell ref="A1255:D1255"/>
    <mergeCell ref="E1255:G1255"/>
    <mergeCell ref="H1255:J1255"/>
    <mergeCell ref="A1256:D1256"/>
    <mergeCell ref="E1256:G1256"/>
    <mergeCell ref="H1256:J1256"/>
    <mergeCell ref="A1257:D1257"/>
    <mergeCell ref="E1257:G1257"/>
    <mergeCell ref="H1257:J1257"/>
    <mergeCell ref="A1258:D1258"/>
    <mergeCell ref="E1258:G1258"/>
    <mergeCell ref="H1258:J1258"/>
    <mergeCell ref="A1259:D1259"/>
    <mergeCell ref="E1259:G1259"/>
    <mergeCell ref="H1259:J1259"/>
    <mergeCell ref="A1260:D1260"/>
    <mergeCell ref="E1260:G1260"/>
    <mergeCell ref="H1260:J1260"/>
    <mergeCell ref="A1261:D1261"/>
    <mergeCell ref="E1261:G1261"/>
    <mergeCell ref="H1261:J1261"/>
    <mergeCell ref="A1262:D1262"/>
    <mergeCell ref="E1262:G1262"/>
    <mergeCell ref="H1262:J1262"/>
    <mergeCell ref="A1263:D1263"/>
    <mergeCell ref="E1263:G1263"/>
    <mergeCell ref="H1263:J1263"/>
    <mergeCell ref="A1264:D1264"/>
    <mergeCell ref="E1264:G1264"/>
    <mergeCell ref="H1264:J1264"/>
    <mergeCell ref="A1265:D1265"/>
    <mergeCell ref="E1265:G1265"/>
    <mergeCell ref="H1265:J1265"/>
    <mergeCell ref="A1266:D1266"/>
    <mergeCell ref="E1266:G1266"/>
    <mergeCell ref="H1266:J1266"/>
    <mergeCell ref="A1267:D1267"/>
    <mergeCell ref="E1267:G1267"/>
    <mergeCell ref="H1267:J1267"/>
    <mergeCell ref="A1268:D1268"/>
    <mergeCell ref="E1268:G1268"/>
    <mergeCell ref="H1268:J1268"/>
    <mergeCell ref="A1269:D1269"/>
    <mergeCell ref="E1269:G1269"/>
    <mergeCell ref="H1269:J1269"/>
    <mergeCell ref="A1270:D1270"/>
    <mergeCell ref="E1270:G1270"/>
    <mergeCell ref="H1270:J1270"/>
    <mergeCell ref="A1271:D1271"/>
    <mergeCell ref="E1271:G1271"/>
    <mergeCell ref="H1271:J1271"/>
    <mergeCell ref="A1272:D1272"/>
    <mergeCell ref="E1272:G1272"/>
    <mergeCell ref="H1272:J1272"/>
    <mergeCell ref="A1273:D1273"/>
    <mergeCell ref="E1273:G1273"/>
    <mergeCell ref="H1273:J1273"/>
    <mergeCell ref="A1274:D1274"/>
    <mergeCell ref="E1274:G1274"/>
    <mergeCell ref="H1274:J1274"/>
    <mergeCell ref="A1275:D1275"/>
    <mergeCell ref="E1275:G1275"/>
    <mergeCell ref="H1275:J1275"/>
    <mergeCell ref="A1276:D1276"/>
    <mergeCell ref="E1276:G1276"/>
    <mergeCell ref="H1276:J1276"/>
    <mergeCell ref="A1277:D1277"/>
    <mergeCell ref="E1277:G1277"/>
    <mergeCell ref="H1277:J1277"/>
    <mergeCell ref="A1278:D1278"/>
    <mergeCell ref="E1278:G1278"/>
    <mergeCell ref="H1278:J1278"/>
    <mergeCell ref="A1279:D1279"/>
    <mergeCell ref="E1279:G1279"/>
    <mergeCell ref="H1279:J1279"/>
    <mergeCell ref="A1280:D1280"/>
    <mergeCell ref="E1280:G1280"/>
    <mergeCell ref="H1280:J1280"/>
    <mergeCell ref="A1281:D1281"/>
    <mergeCell ref="E1281:G1281"/>
    <mergeCell ref="H1281:J1281"/>
    <mergeCell ref="A1282:D1282"/>
    <mergeCell ref="E1282:G1282"/>
    <mergeCell ref="H1282:J1282"/>
    <mergeCell ref="A1283:D1283"/>
    <mergeCell ref="E1283:G1283"/>
    <mergeCell ref="H1283:J1283"/>
    <mergeCell ref="A1284:D1284"/>
    <mergeCell ref="E1284:G1284"/>
    <mergeCell ref="H1284:J1284"/>
    <mergeCell ref="A1285:D1285"/>
    <mergeCell ref="E1285:G1285"/>
    <mergeCell ref="H1285:J1285"/>
    <mergeCell ref="A1286:D1286"/>
    <mergeCell ref="E1286:G1286"/>
    <mergeCell ref="H1286:J1286"/>
    <mergeCell ref="A1287:D1287"/>
    <mergeCell ref="E1287:G1287"/>
    <mergeCell ref="H1287:J1287"/>
    <mergeCell ref="A1288:D1288"/>
    <mergeCell ref="E1288:G1288"/>
    <mergeCell ref="H1288:J1288"/>
    <mergeCell ref="A1289:D1289"/>
    <mergeCell ref="E1289:G1289"/>
    <mergeCell ref="H1289:J1289"/>
    <mergeCell ref="A1290:D1290"/>
    <mergeCell ref="E1290:G1290"/>
    <mergeCell ref="H1290:J1290"/>
    <mergeCell ref="A1291:D1291"/>
    <mergeCell ref="E1291:G1291"/>
    <mergeCell ref="H1291:J1291"/>
    <mergeCell ref="A1292:D1292"/>
    <mergeCell ref="E1292:G1292"/>
    <mergeCell ref="H1292:J1292"/>
    <mergeCell ref="A1293:D1293"/>
    <mergeCell ref="E1293:G1293"/>
    <mergeCell ref="H1293:J1293"/>
    <mergeCell ref="A1294:D1294"/>
    <mergeCell ref="E1294:G1294"/>
    <mergeCell ref="H1294:J1294"/>
    <mergeCell ref="A1295:D1295"/>
    <mergeCell ref="E1295:G1295"/>
    <mergeCell ref="H1295:J1295"/>
    <mergeCell ref="A1296:D1296"/>
    <mergeCell ref="E1296:G1296"/>
    <mergeCell ref="H1296:J1296"/>
    <mergeCell ref="A1297:D1297"/>
    <mergeCell ref="E1297:G1297"/>
    <mergeCell ref="H1297:J1297"/>
    <mergeCell ref="A1298:D1298"/>
    <mergeCell ref="E1298:G1298"/>
    <mergeCell ref="H1298:J1298"/>
    <mergeCell ref="A1299:D1299"/>
    <mergeCell ref="E1299:G1299"/>
    <mergeCell ref="H1299:J1299"/>
    <mergeCell ref="A1300:D1300"/>
    <mergeCell ref="E1300:G1300"/>
    <mergeCell ref="H1300:J1300"/>
    <mergeCell ref="A1301:D1301"/>
    <mergeCell ref="E1301:G1301"/>
    <mergeCell ref="H1301:J1301"/>
    <mergeCell ref="A1302:D1302"/>
    <mergeCell ref="E1302:G1302"/>
    <mergeCell ref="H1302:J1302"/>
    <mergeCell ref="A1303:D1303"/>
    <mergeCell ref="E1303:G1303"/>
    <mergeCell ref="H1303:J1303"/>
    <mergeCell ref="A1304:D1304"/>
    <mergeCell ref="E1304:G1304"/>
    <mergeCell ref="H1304:J1304"/>
    <mergeCell ref="A1305:D1305"/>
    <mergeCell ref="E1305:G1305"/>
    <mergeCell ref="H1305:J1305"/>
    <mergeCell ref="A1306:D1306"/>
    <mergeCell ref="E1306:G1306"/>
    <mergeCell ref="H1306:J1306"/>
    <mergeCell ref="A1307:D1307"/>
    <mergeCell ref="E1307:G1307"/>
    <mergeCell ref="H1307:J1307"/>
    <mergeCell ref="A1308:D1308"/>
    <mergeCell ref="E1308:G1308"/>
    <mergeCell ref="H1308:J1308"/>
    <mergeCell ref="A1309:D1309"/>
    <mergeCell ref="E1309:G1309"/>
    <mergeCell ref="H1309:J1309"/>
    <mergeCell ref="A1310:D1310"/>
    <mergeCell ref="E1310:G1310"/>
    <mergeCell ref="H1310:J1310"/>
    <mergeCell ref="A1311:D1311"/>
    <mergeCell ref="E1311:G1311"/>
    <mergeCell ref="H1311:J1311"/>
    <mergeCell ref="A1312:D1312"/>
    <mergeCell ref="E1312:G1312"/>
    <mergeCell ref="H1312:J1312"/>
    <mergeCell ref="A1313:D1313"/>
    <mergeCell ref="E1313:G1313"/>
    <mergeCell ref="H1313:J1313"/>
    <mergeCell ref="A1314:D1314"/>
    <mergeCell ref="E1314:G1314"/>
    <mergeCell ref="H1314:J1314"/>
    <mergeCell ref="A1315:D1315"/>
    <mergeCell ref="E1315:G1315"/>
    <mergeCell ref="H1315:J1315"/>
    <mergeCell ref="A1316:D1316"/>
    <mergeCell ref="E1316:G1316"/>
    <mergeCell ref="H1316:J1316"/>
    <mergeCell ref="A1317:D1317"/>
    <mergeCell ref="E1317:G1317"/>
    <mergeCell ref="H1317:J1317"/>
    <mergeCell ref="A1318:D1318"/>
    <mergeCell ref="E1318:G1318"/>
    <mergeCell ref="H1318:J1318"/>
    <mergeCell ref="A1319:D1319"/>
    <mergeCell ref="E1319:G1319"/>
    <mergeCell ref="H1319:J1319"/>
    <mergeCell ref="A1320:D1320"/>
    <mergeCell ref="E1320:G1320"/>
    <mergeCell ref="H1320:J1320"/>
    <mergeCell ref="A1321:D1321"/>
    <mergeCell ref="E1321:G1321"/>
    <mergeCell ref="H1321:J1321"/>
    <mergeCell ref="A1322:D1322"/>
    <mergeCell ref="E1322:G1322"/>
    <mergeCell ref="H1322:J1322"/>
    <mergeCell ref="A1323:D1323"/>
    <mergeCell ref="E1323:G1323"/>
    <mergeCell ref="H1323:J1323"/>
    <mergeCell ref="A1324:D1324"/>
    <mergeCell ref="E1324:G1324"/>
    <mergeCell ref="H1324:J1324"/>
    <mergeCell ref="A1325:D1325"/>
    <mergeCell ref="E1325:G1325"/>
    <mergeCell ref="H1325:J1325"/>
    <mergeCell ref="A1326:D1326"/>
    <mergeCell ref="E1326:G1326"/>
    <mergeCell ref="H1326:J1326"/>
    <mergeCell ref="A1327:D1327"/>
    <mergeCell ref="E1327:G1327"/>
    <mergeCell ref="H1327:J1327"/>
    <mergeCell ref="A1328:D1328"/>
    <mergeCell ref="E1328:G1328"/>
    <mergeCell ref="H1328:J1328"/>
    <mergeCell ref="A1329:D1329"/>
    <mergeCell ref="E1329:G1329"/>
    <mergeCell ref="H1329:J1329"/>
    <mergeCell ref="A1330:D1330"/>
    <mergeCell ref="E1330:G1330"/>
    <mergeCell ref="H1330:J1330"/>
    <mergeCell ref="A1331:D1331"/>
    <mergeCell ref="E1331:G1331"/>
    <mergeCell ref="H1331:J1331"/>
    <mergeCell ref="A1332:D1332"/>
    <mergeCell ref="E1332:G1332"/>
    <mergeCell ref="H1332:J1332"/>
    <mergeCell ref="A1333:D1333"/>
    <mergeCell ref="E1333:G1333"/>
    <mergeCell ref="H1333:J1333"/>
    <mergeCell ref="A1334:D1334"/>
    <mergeCell ref="E1334:G1334"/>
    <mergeCell ref="H1334:J1334"/>
    <mergeCell ref="A1335:D1335"/>
    <mergeCell ref="E1335:G1335"/>
    <mergeCell ref="H1335:J1335"/>
    <mergeCell ref="A1336:D1336"/>
    <mergeCell ref="E1336:G1336"/>
    <mergeCell ref="H1336:J1336"/>
    <mergeCell ref="A1337:D1337"/>
    <mergeCell ref="E1337:G1337"/>
    <mergeCell ref="H1337:J1337"/>
    <mergeCell ref="A1338:D1338"/>
    <mergeCell ref="E1338:G1338"/>
    <mergeCell ref="H1338:J1338"/>
    <mergeCell ref="A1339:D1339"/>
    <mergeCell ref="E1339:G1339"/>
    <mergeCell ref="H1339:J1339"/>
    <mergeCell ref="A1340:D1340"/>
    <mergeCell ref="E1340:G1340"/>
    <mergeCell ref="H1340:J1340"/>
    <mergeCell ref="A1341:D1341"/>
    <mergeCell ref="E1341:G1341"/>
    <mergeCell ref="H1341:J1341"/>
    <mergeCell ref="A1342:D1342"/>
    <mergeCell ref="E1342:G1342"/>
    <mergeCell ref="H1342:J1342"/>
    <mergeCell ref="A1343:D1343"/>
    <mergeCell ref="E1343:G1343"/>
    <mergeCell ref="H1343:J1343"/>
    <mergeCell ref="A1344:D1344"/>
    <mergeCell ref="E1344:G1344"/>
    <mergeCell ref="H1344:J1344"/>
    <mergeCell ref="A1345:D1345"/>
    <mergeCell ref="E1345:G1345"/>
    <mergeCell ref="H1345:J1345"/>
    <mergeCell ref="A1346:D1346"/>
    <mergeCell ref="E1346:G1346"/>
    <mergeCell ref="H1346:J1346"/>
    <mergeCell ref="A1347:D1347"/>
    <mergeCell ref="E1347:G1347"/>
    <mergeCell ref="H1347:J1347"/>
    <mergeCell ref="A1348:D1348"/>
    <mergeCell ref="E1348:G1348"/>
    <mergeCell ref="H1348:J1348"/>
    <mergeCell ref="A1349:D1349"/>
    <mergeCell ref="E1349:G1349"/>
    <mergeCell ref="H1349:J1349"/>
    <mergeCell ref="A1350:D1350"/>
    <mergeCell ref="E1350:G1350"/>
    <mergeCell ref="H1350:J1350"/>
    <mergeCell ref="A1351:D1351"/>
    <mergeCell ref="E1351:G1351"/>
    <mergeCell ref="H1351:J1351"/>
    <mergeCell ref="A1352:D1352"/>
    <mergeCell ref="E1352:G1352"/>
    <mergeCell ref="H1352:J1352"/>
    <mergeCell ref="A1353:D1353"/>
    <mergeCell ref="E1353:G1353"/>
    <mergeCell ref="H1353:J1353"/>
    <mergeCell ref="A1354:D1354"/>
    <mergeCell ref="E1354:G1354"/>
    <mergeCell ref="H1354:J1354"/>
    <mergeCell ref="A1355:D1355"/>
    <mergeCell ref="E1355:G1355"/>
    <mergeCell ref="H1355:J1355"/>
    <mergeCell ref="A1356:D1356"/>
    <mergeCell ref="E1356:G1356"/>
    <mergeCell ref="H1356:J1356"/>
    <mergeCell ref="A1357:D1357"/>
    <mergeCell ref="E1357:G1357"/>
    <mergeCell ref="H1357:J1357"/>
    <mergeCell ref="A1358:D1358"/>
    <mergeCell ref="E1358:G1358"/>
    <mergeCell ref="H1358:J1358"/>
    <mergeCell ref="A1359:D1359"/>
    <mergeCell ref="E1359:G1359"/>
    <mergeCell ref="H1359:J1359"/>
    <mergeCell ref="A1360:D1360"/>
    <mergeCell ref="E1360:G1360"/>
    <mergeCell ref="H1360:J1360"/>
    <mergeCell ref="A1361:D1361"/>
    <mergeCell ref="E1361:G1361"/>
    <mergeCell ref="H1361:J1361"/>
    <mergeCell ref="A1362:D1362"/>
    <mergeCell ref="E1362:G1362"/>
    <mergeCell ref="H1362:J1362"/>
    <mergeCell ref="A1363:D1363"/>
    <mergeCell ref="E1363:G1363"/>
    <mergeCell ref="H1363:J1363"/>
    <mergeCell ref="A1364:D1364"/>
    <mergeCell ref="E1364:G1364"/>
    <mergeCell ref="H1364:J1364"/>
    <mergeCell ref="A1365:D1365"/>
    <mergeCell ref="E1365:G1365"/>
    <mergeCell ref="H1365:J1365"/>
    <mergeCell ref="A1366:D1366"/>
    <mergeCell ref="E1366:G1366"/>
    <mergeCell ref="H1366:J1366"/>
    <mergeCell ref="A1367:D1367"/>
    <mergeCell ref="E1367:G1367"/>
    <mergeCell ref="H1367:J1367"/>
    <mergeCell ref="A1368:D1368"/>
    <mergeCell ref="E1368:G1368"/>
    <mergeCell ref="H1368:J1368"/>
    <mergeCell ref="A1369:D1369"/>
    <mergeCell ref="E1369:G1369"/>
    <mergeCell ref="H1369:J1369"/>
    <mergeCell ref="A1370:D1370"/>
    <mergeCell ref="E1370:G1370"/>
    <mergeCell ref="H1370:J1370"/>
    <mergeCell ref="A1371:D1371"/>
    <mergeCell ref="E1371:G1371"/>
    <mergeCell ref="H1371:J1371"/>
    <mergeCell ref="A1372:D1372"/>
    <mergeCell ref="E1372:G1372"/>
    <mergeCell ref="H1372:J1372"/>
    <mergeCell ref="A1373:D1373"/>
    <mergeCell ref="E1373:G1373"/>
    <mergeCell ref="H1373:J1373"/>
    <mergeCell ref="A1374:D1374"/>
    <mergeCell ref="E1374:G1374"/>
    <mergeCell ref="H1374:J1374"/>
    <mergeCell ref="A1375:D1375"/>
    <mergeCell ref="E1375:G1375"/>
    <mergeCell ref="H1375:J1375"/>
    <mergeCell ref="A1376:D1376"/>
    <mergeCell ref="E1376:G1376"/>
    <mergeCell ref="H1376:J1376"/>
    <mergeCell ref="A1377:D1377"/>
    <mergeCell ref="E1377:G1377"/>
    <mergeCell ref="H1377:J1377"/>
    <mergeCell ref="A1378:D1378"/>
    <mergeCell ref="E1378:G1378"/>
    <mergeCell ref="H1378:J1378"/>
    <mergeCell ref="A1379:D1379"/>
    <mergeCell ref="E1379:G1379"/>
    <mergeCell ref="H1379:J1379"/>
    <mergeCell ref="A1380:D1380"/>
    <mergeCell ref="E1380:G1380"/>
    <mergeCell ref="H1380:J1380"/>
    <mergeCell ref="A1381:D1381"/>
    <mergeCell ref="E1381:G1381"/>
    <mergeCell ref="H1381:J1381"/>
    <mergeCell ref="A1382:D1382"/>
    <mergeCell ref="E1382:G1382"/>
    <mergeCell ref="H1382:J1382"/>
    <mergeCell ref="A1383:D1383"/>
    <mergeCell ref="E1383:G1383"/>
    <mergeCell ref="H1383:J1383"/>
    <mergeCell ref="A1384:D1384"/>
    <mergeCell ref="E1384:G1384"/>
    <mergeCell ref="H1384:J1384"/>
    <mergeCell ref="A1385:D1385"/>
    <mergeCell ref="E1385:G1385"/>
    <mergeCell ref="H1385:J1385"/>
    <mergeCell ref="A1386:D1386"/>
    <mergeCell ref="E1386:G1386"/>
    <mergeCell ref="H1386:J1386"/>
    <mergeCell ref="A1387:D1387"/>
    <mergeCell ref="E1387:G1387"/>
    <mergeCell ref="H1387:J1387"/>
    <mergeCell ref="A1388:D1388"/>
    <mergeCell ref="E1388:G1388"/>
    <mergeCell ref="H1388:J1388"/>
    <mergeCell ref="A1389:D1389"/>
    <mergeCell ref="E1389:G1389"/>
    <mergeCell ref="H1389:J1389"/>
    <mergeCell ref="A1390:D1390"/>
    <mergeCell ref="E1390:G1390"/>
    <mergeCell ref="H1390:J1390"/>
    <mergeCell ref="A1391:D1391"/>
    <mergeCell ref="E1391:G1391"/>
    <mergeCell ref="H1391:J1391"/>
    <mergeCell ref="A1392:D1392"/>
    <mergeCell ref="E1392:G1392"/>
    <mergeCell ref="H1392:J1392"/>
    <mergeCell ref="A1393:D1393"/>
    <mergeCell ref="E1393:G1393"/>
    <mergeCell ref="H1393:J1393"/>
    <mergeCell ref="A1394:D1394"/>
    <mergeCell ref="E1394:G1394"/>
    <mergeCell ref="H1394:J1394"/>
    <mergeCell ref="A1395:D1395"/>
    <mergeCell ref="E1395:G1395"/>
    <mergeCell ref="H1395:J1395"/>
    <mergeCell ref="A1396:D1396"/>
    <mergeCell ref="E1396:G1396"/>
    <mergeCell ref="H1396:J1396"/>
    <mergeCell ref="A1397:D1397"/>
    <mergeCell ref="E1397:G1397"/>
    <mergeCell ref="H1397:J1397"/>
    <mergeCell ref="A1398:D1398"/>
    <mergeCell ref="E1398:G1398"/>
    <mergeCell ref="H1398:J1398"/>
    <mergeCell ref="A1399:D1399"/>
    <mergeCell ref="E1399:G1399"/>
    <mergeCell ref="H1399:J1399"/>
    <mergeCell ref="A1400:D1400"/>
    <mergeCell ref="E1400:G1400"/>
    <mergeCell ref="H1400:J1400"/>
    <mergeCell ref="A1401:D1401"/>
    <mergeCell ref="E1401:G1401"/>
    <mergeCell ref="H1401:J1401"/>
    <mergeCell ref="A1402:D1402"/>
    <mergeCell ref="E1402:G1402"/>
    <mergeCell ref="H1402:J1402"/>
    <mergeCell ref="A1403:D1403"/>
    <mergeCell ref="E1403:G1403"/>
    <mergeCell ref="H1403:J1403"/>
    <mergeCell ref="A1404:D1404"/>
    <mergeCell ref="E1404:G1404"/>
    <mergeCell ref="H1404:J1404"/>
    <mergeCell ref="A1405:D1405"/>
    <mergeCell ref="E1405:G1405"/>
    <mergeCell ref="H1405:J1405"/>
    <mergeCell ref="A1406:D1406"/>
    <mergeCell ref="E1406:G1406"/>
    <mergeCell ref="H1406:J1406"/>
    <mergeCell ref="A1407:D1407"/>
    <mergeCell ref="E1407:G1407"/>
    <mergeCell ref="H1407:J1407"/>
    <mergeCell ref="A1408:D1408"/>
    <mergeCell ref="E1408:G1408"/>
    <mergeCell ref="H1408:J1408"/>
    <mergeCell ref="A1409:D1409"/>
    <mergeCell ref="E1409:G1409"/>
    <mergeCell ref="H1409:J1409"/>
    <mergeCell ref="A1410:D1410"/>
    <mergeCell ref="E1410:G1410"/>
    <mergeCell ref="H1410:J1410"/>
    <mergeCell ref="A1411:D1411"/>
    <mergeCell ref="E1411:G1411"/>
    <mergeCell ref="H1411:J1411"/>
    <mergeCell ref="A1412:D1412"/>
    <mergeCell ref="E1412:G1412"/>
    <mergeCell ref="H1412:J1412"/>
    <mergeCell ref="A1413:D1413"/>
    <mergeCell ref="E1413:G1413"/>
    <mergeCell ref="H1413:J1413"/>
    <mergeCell ref="A1414:D1414"/>
    <mergeCell ref="E1414:G1414"/>
    <mergeCell ref="H1414:J1414"/>
    <mergeCell ref="A1415:D1415"/>
    <mergeCell ref="E1415:G1415"/>
    <mergeCell ref="H1415:J1415"/>
    <mergeCell ref="A1416:D1416"/>
    <mergeCell ref="E1416:G1416"/>
    <mergeCell ref="H1416:J1416"/>
    <mergeCell ref="A1417:D1417"/>
    <mergeCell ref="E1417:G1417"/>
    <mergeCell ref="H1417:J1417"/>
    <mergeCell ref="A1418:D1418"/>
    <mergeCell ref="E1418:G1418"/>
    <mergeCell ref="H1418:J1418"/>
    <mergeCell ref="A1419:D1419"/>
    <mergeCell ref="E1419:G1419"/>
    <mergeCell ref="H1419:J1419"/>
    <mergeCell ref="A1420:D1420"/>
    <mergeCell ref="E1420:G1420"/>
    <mergeCell ref="H1420:J1420"/>
    <mergeCell ref="A1421:D1421"/>
    <mergeCell ref="E1421:G1421"/>
    <mergeCell ref="H1421:J1421"/>
    <mergeCell ref="A1422:D1422"/>
    <mergeCell ref="E1422:G1422"/>
    <mergeCell ref="H1422:J1422"/>
    <mergeCell ref="A1423:D1423"/>
    <mergeCell ref="E1423:G1423"/>
    <mergeCell ref="H1423:J1423"/>
    <mergeCell ref="A1424:D1424"/>
    <mergeCell ref="E1424:G1424"/>
    <mergeCell ref="H1424:J1424"/>
    <mergeCell ref="A1425:D1425"/>
    <mergeCell ref="E1425:G1425"/>
    <mergeCell ref="H1425:J1425"/>
    <mergeCell ref="A1426:D1426"/>
    <mergeCell ref="E1426:G1426"/>
    <mergeCell ref="H1426:J1426"/>
    <mergeCell ref="A1427:D1427"/>
    <mergeCell ref="E1427:G1427"/>
    <mergeCell ref="H1427:J1427"/>
    <mergeCell ref="A1428:D1428"/>
    <mergeCell ref="E1428:G1428"/>
    <mergeCell ref="H1428:J1428"/>
    <mergeCell ref="A1429:D1429"/>
    <mergeCell ref="E1429:G1429"/>
    <mergeCell ref="H1429:J1429"/>
    <mergeCell ref="A1430:D1430"/>
    <mergeCell ref="E1430:G1430"/>
    <mergeCell ref="H1430:J1430"/>
    <mergeCell ref="A1431:D1431"/>
    <mergeCell ref="E1431:G1431"/>
    <mergeCell ref="H1431:J1431"/>
    <mergeCell ref="A1432:D1432"/>
    <mergeCell ref="E1432:G1432"/>
    <mergeCell ref="H1432:J1432"/>
    <mergeCell ref="A1433:D1433"/>
    <mergeCell ref="E1433:G1433"/>
    <mergeCell ref="H1433:J1433"/>
    <mergeCell ref="A1434:D1434"/>
    <mergeCell ref="E1434:G1434"/>
    <mergeCell ref="H1434:J1434"/>
    <mergeCell ref="A1435:D1435"/>
    <mergeCell ref="E1435:G1435"/>
    <mergeCell ref="H1435:J1435"/>
    <mergeCell ref="A1436:D1436"/>
    <mergeCell ref="E1436:G1436"/>
    <mergeCell ref="H1436:J1436"/>
    <mergeCell ref="A1437:D1437"/>
    <mergeCell ref="E1437:G1437"/>
    <mergeCell ref="H1437:J1437"/>
    <mergeCell ref="A1438:D1438"/>
    <mergeCell ref="E1438:G1438"/>
    <mergeCell ref="H1438:J1438"/>
    <mergeCell ref="A1439:D1439"/>
    <mergeCell ref="E1439:G1439"/>
    <mergeCell ref="H1439:J1439"/>
    <mergeCell ref="A1440:D1440"/>
    <mergeCell ref="E1440:G1440"/>
    <mergeCell ref="H1440:J1440"/>
    <mergeCell ref="A1441:D1441"/>
    <mergeCell ref="E1441:G1441"/>
    <mergeCell ref="H1441:J1441"/>
    <mergeCell ref="A1442:D1442"/>
    <mergeCell ref="E1442:G1442"/>
    <mergeCell ref="H1442:J1442"/>
    <mergeCell ref="A1443:D1443"/>
    <mergeCell ref="E1443:G1443"/>
    <mergeCell ref="H1443:J1443"/>
    <mergeCell ref="A1444:D1444"/>
    <mergeCell ref="E1444:G1444"/>
    <mergeCell ref="H1444:J1444"/>
    <mergeCell ref="A1445:D1445"/>
    <mergeCell ref="E1445:G1445"/>
    <mergeCell ref="H1445:J1445"/>
    <mergeCell ref="A1446:D1446"/>
    <mergeCell ref="E1446:G1446"/>
    <mergeCell ref="H1446:J1446"/>
    <mergeCell ref="A1447:D1447"/>
    <mergeCell ref="E1447:G1447"/>
    <mergeCell ref="H1447:J1447"/>
    <mergeCell ref="A1448:D1448"/>
    <mergeCell ref="E1448:G1448"/>
    <mergeCell ref="H1448:J1448"/>
    <mergeCell ref="A1449:D1449"/>
    <mergeCell ref="E1449:G1449"/>
    <mergeCell ref="H1449:J1449"/>
    <mergeCell ref="A1450:D1450"/>
    <mergeCell ref="E1450:G1450"/>
    <mergeCell ref="H1450:J1450"/>
    <mergeCell ref="A1451:D1451"/>
    <mergeCell ref="E1451:G1451"/>
    <mergeCell ref="H1451:J1451"/>
    <mergeCell ref="A1452:D1452"/>
    <mergeCell ref="E1452:G1452"/>
    <mergeCell ref="H1452:J1452"/>
    <mergeCell ref="A1453:D1453"/>
    <mergeCell ref="E1453:G1453"/>
    <mergeCell ref="H1453:J1453"/>
    <mergeCell ref="A1454:D1454"/>
    <mergeCell ref="E1454:G1454"/>
    <mergeCell ref="H1454:J1454"/>
    <mergeCell ref="A1455:D1455"/>
    <mergeCell ref="E1455:G1455"/>
    <mergeCell ref="H1455:J1455"/>
    <mergeCell ref="A1456:D1456"/>
    <mergeCell ref="E1456:G1456"/>
    <mergeCell ref="H1456:J1456"/>
    <mergeCell ref="A1457:D1457"/>
    <mergeCell ref="E1457:G1457"/>
    <mergeCell ref="H1457:J1457"/>
    <mergeCell ref="A1458:D1458"/>
    <mergeCell ref="E1458:G1458"/>
    <mergeCell ref="H1458:J1458"/>
    <mergeCell ref="A1459:D1459"/>
    <mergeCell ref="E1459:G1459"/>
    <mergeCell ref="H1459:J1459"/>
    <mergeCell ref="A1460:D1460"/>
    <mergeCell ref="E1460:G1460"/>
    <mergeCell ref="H1460:J1460"/>
    <mergeCell ref="A1461:D1461"/>
    <mergeCell ref="E1461:G1461"/>
    <mergeCell ref="H1461:J1461"/>
    <mergeCell ref="A1462:D1462"/>
    <mergeCell ref="E1462:G1462"/>
    <mergeCell ref="H1462:J1462"/>
    <mergeCell ref="A1463:D1463"/>
    <mergeCell ref="E1463:G1463"/>
    <mergeCell ref="H1463:J1463"/>
    <mergeCell ref="A1464:D1464"/>
    <mergeCell ref="E1464:G1464"/>
    <mergeCell ref="H1464:J1464"/>
    <mergeCell ref="A1465:D1465"/>
    <mergeCell ref="E1465:G1465"/>
    <mergeCell ref="H1465:J1465"/>
    <mergeCell ref="A1466:D1466"/>
    <mergeCell ref="E1466:G1466"/>
    <mergeCell ref="H1466:J1466"/>
    <mergeCell ref="A1467:D1467"/>
    <mergeCell ref="E1467:G1467"/>
    <mergeCell ref="H1467:J1467"/>
    <mergeCell ref="A1468:D1468"/>
    <mergeCell ref="E1468:G1468"/>
    <mergeCell ref="H1468:J1468"/>
    <mergeCell ref="A1469:D1469"/>
    <mergeCell ref="E1469:G1469"/>
    <mergeCell ref="H1469:J1469"/>
    <mergeCell ref="A1470:D1470"/>
    <mergeCell ref="E1470:G1470"/>
    <mergeCell ref="H1470:J1470"/>
    <mergeCell ref="A1471:D1471"/>
    <mergeCell ref="E1471:G1471"/>
    <mergeCell ref="H1471:J1471"/>
    <mergeCell ref="A1472:D1472"/>
    <mergeCell ref="E1472:G1472"/>
    <mergeCell ref="H1472:J1472"/>
    <mergeCell ref="A1473:D1473"/>
    <mergeCell ref="E1473:G1473"/>
    <mergeCell ref="H1473:J1473"/>
    <mergeCell ref="A1474:D1474"/>
    <mergeCell ref="E1474:G1474"/>
    <mergeCell ref="H1474:J1474"/>
    <mergeCell ref="A1475:D1475"/>
    <mergeCell ref="E1475:G1475"/>
    <mergeCell ref="H1475:J1475"/>
    <mergeCell ref="A1476:D1476"/>
    <mergeCell ref="E1476:G1476"/>
    <mergeCell ref="H1476:J1476"/>
    <mergeCell ref="A1477:D1477"/>
    <mergeCell ref="E1477:G1477"/>
    <mergeCell ref="H1477:J1477"/>
    <mergeCell ref="A1478:D1478"/>
    <mergeCell ref="E1478:G1478"/>
    <mergeCell ref="H1478:J1478"/>
    <mergeCell ref="A1479:D1479"/>
    <mergeCell ref="E1479:G1479"/>
    <mergeCell ref="H1479:J1479"/>
    <mergeCell ref="A1480:D1480"/>
    <mergeCell ref="E1480:G1480"/>
    <mergeCell ref="H1480:J1480"/>
    <mergeCell ref="A1481:D1481"/>
    <mergeCell ref="E1481:G1481"/>
    <mergeCell ref="H1481:J1481"/>
    <mergeCell ref="A1482:D1482"/>
    <mergeCell ref="E1482:G1482"/>
    <mergeCell ref="H1482:J1482"/>
    <mergeCell ref="A1483:D1483"/>
    <mergeCell ref="E1483:G1483"/>
    <mergeCell ref="H1483:J1483"/>
    <mergeCell ref="A1484:D1484"/>
    <mergeCell ref="E1484:G1484"/>
    <mergeCell ref="H1484:J1484"/>
    <mergeCell ref="A1485:D1485"/>
    <mergeCell ref="E1485:G1485"/>
    <mergeCell ref="H1485:J1485"/>
    <mergeCell ref="A1486:D1486"/>
    <mergeCell ref="E1486:G1486"/>
    <mergeCell ref="H1486:J1486"/>
    <mergeCell ref="A1487:D1487"/>
    <mergeCell ref="E1487:G1487"/>
    <mergeCell ref="H1487:J1487"/>
    <mergeCell ref="A1488:D1488"/>
    <mergeCell ref="E1488:G1488"/>
    <mergeCell ref="H1488:J1488"/>
    <mergeCell ref="A1489:D1489"/>
    <mergeCell ref="E1489:G1489"/>
    <mergeCell ref="H1489:J1489"/>
    <mergeCell ref="A1490:D1490"/>
    <mergeCell ref="E1490:G1490"/>
    <mergeCell ref="H1490:J1490"/>
    <mergeCell ref="A1491:D1491"/>
    <mergeCell ref="E1491:G1491"/>
    <mergeCell ref="H1491:J1491"/>
    <mergeCell ref="A1492:D1492"/>
    <mergeCell ref="E1492:G1492"/>
    <mergeCell ref="H1492:J1492"/>
    <mergeCell ref="A1493:D1493"/>
    <mergeCell ref="E1493:G1493"/>
    <mergeCell ref="H1493:J1493"/>
    <mergeCell ref="A1494:D1494"/>
    <mergeCell ref="E1494:G1494"/>
    <mergeCell ref="H1494:J1494"/>
    <mergeCell ref="A1495:D1495"/>
    <mergeCell ref="E1495:G1495"/>
    <mergeCell ref="H1495:J1495"/>
    <mergeCell ref="A1496:D1496"/>
    <mergeCell ref="E1496:G1496"/>
    <mergeCell ref="H1496:J1496"/>
    <mergeCell ref="A1497:D1497"/>
    <mergeCell ref="E1497:G1497"/>
    <mergeCell ref="H1497:J1497"/>
    <mergeCell ref="A1498:D1498"/>
    <mergeCell ref="E1498:G1498"/>
    <mergeCell ref="H1498:J1498"/>
    <mergeCell ref="A1499:D1499"/>
    <mergeCell ref="E1499:G1499"/>
    <mergeCell ref="H1499:J1499"/>
    <mergeCell ref="A1500:D1500"/>
    <mergeCell ref="E1500:G1500"/>
    <mergeCell ref="H1500:J1500"/>
    <mergeCell ref="A1501:D1501"/>
    <mergeCell ref="E1501:G1501"/>
    <mergeCell ref="H1501:J1501"/>
    <mergeCell ref="A1502:D1502"/>
    <mergeCell ref="E1502:G1502"/>
    <mergeCell ref="H1502:J1502"/>
    <mergeCell ref="A1503:D1503"/>
    <mergeCell ref="E1503:G1503"/>
    <mergeCell ref="H1503:J1503"/>
    <mergeCell ref="A1504:D1504"/>
    <mergeCell ref="E1504:G1504"/>
    <mergeCell ref="H1504:J1504"/>
    <mergeCell ref="A1505:D1505"/>
    <mergeCell ref="E1505:G1505"/>
    <mergeCell ref="H1505:J1505"/>
    <mergeCell ref="A1506:D1506"/>
    <mergeCell ref="E1506:G1506"/>
    <mergeCell ref="H1506:J1506"/>
    <mergeCell ref="A1507:D1507"/>
    <mergeCell ref="E1507:G1507"/>
    <mergeCell ref="H1507:J1507"/>
    <mergeCell ref="A1508:D1508"/>
    <mergeCell ref="E1508:G1508"/>
    <mergeCell ref="H1508:J1508"/>
    <mergeCell ref="A1509:D1509"/>
    <mergeCell ref="E1509:G1509"/>
    <mergeCell ref="H1509:J1509"/>
    <mergeCell ref="A1510:D1510"/>
    <mergeCell ref="E1510:G1510"/>
    <mergeCell ref="H1510:J1510"/>
    <mergeCell ref="A1511:D1511"/>
    <mergeCell ref="E1511:G1511"/>
    <mergeCell ref="H1511:J1511"/>
    <mergeCell ref="A1512:D1512"/>
    <mergeCell ref="E1512:G1512"/>
    <mergeCell ref="H1512:J1512"/>
    <mergeCell ref="A1513:D1513"/>
    <mergeCell ref="E1513:G1513"/>
    <mergeCell ref="H1513:J1513"/>
    <mergeCell ref="A1514:D1514"/>
    <mergeCell ref="E1514:G1514"/>
    <mergeCell ref="H1514:J1514"/>
    <mergeCell ref="A1515:D1515"/>
    <mergeCell ref="E1515:G1515"/>
    <mergeCell ref="H1515:J1515"/>
    <mergeCell ref="A1516:D1516"/>
    <mergeCell ref="E1516:G1516"/>
    <mergeCell ref="H1516:J1516"/>
    <mergeCell ref="A1517:D1517"/>
    <mergeCell ref="E1517:G1517"/>
    <mergeCell ref="H1517:J1517"/>
    <mergeCell ref="A1518:D1518"/>
    <mergeCell ref="E1518:G1518"/>
    <mergeCell ref="H1518:J1518"/>
    <mergeCell ref="A1519:D1519"/>
    <mergeCell ref="E1519:G1519"/>
    <mergeCell ref="H1519:J1519"/>
    <mergeCell ref="A1520:D1520"/>
    <mergeCell ref="E1520:G1520"/>
    <mergeCell ref="H1520:J1520"/>
    <mergeCell ref="A1521:D1521"/>
    <mergeCell ref="E1521:G1521"/>
    <mergeCell ref="H1521:J1521"/>
    <mergeCell ref="A1522:D1522"/>
    <mergeCell ref="E1522:G1522"/>
    <mergeCell ref="H1522:J1522"/>
    <mergeCell ref="A1523:D1523"/>
    <mergeCell ref="E1523:G1523"/>
    <mergeCell ref="H1523:J1523"/>
    <mergeCell ref="A1524:D1524"/>
    <mergeCell ref="E1524:G1524"/>
    <mergeCell ref="H1524:J1524"/>
    <mergeCell ref="A1525:D1525"/>
    <mergeCell ref="E1525:G1525"/>
    <mergeCell ref="H1525:J1525"/>
    <mergeCell ref="A1526:D1526"/>
    <mergeCell ref="E1526:G1526"/>
    <mergeCell ref="H1526:J1526"/>
    <mergeCell ref="A1527:D1527"/>
    <mergeCell ref="E1527:G1527"/>
    <mergeCell ref="H1527:J1527"/>
    <mergeCell ref="A1528:D1528"/>
    <mergeCell ref="E1528:G1528"/>
    <mergeCell ref="H1528:J1528"/>
    <mergeCell ref="A1529:D1529"/>
    <mergeCell ref="E1529:G1529"/>
    <mergeCell ref="H1529:J1529"/>
    <mergeCell ref="A1530:D1530"/>
    <mergeCell ref="E1530:G1530"/>
    <mergeCell ref="H1530:J1530"/>
    <mergeCell ref="A1531:D1531"/>
    <mergeCell ref="E1531:G1531"/>
    <mergeCell ref="H1531:J1531"/>
    <mergeCell ref="A1532:D1532"/>
    <mergeCell ref="E1532:G1532"/>
    <mergeCell ref="H1532:J1532"/>
    <mergeCell ref="A1533:D1533"/>
    <mergeCell ref="E1533:G1533"/>
    <mergeCell ref="H1533:J1533"/>
    <mergeCell ref="A1534:D1534"/>
    <mergeCell ref="E1534:G1534"/>
    <mergeCell ref="H1534:J1534"/>
    <mergeCell ref="A1535:D1535"/>
    <mergeCell ref="E1535:G1535"/>
    <mergeCell ref="H1535:J1535"/>
    <mergeCell ref="A1536:D1536"/>
    <mergeCell ref="E1536:G1536"/>
    <mergeCell ref="H1536:J1536"/>
    <mergeCell ref="A1537:D1537"/>
    <mergeCell ref="E1537:G1537"/>
    <mergeCell ref="H1537:J1537"/>
    <mergeCell ref="A1538:D1538"/>
    <mergeCell ref="E1538:G1538"/>
    <mergeCell ref="H1538:J1538"/>
    <mergeCell ref="A1539:D1539"/>
    <mergeCell ref="E1539:G1539"/>
    <mergeCell ref="H1539:J1539"/>
    <mergeCell ref="A1540:D1540"/>
    <mergeCell ref="E1540:G1540"/>
    <mergeCell ref="H1540:J1540"/>
    <mergeCell ref="A1541:D1541"/>
    <mergeCell ref="E1541:G1541"/>
    <mergeCell ref="H1541:J1541"/>
    <mergeCell ref="A1542:D1542"/>
    <mergeCell ref="E1542:G1542"/>
    <mergeCell ref="H1542:J1542"/>
    <mergeCell ref="A1543:D1543"/>
    <mergeCell ref="E1543:G1543"/>
    <mergeCell ref="H1543:J1543"/>
    <mergeCell ref="A1544:D1544"/>
    <mergeCell ref="E1544:G1544"/>
    <mergeCell ref="H1544:J1544"/>
    <mergeCell ref="A1545:D1545"/>
    <mergeCell ref="E1545:G1545"/>
    <mergeCell ref="H1545:J1545"/>
    <mergeCell ref="A1546:D1546"/>
    <mergeCell ref="E1546:G1546"/>
    <mergeCell ref="H1546:J1546"/>
    <mergeCell ref="A1547:D1547"/>
    <mergeCell ref="E1547:G1547"/>
    <mergeCell ref="H1547:J1547"/>
    <mergeCell ref="A1548:D1548"/>
    <mergeCell ref="E1548:G1548"/>
    <mergeCell ref="H1548:J1548"/>
    <mergeCell ref="A1549:D1549"/>
    <mergeCell ref="E1549:G1549"/>
    <mergeCell ref="H1549:J1549"/>
    <mergeCell ref="A1550:D1550"/>
    <mergeCell ref="E1550:G1550"/>
    <mergeCell ref="H1550:J1550"/>
    <mergeCell ref="A1551:D1551"/>
    <mergeCell ref="E1551:G1551"/>
    <mergeCell ref="H1551:J1551"/>
    <mergeCell ref="A1552:D1552"/>
    <mergeCell ref="E1552:G1552"/>
    <mergeCell ref="H1552:J1552"/>
    <mergeCell ref="A1553:D1553"/>
    <mergeCell ref="E1553:G1553"/>
    <mergeCell ref="H1553:J1553"/>
    <mergeCell ref="A1554:D1554"/>
    <mergeCell ref="E1554:G1554"/>
    <mergeCell ref="H1554:J1554"/>
    <mergeCell ref="A1555:D1555"/>
    <mergeCell ref="E1555:G1555"/>
    <mergeCell ref="H1555:J1555"/>
    <mergeCell ref="A1556:D1556"/>
    <mergeCell ref="E1556:G1556"/>
    <mergeCell ref="H1556:J1556"/>
    <mergeCell ref="A1557:D1557"/>
    <mergeCell ref="E1557:G1557"/>
    <mergeCell ref="H1557:J1557"/>
    <mergeCell ref="A1558:D1558"/>
    <mergeCell ref="E1558:G1558"/>
    <mergeCell ref="H1558:J1558"/>
    <mergeCell ref="A1559:D1559"/>
    <mergeCell ref="E1559:G1559"/>
    <mergeCell ref="H1559:J1559"/>
    <mergeCell ref="A1560:D1560"/>
    <mergeCell ref="E1560:G1560"/>
    <mergeCell ref="H1560:J1560"/>
    <mergeCell ref="A1561:D1561"/>
    <mergeCell ref="E1561:G1561"/>
    <mergeCell ref="H1561:J1561"/>
    <mergeCell ref="A1562:D1562"/>
    <mergeCell ref="E1562:G1562"/>
    <mergeCell ref="H1562:J1562"/>
    <mergeCell ref="A1563:D1563"/>
    <mergeCell ref="E1563:G1563"/>
    <mergeCell ref="H1563:J1563"/>
    <mergeCell ref="A1564:D1564"/>
    <mergeCell ref="E1564:G1564"/>
    <mergeCell ref="H1564:J1564"/>
    <mergeCell ref="A1565:D1565"/>
    <mergeCell ref="E1565:G1565"/>
    <mergeCell ref="H1565:J1565"/>
    <mergeCell ref="A1566:D1566"/>
    <mergeCell ref="E1566:G1566"/>
    <mergeCell ref="H1566:J1566"/>
    <mergeCell ref="A1567:D1567"/>
    <mergeCell ref="E1567:G1567"/>
    <mergeCell ref="H1567:J1567"/>
    <mergeCell ref="A1568:D1568"/>
    <mergeCell ref="E1568:G1568"/>
    <mergeCell ref="H1568:J1568"/>
    <mergeCell ref="A1569:D1569"/>
    <mergeCell ref="E1569:G1569"/>
    <mergeCell ref="H1569:J1569"/>
    <mergeCell ref="A1570:D1570"/>
    <mergeCell ref="E1570:G1570"/>
    <mergeCell ref="H1570:J1570"/>
    <mergeCell ref="A1571:D1571"/>
    <mergeCell ref="E1571:G1571"/>
    <mergeCell ref="H1571:J1571"/>
    <mergeCell ref="A1572:D1572"/>
    <mergeCell ref="E1572:G1572"/>
    <mergeCell ref="H1572:J1572"/>
    <mergeCell ref="A1573:D1573"/>
    <mergeCell ref="E1573:G1573"/>
    <mergeCell ref="H1573:J1573"/>
    <mergeCell ref="A1574:D1574"/>
    <mergeCell ref="E1574:G1574"/>
    <mergeCell ref="H1574:J1574"/>
    <mergeCell ref="A1575:D1575"/>
    <mergeCell ref="E1575:G1575"/>
    <mergeCell ref="H1575:J1575"/>
    <mergeCell ref="A1576:D1576"/>
    <mergeCell ref="E1576:G1576"/>
    <mergeCell ref="H1576:J1576"/>
    <mergeCell ref="A1577:D1577"/>
    <mergeCell ref="E1577:G1577"/>
    <mergeCell ref="H1577:J1577"/>
    <mergeCell ref="A1578:D1578"/>
    <mergeCell ref="E1578:G1578"/>
    <mergeCell ref="H1578:J1578"/>
    <mergeCell ref="A1579:D1579"/>
    <mergeCell ref="E1579:G1579"/>
    <mergeCell ref="H1579:J1579"/>
    <mergeCell ref="A1580:D1580"/>
    <mergeCell ref="E1580:G1580"/>
    <mergeCell ref="H1580:J1580"/>
    <mergeCell ref="A1581:D1581"/>
    <mergeCell ref="E1581:G1581"/>
    <mergeCell ref="H1581:J1581"/>
    <mergeCell ref="A1582:D1582"/>
    <mergeCell ref="E1582:G1582"/>
    <mergeCell ref="H1582:J1582"/>
    <mergeCell ref="A1583:D1583"/>
    <mergeCell ref="E1583:G1583"/>
    <mergeCell ref="H1583:J1583"/>
    <mergeCell ref="A1584:D1584"/>
    <mergeCell ref="E1584:G1584"/>
    <mergeCell ref="H1584:J1584"/>
    <mergeCell ref="A1585:D1585"/>
    <mergeCell ref="E1585:G1585"/>
    <mergeCell ref="H1585:J1585"/>
    <mergeCell ref="A1586:D1586"/>
    <mergeCell ref="E1586:G1586"/>
    <mergeCell ref="H1586:J1586"/>
    <mergeCell ref="A1587:D1587"/>
    <mergeCell ref="E1587:G1587"/>
    <mergeCell ref="H1587:J1587"/>
    <mergeCell ref="A1588:D1588"/>
    <mergeCell ref="E1588:G1588"/>
    <mergeCell ref="H1588:J1588"/>
    <mergeCell ref="A1589:D1589"/>
    <mergeCell ref="E1589:G1589"/>
    <mergeCell ref="H1589:J1589"/>
    <mergeCell ref="A1590:D1590"/>
    <mergeCell ref="E1590:G1590"/>
    <mergeCell ref="H1590:J1590"/>
    <mergeCell ref="A1591:D1591"/>
    <mergeCell ref="E1591:G1591"/>
    <mergeCell ref="H1591:J1591"/>
    <mergeCell ref="A1592:D1592"/>
    <mergeCell ref="E1592:G1592"/>
    <mergeCell ref="H1592:J1592"/>
    <mergeCell ref="A1593:D1593"/>
    <mergeCell ref="E1593:G1593"/>
    <mergeCell ref="H1593:J1593"/>
    <mergeCell ref="A1594:D1594"/>
    <mergeCell ref="E1594:G1594"/>
    <mergeCell ref="H1594:J1594"/>
    <mergeCell ref="A1595:D1595"/>
    <mergeCell ref="E1595:G1595"/>
    <mergeCell ref="H1595:J1595"/>
    <mergeCell ref="A1596:D1596"/>
    <mergeCell ref="E1596:G1596"/>
    <mergeCell ref="H1596:J1596"/>
    <mergeCell ref="A1597:D1597"/>
    <mergeCell ref="E1597:G1597"/>
    <mergeCell ref="H1597:J1597"/>
    <mergeCell ref="A1598:D1598"/>
    <mergeCell ref="E1598:G1598"/>
    <mergeCell ref="H1598:J1598"/>
    <mergeCell ref="A1599:D1599"/>
    <mergeCell ref="E1599:G1599"/>
    <mergeCell ref="H1599:J1599"/>
    <mergeCell ref="A1600:D1600"/>
    <mergeCell ref="E1600:G1600"/>
    <mergeCell ref="H1600:J1600"/>
    <mergeCell ref="A1601:D1601"/>
    <mergeCell ref="E1601:G1601"/>
    <mergeCell ref="H1601:J1601"/>
    <mergeCell ref="A1602:D1602"/>
    <mergeCell ref="E1602:G1602"/>
    <mergeCell ref="H1602:J1602"/>
    <mergeCell ref="A1603:D1603"/>
    <mergeCell ref="E1603:G1603"/>
    <mergeCell ref="H1603:J1603"/>
    <mergeCell ref="A1604:D1604"/>
    <mergeCell ref="E1604:G1604"/>
    <mergeCell ref="H1604:J1604"/>
    <mergeCell ref="A1605:D1605"/>
    <mergeCell ref="E1605:G1605"/>
    <mergeCell ref="H1605:J1605"/>
    <mergeCell ref="A1606:D1606"/>
    <mergeCell ref="E1606:G1606"/>
    <mergeCell ref="H1606:J1606"/>
    <mergeCell ref="A1607:D1607"/>
    <mergeCell ref="E1607:G1607"/>
    <mergeCell ref="H1607:J1607"/>
    <mergeCell ref="A1608:D1608"/>
    <mergeCell ref="E1608:G1608"/>
    <mergeCell ref="H1608:J1608"/>
    <mergeCell ref="A1609:D1609"/>
    <mergeCell ref="E1609:G1609"/>
    <mergeCell ref="H1609:J1609"/>
    <mergeCell ref="A1610:D1610"/>
    <mergeCell ref="E1610:G1610"/>
    <mergeCell ref="H1610:J1610"/>
    <mergeCell ref="A1611:D1611"/>
    <mergeCell ref="E1611:G1611"/>
    <mergeCell ref="H1611:J1611"/>
    <mergeCell ref="A1612:D1612"/>
    <mergeCell ref="E1612:G1612"/>
    <mergeCell ref="H1612:J1612"/>
    <mergeCell ref="A1613:D1613"/>
    <mergeCell ref="E1613:G1613"/>
    <mergeCell ref="H1613:J1613"/>
    <mergeCell ref="A1614:D1614"/>
    <mergeCell ref="E1614:G1614"/>
    <mergeCell ref="H1614:J1614"/>
    <mergeCell ref="A1615:D1615"/>
    <mergeCell ref="E1615:G1615"/>
    <mergeCell ref="H1615:J1615"/>
    <mergeCell ref="A1616:D1616"/>
    <mergeCell ref="E1616:G1616"/>
    <mergeCell ref="H1616:J1616"/>
    <mergeCell ref="A1617:D1617"/>
    <mergeCell ref="E1617:G1617"/>
    <mergeCell ref="H1617:J1617"/>
    <mergeCell ref="A1618:D1618"/>
    <mergeCell ref="E1618:G1618"/>
    <mergeCell ref="H1618:J1618"/>
    <mergeCell ref="A1619:D1619"/>
    <mergeCell ref="E1619:G1619"/>
    <mergeCell ref="H1619:J1619"/>
    <mergeCell ref="A1620:D1620"/>
    <mergeCell ref="E1620:G1620"/>
    <mergeCell ref="H1620:J1620"/>
    <mergeCell ref="A1621:D1621"/>
    <mergeCell ref="E1621:G1621"/>
    <mergeCell ref="H1621:J1621"/>
    <mergeCell ref="A1622:D1622"/>
    <mergeCell ref="E1622:G1622"/>
    <mergeCell ref="H1622:J1622"/>
    <mergeCell ref="A1623:D1623"/>
    <mergeCell ref="E1623:G1623"/>
    <mergeCell ref="H1623:J1623"/>
    <mergeCell ref="A1624:D1624"/>
    <mergeCell ref="E1624:G1624"/>
    <mergeCell ref="H1624:J1624"/>
    <mergeCell ref="A1625:D1625"/>
    <mergeCell ref="E1625:G1625"/>
    <mergeCell ref="H1625:J1625"/>
    <mergeCell ref="A1626:D1626"/>
    <mergeCell ref="E1626:G1626"/>
    <mergeCell ref="H1626:J1626"/>
    <mergeCell ref="A1627:D1627"/>
    <mergeCell ref="E1627:G1627"/>
    <mergeCell ref="H1627:J1627"/>
    <mergeCell ref="A1628:D1628"/>
    <mergeCell ref="E1628:G1628"/>
    <mergeCell ref="H1628:J1628"/>
    <mergeCell ref="A1629:D1629"/>
    <mergeCell ref="E1629:G1629"/>
    <mergeCell ref="H1629:J1629"/>
    <mergeCell ref="A1630:D1630"/>
    <mergeCell ref="E1630:G1630"/>
    <mergeCell ref="H1630:J1630"/>
    <mergeCell ref="A1631:D1631"/>
    <mergeCell ref="E1631:G1631"/>
    <mergeCell ref="H1631:J1631"/>
    <mergeCell ref="A1632:D1632"/>
    <mergeCell ref="E1632:G1632"/>
    <mergeCell ref="H1632:J1632"/>
    <mergeCell ref="A1633:D1633"/>
    <mergeCell ref="E1633:G1633"/>
    <mergeCell ref="H1633:J1633"/>
    <mergeCell ref="A1634:D1634"/>
    <mergeCell ref="E1634:G1634"/>
    <mergeCell ref="H1634:J1634"/>
    <mergeCell ref="A1635:D1635"/>
    <mergeCell ref="E1635:G1635"/>
    <mergeCell ref="H1635:J1635"/>
    <mergeCell ref="A1636:D1636"/>
    <mergeCell ref="E1636:G1636"/>
    <mergeCell ref="H1636:J1636"/>
    <mergeCell ref="A1637:D1637"/>
    <mergeCell ref="E1637:G1637"/>
    <mergeCell ref="H1637:J1637"/>
    <mergeCell ref="A1638:D1638"/>
    <mergeCell ref="E1638:G1638"/>
    <mergeCell ref="H1638:J1638"/>
    <mergeCell ref="A1639:D1639"/>
    <mergeCell ref="E1639:G1639"/>
    <mergeCell ref="H1639:J1639"/>
    <mergeCell ref="A1640:D1640"/>
    <mergeCell ref="E1640:G1640"/>
    <mergeCell ref="H1640:J1640"/>
    <mergeCell ref="A1641:D1641"/>
    <mergeCell ref="E1641:G1641"/>
    <mergeCell ref="H1641:J1641"/>
    <mergeCell ref="A1642:D1642"/>
    <mergeCell ref="E1642:G1642"/>
    <mergeCell ref="H1642:J1642"/>
    <mergeCell ref="A1643:D1643"/>
    <mergeCell ref="E1643:G1643"/>
    <mergeCell ref="H1643:J1643"/>
    <mergeCell ref="A1644:D1644"/>
    <mergeCell ref="E1644:G1644"/>
    <mergeCell ref="H1644:J1644"/>
    <mergeCell ref="A1645:D1645"/>
    <mergeCell ref="E1645:G1645"/>
    <mergeCell ref="H1645:J1645"/>
    <mergeCell ref="A1646:D1646"/>
    <mergeCell ref="E1646:G1646"/>
    <mergeCell ref="H1646:J1646"/>
    <mergeCell ref="A1647:D1647"/>
    <mergeCell ref="E1647:G1647"/>
    <mergeCell ref="H1647:J1647"/>
    <mergeCell ref="A1648:D1648"/>
    <mergeCell ref="E1648:G1648"/>
    <mergeCell ref="H1648:J1648"/>
    <mergeCell ref="A1649:D1649"/>
    <mergeCell ref="E1649:G1649"/>
    <mergeCell ref="H1649:J1649"/>
    <mergeCell ref="A1650:D1650"/>
    <mergeCell ref="E1650:G1650"/>
    <mergeCell ref="H1650:J1650"/>
    <mergeCell ref="A1651:D1651"/>
    <mergeCell ref="E1651:G1651"/>
    <mergeCell ref="H1651:J1651"/>
    <mergeCell ref="A1652:D1652"/>
    <mergeCell ref="E1652:G1652"/>
    <mergeCell ref="H1652:J1652"/>
    <mergeCell ref="A1653:D1653"/>
    <mergeCell ref="E1653:G1653"/>
    <mergeCell ref="H1653:J1653"/>
    <mergeCell ref="A1654:D1654"/>
    <mergeCell ref="E1654:G1654"/>
    <mergeCell ref="H1654:J1654"/>
    <mergeCell ref="A1655:D1655"/>
    <mergeCell ref="E1655:G1655"/>
    <mergeCell ref="H1655:J1655"/>
    <mergeCell ref="A1656:D1656"/>
    <mergeCell ref="E1656:G1656"/>
    <mergeCell ref="H1656:J1656"/>
    <mergeCell ref="A1657:D1657"/>
    <mergeCell ref="E1657:G1657"/>
    <mergeCell ref="H1657:J1657"/>
    <mergeCell ref="A1658:D1658"/>
    <mergeCell ref="E1658:G1658"/>
    <mergeCell ref="H1658:J1658"/>
    <mergeCell ref="A1659:D1659"/>
    <mergeCell ref="E1659:G1659"/>
    <mergeCell ref="H1659:J1659"/>
    <mergeCell ref="A1660:D1660"/>
    <mergeCell ref="E1660:G1660"/>
    <mergeCell ref="H1660:J1660"/>
    <mergeCell ref="A1661:D1661"/>
    <mergeCell ref="E1661:G1661"/>
    <mergeCell ref="H1661:J1661"/>
    <mergeCell ref="A1662:D1662"/>
    <mergeCell ref="E1662:G1662"/>
    <mergeCell ref="H1662:J1662"/>
    <mergeCell ref="A1663:D1663"/>
    <mergeCell ref="E1663:G1663"/>
    <mergeCell ref="H1663:J1663"/>
    <mergeCell ref="A1664:D1664"/>
    <mergeCell ref="E1664:G1664"/>
    <mergeCell ref="H1664:J1664"/>
    <mergeCell ref="A1665:D1665"/>
    <mergeCell ref="E1665:G1665"/>
    <mergeCell ref="H1665:J1665"/>
    <mergeCell ref="A1666:D1666"/>
    <mergeCell ref="E1666:G1666"/>
    <mergeCell ref="H1666:J1666"/>
    <mergeCell ref="A1667:D1667"/>
    <mergeCell ref="E1667:G1667"/>
    <mergeCell ref="H1667:J1667"/>
    <mergeCell ref="A1668:D1668"/>
    <mergeCell ref="E1668:G1668"/>
    <mergeCell ref="H1668:J1668"/>
    <mergeCell ref="A1669:D1669"/>
    <mergeCell ref="E1669:G1669"/>
    <mergeCell ref="H1669:J1669"/>
    <mergeCell ref="A1670:D1670"/>
    <mergeCell ref="E1670:G1670"/>
    <mergeCell ref="H1670:J1670"/>
    <mergeCell ref="A1671:D1671"/>
    <mergeCell ref="E1671:G1671"/>
    <mergeCell ref="H1671:J1671"/>
    <mergeCell ref="A1672:D1672"/>
    <mergeCell ref="E1672:G1672"/>
    <mergeCell ref="H1672:J1672"/>
    <mergeCell ref="A1673:D1673"/>
    <mergeCell ref="E1673:G1673"/>
    <mergeCell ref="H1673:J1673"/>
    <mergeCell ref="A1674:D1674"/>
    <mergeCell ref="E1674:G1674"/>
    <mergeCell ref="H1674:J1674"/>
    <mergeCell ref="A1675:D1675"/>
    <mergeCell ref="E1675:G1675"/>
    <mergeCell ref="H1675:J1675"/>
    <mergeCell ref="A1676:D1676"/>
    <mergeCell ref="E1676:G1676"/>
    <mergeCell ref="H1676:J1676"/>
    <mergeCell ref="A1677:D1677"/>
    <mergeCell ref="E1677:G1677"/>
    <mergeCell ref="H1677:J1677"/>
    <mergeCell ref="A1678:D1678"/>
    <mergeCell ref="E1678:G1678"/>
    <mergeCell ref="H1678:J1678"/>
    <mergeCell ref="A1679:D1679"/>
    <mergeCell ref="E1679:G1679"/>
    <mergeCell ref="H1679:J1679"/>
    <mergeCell ref="A1680:D1680"/>
    <mergeCell ref="E1680:G1680"/>
    <mergeCell ref="H1680:J1680"/>
    <mergeCell ref="A1681:D1681"/>
    <mergeCell ref="E1681:G1681"/>
    <mergeCell ref="H1681:J1681"/>
    <mergeCell ref="A1682:D1682"/>
    <mergeCell ref="E1682:G1682"/>
    <mergeCell ref="H1682:J1682"/>
    <mergeCell ref="A1683:D1683"/>
    <mergeCell ref="E1683:G1683"/>
    <mergeCell ref="H1683:J1683"/>
    <mergeCell ref="A1684:D1684"/>
    <mergeCell ref="E1684:G1684"/>
    <mergeCell ref="H1684:J1684"/>
    <mergeCell ref="A1685:D1685"/>
    <mergeCell ref="E1685:G1685"/>
    <mergeCell ref="H1685:J1685"/>
    <mergeCell ref="A1686:D1686"/>
    <mergeCell ref="E1686:G1686"/>
    <mergeCell ref="H1686:J1686"/>
    <mergeCell ref="A1687:D1687"/>
    <mergeCell ref="E1687:G1687"/>
    <mergeCell ref="H1687:J1687"/>
    <mergeCell ref="A1688:D1688"/>
    <mergeCell ref="E1688:G1688"/>
    <mergeCell ref="H1688:J1688"/>
    <mergeCell ref="A1689:D1689"/>
    <mergeCell ref="E1689:G1689"/>
    <mergeCell ref="H1689:J1689"/>
    <mergeCell ref="A1690:D1690"/>
    <mergeCell ref="E1690:G1690"/>
    <mergeCell ref="H1690:J1690"/>
    <mergeCell ref="A1691:D1691"/>
    <mergeCell ref="E1691:G1691"/>
    <mergeCell ref="H1691:J1691"/>
    <mergeCell ref="A1692:D1692"/>
    <mergeCell ref="E1692:G1692"/>
    <mergeCell ref="H1692:J1692"/>
    <mergeCell ref="A1693:D1693"/>
    <mergeCell ref="E1693:G1693"/>
    <mergeCell ref="H1693:J1693"/>
    <mergeCell ref="A1694:D1694"/>
    <mergeCell ref="E1694:G1694"/>
    <mergeCell ref="H1694:J1694"/>
    <mergeCell ref="A1695:D1695"/>
    <mergeCell ref="E1695:G1695"/>
    <mergeCell ref="H1695:J1695"/>
    <mergeCell ref="A1696:D1696"/>
    <mergeCell ref="E1696:G1696"/>
    <mergeCell ref="H1696:J1696"/>
    <mergeCell ref="A1697:D1697"/>
    <mergeCell ref="E1697:G1697"/>
    <mergeCell ref="H1697:J1697"/>
    <mergeCell ref="A1698:D1698"/>
    <mergeCell ref="E1698:G1698"/>
    <mergeCell ref="H1698:J1698"/>
    <mergeCell ref="A1699:D1699"/>
    <mergeCell ref="E1699:G1699"/>
    <mergeCell ref="H1699:J1699"/>
    <mergeCell ref="A1700:D1700"/>
    <mergeCell ref="E1700:G1700"/>
    <mergeCell ref="H1700:J1700"/>
    <mergeCell ref="A1701:D1701"/>
    <mergeCell ref="E1701:G1701"/>
    <mergeCell ref="H1701:J1701"/>
    <mergeCell ref="A1702:D1702"/>
    <mergeCell ref="E1702:G1702"/>
    <mergeCell ref="H1702:J1702"/>
    <mergeCell ref="A1703:D1703"/>
    <mergeCell ref="E1703:G1703"/>
    <mergeCell ref="H1703:J1703"/>
    <mergeCell ref="A1704:D1704"/>
    <mergeCell ref="E1704:G1704"/>
    <mergeCell ref="H1704:J1704"/>
    <mergeCell ref="A1705:D1705"/>
    <mergeCell ref="E1705:G1705"/>
    <mergeCell ref="H1705:J1705"/>
    <mergeCell ref="A1706:D1706"/>
    <mergeCell ref="E1706:G1706"/>
    <mergeCell ref="H1706:J1706"/>
    <mergeCell ref="A1707:D1707"/>
    <mergeCell ref="E1707:G1707"/>
    <mergeCell ref="H1707:J1707"/>
    <mergeCell ref="A1708:D1708"/>
    <mergeCell ref="E1708:G1708"/>
    <mergeCell ref="H1708:J1708"/>
    <mergeCell ref="A1709:D1709"/>
    <mergeCell ref="E1709:G1709"/>
    <mergeCell ref="H1709:J1709"/>
    <mergeCell ref="A1710:D1710"/>
    <mergeCell ref="E1710:G1710"/>
    <mergeCell ref="H1710:J1710"/>
    <mergeCell ref="A1711:D1711"/>
    <mergeCell ref="E1711:G1711"/>
    <mergeCell ref="H1711:J1711"/>
    <mergeCell ref="A1712:D1712"/>
    <mergeCell ref="E1712:G1712"/>
    <mergeCell ref="H1712:J1712"/>
    <mergeCell ref="A1713:D1713"/>
    <mergeCell ref="E1713:G1713"/>
    <mergeCell ref="H1713:J1713"/>
    <mergeCell ref="A1714:D1714"/>
    <mergeCell ref="E1714:G1714"/>
    <mergeCell ref="H1714:J1714"/>
    <mergeCell ref="A1715:D1715"/>
    <mergeCell ref="E1715:G1715"/>
    <mergeCell ref="H1715:J1715"/>
    <mergeCell ref="A1716:D1716"/>
    <mergeCell ref="E1716:G1716"/>
    <mergeCell ref="H1716:J1716"/>
    <mergeCell ref="A1717:D1717"/>
    <mergeCell ref="E1717:G1717"/>
    <mergeCell ref="H1717:J1717"/>
    <mergeCell ref="A1718:D1718"/>
    <mergeCell ref="E1718:G1718"/>
    <mergeCell ref="H1718:J1718"/>
    <mergeCell ref="A1719:D1719"/>
    <mergeCell ref="E1719:G1719"/>
    <mergeCell ref="H1719:J1719"/>
    <mergeCell ref="A1720:D1720"/>
    <mergeCell ref="E1720:G1720"/>
    <mergeCell ref="H1720:J1720"/>
    <mergeCell ref="A1721:D1721"/>
    <mergeCell ref="E1721:G1721"/>
    <mergeCell ref="H1721:J1721"/>
    <mergeCell ref="A1722:D1722"/>
    <mergeCell ref="E1722:G1722"/>
    <mergeCell ref="H1722:J1722"/>
    <mergeCell ref="A1723:D1723"/>
    <mergeCell ref="E1723:G1723"/>
    <mergeCell ref="H1723:J1723"/>
    <mergeCell ref="A1724:D1724"/>
    <mergeCell ref="E1724:G1724"/>
    <mergeCell ref="H1724:J1724"/>
    <mergeCell ref="A1725:D1725"/>
    <mergeCell ref="E1725:G1725"/>
    <mergeCell ref="H1725:J1725"/>
    <mergeCell ref="A1726:D1726"/>
    <mergeCell ref="E1726:G1726"/>
    <mergeCell ref="H1726:J1726"/>
    <mergeCell ref="A1727:D1727"/>
    <mergeCell ref="E1727:G1727"/>
    <mergeCell ref="H1727:J1727"/>
    <mergeCell ref="A1728:D1728"/>
    <mergeCell ref="E1728:G1728"/>
    <mergeCell ref="H1728:J1728"/>
    <mergeCell ref="A1729:D1729"/>
    <mergeCell ref="E1729:G1729"/>
    <mergeCell ref="H1729:J1729"/>
    <mergeCell ref="A1730:D1730"/>
    <mergeCell ref="E1730:G1730"/>
    <mergeCell ref="H1730:J1730"/>
    <mergeCell ref="A1731:D1731"/>
    <mergeCell ref="E1731:G1731"/>
    <mergeCell ref="H1731:J1731"/>
    <mergeCell ref="A1732:D1732"/>
    <mergeCell ref="E1732:G1732"/>
    <mergeCell ref="H1732:J1732"/>
    <mergeCell ref="A1733:D1733"/>
    <mergeCell ref="E1733:G1733"/>
    <mergeCell ref="H1733:J1733"/>
    <mergeCell ref="A1734:D1734"/>
    <mergeCell ref="E1734:G1734"/>
    <mergeCell ref="H1734:J1734"/>
    <mergeCell ref="A1735:D1735"/>
    <mergeCell ref="E1735:G1735"/>
    <mergeCell ref="H1735:J1735"/>
    <mergeCell ref="A1736:D1736"/>
    <mergeCell ref="E1736:G1736"/>
    <mergeCell ref="H1736:J1736"/>
    <mergeCell ref="A1737:D1737"/>
    <mergeCell ref="E1737:G1737"/>
    <mergeCell ref="H1737:J1737"/>
    <mergeCell ref="A1738:D1738"/>
    <mergeCell ref="E1738:G1738"/>
    <mergeCell ref="H1738:J1738"/>
    <mergeCell ref="A1739:D1739"/>
    <mergeCell ref="E1739:G1739"/>
    <mergeCell ref="H1739:J1739"/>
    <mergeCell ref="A1740:D1740"/>
    <mergeCell ref="E1740:G1740"/>
    <mergeCell ref="H1740:J1740"/>
    <mergeCell ref="A1741:D1741"/>
    <mergeCell ref="E1741:G1741"/>
    <mergeCell ref="H1741:J1741"/>
    <mergeCell ref="A1742:D1742"/>
    <mergeCell ref="E1742:G1742"/>
    <mergeCell ref="H1742:J1742"/>
    <mergeCell ref="A1743:D1743"/>
    <mergeCell ref="E1743:G1743"/>
    <mergeCell ref="H1743:J1743"/>
    <mergeCell ref="A1744:D1744"/>
    <mergeCell ref="E1744:G1744"/>
    <mergeCell ref="H1744:J1744"/>
    <mergeCell ref="A1745:D1745"/>
    <mergeCell ref="E1745:G1745"/>
    <mergeCell ref="H1745:J1745"/>
    <mergeCell ref="A1746:D1746"/>
    <mergeCell ref="E1746:G1746"/>
    <mergeCell ref="H1746:J1746"/>
    <mergeCell ref="A1747:D1747"/>
    <mergeCell ref="E1747:G1747"/>
    <mergeCell ref="H1747:J1747"/>
    <mergeCell ref="A1748:D1748"/>
    <mergeCell ref="E1748:G1748"/>
    <mergeCell ref="H1748:J1748"/>
    <mergeCell ref="A1749:D1749"/>
    <mergeCell ref="E1749:G1749"/>
    <mergeCell ref="H1749:J1749"/>
    <mergeCell ref="A1750:D1750"/>
    <mergeCell ref="E1750:G1750"/>
    <mergeCell ref="H1750:J1750"/>
    <mergeCell ref="A1751:D1751"/>
    <mergeCell ref="E1751:G1751"/>
    <mergeCell ref="H1751:J1751"/>
    <mergeCell ref="A1752:D1752"/>
    <mergeCell ref="E1752:G1752"/>
    <mergeCell ref="H1752:J1752"/>
    <mergeCell ref="A1753:D1753"/>
    <mergeCell ref="E1753:G1753"/>
    <mergeCell ref="H1753:J1753"/>
    <mergeCell ref="A1754:D1754"/>
    <mergeCell ref="E1754:G1754"/>
    <mergeCell ref="H1754:J1754"/>
    <mergeCell ref="A1755:D1755"/>
    <mergeCell ref="E1755:G1755"/>
    <mergeCell ref="H1755:J1755"/>
    <mergeCell ref="A1756:D1756"/>
    <mergeCell ref="E1756:G1756"/>
    <mergeCell ref="H1756:J1756"/>
    <mergeCell ref="A1757:D1757"/>
    <mergeCell ref="E1757:G1757"/>
    <mergeCell ref="H1757:J1757"/>
    <mergeCell ref="A1758:D1758"/>
    <mergeCell ref="E1758:G1758"/>
    <mergeCell ref="H1758:J1758"/>
    <mergeCell ref="A1759:D1759"/>
    <mergeCell ref="E1759:G1759"/>
    <mergeCell ref="H1759:J1759"/>
    <mergeCell ref="A1760:D1760"/>
    <mergeCell ref="E1760:G1760"/>
    <mergeCell ref="H1760:J1760"/>
    <mergeCell ref="A1761:D1761"/>
    <mergeCell ref="E1761:G1761"/>
    <mergeCell ref="H1761:J1761"/>
    <mergeCell ref="A1762:D1762"/>
    <mergeCell ref="E1762:G1762"/>
    <mergeCell ref="H1762:J1762"/>
    <mergeCell ref="A1763:D1763"/>
    <mergeCell ref="E1763:G1763"/>
    <mergeCell ref="H1763:J1763"/>
    <mergeCell ref="A1764:D1764"/>
    <mergeCell ref="E1764:G1764"/>
    <mergeCell ref="H1764:J1764"/>
    <mergeCell ref="A1765:D1765"/>
    <mergeCell ref="E1765:G1765"/>
    <mergeCell ref="H1765:J1765"/>
    <mergeCell ref="A1766:D1766"/>
    <mergeCell ref="E1766:G1766"/>
    <mergeCell ref="H1766:J1766"/>
    <mergeCell ref="A1767:D1767"/>
    <mergeCell ref="E1767:G1767"/>
    <mergeCell ref="H1767:J1767"/>
    <mergeCell ref="A1768:D1768"/>
    <mergeCell ref="E1768:G1768"/>
    <mergeCell ref="H1768:J1768"/>
    <mergeCell ref="A1769:D1769"/>
    <mergeCell ref="E1769:G1769"/>
    <mergeCell ref="H1769:J1769"/>
    <mergeCell ref="A1770:D1770"/>
    <mergeCell ref="E1770:G1770"/>
    <mergeCell ref="H1770:J1770"/>
    <mergeCell ref="A1771:D1771"/>
    <mergeCell ref="E1771:G1771"/>
    <mergeCell ref="H1771:J1771"/>
    <mergeCell ref="A1772:D1772"/>
    <mergeCell ref="E1772:G1772"/>
    <mergeCell ref="H1772:J1772"/>
    <mergeCell ref="A1773:D1773"/>
    <mergeCell ref="E1773:G1773"/>
    <mergeCell ref="H1773:J1773"/>
    <mergeCell ref="A1774:D1774"/>
    <mergeCell ref="E1774:G1774"/>
    <mergeCell ref="H1774:J1774"/>
    <mergeCell ref="A1775:D1775"/>
    <mergeCell ref="E1775:G1775"/>
    <mergeCell ref="H1775:J1775"/>
    <mergeCell ref="A1776:D1776"/>
    <mergeCell ref="E1776:G1776"/>
    <mergeCell ref="H1776:J1776"/>
    <mergeCell ref="A1777:D1777"/>
    <mergeCell ref="E1777:G1777"/>
    <mergeCell ref="H1777:J1777"/>
    <mergeCell ref="A1778:D1778"/>
    <mergeCell ref="E1778:G1778"/>
    <mergeCell ref="H1778:J1778"/>
    <mergeCell ref="A1779:D1779"/>
    <mergeCell ref="E1779:G1779"/>
    <mergeCell ref="H1779:J1779"/>
    <mergeCell ref="A1780:D1780"/>
    <mergeCell ref="E1780:G1780"/>
    <mergeCell ref="H1780:J1780"/>
    <mergeCell ref="A1781:D1781"/>
    <mergeCell ref="E1781:G1781"/>
    <mergeCell ref="H1781:J1781"/>
    <mergeCell ref="A1782:D1782"/>
    <mergeCell ref="E1782:G1782"/>
    <mergeCell ref="H1782:J1782"/>
    <mergeCell ref="A1783:D1783"/>
    <mergeCell ref="E1783:G1783"/>
    <mergeCell ref="H1783:J1783"/>
    <mergeCell ref="A1784:D1784"/>
    <mergeCell ref="E1784:G1784"/>
    <mergeCell ref="H1784:J1784"/>
    <mergeCell ref="A1785:D1785"/>
    <mergeCell ref="E1785:G1785"/>
    <mergeCell ref="H1785:J1785"/>
    <mergeCell ref="A1786:D1786"/>
    <mergeCell ref="E1786:G1786"/>
    <mergeCell ref="H1786:J1786"/>
    <mergeCell ref="A1787:D1787"/>
    <mergeCell ref="E1787:G1787"/>
    <mergeCell ref="H1787:J1787"/>
    <mergeCell ref="A1788:D1788"/>
    <mergeCell ref="E1788:G1788"/>
    <mergeCell ref="H1788:J1788"/>
    <mergeCell ref="A1789:D1789"/>
    <mergeCell ref="E1789:G1789"/>
    <mergeCell ref="H1789:J1789"/>
    <mergeCell ref="A1790:D1790"/>
    <mergeCell ref="E1790:G1790"/>
    <mergeCell ref="H1790:J1790"/>
    <mergeCell ref="A1791:D1791"/>
    <mergeCell ref="E1791:G1791"/>
    <mergeCell ref="H1791:J1791"/>
    <mergeCell ref="A1792:D1792"/>
    <mergeCell ref="E1792:G1792"/>
    <mergeCell ref="H1792:J1792"/>
    <mergeCell ref="A1793:D1793"/>
    <mergeCell ref="E1793:G1793"/>
    <mergeCell ref="H1793:J1793"/>
    <mergeCell ref="A1794:D1794"/>
    <mergeCell ref="E1794:G1794"/>
    <mergeCell ref="H1794:J1794"/>
    <mergeCell ref="A1795:D1795"/>
    <mergeCell ref="E1795:G1795"/>
    <mergeCell ref="H1795:J1795"/>
    <mergeCell ref="A1796:D1796"/>
    <mergeCell ref="E1796:G1796"/>
    <mergeCell ref="H1796:J1796"/>
    <mergeCell ref="A1797:D1797"/>
    <mergeCell ref="E1797:G1797"/>
    <mergeCell ref="H1797:J1797"/>
    <mergeCell ref="A1798:D1798"/>
    <mergeCell ref="E1798:G1798"/>
    <mergeCell ref="H1798:J1798"/>
    <mergeCell ref="A1799:D1799"/>
    <mergeCell ref="E1799:G1799"/>
    <mergeCell ref="H1799:J1799"/>
    <mergeCell ref="A1800:D1800"/>
    <mergeCell ref="E1800:G1800"/>
    <mergeCell ref="H1800:J1800"/>
    <mergeCell ref="A1801:D1801"/>
    <mergeCell ref="E1801:G1801"/>
    <mergeCell ref="H1801:J1801"/>
    <mergeCell ref="A1802:D1802"/>
    <mergeCell ref="E1802:G1802"/>
    <mergeCell ref="H1802:J1802"/>
    <mergeCell ref="A1803:D1803"/>
    <mergeCell ref="E1803:G1803"/>
    <mergeCell ref="H1803:J1803"/>
    <mergeCell ref="A1804:D1804"/>
    <mergeCell ref="E1804:G1804"/>
    <mergeCell ref="H1804:J1804"/>
    <mergeCell ref="A1805:D1805"/>
    <mergeCell ref="E1805:G1805"/>
    <mergeCell ref="H1805:J1805"/>
    <mergeCell ref="A1806:D1806"/>
    <mergeCell ref="E1806:G1806"/>
    <mergeCell ref="H1806:J1806"/>
    <mergeCell ref="A1807:D1807"/>
    <mergeCell ref="E1807:G1807"/>
    <mergeCell ref="H1807:J1807"/>
    <mergeCell ref="A1808:D1808"/>
    <mergeCell ref="E1808:G1808"/>
    <mergeCell ref="H1808:J1808"/>
    <mergeCell ref="A1809:D1809"/>
    <mergeCell ref="E1809:G1809"/>
    <mergeCell ref="H1809:J1809"/>
    <mergeCell ref="A1810:D1810"/>
    <mergeCell ref="E1810:G1810"/>
    <mergeCell ref="H1810:J1810"/>
    <mergeCell ref="A1811:D1811"/>
    <mergeCell ref="E1811:G1811"/>
    <mergeCell ref="H1811:J1811"/>
    <mergeCell ref="A1812:D1812"/>
    <mergeCell ref="E1812:G1812"/>
    <mergeCell ref="H1812:J1812"/>
    <mergeCell ref="A1813:D1813"/>
    <mergeCell ref="E1813:G1813"/>
    <mergeCell ref="H1813:J1813"/>
    <mergeCell ref="A1814:D1814"/>
    <mergeCell ref="E1814:G1814"/>
    <mergeCell ref="H1814:J1814"/>
    <mergeCell ref="A1815:D1815"/>
    <mergeCell ref="E1815:G1815"/>
    <mergeCell ref="H1815:J1815"/>
    <mergeCell ref="A1816:D1816"/>
    <mergeCell ref="E1816:G1816"/>
    <mergeCell ref="H1816:J1816"/>
    <mergeCell ref="A1817:D1817"/>
    <mergeCell ref="E1817:G1817"/>
    <mergeCell ref="H1817:J1817"/>
    <mergeCell ref="A1818:D1818"/>
    <mergeCell ref="E1818:G1818"/>
    <mergeCell ref="H1818:J1818"/>
    <mergeCell ref="A1819:D1819"/>
    <mergeCell ref="E1819:G1819"/>
    <mergeCell ref="H1819:J1819"/>
    <mergeCell ref="A1820:D1820"/>
    <mergeCell ref="E1820:G1820"/>
    <mergeCell ref="H1820:J1820"/>
    <mergeCell ref="A1821:D1821"/>
    <mergeCell ref="E1821:G1821"/>
    <mergeCell ref="H1821:J1821"/>
    <mergeCell ref="A1822:D1822"/>
    <mergeCell ref="E1822:G1822"/>
    <mergeCell ref="H1822:J1822"/>
    <mergeCell ref="A1823:D1823"/>
    <mergeCell ref="E1823:G1823"/>
    <mergeCell ref="H1823:J1823"/>
    <mergeCell ref="A1824:D1824"/>
    <mergeCell ref="E1824:G1824"/>
    <mergeCell ref="H1824:J1824"/>
    <mergeCell ref="A1825:D1825"/>
    <mergeCell ref="E1825:G1825"/>
    <mergeCell ref="H1825:J1825"/>
    <mergeCell ref="A1826:D1826"/>
    <mergeCell ref="E1826:G1826"/>
    <mergeCell ref="H1826:J1826"/>
    <mergeCell ref="A1827:D1827"/>
    <mergeCell ref="E1827:G1827"/>
    <mergeCell ref="H1827:J1827"/>
    <mergeCell ref="A1828:D1828"/>
    <mergeCell ref="E1828:G1828"/>
    <mergeCell ref="H1828:J1828"/>
    <mergeCell ref="A1829:D1829"/>
    <mergeCell ref="E1829:G1829"/>
    <mergeCell ref="H1829:J1829"/>
    <mergeCell ref="A1830:D1830"/>
    <mergeCell ref="E1830:G1830"/>
    <mergeCell ref="H1830:J1830"/>
    <mergeCell ref="A1831:D1831"/>
    <mergeCell ref="E1831:G1831"/>
    <mergeCell ref="H1831:J1831"/>
    <mergeCell ref="A1832:D1832"/>
    <mergeCell ref="E1832:G1832"/>
    <mergeCell ref="H1832:J1832"/>
    <mergeCell ref="A1833:D1833"/>
    <mergeCell ref="E1833:G1833"/>
    <mergeCell ref="H1833:J1833"/>
    <mergeCell ref="A1834:D1834"/>
    <mergeCell ref="E1834:G1834"/>
    <mergeCell ref="H1834:J1834"/>
    <mergeCell ref="A1835:D1835"/>
    <mergeCell ref="E1835:G1835"/>
    <mergeCell ref="H1835:J1835"/>
    <mergeCell ref="A1836:D1836"/>
    <mergeCell ref="E1836:G1836"/>
    <mergeCell ref="H1836:J1836"/>
    <mergeCell ref="A1837:D1837"/>
    <mergeCell ref="E1837:G1837"/>
    <mergeCell ref="H1837:J1837"/>
    <mergeCell ref="A1838:D1838"/>
    <mergeCell ref="E1838:G1838"/>
    <mergeCell ref="H1838:J1838"/>
    <mergeCell ref="A1839:D1839"/>
    <mergeCell ref="E1839:G1839"/>
    <mergeCell ref="H1839:J1839"/>
    <mergeCell ref="A1840:D1840"/>
    <mergeCell ref="E1840:G1840"/>
    <mergeCell ref="H1840:J1840"/>
    <mergeCell ref="A1841:D1841"/>
    <mergeCell ref="E1841:G1841"/>
    <mergeCell ref="H1841:J1841"/>
    <mergeCell ref="A1842:D1842"/>
    <mergeCell ref="E1842:G1842"/>
    <mergeCell ref="H1842:J1842"/>
    <mergeCell ref="A1843:D1843"/>
    <mergeCell ref="E1843:G1843"/>
    <mergeCell ref="H1843:J1843"/>
    <mergeCell ref="A1844:D1844"/>
    <mergeCell ref="E1844:G1844"/>
    <mergeCell ref="H1844:J1844"/>
    <mergeCell ref="A1845:D1845"/>
    <mergeCell ref="E1845:G1845"/>
    <mergeCell ref="H1845:J1845"/>
    <mergeCell ref="A1846:D1846"/>
    <mergeCell ref="E1846:G1846"/>
    <mergeCell ref="H1846:J1846"/>
    <mergeCell ref="A1847:D1847"/>
    <mergeCell ref="E1847:G1847"/>
    <mergeCell ref="H1847:J1847"/>
    <mergeCell ref="A1848:D1848"/>
    <mergeCell ref="E1848:G1848"/>
    <mergeCell ref="H1848:J1848"/>
    <mergeCell ref="A1849:D1849"/>
    <mergeCell ref="E1849:G1849"/>
    <mergeCell ref="H1849:J1849"/>
    <mergeCell ref="A1850:D1850"/>
    <mergeCell ref="E1850:G1850"/>
    <mergeCell ref="H1850:J1850"/>
    <mergeCell ref="A1851:D1851"/>
    <mergeCell ref="E1851:G1851"/>
    <mergeCell ref="H1851:J1851"/>
    <mergeCell ref="A1852:D1852"/>
    <mergeCell ref="E1852:G1852"/>
    <mergeCell ref="H1852:J1852"/>
    <mergeCell ref="A1853:D1853"/>
    <mergeCell ref="E1853:G1853"/>
    <mergeCell ref="H1853:J1853"/>
    <mergeCell ref="A1854:D1854"/>
    <mergeCell ref="E1854:G1854"/>
    <mergeCell ref="H1854:J1854"/>
    <mergeCell ref="A1855:D1855"/>
    <mergeCell ref="E1855:G1855"/>
    <mergeCell ref="H1855:J1855"/>
    <mergeCell ref="A1856:D1856"/>
    <mergeCell ref="E1856:G1856"/>
    <mergeCell ref="H1856:J1856"/>
    <mergeCell ref="A1857:D1857"/>
    <mergeCell ref="E1857:G1857"/>
    <mergeCell ref="H1857:J1857"/>
    <mergeCell ref="A1858:D1858"/>
    <mergeCell ref="E1858:G1858"/>
    <mergeCell ref="H1858:J1858"/>
    <mergeCell ref="A1859:D1859"/>
    <mergeCell ref="E1859:G1859"/>
    <mergeCell ref="H1859:J1859"/>
    <mergeCell ref="A1860:D1860"/>
    <mergeCell ref="E1860:G1860"/>
    <mergeCell ref="H1860:J1860"/>
    <mergeCell ref="A1861:D1861"/>
    <mergeCell ref="E1861:G1861"/>
    <mergeCell ref="H1861:J1861"/>
    <mergeCell ref="A1862:D1862"/>
    <mergeCell ref="E1862:G1862"/>
    <mergeCell ref="H1862:J1862"/>
    <mergeCell ref="A1863:D1863"/>
    <mergeCell ref="E1863:G1863"/>
    <mergeCell ref="H1863:J1863"/>
    <mergeCell ref="A1864:D1864"/>
    <mergeCell ref="E1864:G1864"/>
    <mergeCell ref="H1864:J1864"/>
    <mergeCell ref="A1865:D1865"/>
    <mergeCell ref="E1865:G1865"/>
    <mergeCell ref="H1865:J1865"/>
    <mergeCell ref="A1866:D1866"/>
    <mergeCell ref="E1866:G1866"/>
    <mergeCell ref="H1866:J1866"/>
    <mergeCell ref="A1867:D1867"/>
    <mergeCell ref="E1867:G1867"/>
    <mergeCell ref="H1867:J1867"/>
    <mergeCell ref="A1868:D1868"/>
    <mergeCell ref="E1868:G1868"/>
    <mergeCell ref="H1868:J1868"/>
    <mergeCell ref="A1869:D1869"/>
    <mergeCell ref="E1869:G1869"/>
    <mergeCell ref="H1869:J1869"/>
    <mergeCell ref="A1870:D1870"/>
    <mergeCell ref="E1870:G1870"/>
    <mergeCell ref="H1870:J1870"/>
    <mergeCell ref="A1871:D1871"/>
    <mergeCell ref="E1871:G1871"/>
    <mergeCell ref="H1871:J1871"/>
    <mergeCell ref="A1872:D1872"/>
    <mergeCell ref="E1872:G1872"/>
    <mergeCell ref="H1872:J1872"/>
    <mergeCell ref="A1873:D1873"/>
    <mergeCell ref="E1873:G1873"/>
    <mergeCell ref="H1873:J1873"/>
    <mergeCell ref="A1874:D1874"/>
    <mergeCell ref="E1874:G1874"/>
    <mergeCell ref="H1874:J1874"/>
    <mergeCell ref="A1875:D1875"/>
    <mergeCell ref="E1875:G1875"/>
    <mergeCell ref="H1875:J1875"/>
    <mergeCell ref="A1876:D1876"/>
    <mergeCell ref="E1876:G1876"/>
    <mergeCell ref="H1876:J1876"/>
    <mergeCell ref="A1877:D1877"/>
    <mergeCell ref="E1877:G1877"/>
    <mergeCell ref="H1877:J1877"/>
    <mergeCell ref="A1878:D1878"/>
    <mergeCell ref="E1878:G1878"/>
    <mergeCell ref="H1878:J1878"/>
    <mergeCell ref="A1879:D1879"/>
    <mergeCell ref="E1879:G1879"/>
    <mergeCell ref="H1879:J1879"/>
    <mergeCell ref="A1880:D1880"/>
    <mergeCell ref="E1880:G1880"/>
    <mergeCell ref="H1880:J1880"/>
    <mergeCell ref="A1881:D1881"/>
    <mergeCell ref="E1881:G1881"/>
    <mergeCell ref="H1881:J1881"/>
    <mergeCell ref="A1882:D1882"/>
    <mergeCell ref="E1882:G1882"/>
    <mergeCell ref="H1882:J1882"/>
    <mergeCell ref="A1883:D1883"/>
    <mergeCell ref="E1883:G1883"/>
    <mergeCell ref="H1883:J1883"/>
    <mergeCell ref="A1884:D1884"/>
    <mergeCell ref="E1884:G1884"/>
    <mergeCell ref="H1884:J1884"/>
    <mergeCell ref="A1885:D1885"/>
    <mergeCell ref="E1885:G1885"/>
    <mergeCell ref="H1885:J1885"/>
    <mergeCell ref="A1886:D1886"/>
    <mergeCell ref="E1886:G1886"/>
    <mergeCell ref="H1886:J1886"/>
    <mergeCell ref="A1887:D1887"/>
    <mergeCell ref="E1887:G1887"/>
    <mergeCell ref="H1887:J1887"/>
    <mergeCell ref="A1888:D1888"/>
    <mergeCell ref="E1888:G1888"/>
    <mergeCell ref="H1888:J1888"/>
    <mergeCell ref="A1889:D1889"/>
    <mergeCell ref="E1889:G1889"/>
    <mergeCell ref="H1889:J1889"/>
    <mergeCell ref="A1890:D1890"/>
    <mergeCell ref="E1890:G1890"/>
    <mergeCell ref="H1890:J1890"/>
    <mergeCell ref="A1891:D1891"/>
    <mergeCell ref="E1891:G1891"/>
    <mergeCell ref="H1891:J1891"/>
    <mergeCell ref="A1892:D1892"/>
    <mergeCell ref="E1892:G1892"/>
    <mergeCell ref="H1892:J1892"/>
    <mergeCell ref="A1893:D1893"/>
    <mergeCell ref="E1893:G1893"/>
    <mergeCell ref="H1893:J1893"/>
    <mergeCell ref="A1894:D1894"/>
    <mergeCell ref="E1894:G1894"/>
    <mergeCell ref="H1894:J1894"/>
    <mergeCell ref="A1895:D1895"/>
    <mergeCell ref="E1895:G1895"/>
    <mergeCell ref="H1895:J1895"/>
    <mergeCell ref="A1896:D1896"/>
    <mergeCell ref="E1896:G1896"/>
    <mergeCell ref="H1896:J1896"/>
    <mergeCell ref="A1897:D1897"/>
    <mergeCell ref="E1897:G1897"/>
    <mergeCell ref="H1897:J1897"/>
    <mergeCell ref="A1898:D1898"/>
    <mergeCell ref="E1898:G1898"/>
    <mergeCell ref="H1898:J1898"/>
    <mergeCell ref="A1899:D1899"/>
    <mergeCell ref="E1899:G1899"/>
    <mergeCell ref="H1899:J1899"/>
    <mergeCell ref="A1900:D1900"/>
    <mergeCell ref="E1900:G1900"/>
    <mergeCell ref="H1900:J1900"/>
    <mergeCell ref="A1901:D1901"/>
    <mergeCell ref="E1901:G1901"/>
    <mergeCell ref="H1901:J1901"/>
    <mergeCell ref="A1902:D1902"/>
    <mergeCell ref="E1902:G1902"/>
    <mergeCell ref="H1902:J1902"/>
    <mergeCell ref="A1903:D1903"/>
    <mergeCell ref="E1903:G1903"/>
    <mergeCell ref="H1903:J1903"/>
    <mergeCell ref="A1904:D1904"/>
    <mergeCell ref="E1904:G1904"/>
    <mergeCell ref="H1904:J1904"/>
    <mergeCell ref="A1905:D1905"/>
    <mergeCell ref="E1905:G1905"/>
    <mergeCell ref="H1905:J1905"/>
    <mergeCell ref="A1906:D1906"/>
    <mergeCell ref="E1906:G1906"/>
    <mergeCell ref="H1906:J1906"/>
    <mergeCell ref="A1907:D1907"/>
    <mergeCell ref="E1907:G1907"/>
    <mergeCell ref="H1907:J1907"/>
    <mergeCell ref="A1908:D1908"/>
    <mergeCell ref="E1908:G1908"/>
    <mergeCell ref="H1908:J1908"/>
    <mergeCell ref="A1909:D1909"/>
    <mergeCell ref="E1909:G1909"/>
    <mergeCell ref="H1909:J1909"/>
    <mergeCell ref="A1910:D1910"/>
    <mergeCell ref="E1910:G1910"/>
    <mergeCell ref="H1910:J1910"/>
    <mergeCell ref="A1911:D1911"/>
    <mergeCell ref="E1911:G1911"/>
    <mergeCell ref="H1911:J1911"/>
    <mergeCell ref="A1912:D1912"/>
    <mergeCell ref="E1912:G1912"/>
    <mergeCell ref="H1912:J1912"/>
    <mergeCell ref="A1913:D1913"/>
    <mergeCell ref="E1913:G1913"/>
    <mergeCell ref="H1913:J1913"/>
    <mergeCell ref="A1914:D1914"/>
    <mergeCell ref="E1914:G1914"/>
    <mergeCell ref="H1914:J1914"/>
    <mergeCell ref="A1915:D1915"/>
    <mergeCell ref="E1915:G1915"/>
    <mergeCell ref="H1915:J1915"/>
    <mergeCell ref="A1916:D1916"/>
    <mergeCell ref="E1916:G1916"/>
    <mergeCell ref="H1916:J1916"/>
    <mergeCell ref="H1928:J1928"/>
    <mergeCell ref="A1917:D1917"/>
    <mergeCell ref="E1917:G1917"/>
    <mergeCell ref="H1917:J1917"/>
    <mergeCell ref="A1918:D1918"/>
    <mergeCell ref="E1918:G1918"/>
    <mergeCell ref="H1918:J1918"/>
    <mergeCell ref="A1919:D1919"/>
    <mergeCell ref="E1919:G1919"/>
    <mergeCell ref="H1919:J1919"/>
    <mergeCell ref="A1920:D1920"/>
    <mergeCell ref="E1920:G1920"/>
    <mergeCell ref="H1920:J1920"/>
    <mergeCell ref="A1921:D1921"/>
    <mergeCell ref="E1921:G1921"/>
    <mergeCell ref="H1921:J1921"/>
    <mergeCell ref="A1922:D1922"/>
    <mergeCell ref="E1922:G1922"/>
    <mergeCell ref="H1922:J1922"/>
    <mergeCell ref="A1930:D1930"/>
    <mergeCell ref="E1930:G1930"/>
    <mergeCell ref="H1930:J1930"/>
    <mergeCell ref="A1931:D1931"/>
    <mergeCell ref="E1931:G1931"/>
    <mergeCell ref="H1931:J1931"/>
    <mergeCell ref="A1932:D1932"/>
    <mergeCell ref="E1932:G1932"/>
    <mergeCell ref="H1932:J1932"/>
    <mergeCell ref="A1933:D1933"/>
    <mergeCell ref="E1933:G1933"/>
    <mergeCell ref="H1933:J1933"/>
    <mergeCell ref="A1934:D1934"/>
    <mergeCell ref="E1934:G1934"/>
    <mergeCell ref="H1934:J1934"/>
    <mergeCell ref="A1923:D1923"/>
    <mergeCell ref="E1923:G1923"/>
    <mergeCell ref="H1923:J1923"/>
    <mergeCell ref="A1924:D1924"/>
    <mergeCell ref="E1924:G1924"/>
    <mergeCell ref="H1924:J1924"/>
    <mergeCell ref="A1925:D1925"/>
    <mergeCell ref="E1925:G1925"/>
    <mergeCell ref="H1925:J1925"/>
    <mergeCell ref="A1926:D1926"/>
    <mergeCell ref="E1926:G1926"/>
    <mergeCell ref="H1926:J1926"/>
    <mergeCell ref="A1927:D1927"/>
    <mergeCell ref="E1927:G1927"/>
    <mergeCell ref="H1927:J1927"/>
    <mergeCell ref="A1928:D1928"/>
    <mergeCell ref="E1928:G1928"/>
    <mergeCell ref="K1101:K1142"/>
    <mergeCell ref="L1101:L1142"/>
    <mergeCell ref="M1101:M1142"/>
    <mergeCell ref="K1143:K1184"/>
    <mergeCell ref="L1143:L1184"/>
    <mergeCell ref="M1143:M1184"/>
    <mergeCell ref="K1185:K1226"/>
    <mergeCell ref="L1185:L1226"/>
    <mergeCell ref="A1941:D1941"/>
    <mergeCell ref="E1941:G1941"/>
    <mergeCell ref="H1941:J1941"/>
    <mergeCell ref="A1935:D1935"/>
    <mergeCell ref="E1935:G1935"/>
    <mergeCell ref="H1935:J1935"/>
    <mergeCell ref="A1936:D1936"/>
    <mergeCell ref="E1936:G1936"/>
    <mergeCell ref="H1936:J1936"/>
    <mergeCell ref="A1937:D1937"/>
    <mergeCell ref="E1937:G1937"/>
    <mergeCell ref="H1937:J1937"/>
    <mergeCell ref="A1938:D1938"/>
    <mergeCell ref="E1938:G1938"/>
    <mergeCell ref="H1938:J1938"/>
    <mergeCell ref="A1939:D1939"/>
    <mergeCell ref="E1939:G1939"/>
    <mergeCell ref="H1939:J1939"/>
    <mergeCell ref="A1940:D1940"/>
    <mergeCell ref="E1940:G1940"/>
    <mergeCell ref="H1940:J1940"/>
    <mergeCell ref="A1929:D1929"/>
    <mergeCell ref="E1929:G1929"/>
    <mergeCell ref="H1929:J1929"/>
    <mergeCell ref="K849:K890"/>
    <mergeCell ref="L849:L890"/>
    <mergeCell ref="M849:M890"/>
    <mergeCell ref="K891:K932"/>
    <mergeCell ref="L891:L932"/>
    <mergeCell ref="M891:M932"/>
    <mergeCell ref="K933:K974"/>
    <mergeCell ref="L933:L974"/>
    <mergeCell ref="M933:M974"/>
    <mergeCell ref="K975:K1016"/>
    <mergeCell ref="L975:L1016"/>
    <mergeCell ref="M975:M1016"/>
    <mergeCell ref="K1017:K1058"/>
    <mergeCell ref="L1017:L1058"/>
    <mergeCell ref="M1017:M1058"/>
    <mergeCell ref="K1059:K1100"/>
    <mergeCell ref="L1059:L1100"/>
    <mergeCell ref="M1059:M1100"/>
    <mergeCell ref="L1689:L1730"/>
    <mergeCell ref="M1689:M1730"/>
    <mergeCell ref="M1185:M1226"/>
    <mergeCell ref="K1227:K1268"/>
    <mergeCell ref="L1227:L1268"/>
    <mergeCell ref="M1227:M1268"/>
    <mergeCell ref="K1269:K1310"/>
    <mergeCell ref="L1269:L1310"/>
    <mergeCell ref="M1269:M1310"/>
    <mergeCell ref="K1311:K1352"/>
    <mergeCell ref="L1311:L1352"/>
    <mergeCell ref="M1311:M1352"/>
    <mergeCell ref="K1353:K1394"/>
    <mergeCell ref="L1353:L1394"/>
    <mergeCell ref="M1353:M1394"/>
    <mergeCell ref="K1395:K1436"/>
    <mergeCell ref="L1395:L1436"/>
    <mergeCell ref="M1395:M1436"/>
    <mergeCell ref="K1437:K1478"/>
    <mergeCell ref="L1437:L1478"/>
    <mergeCell ref="M1437:M1478"/>
    <mergeCell ref="C3:J3"/>
    <mergeCell ref="K1731:K1772"/>
    <mergeCell ref="L1731:L1772"/>
    <mergeCell ref="M1731:M1772"/>
    <mergeCell ref="K1773:K1814"/>
    <mergeCell ref="L1773:L1814"/>
    <mergeCell ref="M1773:M1814"/>
    <mergeCell ref="K1815:K1856"/>
    <mergeCell ref="L1815:L1856"/>
    <mergeCell ref="M1815:M1856"/>
    <mergeCell ref="K1857:K1898"/>
    <mergeCell ref="L1857:L1898"/>
    <mergeCell ref="M1857:M1898"/>
    <mergeCell ref="K1899:K1940"/>
    <mergeCell ref="L1899:L1940"/>
    <mergeCell ref="M1899:M1940"/>
    <mergeCell ref="K1479:K1520"/>
    <mergeCell ref="L1479:L1520"/>
    <mergeCell ref="M1479:M1520"/>
    <mergeCell ref="K1521:K1562"/>
    <mergeCell ref="L1521:L1562"/>
    <mergeCell ref="M1521:M1562"/>
    <mergeCell ref="K1563:K1604"/>
    <mergeCell ref="L1563:L1604"/>
    <mergeCell ref="M1563:M1604"/>
    <mergeCell ref="K1605:K1646"/>
    <mergeCell ref="L1605:L1646"/>
    <mergeCell ref="M1605:M1646"/>
    <mergeCell ref="K1647:K1688"/>
    <mergeCell ref="L1647:L1688"/>
    <mergeCell ref="M1647:M1688"/>
    <mergeCell ref="K1689:K1730"/>
  </mergeCells>
  <phoneticPr fontId="2"/>
  <conditionalFormatting sqref="E1945:G1945">
    <cfRule type="cellIs" dxfId="1" priority="1" stopIfTrue="1" operator="equal">
      <formula>"                   ERR"</formula>
    </cfRule>
  </conditionalFormatting>
  <conditionalFormatting sqref="H1945">
    <cfRule type="cellIs" dxfId="0" priority="2" stopIfTrue="1" operator="equal">
      <formula>"             ERR"</formula>
    </cfRule>
  </conditionalFormatting>
  <hyperlinks>
    <hyperlink ref="A1953" r:id="rId1" xr:uid="{00000000-0004-0000-0100-000000000000}"/>
  </hyperlinks>
  <pageMargins left="0.98425196850393704" right="0.39370078740157483" top="0.39370078740157483" bottom="0.39370078740157483" header="0.51181102362204722" footer="0.51181102362204722"/>
  <pageSetup paperSize="9" scale="66" orientation="portrait" horizontalDpi="300" verticalDpi="300" r:id="rId2"/>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2:H1944"/>
  <sheetViews>
    <sheetView view="pageBreakPreview" zoomScale="70" zoomScaleNormal="70" zoomScaleSheetLayoutView="70" workbookViewId="0"/>
  </sheetViews>
  <sheetFormatPr defaultRowHeight="13" x14ac:dyDescent="0.2"/>
  <cols>
    <col min="1" max="1" width="33.6328125" customWidth="1"/>
    <col min="2" max="2" width="28.36328125" customWidth="1"/>
    <col min="7" max="8" width="9.6328125" bestFit="1" customWidth="1"/>
  </cols>
  <sheetData>
    <row r="2" spans="1:8" x14ac:dyDescent="0.2">
      <c r="G2" s="9" t="s">
        <v>40</v>
      </c>
    </row>
    <row r="3" spans="1:8" x14ac:dyDescent="0.2">
      <c r="A3" s="197" t="s">
        <v>25</v>
      </c>
      <c r="B3" s="198" t="s">
        <v>52</v>
      </c>
      <c r="C3" s="356" t="s">
        <v>26</v>
      </c>
      <c r="D3" s="356"/>
      <c r="E3" s="357"/>
      <c r="G3" s="17" t="s">
        <v>30</v>
      </c>
      <c r="H3" s="18" t="s">
        <v>31</v>
      </c>
    </row>
    <row r="4" spans="1:8" x14ac:dyDescent="0.2">
      <c r="A4" s="187" t="s">
        <v>16</v>
      </c>
      <c r="B4" s="188"/>
      <c r="C4" s="331"/>
      <c r="D4" s="331"/>
      <c r="E4" s="352"/>
      <c r="G4" s="13"/>
      <c r="H4" s="14"/>
    </row>
    <row r="5" spans="1:8" ht="14" x14ac:dyDescent="0.2">
      <c r="A5" s="202"/>
      <c r="B5" s="203"/>
      <c r="C5" s="302">
        <f>+G5+H5</f>
        <v>0</v>
      </c>
      <c r="D5" s="302"/>
      <c r="E5" s="303"/>
      <c r="G5" s="26"/>
      <c r="H5" s="27"/>
    </row>
    <row r="6" spans="1:8" ht="14" x14ac:dyDescent="0.2">
      <c r="A6" s="201"/>
      <c r="B6" s="199"/>
      <c r="C6" s="302">
        <f t="shared" ref="C6:C90" si="0">+G6+H6</f>
        <v>0</v>
      </c>
      <c r="D6" s="302"/>
      <c r="E6" s="303"/>
      <c r="G6" s="26"/>
      <c r="H6" s="27"/>
    </row>
    <row r="7" spans="1:8" ht="14" x14ac:dyDescent="0.2">
      <c r="A7" s="191" t="s">
        <v>260</v>
      </c>
      <c r="B7" s="199"/>
      <c r="C7" s="302">
        <f t="shared" si="0"/>
        <v>0</v>
      </c>
      <c r="D7" s="302"/>
      <c r="E7" s="303"/>
      <c r="G7" s="26"/>
      <c r="H7" s="27"/>
    </row>
    <row r="8" spans="1:8" ht="14" x14ac:dyDescent="0.2">
      <c r="A8" s="191" t="s">
        <v>261</v>
      </c>
      <c r="B8" s="193">
        <v>9000000</v>
      </c>
      <c r="C8" s="302">
        <f t="shared" si="0"/>
        <v>0</v>
      </c>
      <c r="D8" s="302"/>
      <c r="E8" s="303"/>
      <c r="G8" s="26"/>
      <c r="H8" s="27"/>
    </row>
    <row r="9" spans="1:8" ht="14" x14ac:dyDescent="0.2">
      <c r="A9" s="191" t="s">
        <v>262</v>
      </c>
      <c r="B9" s="193">
        <v>9000000</v>
      </c>
      <c r="C9" s="302">
        <f t="shared" si="0"/>
        <v>0</v>
      </c>
      <c r="D9" s="302"/>
      <c r="E9" s="303"/>
      <c r="G9" s="26"/>
      <c r="H9" s="27"/>
    </row>
    <row r="10" spans="1:8" ht="14" hidden="1" x14ac:dyDescent="0.2">
      <c r="A10" s="191"/>
      <c r="B10" s="193"/>
      <c r="C10" s="302">
        <f t="shared" si="0"/>
        <v>0</v>
      </c>
      <c r="D10" s="302"/>
      <c r="E10" s="303"/>
      <c r="G10" s="26"/>
      <c r="H10" s="27"/>
    </row>
    <row r="11" spans="1:8" ht="14" hidden="1" x14ac:dyDescent="0.2">
      <c r="A11" s="191"/>
      <c r="B11" s="193"/>
      <c r="C11" s="302">
        <f t="shared" ref="C11:C46" si="1">+G11+H11</f>
        <v>0</v>
      </c>
      <c r="D11" s="302"/>
      <c r="E11" s="303"/>
      <c r="G11" s="26"/>
      <c r="H11" s="27"/>
    </row>
    <row r="12" spans="1:8" ht="14" hidden="1" x14ac:dyDescent="0.2">
      <c r="A12" s="191"/>
      <c r="B12" s="193"/>
      <c r="C12" s="302">
        <f t="shared" si="1"/>
        <v>0</v>
      </c>
      <c r="D12" s="302"/>
      <c r="E12" s="303"/>
      <c r="G12" s="26"/>
      <c r="H12" s="27"/>
    </row>
    <row r="13" spans="1:8" ht="14" hidden="1" x14ac:dyDescent="0.2">
      <c r="A13" s="191"/>
      <c r="B13" s="193"/>
      <c r="C13" s="302">
        <f t="shared" si="1"/>
        <v>0</v>
      </c>
      <c r="D13" s="302"/>
      <c r="E13" s="303"/>
      <c r="G13" s="26"/>
      <c r="H13" s="27"/>
    </row>
    <row r="14" spans="1:8" ht="14" hidden="1" x14ac:dyDescent="0.2">
      <c r="A14" s="191"/>
      <c r="B14" s="193"/>
      <c r="C14" s="302">
        <f t="shared" si="1"/>
        <v>0</v>
      </c>
      <c r="D14" s="302"/>
      <c r="E14" s="303"/>
      <c r="G14" s="26"/>
      <c r="H14" s="27"/>
    </row>
    <row r="15" spans="1:8" ht="14" hidden="1" x14ac:dyDescent="0.2">
      <c r="A15" s="191"/>
      <c r="B15" s="193"/>
      <c r="C15" s="302">
        <f t="shared" si="1"/>
        <v>0</v>
      </c>
      <c r="D15" s="302"/>
      <c r="E15" s="303"/>
      <c r="G15" s="26"/>
      <c r="H15" s="27"/>
    </row>
    <row r="16" spans="1:8" ht="14" hidden="1" x14ac:dyDescent="0.2">
      <c r="A16" s="191"/>
      <c r="B16" s="193"/>
      <c r="C16" s="302">
        <f t="shared" si="1"/>
        <v>0</v>
      </c>
      <c r="D16" s="302"/>
      <c r="E16" s="303"/>
      <c r="G16" s="26"/>
      <c r="H16" s="27"/>
    </row>
    <row r="17" spans="1:8" ht="14" hidden="1" x14ac:dyDescent="0.2">
      <c r="A17" s="191"/>
      <c r="B17" s="193"/>
      <c r="C17" s="302">
        <f t="shared" si="1"/>
        <v>0</v>
      </c>
      <c r="D17" s="302"/>
      <c r="E17" s="303"/>
      <c r="G17" s="26"/>
      <c r="H17" s="27"/>
    </row>
    <row r="18" spans="1:8" ht="14" hidden="1" x14ac:dyDescent="0.2">
      <c r="A18" s="191"/>
      <c r="B18" s="193"/>
      <c r="C18" s="302">
        <f t="shared" si="1"/>
        <v>0</v>
      </c>
      <c r="D18" s="302"/>
      <c r="E18" s="303"/>
      <c r="G18" s="26"/>
      <c r="H18" s="27"/>
    </row>
    <row r="19" spans="1:8" ht="14" hidden="1" x14ac:dyDescent="0.2">
      <c r="A19" s="191"/>
      <c r="B19" s="193"/>
      <c r="C19" s="302">
        <f t="shared" si="1"/>
        <v>0</v>
      </c>
      <c r="D19" s="302"/>
      <c r="E19" s="303"/>
      <c r="G19" s="26"/>
      <c r="H19" s="27"/>
    </row>
    <row r="20" spans="1:8" ht="14" hidden="1" x14ac:dyDescent="0.2">
      <c r="A20" s="191"/>
      <c r="B20" s="193"/>
      <c r="C20" s="302">
        <f t="shared" si="1"/>
        <v>0</v>
      </c>
      <c r="D20" s="302"/>
      <c r="E20" s="303"/>
      <c r="G20" s="26"/>
      <c r="H20" s="27"/>
    </row>
    <row r="21" spans="1:8" ht="14" hidden="1" x14ac:dyDescent="0.2">
      <c r="A21" s="191"/>
      <c r="B21" s="193"/>
      <c r="C21" s="302">
        <f t="shared" si="1"/>
        <v>0</v>
      </c>
      <c r="D21" s="302"/>
      <c r="E21" s="303"/>
      <c r="G21" s="26"/>
      <c r="H21" s="27"/>
    </row>
    <row r="22" spans="1:8" ht="14" hidden="1" x14ac:dyDescent="0.2">
      <c r="A22" s="191"/>
      <c r="B22" s="193"/>
      <c r="C22" s="302">
        <f t="shared" si="1"/>
        <v>0</v>
      </c>
      <c r="D22" s="302"/>
      <c r="E22" s="303"/>
      <c r="G22" s="26"/>
      <c r="H22" s="27"/>
    </row>
    <row r="23" spans="1:8" ht="14" hidden="1" x14ac:dyDescent="0.2">
      <c r="A23" s="191"/>
      <c r="B23" s="193"/>
      <c r="C23" s="302">
        <f t="shared" si="1"/>
        <v>0</v>
      </c>
      <c r="D23" s="302"/>
      <c r="E23" s="303"/>
      <c r="G23" s="26"/>
      <c r="H23" s="27"/>
    </row>
    <row r="24" spans="1:8" ht="14" hidden="1" x14ac:dyDescent="0.2">
      <c r="A24" s="191"/>
      <c r="B24" s="193"/>
      <c r="C24" s="302">
        <f t="shared" si="1"/>
        <v>0</v>
      </c>
      <c r="D24" s="302"/>
      <c r="E24" s="303"/>
      <c r="G24" s="26"/>
      <c r="H24" s="27"/>
    </row>
    <row r="25" spans="1:8" ht="14" hidden="1" x14ac:dyDescent="0.2">
      <c r="A25" s="191"/>
      <c r="B25" s="193"/>
      <c r="C25" s="302">
        <f t="shared" si="1"/>
        <v>0</v>
      </c>
      <c r="D25" s="302"/>
      <c r="E25" s="303"/>
      <c r="G25" s="26"/>
      <c r="H25" s="27"/>
    </row>
    <row r="26" spans="1:8" ht="14" hidden="1" x14ac:dyDescent="0.2">
      <c r="A26" s="192"/>
      <c r="B26" s="195"/>
      <c r="C26" s="309">
        <f t="shared" si="1"/>
        <v>0</v>
      </c>
      <c r="D26" s="310"/>
      <c r="E26" s="311"/>
      <c r="G26" s="26"/>
      <c r="H26" s="27"/>
    </row>
    <row r="27" spans="1:8" ht="14" hidden="1" x14ac:dyDescent="0.2">
      <c r="A27" s="191"/>
      <c r="B27" s="193"/>
      <c r="C27" s="302">
        <f t="shared" si="1"/>
        <v>0</v>
      </c>
      <c r="D27" s="302"/>
      <c r="E27" s="303"/>
      <c r="G27" s="26"/>
      <c r="H27" s="27"/>
    </row>
    <row r="28" spans="1:8" ht="14" hidden="1" x14ac:dyDescent="0.2">
      <c r="A28" s="192"/>
      <c r="B28" s="195"/>
      <c r="C28" s="309">
        <f t="shared" si="1"/>
        <v>0</v>
      </c>
      <c r="D28" s="310"/>
      <c r="E28" s="311"/>
      <c r="G28" s="26"/>
      <c r="H28" s="27"/>
    </row>
    <row r="29" spans="1:8" ht="14" hidden="1" x14ac:dyDescent="0.2">
      <c r="A29" s="192"/>
      <c r="B29" s="195"/>
      <c r="C29" s="309">
        <f t="shared" si="1"/>
        <v>0</v>
      </c>
      <c r="D29" s="310"/>
      <c r="E29" s="311"/>
      <c r="G29" s="26"/>
      <c r="H29" s="27"/>
    </row>
    <row r="30" spans="1:8" ht="14" hidden="1" x14ac:dyDescent="0.2">
      <c r="A30" s="192"/>
      <c r="B30" s="195"/>
      <c r="C30" s="309">
        <f t="shared" si="1"/>
        <v>0</v>
      </c>
      <c r="D30" s="310"/>
      <c r="E30" s="311"/>
      <c r="G30" s="26"/>
      <c r="H30" s="27"/>
    </row>
    <row r="31" spans="1:8" ht="14" hidden="1" x14ac:dyDescent="0.2">
      <c r="A31" s="192"/>
      <c r="B31" s="195"/>
      <c r="C31" s="309">
        <f t="shared" si="1"/>
        <v>0</v>
      </c>
      <c r="D31" s="310"/>
      <c r="E31" s="311"/>
      <c r="G31" s="26"/>
      <c r="H31" s="27"/>
    </row>
    <row r="32" spans="1:8" ht="14" hidden="1" x14ac:dyDescent="0.2">
      <c r="A32" s="192"/>
      <c r="B32" s="195"/>
      <c r="C32" s="309">
        <f t="shared" si="1"/>
        <v>0</v>
      </c>
      <c r="D32" s="310"/>
      <c r="E32" s="311"/>
      <c r="G32" s="26"/>
      <c r="H32" s="27"/>
    </row>
    <row r="33" spans="1:8" ht="14" hidden="1" x14ac:dyDescent="0.2">
      <c r="A33" s="192"/>
      <c r="B33" s="195"/>
      <c r="C33" s="309">
        <f t="shared" si="1"/>
        <v>0</v>
      </c>
      <c r="D33" s="310"/>
      <c r="E33" s="311"/>
      <c r="G33" s="26"/>
      <c r="H33" s="27"/>
    </row>
    <row r="34" spans="1:8" ht="14" hidden="1" x14ac:dyDescent="0.2">
      <c r="A34" s="192"/>
      <c r="B34" s="195"/>
      <c r="C34" s="309">
        <f t="shared" si="1"/>
        <v>0</v>
      </c>
      <c r="D34" s="310"/>
      <c r="E34" s="311"/>
      <c r="G34" s="26"/>
      <c r="H34" s="27"/>
    </row>
    <row r="35" spans="1:8" ht="14" hidden="1" x14ac:dyDescent="0.2">
      <c r="A35" s="192"/>
      <c r="B35" s="195"/>
      <c r="C35" s="309">
        <f t="shared" si="1"/>
        <v>0</v>
      </c>
      <c r="D35" s="310"/>
      <c r="E35" s="311"/>
      <c r="G35" s="26"/>
      <c r="H35" s="27"/>
    </row>
    <row r="36" spans="1:8" ht="14" hidden="1" x14ac:dyDescent="0.2">
      <c r="A36" s="192"/>
      <c r="B36" s="195"/>
      <c r="C36" s="309">
        <f t="shared" si="1"/>
        <v>0</v>
      </c>
      <c r="D36" s="310"/>
      <c r="E36" s="311"/>
      <c r="G36" s="26"/>
      <c r="H36" s="27"/>
    </row>
    <row r="37" spans="1:8" ht="14" hidden="1" x14ac:dyDescent="0.2">
      <c r="A37" s="192"/>
      <c r="B37" s="195"/>
      <c r="C37" s="309">
        <f t="shared" si="1"/>
        <v>0</v>
      </c>
      <c r="D37" s="310"/>
      <c r="E37" s="311"/>
      <c r="G37" s="26"/>
      <c r="H37" s="27"/>
    </row>
    <row r="38" spans="1:8" ht="14" hidden="1" x14ac:dyDescent="0.2">
      <c r="A38" s="192"/>
      <c r="B38" s="195"/>
      <c r="C38" s="309">
        <f t="shared" si="1"/>
        <v>0</v>
      </c>
      <c r="D38" s="310"/>
      <c r="E38" s="311"/>
      <c r="G38" s="26"/>
      <c r="H38" s="27"/>
    </row>
    <row r="39" spans="1:8" ht="14" hidden="1" x14ac:dyDescent="0.2">
      <c r="A39" s="192"/>
      <c r="B39" s="195"/>
      <c r="C39" s="309">
        <f t="shared" si="1"/>
        <v>0</v>
      </c>
      <c r="D39" s="310"/>
      <c r="E39" s="311"/>
      <c r="G39" s="26"/>
      <c r="H39" s="27"/>
    </row>
    <row r="40" spans="1:8" ht="14" hidden="1" x14ac:dyDescent="0.2">
      <c r="A40" s="192"/>
      <c r="B40" s="195"/>
      <c r="C40" s="309">
        <f t="shared" si="1"/>
        <v>0</v>
      </c>
      <c r="D40" s="310"/>
      <c r="E40" s="311"/>
      <c r="G40" s="26"/>
      <c r="H40" s="27"/>
    </row>
    <row r="41" spans="1:8" ht="14" hidden="1" x14ac:dyDescent="0.2">
      <c r="A41" s="192"/>
      <c r="B41" s="195"/>
      <c r="C41" s="309">
        <f t="shared" si="1"/>
        <v>0</v>
      </c>
      <c r="D41" s="310"/>
      <c r="E41" s="311"/>
      <c r="G41" s="26"/>
      <c r="H41" s="27"/>
    </row>
    <row r="42" spans="1:8" ht="14" hidden="1" x14ac:dyDescent="0.2">
      <c r="A42" s="192"/>
      <c r="B42" s="195"/>
      <c r="C42" s="309">
        <f t="shared" si="1"/>
        <v>0</v>
      </c>
      <c r="D42" s="310"/>
      <c r="E42" s="311"/>
      <c r="G42" s="26"/>
      <c r="H42" s="27"/>
    </row>
    <row r="43" spans="1:8" ht="14" hidden="1" x14ac:dyDescent="0.2">
      <c r="A43" s="192"/>
      <c r="B43" s="195"/>
      <c r="C43" s="309">
        <f t="shared" si="1"/>
        <v>0</v>
      </c>
      <c r="D43" s="310"/>
      <c r="E43" s="311"/>
      <c r="G43" s="26"/>
      <c r="H43" s="27"/>
    </row>
    <row r="44" spans="1:8" ht="14" hidden="1" x14ac:dyDescent="0.2">
      <c r="A44" s="192"/>
      <c r="B44" s="195"/>
      <c r="C44" s="309">
        <f t="shared" si="1"/>
        <v>0</v>
      </c>
      <c r="D44" s="310"/>
      <c r="E44" s="311"/>
      <c r="G44" s="26"/>
      <c r="H44" s="27"/>
    </row>
    <row r="45" spans="1:8" ht="14" hidden="1" x14ac:dyDescent="0.2">
      <c r="A45" s="192"/>
      <c r="B45" s="195"/>
      <c r="C45" s="309">
        <f t="shared" si="1"/>
        <v>0</v>
      </c>
      <c r="D45" s="310"/>
      <c r="E45" s="311"/>
      <c r="G45" s="26"/>
      <c r="H45" s="27"/>
    </row>
    <row r="46" spans="1:8" ht="14" hidden="1" x14ac:dyDescent="0.2">
      <c r="A46" s="192"/>
      <c r="B46" s="195"/>
      <c r="C46" s="309">
        <f t="shared" si="1"/>
        <v>0</v>
      </c>
      <c r="D46" s="310"/>
      <c r="E46" s="311"/>
      <c r="G46" s="26"/>
      <c r="H46" s="27"/>
    </row>
    <row r="47" spans="1:8" ht="14" hidden="1" x14ac:dyDescent="0.2">
      <c r="A47" s="191"/>
      <c r="B47" s="193"/>
      <c r="C47" s="302">
        <f t="shared" si="0"/>
        <v>0</v>
      </c>
      <c r="D47" s="302"/>
      <c r="E47" s="303"/>
      <c r="G47" s="26"/>
      <c r="H47" s="27"/>
    </row>
    <row r="48" spans="1:8" ht="14" x14ac:dyDescent="0.2">
      <c r="A48" s="189"/>
      <c r="B48" s="190"/>
      <c r="C48" s="302">
        <f t="shared" si="0"/>
        <v>0</v>
      </c>
      <c r="D48" s="302"/>
      <c r="E48" s="303"/>
      <c r="G48" s="26"/>
      <c r="H48" s="27"/>
    </row>
    <row r="49" spans="1:8" ht="14" x14ac:dyDescent="0.2">
      <c r="A49" s="191" t="s">
        <v>263</v>
      </c>
      <c r="B49" s="190"/>
      <c r="C49" s="302">
        <f t="shared" si="0"/>
        <v>0</v>
      </c>
      <c r="D49" s="302"/>
      <c r="E49" s="303"/>
      <c r="G49" s="26"/>
      <c r="H49" s="27"/>
    </row>
    <row r="50" spans="1:8" ht="14" x14ac:dyDescent="0.2">
      <c r="A50" s="191" t="s">
        <v>264</v>
      </c>
      <c r="B50" s="193">
        <v>4500000</v>
      </c>
      <c r="C50" s="302">
        <f t="shared" si="0"/>
        <v>0</v>
      </c>
      <c r="D50" s="302"/>
      <c r="E50" s="303"/>
      <c r="G50" s="26"/>
      <c r="H50" s="27"/>
    </row>
    <row r="51" spans="1:8" ht="14" x14ac:dyDescent="0.2">
      <c r="A51" s="191" t="s">
        <v>265</v>
      </c>
      <c r="B51" s="193">
        <v>4500000</v>
      </c>
      <c r="C51" s="302">
        <f t="shared" si="0"/>
        <v>0</v>
      </c>
      <c r="D51" s="302"/>
      <c r="E51" s="303"/>
      <c r="G51" s="26"/>
      <c r="H51" s="27"/>
    </row>
    <row r="52" spans="1:8" ht="14" hidden="1" x14ac:dyDescent="0.2">
      <c r="A52" s="192"/>
      <c r="B52" s="193"/>
      <c r="C52" s="302">
        <f t="shared" si="0"/>
        <v>0</v>
      </c>
      <c r="D52" s="302"/>
      <c r="E52" s="303"/>
      <c r="G52" s="26"/>
      <c r="H52" s="27"/>
    </row>
    <row r="53" spans="1:8" ht="14" hidden="1" x14ac:dyDescent="0.2">
      <c r="A53" s="192"/>
      <c r="B53" s="193"/>
      <c r="C53" s="302">
        <f t="shared" ref="C53:C88" si="2">+G53+H53</f>
        <v>0</v>
      </c>
      <c r="D53" s="302"/>
      <c r="E53" s="303"/>
      <c r="G53" s="26"/>
      <c r="H53" s="27"/>
    </row>
    <row r="54" spans="1:8" ht="14" hidden="1" x14ac:dyDescent="0.2">
      <c r="A54" s="98"/>
      <c r="B54" s="193"/>
      <c r="C54" s="302">
        <f t="shared" si="2"/>
        <v>0</v>
      </c>
      <c r="D54" s="302"/>
      <c r="E54" s="303"/>
      <c r="G54" s="26"/>
      <c r="H54" s="27"/>
    </row>
    <row r="55" spans="1:8" ht="14" hidden="1" x14ac:dyDescent="0.2">
      <c r="A55" s="98"/>
      <c r="B55" s="193"/>
      <c r="C55" s="302">
        <f t="shared" si="2"/>
        <v>0</v>
      </c>
      <c r="D55" s="302"/>
      <c r="E55" s="303"/>
      <c r="G55" s="26"/>
      <c r="H55" s="27"/>
    </row>
    <row r="56" spans="1:8" ht="14" hidden="1" x14ac:dyDescent="0.2">
      <c r="A56" s="98"/>
      <c r="B56" s="194"/>
      <c r="C56" s="302">
        <f t="shared" si="2"/>
        <v>0</v>
      </c>
      <c r="D56" s="302"/>
      <c r="E56" s="303"/>
      <c r="G56" s="26"/>
      <c r="H56" s="27"/>
    </row>
    <row r="57" spans="1:8" ht="14" hidden="1" x14ac:dyDescent="0.2">
      <c r="A57" s="98"/>
      <c r="B57" s="194"/>
      <c r="C57" s="302">
        <f t="shared" si="2"/>
        <v>0</v>
      </c>
      <c r="D57" s="302"/>
      <c r="E57" s="303"/>
      <c r="G57" s="26"/>
      <c r="H57" s="27"/>
    </row>
    <row r="58" spans="1:8" ht="14" hidden="1" x14ac:dyDescent="0.2">
      <c r="A58" s="98"/>
      <c r="B58" s="194"/>
      <c r="C58" s="302">
        <f t="shared" si="2"/>
        <v>0</v>
      </c>
      <c r="D58" s="302"/>
      <c r="E58" s="303"/>
      <c r="G58" s="26"/>
      <c r="H58" s="27"/>
    </row>
    <row r="59" spans="1:8" ht="14" hidden="1" x14ac:dyDescent="0.2">
      <c r="A59" s="98"/>
      <c r="B59" s="194"/>
      <c r="C59" s="302">
        <f t="shared" si="2"/>
        <v>0</v>
      </c>
      <c r="D59" s="302"/>
      <c r="E59" s="303"/>
      <c r="G59" s="26"/>
      <c r="H59" s="27"/>
    </row>
    <row r="60" spans="1:8" ht="14" hidden="1" x14ac:dyDescent="0.2">
      <c r="A60" s="98"/>
      <c r="B60" s="194"/>
      <c r="C60" s="302">
        <f t="shared" si="2"/>
        <v>0</v>
      </c>
      <c r="D60" s="302"/>
      <c r="E60" s="303"/>
      <c r="G60" s="26"/>
      <c r="H60" s="27"/>
    </row>
    <row r="61" spans="1:8" ht="14" hidden="1" x14ac:dyDescent="0.2">
      <c r="A61" s="98"/>
      <c r="B61" s="194"/>
      <c r="C61" s="302">
        <f t="shared" si="2"/>
        <v>0</v>
      </c>
      <c r="D61" s="302"/>
      <c r="E61" s="303"/>
      <c r="G61" s="26"/>
      <c r="H61" s="27"/>
    </row>
    <row r="62" spans="1:8" ht="14" hidden="1" x14ac:dyDescent="0.2">
      <c r="A62" s="98"/>
      <c r="B62" s="194"/>
      <c r="C62" s="302">
        <f t="shared" si="2"/>
        <v>0</v>
      </c>
      <c r="D62" s="302"/>
      <c r="E62" s="303"/>
      <c r="G62" s="26"/>
      <c r="H62" s="27"/>
    </row>
    <row r="63" spans="1:8" ht="14" hidden="1" x14ac:dyDescent="0.2">
      <c r="A63" s="98"/>
      <c r="B63" s="194"/>
      <c r="C63" s="302">
        <f t="shared" si="2"/>
        <v>0</v>
      </c>
      <c r="D63" s="302"/>
      <c r="E63" s="303"/>
      <c r="G63" s="26"/>
      <c r="H63" s="27"/>
    </row>
    <row r="64" spans="1:8" ht="14" hidden="1" x14ac:dyDescent="0.2">
      <c r="A64" s="98"/>
      <c r="B64" s="194"/>
      <c r="C64" s="302">
        <f t="shared" si="2"/>
        <v>0</v>
      </c>
      <c r="D64" s="302"/>
      <c r="E64" s="303"/>
      <c r="G64" s="26"/>
      <c r="H64" s="27"/>
    </row>
    <row r="65" spans="1:8" ht="14" hidden="1" x14ac:dyDescent="0.2">
      <c r="A65" s="98"/>
      <c r="B65" s="194"/>
      <c r="C65" s="302">
        <f t="shared" si="2"/>
        <v>0</v>
      </c>
      <c r="D65" s="302"/>
      <c r="E65" s="303"/>
      <c r="G65" s="26"/>
      <c r="H65" s="27"/>
    </row>
    <row r="66" spans="1:8" ht="14" hidden="1" x14ac:dyDescent="0.2">
      <c r="A66" s="192"/>
      <c r="B66" s="194"/>
      <c r="C66" s="302">
        <f t="shared" si="2"/>
        <v>0</v>
      </c>
      <c r="D66" s="302"/>
      <c r="E66" s="303"/>
      <c r="G66" s="26"/>
      <c r="H66" s="27"/>
    </row>
    <row r="67" spans="1:8" ht="14" hidden="1" x14ac:dyDescent="0.2">
      <c r="A67" s="192"/>
      <c r="B67" s="194"/>
      <c r="C67" s="302">
        <f t="shared" si="2"/>
        <v>0</v>
      </c>
      <c r="D67" s="302"/>
      <c r="E67" s="303"/>
      <c r="G67" s="26"/>
      <c r="H67" s="27"/>
    </row>
    <row r="68" spans="1:8" ht="14" hidden="1" x14ac:dyDescent="0.2">
      <c r="A68" s="192"/>
      <c r="B68" s="194"/>
      <c r="C68" s="302">
        <f t="shared" si="2"/>
        <v>0</v>
      </c>
      <c r="D68" s="302"/>
      <c r="E68" s="303"/>
      <c r="G68" s="26"/>
      <c r="H68" s="27"/>
    </row>
    <row r="69" spans="1:8" ht="14" hidden="1" x14ac:dyDescent="0.2">
      <c r="A69" s="192"/>
      <c r="B69" s="194"/>
      <c r="C69" s="302">
        <f t="shared" si="2"/>
        <v>0</v>
      </c>
      <c r="D69" s="302"/>
      <c r="E69" s="303"/>
      <c r="G69" s="26"/>
      <c r="H69" s="27"/>
    </row>
    <row r="70" spans="1:8" ht="14" hidden="1" x14ac:dyDescent="0.2">
      <c r="A70" s="192"/>
      <c r="B70" s="194"/>
      <c r="C70" s="302">
        <f t="shared" si="2"/>
        <v>0</v>
      </c>
      <c r="D70" s="302"/>
      <c r="E70" s="303"/>
      <c r="G70" s="26"/>
      <c r="H70" s="27"/>
    </row>
    <row r="71" spans="1:8" ht="14" hidden="1" x14ac:dyDescent="0.2">
      <c r="A71" s="192"/>
      <c r="B71" s="194"/>
      <c r="C71" s="302">
        <f t="shared" si="2"/>
        <v>0</v>
      </c>
      <c r="D71" s="302"/>
      <c r="E71" s="303"/>
      <c r="G71" s="26"/>
      <c r="H71" s="27"/>
    </row>
    <row r="72" spans="1:8" ht="14" hidden="1" x14ac:dyDescent="0.2">
      <c r="A72" s="192"/>
      <c r="B72" s="194"/>
      <c r="C72" s="302">
        <f t="shared" si="2"/>
        <v>0</v>
      </c>
      <c r="D72" s="302"/>
      <c r="E72" s="303"/>
      <c r="G72" s="26"/>
      <c r="H72" s="27"/>
    </row>
    <row r="73" spans="1:8" ht="14" hidden="1" x14ac:dyDescent="0.2">
      <c r="A73" s="192"/>
      <c r="B73" s="194"/>
      <c r="C73" s="302">
        <f t="shared" si="2"/>
        <v>0</v>
      </c>
      <c r="D73" s="302"/>
      <c r="E73" s="303"/>
      <c r="G73" s="26"/>
      <c r="H73" s="27"/>
    </row>
    <row r="74" spans="1:8" ht="14" hidden="1" x14ac:dyDescent="0.2">
      <c r="A74" s="192"/>
      <c r="B74" s="194"/>
      <c r="C74" s="302">
        <f t="shared" si="2"/>
        <v>0</v>
      </c>
      <c r="D74" s="302"/>
      <c r="E74" s="303"/>
      <c r="G74" s="26"/>
      <c r="H74" s="27"/>
    </row>
    <row r="75" spans="1:8" ht="14" hidden="1" x14ac:dyDescent="0.2">
      <c r="A75" s="192"/>
      <c r="B75" s="194"/>
      <c r="C75" s="302">
        <f t="shared" si="2"/>
        <v>0</v>
      </c>
      <c r="D75" s="302"/>
      <c r="E75" s="303"/>
      <c r="G75" s="26"/>
      <c r="H75" s="27"/>
    </row>
    <row r="76" spans="1:8" ht="14" hidden="1" x14ac:dyDescent="0.2">
      <c r="A76" s="192"/>
      <c r="B76" s="194"/>
      <c r="C76" s="302">
        <f t="shared" si="2"/>
        <v>0</v>
      </c>
      <c r="D76" s="302"/>
      <c r="E76" s="303"/>
      <c r="G76" s="26"/>
      <c r="H76" s="27"/>
    </row>
    <row r="77" spans="1:8" ht="14" hidden="1" x14ac:dyDescent="0.2">
      <c r="A77" s="192"/>
      <c r="B77" s="194"/>
      <c r="C77" s="302">
        <f t="shared" si="2"/>
        <v>0</v>
      </c>
      <c r="D77" s="302"/>
      <c r="E77" s="303"/>
      <c r="G77" s="26"/>
      <c r="H77" s="27"/>
    </row>
    <row r="78" spans="1:8" ht="14" hidden="1" x14ac:dyDescent="0.2">
      <c r="A78" s="192"/>
      <c r="B78" s="194"/>
      <c r="C78" s="302">
        <f t="shared" si="2"/>
        <v>0</v>
      </c>
      <c r="D78" s="302"/>
      <c r="E78" s="303"/>
      <c r="G78" s="26"/>
      <c r="H78" s="27"/>
    </row>
    <row r="79" spans="1:8" ht="14" hidden="1" x14ac:dyDescent="0.2">
      <c r="A79" s="192"/>
      <c r="B79" s="194"/>
      <c r="C79" s="302">
        <f t="shared" si="2"/>
        <v>0</v>
      </c>
      <c r="D79" s="302"/>
      <c r="E79" s="303"/>
      <c r="G79" s="26"/>
      <c r="H79" s="27"/>
    </row>
    <row r="80" spans="1:8" ht="14" hidden="1" x14ac:dyDescent="0.2">
      <c r="A80" s="192"/>
      <c r="B80" s="194"/>
      <c r="C80" s="302">
        <f t="shared" si="2"/>
        <v>0</v>
      </c>
      <c r="D80" s="302"/>
      <c r="E80" s="303"/>
      <c r="G80" s="26"/>
      <c r="H80" s="27"/>
    </row>
    <row r="81" spans="1:8" ht="14" hidden="1" x14ac:dyDescent="0.2">
      <c r="A81" s="192"/>
      <c r="B81" s="194"/>
      <c r="C81" s="302">
        <f t="shared" si="2"/>
        <v>0</v>
      </c>
      <c r="D81" s="302"/>
      <c r="E81" s="303"/>
      <c r="G81" s="26"/>
      <c r="H81" s="27"/>
    </row>
    <row r="82" spans="1:8" ht="14" hidden="1" x14ac:dyDescent="0.2">
      <c r="A82" s="192"/>
      <c r="B82" s="194"/>
      <c r="C82" s="302">
        <f t="shared" si="2"/>
        <v>0</v>
      </c>
      <c r="D82" s="302"/>
      <c r="E82" s="303"/>
      <c r="G82" s="26"/>
      <c r="H82" s="27"/>
    </row>
    <row r="83" spans="1:8" ht="14" hidden="1" x14ac:dyDescent="0.2">
      <c r="A83" s="192"/>
      <c r="B83" s="194"/>
      <c r="C83" s="302">
        <f t="shared" si="2"/>
        <v>0</v>
      </c>
      <c r="D83" s="302"/>
      <c r="E83" s="303"/>
      <c r="G83" s="26"/>
      <c r="H83" s="27"/>
    </row>
    <row r="84" spans="1:8" ht="14" hidden="1" x14ac:dyDescent="0.2">
      <c r="A84" s="192"/>
      <c r="B84" s="194"/>
      <c r="C84" s="302">
        <f t="shared" si="2"/>
        <v>0</v>
      </c>
      <c r="D84" s="302"/>
      <c r="E84" s="303"/>
      <c r="G84" s="26"/>
      <c r="H84" s="27"/>
    </row>
    <row r="85" spans="1:8" ht="14" hidden="1" x14ac:dyDescent="0.2">
      <c r="A85" s="192"/>
      <c r="B85" s="194"/>
      <c r="C85" s="302">
        <f t="shared" si="2"/>
        <v>0</v>
      </c>
      <c r="D85" s="302"/>
      <c r="E85" s="303"/>
      <c r="G85" s="26"/>
      <c r="H85" s="27"/>
    </row>
    <row r="86" spans="1:8" ht="14" hidden="1" x14ac:dyDescent="0.2">
      <c r="A86" s="192"/>
      <c r="B86" s="194"/>
      <c r="C86" s="302">
        <f t="shared" si="2"/>
        <v>0</v>
      </c>
      <c r="D86" s="302"/>
      <c r="E86" s="303"/>
      <c r="G86" s="26"/>
      <c r="H86" s="27"/>
    </row>
    <row r="87" spans="1:8" ht="14" hidden="1" x14ac:dyDescent="0.2">
      <c r="A87" s="192"/>
      <c r="B87" s="194"/>
      <c r="C87" s="302">
        <f t="shared" si="2"/>
        <v>0</v>
      </c>
      <c r="D87" s="302"/>
      <c r="E87" s="303"/>
      <c r="G87" s="26"/>
      <c r="H87" s="27"/>
    </row>
    <row r="88" spans="1:8" ht="14" hidden="1" x14ac:dyDescent="0.2">
      <c r="A88" s="192"/>
      <c r="B88" s="194"/>
      <c r="C88" s="302">
        <f t="shared" si="2"/>
        <v>0</v>
      </c>
      <c r="D88" s="302"/>
      <c r="E88" s="303"/>
      <c r="G88" s="26"/>
      <c r="H88" s="27"/>
    </row>
    <row r="89" spans="1:8" ht="14" hidden="1" x14ac:dyDescent="0.2">
      <c r="A89" s="192"/>
      <c r="B89" s="193"/>
      <c r="C89" s="302">
        <f t="shared" ref="C89" si="3">+G89+H89</f>
        <v>0</v>
      </c>
      <c r="D89" s="302"/>
      <c r="E89" s="303"/>
      <c r="G89" s="26"/>
      <c r="H89" s="27"/>
    </row>
    <row r="90" spans="1:8" ht="14" x14ac:dyDescent="0.2">
      <c r="A90" s="200"/>
      <c r="B90" s="190"/>
      <c r="C90" s="302">
        <f t="shared" si="0"/>
        <v>0</v>
      </c>
      <c r="D90" s="302"/>
      <c r="E90" s="303"/>
      <c r="G90" s="26"/>
      <c r="H90" s="27"/>
    </row>
    <row r="91" spans="1:8" ht="14" x14ac:dyDescent="0.2">
      <c r="A91" s="191" t="s">
        <v>266</v>
      </c>
      <c r="B91" s="199"/>
      <c r="C91" s="302">
        <f t="shared" ref="C91:C173" si="4">+G91+H91</f>
        <v>0</v>
      </c>
      <c r="D91" s="302"/>
      <c r="E91" s="303"/>
      <c r="G91" s="26"/>
      <c r="H91" s="27"/>
    </row>
    <row r="92" spans="1:8" ht="14" x14ac:dyDescent="0.2">
      <c r="A92" s="191" t="s">
        <v>267</v>
      </c>
      <c r="B92" s="193">
        <v>2500000</v>
      </c>
      <c r="C92" s="302">
        <f t="shared" si="4"/>
        <v>0</v>
      </c>
      <c r="D92" s="302"/>
      <c r="E92" s="303"/>
      <c r="G92" s="26"/>
      <c r="H92" s="27"/>
    </row>
    <row r="93" spans="1:8" ht="14" x14ac:dyDescent="0.2">
      <c r="A93" s="191" t="s">
        <v>268</v>
      </c>
      <c r="B93" s="193">
        <v>2500000</v>
      </c>
      <c r="C93" s="302">
        <f t="shared" si="4"/>
        <v>0</v>
      </c>
      <c r="D93" s="302"/>
      <c r="E93" s="303"/>
      <c r="G93" s="26"/>
      <c r="H93" s="27"/>
    </row>
    <row r="94" spans="1:8" ht="14" hidden="1" x14ac:dyDescent="0.2">
      <c r="A94" s="191"/>
      <c r="B94" s="193"/>
      <c r="C94" s="302">
        <f t="shared" si="4"/>
        <v>0</v>
      </c>
      <c r="D94" s="302"/>
      <c r="E94" s="303"/>
      <c r="G94" s="26"/>
      <c r="H94" s="27"/>
    </row>
    <row r="95" spans="1:8" ht="14" hidden="1" x14ac:dyDescent="0.2">
      <c r="A95" s="191"/>
      <c r="B95" s="193"/>
      <c r="C95" s="302">
        <f t="shared" si="4"/>
        <v>0</v>
      </c>
      <c r="D95" s="302"/>
      <c r="E95" s="303"/>
      <c r="G95" s="26"/>
      <c r="H95" s="27"/>
    </row>
    <row r="96" spans="1:8" ht="14" hidden="1" x14ac:dyDescent="0.2">
      <c r="A96" s="191"/>
      <c r="B96" s="193"/>
      <c r="C96" s="302">
        <f t="shared" si="4"/>
        <v>0</v>
      </c>
      <c r="D96" s="302"/>
      <c r="E96" s="303"/>
      <c r="G96" s="26"/>
      <c r="H96" s="27"/>
    </row>
    <row r="97" spans="1:8" ht="14" hidden="1" x14ac:dyDescent="0.2">
      <c r="A97" s="191"/>
      <c r="B97" s="193"/>
      <c r="C97" s="302">
        <f t="shared" si="4"/>
        <v>0</v>
      </c>
      <c r="D97" s="302"/>
      <c r="E97" s="303"/>
      <c r="G97" s="26"/>
      <c r="H97" s="27"/>
    </row>
    <row r="98" spans="1:8" ht="14" hidden="1" x14ac:dyDescent="0.2">
      <c r="A98" s="191"/>
      <c r="B98" s="193"/>
      <c r="C98" s="302">
        <f t="shared" si="4"/>
        <v>0</v>
      </c>
      <c r="D98" s="302"/>
      <c r="E98" s="303"/>
      <c r="G98" s="26"/>
      <c r="H98" s="27"/>
    </row>
    <row r="99" spans="1:8" ht="14" hidden="1" x14ac:dyDescent="0.2">
      <c r="A99" s="191"/>
      <c r="B99" s="193"/>
      <c r="C99" s="302">
        <f t="shared" si="4"/>
        <v>0</v>
      </c>
      <c r="D99" s="302"/>
      <c r="E99" s="303"/>
      <c r="G99" s="26"/>
      <c r="H99" s="27"/>
    </row>
    <row r="100" spans="1:8" ht="14" hidden="1" x14ac:dyDescent="0.2">
      <c r="A100" s="191"/>
      <c r="B100" s="193"/>
      <c r="C100" s="302">
        <f t="shared" si="4"/>
        <v>0</v>
      </c>
      <c r="D100" s="302"/>
      <c r="E100" s="303"/>
      <c r="G100" s="26"/>
      <c r="H100" s="27"/>
    </row>
    <row r="101" spans="1:8" ht="14" hidden="1" x14ac:dyDescent="0.2">
      <c r="A101" s="191"/>
      <c r="B101" s="193"/>
      <c r="C101" s="302">
        <f t="shared" si="4"/>
        <v>0</v>
      </c>
      <c r="D101" s="302"/>
      <c r="E101" s="303"/>
      <c r="G101" s="26"/>
      <c r="H101" s="27"/>
    </row>
    <row r="102" spans="1:8" ht="14" hidden="1" x14ac:dyDescent="0.2">
      <c r="A102" s="191"/>
      <c r="B102" s="193"/>
      <c r="C102" s="302">
        <f t="shared" si="4"/>
        <v>0</v>
      </c>
      <c r="D102" s="302"/>
      <c r="E102" s="303"/>
      <c r="G102" s="26"/>
      <c r="H102" s="27"/>
    </row>
    <row r="103" spans="1:8" ht="14" hidden="1" x14ac:dyDescent="0.2">
      <c r="A103" s="191"/>
      <c r="B103" s="193"/>
      <c r="C103" s="302">
        <f t="shared" si="4"/>
        <v>0</v>
      </c>
      <c r="D103" s="302"/>
      <c r="E103" s="303"/>
      <c r="G103" s="26"/>
      <c r="H103" s="27"/>
    </row>
    <row r="104" spans="1:8" ht="14" hidden="1" x14ac:dyDescent="0.2">
      <c r="A104" s="191"/>
      <c r="B104" s="193"/>
      <c r="C104" s="302">
        <f t="shared" si="4"/>
        <v>0</v>
      </c>
      <c r="D104" s="302"/>
      <c r="E104" s="303"/>
      <c r="G104" s="26"/>
      <c r="H104" s="27"/>
    </row>
    <row r="105" spans="1:8" ht="14" hidden="1" x14ac:dyDescent="0.2">
      <c r="A105" s="191"/>
      <c r="B105" s="193"/>
      <c r="C105" s="302">
        <f t="shared" si="4"/>
        <v>0</v>
      </c>
      <c r="D105" s="302"/>
      <c r="E105" s="303"/>
      <c r="G105" s="26"/>
      <c r="H105" s="27"/>
    </row>
    <row r="106" spans="1:8" ht="14" hidden="1" x14ac:dyDescent="0.2">
      <c r="A106" s="191"/>
      <c r="B106" s="193"/>
      <c r="C106" s="302">
        <f t="shared" si="4"/>
        <v>0</v>
      </c>
      <c r="D106" s="302"/>
      <c r="E106" s="303"/>
      <c r="G106" s="26"/>
      <c r="H106" s="27"/>
    </row>
    <row r="107" spans="1:8" ht="14" hidden="1" x14ac:dyDescent="0.2">
      <c r="A107" s="191"/>
      <c r="B107" s="193"/>
      <c r="C107" s="302">
        <f t="shared" si="4"/>
        <v>0</v>
      </c>
      <c r="D107" s="302"/>
      <c r="E107" s="303"/>
      <c r="G107" s="26"/>
      <c r="H107" s="27"/>
    </row>
    <row r="108" spans="1:8" ht="14" hidden="1" x14ac:dyDescent="0.2">
      <c r="A108" s="191"/>
      <c r="B108" s="193"/>
      <c r="C108" s="302">
        <f t="shared" si="4"/>
        <v>0</v>
      </c>
      <c r="D108" s="302"/>
      <c r="E108" s="303"/>
      <c r="G108" s="26"/>
      <c r="H108" s="27"/>
    </row>
    <row r="109" spans="1:8" ht="14" hidden="1" x14ac:dyDescent="0.2">
      <c r="A109" s="191"/>
      <c r="B109" s="193"/>
      <c r="C109" s="302">
        <f t="shared" si="4"/>
        <v>0</v>
      </c>
      <c r="D109" s="302"/>
      <c r="E109" s="303"/>
      <c r="G109" s="26"/>
      <c r="H109" s="27"/>
    </row>
    <row r="110" spans="1:8" ht="14" hidden="1" x14ac:dyDescent="0.2">
      <c r="A110" s="192"/>
      <c r="B110" s="195"/>
      <c r="C110" s="309">
        <f t="shared" si="4"/>
        <v>0</v>
      </c>
      <c r="D110" s="310"/>
      <c r="E110" s="311"/>
      <c r="G110" s="26"/>
      <c r="H110" s="27"/>
    </row>
    <row r="111" spans="1:8" ht="14" hidden="1" x14ac:dyDescent="0.2">
      <c r="A111" s="191"/>
      <c r="B111" s="193"/>
      <c r="C111" s="302">
        <f t="shared" si="4"/>
        <v>0</v>
      </c>
      <c r="D111" s="302"/>
      <c r="E111" s="303"/>
      <c r="G111" s="26"/>
      <c r="H111" s="27"/>
    </row>
    <row r="112" spans="1:8" ht="14" hidden="1" x14ac:dyDescent="0.2">
      <c r="A112" s="192"/>
      <c r="B112" s="195"/>
      <c r="C112" s="309">
        <f t="shared" si="4"/>
        <v>0</v>
      </c>
      <c r="D112" s="310"/>
      <c r="E112" s="311"/>
      <c r="G112" s="26"/>
      <c r="H112" s="27"/>
    </row>
    <row r="113" spans="1:8" ht="14" hidden="1" x14ac:dyDescent="0.2">
      <c r="A113" s="192"/>
      <c r="B113" s="195"/>
      <c r="C113" s="309">
        <f t="shared" si="4"/>
        <v>0</v>
      </c>
      <c r="D113" s="310"/>
      <c r="E113" s="311"/>
      <c r="G113" s="26"/>
      <c r="H113" s="27"/>
    </row>
    <row r="114" spans="1:8" ht="14" hidden="1" x14ac:dyDescent="0.2">
      <c r="A114" s="192"/>
      <c r="B114" s="195"/>
      <c r="C114" s="309">
        <f t="shared" si="4"/>
        <v>0</v>
      </c>
      <c r="D114" s="310"/>
      <c r="E114" s="311"/>
      <c r="G114" s="26"/>
      <c r="H114" s="27"/>
    </row>
    <row r="115" spans="1:8" ht="14" hidden="1" x14ac:dyDescent="0.2">
      <c r="A115" s="192"/>
      <c r="B115" s="195"/>
      <c r="C115" s="309">
        <f t="shared" si="4"/>
        <v>0</v>
      </c>
      <c r="D115" s="310"/>
      <c r="E115" s="311"/>
      <c r="G115" s="26"/>
      <c r="H115" s="27"/>
    </row>
    <row r="116" spans="1:8" ht="14" hidden="1" x14ac:dyDescent="0.2">
      <c r="A116" s="192"/>
      <c r="B116" s="195"/>
      <c r="C116" s="309">
        <f t="shared" si="4"/>
        <v>0</v>
      </c>
      <c r="D116" s="310"/>
      <c r="E116" s="311"/>
      <c r="G116" s="26"/>
      <c r="H116" s="27"/>
    </row>
    <row r="117" spans="1:8" ht="14" hidden="1" x14ac:dyDescent="0.2">
      <c r="A117" s="192"/>
      <c r="B117" s="195"/>
      <c r="C117" s="309">
        <f t="shared" si="4"/>
        <v>0</v>
      </c>
      <c r="D117" s="310"/>
      <c r="E117" s="311"/>
      <c r="G117" s="26"/>
      <c r="H117" s="27"/>
    </row>
    <row r="118" spans="1:8" ht="14" hidden="1" x14ac:dyDescent="0.2">
      <c r="A118" s="192"/>
      <c r="B118" s="195"/>
      <c r="C118" s="309">
        <f t="shared" si="4"/>
        <v>0</v>
      </c>
      <c r="D118" s="310"/>
      <c r="E118" s="311"/>
      <c r="G118" s="26"/>
      <c r="H118" s="27"/>
    </row>
    <row r="119" spans="1:8" ht="14" hidden="1" x14ac:dyDescent="0.2">
      <c r="A119" s="192"/>
      <c r="B119" s="195"/>
      <c r="C119" s="309">
        <f t="shared" si="4"/>
        <v>0</v>
      </c>
      <c r="D119" s="310"/>
      <c r="E119" s="311"/>
      <c r="G119" s="26"/>
      <c r="H119" s="27"/>
    </row>
    <row r="120" spans="1:8" ht="14" hidden="1" x14ac:dyDescent="0.2">
      <c r="A120" s="192"/>
      <c r="B120" s="195"/>
      <c r="C120" s="309">
        <f t="shared" si="4"/>
        <v>0</v>
      </c>
      <c r="D120" s="310"/>
      <c r="E120" s="311"/>
      <c r="G120" s="26"/>
      <c r="H120" s="27"/>
    </row>
    <row r="121" spans="1:8" ht="14" hidden="1" x14ac:dyDescent="0.2">
      <c r="A121" s="192"/>
      <c r="B121" s="195"/>
      <c r="C121" s="309">
        <f t="shared" si="4"/>
        <v>0</v>
      </c>
      <c r="D121" s="310"/>
      <c r="E121" s="311"/>
      <c r="G121" s="26"/>
      <c r="H121" s="27"/>
    </row>
    <row r="122" spans="1:8" ht="14" hidden="1" x14ac:dyDescent="0.2">
      <c r="A122" s="192"/>
      <c r="B122" s="195"/>
      <c r="C122" s="309">
        <f t="shared" si="4"/>
        <v>0</v>
      </c>
      <c r="D122" s="310"/>
      <c r="E122" s="311"/>
      <c r="G122" s="26"/>
      <c r="H122" s="27"/>
    </row>
    <row r="123" spans="1:8" ht="14" hidden="1" x14ac:dyDescent="0.2">
      <c r="A123" s="192"/>
      <c r="B123" s="195"/>
      <c r="C123" s="309">
        <f t="shared" si="4"/>
        <v>0</v>
      </c>
      <c r="D123" s="310"/>
      <c r="E123" s="311"/>
      <c r="G123" s="26"/>
      <c r="H123" s="27"/>
    </row>
    <row r="124" spans="1:8" ht="14" hidden="1" x14ac:dyDescent="0.2">
      <c r="A124" s="192"/>
      <c r="B124" s="195"/>
      <c r="C124" s="309">
        <f t="shared" si="4"/>
        <v>0</v>
      </c>
      <c r="D124" s="310"/>
      <c r="E124" s="311"/>
      <c r="G124" s="26"/>
      <c r="H124" s="27"/>
    </row>
    <row r="125" spans="1:8" ht="14" hidden="1" x14ac:dyDescent="0.2">
      <c r="A125" s="192"/>
      <c r="B125" s="195"/>
      <c r="C125" s="309">
        <f t="shared" si="4"/>
        <v>0</v>
      </c>
      <c r="D125" s="310"/>
      <c r="E125" s="311"/>
      <c r="G125" s="26"/>
      <c r="H125" s="27"/>
    </row>
    <row r="126" spans="1:8" ht="14" hidden="1" x14ac:dyDescent="0.2">
      <c r="A126" s="192"/>
      <c r="B126" s="195"/>
      <c r="C126" s="309">
        <f t="shared" si="4"/>
        <v>0</v>
      </c>
      <c r="D126" s="310"/>
      <c r="E126" s="311"/>
      <c r="G126" s="26"/>
      <c r="H126" s="27"/>
    </row>
    <row r="127" spans="1:8" ht="14" hidden="1" x14ac:dyDescent="0.2">
      <c r="A127" s="192"/>
      <c r="B127" s="195"/>
      <c r="C127" s="309">
        <f t="shared" si="4"/>
        <v>0</v>
      </c>
      <c r="D127" s="310"/>
      <c r="E127" s="311"/>
      <c r="G127" s="26"/>
      <c r="H127" s="27"/>
    </row>
    <row r="128" spans="1:8" ht="14" hidden="1" x14ac:dyDescent="0.2">
      <c r="A128" s="192"/>
      <c r="B128" s="195"/>
      <c r="C128" s="309">
        <f t="shared" si="4"/>
        <v>0</v>
      </c>
      <c r="D128" s="310"/>
      <c r="E128" s="311"/>
      <c r="G128" s="26"/>
      <c r="H128" s="27"/>
    </row>
    <row r="129" spans="1:8" ht="14" hidden="1" x14ac:dyDescent="0.2">
      <c r="A129" s="192"/>
      <c r="B129" s="195"/>
      <c r="C129" s="309">
        <f t="shared" si="4"/>
        <v>0</v>
      </c>
      <c r="D129" s="310"/>
      <c r="E129" s="311"/>
      <c r="G129" s="26"/>
      <c r="H129" s="27"/>
    </row>
    <row r="130" spans="1:8" ht="14" hidden="1" x14ac:dyDescent="0.2">
      <c r="A130" s="192"/>
      <c r="B130" s="195"/>
      <c r="C130" s="309">
        <f t="shared" si="4"/>
        <v>0</v>
      </c>
      <c r="D130" s="310"/>
      <c r="E130" s="311"/>
      <c r="G130" s="26"/>
      <c r="H130" s="27"/>
    </row>
    <row r="131" spans="1:8" ht="14" hidden="1" x14ac:dyDescent="0.2">
      <c r="A131" s="191"/>
      <c r="B131" s="193"/>
      <c r="C131" s="302">
        <f t="shared" si="4"/>
        <v>0</v>
      </c>
      <c r="D131" s="302"/>
      <c r="E131" s="303"/>
      <c r="G131" s="26"/>
      <c r="H131" s="27"/>
    </row>
    <row r="132" spans="1:8" ht="14" x14ac:dyDescent="0.2">
      <c r="A132" s="189"/>
      <c r="B132" s="190"/>
      <c r="C132" s="302">
        <f t="shared" si="4"/>
        <v>0</v>
      </c>
      <c r="D132" s="302"/>
      <c r="E132" s="303"/>
      <c r="G132" s="26"/>
      <c r="H132" s="27"/>
    </row>
    <row r="133" spans="1:8" ht="14" x14ac:dyDescent="0.2">
      <c r="A133" s="191" t="s">
        <v>269</v>
      </c>
      <c r="B133" s="190"/>
      <c r="C133" s="302">
        <f t="shared" si="4"/>
        <v>0</v>
      </c>
      <c r="D133" s="302"/>
      <c r="E133" s="303"/>
      <c r="G133" s="26"/>
      <c r="H133" s="27"/>
    </row>
    <row r="134" spans="1:8" ht="14" x14ac:dyDescent="0.2">
      <c r="A134" s="191" t="s">
        <v>261</v>
      </c>
      <c r="B134" s="193">
        <v>2500000</v>
      </c>
      <c r="C134" s="302">
        <f t="shared" si="4"/>
        <v>0</v>
      </c>
      <c r="D134" s="302"/>
      <c r="E134" s="303"/>
      <c r="G134" s="26"/>
      <c r="H134" s="27"/>
    </row>
    <row r="135" spans="1:8" ht="14" x14ac:dyDescent="0.2">
      <c r="A135" s="191" t="s">
        <v>262</v>
      </c>
      <c r="B135" s="193">
        <v>2500000</v>
      </c>
      <c r="C135" s="302">
        <f t="shared" si="4"/>
        <v>0</v>
      </c>
      <c r="D135" s="302"/>
      <c r="E135" s="303"/>
      <c r="G135" s="26"/>
      <c r="H135" s="27"/>
    </row>
    <row r="136" spans="1:8" ht="14" hidden="1" x14ac:dyDescent="0.2">
      <c r="A136" s="191"/>
      <c r="B136" s="193"/>
      <c r="C136" s="302">
        <f t="shared" si="4"/>
        <v>0</v>
      </c>
      <c r="D136" s="302"/>
      <c r="E136" s="303"/>
      <c r="G136" s="26"/>
      <c r="H136" s="27"/>
    </row>
    <row r="137" spans="1:8" ht="14" hidden="1" x14ac:dyDescent="0.2">
      <c r="A137" s="191"/>
      <c r="B137" s="193"/>
      <c r="C137" s="302">
        <f t="shared" si="4"/>
        <v>0</v>
      </c>
      <c r="D137" s="302"/>
      <c r="E137" s="303"/>
      <c r="G137" s="26"/>
      <c r="H137" s="27"/>
    </row>
    <row r="138" spans="1:8" ht="14" hidden="1" x14ac:dyDescent="0.2">
      <c r="A138" s="191"/>
      <c r="B138" s="193"/>
      <c r="C138" s="302">
        <f t="shared" si="4"/>
        <v>0</v>
      </c>
      <c r="D138" s="302"/>
      <c r="E138" s="303"/>
      <c r="G138" s="26"/>
      <c r="H138" s="27"/>
    </row>
    <row r="139" spans="1:8" ht="14" hidden="1" x14ac:dyDescent="0.2">
      <c r="A139" s="191"/>
      <c r="B139" s="193"/>
      <c r="C139" s="302">
        <f t="shared" si="4"/>
        <v>0</v>
      </c>
      <c r="D139" s="302"/>
      <c r="E139" s="303"/>
      <c r="G139" s="26"/>
      <c r="H139" s="27"/>
    </row>
    <row r="140" spans="1:8" ht="14" hidden="1" x14ac:dyDescent="0.2">
      <c r="A140" s="98"/>
      <c r="B140" s="194"/>
      <c r="C140" s="302">
        <f t="shared" si="4"/>
        <v>0</v>
      </c>
      <c r="D140" s="302"/>
      <c r="E140" s="303"/>
      <c r="G140" s="26"/>
      <c r="H140" s="27"/>
    </row>
    <row r="141" spans="1:8" ht="14" hidden="1" x14ac:dyDescent="0.2">
      <c r="A141" s="98"/>
      <c r="B141" s="194"/>
      <c r="C141" s="302">
        <f t="shared" si="4"/>
        <v>0</v>
      </c>
      <c r="D141" s="302"/>
      <c r="E141" s="303"/>
      <c r="G141" s="26"/>
      <c r="H141" s="27"/>
    </row>
    <row r="142" spans="1:8" ht="14" hidden="1" x14ac:dyDescent="0.2">
      <c r="A142" s="98"/>
      <c r="B142" s="194"/>
      <c r="C142" s="302">
        <f t="shared" si="4"/>
        <v>0</v>
      </c>
      <c r="D142" s="302"/>
      <c r="E142" s="303"/>
      <c r="G142" s="26"/>
      <c r="H142" s="27"/>
    </row>
    <row r="143" spans="1:8" ht="14" hidden="1" x14ac:dyDescent="0.2">
      <c r="A143" s="98"/>
      <c r="B143" s="194"/>
      <c r="C143" s="302">
        <f t="shared" si="4"/>
        <v>0</v>
      </c>
      <c r="D143" s="302"/>
      <c r="E143" s="303"/>
      <c r="G143" s="26"/>
      <c r="H143" s="27"/>
    </row>
    <row r="144" spans="1:8" ht="14" hidden="1" x14ac:dyDescent="0.2">
      <c r="A144" s="98"/>
      <c r="B144" s="194"/>
      <c r="C144" s="302">
        <f t="shared" si="4"/>
        <v>0</v>
      </c>
      <c r="D144" s="302"/>
      <c r="E144" s="303"/>
      <c r="G144" s="26"/>
      <c r="H144" s="27"/>
    </row>
    <row r="145" spans="1:8" ht="14" hidden="1" x14ac:dyDescent="0.2">
      <c r="A145" s="98"/>
      <c r="B145" s="194"/>
      <c r="C145" s="302">
        <f t="shared" si="4"/>
        <v>0</v>
      </c>
      <c r="D145" s="302"/>
      <c r="E145" s="303"/>
      <c r="G145" s="26"/>
      <c r="H145" s="27"/>
    </row>
    <row r="146" spans="1:8" ht="14" hidden="1" x14ac:dyDescent="0.2">
      <c r="A146" s="98"/>
      <c r="B146" s="194"/>
      <c r="C146" s="302">
        <f t="shared" si="4"/>
        <v>0</v>
      </c>
      <c r="D146" s="302"/>
      <c r="E146" s="303"/>
      <c r="G146" s="26"/>
      <c r="H146" s="27"/>
    </row>
    <row r="147" spans="1:8" ht="14" hidden="1" x14ac:dyDescent="0.2">
      <c r="A147" s="98"/>
      <c r="B147" s="194"/>
      <c r="C147" s="302">
        <f t="shared" si="4"/>
        <v>0</v>
      </c>
      <c r="D147" s="302"/>
      <c r="E147" s="303"/>
      <c r="G147" s="26"/>
      <c r="H147" s="27"/>
    </row>
    <row r="148" spans="1:8" ht="14" hidden="1" x14ac:dyDescent="0.2">
      <c r="A148" s="98"/>
      <c r="B148" s="194"/>
      <c r="C148" s="302">
        <f t="shared" si="4"/>
        <v>0</v>
      </c>
      <c r="D148" s="302"/>
      <c r="E148" s="303"/>
      <c r="G148" s="26"/>
      <c r="H148" s="27"/>
    </row>
    <row r="149" spans="1:8" ht="14" hidden="1" x14ac:dyDescent="0.2">
      <c r="A149" s="98"/>
      <c r="B149" s="194"/>
      <c r="C149" s="302">
        <f t="shared" si="4"/>
        <v>0</v>
      </c>
      <c r="D149" s="302"/>
      <c r="E149" s="303"/>
      <c r="G149" s="26"/>
      <c r="H149" s="27"/>
    </row>
    <row r="150" spans="1:8" ht="14" hidden="1" x14ac:dyDescent="0.2">
      <c r="A150" s="192"/>
      <c r="B150" s="194"/>
      <c r="C150" s="302">
        <f t="shared" si="4"/>
        <v>0</v>
      </c>
      <c r="D150" s="302"/>
      <c r="E150" s="303"/>
      <c r="G150" s="26"/>
      <c r="H150" s="27"/>
    </row>
    <row r="151" spans="1:8" ht="14" hidden="1" x14ac:dyDescent="0.2">
      <c r="A151" s="192"/>
      <c r="B151" s="194"/>
      <c r="C151" s="302">
        <f t="shared" si="4"/>
        <v>0</v>
      </c>
      <c r="D151" s="302"/>
      <c r="E151" s="303"/>
      <c r="G151" s="26"/>
      <c r="H151" s="27"/>
    </row>
    <row r="152" spans="1:8" ht="14" hidden="1" x14ac:dyDescent="0.2">
      <c r="A152" s="192"/>
      <c r="B152" s="194"/>
      <c r="C152" s="302">
        <f t="shared" si="4"/>
        <v>0</v>
      </c>
      <c r="D152" s="302"/>
      <c r="E152" s="303"/>
      <c r="G152" s="26"/>
      <c r="H152" s="27"/>
    </row>
    <row r="153" spans="1:8" ht="14" hidden="1" x14ac:dyDescent="0.2">
      <c r="A153" s="192"/>
      <c r="B153" s="194"/>
      <c r="C153" s="302">
        <f t="shared" si="4"/>
        <v>0</v>
      </c>
      <c r="D153" s="302"/>
      <c r="E153" s="303"/>
      <c r="G153" s="26"/>
      <c r="H153" s="27"/>
    </row>
    <row r="154" spans="1:8" ht="14" hidden="1" x14ac:dyDescent="0.2">
      <c r="A154" s="192"/>
      <c r="B154" s="194"/>
      <c r="C154" s="302">
        <f t="shared" si="4"/>
        <v>0</v>
      </c>
      <c r="D154" s="302"/>
      <c r="E154" s="303"/>
      <c r="G154" s="26"/>
      <c r="H154" s="27"/>
    </row>
    <row r="155" spans="1:8" ht="14" hidden="1" x14ac:dyDescent="0.2">
      <c r="A155" s="192"/>
      <c r="B155" s="194"/>
      <c r="C155" s="302">
        <f t="shared" si="4"/>
        <v>0</v>
      </c>
      <c r="D155" s="302"/>
      <c r="E155" s="303"/>
      <c r="G155" s="26"/>
      <c r="H155" s="27"/>
    </row>
    <row r="156" spans="1:8" ht="14" hidden="1" x14ac:dyDescent="0.2">
      <c r="A156" s="192"/>
      <c r="B156" s="194"/>
      <c r="C156" s="302">
        <f t="shared" si="4"/>
        <v>0</v>
      </c>
      <c r="D156" s="302"/>
      <c r="E156" s="303"/>
      <c r="G156" s="26"/>
      <c r="H156" s="27"/>
    </row>
    <row r="157" spans="1:8" ht="14" hidden="1" x14ac:dyDescent="0.2">
      <c r="A157" s="192"/>
      <c r="B157" s="194"/>
      <c r="C157" s="302">
        <f t="shared" si="4"/>
        <v>0</v>
      </c>
      <c r="D157" s="302"/>
      <c r="E157" s="303"/>
      <c r="G157" s="26"/>
      <c r="H157" s="27"/>
    </row>
    <row r="158" spans="1:8" ht="14" hidden="1" x14ac:dyDescent="0.2">
      <c r="A158" s="192"/>
      <c r="B158" s="194"/>
      <c r="C158" s="302">
        <f t="shared" si="4"/>
        <v>0</v>
      </c>
      <c r="D158" s="302"/>
      <c r="E158" s="303"/>
      <c r="G158" s="26"/>
      <c r="H158" s="27"/>
    </row>
    <row r="159" spans="1:8" ht="14" hidden="1" x14ac:dyDescent="0.2">
      <c r="A159" s="192"/>
      <c r="B159" s="194"/>
      <c r="C159" s="302">
        <f t="shared" si="4"/>
        <v>0</v>
      </c>
      <c r="D159" s="302"/>
      <c r="E159" s="303"/>
      <c r="G159" s="26"/>
      <c r="H159" s="27"/>
    </row>
    <row r="160" spans="1:8" ht="14" hidden="1" x14ac:dyDescent="0.2">
      <c r="A160" s="192"/>
      <c r="B160" s="194"/>
      <c r="C160" s="302">
        <f t="shared" si="4"/>
        <v>0</v>
      </c>
      <c r="D160" s="302"/>
      <c r="E160" s="303"/>
      <c r="G160" s="26"/>
      <c r="H160" s="27"/>
    </row>
    <row r="161" spans="1:8" ht="14" hidden="1" x14ac:dyDescent="0.2">
      <c r="A161" s="192"/>
      <c r="B161" s="194"/>
      <c r="C161" s="302">
        <f t="shared" si="4"/>
        <v>0</v>
      </c>
      <c r="D161" s="302"/>
      <c r="E161" s="303"/>
      <c r="G161" s="26"/>
      <c r="H161" s="27"/>
    </row>
    <row r="162" spans="1:8" ht="14" hidden="1" x14ac:dyDescent="0.2">
      <c r="A162" s="192"/>
      <c r="B162" s="194"/>
      <c r="C162" s="302">
        <f t="shared" si="4"/>
        <v>0</v>
      </c>
      <c r="D162" s="302"/>
      <c r="E162" s="303"/>
      <c r="G162" s="26"/>
      <c r="H162" s="27"/>
    </row>
    <row r="163" spans="1:8" ht="14" hidden="1" x14ac:dyDescent="0.2">
      <c r="A163" s="192"/>
      <c r="B163" s="194"/>
      <c r="C163" s="302">
        <f t="shared" si="4"/>
        <v>0</v>
      </c>
      <c r="D163" s="302"/>
      <c r="E163" s="303"/>
      <c r="G163" s="26"/>
      <c r="H163" s="27"/>
    </row>
    <row r="164" spans="1:8" ht="14" hidden="1" x14ac:dyDescent="0.2">
      <c r="A164" s="192"/>
      <c r="B164" s="194"/>
      <c r="C164" s="302">
        <f t="shared" si="4"/>
        <v>0</v>
      </c>
      <c r="D164" s="302"/>
      <c r="E164" s="303"/>
      <c r="G164" s="26"/>
      <c r="H164" s="27"/>
    </row>
    <row r="165" spans="1:8" ht="14" hidden="1" x14ac:dyDescent="0.2">
      <c r="A165" s="192"/>
      <c r="B165" s="194"/>
      <c r="C165" s="302">
        <f t="shared" si="4"/>
        <v>0</v>
      </c>
      <c r="D165" s="302"/>
      <c r="E165" s="303"/>
      <c r="G165" s="26"/>
      <c r="H165" s="27"/>
    </row>
    <row r="166" spans="1:8" ht="14" hidden="1" x14ac:dyDescent="0.2">
      <c r="A166" s="192"/>
      <c r="B166" s="194"/>
      <c r="C166" s="302">
        <f t="shared" si="4"/>
        <v>0</v>
      </c>
      <c r="D166" s="302"/>
      <c r="E166" s="303"/>
      <c r="G166" s="26"/>
      <c r="H166" s="27"/>
    </row>
    <row r="167" spans="1:8" ht="14" hidden="1" x14ac:dyDescent="0.2">
      <c r="A167" s="192"/>
      <c r="B167" s="194"/>
      <c r="C167" s="302">
        <f t="shared" si="4"/>
        <v>0</v>
      </c>
      <c r="D167" s="302"/>
      <c r="E167" s="303"/>
      <c r="G167" s="26"/>
      <c r="H167" s="27"/>
    </row>
    <row r="168" spans="1:8" ht="14" hidden="1" x14ac:dyDescent="0.2">
      <c r="A168" s="192"/>
      <c r="B168" s="194"/>
      <c r="C168" s="302">
        <f t="shared" si="4"/>
        <v>0</v>
      </c>
      <c r="D168" s="302"/>
      <c r="E168" s="303"/>
      <c r="G168" s="26"/>
      <c r="H168" s="27"/>
    </row>
    <row r="169" spans="1:8" ht="14" hidden="1" x14ac:dyDescent="0.2">
      <c r="A169" s="192"/>
      <c r="B169" s="194"/>
      <c r="C169" s="302">
        <f t="shared" si="4"/>
        <v>0</v>
      </c>
      <c r="D169" s="302"/>
      <c r="E169" s="303"/>
      <c r="G169" s="26"/>
      <c r="H169" s="27"/>
    </row>
    <row r="170" spans="1:8" ht="14" hidden="1" x14ac:dyDescent="0.2">
      <c r="A170" s="192"/>
      <c r="B170" s="194"/>
      <c r="C170" s="302">
        <f t="shared" si="4"/>
        <v>0</v>
      </c>
      <c r="D170" s="302"/>
      <c r="E170" s="303"/>
      <c r="G170" s="26"/>
      <c r="H170" s="27"/>
    </row>
    <row r="171" spans="1:8" ht="14" hidden="1" x14ac:dyDescent="0.2">
      <c r="A171" s="192"/>
      <c r="B171" s="194"/>
      <c r="C171" s="302">
        <f t="shared" si="4"/>
        <v>0</v>
      </c>
      <c r="D171" s="302"/>
      <c r="E171" s="303"/>
      <c r="G171" s="26"/>
      <c r="H171" s="27"/>
    </row>
    <row r="172" spans="1:8" ht="14" hidden="1" x14ac:dyDescent="0.2">
      <c r="A172" s="192"/>
      <c r="B172" s="194"/>
      <c r="C172" s="302">
        <f t="shared" si="4"/>
        <v>0</v>
      </c>
      <c r="D172" s="302"/>
      <c r="E172" s="303"/>
      <c r="G172" s="26"/>
      <c r="H172" s="27"/>
    </row>
    <row r="173" spans="1:8" ht="14" hidden="1" x14ac:dyDescent="0.2">
      <c r="A173" s="192"/>
      <c r="B173" s="193"/>
      <c r="C173" s="302">
        <f t="shared" si="4"/>
        <v>0</v>
      </c>
      <c r="D173" s="302"/>
      <c r="E173" s="303"/>
      <c r="G173" s="26"/>
      <c r="H173" s="27"/>
    </row>
    <row r="174" spans="1:8" ht="14" x14ac:dyDescent="0.2">
      <c r="A174" s="189"/>
      <c r="B174" s="190"/>
      <c r="C174" s="302">
        <f t="shared" ref="C174:C237" si="5">+G174+H174</f>
        <v>0</v>
      </c>
      <c r="D174" s="302"/>
      <c r="E174" s="303"/>
      <c r="G174" s="26"/>
      <c r="H174" s="27"/>
    </row>
    <row r="175" spans="1:8" ht="14" x14ac:dyDescent="0.2">
      <c r="A175" s="191" t="s">
        <v>270</v>
      </c>
      <c r="B175" s="190"/>
      <c r="C175" s="302">
        <f t="shared" si="5"/>
        <v>0</v>
      </c>
      <c r="D175" s="302"/>
      <c r="E175" s="303"/>
      <c r="G175" s="26"/>
      <c r="H175" s="27"/>
    </row>
    <row r="176" spans="1:8" ht="14" x14ac:dyDescent="0.2">
      <c r="A176" s="191" t="s">
        <v>264</v>
      </c>
      <c r="B176" s="193">
        <v>4000000</v>
      </c>
      <c r="C176" s="302">
        <f t="shared" si="5"/>
        <v>0</v>
      </c>
      <c r="D176" s="302"/>
      <c r="E176" s="303"/>
      <c r="G176" s="26"/>
      <c r="H176" s="27"/>
    </row>
    <row r="177" spans="1:8" ht="14" x14ac:dyDescent="0.2">
      <c r="A177" s="191" t="s">
        <v>265</v>
      </c>
      <c r="B177" s="193">
        <v>4000000</v>
      </c>
      <c r="C177" s="302">
        <f t="shared" si="5"/>
        <v>0</v>
      </c>
      <c r="D177" s="302"/>
      <c r="E177" s="303"/>
      <c r="G177" s="26"/>
      <c r="H177" s="27"/>
    </row>
    <row r="178" spans="1:8" ht="14" hidden="1" x14ac:dyDescent="0.2">
      <c r="A178" s="191"/>
      <c r="B178" s="193"/>
      <c r="C178" s="302">
        <f t="shared" si="5"/>
        <v>0</v>
      </c>
      <c r="D178" s="302"/>
      <c r="E178" s="303"/>
      <c r="G178" s="26"/>
      <c r="H178" s="27"/>
    </row>
    <row r="179" spans="1:8" ht="14" hidden="1" x14ac:dyDescent="0.2">
      <c r="A179" s="191"/>
      <c r="B179" s="193"/>
      <c r="C179" s="302">
        <f t="shared" si="5"/>
        <v>0</v>
      </c>
      <c r="D179" s="302"/>
      <c r="E179" s="303"/>
      <c r="G179" s="26"/>
      <c r="H179" s="27"/>
    </row>
    <row r="180" spans="1:8" ht="14" hidden="1" x14ac:dyDescent="0.2">
      <c r="A180" s="191"/>
      <c r="B180" s="193"/>
      <c r="C180" s="302">
        <f t="shared" si="5"/>
        <v>0</v>
      </c>
      <c r="D180" s="302"/>
      <c r="E180" s="303"/>
      <c r="G180" s="26"/>
      <c r="H180" s="27"/>
    </row>
    <row r="181" spans="1:8" ht="14" hidden="1" x14ac:dyDescent="0.2">
      <c r="A181" s="191"/>
      <c r="B181" s="193"/>
      <c r="C181" s="302">
        <f t="shared" si="5"/>
        <v>0</v>
      </c>
      <c r="D181" s="302"/>
      <c r="E181" s="303"/>
      <c r="G181" s="26"/>
      <c r="H181" s="27"/>
    </row>
    <row r="182" spans="1:8" ht="14" hidden="1" x14ac:dyDescent="0.2">
      <c r="A182" s="98"/>
      <c r="B182" s="194"/>
      <c r="C182" s="302">
        <f t="shared" si="5"/>
        <v>0</v>
      </c>
      <c r="D182" s="302"/>
      <c r="E182" s="303"/>
      <c r="G182" s="26"/>
      <c r="H182" s="27"/>
    </row>
    <row r="183" spans="1:8" ht="14" hidden="1" x14ac:dyDescent="0.2">
      <c r="A183" s="98"/>
      <c r="B183" s="194"/>
      <c r="C183" s="302">
        <f t="shared" si="5"/>
        <v>0</v>
      </c>
      <c r="D183" s="302"/>
      <c r="E183" s="303"/>
      <c r="G183" s="26"/>
      <c r="H183" s="27"/>
    </row>
    <row r="184" spans="1:8" ht="14" hidden="1" x14ac:dyDescent="0.2">
      <c r="A184" s="98"/>
      <c r="B184" s="194"/>
      <c r="C184" s="302">
        <f t="shared" si="5"/>
        <v>0</v>
      </c>
      <c r="D184" s="302"/>
      <c r="E184" s="303"/>
      <c r="G184" s="26"/>
      <c r="H184" s="27"/>
    </row>
    <row r="185" spans="1:8" ht="14" hidden="1" x14ac:dyDescent="0.2">
      <c r="A185" s="98"/>
      <c r="B185" s="194"/>
      <c r="C185" s="302">
        <f t="shared" si="5"/>
        <v>0</v>
      </c>
      <c r="D185" s="302"/>
      <c r="E185" s="303"/>
      <c r="G185" s="26"/>
      <c r="H185" s="27"/>
    </row>
    <row r="186" spans="1:8" ht="14" hidden="1" x14ac:dyDescent="0.2">
      <c r="A186" s="98"/>
      <c r="B186" s="194"/>
      <c r="C186" s="302">
        <f t="shared" si="5"/>
        <v>0</v>
      </c>
      <c r="D186" s="302"/>
      <c r="E186" s="303"/>
      <c r="G186" s="26"/>
      <c r="H186" s="27"/>
    </row>
    <row r="187" spans="1:8" ht="14" hidden="1" x14ac:dyDescent="0.2">
      <c r="A187" s="98"/>
      <c r="B187" s="194"/>
      <c r="C187" s="302">
        <f t="shared" si="5"/>
        <v>0</v>
      </c>
      <c r="D187" s="302"/>
      <c r="E187" s="303"/>
      <c r="G187" s="26"/>
      <c r="H187" s="27"/>
    </row>
    <row r="188" spans="1:8" ht="14" hidden="1" x14ac:dyDescent="0.2">
      <c r="A188" s="98"/>
      <c r="B188" s="194"/>
      <c r="C188" s="302">
        <f t="shared" si="5"/>
        <v>0</v>
      </c>
      <c r="D188" s="302"/>
      <c r="E188" s="303"/>
      <c r="G188" s="26"/>
      <c r="H188" s="27"/>
    </row>
    <row r="189" spans="1:8" ht="14" hidden="1" x14ac:dyDescent="0.2">
      <c r="A189" s="98"/>
      <c r="B189" s="194"/>
      <c r="C189" s="302">
        <f t="shared" si="5"/>
        <v>0</v>
      </c>
      <c r="D189" s="302"/>
      <c r="E189" s="303"/>
      <c r="G189" s="26"/>
      <c r="H189" s="27"/>
    </row>
    <row r="190" spans="1:8" ht="14" hidden="1" x14ac:dyDescent="0.2">
      <c r="A190" s="98"/>
      <c r="B190" s="194"/>
      <c r="C190" s="302">
        <f t="shared" si="5"/>
        <v>0</v>
      </c>
      <c r="D190" s="302"/>
      <c r="E190" s="303"/>
      <c r="G190" s="26"/>
      <c r="H190" s="27"/>
    </row>
    <row r="191" spans="1:8" ht="14" hidden="1" x14ac:dyDescent="0.2">
      <c r="A191" s="98"/>
      <c r="B191" s="194"/>
      <c r="C191" s="302">
        <f t="shared" si="5"/>
        <v>0</v>
      </c>
      <c r="D191" s="302"/>
      <c r="E191" s="303"/>
      <c r="G191" s="26"/>
      <c r="H191" s="27"/>
    </row>
    <row r="192" spans="1:8" ht="14" hidden="1" x14ac:dyDescent="0.2">
      <c r="A192" s="192"/>
      <c r="B192" s="194"/>
      <c r="C192" s="302">
        <f t="shared" si="5"/>
        <v>0</v>
      </c>
      <c r="D192" s="302"/>
      <c r="E192" s="303"/>
      <c r="G192" s="26"/>
      <c r="H192" s="27"/>
    </row>
    <row r="193" spans="1:8" ht="14" hidden="1" x14ac:dyDescent="0.2">
      <c r="A193" s="192"/>
      <c r="B193" s="194"/>
      <c r="C193" s="302">
        <f t="shared" si="5"/>
        <v>0</v>
      </c>
      <c r="D193" s="302"/>
      <c r="E193" s="303"/>
      <c r="G193" s="26"/>
      <c r="H193" s="27"/>
    </row>
    <row r="194" spans="1:8" ht="14" hidden="1" x14ac:dyDescent="0.2">
      <c r="A194" s="192"/>
      <c r="B194" s="194"/>
      <c r="C194" s="302">
        <f t="shared" si="5"/>
        <v>0</v>
      </c>
      <c r="D194" s="302"/>
      <c r="E194" s="303"/>
      <c r="G194" s="26"/>
      <c r="H194" s="27"/>
    </row>
    <row r="195" spans="1:8" ht="14" hidden="1" x14ac:dyDescent="0.2">
      <c r="A195" s="192"/>
      <c r="B195" s="194"/>
      <c r="C195" s="302">
        <f t="shared" si="5"/>
        <v>0</v>
      </c>
      <c r="D195" s="302"/>
      <c r="E195" s="303"/>
      <c r="G195" s="26"/>
      <c r="H195" s="27"/>
    </row>
    <row r="196" spans="1:8" ht="14" hidden="1" x14ac:dyDescent="0.2">
      <c r="A196" s="192"/>
      <c r="B196" s="194"/>
      <c r="C196" s="302">
        <f t="shared" si="5"/>
        <v>0</v>
      </c>
      <c r="D196" s="302"/>
      <c r="E196" s="303"/>
      <c r="G196" s="26"/>
      <c r="H196" s="27"/>
    </row>
    <row r="197" spans="1:8" ht="14" hidden="1" x14ac:dyDescent="0.2">
      <c r="A197" s="192"/>
      <c r="B197" s="194"/>
      <c r="C197" s="302">
        <f t="shared" si="5"/>
        <v>0</v>
      </c>
      <c r="D197" s="302"/>
      <c r="E197" s="303"/>
      <c r="G197" s="26"/>
      <c r="H197" s="27"/>
    </row>
    <row r="198" spans="1:8" ht="14" hidden="1" x14ac:dyDescent="0.2">
      <c r="A198" s="192"/>
      <c r="B198" s="194"/>
      <c r="C198" s="302">
        <f t="shared" si="5"/>
        <v>0</v>
      </c>
      <c r="D198" s="302"/>
      <c r="E198" s="303"/>
      <c r="G198" s="26"/>
      <c r="H198" s="27"/>
    </row>
    <row r="199" spans="1:8" ht="14" hidden="1" x14ac:dyDescent="0.2">
      <c r="A199" s="192"/>
      <c r="B199" s="194"/>
      <c r="C199" s="302">
        <f t="shared" si="5"/>
        <v>0</v>
      </c>
      <c r="D199" s="302"/>
      <c r="E199" s="303"/>
      <c r="G199" s="26"/>
      <c r="H199" s="27"/>
    </row>
    <row r="200" spans="1:8" ht="14" hidden="1" x14ac:dyDescent="0.2">
      <c r="A200" s="192"/>
      <c r="B200" s="194"/>
      <c r="C200" s="302">
        <f t="shared" si="5"/>
        <v>0</v>
      </c>
      <c r="D200" s="302"/>
      <c r="E200" s="303"/>
      <c r="G200" s="26"/>
      <c r="H200" s="27"/>
    </row>
    <row r="201" spans="1:8" ht="14" hidden="1" x14ac:dyDescent="0.2">
      <c r="A201" s="192"/>
      <c r="B201" s="194"/>
      <c r="C201" s="302">
        <f t="shared" si="5"/>
        <v>0</v>
      </c>
      <c r="D201" s="302"/>
      <c r="E201" s="303"/>
      <c r="G201" s="26"/>
      <c r="H201" s="27"/>
    </row>
    <row r="202" spans="1:8" ht="14" hidden="1" x14ac:dyDescent="0.2">
      <c r="A202" s="192"/>
      <c r="B202" s="194"/>
      <c r="C202" s="302">
        <f t="shared" si="5"/>
        <v>0</v>
      </c>
      <c r="D202" s="302"/>
      <c r="E202" s="303"/>
      <c r="G202" s="26"/>
      <c r="H202" s="27"/>
    </row>
    <row r="203" spans="1:8" ht="14" hidden="1" x14ac:dyDescent="0.2">
      <c r="A203" s="192"/>
      <c r="B203" s="194"/>
      <c r="C203" s="302">
        <f t="shared" si="5"/>
        <v>0</v>
      </c>
      <c r="D203" s="302"/>
      <c r="E203" s="303"/>
      <c r="G203" s="26"/>
      <c r="H203" s="27"/>
    </row>
    <row r="204" spans="1:8" ht="14" hidden="1" x14ac:dyDescent="0.2">
      <c r="A204" s="192"/>
      <c r="B204" s="194"/>
      <c r="C204" s="302">
        <f t="shared" si="5"/>
        <v>0</v>
      </c>
      <c r="D204" s="302"/>
      <c r="E204" s="303"/>
      <c r="G204" s="26"/>
      <c r="H204" s="27"/>
    </row>
    <row r="205" spans="1:8" ht="14" hidden="1" x14ac:dyDescent="0.2">
      <c r="A205" s="192"/>
      <c r="B205" s="194"/>
      <c r="C205" s="302">
        <f t="shared" si="5"/>
        <v>0</v>
      </c>
      <c r="D205" s="302"/>
      <c r="E205" s="303"/>
      <c r="G205" s="26"/>
      <c r="H205" s="27"/>
    </row>
    <row r="206" spans="1:8" ht="14" hidden="1" x14ac:dyDescent="0.2">
      <c r="A206" s="192"/>
      <c r="B206" s="194"/>
      <c r="C206" s="302">
        <f t="shared" si="5"/>
        <v>0</v>
      </c>
      <c r="D206" s="302"/>
      <c r="E206" s="303"/>
      <c r="G206" s="26"/>
      <c r="H206" s="27"/>
    </row>
    <row r="207" spans="1:8" ht="14" hidden="1" x14ac:dyDescent="0.2">
      <c r="A207" s="192"/>
      <c r="B207" s="194"/>
      <c r="C207" s="302">
        <f t="shared" si="5"/>
        <v>0</v>
      </c>
      <c r="D207" s="302"/>
      <c r="E207" s="303"/>
      <c r="G207" s="26"/>
      <c r="H207" s="27"/>
    </row>
    <row r="208" spans="1:8" ht="14" hidden="1" x14ac:dyDescent="0.2">
      <c r="A208" s="192"/>
      <c r="B208" s="194"/>
      <c r="C208" s="302">
        <f t="shared" si="5"/>
        <v>0</v>
      </c>
      <c r="D208" s="302"/>
      <c r="E208" s="303"/>
      <c r="G208" s="26"/>
      <c r="H208" s="27"/>
    </row>
    <row r="209" spans="1:8" ht="14" hidden="1" x14ac:dyDescent="0.2">
      <c r="A209" s="192"/>
      <c r="B209" s="194"/>
      <c r="C209" s="302">
        <f t="shared" si="5"/>
        <v>0</v>
      </c>
      <c r="D209" s="302"/>
      <c r="E209" s="303"/>
      <c r="G209" s="26"/>
      <c r="H209" s="27"/>
    </row>
    <row r="210" spans="1:8" ht="14" hidden="1" x14ac:dyDescent="0.2">
      <c r="A210" s="192"/>
      <c r="B210" s="194"/>
      <c r="C210" s="302">
        <f t="shared" si="5"/>
        <v>0</v>
      </c>
      <c r="D210" s="302"/>
      <c r="E210" s="303"/>
      <c r="G210" s="26"/>
      <c r="H210" s="27"/>
    </row>
    <row r="211" spans="1:8" ht="14" hidden="1" x14ac:dyDescent="0.2">
      <c r="A211" s="192"/>
      <c r="B211" s="194"/>
      <c r="C211" s="302">
        <f t="shared" si="5"/>
        <v>0</v>
      </c>
      <c r="D211" s="302"/>
      <c r="E211" s="303"/>
      <c r="G211" s="26"/>
      <c r="H211" s="27"/>
    </row>
    <row r="212" spans="1:8" ht="14" hidden="1" x14ac:dyDescent="0.2">
      <c r="A212" s="192"/>
      <c r="B212" s="194"/>
      <c r="C212" s="302">
        <f t="shared" si="5"/>
        <v>0</v>
      </c>
      <c r="D212" s="302"/>
      <c r="E212" s="303"/>
      <c r="G212" s="26"/>
      <c r="H212" s="27"/>
    </row>
    <row r="213" spans="1:8" ht="14" hidden="1" x14ac:dyDescent="0.2">
      <c r="A213" s="192"/>
      <c r="B213" s="194"/>
      <c r="C213" s="302">
        <f t="shared" si="5"/>
        <v>0</v>
      </c>
      <c r="D213" s="302"/>
      <c r="E213" s="303"/>
      <c r="G213" s="26"/>
      <c r="H213" s="27"/>
    </row>
    <row r="214" spans="1:8" ht="14" hidden="1" x14ac:dyDescent="0.2">
      <c r="A214" s="192"/>
      <c r="B214" s="194"/>
      <c r="C214" s="302">
        <f t="shared" si="5"/>
        <v>0</v>
      </c>
      <c r="D214" s="302"/>
      <c r="E214" s="303"/>
      <c r="G214" s="26"/>
      <c r="H214" s="27"/>
    </row>
    <row r="215" spans="1:8" ht="14" hidden="1" x14ac:dyDescent="0.2">
      <c r="A215" s="192"/>
      <c r="B215" s="193"/>
      <c r="C215" s="302">
        <f t="shared" si="5"/>
        <v>0</v>
      </c>
      <c r="D215" s="302"/>
      <c r="E215" s="303"/>
      <c r="G215" s="26"/>
      <c r="H215" s="27"/>
    </row>
    <row r="216" spans="1:8" ht="14" hidden="1" x14ac:dyDescent="0.2">
      <c r="A216" s="189"/>
      <c r="B216" s="190"/>
      <c r="C216" s="302">
        <f t="shared" si="5"/>
        <v>0</v>
      </c>
      <c r="D216" s="302"/>
      <c r="E216" s="303"/>
      <c r="G216" s="26"/>
      <c r="H216" s="27"/>
    </row>
    <row r="217" spans="1:8" ht="14" hidden="1" x14ac:dyDescent="0.2">
      <c r="A217" s="191"/>
      <c r="B217" s="190"/>
      <c r="C217" s="302">
        <f t="shared" si="5"/>
        <v>0</v>
      </c>
      <c r="D217" s="302"/>
      <c r="E217" s="303"/>
      <c r="G217" s="26"/>
      <c r="H217" s="27"/>
    </row>
    <row r="218" spans="1:8" ht="14" hidden="1" x14ac:dyDescent="0.2">
      <c r="A218" s="191"/>
      <c r="B218" s="193"/>
      <c r="C218" s="302">
        <f t="shared" si="5"/>
        <v>0</v>
      </c>
      <c r="D218" s="302"/>
      <c r="E218" s="303"/>
      <c r="G218" s="26"/>
      <c r="H218" s="27"/>
    </row>
    <row r="219" spans="1:8" ht="14" hidden="1" x14ac:dyDescent="0.2">
      <c r="A219" s="191"/>
      <c r="B219" s="193"/>
      <c r="C219" s="302">
        <f t="shared" si="5"/>
        <v>0</v>
      </c>
      <c r="D219" s="302"/>
      <c r="E219" s="303"/>
      <c r="G219" s="26"/>
      <c r="H219" s="27"/>
    </row>
    <row r="220" spans="1:8" ht="14" hidden="1" x14ac:dyDescent="0.2">
      <c r="A220" s="191"/>
      <c r="B220" s="193"/>
      <c r="C220" s="302">
        <f t="shared" si="5"/>
        <v>0</v>
      </c>
      <c r="D220" s="302"/>
      <c r="E220" s="303"/>
      <c r="G220" s="26"/>
      <c r="H220" s="27"/>
    </row>
    <row r="221" spans="1:8" ht="14" hidden="1" x14ac:dyDescent="0.2">
      <c r="A221" s="191"/>
      <c r="B221" s="193"/>
      <c r="C221" s="302">
        <f t="shared" si="5"/>
        <v>0</v>
      </c>
      <c r="D221" s="302"/>
      <c r="E221" s="303"/>
      <c r="G221" s="26"/>
      <c r="H221" s="27"/>
    </row>
    <row r="222" spans="1:8" ht="14" hidden="1" x14ac:dyDescent="0.2">
      <c r="A222" s="191"/>
      <c r="B222" s="193"/>
      <c r="C222" s="302">
        <f t="shared" si="5"/>
        <v>0</v>
      </c>
      <c r="D222" s="302"/>
      <c r="E222" s="303"/>
      <c r="G222" s="26"/>
      <c r="H222" s="27"/>
    </row>
    <row r="223" spans="1:8" ht="14" hidden="1" x14ac:dyDescent="0.2">
      <c r="A223" s="191"/>
      <c r="B223" s="193"/>
      <c r="C223" s="302">
        <f t="shared" si="5"/>
        <v>0</v>
      </c>
      <c r="D223" s="302"/>
      <c r="E223" s="303"/>
      <c r="G223" s="26"/>
      <c r="H223" s="27"/>
    </row>
    <row r="224" spans="1:8" ht="14" hidden="1" x14ac:dyDescent="0.2">
      <c r="A224" s="98"/>
      <c r="B224" s="194"/>
      <c r="C224" s="302">
        <f t="shared" si="5"/>
        <v>0</v>
      </c>
      <c r="D224" s="302"/>
      <c r="E224" s="303"/>
      <c r="G224" s="26"/>
      <c r="H224" s="27"/>
    </row>
    <row r="225" spans="1:8" ht="14" hidden="1" x14ac:dyDescent="0.2">
      <c r="A225" s="98"/>
      <c r="B225" s="194"/>
      <c r="C225" s="302">
        <f t="shared" si="5"/>
        <v>0</v>
      </c>
      <c r="D225" s="302"/>
      <c r="E225" s="303"/>
      <c r="G225" s="26"/>
      <c r="H225" s="27"/>
    </row>
    <row r="226" spans="1:8" ht="14" hidden="1" x14ac:dyDescent="0.2">
      <c r="A226" s="98"/>
      <c r="B226" s="194"/>
      <c r="C226" s="302">
        <f t="shared" si="5"/>
        <v>0</v>
      </c>
      <c r="D226" s="302"/>
      <c r="E226" s="303"/>
      <c r="G226" s="26"/>
      <c r="H226" s="27"/>
    </row>
    <row r="227" spans="1:8" ht="14" hidden="1" x14ac:dyDescent="0.2">
      <c r="A227" s="98"/>
      <c r="B227" s="194"/>
      <c r="C227" s="302">
        <f t="shared" si="5"/>
        <v>0</v>
      </c>
      <c r="D227" s="302"/>
      <c r="E227" s="303"/>
      <c r="G227" s="26"/>
      <c r="H227" s="27"/>
    </row>
    <row r="228" spans="1:8" ht="14" hidden="1" x14ac:dyDescent="0.2">
      <c r="A228" s="98"/>
      <c r="B228" s="194"/>
      <c r="C228" s="302">
        <f t="shared" si="5"/>
        <v>0</v>
      </c>
      <c r="D228" s="302"/>
      <c r="E228" s="303"/>
      <c r="G228" s="26"/>
      <c r="H228" s="27"/>
    </row>
    <row r="229" spans="1:8" ht="14" hidden="1" x14ac:dyDescent="0.2">
      <c r="A229" s="98"/>
      <c r="B229" s="194"/>
      <c r="C229" s="302">
        <f t="shared" si="5"/>
        <v>0</v>
      </c>
      <c r="D229" s="302"/>
      <c r="E229" s="303"/>
      <c r="G229" s="26"/>
      <c r="H229" s="27"/>
    </row>
    <row r="230" spans="1:8" ht="14" hidden="1" x14ac:dyDescent="0.2">
      <c r="A230" s="98"/>
      <c r="B230" s="194"/>
      <c r="C230" s="302">
        <f t="shared" si="5"/>
        <v>0</v>
      </c>
      <c r="D230" s="302"/>
      <c r="E230" s="303"/>
      <c r="G230" s="26"/>
      <c r="H230" s="27"/>
    </row>
    <row r="231" spans="1:8" ht="14" hidden="1" x14ac:dyDescent="0.2">
      <c r="A231" s="98"/>
      <c r="B231" s="194"/>
      <c r="C231" s="302">
        <f t="shared" si="5"/>
        <v>0</v>
      </c>
      <c r="D231" s="302"/>
      <c r="E231" s="303"/>
      <c r="G231" s="26"/>
      <c r="H231" s="27"/>
    </row>
    <row r="232" spans="1:8" ht="14" hidden="1" x14ac:dyDescent="0.2">
      <c r="A232" s="98"/>
      <c r="B232" s="194"/>
      <c r="C232" s="302">
        <f t="shared" si="5"/>
        <v>0</v>
      </c>
      <c r="D232" s="302"/>
      <c r="E232" s="303"/>
      <c r="G232" s="26"/>
      <c r="H232" s="27"/>
    </row>
    <row r="233" spans="1:8" ht="14" hidden="1" x14ac:dyDescent="0.2">
      <c r="A233" s="98"/>
      <c r="B233" s="194"/>
      <c r="C233" s="302">
        <f t="shared" si="5"/>
        <v>0</v>
      </c>
      <c r="D233" s="302"/>
      <c r="E233" s="303"/>
      <c r="G233" s="26"/>
      <c r="H233" s="27"/>
    </row>
    <row r="234" spans="1:8" ht="14" hidden="1" x14ac:dyDescent="0.2">
      <c r="A234" s="192"/>
      <c r="B234" s="194"/>
      <c r="C234" s="302">
        <f t="shared" si="5"/>
        <v>0</v>
      </c>
      <c r="D234" s="302"/>
      <c r="E234" s="303"/>
      <c r="G234" s="26"/>
      <c r="H234" s="27"/>
    </row>
    <row r="235" spans="1:8" ht="14" hidden="1" x14ac:dyDescent="0.2">
      <c r="A235" s="192"/>
      <c r="B235" s="194"/>
      <c r="C235" s="302">
        <f t="shared" si="5"/>
        <v>0</v>
      </c>
      <c r="D235" s="302"/>
      <c r="E235" s="303"/>
      <c r="G235" s="26"/>
      <c r="H235" s="27"/>
    </row>
    <row r="236" spans="1:8" ht="14" hidden="1" x14ac:dyDescent="0.2">
      <c r="A236" s="192"/>
      <c r="B236" s="194"/>
      <c r="C236" s="302">
        <f t="shared" si="5"/>
        <v>0</v>
      </c>
      <c r="D236" s="302"/>
      <c r="E236" s="303"/>
      <c r="G236" s="26"/>
      <c r="H236" s="27"/>
    </row>
    <row r="237" spans="1:8" ht="14" hidden="1" x14ac:dyDescent="0.2">
      <c r="A237" s="192"/>
      <c r="B237" s="194"/>
      <c r="C237" s="302">
        <f t="shared" si="5"/>
        <v>0</v>
      </c>
      <c r="D237" s="302"/>
      <c r="E237" s="303"/>
      <c r="G237" s="26"/>
      <c r="H237" s="27"/>
    </row>
    <row r="238" spans="1:8" ht="14" hidden="1" x14ac:dyDescent="0.2">
      <c r="A238" s="192"/>
      <c r="B238" s="194"/>
      <c r="C238" s="302">
        <f t="shared" ref="C238:C301" si="6">+G238+H238</f>
        <v>0</v>
      </c>
      <c r="D238" s="302"/>
      <c r="E238" s="303"/>
      <c r="G238" s="26"/>
      <c r="H238" s="27"/>
    </row>
    <row r="239" spans="1:8" ht="14" hidden="1" x14ac:dyDescent="0.2">
      <c r="A239" s="192"/>
      <c r="B239" s="194"/>
      <c r="C239" s="302">
        <f t="shared" si="6"/>
        <v>0</v>
      </c>
      <c r="D239" s="302"/>
      <c r="E239" s="303"/>
      <c r="G239" s="26"/>
      <c r="H239" s="27"/>
    </row>
    <row r="240" spans="1:8" ht="14" hidden="1" x14ac:dyDescent="0.2">
      <c r="A240" s="192"/>
      <c r="B240" s="194"/>
      <c r="C240" s="302">
        <f t="shared" si="6"/>
        <v>0</v>
      </c>
      <c r="D240" s="302"/>
      <c r="E240" s="303"/>
      <c r="G240" s="26"/>
      <c r="H240" s="27"/>
    </row>
    <row r="241" spans="1:8" ht="14" hidden="1" x14ac:dyDescent="0.2">
      <c r="A241" s="192"/>
      <c r="B241" s="194"/>
      <c r="C241" s="302">
        <f t="shared" si="6"/>
        <v>0</v>
      </c>
      <c r="D241" s="302"/>
      <c r="E241" s="303"/>
      <c r="G241" s="26"/>
      <c r="H241" s="27"/>
    </row>
    <row r="242" spans="1:8" ht="14" hidden="1" x14ac:dyDescent="0.2">
      <c r="A242" s="192"/>
      <c r="B242" s="194"/>
      <c r="C242" s="302">
        <f t="shared" si="6"/>
        <v>0</v>
      </c>
      <c r="D242" s="302"/>
      <c r="E242" s="303"/>
      <c r="G242" s="26"/>
      <c r="H242" s="27"/>
    </row>
    <row r="243" spans="1:8" ht="14" hidden="1" x14ac:dyDescent="0.2">
      <c r="A243" s="192"/>
      <c r="B243" s="194"/>
      <c r="C243" s="302">
        <f t="shared" si="6"/>
        <v>0</v>
      </c>
      <c r="D243" s="302"/>
      <c r="E243" s="303"/>
      <c r="G243" s="26"/>
      <c r="H243" s="27"/>
    </row>
    <row r="244" spans="1:8" ht="14" hidden="1" x14ac:dyDescent="0.2">
      <c r="A244" s="192"/>
      <c r="B244" s="194"/>
      <c r="C244" s="302">
        <f t="shared" si="6"/>
        <v>0</v>
      </c>
      <c r="D244" s="302"/>
      <c r="E244" s="303"/>
      <c r="G244" s="26"/>
      <c r="H244" s="27"/>
    </row>
    <row r="245" spans="1:8" ht="14" hidden="1" x14ac:dyDescent="0.2">
      <c r="A245" s="192"/>
      <c r="B245" s="194"/>
      <c r="C245" s="302">
        <f t="shared" si="6"/>
        <v>0</v>
      </c>
      <c r="D245" s="302"/>
      <c r="E245" s="303"/>
      <c r="G245" s="26"/>
      <c r="H245" s="27"/>
    </row>
    <row r="246" spans="1:8" ht="14" hidden="1" x14ac:dyDescent="0.2">
      <c r="A246" s="192"/>
      <c r="B246" s="194"/>
      <c r="C246" s="302">
        <f t="shared" si="6"/>
        <v>0</v>
      </c>
      <c r="D246" s="302"/>
      <c r="E246" s="303"/>
      <c r="G246" s="26"/>
      <c r="H246" s="27"/>
    </row>
    <row r="247" spans="1:8" ht="14" hidden="1" x14ac:dyDescent="0.2">
      <c r="A247" s="192"/>
      <c r="B247" s="194"/>
      <c r="C247" s="302">
        <f t="shared" si="6"/>
        <v>0</v>
      </c>
      <c r="D247" s="302"/>
      <c r="E247" s="303"/>
      <c r="G247" s="26"/>
      <c r="H247" s="27"/>
    </row>
    <row r="248" spans="1:8" ht="14" hidden="1" x14ac:dyDescent="0.2">
      <c r="A248" s="192"/>
      <c r="B248" s="194"/>
      <c r="C248" s="302">
        <f t="shared" si="6"/>
        <v>0</v>
      </c>
      <c r="D248" s="302"/>
      <c r="E248" s="303"/>
      <c r="G248" s="26"/>
      <c r="H248" s="27"/>
    </row>
    <row r="249" spans="1:8" ht="14" hidden="1" x14ac:dyDescent="0.2">
      <c r="A249" s="192"/>
      <c r="B249" s="194"/>
      <c r="C249" s="302">
        <f t="shared" si="6"/>
        <v>0</v>
      </c>
      <c r="D249" s="302"/>
      <c r="E249" s="303"/>
      <c r="G249" s="26"/>
      <c r="H249" s="27"/>
    </row>
    <row r="250" spans="1:8" ht="14" hidden="1" x14ac:dyDescent="0.2">
      <c r="A250" s="192"/>
      <c r="B250" s="194"/>
      <c r="C250" s="302">
        <f t="shared" si="6"/>
        <v>0</v>
      </c>
      <c r="D250" s="302"/>
      <c r="E250" s="303"/>
      <c r="G250" s="26"/>
      <c r="H250" s="27"/>
    </row>
    <row r="251" spans="1:8" ht="14" hidden="1" x14ac:dyDescent="0.2">
      <c r="A251" s="192"/>
      <c r="B251" s="194"/>
      <c r="C251" s="302">
        <f t="shared" si="6"/>
        <v>0</v>
      </c>
      <c r="D251" s="302"/>
      <c r="E251" s="303"/>
      <c r="G251" s="26"/>
      <c r="H251" s="27"/>
    </row>
    <row r="252" spans="1:8" ht="14" hidden="1" x14ac:dyDescent="0.2">
      <c r="A252" s="192"/>
      <c r="B252" s="194"/>
      <c r="C252" s="302">
        <f t="shared" si="6"/>
        <v>0</v>
      </c>
      <c r="D252" s="302"/>
      <c r="E252" s="303"/>
      <c r="G252" s="26"/>
      <c r="H252" s="27"/>
    </row>
    <row r="253" spans="1:8" ht="14" hidden="1" x14ac:dyDescent="0.2">
      <c r="A253" s="192"/>
      <c r="B253" s="194"/>
      <c r="C253" s="302">
        <f t="shared" si="6"/>
        <v>0</v>
      </c>
      <c r="D253" s="302"/>
      <c r="E253" s="303"/>
      <c r="G253" s="26"/>
      <c r="H253" s="27"/>
    </row>
    <row r="254" spans="1:8" ht="14" hidden="1" x14ac:dyDescent="0.2">
      <c r="A254" s="192"/>
      <c r="B254" s="194"/>
      <c r="C254" s="302">
        <f t="shared" si="6"/>
        <v>0</v>
      </c>
      <c r="D254" s="302"/>
      <c r="E254" s="303"/>
      <c r="G254" s="26"/>
      <c r="H254" s="27"/>
    </row>
    <row r="255" spans="1:8" ht="14" hidden="1" x14ac:dyDescent="0.2">
      <c r="A255" s="192"/>
      <c r="B255" s="194"/>
      <c r="C255" s="302">
        <f t="shared" si="6"/>
        <v>0</v>
      </c>
      <c r="D255" s="302"/>
      <c r="E255" s="303"/>
      <c r="G255" s="26"/>
      <c r="H255" s="27"/>
    </row>
    <row r="256" spans="1:8" ht="14" hidden="1" x14ac:dyDescent="0.2">
      <c r="A256" s="192"/>
      <c r="B256" s="194"/>
      <c r="C256" s="302">
        <f t="shared" si="6"/>
        <v>0</v>
      </c>
      <c r="D256" s="302"/>
      <c r="E256" s="303"/>
      <c r="G256" s="26"/>
      <c r="H256" s="27"/>
    </row>
    <row r="257" spans="1:8" ht="14" hidden="1" x14ac:dyDescent="0.2">
      <c r="A257" s="192"/>
      <c r="B257" s="193"/>
      <c r="C257" s="302">
        <f t="shared" si="6"/>
        <v>0</v>
      </c>
      <c r="D257" s="302"/>
      <c r="E257" s="303"/>
      <c r="G257" s="26"/>
      <c r="H257" s="27"/>
    </row>
    <row r="258" spans="1:8" ht="14" hidden="1" x14ac:dyDescent="0.2">
      <c r="A258" s="189"/>
      <c r="B258" s="190"/>
      <c r="C258" s="302">
        <f t="shared" si="6"/>
        <v>0</v>
      </c>
      <c r="D258" s="302"/>
      <c r="E258" s="303"/>
      <c r="G258" s="26"/>
      <c r="H258" s="27"/>
    </row>
    <row r="259" spans="1:8" ht="14" hidden="1" x14ac:dyDescent="0.2">
      <c r="A259" s="191"/>
      <c r="B259" s="190"/>
      <c r="C259" s="302">
        <f t="shared" si="6"/>
        <v>0</v>
      </c>
      <c r="D259" s="302"/>
      <c r="E259" s="303"/>
      <c r="G259" s="26"/>
      <c r="H259" s="27"/>
    </row>
    <row r="260" spans="1:8" ht="14" hidden="1" x14ac:dyDescent="0.2">
      <c r="A260" s="191"/>
      <c r="B260" s="193"/>
      <c r="C260" s="302">
        <f t="shared" si="6"/>
        <v>0</v>
      </c>
      <c r="D260" s="302"/>
      <c r="E260" s="303"/>
      <c r="G260" s="26"/>
      <c r="H260" s="27"/>
    </row>
    <row r="261" spans="1:8" ht="14" hidden="1" x14ac:dyDescent="0.2">
      <c r="A261" s="191"/>
      <c r="B261" s="193"/>
      <c r="C261" s="302">
        <f t="shared" si="6"/>
        <v>0</v>
      </c>
      <c r="D261" s="302"/>
      <c r="E261" s="303"/>
      <c r="G261" s="26"/>
      <c r="H261" s="27"/>
    </row>
    <row r="262" spans="1:8" ht="14" hidden="1" x14ac:dyDescent="0.2">
      <c r="A262" s="191"/>
      <c r="B262" s="193"/>
      <c r="C262" s="302">
        <f t="shared" si="6"/>
        <v>0</v>
      </c>
      <c r="D262" s="302"/>
      <c r="E262" s="303"/>
      <c r="G262" s="26"/>
      <c r="H262" s="27"/>
    </row>
    <row r="263" spans="1:8" ht="14" hidden="1" x14ac:dyDescent="0.2">
      <c r="A263" s="191"/>
      <c r="B263" s="193"/>
      <c r="C263" s="302">
        <f t="shared" si="6"/>
        <v>0</v>
      </c>
      <c r="D263" s="302"/>
      <c r="E263" s="303"/>
      <c r="G263" s="26"/>
      <c r="H263" s="27"/>
    </row>
    <row r="264" spans="1:8" ht="14" hidden="1" x14ac:dyDescent="0.2">
      <c r="A264" s="191"/>
      <c r="B264" s="193"/>
      <c r="C264" s="302">
        <f t="shared" si="6"/>
        <v>0</v>
      </c>
      <c r="D264" s="302"/>
      <c r="E264" s="303"/>
      <c r="G264" s="26"/>
      <c r="H264" s="27"/>
    </row>
    <row r="265" spans="1:8" ht="14" hidden="1" x14ac:dyDescent="0.2">
      <c r="A265" s="191"/>
      <c r="B265" s="193"/>
      <c r="C265" s="302">
        <f t="shared" si="6"/>
        <v>0</v>
      </c>
      <c r="D265" s="302"/>
      <c r="E265" s="303"/>
      <c r="G265" s="26"/>
      <c r="H265" s="27"/>
    </row>
    <row r="266" spans="1:8" ht="14" hidden="1" x14ac:dyDescent="0.2">
      <c r="A266" s="98"/>
      <c r="B266" s="194"/>
      <c r="C266" s="302">
        <f t="shared" si="6"/>
        <v>0</v>
      </c>
      <c r="D266" s="302"/>
      <c r="E266" s="303"/>
      <c r="G266" s="26"/>
      <c r="H266" s="27"/>
    </row>
    <row r="267" spans="1:8" ht="14" hidden="1" x14ac:dyDescent="0.2">
      <c r="A267" s="98"/>
      <c r="B267" s="194"/>
      <c r="C267" s="302">
        <f t="shared" si="6"/>
        <v>0</v>
      </c>
      <c r="D267" s="302"/>
      <c r="E267" s="303"/>
      <c r="G267" s="26"/>
      <c r="H267" s="27"/>
    </row>
    <row r="268" spans="1:8" ht="14" hidden="1" x14ac:dyDescent="0.2">
      <c r="A268" s="98"/>
      <c r="B268" s="194"/>
      <c r="C268" s="302">
        <f t="shared" si="6"/>
        <v>0</v>
      </c>
      <c r="D268" s="302"/>
      <c r="E268" s="303"/>
      <c r="G268" s="26"/>
      <c r="H268" s="27"/>
    </row>
    <row r="269" spans="1:8" ht="14" hidden="1" x14ac:dyDescent="0.2">
      <c r="A269" s="98"/>
      <c r="B269" s="194"/>
      <c r="C269" s="302">
        <f t="shared" si="6"/>
        <v>0</v>
      </c>
      <c r="D269" s="302"/>
      <c r="E269" s="303"/>
      <c r="G269" s="26"/>
      <c r="H269" s="27"/>
    </row>
    <row r="270" spans="1:8" ht="14" hidden="1" x14ac:dyDescent="0.2">
      <c r="A270" s="98"/>
      <c r="B270" s="194"/>
      <c r="C270" s="302">
        <f t="shared" si="6"/>
        <v>0</v>
      </c>
      <c r="D270" s="302"/>
      <c r="E270" s="303"/>
      <c r="G270" s="26"/>
      <c r="H270" s="27"/>
    </row>
    <row r="271" spans="1:8" ht="14" hidden="1" x14ac:dyDescent="0.2">
      <c r="A271" s="98"/>
      <c r="B271" s="194"/>
      <c r="C271" s="302">
        <f t="shared" si="6"/>
        <v>0</v>
      </c>
      <c r="D271" s="302"/>
      <c r="E271" s="303"/>
      <c r="G271" s="26"/>
      <c r="H271" s="27"/>
    </row>
    <row r="272" spans="1:8" ht="14" hidden="1" x14ac:dyDescent="0.2">
      <c r="A272" s="98"/>
      <c r="B272" s="194"/>
      <c r="C272" s="302">
        <f t="shared" si="6"/>
        <v>0</v>
      </c>
      <c r="D272" s="302"/>
      <c r="E272" s="303"/>
      <c r="G272" s="26"/>
      <c r="H272" s="27"/>
    </row>
    <row r="273" spans="1:8" ht="14" hidden="1" x14ac:dyDescent="0.2">
      <c r="A273" s="98"/>
      <c r="B273" s="194"/>
      <c r="C273" s="302">
        <f t="shared" si="6"/>
        <v>0</v>
      </c>
      <c r="D273" s="302"/>
      <c r="E273" s="303"/>
      <c r="G273" s="26"/>
      <c r="H273" s="27"/>
    </row>
    <row r="274" spans="1:8" ht="14" hidden="1" x14ac:dyDescent="0.2">
      <c r="A274" s="98"/>
      <c r="B274" s="194"/>
      <c r="C274" s="302">
        <f t="shared" si="6"/>
        <v>0</v>
      </c>
      <c r="D274" s="302"/>
      <c r="E274" s="303"/>
      <c r="G274" s="26"/>
      <c r="H274" s="27"/>
    </row>
    <row r="275" spans="1:8" ht="14" hidden="1" x14ac:dyDescent="0.2">
      <c r="A275" s="98"/>
      <c r="B275" s="194"/>
      <c r="C275" s="302">
        <f t="shared" si="6"/>
        <v>0</v>
      </c>
      <c r="D275" s="302"/>
      <c r="E275" s="303"/>
      <c r="G275" s="26"/>
      <c r="H275" s="27"/>
    </row>
    <row r="276" spans="1:8" ht="14" hidden="1" x14ac:dyDescent="0.2">
      <c r="A276" s="192"/>
      <c r="B276" s="194"/>
      <c r="C276" s="302">
        <f t="shared" si="6"/>
        <v>0</v>
      </c>
      <c r="D276" s="302"/>
      <c r="E276" s="303"/>
      <c r="G276" s="26"/>
      <c r="H276" s="27"/>
    </row>
    <row r="277" spans="1:8" ht="14" hidden="1" x14ac:dyDescent="0.2">
      <c r="A277" s="192"/>
      <c r="B277" s="194"/>
      <c r="C277" s="302">
        <f t="shared" si="6"/>
        <v>0</v>
      </c>
      <c r="D277" s="302"/>
      <c r="E277" s="303"/>
      <c r="G277" s="26"/>
      <c r="H277" s="27"/>
    </row>
    <row r="278" spans="1:8" ht="14" hidden="1" x14ac:dyDescent="0.2">
      <c r="A278" s="192"/>
      <c r="B278" s="194"/>
      <c r="C278" s="302">
        <f t="shared" si="6"/>
        <v>0</v>
      </c>
      <c r="D278" s="302"/>
      <c r="E278" s="303"/>
      <c r="G278" s="26"/>
      <c r="H278" s="27"/>
    </row>
    <row r="279" spans="1:8" ht="14" hidden="1" x14ac:dyDescent="0.2">
      <c r="A279" s="192"/>
      <c r="B279" s="194"/>
      <c r="C279" s="302">
        <f t="shared" si="6"/>
        <v>0</v>
      </c>
      <c r="D279" s="302"/>
      <c r="E279" s="303"/>
      <c r="G279" s="26"/>
      <c r="H279" s="27"/>
    </row>
    <row r="280" spans="1:8" ht="14" hidden="1" x14ac:dyDescent="0.2">
      <c r="A280" s="192"/>
      <c r="B280" s="194"/>
      <c r="C280" s="302">
        <f t="shared" si="6"/>
        <v>0</v>
      </c>
      <c r="D280" s="302"/>
      <c r="E280" s="303"/>
      <c r="G280" s="26"/>
      <c r="H280" s="27"/>
    </row>
    <row r="281" spans="1:8" ht="14" hidden="1" x14ac:dyDescent="0.2">
      <c r="A281" s="192"/>
      <c r="B281" s="194"/>
      <c r="C281" s="302">
        <f t="shared" si="6"/>
        <v>0</v>
      </c>
      <c r="D281" s="302"/>
      <c r="E281" s="303"/>
      <c r="G281" s="26"/>
      <c r="H281" s="27"/>
    </row>
    <row r="282" spans="1:8" ht="14" hidden="1" x14ac:dyDescent="0.2">
      <c r="A282" s="192"/>
      <c r="B282" s="194"/>
      <c r="C282" s="302">
        <f t="shared" si="6"/>
        <v>0</v>
      </c>
      <c r="D282" s="302"/>
      <c r="E282" s="303"/>
      <c r="G282" s="26"/>
      <c r="H282" s="27"/>
    </row>
    <row r="283" spans="1:8" ht="14" hidden="1" x14ac:dyDescent="0.2">
      <c r="A283" s="192"/>
      <c r="B283" s="194"/>
      <c r="C283" s="302">
        <f t="shared" si="6"/>
        <v>0</v>
      </c>
      <c r="D283" s="302"/>
      <c r="E283" s="303"/>
      <c r="G283" s="26"/>
      <c r="H283" s="27"/>
    </row>
    <row r="284" spans="1:8" ht="14" hidden="1" x14ac:dyDescent="0.2">
      <c r="A284" s="192"/>
      <c r="B284" s="194"/>
      <c r="C284" s="302">
        <f t="shared" si="6"/>
        <v>0</v>
      </c>
      <c r="D284" s="302"/>
      <c r="E284" s="303"/>
      <c r="G284" s="26"/>
      <c r="H284" s="27"/>
    </row>
    <row r="285" spans="1:8" ht="14" hidden="1" x14ac:dyDescent="0.2">
      <c r="A285" s="192"/>
      <c r="B285" s="194"/>
      <c r="C285" s="302">
        <f t="shared" si="6"/>
        <v>0</v>
      </c>
      <c r="D285" s="302"/>
      <c r="E285" s="303"/>
      <c r="G285" s="26"/>
      <c r="H285" s="27"/>
    </row>
    <row r="286" spans="1:8" ht="14" hidden="1" x14ac:dyDescent="0.2">
      <c r="A286" s="192"/>
      <c r="B286" s="194"/>
      <c r="C286" s="302">
        <f t="shared" si="6"/>
        <v>0</v>
      </c>
      <c r="D286" s="302"/>
      <c r="E286" s="303"/>
      <c r="G286" s="26"/>
      <c r="H286" s="27"/>
    </row>
    <row r="287" spans="1:8" ht="14" hidden="1" x14ac:dyDescent="0.2">
      <c r="A287" s="192"/>
      <c r="B287" s="194"/>
      <c r="C287" s="302">
        <f t="shared" si="6"/>
        <v>0</v>
      </c>
      <c r="D287" s="302"/>
      <c r="E287" s="303"/>
      <c r="G287" s="26"/>
      <c r="H287" s="27"/>
    </row>
    <row r="288" spans="1:8" ht="14" hidden="1" x14ac:dyDescent="0.2">
      <c r="A288" s="192"/>
      <c r="B288" s="194"/>
      <c r="C288" s="302">
        <f t="shared" si="6"/>
        <v>0</v>
      </c>
      <c r="D288" s="302"/>
      <c r="E288" s="303"/>
      <c r="G288" s="26"/>
      <c r="H288" s="27"/>
    </row>
    <row r="289" spans="1:8" ht="14" hidden="1" x14ac:dyDescent="0.2">
      <c r="A289" s="192"/>
      <c r="B289" s="194"/>
      <c r="C289" s="302">
        <f t="shared" si="6"/>
        <v>0</v>
      </c>
      <c r="D289" s="302"/>
      <c r="E289" s="303"/>
      <c r="G289" s="26"/>
      <c r="H289" s="27"/>
    </row>
    <row r="290" spans="1:8" ht="14" hidden="1" x14ac:dyDescent="0.2">
      <c r="A290" s="192"/>
      <c r="B290" s="194"/>
      <c r="C290" s="302">
        <f t="shared" si="6"/>
        <v>0</v>
      </c>
      <c r="D290" s="302"/>
      <c r="E290" s="303"/>
      <c r="G290" s="26"/>
      <c r="H290" s="27"/>
    </row>
    <row r="291" spans="1:8" ht="14" hidden="1" x14ac:dyDescent="0.2">
      <c r="A291" s="192"/>
      <c r="B291" s="194"/>
      <c r="C291" s="302">
        <f t="shared" si="6"/>
        <v>0</v>
      </c>
      <c r="D291" s="302"/>
      <c r="E291" s="303"/>
      <c r="G291" s="26"/>
      <c r="H291" s="27"/>
    </row>
    <row r="292" spans="1:8" ht="14" hidden="1" x14ac:dyDescent="0.2">
      <c r="A292" s="192"/>
      <c r="B292" s="194"/>
      <c r="C292" s="302">
        <f t="shared" si="6"/>
        <v>0</v>
      </c>
      <c r="D292" s="302"/>
      <c r="E292" s="303"/>
      <c r="G292" s="26"/>
      <c r="H292" s="27"/>
    </row>
    <row r="293" spans="1:8" ht="14" hidden="1" x14ac:dyDescent="0.2">
      <c r="A293" s="192"/>
      <c r="B293" s="194"/>
      <c r="C293" s="302">
        <f t="shared" si="6"/>
        <v>0</v>
      </c>
      <c r="D293" s="302"/>
      <c r="E293" s="303"/>
      <c r="G293" s="26"/>
      <c r="H293" s="27"/>
    </row>
    <row r="294" spans="1:8" ht="14" hidden="1" x14ac:dyDescent="0.2">
      <c r="A294" s="192"/>
      <c r="B294" s="194"/>
      <c r="C294" s="302">
        <f t="shared" si="6"/>
        <v>0</v>
      </c>
      <c r="D294" s="302"/>
      <c r="E294" s="303"/>
      <c r="G294" s="26"/>
      <c r="H294" s="27"/>
    </row>
    <row r="295" spans="1:8" ht="14" hidden="1" x14ac:dyDescent="0.2">
      <c r="A295" s="192"/>
      <c r="B295" s="194"/>
      <c r="C295" s="302">
        <f t="shared" si="6"/>
        <v>0</v>
      </c>
      <c r="D295" s="302"/>
      <c r="E295" s="303"/>
      <c r="G295" s="26"/>
      <c r="H295" s="27"/>
    </row>
    <row r="296" spans="1:8" ht="14" hidden="1" x14ac:dyDescent="0.2">
      <c r="A296" s="192"/>
      <c r="B296" s="194"/>
      <c r="C296" s="302">
        <f t="shared" si="6"/>
        <v>0</v>
      </c>
      <c r="D296" s="302"/>
      <c r="E296" s="303"/>
      <c r="G296" s="26"/>
      <c r="H296" s="27"/>
    </row>
    <row r="297" spans="1:8" ht="14" hidden="1" x14ac:dyDescent="0.2">
      <c r="A297" s="192"/>
      <c r="B297" s="194"/>
      <c r="C297" s="302">
        <f t="shared" si="6"/>
        <v>0</v>
      </c>
      <c r="D297" s="302"/>
      <c r="E297" s="303"/>
      <c r="G297" s="26"/>
      <c r="H297" s="27"/>
    </row>
    <row r="298" spans="1:8" ht="14" hidden="1" x14ac:dyDescent="0.2">
      <c r="A298" s="192"/>
      <c r="B298" s="194"/>
      <c r="C298" s="302">
        <f t="shared" si="6"/>
        <v>0</v>
      </c>
      <c r="D298" s="302"/>
      <c r="E298" s="303"/>
      <c r="G298" s="26"/>
      <c r="H298" s="27"/>
    </row>
    <row r="299" spans="1:8" ht="14" hidden="1" x14ac:dyDescent="0.2">
      <c r="A299" s="192"/>
      <c r="B299" s="193"/>
      <c r="C299" s="302">
        <f t="shared" si="6"/>
        <v>0</v>
      </c>
      <c r="D299" s="302"/>
      <c r="E299" s="303"/>
      <c r="G299" s="26"/>
      <c r="H299" s="27"/>
    </row>
    <row r="300" spans="1:8" ht="14" hidden="1" x14ac:dyDescent="0.2">
      <c r="A300" s="189"/>
      <c r="B300" s="190"/>
      <c r="C300" s="302">
        <f t="shared" si="6"/>
        <v>0</v>
      </c>
      <c r="D300" s="302"/>
      <c r="E300" s="303"/>
      <c r="G300" s="26"/>
      <c r="H300" s="27"/>
    </row>
    <row r="301" spans="1:8" ht="14" hidden="1" x14ac:dyDescent="0.2">
      <c r="A301" s="191"/>
      <c r="B301" s="190"/>
      <c r="C301" s="302">
        <f t="shared" si="6"/>
        <v>0</v>
      </c>
      <c r="D301" s="302"/>
      <c r="E301" s="303"/>
      <c r="G301" s="26"/>
      <c r="H301" s="27"/>
    </row>
    <row r="302" spans="1:8" ht="14" hidden="1" x14ac:dyDescent="0.2">
      <c r="A302" s="191"/>
      <c r="B302" s="193"/>
      <c r="C302" s="302">
        <f t="shared" ref="C302:C341" si="7">+G302+H302</f>
        <v>0</v>
      </c>
      <c r="D302" s="302"/>
      <c r="E302" s="303"/>
      <c r="G302" s="26"/>
      <c r="H302" s="27"/>
    </row>
    <row r="303" spans="1:8" ht="14" hidden="1" x14ac:dyDescent="0.2">
      <c r="A303" s="191"/>
      <c r="B303" s="193"/>
      <c r="C303" s="302">
        <f t="shared" si="7"/>
        <v>0</v>
      </c>
      <c r="D303" s="302"/>
      <c r="E303" s="303"/>
      <c r="G303" s="26"/>
      <c r="H303" s="27"/>
    </row>
    <row r="304" spans="1:8" ht="14" hidden="1" x14ac:dyDescent="0.2">
      <c r="A304" s="191"/>
      <c r="B304" s="193"/>
      <c r="C304" s="302">
        <f t="shared" si="7"/>
        <v>0</v>
      </c>
      <c r="D304" s="302"/>
      <c r="E304" s="303"/>
      <c r="G304" s="26"/>
      <c r="H304" s="27"/>
    </row>
    <row r="305" spans="1:8" ht="14" hidden="1" x14ac:dyDescent="0.2">
      <c r="A305" s="191"/>
      <c r="B305" s="193"/>
      <c r="C305" s="302">
        <f t="shared" si="7"/>
        <v>0</v>
      </c>
      <c r="D305" s="302"/>
      <c r="E305" s="303"/>
      <c r="G305" s="26"/>
      <c r="H305" s="27"/>
    </row>
    <row r="306" spans="1:8" ht="14" hidden="1" x14ac:dyDescent="0.2">
      <c r="A306" s="191"/>
      <c r="B306" s="193"/>
      <c r="C306" s="302">
        <f t="shared" si="7"/>
        <v>0</v>
      </c>
      <c r="D306" s="302"/>
      <c r="E306" s="303"/>
      <c r="G306" s="26"/>
      <c r="H306" s="27"/>
    </row>
    <row r="307" spans="1:8" ht="14" hidden="1" x14ac:dyDescent="0.2">
      <c r="A307" s="191"/>
      <c r="B307" s="193"/>
      <c r="C307" s="302">
        <f t="shared" si="7"/>
        <v>0</v>
      </c>
      <c r="D307" s="302"/>
      <c r="E307" s="303"/>
      <c r="G307" s="26"/>
      <c r="H307" s="27"/>
    </row>
    <row r="308" spans="1:8" ht="14" hidden="1" x14ac:dyDescent="0.2">
      <c r="A308" s="98"/>
      <c r="B308" s="194"/>
      <c r="C308" s="302">
        <f t="shared" si="7"/>
        <v>0</v>
      </c>
      <c r="D308" s="302"/>
      <c r="E308" s="303"/>
      <c r="G308" s="26"/>
      <c r="H308" s="27"/>
    </row>
    <row r="309" spans="1:8" ht="14" hidden="1" x14ac:dyDescent="0.2">
      <c r="A309" s="98"/>
      <c r="B309" s="194"/>
      <c r="C309" s="302">
        <f t="shared" si="7"/>
        <v>0</v>
      </c>
      <c r="D309" s="302"/>
      <c r="E309" s="303"/>
      <c r="G309" s="26"/>
      <c r="H309" s="27"/>
    </row>
    <row r="310" spans="1:8" ht="14" hidden="1" x14ac:dyDescent="0.2">
      <c r="A310" s="98"/>
      <c r="B310" s="194"/>
      <c r="C310" s="302">
        <f t="shared" si="7"/>
        <v>0</v>
      </c>
      <c r="D310" s="302"/>
      <c r="E310" s="303"/>
      <c r="G310" s="26"/>
      <c r="H310" s="27"/>
    </row>
    <row r="311" spans="1:8" ht="14" hidden="1" x14ac:dyDescent="0.2">
      <c r="A311" s="98"/>
      <c r="B311" s="194"/>
      <c r="C311" s="302">
        <f t="shared" si="7"/>
        <v>0</v>
      </c>
      <c r="D311" s="302"/>
      <c r="E311" s="303"/>
      <c r="G311" s="26"/>
      <c r="H311" s="27"/>
    </row>
    <row r="312" spans="1:8" ht="14" hidden="1" x14ac:dyDescent="0.2">
      <c r="A312" s="98"/>
      <c r="B312" s="194"/>
      <c r="C312" s="302">
        <f t="shared" si="7"/>
        <v>0</v>
      </c>
      <c r="D312" s="302"/>
      <c r="E312" s="303"/>
      <c r="G312" s="26"/>
      <c r="H312" s="27"/>
    </row>
    <row r="313" spans="1:8" ht="14" hidden="1" x14ac:dyDescent="0.2">
      <c r="A313" s="98"/>
      <c r="B313" s="194"/>
      <c r="C313" s="302">
        <f t="shared" si="7"/>
        <v>0</v>
      </c>
      <c r="D313" s="302"/>
      <c r="E313" s="303"/>
      <c r="G313" s="26"/>
      <c r="H313" s="27"/>
    </row>
    <row r="314" spans="1:8" ht="14" hidden="1" x14ac:dyDescent="0.2">
      <c r="A314" s="98"/>
      <c r="B314" s="194"/>
      <c r="C314" s="302">
        <f t="shared" si="7"/>
        <v>0</v>
      </c>
      <c r="D314" s="302"/>
      <c r="E314" s="303"/>
      <c r="G314" s="26"/>
      <c r="H314" s="27"/>
    </row>
    <row r="315" spans="1:8" ht="14" hidden="1" x14ac:dyDescent="0.2">
      <c r="A315" s="98"/>
      <c r="B315" s="194"/>
      <c r="C315" s="302">
        <f t="shared" si="7"/>
        <v>0</v>
      </c>
      <c r="D315" s="302"/>
      <c r="E315" s="303"/>
      <c r="G315" s="26"/>
      <c r="H315" s="27"/>
    </row>
    <row r="316" spans="1:8" ht="14" hidden="1" x14ac:dyDescent="0.2">
      <c r="A316" s="98"/>
      <c r="B316" s="194"/>
      <c r="C316" s="302">
        <f t="shared" si="7"/>
        <v>0</v>
      </c>
      <c r="D316" s="302"/>
      <c r="E316" s="303"/>
      <c r="G316" s="26"/>
      <c r="H316" s="27"/>
    </row>
    <row r="317" spans="1:8" ht="14" hidden="1" x14ac:dyDescent="0.2">
      <c r="A317" s="98"/>
      <c r="B317" s="194"/>
      <c r="C317" s="302">
        <f t="shared" si="7"/>
        <v>0</v>
      </c>
      <c r="D317" s="302"/>
      <c r="E317" s="303"/>
      <c r="G317" s="26"/>
      <c r="H317" s="27"/>
    </row>
    <row r="318" spans="1:8" ht="14" hidden="1" x14ac:dyDescent="0.2">
      <c r="A318" s="192"/>
      <c r="B318" s="194"/>
      <c r="C318" s="302">
        <f t="shared" si="7"/>
        <v>0</v>
      </c>
      <c r="D318" s="302"/>
      <c r="E318" s="303"/>
      <c r="G318" s="26"/>
      <c r="H318" s="27"/>
    </row>
    <row r="319" spans="1:8" ht="14" hidden="1" x14ac:dyDescent="0.2">
      <c r="A319" s="192"/>
      <c r="B319" s="194"/>
      <c r="C319" s="302">
        <f t="shared" si="7"/>
        <v>0</v>
      </c>
      <c r="D319" s="302"/>
      <c r="E319" s="303"/>
      <c r="G319" s="26"/>
      <c r="H319" s="27"/>
    </row>
    <row r="320" spans="1:8" ht="14" hidden="1" x14ac:dyDescent="0.2">
      <c r="A320" s="192"/>
      <c r="B320" s="194"/>
      <c r="C320" s="302">
        <f t="shared" si="7"/>
        <v>0</v>
      </c>
      <c r="D320" s="302"/>
      <c r="E320" s="303"/>
      <c r="G320" s="26"/>
      <c r="H320" s="27"/>
    </row>
    <row r="321" spans="1:8" ht="14" hidden="1" x14ac:dyDescent="0.2">
      <c r="A321" s="192"/>
      <c r="B321" s="194"/>
      <c r="C321" s="302">
        <f t="shared" si="7"/>
        <v>0</v>
      </c>
      <c r="D321" s="302"/>
      <c r="E321" s="303"/>
      <c r="G321" s="26"/>
      <c r="H321" s="27"/>
    </row>
    <row r="322" spans="1:8" ht="14" hidden="1" x14ac:dyDescent="0.2">
      <c r="A322" s="192"/>
      <c r="B322" s="194"/>
      <c r="C322" s="302">
        <f t="shared" si="7"/>
        <v>0</v>
      </c>
      <c r="D322" s="302"/>
      <c r="E322" s="303"/>
      <c r="G322" s="26"/>
      <c r="H322" s="27"/>
    </row>
    <row r="323" spans="1:8" ht="14" hidden="1" x14ac:dyDescent="0.2">
      <c r="A323" s="192"/>
      <c r="B323" s="194"/>
      <c r="C323" s="302">
        <f t="shared" si="7"/>
        <v>0</v>
      </c>
      <c r="D323" s="302"/>
      <c r="E323" s="303"/>
      <c r="G323" s="26"/>
      <c r="H323" s="27"/>
    </row>
    <row r="324" spans="1:8" ht="14" hidden="1" x14ac:dyDescent="0.2">
      <c r="A324" s="192"/>
      <c r="B324" s="194"/>
      <c r="C324" s="302">
        <f t="shared" si="7"/>
        <v>0</v>
      </c>
      <c r="D324" s="302"/>
      <c r="E324" s="303"/>
      <c r="G324" s="26"/>
      <c r="H324" s="27"/>
    </row>
    <row r="325" spans="1:8" ht="14" hidden="1" x14ac:dyDescent="0.2">
      <c r="A325" s="192"/>
      <c r="B325" s="194"/>
      <c r="C325" s="302">
        <f t="shared" si="7"/>
        <v>0</v>
      </c>
      <c r="D325" s="302"/>
      <c r="E325" s="303"/>
      <c r="G325" s="26"/>
      <c r="H325" s="27"/>
    </row>
    <row r="326" spans="1:8" ht="14" hidden="1" x14ac:dyDescent="0.2">
      <c r="A326" s="192"/>
      <c r="B326" s="194"/>
      <c r="C326" s="302">
        <f t="shared" si="7"/>
        <v>0</v>
      </c>
      <c r="D326" s="302"/>
      <c r="E326" s="303"/>
      <c r="G326" s="26"/>
      <c r="H326" s="27"/>
    </row>
    <row r="327" spans="1:8" ht="14" hidden="1" x14ac:dyDescent="0.2">
      <c r="A327" s="192"/>
      <c r="B327" s="194"/>
      <c r="C327" s="302">
        <f t="shared" si="7"/>
        <v>0</v>
      </c>
      <c r="D327" s="302"/>
      <c r="E327" s="303"/>
      <c r="G327" s="26"/>
      <c r="H327" s="27"/>
    </row>
    <row r="328" spans="1:8" ht="14" hidden="1" x14ac:dyDescent="0.2">
      <c r="A328" s="192"/>
      <c r="B328" s="194"/>
      <c r="C328" s="302">
        <f t="shared" si="7"/>
        <v>0</v>
      </c>
      <c r="D328" s="302"/>
      <c r="E328" s="303"/>
      <c r="G328" s="26"/>
      <c r="H328" s="27"/>
    </row>
    <row r="329" spans="1:8" ht="14" hidden="1" x14ac:dyDescent="0.2">
      <c r="A329" s="192"/>
      <c r="B329" s="194"/>
      <c r="C329" s="302">
        <f t="shared" si="7"/>
        <v>0</v>
      </c>
      <c r="D329" s="302"/>
      <c r="E329" s="303"/>
      <c r="G329" s="26"/>
      <c r="H329" s="27"/>
    </row>
    <row r="330" spans="1:8" ht="14" hidden="1" x14ac:dyDescent="0.2">
      <c r="A330" s="192"/>
      <c r="B330" s="194"/>
      <c r="C330" s="302">
        <f t="shared" si="7"/>
        <v>0</v>
      </c>
      <c r="D330" s="302"/>
      <c r="E330" s="303"/>
      <c r="G330" s="26"/>
      <c r="H330" s="27"/>
    </row>
    <row r="331" spans="1:8" ht="14" hidden="1" x14ac:dyDescent="0.2">
      <c r="A331" s="192"/>
      <c r="B331" s="194"/>
      <c r="C331" s="302">
        <f t="shared" si="7"/>
        <v>0</v>
      </c>
      <c r="D331" s="302"/>
      <c r="E331" s="303"/>
      <c r="G331" s="26"/>
      <c r="H331" s="27"/>
    </row>
    <row r="332" spans="1:8" ht="14" hidden="1" x14ac:dyDescent="0.2">
      <c r="A332" s="192"/>
      <c r="B332" s="194"/>
      <c r="C332" s="302">
        <f t="shared" si="7"/>
        <v>0</v>
      </c>
      <c r="D332" s="302"/>
      <c r="E332" s="303"/>
      <c r="G332" s="26"/>
      <c r="H332" s="27"/>
    </row>
    <row r="333" spans="1:8" ht="14" hidden="1" x14ac:dyDescent="0.2">
      <c r="A333" s="192"/>
      <c r="B333" s="194"/>
      <c r="C333" s="302">
        <f t="shared" si="7"/>
        <v>0</v>
      </c>
      <c r="D333" s="302"/>
      <c r="E333" s="303"/>
      <c r="G333" s="26"/>
      <c r="H333" s="27"/>
    </row>
    <row r="334" spans="1:8" ht="14" hidden="1" x14ac:dyDescent="0.2">
      <c r="A334" s="192"/>
      <c r="B334" s="194"/>
      <c r="C334" s="302">
        <f t="shared" si="7"/>
        <v>0</v>
      </c>
      <c r="D334" s="302"/>
      <c r="E334" s="303"/>
      <c r="G334" s="26"/>
      <c r="H334" s="27"/>
    </row>
    <row r="335" spans="1:8" ht="14" hidden="1" x14ac:dyDescent="0.2">
      <c r="A335" s="192"/>
      <c r="B335" s="194"/>
      <c r="C335" s="302">
        <f t="shared" si="7"/>
        <v>0</v>
      </c>
      <c r="D335" s="302"/>
      <c r="E335" s="303"/>
      <c r="G335" s="26"/>
      <c r="H335" s="27"/>
    </row>
    <row r="336" spans="1:8" ht="14" hidden="1" x14ac:dyDescent="0.2">
      <c r="A336" s="192"/>
      <c r="B336" s="194"/>
      <c r="C336" s="302">
        <f t="shared" si="7"/>
        <v>0</v>
      </c>
      <c r="D336" s="302"/>
      <c r="E336" s="303"/>
      <c r="G336" s="26"/>
      <c r="H336" s="27"/>
    </row>
    <row r="337" spans="1:8" ht="14" hidden="1" x14ac:dyDescent="0.2">
      <c r="A337" s="192"/>
      <c r="B337" s="194"/>
      <c r="C337" s="302">
        <f t="shared" si="7"/>
        <v>0</v>
      </c>
      <c r="D337" s="302"/>
      <c r="E337" s="303"/>
      <c r="G337" s="26"/>
      <c r="H337" s="27"/>
    </row>
    <row r="338" spans="1:8" ht="14" hidden="1" x14ac:dyDescent="0.2">
      <c r="A338" s="192"/>
      <c r="B338" s="194"/>
      <c r="C338" s="302">
        <f t="shared" si="7"/>
        <v>0</v>
      </c>
      <c r="D338" s="302"/>
      <c r="E338" s="303"/>
      <c r="G338" s="26"/>
      <c r="H338" s="27"/>
    </row>
    <row r="339" spans="1:8" ht="14" hidden="1" x14ac:dyDescent="0.2">
      <c r="A339" s="192"/>
      <c r="B339" s="194"/>
      <c r="C339" s="302">
        <f t="shared" si="7"/>
        <v>0</v>
      </c>
      <c r="D339" s="302"/>
      <c r="E339" s="303"/>
      <c r="G339" s="26"/>
      <c r="H339" s="27"/>
    </row>
    <row r="340" spans="1:8" ht="14" hidden="1" x14ac:dyDescent="0.2">
      <c r="A340" s="192"/>
      <c r="B340" s="194"/>
      <c r="C340" s="302">
        <f t="shared" si="7"/>
        <v>0</v>
      </c>
      <c r="D340" s="302"/>
      <c r="E340" s="303"/>
      <c r="G340" s="26"/>
      <c r="H340" s="27"/>
    </row>
    <row r="341" spans="1:8" ht="14" hidden="1" x14ac:dyDescent="0.2">
      <c r="A341" s="192"/>
      <c r="B341" s="193"/>
      <c r="C341" s="302">
        <f t="shared" si="7"/>
        <v>0</v>
      </c>
      <c r="D341" s="302"/>
      <c r="E341" s="303"/>
      <c r="G341" s="26"/>
      <c r="H341" s="27"/>
    </row>
    <row r="342" spans="1:8" ht="14" hidden="1" x14ac:dyDescent="0.2">
      <c r="A342" s="189"/>
      <c r="B342" s="190"/>
      <c r="C342" s="302">
        <f t="shared" ref="C342:C405" si="8">+G342+H342</f>
        <v>0</v>
      </c>
      <c r="D342" s="302"/>
      <c r="E342" s="303"/>
      <c r="G342" s="26"/>
      <c r="H342" s="27"/>
    </row>
    <row r="343" spans="1:8" ht="14" hidden="1" x14ac:dyDescent="0.2">
      <c r="A343" s="191"/>
      <c r="B343" s="190"/>
      <c r="C343" s="302">
        <f t="shared" si="8"/>
        <v>0</v>
      </c>
      <c r="D343" s="302"/>
      <c r="E343" s="303"/>
      <c r="G343" s="26"/>
      <c r="H343" s="27"/>
    </row>
    <row r="344" spans="1:8" ht="14" hidden="1" x14ac:dyDescent="0.2">
      <c r="A344" s="191"/>
      <c r="B344" s="193"/>
      <c r="C344" s="302">
        <f t="shared" si="8"/>
        <v>0</v>
      </c>
      <c r="D344" s="302"/>
      <c r="E344" s="303"/>
      <c r="G344" s="26"/>
      <c r="H344" s="27"/>
    </row>
    <row r="345" spans="1:8" ht="14" hidden="1" x14ac:dyDescent="0.2">
      <c r="A345" s="191"/>
      <c r="B345" s="193"/>
      <c r="C345" s="302">
        <f t="shared" si="8"/>
        <v>0</v>
      </c>
      <c r="D345" s="302"/>
      <c r="E345" s="303"/>
      <c r="G345" s="26"/>
      <c r="H345" s="27"/>
    </row>
    <row r="346" spans="1:8" ht="14" hidden="1" x14ac:dyDescent="0.2">
      <c r="A346" s="191"/>
      <c r="B346" s="193"/>
      <c r="C346" s="302">
        <f t="shared" si="8"/>
        <v>0</v>
      </c>
      <c r="D346" s="302"/>
      <c r="E346" s="303"/>
      <c r="G346" s="26"/>
      <c r="H346" s="27"/>
    </row>
    <row r="347" spans="1:8" ht="14" hidden="1" x14ac:dyDescent="0.2">
      <c r="A347" s="191"/>
      <c r="B347" s="193"/>
      <c r="C347" s="302">
        <f t="shared" si="8"/>
        <v>0</v>
      </c>
      <c r="D347" s="302"/>
      <c r="E347" s="303"/>
      <c r="G347" s="26"/>
      <c r="H347" s="27"/>
    </row>
    <row r="348" spans="1:8" ht="14" hidden="1" x14ac:dyDescent="0.2">
      <c r="A348" s="191"/>
      <c r="B348" s="193"/>
      <c r="C348" s="302">
        <f t="shared" si="8"/>
        <v>0</v>
      </c>
      <c r="D348" s="302"/>
      <c r="E348" s="303"/>
      <c r="G348" s="26"/>
      <c r="H348" s="27"/>
    </row>
    <row r="349" spans="1:8" ht="14" hidden="1" x14ac:dyDescent="0.2">
      <c r="A349" s="191"/>
      <c r="B349" s="193"/>
      <c r="C349" s="302">
        <f t="shared" si="8"/>
        <v>0</v>
      </c>
      <c r="D349" s="302"/>
      <c r="E349" s="303"/>
      <c r="G349" s="26"/>
      <c r="H349" s="27"/>
    </row>
    <row r="350" spans="1:8" ht="14" hidden="1" x14ac:dyDescent="0.2">
      <c r="A350" s="98"/>
      <c r="B350" s="194"/>
      <c r="C350" s="302">
        <f t="shared" si="8"/>
        <v>0</v>
      </c>
      <c r="D350" s="302"/>
      <c r="E350" s="303"/>
      <c r="G350" s="26"/>
      <c r="H350" s="27"/>
    </row>
    <row r="351" spans="1:8" ht="14" hidden="1" x14ac:dyDescent="0.2">
      <c r="A351" s="98"/>
      <c r="B351" s="194"/>
      <c r="C351" s="302">
        <f t="shared" si="8"/>
        <v>0</v>
      </c>
      <c r="D351" s="302"/>
      <c r="E351" s="303"/>
      <c r="G351" s="26"/>
      <c r="H351" s="27"/>
    </row>
    <row r="352" spans="1:8" ht="14" hidden="1" x14ac:dyDescent="0.2">
      <c r="A352" s="98"/>
      <c r="B352" s="194"/>
      <c r="C352" s="302">
        <f t="shared" si="8"/>
        <v>0</v>
      </c>
      <c r="D352" s="302"/>
      <c r="E352" s="303"/>
      <c r="G352" s="26"/>
      <c r="H352" s="27"/>
    </row>
    <row r="353" spans="1:8" ht="14" hidden="1" x14ac:dyDescent="0.2">
      <c r="A353" s="98"/>
      <c r="B353" s="194"/>
      <c r="C353" s="302">
        <f t="shared" si="8"/>
        <v>0</v>
      </c>
      <c r="D353" s="302"/>
      <c r="E353" s="303"/>
      <c r="G353" s="26"/>
      <c r="H353" s="27"/>
    </row>
    <row r="354" spans="1:8" ht="14" hidden="1" x14ac:dyDescent="0.2">
      <c r="A354" s="98"/>
      <c r="B354" s="194"/>
      <c r="C354" s="302">
        <f t="shared" si="8"/>
        <v>0</v>
      </c>
      <c r="D354" s="302"/>
      <c r="E354" s="303"/>
      <c r="G354" s="26"/>
      <c r="H354" s="27"/>
    </row>
    <row r="355" spans="1:8" ht="14" hidden="1" x14ac:dyDescent="0.2">
      <c r="A355" s="98"/>
      <c r="B355" s="194"/>
      <c r="C355" s="302">
        <f t="shared" si="8"/>
        <v>0</v>
      </c>
      <c r="D355" s="302"/>
      <c r="E355" s="303"/>
      <c r="G355" s="26"/>
      <c r="H355" s="27"/>
    </row>
    <row r="356" spans="1:8" ht="14" hidden="1" x14ac:dyDescent="0.2">
      <c r="A356" s="98"/>
      <c r="B356" s="194"/>
      <c r="C356" s="302">
        <f t="shared" si="8"/>
        <v>0</v>
      </c>
      <c r="D356" s="302"/>
      <c r="E356" s="303"/>
      <c r="G356" s="26"/>
      <c r="H356" s="27"/>
    </row>
    <row r="357" spans="1:8" ht="14" hidden="1" x14ac:dyDescent="0.2">
      <c r="A357" s="98"/>
      <c r="B357" s="194"/>
      <c r="C357" s="302">
        <f t="shared" si="8"/>
        <v>0</v>
      </c>
      <c r="D357" s="302"/>
      <c r="E357" s="303"/>
      <c r="G357" s="26"/>
      <c r="H357" s="27"/>
    </row>
    <row r="358" spans="1:8" ht="14" hidden="1" x14ac:dyDescent="0.2">
      <c r="A358" s="98"/>
      <c r="B358" s="194"/>
      <c r="C358" s="302">
        <f t="shared" si="8"/>
        <v>0</v>
      </c>
      <c r="D358" s="302"/>
      <c r="E358" s="303"/>
      <c r="G358" s="26"/>
      <c r="H358" s="27"/>
    </row>
    <row r="359" spans="1:8" ht="14" hidden="1" x14ac:dyDescent="0.2">
      <c r="A359" s="98"/>
      <c r="B359" s="194"/>
      <c r="C359" s="302">
        <f t="shared" si="8"/>
        <v>0</v>
      </c>
      <c r="D359" s="302"/>
      <c r="E359" s="303"/>
      <c r="G359" s="26"/>
      <c r="H359" s="27"/>
    </row>
    <row r="360" spans="1:8" ht="14" hidden="1" x14ac:dyDescent="0.2">
      <c r="A360" s="192"/>
      <c r="B360" s="194"/>
      <c r="C360" s="302">
        <f t="shared" si="8"/>
        <v>0</v>
      </c>
      <c r="D360" s="302"/>
      <c r="E360" s="303"/>
      <c r="G360" s="26"/>
      <c r="H360" s="27"/>
    </row>
    <row r="361" spans="1:8" ht="14" hidden="1" x14ac:dyDescent="0.2">
      <c r="A361" s="192"/>
      <c r="B361" s="194"/>
      <c r="C361" s="302">
        <f t="shared" si="8"/>
        <v>0</v>
      </c>
      <c r="D361" s="302"/>
      <c r="E361" s="303"/>
      <c r="G361" s="26"/>
      <c r="H361" s="27"/>
    </row>
    <row r="362" spans="1:8" ht="14" hidden="1" x14ac:dyDescent="0.2">
      <c r="A362" s="192"/>
      <c r="B362" s="194"/>
      <c r="C362" s="302">
        <f t="shared" si="8"/>
        <v>0</v>
      </c>
      <c r="D362" s="302"/>
      <c r="E362" s="303"/>
      <c r="G362" s="26"/>
      <c r="H362" s="27"/>
    </row>
    <row r="363" spans="1:8" ht="14" hidden="1" x14ac:dyDescent="0.2">
      <c r="A363" s="192"/>
      <c r="B363" s="194"/>
      <c r="C363" s="302">
        <f t="shared" si="8"/>
        <v>0</v>
      </c>
      <c r="D363" s="302"/>
      <c r="E363" s="303"/>
      <c r="G363" s="26"/>
      <c r="H363" s="27"/>
    </row>
    <row r="364" spans="1:8" ht="14" hidden="1" x14ac:dyDescent="0.2">
      <c r="A364" s="192"/>
      <c r="B364" s="194"/>
      <c r="C364" s="302">
        <f t="shared" si="8"/>
        <v>0</v>
      </c>
      <c r="D364" s="302"/>
      <c r="E364" s="303"/>
      <c r="G364" s="26"/>
      <c r="H364" s="27"/>
    </row>
    <row r="365" spans="1:8" ht="14" hidden="1" x14ac:dyDescent="0.2">
      <c r="A365" s="192"/>
      <c r="B365" s="194"/>
      <c r="C365" s="302">
        <f t="shared" si="8"/>
        <v>0</v>
      </c>
      <c r="D365" s="302"/>
      <c r="E365" s="303"/>
      <c r="G365" s="26"/>
      <c r="H365" s="27"/>
    </row>
    <row r="366" spans="1:8" ht="14" hidden="1" x14ac:dyDescent="0.2">
      <c r="A366" s="192"/>
      <c r="B366" s="194"/>
      <c r="C366" s="302">
        <f t="shared" si="8"/>
        <v>0</v>
      </c>
      <c r="D366" s="302"/>
      <c r="E366" s="303"/>
      <c r="G366" s="26"/>
      <c r="H366" s="27"/>
    </row>
    <row r="367" spans="1:8" ht="14" hidden="1" x14ac:dyDescent="0.2">
      <c r="A367" s="192"/>
      <c r="B367" s="194"/>
      <c r="C367" s="302">
        <f t="shared" si="8"/>
        <v>0</v>
      </c>
      <c r="D367" s="302"/>
      <c r="E367" s="303"/>
      <c r="G367" s="26"/>
      <c r="H367" s="27"/>
    </row>
    <row r="368" spans="1:8" ht="14" hidden="1" x14ac:dyDescent="0.2">
      <c r="A368" s="192"/>
      <c r="B368" s="194"/>
      <c r="C368" s="302">
        <f t="shared" si="8"/>
        <v>0</v>
      </c>
      <c r="D368" s="302"/>
      <c r="E368" s="303"/>
      <c r="G368" s="26"/>
      <c r="H368" s="27"/>
    </row>
    <row r="369" spans="1:8" ht="14" hidden="1" x14ac:dyDescent="0.2">
      <c r="A369" s="192"/>
      <c r="B369" s="194"/>
      <c r="C369" s="302">
        <f t="shared" si="8"/>
        <v>0</v>
      </c>
      <c r="D369" s="302"/>
      <c r="E369" s="303"/>
      <c r="G369" s="26"/>
      <c r="H369" s="27"/>
    </row>
    <row r="370" spans="1:8" ht="14" hidden="1" x14ac:dyDescent="0.2">
      <c r="A370" s="192"/>
      <c r="B370" s="194"/>
      <c r="C370" s="302">
        <f t="shared" si="8"/>
        <v>0</v>
      </c>
      <c r="D370" s="302"/>
      <c r="E370" s="303"/>
      <c r="G370" s="26"/>
      <c r="H370" s="27"/>
    </row>
    <row r="371" spans="1:8" ht="14" hidden="1" x14ac:dyDescent="0.2">
      <c r="A371" s="192"/>
      <c r="B371" s="194"/>
      <c r="C371" s="302">
        <f t="shared" si="8"/>
        <v>0</v>
      </c>
      <c r="D371" s="302"/>
      <c r="E371" s="303"/>
      <c r="G371" s="26"/>
      <c r="H371" s="27"/>
    </row>
    <row r="372" spans="1:8" ht="14" hidden="1" x14ac:dyDescent="0.2">
      <c r="A372" s="192"/>
      <c r="B372" s="194"/>
      <c r="C372" s="302">
        <f t="shared" si="8"/>
        <v>0</v>
      </c>
      <c r="D372" s="302"/>
      <c r="E372" s="303"/>
      <c r="G372" s="26"/>
      <c r="H372" s="27"/>
    </row>
    <row r="373" spans="1:8" ht="14" hidden="1" x14ac:dyDescent="0.2">
      <c r="A373" s="192"/>
      <c r="B373" s="194"/>
      <c r="C373" s="302">
        <f t="shared" si="8"/>
        <v>0</v>
      </c>
      <c r="D373" s="302"/>
      <c r="E373" s="303"/>
      <c r="G373" s="26"/>
      <c r="H373" s="27"/>
    </row>
    <row r="374" spans="1:8" ht="14" hidden="1" x14ac:dyDescent="0.2">
      <c r="A374" s="192"/>
      <c r="B374" s="194"/>
      <c r="C374" s="302">
        <f t="shared" si="8"/>
        <v>0</v>
      </c>
      <c r="D374" s="302"/>
      <c r="E374" s="303"/>
      <c r="G374" s="26"/>
      <c r="H374" s="27"/>
    </row>
    <row r="375" spans="1:8" ht="14" hidden="1" x14ac:dyDescent="0.2">
      <c r="A375" s="192"/>
      <c r="B375" s="194"/>
      <c r="C375" s="302">
        <f t="shared" si="8"/>
        <v>0</v>
      </c>
      <c r="D375" s="302"/>
      <c r="E375" s="303"/>
      <c r="G375" s="26"/>
      <c r="H375" s="27"/>
    </row>
    <row r="376" spans="1:8" ht="14" hidden="1" x14ac:dyDescent="0.2">
      <c r="A376" s="192"/>
      <c r="B376" s="194"/>
      <c r="C376" s="302">
        <f t="shared" si="8"/>
        <v>0</v>
      </c>
      <c r="D376" s="302"/>
      <c r="E376" s="303"/>
      <c r="G376" s="26"/>
      <c r="H376" s="27"/>
    </row>
    <row r="377" spans="1:8" ht="14" hidden="1" x14ac:dyDescent="0.2">
      <c r="A377" s="192"/>
      <c r="B377" s="194"/>
      <c r="C377" s="302">
        <f t="shared" si="8"/>
        <v>0</v>
      </c>
      <c r="D377" s="302"/>
      <c r="E377" s="303"/>
      <c r="G377" s="26"/>
      <c r="H377" s="27"/>
    </row>
    <row r="378" spans="1:8" ht="14" hidden="1" x14ac:dyDescent="0.2">
      <c r="A378" s="192"/>
      <c r="B378" s="194"/>
      <c r="C378" s="302">
        <f t="shared" si="8"/>
        <v>0</v>
      </c>
      <c r="D378" s="302"/>
      <c r="E378" s="303"/>
      <c r="G378" s="26"/>
      <c r="H378" s="27"/>
    </row>
    <row r="379" spans="1:8" ht="14" hidden="1" x14ac:dyDescent="0.2">
      <c r="A379" s="192"/>
      <c r="B379" s="194"/>
      <c r="C379" s="302">
        <f t="shared" si="8"/>
        <v>0</v>
      </c>
      <c r="D379" s="302"/>
      <c r="E379" s="303"/>
      <c r="G379" s="26"/>
      <c r="H379" s="27"/>
    </row>
    <row r="380" spans="1:8" ht="14" hidden="1" x14ac:dyDescent="0.2">
      <c r="A380" s="192"/>
      <c r="B380" s="194"/>
      <c r="C380" s="302">
        <f t="shared" si="8"/>
        <v>0</v>
      </c>
      <c r="D380" s="302"/>
      <c r="E380" s="303"/>
      <c r="G380" s="26"/>
      <c r="H380" s="27"/>
    </row>
    <row r="381" spans="1:8" ht="14" hidden="1" x14ac:dyDescent="0.2">
      <c r="A381" s="192"/>
      <c r="B381" s="194"/>
      <c r="C381" s="302">
        <f t="shared" si="8"/>
        <v>0</v>
      </c>
      <c r="D381" s="302"/>
      <c r="E381" s="303"/>
      <c r="G381" s="26"/>
      <c r="H381" s="27"/>
    </row>
    <row r="382" spans="1:8" ht="14" hidden="1" x14ac:dyDescent="0.2">
      <c r="A382" s="192"/>
      <c r="B382" s="194"/>
      <c r="C382" s="302">
        <f t="shared" si="8"/>
        <v>0</v>
      </c>
      <c r="D382" s="302"/>
      <c r="E382" s="303"/>
      <c r="G382" s="26"/>
      <c r="H382" s="27"/>
    </row>
    <row r="383" spans="1:8" ht="14" hidden="1" x14ac:dyDescent="0.2">
      <c r="A383" s="192"/>
      <c r="B383" s="193"/>
      <c r="C383" s="302">
        <f t="shared" si="8"/>
        <v>0</v>
      </c>
      <c r="D383" s="302"/>
      <c r="E383" s="303"/>
      <c r="G383" s="26"/>
      <c r="H383" s="27"/>
    </row>
    <row r="384" spans="1:8" ht="14" hidden="1" x14ac:dyDescent="0.2">
      <c r="A384" s="189"/>
      <c r="B384" s="190"/>
      <c r="C384" s="302">
        <f t="shared" si="8"/>
        <v>0</v>
      </c>
      <c r="D384" s="302"/>
      <c r="E384" s="303"/>
      <c r="G384" s="26"/>
      <c r="H384" s="27"/>
    </row>
    <row r="385" spans="1:8" ht="14" hidden="1" x14ac:dyDescent="0.2">
      <c r="A385" s="191"/>
      <c r="B385" s="190"/>
      <c r="C385" s="302">
        <f t="shared" si="8"/>
        <v>0</v>
      </c>
      <c r="D385" s="302"/>
      <c r="E385" s="303"/>
      <c r="G385" s="26"/>
      <c r="H385" s="27"/>
    </row>
    <row r="386" spans="1:8" ht="14" hidden="1" x14ac:dyDescent="0.2">
      <c r="A386" s="191"/>
      <c r="B386" s="193"/>
      <c r="C386" s="302">
        <f t="shared" si="8"/>
        <v>0</v>
      </c>
      <c r="D386" s="302"/>
      <c r="E386" s="303"/>
      <c r="G386" s="26"/>
      <c r="H386" s="27"/>
    </row>
    <row r="387" spans="1:8" ht="14" hidden="1" x14ac:dyDescent="0.2">
      <c r="A387" s="191"/>
      <c r="B387" s="193"/>
      <c r="C387" s="302">
        <f t="shared" si="8"/>
        <v>0</v>
      </c>
      <c r="D387" s="302"/>
      <c r="E387" s="303"/>
      <c r="G387" s="26"/>
      <c r="H387" s="27"/>
    </row>
    <row r="388" spans="1:8" ht="14" hidden="1" x14ac:dyDescent="0.2">
      <c r="A388" s="191"/>
      <c r="B388" s="193"/>
      <c r="C388" s="302">
        <f t="shared" si="8"/>
        <v>0</v>
      </c>
      <c r="D388" s="302"/>
      <c r="E388" s="303"/>
      <c r="G388" s="26"/>
      <c r="H388" s="27"/>
    </row>
    <row r="389" spans="1:8" ht="14" hidden="1" x14ac:dyDescent="0.2">
      <c r="A389" s="191"/>
      <c r="B389" s="193"/>
      <c r="C389" s="302">
        <f t="shared" si="8"/>
        <v>0</v>
      </c>
      <c r="D389" s="302"/>
      <c r="E389" s="303"/>
      <c r="G389" s="26"/>
      <c r="H389" s="27"/>
    </row>
    <row r="390" spans="1:8" ht="14" hidden="1" x14ac:dyDescent="0.2">
      <c r="A390" s="191"/>
      <c r="B390" s="193"/>
      <c r="C390" s="302">
        <f t="shared" si="8"/>
        <v>0</v>
      </c>
      <c r="D390" s="302"/>
      <c r="E390" s="303"/>
      <c r="G390" s="26"/>
      <c r="H390" s="27"/>
    </row>
    <row r="391" spans="1:8" ht="14" hidden="1" x14ac:dyDescent="0.2">
      <c r="A391" s="191"/>
      <c r="B391" s="193"/>
      <c r="C391" s="302">
        <f t="shared" si="8"/>
        <v>0</v>
      </c>
      <c r="D391" s="302"/>
      <c r="E391" s="303"/>
      <c r="G391" s="26"/>
      <c r="H391" s="27"/>
    </row>
    <row r="392" spans="1:8" ht="14" hidden="1" x14ac:dyDescent="0.2">
      <c r="A392" s="98"/>
      <c r="B392" s="194"/>
      <c r="C392" s="302">
        <f t="shared" si="8"/>
        <v>0</v>
      </c>
      <c r="D392" s="302"/>
      <c r="E392" s="303"/>
      <c r="G392" s="26"/>
      <c r="H392" s="27"/>
    </row>
    <row r="393" spans="1:8" ht="14" hidden="1" x14ac:dyDescent="0.2">
      <c r="A393" s="98"/>
      <c r="B393" s="194"/>
      <c r="C393" s="302">
        <f t="shared" si="8"/>
        <v>0</v>
      </c>
      <c r="D393" s="302"/>
      <c r="E393" s="303"/>
      <c r="G393" s="26"/>
      <c r="H393" s="27"/>
    </row>
    <row r="394" spans="1:8" ht="14" hidden="1" x14ac:dyDescent="0.2">
      <c r="A394" s="98"/>
      <c r="B394" s="194"/>
      <c r="C394" s="302">
        <f t="shared" si="8"/>
        <v>0</v>
      </c>
      <c r="D394" s="302"/>
      <c r="E394" s="303"/>
      <c r="G394" s="26"/>
      <c r="H394" s="27"/>
    </row>
    <row r="395" spans="1:8" ht="14" hidden="1" x14ac:dyDescent="0.2">
      <c r="A395" s="98"/>
      <c r="B395" s="194"/>
      <c r="C395" s="302">
        <f t="shared" si="8"/>
        <v>0</v>
      </c>
      <c r="D395" s="302"/>
      <c r="E395" s="303"/>
      <c r="G395" s="26"/>
      <c r="H395" s="27"/>
    </row>
    <row r="396" spans="1:8" ht="14" hidden="1" x14ac:dyDescent="0.2">
      <c r="A396" s="98"/>
      <c r="B396" s="194"/>
      <c r="C396" s="302">
        <f t="shared" si="8"/>
        <v>0</v>
      </c>
      <c r="D396" s="302"/>
      <c r="E396" s="303"/>
      <c r="G396" s="26"/>
      <c r="H396" s="27"/>
    </row>
    <row r="397" spans="1:8" ht="14" hidden="1" x14ac:dyDescent="0.2">
      <c r="A397" s="98"/>
      <c r="B397" s="194"/>
      <c r="C397" s="302">
        <f t="shared" si="8"/>
        <v>0</v>
      </c>
      <c r="D397" s="302"/>
      <c r="E397" s="303"/>
      <c r="G397" s="26"/>
      <c r="H397" s="27"/>
    </row>
    <row r="398" spans="1:8" ht="14" hidden="1" x14ac:dyDescent="0.2">
      <c r="A398" s="98"/>
      <c r="B398" s="194"/>
      <c r="C398" s="302">
        <f t="shared" si="8"/>
        <v>0</v>
      </c>
      <c r="D398" s="302"/>
      <c r="E398" s="303"/>
      <c r="G398" s="26"/>
      <c r="H398" s="27"/>
    </row>
    <row r="399" spans="1:8" ht="14" hidden="1" x14ac:dyDescent="0.2">
      <c r="A399" s="98"/>
      <c r="B399" s="194"/>
      <c r="C399" s="302">
        <f t="shared" si="8"/>
        <v>0</v>
      </c>
      <c r="D399" s="302"/>
      <c r="E399" s="303"/>
      <c r="G399" s="26"/>
      <c r="H399" s="27"/>
    </row>
    <row r="400" spans="1:8" ht="14" hidden="1" x14ac:dyDescent="0.2">
      <c r="A400" s="98"/>
      <c r="B400" s="194"/>
      <c r="C400" s="302">
        <f t="shared" si="8"/>
        <v>0</v>
      </c>
      <c r="D400" s="302"/>
      <c r="E400" s="303"/>
      <c r="G400" s="26"/>
      <c r="H400" s="27"/>
    </row>
    <row r="401" spans="1:8" ht="14" hidden="1" x14ac:dyDescent="0.2">
      <c r="A401" s="98"/>
      <c r="B401" s="194"/>
      <c r="C401" s="302">
        <f t="shared" si="8"/>
        <v>0</v>
      </c>
      <c r="D401" s="302"/>
      <c r="E401" s="303"/>
      <c r="G401" s="26"/>
      <c r="H401" s="27"/>
    </row>
    <row r="402" spans="1:8" ht="14" hidden="1" x14ac:dyDescent="0.2">
      <c r="A402" s="192"/>
      <c r="B402" s="194"/>
      <c r="C402" s="302">
        <f t="shared" si="8"/>
        <v>0</v>
      </c>
      <c r="D402" s="302"/>
      <c r="E402" s="303"/>
      <c r="G402" s="26"/>
      <c r="H402" s="27"/>
    </row>
    <row r="403" spans="1:8" ht="14" hidden="1" x14ac:dyDescent="0.2">
      <c r="A403" s="192"/>
      <c r="B403" s="194"/>
      <c r="C403" s="302">
        <f t="shared" si="8"/>
        <v>0</v>
      </c>
      <c r="D403" s="302"/>
      <c r="E403" s="303"/>
      <c r="G403" s="26"/>
      <c r="H403" s="27"/>
    </row>
    <row r="404" spans="1:8" ht="14" hidden="1" x14ac:dyDescent="0.2">
      <c r="A404" s="192"/>
      <c r="B404" s="194"/>
      <c r="C404" s="302">
        <f t="shared" si="8"/>
        <v>0</v>
      </c>
      <c r="D404" s="302"/>
      <c r="E404" s="303"/>
      <c r="G404" s="26"/>
      <c r="H404" s="27"/>
    </row>
    <row r="405" spans="1:8" ht="14" hidden="1" x14ac:dyDescent="0.2">
      <c r="A405" s="192"/>
      <c r="B405" s="194"/>
      <c r="C405" s="302">
        <f t="shared" si="8"/>
        <v>0</v>
      </c>
      <c r="D405" s="302"/>
      <c r="E405" s="303"/>
      <c r="G405" s="26"/>
      <c r="H405" s="27"/>
    </row>
    <row r="406" spans="1:8" ht="14" hidden="1" x14ac:dyDescent="0.2">
      <c r="A406" s="192"/>
      <c r="B406" s="194"/>
      <c r="C406" s="302">
        <f t="shared" ref="C406:C469" si="9">+G406+H406</f>
        <v>0</v>
      </c>
      <c r="D406" s="302"/>
      <c r="E406" s="303"/>
      <c r="G406" s="26"/>
      <c r="H406" s="27"/>
    </row>
    <row r="407" spans="1:8" ht="14" hidden="1" x14ac:dyDescent="0.2">
      <c r="A407" s="192"/>
      <c r="B407" s="194"/>
      <c r="C407" s="302">
        <f t="shared" si="9"/>
        <v>0</v>
      </c>
      <c r="D407" s="302"/>
      <c r="E407" s="303"/>
      <c r="G407" s="26"/>
      <c r="H407" s="27"/>
    </row>
    <row r="408" spans="1:8" ht="14" hidden="1" x14ac:dyDescent="0.2">
      <c r="A408" s="192"/>
      <c r="B408" s="194"/>
      <c r="C408" s="302">
        <f t="shared" si="9"/>
        <v>0</v>
      </c>
      <c r="D408" s="302"/>
      <c r="E408" s="303"/>
      <c r="G408" s="26"/>
      <c r="H408" s="27"/>
    </row>
    <row r="409" spans="1:8" ht="14" hidden="1" x14ac:dyDescent="0.2">
      <c r="A409" s="192"/>
      <c r="B409" s="194"/>
      <c r="C409" s="302">
        <f t="shared" si="9"/>
        <v>0</v>
      </c>
      <c r="D409" s="302"/>
      <c r="E409" s="303"/>
      <c r="G409" s="26"/>
      <c r="H409" s="27"/>
    </row>
    <row r="410" spans="1:8" ht="14" hidden="1" x14ac:dyDescent="0.2">
      <c r="A410" s="192"/>
      <c r="B410" s="194"/>
      <c r="C410" s="302">
        <f t="shared" si="9"/>
        <v>0</v>
      </c>
      <c r="D410" s="302"/>
      <c r="E410" s="303"/>
      <c r="G410" s="26"/>
      <c r="H410" s="27"/>
    </row>
    <row r="411" spans="1:8" ht="14" hidden="1" x14ac:dyDescent="0.2">
      <c r="A411" s="192"/>
      <c r="B411" s="194"/>
      <c r="C411" s="302">
        <f t="shared" si="9"/>
        <v>0</v>
      </c>
      <c r="D411" s="302"/>
      <c r="E411" s="303"/>
      <c r="G411" s="26"/>
      <c r="H411" s="27"/>
    </row>
    <row r="412" spans="1:8" ht="14" hidden="1" x14ac:dyDescent="0.2">
      <c r="A412" s="192"/>
      <c r="B412" s="194"/>
      <c r="C412" s="302">
        <f t="shared" si="9"/>
        <v>0</v>
      </c>
      <c r="D412" s="302"/>
      <c r="E412" s="303"/>
      <c r="G412" s="26"/>
      <c r="H412" s="27"/>
    </row>
    <row r="413" spans="1:8" ht="14" hidden="1" x14ac:dyDescent="0.2">
      <c r="A413" s="192"/>
      <c r="B413" s="194"/>
      <c r="C413" s="302">
        <f t="shared" si="9"/>
        <v>0</v>
      </c>
      <c r="D413" s="302"/>
      <c r="E413" s="303"/>
      <c r="G413" s="26"/>
      <c r="H413" s="27"/>
    </row>
    <row r="414" spans="1:8" ht="14" hidden="1" x14ac:dyDescent="0.2">
      <c r="A414" s="192"/>
      <c r="B414" s="194"/>
      <c r="C414" s="302">
        <f t="shared" si="9"/>
        <v>0</v>
      </c>
      <c r="D414" s="302"/>
      <c r="E414" s="303"/>
      <c r="G414" s="26"/>
      <c r="H414" s="27"/>
    </row>
    <row r="415" spans="1:8" ht="14" hidden="1" x14ac:dyDescent="0.2">
      <c r="A415" s="192"/>
      <c r="B415" s="194"/>
      <c r="C415" s="302">
        <f t="shared" si="9"/>
        <v>0</v>
      </c>
      <c r="D415" s="302"/>
      <c r="E415" s="303"/>
      <c r="G415" s="26"/>
      <c r="H415" s="27"/>
    </row>
    <row r="416" spans="1:8" ht="14" hidden="1" x14ac:dyDescent="0.2">
      <c r="A416" s="192"/>
      <c r="B416" s="194"/>
      <c r="C416" s="302">
        <f t="shared" si="9"/>
        <v>0</v>
      </c>
      <c r="D416" s="302"/>
      <c r="E416" s="303"/>
      <c r="G416" s="26"/>
      <c r="H416" s="27"/>
    </row>
    <row r="417" spans="1:8" ht="14" hidden="1" x14ac:dyDescent="0.2">
      <c r="A417" s="192"/>
      <c r="B417" s="194"/>
      <c r="C417" s="302">
        <f t="shared" si="9"/>
        <v>0</v>
      </c>
      <c r="D417" s="302"/>
      <c r="E417" s="303"/>
      <c r="G417" s="26"/>
      <c r="H417" s="27"/>
    </row>
    <row r="418" spans="1:8" ht="14" hidden="1" x14ac:dyDescent="0.2">
      <c r="A418" s="192"/>
      <c r="B418" s="194"/>
      <c r="C418" s="302">
        <f t="shared" si="9"/>
        <v>0</v>
      </c>
      <c r="D418" s="302"/>
      <c r="E418" s="303"/>
      <c r="G418" s="26"/>
      <c r="H418" s="27"/>
    </row>
    <row r="419" spans="1:8" ht="14" hidden="1" x14ac:dyDescent="0.2">
      <c r="A419" s="192"/>
      <c r="B419" s="194"/>
      <c r="C419" s="302">
        <f t="shared" si="9"/>
        <v>0</v>
      </c>
      <c r="D419" s="302"/>
      <c r="E419" s="303"/>
      <c r="G419" s="26"/>
      <c r="H419" s="27"/>
    </row>
    <row r="420" spans="1:8" ht="14" hidden="1" x14ac:dyDescent="0.2">
      <c r="A420" s="192"/>
      <c r="B420" s="194"/>
      <c r="C420" s="302">
        <f t="shared" si="9"/>
        <v>0</v>
      </c>
      <c r="D420" s="302"/>
      <c r="E420" s="303"/>
      <c r="G420" s="26"/>
      <c r="H420" s="27"/>
    </row>
    <row r="421" spans="1:8" ht="14" hidden="1" x14ac:dyDescent="0.2">
      <c r="A421" s="192"/>
      <c r="B421" s="194"/>
      <c r="C421" s="302">
        <f t="shared" si="9"/>
        <v>0</v>
      </c>
      <c r="D421" s="302"/>
      <c r="E421" s="303"/>
      <c r="G421" s="26"/>
      <c r="H421" s="27"/>
    </row>
    <row r="422" spans="1:8" ht="14" hidden="1" x14ac:dyDescent="0.2">
      <c r="A422" s="192"/>
      <c r="B422" s="194"/>
      <c r="C422" s="302">
        <f t="shared" si="9"/>
        <v>0</v>
      </c>
      <c r="D422" s="302"/>
      <c r="E422" s="303"/>
      <c r="G422" s="26"/>
      <c r="H422" s="27"/>
    </row>
    <row r="423" spans="1:8" ht="14" hidden="1" x14ac:dyDescent="0.2">
      <c r="A423" s="192"/>
      <c r="B423" s="194"/>
      <c r="C423" s="302">
        <f t="shared" si="9"/>
        <v>0</v>
      </c>
      <c r="D423" s="302"/>
      <c r="E423" s="303"/>
      <c r="G423" s="26"/>
      <c r="H423" s="27"/>
    </row>
    <row r="424" spans="1:8" ht="14" hidden="1" x14ac:dyDescent="0.2">
      <c r="A424" s="192"/>
      <c r="B424" s="194"/>
      <c r="C424" s="302">
        <f t="shared" si="9"/>
        <v>0</v>
      </c>
      <c r="D424" s="302"/>
      <c r="E424" s="303"/>
      <c r="G424" s="26"/>
      <c r="H424" s="27"/>
    </row>
    <row r="425" spans="1:8" ht="14" hidden="1" x14ac:dyDescent="0.2">
      <c r="A425" s="192"/>
      <c r="B425" s="193"/>
      <c r="C425" s="302">
        <f t="shared" si="9"/>
        <v>0</v>
      </c>
      <c r="D425" s="302"/>
      <c r="E425" s="303"/>
      <c r="G425" s="26"/>
      <c r="H425" s="27"/>
    </row>
    <row r="426" spans="1:8" ht="14" hidden="1" x14ac:dyDescent="0.2">
      <c r="A426" s="189"/>
      <c r="B426" s="190"/>
      <c r="C426" s="302">
        <f t="shared" si="9"/>
        <v>0</v>
      </c>
      <c r="D426" s="302"/>
      <c r="E426" s="303"/>
      <c r="G426" s="26"/>
      <c r="H426" s="27"/>
    </row>
    <row r="427" spans="1:8" ht="14" hidden="1" x14ac:dyDescent="0.2">
      <c r="A427" s="191"/>
      <c r="B427" s="199"/>
      <c r="C427" s="302">
        <f t="shared" si="9"/>
        <v>0</v>
      </c>
      <c r="D427" s="302"/>
      <c r="E427" s="303"/>
      <c r="G427" s="26"/>
      <c r="H427" s="27"/>
    </row>
    <row r="428" spans="1:8" ht="14" hidden="1" x14ac:dyDescent="0.2">
      <c r="A428" s="191"/>
      <c r="B428" s="193"/>
      <c r="C428" s="302">
        <f t="shared" si="9"/>
        <v>0</v>
      </c>
      <c r="D428" s="302"/>
      <c r="E428" s="303"/>
      <c r="G428" s="26"/>
      <c r="H428" s="27"/>
    </row>
    <row r="429" spans="1:8" ht="14" hidden="1" x14ac:dyDescent="0.2">
      <c r="A429" s="191"/>
      <c r="B429" s="193"/>
      <c r="C429" s="302">
        <f t="shared" si="9"/>
        <v>0</v>
      </c>
      <c r="D429" s="302"/>
      <c r="E429" s="303"/>
      <c r="G429" s="26"/>
      <c r="H429" s="27"/>
    </row>
    <row r="430" spans="1:8" ht="14" hidden="1" x14ac:dyDescent="0.2">
      <c r="A430" s="191"/>
      <c r="B430" s="193"/>
      <c r="C430" s="302">
        <f t="shared" si="9"/>
        <v>0</v>
      </c>
      <c r="D430" s="302"/>
      <c r="E430" s="303"/>
      <c r="G430" s="26"/>
      <c r="H430" s="27"/>
    </row>
    <row r="431" spans="1:8" ht="14" hidden="1" x14ac:dyDescent="0.2">
      <c r="A431" s="191"/>
      <c r="B431" s="193"/>
      <c r="C431" s="302">
        <f t="shared" si="9"/>
        <v>0</v>
      </c>
      <c r="D431" s="302"/>
      <c r="E431" s="303"/>
      <c r="G431" s="26"/>
      <c r="H431" s="27"/>
    </row>
    <row r="432" spans="1:8" ht="14" hidden="1" x14ac:dyDescent="0.2">
      <c r="A432" s="191"/>
      <c r="B432" s="193"/>
      <c r="C432" s="302">
        <f t="shared" si="9"/>
        <v>0</v>
      </c>
      <c r="D432" s="302"/>
      <c r="E432" s="303"/>
      <c r="G432" s="26"/>
      <c r="H432" s="27"/>
    </row>
    <row r="433" spans="1:8" ht="14" hidden="1" x14ac:dyDescent="0.2">
      <c r="A433" s="191"/>
      <c r="B433" s="193"/>
      <c r="C433" s="302">
        <f t="shared" si="9"/>
        <v>0</v>
      </c>
      <c r="D433" s="302"/>
      <c r="E433" s="303"/>
      <c r="G433" s="26"/>
      <c r="H433" s="27"/>
    </row>
    <row r="434" spans="1:8" ht="14" hidden="1" x14ac:dyDescent="0.2">
      <c r="A434" s="191"/>
      <c r="B434" s="193"/>
      <c r="C434" s="302">
        <f t="shared" si="9"/>
        <v>0</v>
      </c>
      <c r="D434" s="302"/>
      <c r="E434" s="303"/>
      <c r="G434" s="26"/>
      <c r="H434" s="27"/>
    </row>
    <row r="435" spans="1:8" ht="14" hidden="1" x14ac:dyDescent="0.2">
      <c r="A435" s="191"/>
      <c r="B435" s="193"/>
      <c r="C435" s="302">
        <f t="shared" si="9"/>
        <v>0</v>
      </c>
      <c r="D435" s="302"/>
      <c r="E435" s="303"/>
      <c r="G435" s="26"/>
      <c r="H435" s="27"/>
    </row>
    <row r="436" spans="1:8" ht="14" hidden="1" x14ac:dyDescent="0.2">
      <c r="A436" s="191"/>
      <c r="B436" s="193"/>
      <c r="C436" s="302">
        <f t="shared" si="9"/>
        <v>0</v>
      </c>
      <c r="D436" s="302"/>
      <c r="E436" s="303"/>
      <c r="G436" s="26"/>
      <c r="H436" s="27"/>
    </row>
    <row r="437" spans="1:8" ht="14" hidden="1" x14ac:dyDescent="0.2">
      <c r="A437" s="191"/>
      <c r="B437" s="193"/>
      <c r="C437" s="302">
        <f t="shared" si="9"/>
        <v>0</v>
      </c>
      <c r="D437" s="302"/>
      <c r="E437" s="303"/>
      <c r="G437" s="26"/>
      <c r="H437" s="27"/>
    </row>
    <row r="438" spans="1:8" ht="14" hidden="1" x14ac:dyDescent="0.2">
      <c r="A438" s="191"/>
      <c r="B438" s="193"/>
      <c r="C438" s="302">
        <f t="shared" si="9"/>
        <v>0</v>
      </c>
      <c r="D438" s="302"/>
      <c r="E438" s="303"/>
      <c r="G438" s="26"/>
      <c r="H438" s="27"/>
    </row>
    <row r="439" spans="1:8" ht="14" hidden="1" x14ac:dyDescent="0.2">
      <c r="A439" s="191"/>
      <c r="B439" s="193"/>
      <c r="C439" s="302">
        <f t="shared" si="9"/>
        <v>0</v>
      </c>
      <c r="D439" s="302"/>
      <c r="E439" s="303"/>
      <c r="G439" s="26"/>
      <c r="H439" s="27"/>
    </row>
    <row r="440" spans="1:8" ht="14" hidden="1" x14ac:dyDescent="0.2">
      <c r="A440" s="191"/>
      <c r="B440" s="193"/>
      <c r="C440" s="302">
        <f t="shared" si="9"/>
        <v>0</v>
      </c>
      <c r="D440" s="302"/>
      <c r="E440" s="303"/>
      <c r="G440" s="26"/>
      <c r="H440" s="27"/>
    </row>
    <row r="441" spans="1:8" ht="14" hidden="1" x14ac:dyDescent="0.2">
      <c r="A441" s="191"/>
      <c r="B441" s="193"/>
      <c r="C441" s="302">
        <f t="shared" si="9"/>
        <v>0</v>
      </c>
      <c r="D441" s="302"/>
      <c r="E441" s="303"/>
      <c r="G441" s="26"/>
      <c r="H441" s="27"/>
    </row>
    <row r="442" spans="1:8" ht="14" hidden="1" x14ac:dyDescent="0.2">
      <c r="A442" s="191"/>
      <c r="B442" s="193"/>
      <c r="C442" s="302">
        <f t="shared" si="9"/>
        <v>0</v>
      </c>
      <c r="D442" s="302"/>
      <c r="E442" s="303"/>
      <c r="G442" s="26"/>
      <c r="H442" s="27"/>
    </row>
    <row r="443" spans="1:8" ht="14" hidden="1" x14ac:dyDescent="0.2">
      <c r="A443" s="191"/>
      <c r="B443" s="193"/>
      <c r="C443" s="302">
        <f t="shared" si="9"/>
        <v>0</v>
      </c>
      <c r="D443" s="302"/>
      <c r="E443" s="303"/>
      <c r="G443" s="26"/>
      <c r="H443" s="27"/>
    </row>
    <row r="444" spans="1:8" ht="14" hidden="1" x14ac:dyDescent="0.2">
      <c r="A444" s="191"/>
      <c r="B444" s="193"/>
      <c r="C444" s="302">
        <f t="shared" si="9"/>
        <v>0</v>
      </c>
      <c r="D444" s="302"/>
      <c r="E444" s="303"/>
      <c r="G444" s="26"/>
      <c r="H444" s="27"/>
    </row>
    <row r="445" spans="1:8" ht="14" hidden="1" x14ac:dyDescent="0.2">
      <c r="A445" s="191"/>
      <c r="B445" s="193"/>
      <c r="C445" s="302">
        <f t="shared" si="9"/>
        <v>0</v>
      </c>
      <c r="D445" s="302"/>
      <c r="E445" s="303"/>
      <c r="G445" s="26"/>
      <c r="H445" s="27"/>
    </row>
    <row r="446" spans="1:8" ht="14" hidden="1" x14ac:dyDescent="0.2">
      <c r="A446" s="192"/>
      <c r="B446" s="195"/>
      <c r="C446" s="309">
        <f t="shared" si="9"/>
        <v>0</v>
      </c>
      <c r="D446" s="310"/>
      <c r="E446" s="311"/>
      <c r="G446" s="26"/>
      <c r="H446" s="27"/>
    </row>
    <row r="447" spans="1:8" ht="14" hidden="1" x14ac:dyDescent="0.2">
      <c r="A447" s="191"/>
      <c r="B447" s="193"/>
      <c r="C447" s="302">
        <f t="shared" si="9"/>
        <v>0</v>
      </c>
      <c r="D447" s="302"/>
      <c r="E447" s="303"/>
      <c r="G447" s="26"/>
      <c r="H447" s="27"/>
    </row>
    <row r="448" spans="1:8" ht="14" hidden="1" x14ac:dyDescent="0.2">
      <c r="A448" s="192"/>
      <c r="B448" s="195"/>
      <c r="C448" s="309">
        <f t="shared" si="9"/>
        <v>0</v>
      </c>
      <c r="D448" s="310"/>
      <c r="E448" s="311"/>
      <c r="G448" s="26"/>
      <c r="H448" s="27"/>
    </row>
    <row r="449" spans="1:8" ht="14" hidden="1" x14ac:dyDescent="0.2">
      <c r="A449" s="192"/>
      <c r="B449" s="195"/>
      <c r="C449" s="309">
        <f t="shared" si="9"/>
        <v>0</v>
      </c>
      <c r="D449" s="310"/>
      <c r="E449" s="311"/>
      <c r="G449" s="26"/>
      <c r="H449" s="27"/>
    </row>
    <row r="450" spans="1:8" ht="14" hidden="1" x14ac:dyDescent="0.2">
      <c r="A450" s="192"/>
      <c r="B450" s="195"/>
      <c r="C450" s="309">
        <f t="shared" si="9"/>
        <v>0</v>
      </c>
      <c r="D450" s="310"/>
      <c r="E450" s="311"/>
      <c r="G450" s="26"/>
      <c r="H450" s="27"/>
    </row>
    <row r="451" spans="1:8" ht="14" hidden="1" x14ac:dyDescent="0.2">
      <c r="A451" s="192"/>
      <c r="B451" s="195"/>
      <c r="C451" s="309">
        <f t="shared" si="9"/>
        <v>0</v>
      </c>
      <c r="D451" s="310"/>
      <c r="E451" s="311"/>
      <c r="G451" s="26"/>
      <c r="H451" s="27"/>
    </row>
    <row r="452" spans="1:8" ht="14" hidden="1" x14ac:dyDescent="0.2">
      <c r="A452" s="192"/>
      <c r="B452" s="195"/>
      <c r="C452" s="309">
        <f t="shared" si="9"/>
        <v>0</v>
      </c>
      <c r="D452" s="310"/>
      <c r="E452" s="311"/>
      <c r="G452" s="26"/>
      <c r="H452" s="27"/>
    </row>
    <row r="453" spans="1:8" ht="14" hidden="1" x14ac:dyDescent="0.2">
      <c r="A453" s="192"/>
      <c r="B453" s="195"/>
      <c r="C453" s="309">
        <f t="shared" si="9"/>
        <v>0</v>
      </c>
      <c r="D453" s="310"/>
      <c r="E453" s="311"/>
      <c r="G453" s="26"/>
      <c r="H453" s="27"/>
    </row>
    <row r="454" spans="1:8" ht="14" hidden="1" x14ac:dyDescent="0.2">
      <c r="A454" s="192"/>
      <c r="B454" s="195"/>
      <c r="C454" s="309">
        <f t="shared" si="9"/>
        <v>0</v>
      </c>
      <c r="D454" s="310"/>
      <c r="E454" s="311"/>
      <c r="G454" s="26"/>
      <c r="H454" s="27"/>
    </row>
    <row r="455" spans="1:8" ht="14" hidden="1" x14ac:dyDescent="0.2">
      <c r="A455" s="192"/>
      <c r="B455" s="195"/>
      <c r="C455" s="309">
        <f t="shared" si="9"/>
        <v>0</v>
      </c>
      <c r="D455" s="310"/>
      <c r="E455" s="311"/>
      <c r="G455" s="26"/>
      <c r="H455" s="27"/>
    </row>
    <row r="456" spans="1:8" ht="14" hidden="1" x14ac:dyDescent="0.2">
      <c r="A456" s="192"/>
      <c r="B456" s="195"/>
      <c r="C456" s="309">
        <f t="shared" si="9"/>
        <v>0</v>
      </c>
      <c r="D456" s="310"/>
      <c r="E456" s="311"/>
      <c r="G456" s="26"/>
      <c r="H456" s="27"/>
    </row>
    <row r="457" spans="1:8" ht="14" hidden="1" x14ac:dyDescent="0.2">
      <c r="A457" s="192"/>
      <c r="B457" s="195"/>
      <c r="C457" s="309">
        <f t="shared" si="9"/>
        <v>0</v>
      </c>
      <c r="D457" s="310"/>
      <c r="E457" s="311"/>
      <c r="G457" s="26"/>
      <c r="H457" s="27"/>
    </row>
    <row r="458" spans="1:8" ht="14" hidden="1" x14ac:dyDescent="0.2">
      <c r="A458" s="192"/>
      <c r="B458" s="195"/>
      <c r="C458" s="309">
        <f t="shared" si="9"/>
        <v>0</v>
      </c>
      <c r="D458" s="310"/>
      <c r="E458" s="311"/>
      <c r="G458" s="26"/>
      <c r="H458" s="27"/>
    </row>
    <row r="459" spans="1:8" ht="14" hidden="1" x14ac:dyDescent="0.2">
      <c r="A459" s="192"/>
      <c r="B459" s="195"/>
      <c r="C459" s="309">
        <f t="shared" si="9"/>
        <v>0</v>
      </c>
      <c r="D459" s="310"/>
      <c r="E459" s="311"/>
      <c r="G459" s="26"/>
      <c r="H459" s="27"/>
    </row>
    <row r="460" spans="1:8" ht="14" hidden="1" x14ac:dyDescent="0.2">
      <c r="A460" s="192"/>
      <c r="B460" s="195"/>
      <c r="C460" s="309">
        <f t="shared" si="9"/>
        <v>0</v>
      </c>
      <c r="D460" s="310"/>
      <c r="E460" s="311"/>
      <c r="G460" s="26"/>
      <c r="H460" s="27"/>
    </row>
    <row r="461" spans="1:8" ht="14" hidden="1" x14ac:dyDescent="0.2">
      <c r="A461" s="192"/>
      <c r="B461" s="195"/>
      <c r="C461" s="309">
        <f t="shared" si="9"/>
        <v>0</v>
      </c>
      <c r="D461" s="310"/>
      <c r="E461" s="311"/>
      <c r="G461" s="26"/>
      <c r="H461" s="27"/>
    </row>
    <row r="462" spans="1:8" ht="14" hidden="1" x14ac:dyDescent="0.2">
      <c r="A462" s="192"/>
      <c r="B462" s="195"/>
      <c r="C462" s="309">
        <f t="shared" si="9"/>
        <v>0</v>
      </c>
      <c r="D462" s="310"/>
      <c r="E462" s="311"/>
      <c r="G462" s="26"/>
      <c r="H462" s="27"/>
    </row>
    <row r="463" spans="1:8" ht="14" hidden="1" x14ac:dyDescent="0.2">
      <c r="A463" s="192"/>
      <c r="B463" s="195"/>
      <c r="C463" s="309">
        <f t="shared" si="9"/>
        <v>0</v>
      </c>
      <c r="D463" s="310"/>
      <c r="E463" s="311"/>
      <c r="G463" s="26"/>
      <c r="H463" s="27"/>
    </row>
    <row r="464" spans="1:8" ht="14" hidden="1" x14ac:dyDescent="0.2">
      <c r="A464" s="192"/>
      <c r="B464" s="195"/>
      <c r="C464" s="309">
        <f t="shared" si="9"/>
        <v>0</v>
      </c>
      <c r="D464" s="310"/>
      <c r="E464" s="311"/>
      <c r="G464" s="26"/>
      <c r="H464" s="27"/>
    </row>
    <row r="465" spans="1:8" ht="14" hidden="1" x14ac:dyDescent="0.2">
      <c r="A465" s="192"/>
      <c r="B465" s="195"/>
      <c r="C465" s="309">
        <f t="shared" si="9"/>
        <v>0</v>
      </c>
      <c r="D465" s="310"/>
      <c r="E465" s="311"/>
      <c r="G465" s="26"/>
      <c r="H465" s="27"/>
    </row>
    <row r="466" spans="1:8" ht="14" hidden="1" x14ac:dyDescent="0.2">
      <c r="A466" s="192"/>
      <c r="B466" s="195"/>
      <c r="C466" s="309">
        <f t="shared" si="9"/>
        <v>0</v>
      </c>
      <c r="D466" s="310"/>
      <c r="E466" s="311"/>
      <c r="G466" s="26"/>
      <c r="H466" s="27"/>
    </row>
    <row r="467" spans="1:8" ht="14" hidden="1" x14ac:dyDescent="0.2">
      <c r="A467" s="191"/>
      <c r="B467" s="193"/>
      <c r="C467" s="302">
        <f t="shared" si="9"/>
        <v>0</v>
      </c>
      <c r="D467" s="302"/>
      <c r="E467" s="303"/>
      <c r="G467" s="26"/>
      <c r="H467" s="27"/>
    </row>
    <row r="468" spans="1:8" ht="14" hidden="1" x14ac:dyDescent="0.2">
      <c r="A468" s="189"/>
      <c r="B468" s="190"/>
      <c r="C468" s="302">
        <f t="shared" si="9"/>
        <v>0</v>
      </c>
      <c r="D468" s="302"/>
      <c r="E468" s="303"/>
      <c r="G468" s="26"/>
      <c r="H468" s="27"/>
    </row>
    <row r="469" spans="1:8" ht="14" hidden="1" x14ac:dyDescent="0.2">
      <c r="A469" s="191"/>
      <c r="B469" s="190"/>
      <c r="C469" s="302">
        <f t="shared" si="9"/>
        <v>0</v>
      </c>
      <c r="D469" s="302"/>
      <c r="E469" s="303"/>
      <c r="G469" s="26"/>
      <c r="H469" s="27"/>
    </row>
    <row r="470" spans="1:8" ht="14" hidden="1" x14ac:dyDescent="0.2">
      <c r="A470" s="191"/>
      <c r="B470" s="193"/>
      <c r="C470" s="302">
        <f t="shared" ref="C470:C554" si="10">+G470+H470</f>
        <v>0</v>
      </c>
      <c r="D470" s="302"/>
      <c r="E470" s="303"/>
      <c r="G470" s="26"/>
      <c r="H470" s="27"/>
    </row>
    <row r="471" spans="1:8" ht="14" hidden="1" x14ac:dyDescent="0.2">
      <c r="A471" s="191"/>
      <c r="B471" s="193"/>
      <c r="C471" s="302">
        <f t="shared" si="10"/>
        <v>0</v>
      </c>
      <c r="D471" s="302"/>
      <c r="E471" s="303"/>
      <c r="G471" s="26"/>
      <c r="H471" s="27"/>
    </row>
    <row r="472" spans="1:8" ht="14" hidden="1" x14ac:dyDescent="0.2">
      <c r="A472" s="192"/>
      <c r="B472" s="193"/>
      <c r="C472" s="302">
        <f t="shared" si="10"/>
        <v>0</v>
      </c>
      <c r="D472" s="302"/>
      <c r="E472" s="303"/>
      <c r="G472" s="26"/>
      <c r="H472" s="27"/>
    </row>
    <row r="473" spans="1:8" ht="14" hidden="1" x14ac:dyDescent="0.2">
      <c r="A473" s="192"/>
      <c r="B473" s="193"/>
      <c r="C473" s="302">
        <f t="shared" si="10"/>
        <v>0</v>
      </c>
      <c r="D473" s="302"/>
      <c r="E473" s="303"/>
      <c r="G473" s="26"/>
      <c r="H473" s="27"/>
    </row>
    <row r="474" spans="1:8" ht="14" hidden="1" x14ac:dyDescent="0.2">
      <c r="A474" s="192"/>
      <c r="B474" s="193"/>
      <c r="C474" s="302">
        <f t="shared" si="10"/>
        <v>0</v>
      </c>
      <c r="D474" s="302"/>
      <c r="E474" s="303"/>
      <c r="G474" s="26"/>
      <c r="H474" s="27"/>
    </row>
    <row r="475" spans="1:8" ht="14" hidden="1" x14ac:dyDescent="0.2">
      <c r="A475" s="192"/>
      <c r="B475" s="193"/>
      <c r="C475" s="302">
        <f t="shared" si="10"/>
        <v>0</v>
      </c>
      <c r="D475" s="302"/>
      <c r="E475" s="303"/>
      <c r="G475" s="26"/>
      <c r="H475" s="27"/>
    </row>
    <row r="476" spans="1:8" ht="14" hidden="1" x14ac:dyDescent="0.2">
      <c r="A476" s="192"/>
      <c r="B476" s="194"/>
      <c r="C476" s="302">
        <f t="shared" si="10"/>
        <v>0</v>
      </c>
      <c r="D476" s="302"/>
      <c r="E476" s="303"/>
      <c r="G476" s="26"/>
      <c r="H476" s="27"/>
    </row>
    <row r="477" spans="1:8" ht="14" hidden="1" x14ac:dyDescent="0.2">
      <c r="A477" s="192"/>
      <c r="B477" s="194"/>
      <c r="C477" s="302">
        <f t="shared" si="10"/>
        <v>0</v>
      </c>
      <c r="D477" s="302"/>
      <c r="E477" s="303"/>
      <c r="G477" s="26"/>
      <c r="H477" s="27"/>
    </row>
    <row r="478" spans="1:8" ht="14" hidden="1" x14ac:dyDescent="0.2">
      <c r="A478" s="192"/>
      <c r="B478" s="194"/>
      <c r="C478" s="302">
        <f t="shared" si="10"/>
        <v>0</v>
      </c>
      <c r="D478" s="302"/>
      <c r="E478" s="303"/>
      <c r="G478" s="26"/>
      <c r="H478" s="27"/>
    </row>
    <row r="479" spans="1:8" ht="14" hidden="1" x14ac:dyDescent="0.2">
      <c r="A479" s="192"/>
      <c r="B479" s="194"/>
      <c r="C479" s="302">
        <f t="shared" si="10"/>
        <v>0</v>
      </c>
      <c r="D479" s="302"/>
      <c r="E479" s="303"/>
      <c r="G479" s="26"/>
      <c r="H479" s="27"/>
    </row>
    <row r="480" spans="1:8" ht="14" hidden="1" x14ac:dyDescent="0.2">
      <c r="A480" s="192"/>
      <c r="B480" s="194"/>
      <c r="C480" s="302">
        <f t="shared" si="10"/>
        <v>0</v>
      </c>
      <c r="D480" s="302"/>
      <c r="E480" s="303"/>
      <c r="G480" s="26"/>
      <c r="H480" s="27"/>
    </row>
    <row r="481" spans="1:8" ht="14" hidden="1" x14ac:dyDescent="0.2">
      <c r="A481" s="192"/>
      <c r="B481" s="194"/>
      <c r="C481" s="302">
        <f t="shared" si="10"/>
        <v>0</v>
      </c>
      <c r="D481" s="302"/>
      <c r="E481" s="303"/>
      <c r="G481" s="26"/>
      <c r="H481" s="27"/>
    </row>
    <row r="482" spans="1:8" ht="14" hidden="1" x14ac:dyDescent="0.2">
      <c r="A482" s="192"/>
      <c r="B482" s="194"/>
      <c r="C482" s="302">
        <f t="shared" si="10"/>
        <v>0</v>
      </c>
      <c r="D482" s="302"/>
      <c r="E482" s="303"/>
      <c r="G482" s="26"/>
      <c r="H482" s="27"/>
    </row>
    <row r="483" spans="1:8" ht="14" hidden="1" x14ac:dyDescent="0.2">
      <c r="A483" s="192"/>
      <c r="B483" s="194"/>
      <c r="C483" s="302">
        <f t="shared" si="10"/>
        <v>0</v>
      </c>
      <c r="D483" s="302"/>
      <c r="E483" s="303"/>
      <c r="G483" s="26"/>
      <c r="H483" s="27"/>
    </row>
    <row r="484" spans="1:8" ht="14" hidden="1" x14ac:dyDescent="0.2">
      <c r="A484" s="192"/>
      <c r="B484" s="194"/>
      <c r="C484" s="302">
        <f t="shared" si="10"/>
        <v>0</v>
      </c>
      <c r="D484" s="302"/>
      <c r="E484" s="303"/>
      <c r="G484" s="26"/>
      <c r="H484" s="27"/>
    </row>
    <row r="485" spans="1:8" ht="14" hidden="1" x14ac:dyDescent="0.2">
      <c r="A485" s="192"/>
      <c r="B485" s="194"/>
      <c r="C485" s="302">
        <f t="shared" si="10"/>
        <v>0</v>
      </c>
      <c r="D485" s="302"/>
      <c r="E485" s="303"/>
      <c r="G485" s="26"/>
      <c r="H485" s="27"/>
    </row>
    <row r="486" spans="1:8" ht="14" hidden="1" x14ac:dyDescent="0.2">
      <c r="A486" s="192"/>
      <c r="B486" s="194"/>
      <c r="C486" s="302">
        <f t="shared" si="10"/>
        <v>0</v>
      </c>
      <c r="D486" s="302"/>
      <c r="E486" s="303"/>
      <c r="G486" s="26"/>
      <c r="H486" s="27"/>
    </row>
    <row r="487" spans="1:8" ht="14" hidden="1" x14ac:dyDescent="0.2">
      <c r="A487" s="192"/>
      <c r="B487" s="194"/>
      <c r="C487" s="302">
        <f t="shared" si="10"/>
        <v>0</v>
      </c>
      <c r="D487" s="302"/>
      <c r="E487" s="303"/>
      <c r="G487" s="26"/>
      <c r="H487" s="27"/>
    </row>
    <row r="488" spans="1:8" ht="14" hidden="1" x14ac:dyDescent="0.2">
      <c r="A488" s="192"/>
      <c r="B488" s="194"/>
      <c r="C488" s="302">
        <f t="shared" si="10"/>
        <v>0</v>
      </c>
      <c r="D488" s="302"/>
      <c r="E488" s="303"/>
      <c r="G488" s="26"/>
      <c r="H488" s="27"/>
    </row>
    <row r="489" spans="1:8" ht="14" hidden="1" x14ac:dyDescent="0.2">
      <c r="A489" s="192"/>
      <c r="B489" s="194"/>
      <c r="C489" s="302">
        <f t="shared" si="10"/>
        <v>0</v>
      </c>
      <c r="D489" s="302"/>
      <c r="E489" s="303"/>
      <c r="G489" s="26"/>
      <c r="H489" s="27"/>
    </row>
    <row r="490" spans="1:8" ht="14" hidden="1" x14ac:dyDescent="0.2">
      <c r="A490" s="192"/>
      <c r="B490" s="194"/>
      <c r="C490" s="302">
        <f t="shared" si="10"/>
        <v>0</v>
      </c>
      <c r="D490" s="302"/>
      <c r="E490" s="303"/>
      <c r="G490" s="26"/>
      <c r="H490" s="27"/>
    </row>
    <row r="491" spans="1:8" ht="14" hidden="1" x14ac:dyDescent="0.2">
      <c r="A491" s="192"/>
      <c r="B491" s="194"/>
      <c r="C491" s="302">
        <f t="shared" si="10"/>
        <v>0</v>
      </c>
      <c r="D491" s="302"/>
      <c r="E491" s="303"/>
      <c r="G491" s="26"/>
      <c r="H491" s="27"/>
    </row>
    <row r="492" spans="1:8" ht="14" hidden="1" x14ac:dyDescent="0.2">
      <c r="A492" s="192"/>
      <c r="B492" s="194"/>
      <c r="C492" s="302">
        <f t="shared" si="10"/>
        <v>0</v>
      </c>
      <c r="D492" s="302"/>
      <c r="E492" s="303"/>
      <c r="G492" s="26"/>
      <c r="H492" s="27"/>
    </row>
    <row r="493" spans="1:8" ht="14" hidden="1" x14ac:dyDescent="0.2">
      <c r="A493" s="192"/>
      <c r="B493" s="194"/>
      <c r="C493" s="302">
        <f t="shared" si="10"/>
        <v>0</v>
      </c>
      <c r="D493" s="302"/>
      <c r="E493" s="303"/>
      <c r="G493" s="26"/>
      <c r="H493" s="27"/>
    </row>
    <row r="494" spans="1:8" ht="14" hidden="1" x14ac:dyDescent="0.2">
      <c r="A494" s="192"/>
      <c r="B494" s="194"/>
      <c r="C494" s="302">
        <f t="shared" si="10"/>
        <v>0</v>
      </c>
      <c r="D494" s="302"/>
      <c r="E494" s="303"/>
      <c r="G494" s="26"/>
      <c r="H494" s="27"/>
    </row>
    <row r="495" spans="1:8" ht="14" hidden="1" x14ac:dyDescent="0.2">
      <c r="A495" s="192"/>
      <c r="B495" s="194"/>
      <c r="C495" s="302">
        <f t="shared" si="10"/>
        <v>0</v>
      </c>
      <c r="D495" s="302"/>
      <c r="E495" s="303"/>
      <c r="G495" s="26"/>
      <c r="H495" s="27"/>
    </row>
    <row r="496" spans="1:8" ht="14" hidden="1" x14ac:dyDescent="0.2">
      <c r="A496" s="192"/>
      <c r="B496" s="194"/>
      <c r="C496" s="302">
        <f t="shared" si="10"/>
        <v>0</v>
      </c>
      <c r="D496" s="302"/>
      <c r="E496" s="303"/>
      <c r="G496" s="26"/>
      <c r="H496" s="27"/>
    </row>
    <row r="497" spans="1:8" ht="14" hidden="1" x14ac:dyDescent="0.2">
      <c r="A497" s="192"/>
      <c r="B497" s="194"/>
      <c r="C497" s="302">
        <f t="shared" si="10"/>
        <v>0</v>
      </c>
      <c r="D497" s="302"/>
      <c r="E497" s="303"/>
      <c r="G497" s="26"/>
      <c r="H497" s="27"/>
    </row>
    <row r="498" spans="1:8" ht="14" hidden="1" x14ac:dyDescent="0.2">
      <c r="A498" s="192"/>
      <c r="B498" s="194"/>
      <c r="C498" s="302">
        <f t="shared" si="10"/>
        <v>0</v>
      </c>
      <c r="D498" s="302"/>
      <c r="E498" s="303"/>
      <c r="G498" s="26"/>
      <c r="H498" s="27"/>
    </row>
    <row r="499" spans="1:8" ht="14" hidden="1" x14ac:dyDescent="0.2">
      <c r="A499" s="192"/>
      <c r="B499" s="194"/>
      <c r="C499" s="302">
        <f t="shared" si="10"/>
        <v>0</v>
      </c>
      <c r="D499" s="302"/>
      <c r="E499" s="303"/>
      <c r="G499" s="26"/>
      <c r="H499" s="27"/>
    </row>
    <row r="500" spans="1:8" ht="14" hidden="1" x14ac:dyDescent="0.2">
      <c r="A500" s="192"/>
      <c r="B500" s="194"/>
      <c r="C500" s="302">
        <f t="shared" si="10"/>
        <v>0</v>
      </c>
      <c r="D500" s="302"/>
      <c r="E500" s="303"/>
      <c r="G500" s="26"/>
      <c r="H500" s="27"/>
    </row>
    <row r="501" spans="1:8" ht="14" hidden="1" x14ac:dyDescent="0.2">
      <c r="A501" s="192"/>
      <c r="B501" s="194"/>
      <c r="C501" s="302">
        <f t="shared" si="10"/>
        <v>0</v>
      </c>
      <c r="D501" s="302"/>
      <c r="E501" s="303"/>
      <c r="G501" s="26"/>
      <c r="H501" s="27"/>
    </row>
    <row r="502" spans="1:8" ht="14" hidden="1" x14ac:dyDescent="0.2">
      <c r="A502" s="192"/>
      <c r="B502" s="194"/>
      <c r="C502" s="302">
        <f t="shared" si="10"/>
        <v>0</v>
      </c>
      <c r="D502" s="302"/>
      <c r="E502" s="303"/>
      <c r="G502" s="26"/>
      <c r="H502" s="27"/>
    </row>
    <row r="503" spans="1:8" ht="14" hidden="1" x14ac:dyDescent="0.2">
      <c r="A503" s="192"/>
      <c r="B503" s="194"/>
      <c r="C503" s="302">
        <f t="shared" si="10"/>
        <v>0</v>
      </c>
      <c r="D503" s="302"/>
      <c r="E503" s="303"/>
      <c r="G503" s="26"/>
      <c r="H503" s="27"/>
    </row>
    <row r="504" spans="1:8" ht="14" hidden="1" x14ac:dyDescent="0.2">
      <c r="A504" s="192"/>
      <c r="B504" s="194"/>
      <c r="C504" s="302">
        <f t="shared" si="10"/>
        <v>0</v>
      </c>
      <c r="D504" s="302"/>
      <c r="E504" s="303"/>
      <c r="G504" s="26"/>
      <c r="H504" s="27"/>
    </row>
    <row r="505" spans="1:8" ht="14" hidden="1" x14ac:dyDescent="0.2">
      <c r="A505" s="192"/>
      <c r="B505" s="194"/>
      <c r="C505" s="302">
        <f t="shared" si="10"/>
        <v>0</v>
      </c>
      <c r="D505" s="302"/>
      <c r="E505" s="303"/>
      <c r="G505" s="26"/>
      <c r="H505" s="27"/>
    </row>
    <row r="506" spans="1:8" ht="14" hidden="1" x14ac:dyDescent="0.2">
      <c r="A506" s="192"/>
      <c r="B506" s="194"/>
      <c r="C506" s="302">
        <f t="shared" si="10"/>
        <v>0</v>
      </c>
      <c r="D506" s="302"/>
      <c r="E506" s="303"/>
      <c r="G506" s="26"/>
      <c r="H506" s="27"/>
    </row>
    <row r="507" spans="1:8" ht="14" hidden="1" x14ac:dyDescent="0.2">
      <c r="A507" s="192"/>
      <c r="B507" s="194"/>
      <c r="C507" s="302">
        <f t="shared" si="10"/>
        <v>0</v>
      </c>
      <c r="D507" s="302"/>
      <c r="E507" s="303"/>
      <c r="G507" s="26"/>
      <c r="H507" s="27"/>
    </row>
    <row r="508" spans="1:8" ht="14" hidden="1" x14ac:dyDescent="0.2">
      <c r="A508" s="192"/>
      <c r="B508" s="194"/>
      <c r="C508" s="302">
        <f t="shared" si="10"/>
        <v>0</v>
      </c>
      <c r="D508" s="302"/>
      <c r="E508" s="303"/>
      <c r="G508" s="26"/>
      <c r="H508" s="27"/>
    </row>
    <row r="509" spans="1:8" ht="14" hidden="1" x14ac:dyDescent="0.2">
      <c r="A509" s="192"/>
      <c r="B509" s="193"/>
      <c r="C509" s="302">
        <f t="shared" si="10"/>
        <v>0</v>
      </c>
      <c r="D509" s="302"/>
      <c r="E509" s="303"/>
      <c r="G509" s="26"/>
      <c r="H509" s="27"/>
    </row>
    <row r="510" spans="1:8" ht="14" hidden="1" x14ac:dyDescent="0.2">
      <c r="A510" s="200"/>
      <c r="B510" s="190"/>
      <c r="C510" s="302">
        <f t="shared" si="10"/>
        <v>0</v>
      </c>
      <c r="D510" s="302"/>
      <c r="E510" s="303"/>
      <c r="G510" s="26"/>
      <c r="H510" s="27"/>
    </row>
    <row r="511" spans="1:8" ht="14" hidden="1" x14ac:dyDescent="0.2">
      <c r="A511" s="191"/>
      <c r="B511" s="199"/>
      <c r="C511" s="302">
        <f t="shared" si="10"/>
        <v>0</v>
      </c>
      <c r="D511" s="302"/>
      <c r="E511" s="303"/>
      <c r="G511" s="26"/>
      <c r="H511" s="27"/>
    </row>
    <row r="512" spans="1:8" ht="14" hidden="1" x14ac:dyDescent="0.2">
      <c r="A512" s="191"/>
      <c r="B512" s="193"/>
      <c r="C512" s="302">
        <f t="shared" si="10"/>
        <v>0</v>
      </c>
      <c r="D512" s="302"/>
      <c r="E512" s="303"/>
      <c r="G512" s="26"/>
      <c r="H512" s="27"/>
    </row>
    <row r="513" spans="1:8" ht="14" hidden="1" x14ac:dyDescent="0.2">
      <c r="A513" s="191"/>
      <c r="B513" s="193"/>
      <c r="C513" s="302">
        <f t="shared" si="10"/>
        <v>0</v>
      </c>
      <c r="D513" s="302"/>
      <c r="E513" s="303"/>
      <c r="G513" s="26"/>
      <c r="H513" s="27"/>
    </row>
    <row r="514" spans="1:8" ht="14" hidden="1" x14ac:dyDescent="0.2">
      <c r="A514" s="191"/>
      <c r="B514" s="193"/>
      <c r="C514" s="302">
        <f t="shared" si="10"/>
        <v>0</v>
      </c>
      <c r="D514" s="302"/>
      <c r="E514" s="303"/>
      <c r="G514" s="26"/>
      <c r="H514" s="27"/>
    </row>
    <row r="515" spans="1:8" ht="14" hidden="1" x14ac:dyDescent="0.2">
      <c r="A515" s="191"/>
      <c r="B515" s="193"/>
      <c r="C515" s="302">
        <f t="shared" si="10"/>
        <v>0</v>
      </c>
      <c r="D515" s="302"/>
      <c r="E515" s="303"/>
      <c r="G515" s="26"/>
      <c r="H515" s="27"/>
    </row>
    <row r="516" spans="1:8" ht="14" hidden="1" x14ac:dyDescent="0.2">
      <c r="A516" s="191"/>
      <c r="B516" s="193"/>
      <c r="C516" s="302">
        <f t="shared" si="10"/>
        <v>0</v>
      </c>
      <c r="D516" s="302"/>
      <c r="E516" s="303"/>
      <c r="G516" s="26"/>
      <c r="H516" s="27"/>
    </row>
    <row r="517" spans="1:8" ht="14" hidden="1" x14ac:dyDescent="0.2">
      <c r="A517" s="191"/>
      <c r="B517" s="193"/>
      <c r="C517" s="302">
        <f t="shared" si="10"/>
        <v>0</v>
      </c>
      <c r="D517" s="302"/>
      <c r="E517" s="303"/>
      <c r="G517" s="26"/>
      <c r="H517" s="27"/>
    </row>
    <row r="518" spans="1:8" ht="14" hidden="1" x14ac:dyDescent="0.2">
      <c r="A518" s="191"/>
      <c r="B518" s="193"/>
      <c r="C518" s="302">
        <f t="shared" si="10"/>
        <v>0</v>
      </c>
      <c r="D518" s="302"/>
      <c r="E518" s="303"/>
      <c r="G518" s="26"/>
      <c r="H518" s="27"/>
    </row>
    <row r="519" spans="1:8" ht="14" hidden="1" x14ac:dyDescent="0.2">
      <c r="A519" s="191"/>
      <c r="B519" s="193"/>
      <c r="C519" s="302">
        <f t="shared" si="10"/>
        <v>0</v>
      </c>
      <c r="D519" s="302"/>
      <c r="E519" s="303"/>
      <c r="G519" s="26"/>
      <c r="H519" s="27"/>
    </row>
    <row r="520" spans="1:8" ht="14" hidden="1" x14ac:dyDescent="0.2">
      <c r="A520" s="191"/>
      <c r="B520" s="193"/>
      <c r="C520" s="302">
        <f t="shared" si="10"/>
        <v>0</v>
      </c>
      <c r="D520" s="302"/>
      <c r="E520" s="303"/>
      <c r="G520" s="26"/>
      <c r="H520" s="27"/>
    </row>
    <row r="521" spans="1:8" ht="14" hidden="1" x14ac:dyDescent="0.2">
      <c r="A521" s="191"/>
      <c r="B521" s="193"/>
      <c r="C521" s="302">
        <f t="shared" si="10"/>
        <v>0</v>
      </c>
      <c r="D521" s="302"/>
      <c r="E521" s="303"/>
      <c r="G521" s="26"/>
      <c r="H521" s="27"/>
    </row>
    <row r="522" spans="1:8" ht="14" hidden="1" x14ac:dyDescent="0.2">
      <c r="A522" s="191"/>
      <c r="B522" s="193"/>
      <c r="C522" s="302">
        <f t="shared" si="10"/>
        <v>0</v>
      </c>
      <c r="D522" s="302"/>
      <c r="E522" s="303"/>
      <c r="G522" s="26"/>
      <c r="H522" s="27"/>
    </row>
    <row r="523" spans="1:8" ht="14" hidden="1" x14ac:dyDescent="0.2">
      <c r="A523" s="191"/>
      <c r="B523" s="193"/>
      <c r="C523" s="302">
        <f t="shared" si="10"/>
        <v>0</v>
      </c>
      <c r="D523" s="302"/>
      <c r="E523" s="303"/>
      <c r="G523" s="26"/>
      <c r="H523" s="27"/>
    </row>
    <row r="524" spans="1:8" ht="14" hidden="1" x14ac:dyDescent="0.2">
      <c r="A524" s="191"/>
      <c r="B524" s="193"/>
      <c r="C524" s="302">
        <f t="shared" si="10"/>
        <v>0</v>
      </c>
      <c r="D524" s="302"/>
      <c r="E524" s="303"/>
      <c r="G524" s="26"/>
      <c r="H524" s="27"/>
    </row>
    <row r="525" spans="1:8" ht="14" hidden="1" x14ac:dyDescent="0.2">
      <c r="A525" s="191"/>
      <c r="B525" s="193"/>
      <c r="C525" s="302">
        <f t="shared" si="10"/>
        <v>0</v>
      </c>
      <c r="D525" s="302"/>
      <c r="E525" s="303"/>
      <c r="G525" s="26"/>
      <c r="H525" s="27"/>
    </row>
    <row r="526" spans="1:8" ht="14" hidden="1" x14ac:dyDescent="0.2">
      <c r="A526" s="191"/>
      <c r="B526" s="193"/>
      <c r="C526" s="302">
        <f t="shared" si="10"/>
        <v>0</v>
      </c>
      <c r="D526" s="302"/>
      <c r="E526" s="303"/>
      <c r="G526" s="26"/>
      <c r="H526" s="27"/>
    </row>
    <row r="527" spans="1:8" ht="14" hidden="1" x14ac:dyDescent="0.2">
      <c r="A527" s="191"/>
      <c r="B527" s="193"/>
      <c r="C527" s="302">
        <f t="shared" si="10"/>
        <v>0</v>
      </c>
      <c r="D527" s="302"/>
      <c r="E527" s="303"/>
      <c r="G527" s="26"/>
      <c r="H527" s="27"/>
    </row>
    <row r="528" spans="1:8" ht="14" hidden="1" x14ac:dyDescent="0.2">
      <c r="A528" s="191"/>
      <c r="B528" s="193"/>
      <c r="C528" s="302">
        <f t="shared" si="10"/>
        <v>0</v>
      </c>
      <c r="D528" s="302"/>
      <c r="E528" s="303"/>
      <c r="G528" s="26"/>
      <c r="H528" s="27"/>
    </row>
    <row r="529" spans="1:8" ht="14" hidden="1" x14ac:dyDescent="0.2">
      <c r="A529" s="191"/>
      <c r="B529" s="193"/>
      <c r="C529" s="302">
        <f t="shared" si="10"/>
        <v>0</v>
      </c>
      <c r="D529" s="302"/>
      <c r="E529" s="303"/>
      <c r="G529" s="26"/>
      <c r="H529" s="27"/>
    </row>
    <row r="530" spans="1:8" ht="14" hidden="1" x14ac:dyDescent="0.2">
      <c r="A530" s="192"/>
      <c r="B530" s="195"/>
      <c r="C530" s="309">
        <f t="shared" si="10"/>
        <v>0</v>
      </c>
      <c r="D530" s="310"/>
      <c r="E530" s="311"/>
      <c r="G530" s="26"/>
      <c r="H530" s="27"/>
    </row>
    <row r="531" spans="1:8" ht="14" hidden="1" x14ac:dyDescent="0.2">
      <c r="A531" s="191"/>
      <c r="B531" s="193"/>
      <c r="C531" s="302">
        <f t="shared" si="10"/>
        <v>0</v>
      </c>
      <c r="D531" s="302"/>
      <c r="E531" s="303"/>
      <c r="G531" s="26"/>
      <c r="H531" s="27"/>
    </row>
    <row r="532" spans="1:8" ht="14" hidden="1" x14ac:dyDescent="0.2">
      <c r="A532" s="192"/>
      <c r="B532" s="195"/>
      <c r="C532" s="309">
        <f t="shared" si="10"/>
        <v>0</v>
      </c>
      <c r="D532" s="310"/>
      <c r="E532" s="311"/>
      <c r="G532" s="26"/>
      <c r="H532" s="27"/>
    </row>
    <row r="533" spans="1:8" ht="14" hidden="1" x14ac:dyDescent="0.2">
      <c r="A533" s="192"/>
      <c r="B533" s="195"/>
      <c r="C533" s="309">
        <f t="shared" si="10"/>
        <v>0</v>
      </c>
      <c r="D533" s="310"/>
      <c r="E533" s="311"/>
      <c r="G533" s="26"/>
      <c r="H533" s="27"/>
    </row>
    <row r="534" spans="1:8" ht="14" hidden="1" x14ac:dyDescent="0.2">
      <c r="A534" s="192"/>
      <c r="B534" s="195"/>
      <c r="C534" s="309">
        <f t="shared" si="10"/>
        <v>0</v>
      </c>
      <c r="D534" s="310"/>
      <c r="E534" s="311"/>
      <c r="G534" s="26"/>
      <c r="H534" s="27"/>
    </row>
    <row r="535" spans="1:8" ht="14" hidden="1" x14ac:dyDescent="0.2">
      <c r="A535" s="192"/>
      <c r="B535" s="195"/>
      <c r="C535" s="309">
        <f t="shared" si="10"/>
        <v>0</v>
      </c>
      <c r="D535" s="310"/>
      <c r="E535" s="311"/>
      <c r="G535" s="26"/>
      <c r="H535" s="27"/>
    </row>
    <row r="536" spans="1:8" ht="14" hidden="1" x14ac:dyDescent="0.2">
      <c r="A536" s="192"/>
      <c r="B536" s="195"/>
      <c r="C536" s="309">
        <f t="shared" si="10"/>
        <v>0</v>
      </c>
      <c r="D536" s="310"/>
      <c r="E536" s="311"/>
      <c r="G536" s="26"/>
      <c r="H536" s="27"/>
    </row>
    <row r="537" spans="1:8" ht="14" hidden="1" x14ac:dyDescent="0.2">
      <c r="A537" s="192"/>
      <c r="B537" s="195"/>
      <c r="C537" s="309">
        <f t="shared" si="10"/>
        <v>0</v>
      </c>
      <c r="D537" s="310"/>
      <c r="E537" s="311"/>
      <c r="G537" s="26"/>
      <c r="H537" s="27"/>
    </row>
    <row r="538" spans="1:8" ht="14" hidden="1" x14ac:dyDescent="0.2">
      <c r="A538" s="192"/>
      <c r="B538" s="195"/>
      <c r="C538" s="309">
        <f t="shared" si="10"/>
        <v>0</v>
      </c>
      <c r="D538" s="310"/>
      <c r="E538" s="311"/>
      <c r="G538" s="26"/>
      <c r="H538" s="27"/>
    </row>
    <row r="539" spans="1:8" ht="14" hidden="1" x14ac:dyDescent="0.2">
      <c r="A539" s="192"/>
      <c r="B539" s="195"/>
      <c r="C539" s="309">
        <f t="shared" si="10"/>
        <v>0</v>
      </c>
      <c r="D539" s="310"/>
      <c r="E539" s="311"/>
      <c r="G539" s="26"/>
      <c r="H539" s="27"/>
    </row>
    <row r="540" spans="1:8" ht="14" hidden="1" x14ac:dyDescent="0.2">
      <c r="A540" s="192"/>
      <c r="B540" s="195"/>
      <c r="C540" s="309">
        <f t="shared" si="10"/>
        <v>0</v>
      </c>
      <c r="D540" s="310"/>
      <c r="E540" s="311"/>
      <c r="G540" s="26"/>
      <c r="H540" s="27"/>
    </row>
    <row r="541" spans="1:8" ht="14" hidden="1" x14ac:dyDescent="0.2">
      <c r="A541" s="192"/>
      <c r="B541" s="195"/>
      <c r="C541" s="309">
        <f t="shared" si="10"/>
        <v>0</v>
      </c>
      <c r="D541" s="310"/>
      <c r="E541" s="311"/>
      <c r="G541" s="26"/>
      <c r="H541" s="27"/>
    </row>
    <row r="542" spans="1:8" ht="14" hidden="1" x14ac:dyDescent="0.2">
      <c r="A542" s="192"/>
      <c r="B542" s="195"/>
      <c r="C542" s="309">
        <f t="shared" si="10"/>
        <v>0</v>
      </c>
      <c r="D542" s="310"/>
      <c r="E542" s="311"/>
      <c r="G542" s="26"/>
      <c r="H542" s="27"/>
    </row>
    <row r="543" spans="1:8" ht="14" hidden="1" x14ac:dyDescent="0.2">
      <c r="A543" s="192"/>
      <c r="B543" s="195"/>
      <c r="C543" s="309">
        <f t="shared" si="10"/>
        <v>0</v>
      </c>
      <c r="D543" s="310"/>
      <c r="E543" s="311"/>
      <c r="G543" s="26"/>
      <c r="H543" s="27"/>
    </row>
    <row r="544" spans="1:8" ht="14" hidden="1" x14ac:dyDescent="0.2">
      <c r="A544" s="192"/>
      <c r="B544" s="195"/>
      <c r="C544" s="309">
        <f t="shared" si="10"/>
        <v>0</v>
      </c>
      <c r="D544" s="310"/>
      <c r="E544" s="311"/>
      <c r="G544" s="26"/>
      <c r="H544" s="27"/>
    </row>
    <row r="545" spans="1:8" ht="14" hidden="1" x14ac:dyDescent="0.2">
      <c r="A545" s="192"/>
      <c r="B545" s="195"/>
      <c r="C545" s="309">
        <f t="shared" si="10"/>
        <v>0</v>
      </c>
      <c r="D545" s="310"/>
      <c r="E545" s="311"/>
      <c r="G545" s="26"/>
      <c r="H545" s="27"/>
    </row>
    <row r="546" spans="1:8" ht="14" hidden="1" x14ac:dyDescent="0.2">
      <c r="A546" s="192"/>
      <c r="B546" s="195"/>
      <c r="C546" s="309">
        <f t="shared" si="10"/>
        <v>0</v>
      </c>
      <c r="D546" s="310"/>
      <c r="E546" s="311"/>
      <c r="G546" s="26"/>
      <c r="H546" s="27"/>
    </row>
    <row r="547" spans="1:8" ht="14" hidden="1" x14ac:dyDescent="0.2">
      <c r="A547" s="192"/>
      <c r="B547" s="195"/>
      <c r="C547" s="309">
        <f t="shared" si="10"/>
        <v>0</v>
      </c>
      <c r="D547" s="310"/>
      <c r="E547" s="311"/>
      <c r="G547" s="26"/>
      <c r="H547" s="27"/>
    </row>
    <row r="548" spans="1:8" ht="14" hidden="1" x14ac:dyDescent="0.2">
      <c r="A548" s="192"/>
      <c r="B548" s="195"/>
      <c r="C548" s="309">
        <f t="shared" si="10"/>
        <v>0</v>
      </c>
      <c r="D548" s="310"/>
      <c r="E548" s="311"/>
      <c r="G548" s="26"/>
      <c r="H548" s="27"/>
    </row>
    <row r="549" spans="1:8" ht="14" hidden="1" x14ac:dyDescent="0.2">
      <c r="A549" s="192"/>
      <c r="B549" s="195"/>
      <c r="C549" s="309">
        <f t="shared" si="10"/>
        <v>0</v>
      </c>
      <c r="D549" s="310"/>
      <c r="E549" s="311"/>
      <c r="G549" s="26"/>
      <c r="H549" s="27"/>
    </row>
    <row r="550" spans="1:8" ht="14" hidden="1" x14ac:dyDescent="0.2">
      <c r="A550" s="192"/>
      <c r="B550" s="195"/>
      <c r="C550" s="309">
        <f t="shared" si="10"/>
        <v>0</v>
      </c>
      <c r="D550" s="310"/>
      <c r="E550" s="311"/>
      <c r="G550" s="26"/>
      <c r="H550" s="27"/>
    </row>
    <row r="551" spans="1:8" ht="14" hidden="1" x14ac:dyDescent="0.2">
      <c r="A551" s="191"/>
      <c r="B551" s="193"/>
      <c r="C551" s="302">
        <f t="shared" si="10"/>
        <v>0</v>
      </c>
      <c r="D551" s="302"/>
      <c r="E551" s="303"/>
      <c r="G551" s="26"/>
      <c r="H551" s="27"/>
    </row>
    <row r="552" spans="1:8" ht="14" hidden="1" x14ac:dyDescent="0.2">
      <c r="A552" s="189"/>
      <c r="B552" s="190"/>
      <c r="C552" s="302">
        <f t="shared" si="10"/>
        <v>0</v>
      </c>
      <c r="D552" s="302"/>
      <c r="E552" s="303"/>
      <c r="G552" s="26"/>
      <c r="H552" s="27"/>
    </row>
    <row r="553" spans="1:8" ht="14" hidden="1" x14ac:dyDescent="0.2">
      <c r="A553" s="191"/>
      <c r="B553" s="190"/>
      <c r="C553" s="302">
        <f t="shared" si="10"/>
        <v>0</v>
      </c>
      <c r="D553" s="302"/>
      <c r="E553" s="303"/>
      <c r="G553" s="26"/>
      <c r="H553" s="27"/>
    </row>
    <row r="554" spans="1:8" ht="14" hidden="1" x14ac:dyDescent="0.2">
      <c r="A554" s="191"/>
      <c r="B554" s="193"/>
      <c r="C554" s="302">
        <f t="shared" si="10"/>
        <v>0</v>
      </c>
      <c r="D554" s="302"/>
      <c r="E554" s="303"/>
      <c r="G554" s="26"/>
      <c r="H554" s="27"/>
    </row>
    <row r="555" spans="1:8" ht="14" hidden="1" x14ac:dyDescent="0.2">
      <c r="A555" s="191"/>
      <c r="B555" s="193"/>
      <c r="C555" s="302">
        <f t="shared" ref="C555:C637" si="11">+G555+H555</f>
        <v>0</v>
      </c>
      <c r="D555" s="302"/>
      <c r="E555" s="303"/>
      <c r="G555" s="26"/>
      <c r="H555" s="27"/>
    </row>
    <row r="556" spans="1:8" ht="14" hidden="1" x14ac:dyDescent="0.2">
      <c r="A556" s="191"/>
      <c r="B556" s="193"/>
      <c r="C556" s="302">
        <f t="shared" si="11"/>
        <v>0</v>
      </c>
      <c r="D556" s="302"/>
      <c r="E556" s="303"/>
      <c r="G556" s="26"/>
      <c r="H556" s="27"/>
    </row>
    <row r="557" spans="1:8" ht="14" hidden="1" x14ac:dyDescent="0.2">
      <c r="A557" s="191"/>
      <c r="B557" s="193"/>
      <c r="C557" s="302">
        <f t="shared" si="11"/>
        <v>0</v>
      </c>
      <c r="D557" s="302"/>
      <c r="E557" s="303"/>
      <c r="G557" s="26"/>
      <c r="H557" s="27"/>
    </row>
    <row r="558" spans="1:8" ht="14" hidden="1" x14ac:dyDescent="0.2">
      <c r="A558" s="191"/>
      <c r="B558" s="193"/>
      <c r="C558" s="302">
        <f t="shared" si="11"/>
        <v>0</v>
      </c>
      <c r="D558" s="302"/>
      <c r="E558" s="303"/>
      <c r="G558" s="26"/>
      <c r="H558" s="27"/>
    </row>
    <row r="559" spans="1:8" ht="14" hidden="1" x14ac:dyDescent="0.2">
      <c r="A559" s="191"/>
      <c r="B559" s="193"/>
      <c r="C559" s="302">
        <f t="shared" si="11"/>
        <v>0</v>
      </c>
      <c r="D559" s="302"/>
      <c r="E559" s="303"/>
      <c r="G559" s="26"/>
      <c r="H559" s="27"/>
    </row>
    <row r="560" spans="1:8" ht="14" hidden="1" x14ac:dyDescent="0.2">
      <c r="A560" s="192"/>
      <c r="B560" s="194"/>
      <c r="C560" s="302">
        <f t="shared" si="11"/>
        <v>0</v>
      </c>
      <c r="D560" s="302"/>
      <c r="E560" s="303"/>
      <c r="G560" s="26"/>
      <c r="H560" s="27"/>
    </row>
    <row r="561" spans="1:8" ht="14" hidden="1" x14ac:dyDescent="0.2">
      <c r="A561" s="192"/>
      <c r="B561" s="194"/>
      <c r="C561" s="302">
        <f t="shared" si="11"/>
        <v>0</v>
      </c>
      <c r="D561" s="302"/>
      <c r="E561" s="303"/>
      <c r="G561" s="26"/>
      <c r="H561" s="27"/>
    </row>
    <row r="562" spans="1:8" ht="14" hidden="1" x14ac:dyDescent="0.2">
      <c r="A562" s="192"/>
      <c r="B562" s="194"/>
      <c r="C562" s="302">
        <f t="shared" si="11"/>
        <v>0</v>
      </c>
      <c r="D562" s="302"/>
      <c r="E562" s="303"/>
      <c r="G562" s="26"/>
      <c r="H562" s="27"/>
    </row>
    <row r="563" spans="1:8" ht="14" hidden="1" x14ac:dyDescent="0.2">
      <c r="A563" s="192"/>
      <c r="B563" s="194"/>
      <c r="C563" s="302">
        <f t="shared" si="11"/>
        <v>0</v>
      </c>
      <c r="D563" s="302"/>
      <c r="E563" s="303"/>
      <c r="G563" s="26"/>
      <c r="H563" s="27"/>
    </row>
    <row r="564" spans="1:8" ht="14" hidden="1" x14ac:dyDescent="0.2">
      <c r="A564" s="192"/>
      <c r="B564" s="194"/>
      <c r="C564" s="302">
        <f t="shared" si="11"/>
        <v>0</v>
      </c>
      <c r="D564" s="302"/>
      <c r="E564" s="303"/>
      <c r="G564" s="26"/>
      <c r="H564" s="27"/>
    </row>
    <row r="565" spans="1:8" ht="14" hidden="1" x14ac:dyDescent="0.2">
      <c r="A565" s="192"/>
      <c r="B565" s="194"/>
      <c r="C565" s="302">
        <f t="shared" si="11"/>
        <v>0</v>
      </c>
      <c r="D565" s="302"/>
      <c r="E565" s="303"/>
      <c r="G565" s="26"/>
      <c r="H565" s="27"/>
    </row>
    <row r="566" spans="1:8" ht="14" hidden="1" x14ac:dyDescent="0.2">
      <c r="A566" s="192"/>
      <c r="B566" s="194"/>
      <c r="C566" s="302">
        <f t="shared" si="11"/>
        <v>0</v>
      </c>
      <c r="D566" s="302"/>
      <c r="E566" s="303"/>
      <c r="G566" s="26"/>
      <c r="H566" s="27"/>
    </row>
    <row r="567" spans="1:8" ht="14" hidden="1" x14ac:dyDescent="0.2">
      <c r="A567" s="192"/>
      <c r="B567" s="194"/>
      <c r="C567" s="302">
        <f t="shared" si="11"/>
        <v>0</v>
      </c>
      <c r="D567" s="302"/>
      <c r="E567" s="303"/>
      <c r="G567" s="26"/>
      <c r="H567" s="27"/>
    </row>
    <row r="568" spans="1:8" ht="14" hidden="1" x14ac:dyDescent="0.2">
      <c r="A568" s="192"/>
      <c r="B568" s="194"/>
      <c r="C568" s="302">
        <f t="shared" si="11"/>
        <v>0</v>
      </c>
      <c r="D568" s="302"/>
      <c r="E568" s="303"/>
      <c r="G568" s="26"/>
      <c r="H568" s="27"/>
    </row>
    <row r="569" spans="1:8" ht="14" hidden="1" x14ac:dyDescent="0.2">
      <c r="A569" s="192"/>
      <c r="B569" s="194"/>
      <c r="C569" s="302">
        <f t="shared" si="11"/>
        <v>0</v>
      </c>
      <c r="D569" s="302"/>
      <c r="E569" s="303"/>
      <c r="G569" s="26"/>
      <c r="H569" s="27"/>
    </row>
    <row r="570" spans="1:8" ht="14" hidden="1" x14ac:dyDescent="0.2">
      <c r="A570" s="192"/>
      <c r="B570" s="194"/>
      <c r="C570" s="302">
        <f t="shared" si="11"/>
        <v>0</v>
      </c>
      <c r="D570" s="302"/>
      <c r="E570" s="303"/>
      <c r="G570" s="26"/>
      <c r="H570" s="27"/>
    </row>
    <row r="571" spans="1:8" ht="14" hidden="1" x14ac:dyDescent="0.2">
      <c r="A571" s="192"/>
      <c r="B571" s="194"/>
      <c r="C571" s="302">
        <f t="shared" si="11"/>
        <v>0</v>
      </c>
      <c r="D571" s="302"/>
      <c r="E571" s="303"/>
      <c r="G571" s="26"/>
      <c r="H571" s="27"/>
    </row>
    <row r="572" spans="1:8" ht="14" hidden="1" x14ac:dyDescent="0.2">
      <c r="A572" s="192"/>
      <c r="B572" s="194"/>
      <c r="C572" s="302">
        <f t="shared" si="11"/>
        <v>0</v>
      </c>
      <c r="D572" s="302"/>
      <c r="E572" s="303"/>
      <c r="G572" s="26"/>
      <c r="H572" s="27"/>
    </row>
    <row r="573" spans="1:8" ht="14" hidden="1" x14ac:dyDescent="0.2">
      <c r="A573" s="192"/>
      <c r="B573" s="194"/>
      <c r="C573" s="302">
        <f t="shared" si="11"/>
        <v>0</v>
      </c>
      <c r="D573" s="302"/>
      <c r="E573" s="303"/>
      <c r="G573" s="26"/>
      <c r="H573" s="27"/>
    </row>
    <row r="574" spans="1:8" ht="14" hidden="1" x14ac:dyDescent="0.2">
      <c r="A574" s="192"/>
      <c r="B574" s="194"/>
      <c r="C574" s="302">
        <f t="shared" si="11"/>
        <v>0</v>
      </c>
      <c r="D574" s="302"/>
      <c r="E574" s="303"/>
      <c r="G574" s="26"/>
      <c r="H574" s="27"/>
    </row>
    <row r="575" spans="1:8" ht="14" hidden="1" x14ac:dyDescent="0.2">
      <c r="A575" s="192"/>
      <c r="B575" s="194"/>
      <c r="C575" s="302">
        <f t="shared" si="11"/>
        <v>0</v>
      </c>
      <c r="D575" s="302"/>
      <c r="E575" s="303"/>
      <c r="G575" s="26"/>
      <c r="H575" s="27"/>
    </row>
    <row r="576" spans="1:8" ht="14" hidden="1" x14ac:dyDescent="0.2">
      <c r="A576" s="192"/>
      <c r="B576" s="194"/>
      <c r="C576" s="302">
        <f t="shared" si="11"/>
        <v>0</v>
      </c>
      <c r="D576" s="302"/>
      <c r="E576" s="303"/>
      <c r="G576" s="26"/>
      <c r="H576" s="27"/>
    </row>
    <row r="577" spans="1:8" ht="14" hidden="1" x14ac:dyDescent="0.2">
      <c r="A577" s="192"/>
      <c r="B577" s="194"/>
      <c r="C577" s="302">
        <f t="shared" si="11"/>
        <v>0</v>
      </c>
      <c r="D577" s="302"/>
      <c r="E577" s="303"/>
      <c r="G577" s="26"/>
      <c r="H577" s="27"/>
    </row>
    <row r="578" spans="1:8" ht="14" hidden="1" x14ac:dyDescent="0.2">
      <c r="A578" s="192"/>
      <c r="B578" s="194"/>
      <c r="C578" s="302">
        <f t="shared" si="11"/>
        <v>0</v>
      </c>
      <c r="D578" s="302"/>
      <c r="E578" s="303"/>
      <c r="G578" s="26"/>
      <c r="H578" s="27"/>
    </row>
    <row r="579" spans="1:8" ht="14" hidden="1" x14ac:dyDescent="0.2">
      <c r="A579" s="192"/>
      <c r="B579" s="194"/>
      <c r="C579" s="302">
        <f t="shared" si="11"/>
        <v>0</v>
      </c>
      <c r="D579" s="302"/>
      <c r="E579" s="303"/>
      <c r="G579" s="26"/>
      <c r="H579" s="27"/>
    </row>
    <row r="580" spans="1:8" ht="14" hidden="1" x14ac:dyDescent="0.2">
      <c r="A580" s="192"/>
      <c r="B580" s="194"/>
      <c r="C580" s="302">
        <f t="shared" si="11"/>
        <v>0</v>
      </c>
      <c r="D580" s="302"/>
      <c r="E580" s="303"/>
      <c r="G580" s="26"/>
      <c r="H580" s="27"/>
    </row>
    <row r="581" spans="1:8" ht="14" hidden="1" x14ac:dyDescent="0.2">
      <c r="A581" s="192"/>
      <c r="B581" s="194"/>
      <c r="C581" s="302">
        <f t="shared" si="11"/>
        <v>0</v>
      </c>
      <c r="D581" s="302"/>
      <c r="E581" s="303"/>
      <c r="G581" s="26"/>
      <c r="H581" s="27"/>
    </row>
    <row r="582" spans="1:8" ht="14" hidden="1" x14ac:dyDescent="0.2">
      <c r="A582" s="192"/>
      <c r="B582" s="194"/>
      <c r="C582" s="302">
        <f t="shared" si="11"/>
        <v>0</v>
      </c>
      <c r="D582" s="302"/>
      <c r="E582" s="303"/>
      <c r="G582" s="26"/>
      <c r="H582" s="27"/>
    </row>
    <row r="583" spans="1:8" ht="14" hidden="1" x14ac:dyDescent="0.2">
      <c r="A583" s="192"/>
      <c r="B583" s="194"/>
      <c r="C583" s="302">
        <f t="shared" si="11"/>
        <v>0</v>
      </c>
      <c r="D583" s="302"/>
      <c r="E583" s="303"/>
      <c r="G583" s="26"/>
      <c r="H583" s="27"/>
    </row>
    <row r="584" spans="1:8" ht="14" hidden="1" x14ac:dyDescent="0.2">
      <c r="A584" s="192"/>
      <c r="B584" s="194"/>
      <c r="C584" s="302">
        <f t="shared" si="11"/>
        <v>0</v>
      </c>
      <c r="D584" s="302"/>
      <c r="E584" s="303"/>
      <c r="G584" s="26"/>
      <c r="H584" s="27"/>
    </row>
    <row r="585" spans="1:8" ht="14" hidden="1" x14ac:dyDescent="0.2">
      <c r="A585" s="192"/>
      <c r="B585" s="194"/>
      <c r="C585" s="302">
        <f t="shared" si="11"/>
        <v>0</v>
      </c>
      <c r="D585" s="302"/>
      <c r="E585" s="303"/>
      <c r="G585" s="26"/>
      <c r="H585" s="27"/>
    </row>
    <row r="586" spans="1:8" ht="14" hidden="1" x14ac:dyDescent="0.2">
      <c r="A586" s="192"/>
      <c r="B586" s="194"/>
      <c r="C586" s="302">
        <f t="shared" si="11"/>
        <v>0</v>
      </c>
      <c r="D586" s="302"/>
      <c r="E586" s="303"/>
      <c r="G586" s="26"/>
      <c r="H586" s="27"/>
    </row>
    <row r="587" spans="1:8" ht="14" hidden="1" x14ac:dyDescent="0.2">
      <c r="A587" s="192"/>
      <c r="B587" s="194"/>
      <c r="C587" s="302">
        <f t="shared" si="11"/>
        <v>0</v>
      </c>
      <c r="D587" s="302"/>
      <c r="E587" s="303"/>
      <c r="G587" s="26"/>
      <c r="H587" s="27"/>
    </row>
    <row r="588" spans="1:8" ht="14" hidden="1" x14ac:dyDescent="0.2">
      <c r="A588" s="192"/>
      <c r="B588" s="194"/>
      <c r="C588" s="302">
        <f t="shared" si="11"/>
        <v>0</v>
      </c>
      <c r="D588" s="302"/>
      <c r="E588" s="303"/>
      <c r="G588" s="26"/>
      <c r="H588" s="27"/>
    </row>
    <row r="589" spans="1:8" ht="14" hidden="1" x14ac:dyDescent="0.2">
      <c r="A589" s="192"/>
      <c r="B589" s="194"/>
      <c r="C589" s="302">
        <f t="shared" si="11"/>
        <v>0</v>
      </c>
      <c r="D589" s="302"/>
      <c r="E589" s="303"/>
      <c r="G589" s="26"/>
      <c r="H589" s="27"/>
    </row>
    <row r="590" spans="1:8" ht="14" hidden="1" x14ac:dyDescent="0.2">
      <c r="A590" s="192"/>
      <c r="B590" s="194"/>
      <c r="C590" s="302">
        <f t="shared" si="11"/>
        <v>0</v>
      </c>
      <c r="D590" s="302"/>
      <c r="E590" s="303"/>
      <c r="G590" s="26"/>
      <c r="H590" s="27"/>
    </row>
    <row r="591" spans="1:8" ht="14" hidden="1" x14ac:dyDescent="0.2">
      <c r="A591" s="192"/>
      <c r="B591" s="194"/>
      <c r="C591" s="302">
        <f t="shared" si="11"/>
        <v>0</v>
      </c>
      <c r="D591" s="302"/>
      <c r="E591" s="303"/>
      <c r="G591" s="26"/>
      <c r="H591" s="27"/>
    </row>
    <row r="592" spans="1:8" ht="14" hidden="1" x14ac:dyDescent="0.2">
      <c r="A592" s="192"/>
      <c r="B592" s="194"/>
      <c r="C592" s="302">
        <f t="shared" si="11"/>
        <v>0</v>
      </c>
      <c r="D592" s="302"/>
      <c r="E592" s="303"/>
      <c r="G592" s="26"/>
      <c r="H592" s="27"/>
    </row>
    <row r="593" spans="1:8" ht="14" hidden="1" x14ac:dyDescent="0.2">
      <c r="A593" s="192"/>
      <c r="B593" s="193"/>
      <c r="C593" s="302">
        <f t="shared" si="11"/>
        <v>0</v>
      </c>
      <c r="D593" s="302"/>
      <c r="E593" s="303"/>
      <c r="G593" s="26"/>
      <c r="H593" s="27"/>
    </row>
    <row r="594" spans="1:8" ht="14" hidden="1" x14ac:dyDescent="0.2">
      <c r="A594" s="189"/>
      <c r="B594" s="190"/>
      <c r="C594" s="302">
        <f t="shared" si="11"/>
        <v>0</v>
      </c>
      <c r="D594" s="302"/>
      <c r="E594" s="303"/>
      <c r="G594" s="26"/>
      <c r="H594" s="27"/>
    </row>
    <row r="595" spans="1:8" ht="14" hidden="1" x14ac:dyDescent="0.2">
      <c r="A595" s="191"/>
      <c r="B595" s="190"/>
      <c r="C595" s="302">
        <f t="shared" si="11"/>
        <v>0</v>
      </c>
      <c r="D595" s="302"/>
      <c r="E595" s="303"/>
      <c r="G595" s="26"/>
      <c r="H595" s="27"/>
    </row>
    <row r="596" spans="1:8" ht="14" hidden="1" x14ac:dyDescent="0.2">
      <c r="A596" s="191"/>
      <c r="B596" s="193"/>
      <c r="C596" s="302">
        <f t="shared" si="11"/>
        <v>0</v>
      </c>
      <c r="D596" s="302"/>
      <c r="E596" s="303"/>
      <c r="G596" s="26"/>
      <c r="H596" s="27"/>
    </row>
    <row r="597" spans="1:8" ht="14" hidden="1" x14ac:dyDescent="0.2">
      <c r="A597" s="191"/>
      <c r="B597" s="193"/>
      <c r="C597" s="302">
        <f t="shared" si="11"/>
        <v>0</v>
      </c>
      <c r="D597" s="302"/>
      <c r="E597" s="303"/>
      <c r="G597" s="26"/>
      <c r="H597" s="27"/>
    </row>
    <row r="598" spans="1:8" ht="14" hidden="1" x14ac:dyDescent="0.2">
      <c r="A598" s="191"/>
      <c r="B598" s="193"/>
      <c r="C598" s="302">
        <f t="shared" si="11"/>
        <v>0</v>
      </c>
      <c r="D598" s="302"/>
      <c r="E598" s="303"/>
      <c r="G598" s="26"/>
      <c r="H598" s="27"/>
    </row>
    <row r="599" spans="1:8" ht="14" hidden="1" x14ac:dyDescent="0.2">
      <c r="A599" s="191"/>
      <c r="B599" s="193"/>
      <c r="C599" s="302">
        <f t="shared" si="11"/>
        <v>0</v>
      </c>
      <c r="D599" s="302"/>
      <c r="E599" s="303"/>
      <c r="G599" s="26"/>
      <c r="H599" s="27"/>
    </row>
    <row r="600" spans="1:8" ht="14" hidden="1" x14ac:dyDescent="0.2">
      <c r="A600" s="191"/>
      <c r="B600" s="193"/>
      <c r="C600" s="302">
        <f t="shared" si="11"/>
        <v>0</v>
      </c>
      <c r="D600" s="302"/>
      <c r="E600" s="303"/>
      <c r="G600" s="26"/>
      <c r="H600" s="27"/>
    </row>
    <row r="601" spans="1:8" ht="14" hidden="1" x14ac:dyDescent="0.2">
      <c r="A601" s="191"/>
      <c r="B601" s="193"/>
      <c r="C601" s="302">
        <f t="shared" si="11"/>
        <v>0</v>
      </c>
      <c r="D601" s="302"/>
      <c r="E601" s="303"/>
      <c r="G601" s="26"/>
      <c r="H601" s="27"/>
    </row>
    <row r="602" spans="1:8" ht="14" hidden="1" x14ac:dyDescent="0.2">
      <c r="A602" s="192"/>
      <c r="B602" s="194"/>
      <c r="C602" s="302">
        <f t="shared" si="11"/>
        <v>0</v>
      </c>
      <c r="D602" s="302"/>
      <c r="E602" s="303"/>
      <c r="G602" s="26"/>
      <c r="H602" s="27"/>
    </row>
    <row r="603" spans="1:8" ht="14" hidden="1" x14ac:dyDescent="0.2">
      <c r="A603" s="192"/>
      <c r="B603" s="194"/>
      <c r="C603" s="302">
        <f t="shared" si="11"/>
        <v>0</v>
      </c>
      <c r="D603" s="302"/>
      <c r="E603" s="303"/>
      <c r="G603" s="26"/>
      <c r="H603" s="27"/>
    </row>
    <row r="604" spans="1:8" ht="14" hidden="1" x14ac:dyDescent="0.2">
      <c r="A604" s="192"/>
      <c r="B604" s="194"/>
      <c r="C604" s="302">
        <f t="shared" si="11"/>
        <v>0</v>
      </c>
      <c r="D604" s="302"/>
      <c r="E604" s="303"/>
      <c r="G604" s="26"/>
      <c r="H604" s="27"/>
    </row>
    <row r="605" spans="1:8" ht="14" hidden="1" x14ac:dyDescent="0.2">
      <c r="A605" s="192"/>
      <c r="B605" s="194"/>
      <c r="C605" s="302">
        <f t="shared" si="11"/>
        <v>0</v>
      </c>
      <c r="D605" s="302"/>
      <c r="E605" s="303"/>
      <c r="G605" s="26"/>
      <c r="H605" s="27"/>
    </row>
    <row r="606" spans="1:8" ht="14" hidden="1" x14ac:dyDescent="0.2">
      <c r="A606" s="192"/>
      <c r="B606" s="194"/>
      <c r="C606" s="302">
        <f t="shared" si="11"/>
        <v>0</v>
      </c>
      <c r="D606" s="302"/>
      <c r="E606" s="303"/>
      <c r="G606" s="26"/>
      <c r="H606" s="27"/>
    </row>
    <row r="607" spans="1:8" ht="14" hidden="1" x14ac:dyDescent="0.2">
      <c r="A607" s="192"/>
      <c r="B607" s="194"/>
      <c r="C607" s="302">
        <f t="shared" si="11"/>
        <v>0</v>
      </c>
      <c r="D607" s="302"/>
      <c r="E607" s="303"/>
      <c r="G607" s="26"/>
      <c r="H607" s="27"/>
    </row>
    <row r="608" spans="1:8" ht="14" hidden="1" x14ac:dyDescent="0.2">
      <c r="A608" s="192"/>
      <c r="B608" s="194"/>
      <c r="C608" s="302">
        <f t="shared" si="11"/>
        <v>0</v>
      </c>
      <c r="D608" s="302"/>
      <c r="E608" s="303"/>
      <c r="G608" s="26"/>
      <c r="H608" s="27"/>
    </row>
    <row r="609" spans="1:8" ht="14" hidden="1" x14ac:dyDescent="0.2">
      <c r="A609" s="192"/>
      <c r="B609" s="194"/>
      <c r="C609" s="302">
        <f t="shared" si="11"/>
        <v>0</v>
      </c>
      <c r="D609" s="302"/>
      <c r="E609" s="303"/>
      <c r="G609" s="26"/>
      <c r="H609" s="27"/>
    </row>
    <row r="610" spans="1:8" ht="14" hidden="1" x14ac:dyDescent="0.2">
      <c r="A610" s="192"/>
      <c r="B610" s="194"/>
      <c r="C610" s="302">
        <f t="shared" si="11"/>
        <v>0</v>
      </c>
      <c r="D610" s="302"/>
      <c r="E610" s="303"/>
      <c r="G610" s="26"/>
      <c r="H610" s="27"/>
    </row>
    <row r="611" spans="1:8" ht="14" hidden="1" x14ac:dyDescent="0.2">
      <c r="A611" s="192"/>
      <c r="B611" s="194"/>
      <c r="C611" s="302">
        <f t="shared" si="11"/>
        <v>0</v>
      </c>
      <c r="D611" s="302"/>
      <c r="E611" s="303"/>
      <c r="G611" s="26"/>
      <c r="H611" s="27"/>
    </row>
    <row r="612" spans="1:8" ht="14" hidden="1" x14ac:dyDescent="0.2">
      <c r="A612" s="192"/>
      <c r="B612" s="194"/>
      <c r="C612" s="302">
        <f t="shared" si="11"/>
        <v>0</v>
      </c>
      <c r="D612" s="302"/>
      <c r="E612" s="303"/>
      <c r="G612" s="26"/>
      <c r="H612" s="27"/>
    </row>
    <row r="613" spans="1:8" ht="14" hidden="1" x14ac:dyDescent="0.2">
      <c r="A613" s="192"/>
      <c r="B613" s="194"/>
      <c r="C613" s="302">
        <f t="shared" si="11"/>
        <v>0</v>
      </c>
      <c r="D613" s="302"/>
      <c r="E613" s="303"/>
      <c r="G613" s="26"/>
      <c r="H613" s="27"/>
    </row>
    <row r="614" spans="1:8" ht="14" hidden="1" x14ac:dyDescent="0.2">
      <c r="A614" s="192"/>
      <c r="B614" s="194"/>
      <c r="C614" s="302">
        <f t="shared" si="11"/>
        <v>0</v>
      </c>
      <c r="D614" s="302"/>
      <c r="E614" s="303"/>
      <c r="G614" s="26"/>
      <c r="H614" s="27"/>
    </row>
    <row r="615" spans="1:8" ht="14" hidden="1" x14ac:dyDescent="0.2">
      <c r="A615" s="192"/>
      <c r="B615" s="194"/>
      <c r="C615" s="302">
        <f t="shared" si="11"/>
        <v>0</v>
      </c>
      <c r="D615" s="302"/>
      <c r="E615" s="303"/>
      <c r="G615" s="26"/>
      <c r="H615" s="27"/>
    </row>
    <row r="616" spans="1:8" ht="14" hidden="1" x14ac:dyDescent="0.2">
      <c r="A616" s="192"/>
      <c r="B616" s="194"/>
      <c r="C616" s="302">
        <f t="shared" si="11"/>
        <v>0</v>
      </c>
      <c r="D616" s="302"/>
      <c r="E616" s="303"/>
      <c r="G616" s="26"/>
      <c r="H616" s="27"/>
    </row>
    <row r="617" spans="1:8" ht="14" hidden="1" x14ac:dyDescent="0.2">
      <c r="A617" s="192"/>
      <c r="B617" s="194"/>
      <c r="C617" s="302">
        <f t="shared" si="11"/>
        <v>0</v>
      </c>
      <c r="D617" s="302"/>
      <c r="E617" s="303"/>
      <c r="G617" s="26"/>
      <c r="H617" s="27"/>
    </row>
    <row r="618" spans="1:8" ht="14" hidden="1" x14ac:dyDescent="0.2">
      <c r="A618" s="192"/>
      <c r="B618" s="194"/>
      <c r="C618" s="302">
        <f t="shared" si="11"/>
        <v>0</v>
      </c>
      <c r="D618" s="302"/>
      <c r="E618" s="303"/>
      <c r="G618" s="26"/>
      <c r="H618" s="27"/>
    </row>
    <row r="619" spans="1:8" ht="14" hidden="1" x14ac:dyDescent="0.2">
      <c r="A619" s="192"/>
      <c r="B619" s="194"/>
      <c r="C619" s="302">
        <f t="shared" si="11"/>
        <v>0</v>
      </c>
      <c r="D619" s="302"/>
      <c r="E619" s="303"/>
      <c r="G619" s="26"/>
      <c r="H619" s="27"/>
    </row>
    <row r="620" spans="1:8" ht="14" hidden="1" x14ac:dyDescent="0.2">
      <c r="A620" s="192"/>
      <c r="B620" s="194"/>
      <c r="C620" s="302">
        <f t="shared" si="11"/>
        <v>0</v>
      </c>
      <c r="D620" s="302"/>
      <c r="E620" s="303"/>
      <c r="G620" s="26"/>
      <c r="H620" s="27"/>
    </row>
    <row r="621" spans="1:8" ht="14" hidden="1" x14ac:dyDescent="0.2">
      <c r="A621" s="192"/>
      <c r="B621" s="194"/>
      <c r="C621" s="302">
        <f t="shared" si="11"/>
        <v>0</v>
      </c>
      <c r="D621" s="302"/>
      <c r="E621" s="303"/>
      <c r="G621" s="26"/>
      <c r="H621" s="27"/>
    </row>
    <row r="622" spans="1:8" ht="14" hidden="1" x14ac:dyDescent="0.2">
      <c r="A622" s="192"/>
      <c r="B622" s="194"/>
      <c r="C622" s="302">
        <f t="shared" si="11"/>
        <v>0</v>
      </c>
      <c r="D622" s="302"/>
      <c r="E622" s="303"/>
      <c r="G622" s="26"/>
      <c r="H622" s="27"/>
    </row>
    <row r="623" spans="1:8" ht="14" hidden="1" x14ac:dyDescent="0.2">
      <c r="A623" s="192"/>
      <c r="B623" s="194"/>
      <c r="C623" s="302">
        <f t="shared" si="11"/>
        <v>0</v>
      </c>
      <c r="D623" s="302"/>
      <c r="E623" s="303"/>
      <c r="G623" s="26"/>
      <c r="H623" s="27"/>
    </row>
    <row r="624" spans="1:8" ht="14" hidden="1" x14ac:dyDescent="0.2">
      <c r="A624" s="192"/>
      <c r="B624" s="194"/>
      <c r="C624" s="302">
        <f t="shared" si="11"/>
        <v>0</v>
      </c>
      <c r="D624" s="302"/>
      <c r="E624" s="303"/>
      <c r="G624" s="26"/>
      <c r="H624" s="27"/>
    </row>
    <row r="625" spans="1:8" ht="14" hidden="1" x14ac:dyDescent="0.2">
      <c r="A625" s="192"/>
      <c r="B625" s="194"/>
      <c r="C625" s="302">
        <f t="shared" si="11"/>
        <v>0</v>
      </c>
      <c r="D625" s="302"/>
      <c r="E625" s="303"/>
      <c r="G625" s="26"/>
      <c r="H625" s="27"/>
    </row>
    <row r="626" spans="1:8" ht="14" hidden="1" x14ac:dyDescent="0.2">
      <c r="A626" s="192"/>
      <c r="B626" s="194"/>
      <c r="C626" s="302">
        <f t="shared" si="11"/>
        <v>0</v>
      </c>
      <c r="D626" s="302"/>
      <c r="E626" s="303"/>
      <c r="G626" s="26"/>
      <c r="H626" s="27"/>
    </row>
    <row r="627" spans="1:8" ht="14" hidden="1" x14ac:dyDescent="0.2">
      <c r="A627" s="192"/>
      <c r="B627" s="194"/>
      <c r="C627" s="302">
        <f t="shared" si="11"/>
        <v>0</v>
      </c>
      <c r="D627" s="302"/>
      <c r="E627" s="303"/>
      <c r="G627" s="26"/>
      <c r="H627" s="27"/>
    </row>
    <row r="628" spans="1:8" ht="14" hidden="1" x14ac:dyDescent="0.2">
      <c r="A628" s="192"/>
      <c r="B628" s="194"/>
      <c r="C628" s="302">
        <f t="shared" si="11"/>
        <v>0</v>
      </c>
      <c r="D628" s="302"/>
      <c r="E628" s="303"/>
      <c r="G628" s="26"/>
      <c r="H628" s="27"/>
    </row>
    <row r="629" spans="1:8" ht="14" hidden="1" x14ac:dyDescent="0.2">
      <c r="A629" s="192"/>
      <c r="B629" s="194"/>
      <c r="C629" s="302">
        <f t="shared" si="11"/>
        <v>0</v>
      </c>
      <c r="D629" s="302"/>
      <c r="E629" s="303"/>
      <c r="G629" s="26"/>
      <c r="H629" s="27"/>
    </row>
    <row r="630" spans="1:8" ht="14" hidden="1" x14ac:dyDescent="0.2">
      <c r="A630" s="192"/>
      <c r="B630" s="194"/>
      <c r="C630" s="302">
        <f t="shared" si="11"/>
        <v>0</v>
      </c>
      <c r="D630" s="302"/>
      <c r="E630" s="303"/>
      <c r="G630" s="26"/>
      <c r="H630" s="27"/>
    </row>
    <row r="631" spans="1:8" ht="14" hidden="1" x14ac:dyDescent="0.2">
      <c r="A631" s="192"/>
      <c r="B631" s="194"/>
      <c r="C631" s="302">
        <f t="shared" si="11"/>
        <v>0</v>
      </c>
      <c r="D631" s="302"/>
      <c r="E631" s="303"/>
      <c r="G631" s="26"/>
      <c r="H631" s="27"/>
    </row>
    <row r="632" spans="1:8" ht="14" hidden="1" x14ac:dyDescent="0.2">
      <c r="A632" s="192"/>
      <c r="B632" s="194"/>
      <c r="C632" s="302">
        <f t="shared" si="11"/>
        <v>0</v>
      </c>
      <c r="D632" s="302"/>
      <c r="E632" s="303"/>
      <c r="G632" s="26"/>
      <c r="H632" s="27"/>
    </row>
    <row r="633" spans="1:8" ht="14" hidden="1" x14ac:dyDescent="0.2">
      <c r="A633" s="192"/>
      <c r="B633" s="194"/>
      <c r="C633" s="302">
        <f t="shared" si="11"/>
        <v>0</v>
      </c>
      <c r="D633" s="302"/>
      <c r="E633" s="303"/>
      <c r="G633" s="26"/>
      <c r="H633" s="27"/>
    </row>
    <row r="634" spans="1:8" ht="14" hidden="1" x14ac:dyDescent="0.2">
      <c r="A634" s="192"/>
      <c r="B634" s="194"/>
      <c r="C634" s="302">
        <f t="shared" si="11"/>
        <v>0</v>
      </c>
      <c r="D634" s="302"/>
      <c r="E634" s="303"/>
      <c r="G634" s="26"/>
      <c r="H634" s="27"/>
    </row>
    <row r="635" spans="1:8" ht="14" hidden="1" x14ac:dyDescent="0.2">
      <c r="A635" s="192"/>
      <c r="B635" s="193"/>
      <c r="C635" s="302">
        <f t="shared" si="11"/>
        <v>0</v>
      </c>
      <c r="D635" s="302"/>
      <c r="E635" s="303"/>
      <c r="G635" s="26"/>
      <c r="H635" s="27"/>
    </row>
    <row r="636" spans="1:8" ht="14" hidden="1" x14ac:dyDescent="0.2">
      <c r="A636" s="189"/>
      <c r="B636" s="190"/>
      <c r="C636" s="302">
        <f t="shared" si="11"/>
        <v>0</v>
      </c>
      <c r="D636" s="302"/>
      <c r="E636" s="303"/>
      <c r="G636" s="26"/>
      <c r="H636" s="27"/>
    </row>
    <row r="637" spans="1:8" ht="14" hidden="1" x14ac:dyDescent="0.2">
      <c r="A637" s="191"/>
      <c r="B637" s="190"/>
      <c r="C637" s="302">
        <f t="shared" si="11"/>
        <v>0</v>
      </c>
      <c r="D637" s="302"/>
      <c r="E637" s="303"/>
      <c r="G637" s="26"/>
      <c r="H637" s="27"/>
    </row>
    <row r="638" spans="1:8" ht="14" hidden="1" x14ac:dyDescent="0.2">
      <c r="A638" s="191"/>
      <c r="B638" s="193"/>
      <c r="C638" s="302">
        <f t="shared" ref="C638:C701" si="12">+G638+H638</f>
        <v>0</v>
      </c>
      <c r="D638" s="302"/>
      <c r="E638" s="303"/>
      <c r="G638" s="26"/>
      <c r="H638" s="27"/>
    </row>
    <row r="639" spans="1:8" ht="14" hidden="1" x14ac:dyDescent="0.2">
      <c r="A639" s="191"/>
      <c r="B639" s="193"/>
      <c r="C639" s="302">
        <f t="shared" si="12"/>
        <v>0</v>
      </c>
      <c r="D639" s="302"/>
      <c r="E639" s="303"/>
      <c r="G639" s="26"/>
      <c r="H639" s="27"/>
    </row>
    <row r="640" spans="1:8" ht="14" hidden="1" x14ac:dyDescent="0.2">
      <c r="A640" s="191"/>
      <c r="B640" s="193"/>
      <c r="C640" s="302">
        <f t="shared" si="12"/>
        <v>0</v>
      </c>
      <c r="D640" s="302"/>
      <c r="E640" s="303"/>
      <c r="G640" s="26"/>
      <c r="H640" s="27"/>
    </row>
    <row r="641" spans="1:8" ht="14" hidden="1" x14ac:dyDescent="0.2">
      <c r="A641" s="191"/>
      <c r="B641" s="193"/>
      <c r="C641" s="302">
        <f t="shared" si="12"/>
        <v>0</v>
      </c>
      <c r="D641" s="302"/>
      <c r="E641" s="303"/>
      <c r="G641" s="26"/>
      <c r="H641" s="27"/>
    </row>
    <row r="642" spans="1:8" ht="14" hidden="1" x14ac:dyDescent="0.2">
      <c r="A642" s="191"/>
      <c r="B642" s="193"/>
      <c r="C642" s="302">
        <f t="shared" si="12"/>
        <v>0</v>
      </c>
      <c r="D642" s="302"/>
      <c r="E642" s="303"/>
      <c r="G642" s="26"/>
      <c r="H642" s="27"/>
    </row>
    <row r="643" spans="1:8" ht="14" hidden="1" x14ac:dyDescent="0.2">
      <c r="A643" s="191"/>
      <c r="B643" s="193"/>
      <c r="C643" s="302">
        <f t="shared" si="12"/>
        <v>0</v>
      </c>
      <c r="D643" s="302"/>
      <c r="E643" s="303"/>
      <c r="G643" s="26"/>
      <c r="H643" s="27"/>
    </row>
    <row r="644" spans="1:8" ht="14" hidden="1" x14ac:dyDescent="0.2">
      <c r="A644" s="192"/>
      <c r="B644" s="194"/>
      <c r="C644" s="302">
        <f t="shared" si="12"/>
        <v>0</v>
      </c>
      <c r="D644" s="302"/>
      <c r="E644" s="303"/>
      <c r="G644" s="26"/>
      <c r="H644" s="27"/>
    </row>
    <row r="645" spans="1:8" ht="14" hidden="1" x14ac:dyDescent="0.2">
      <c r="A645" s="192"/>
      <c r="B645" s="194"/>
      <c r="C645" s="302">
        <f t="shared" si="12"/>
        <v>0</v>
      </c>
      <c r="D645" s="302"/>
      <c r="E645" s="303"/>
      <c r="G645" s="26"/>
      <c r="H645" s="27"/>
    </row>
    <row r="646" spans="1:8" ht="14" hidden="1" x14ac:dyDescent="0.2">
      <c r="A646" s="192"/>
      <c r="B646" s="194"/>
      <c r="C646" s="302">
        <f t="shared" si="12"/>
        <v>0</v>
      </c>
      <c r="D646" s="302"/>
      <c r="E646" s="303"/>
      <c r="G646" s="26"/>
      <c r="H646" s="27"/>
    </row>
    <row r="647" spans="1:8" ht="14" hidden="1" x14ac:dyDescent="0.2">
      <c r="A647" s="192"/>
      <c r="B647" s="194"/>
      <c r="C647" s="302">
        <f t="shared" si="12"/>
        <v>0</v>
      </c>
      <c r="D647" s="302"/>
      <c r="E647" s="303"/>
      <c r="G647" s="26"/>
      <c r="H647" s="27"/>
    </row>
    <row r="648" spans="1:8" ht="14" hidden="1" x14ac:dyDescent="0.2">
      <c r="A648" s="192"/>
      <c r="B648" s="194"/>
      <c r="C648" s="302">
        <f t="shared" si="12"/>
        <v>0</v>
      </c>
      <c r="D648" s="302"/>
      <c r="E648" s="303"/>
      <c r="G648" s="26"/>
      <c r="H648" s="27"/>
    </row>
    <row r="649" spans="1:8" ht="14" hidden="1" x14ac:dyDescent="0.2">
      <c r="A649" s="192"/>
      <c r="B649" s="194"/>
      <c r="C649" s="302">
        <f t="shared" si="12"/>
        <v>0</v>
      </c>
      <c r="D649" s="302"/>
      <c r="E649" s="303"/>
      <c r="G649" s="26"/>
      <c r="H649" s="27"/>
    </row>
    <row r="650" spans="1:8" ht="14" hidden="1" x14ac:dyDescent="0.2">
      <c r="A650" s="192"/>
      <c r="B650" s="194"/>
      <c r="C650" s="302">
        <f t="shared" si="12"/>
        <v>0</v>
      </c>
      <c r="D650" s="302"/>
      <c r="E650" s="303"/>
      <c r="G650" s="26"/>
      <c r="H650" s="27"/>
    </row>
    <row r="651" spans="1:8" ht="14" hidden="1" x14ac:dyDescent="0.2">
      <c r="A651" s="192"/>
      <c r="B651" s="194"/>
      <c r="C651" s="302">
        <f t="shared" si="12"/>
        <v>0</v>
      </c>
      <c r="D651" s="302"/>
      <c r="E651" s="303"/>
      <c r="G651" s="26"/>
      <c r="H651" s="27"/>
    </row>
    <row r="652" spans="1:8" ht="14" hidden="1" x14ac:dyDescent="0.2">
      <c r="A652" s="192"/>
      <c r="B652" s="194"/>
      <c r="C652" s="302">
        <f t="shared" si="12"/>
        <v>0</v>
      </c>
      <c r="D652" s="302"/>
      <c r="E652" s="303"/>
      <c r="G652" s="26"/>
      <c r="H652" s="27"/>
    </row>
    <row r="653" spans="1:8" ht="14" hidden="1" x14ac:dyDescent="0.2">
      <c r="A653" s="192"/>
      <c r="B653" s="194"/>
      <c r="C653" s="302">
        <f t="shared" si="12"/>
        <v>0</v>
      </c>
      <c r="D653" s="302"/>
      <c r="E653" s="303"/>
      <c r="G653" s="26"/>
      <c r="H653" s="27"/>
    </row>
    <row r="654" spans="1:8" ht="14" hidden="1" x14ac:dyDescent="0.2">
      <c r="A654" s="192"/>
      <c r="B654" s="194"/>
      <c r="C654" s="302">
        <f t="shared" si="12"/>
        <v>0</v>
      </c>
      <c r="D654" s="302"/>
      <c r="E654" s="303"/>
      <c r="G654" s="26"/>
      <c r="H654" s="27"/>
    </row>
    <row r="655" spans="1:8" ht="14" hidden="1" x14ac:dyDescent="0.2">
      <c r="A655" s="192"/>
      <c r="B655" s="194"/>
      <c r="C655" s="302">
        <f t="shared" si="12"/>
        <v>0</v>
      </c>
      <c r="D655" s="302"/>
      <c r="E655" s="303"/>
      <c r="G655" s="26"/>
      <c r="H655" s="27"/>
    </row>
    <row r="656" spans="1:8" ht="14" hidden="1" x14ac:dyDescent="0.2">
      <c r="A656" s="192"/>
      <c r="B656" s="194"/>
      <c r="C656" s="302">
        <f t="shared" si="12"/>
        <v>0</v>
      </c>
      <c r="D656" s="302"/>
      <c r="E656" s="303"/>
      <c r="G656" s="26"/>
      <c r="H656" s="27"/>
    </row>
    <row r="657" spans="1:8" ht="14" hidden="1" x14ac:dyDescent="0.2">
      <c r="A657" s="192"/>
      <c r="B657" s="194"/>
      <c r="C657" s="302">
        <f t="shared" si="12"/>
        <v>0</v>
      </c>
      <c r="D657" s="302"/>
      <c r="E657" s="303"/>
      <c r="G657" s="26"/>
      <c r="H657" s="27"/>
    </row>
    <row r="658" spans="1:8" ht="14" hidden="1" x14ac:dyDescent="0.2">
      <c r="A658" s="192"/>
      <c r="B658" s="194"/>
      <c r="C658" s="302">
        <f t="shared" si="12"/>
        <v>0</v>
      </c>
      <c r="D658" s="302"/>
      <c r="E658" s="303"/>
      <c r="G658" s="26"/>
      <c r="H658" s="27"/>
    </row>
    <row r="659" spans="1:8" ht="14" hidden="1" x14ac:dyDescent="0.2">
      <c r="A659" s="192"/>
      <c r="B659" s="194"/>
      <c r="C659" s="302">
        <f t="shared" si="12"/>
        <v>0</v>
      </c>
      <c r="D659" s="302"/>
      <c r="E659" s="303"/>
      <c r="G659" s="26"/>
      <c r="H659" s="27"/>
    </row>
    <row r="660" spans="1:8" ht="14" hidden="1" x14ac:dyDescent="0.2">
      <c r="A660" s="192"/>
      <c r="B660" s="194"/>
      <c r="C660" s="302">
        <f t="shared" si="12"/>
        <v>0</v>
      </c>
      <c r="D660" s="302"/>
      <c r="E660" s="303"/>
      <c r="G660" s="26"/>
      <c r="H660" s="27"/>
    </row>
    <row r="661" spans="1:8" ht="14" hidden="1" x14ac:dyDescent="0.2">
      <c r="A661" s="192"/>
      <c r="B661" s="194"/>
      <c r="C661" s="302">
        <f t="shared" si="12"/>
        <v>0</v>
      </c>
      <c r="D661" s="302"/>
      <c r="E661" s="303"/>
      <c r="G661" s="26"/>
      <c r="H661" s="27"/>
    </row>
    <row r="662" spans="1:8" ht="14" hidden="1" x14ac:dyDescent="0.2">
      <c r="A662" s="192"/>
      <c r="B662" s="194"/>
      <c r="C662" s="302">
        <f t="shared" si="12"/>
        <v>0</v>
      </c>
      <c r="D662" s="302"/>
      <c r="E662" s="303"/>
      <c r="G662" s="26"/>
      <c r="H662" s="27"/>
    </row>
    <row r="663" spans="1:8" ht="14" hidden="1" x14ac:dyDescent="0.2">
      <c r="A663" s="192"/>
      <c r="B663" s="194"/>
      <c r="C663" s="302">
        <f t="shared" si="12"/>
        <v>0</v>
      </c>
      <c r="D663" s="302"/>
      <c r="E663" s="303"/>
      <c r="G663" s="26"/>
      <c r="H663" s="27"/>
    </row>
    <row r="664" spans="1:8" ht="14" hidden="1" x14ac:dyDescent="0.2">
      <c r="A664" s="192"/>
      <c r="B664" s="194"/>
      <c r="C664" s="302">
        <f t="shared" si="12"/>
        <v>0</v>
      </c>
      <c r="D664" s="302"/>
      <c r="E664" s="303"/>
      <c r="G664" s="26"/>
      <c r="H664" s="27"/>
    </row>
    <row r="665" spans="1:8" ht="14" hidden="1" x14ac:dyDescent="0.2">
      <c r="A665" s="192"/>
      <c r="B665" s="194"/>
      <c r="C665" s="302">
        <f t="shared" si="12"/>
        <v>0</v>
      </c>
      <c r="D665" s="302"/>
      <c r="E665" s="303"/>
      <c r="G665" s="26"/>
      <c r="H665" s="27"/>
    </row>
    <row r="666" spans="1:8" ht="14" hidden="1" x14ac:dyDescent="0.2">
      <c r="A666" s="192"/>
      <c r="B666" s="194"/>
      <c r="C666" s="302">
        <f t="shared" si="12"/>
        <v>0</v>
      </c>
      <c r="D666" s="302"/>
      <c r="E666" s="303"/>
      <c r="G666" s="26"/>
      <c r="H666" s="27"/>
    </row>
    <row r="667" spans="1:8" ht="14" hidden="1" x14ac:dyDescent="0.2">
      <c r="A667" s="192"/>
      <c r="B667" s="194"/>
      <c r="C667" s="302">
        <f t="shared" si="12"/>
        <v>0</v>
      </c>
      <c r="D667" s="302"/>
      <c r="E667" s="303"/>
      <c r="G667" s="26"/>
      <c r="H667" s="27"/>
    </row>
    <row r="668" spans="1:8" ht="14" hidden="1" x14ac:dyDescent="0.2">
      <c r="A668" s="192"/>
      <c r="B668" s="194"/>
      <c r="C668" s="302">
        <f t="shared" si="12"/>
        <v>0</v>
      </c>
      <c r="D668" s="302"/>
      <c r="E668" s="303"/>
      <c r="G668" s="26"/>
      <c r="H668" s="27"/>
    </row>
    <row r="669" spans="1:8" ht="14" hidden="1" x14ac:dyDescent="0.2">
      <c r="A669" s="192"/>
      <c r="B669" s="194"/>
      <c r="C669" s="302">
        <f t="shared" si="12"/>
        <v>0</v>
      </c>
      <c r="D669" s="302"/>
      <c r="E669" s="303"/>
      <c r="G669" s="26"/>
      <c r="H669" s="27"/>
    </row>
    <row r="670" spans="1:8" ht="14" hidden="1" x14ac:dyDescent="0.2">
      <c r="A670" s="192"/>
      <c r="B670" s="194"/>
      <c r="C670" s="302">
        <f t="shared" si="12"/>
        <v>0</v>
      </c>
      <c r="D670" s="302"/>
      <c r="E670" s="303"/>
      <c r="G670" s="26"/>
      <c r="H670" s="27"/>
    </row>
    <row r="671" spans="1:8" ht="14" hidden="1" x14ac:dyDescent="0.2">
      <c r="A671" s="192"/>
      <c r="B671" s="194"/>
      <c r="C671" s="302">
        <f t="shared" si="12"/>
        <v>0</v>
      </c>
      <c r="D671" s="302"/>
      <c r="E671" s="303"/>
      <c r="G671" s="26"/>
      <c r="H671" s="27"/>
    </row>
    <row r="672" spans="1:8" ht="14" hidden="1" x14ac:dyDescent="0.2">
      <c r="A672" s="192"/>
      <c r="B672" s="194"/>
      <c r="C672" s="302">
        <f t="shared" si="12"/>
        <v>0</v>
      </c>
      <c r="D672" s="302"/>
      <c r="E672" s="303"/>
      <c r="G672" s="26"/>
      <c r="H672" s="27"/>
    </row>
    <row r="673" spans="1:8" ht="14" hidden="1" x14ac:dyDescent="0.2">
      <c r="A673" s="192"/>
      <c r="B673" s="194"/>
      <c r="C673" s="302">
        <f t="shared" si="12"/>
        <v>0</v>
      </c>
      <c r="D673" s="302"/>
      <c r="E673" s="303"/>
      <c r="G673" s="26"/>
      <c r="H673" s="27"/>
    </row>
    <row r="674" spans="1:8" ht="14" hidden="1" x14ac:dyDescent="0.2">
      <c r="A674" s="192"/>
      <c r="B674" s="194"/>
      <c r="C674" s="302">
        <f t="shared" si="12"/>
        <v>0</v>
      </c>
      <c r="D674" s="302"/>
      <c r="E674" s="303"/>
      <c r="G674" s="26"/>
      <c r="H674" s="27"/>
    </row>
    <row r="675" spans="1:8" ht="14" hidden="1" x14ac:dyDescent="0.2">
      <c r="A675" s="192"/>
      <c r="B675" s="194"/>
      <c r="C675" s="302">
        <f t="shared" si="12"/>
        <v>0</v>
      </c>
      <c r="D675" s="302"/>
      <c r="E675" s="303"/>
      <c r="G675" s="26"/>
      <c r="H675" s="27"/>
    </row>
    <row r="676" spans="1:8" ht="14" hidden="1" x14ac:dyDescent="0.2">
      <c r="A676" s="192"/>
      <c r="B676" s="194"/>
      <c r="C676" s="302">
        <f t="shared" si="12"/>
        <v>0</v>
      </c>
      <c r="D676" s="302"/>
      <c r="E676" s="303"/>
      <c r="G676" s="26"/>
      <c r="H676" s="27"/>
    </row>
    <row r="677" spans="1:8" ht="14" hidden="1" x14ac:dyDescent="0.2">
      <c r="A677" s="192"/>
      <c r="B677" s="193"/>
      <c r="C677" s="302">
        <f t="shared" si="12"/>
        <v>0</v>
      </c>
      <c r="D677" s="302"/>
      <c r="E677" s="303"/>
      <c r="G677" s="26"/>
      <c r="H677" s="27"/>
    </row>
    <row r="678" spans="1:8" ht="14" hidden="1" x14ac:dyDescent="0.2">
      <c r="A678" s="189"/>
      <c r="B678" s="190"/>
      <c r="C678" s="302">
        <f t="shared" si="12"/>
        <v>0</v>
      </c>
      <c r="D678" s="302"/>
      <c r="E678" s="303"/>
      <c r="G678" s="26"/>
      <c r="H678" s="27"/>
    </row>
    <row r="679" spans="1:8" ht="14" hidden="1" x14ac:dyDescent="0.2">
      <c r="A679" s="191"/>
      <c r="B679" s="190"/>
      <c r="C679" s="302">
        <f t="shared" si="12"/>
        <v>0</v>
      </c>
      <c r="D679" s="302"/>
      <c r="E679" s="303"/>
      <c r="G679" s="26"/>
      <c r="H679" s="27"/>
    </row>
    <row r="680" spans="1:8" ht="14" hidden="1" x14ac:dyDescent="0.2">
      <c r="A680" s="191"/>
      <c r="B680" s="193"/>
      <c r="C680" s="302">
        <f t="shared" si="12"/>
        <v>0</v>
      </c>
      <c r="D680" s="302"/>
      <c r="E680" s="303"/>
      <c r="G680" s="26"/>
      <c r="H680" s="27"/>
    </row>
    <row r="681" spans="1:8" ht="14" hidden="1" x14ac:dyDescent="0.2">
      <c r="A681" s="191"/>
      <c r="B681" s="193"/>
      <c r="C681" s="302">
        <f t="shared" si="12"/>
        <v>0</v>
      </c>
      <c r="D681" s="302"/>
      <c r="E681" s="303"/>
      <c r="G681" s="26"/>
      <c r="H681" s="27"/>
    </row>
    <row r="682" spans="1:8" ht="14" hidden="1" x14ac:dyDescent="0.2">
      <c r="A682" s="191"/>
      <c r="B682" s="193"/>
      <c r="C682" s="302">
        <f t="shared" si="12"/>
        <v>0</v>
      </c>
      <c r="D682" s="302"/>
      <c r="E682" s="303"/>
      <c r="G682" s="26"/>
      <c r="H682" s="27"/>
    </row>
    <row r="683" spans="1:8" ht="14" hidden="1" x14ac:dyDescent="0.2">
      <c r="A683" s="191"/>
      <c r="B683" s="193"/>
      <c r="C683" s="302">
        <f t="shared" si="12"/>
        <v>0</v>
      </c>
      <c r="D683" s="302"/>
      <c r="E683" s="303"/>
      <c r="G683" s="26"/>
      <c r="H683" s="27"/>
    </row>
    <row r="684" spans="1:8" ht="14" hidden="1" x14ac:dyDescent="0.2">
      <c r="A684" s="191"/>
      <c r="B684" s="193"/>
      <c r="C684" s="302">
        <f t="shared" si="12"/>
        <v>0</v>
      </c>
      <c r="D684" s="302"/>
      <c r="E684" s="303"/>
      <c r="G684" s="26"/>
      <c r="H684" s="27"/>
    </row>
    <row r="685" spans="1:8" ht="14" hidden="1" x14ac:dyDescent="0.2">
      <c r="A685" s="191"/>
      <c r="B685" s="193"/>
      <c r="C685" s="302">
        <f t="shared" si="12"/>
        <v>0</v>
      </c>
      <c r="D685" s="302"/>
      <c r="E685" s="303"/>
      <c r="G685" s="26"/>
      <c r="H685" s="27"/>
    </row>
    <row r="686" spans="1:8" ht="14" hidden="1" x14ac:dyDescent="0.2">
      <c r="A686" s="192"/>
      <c r="B686" s="194"/>
      <c r="C686" s="302">
        <f t="shared" si="12"/>
        <v>0</v>
      </c>
      <c r="D686" s="302"/>
      <c r="E686" s="303"/>
      <c r="G686" s="26"/>
      <c r="H686" s="27"/>
    </row>
    <row r="687" spans="1:8" ht="14" hidden="1" x14ac:dyDescent="0.2">
      <c r="A687" s="192"/>
      <c r="B687" s="194"/>
      <c r="C687" s="302">
        <f t="shared" si="12"/>
        <v>0</v>
      </c>
      <c r="D687" s="302"/>
      <c r="E687" s="303"/>
      <c r="G687" s="26"/>
      <c r="H687" s="27"/>
    </row>
    <row r="688" spans="1:8" ht="14" hidden="1" x14ac:dyDescent="0.2">
      <c r="A688" s="192"/>
      <c r="B688" s="194"/>
      <c r="C688" s="302">
        <f t="shared" si="12"/>
        <v>0</v>
      </c>
      <c r="D688" s="302"/>
      <c r="E688" s="303"/>
      <c r="G688" s="26"/>
      <c r="H688" s="27"/>
    </row>
    <row r="689" spans="1:8" ht="14" hidden="1" x14ac:dyDescent="0.2">
      <c r="A689" s="192"/>
      <c r="B689" s="194"/>
      <c r="C689" s="302">
        <f t="shared" si="12"/>
        <v>0</v>
      </c>
      <c r="D689" s="302"/>
      <c r="E689" s="303"/>
      <c r="G689" s="26"/>
      <c r="H689" s="27"/>
    </row>
    <row r="690" spans="1:8" ht="14" hidden="1" x14ac:dyDescent="0.2">
      <c r="A690" s="192"/>
      <c r="B690" s="194"/>
      <c r="C690" s="302">
        <f t="shared" si="12"/>
        <v>0</v>
      </c>
      <c r="D690" s="302"/>
      <c r="E690" s="303"/>
      <c r="G690" s="26"/>
      <c r="H690" s="27"/>
    </row>
    <row r="691" spans="1:8" ht="14" hidden="1" x14ac:dyDescent="0.2">
      <c r="A691" s="192"/>
      <c r="B691" s="194"/>
      <c r="C691" s="302">
        <f t="shared" si="12"/>
        <v>0</v>
      </c>
      <c r="D691" s="302"/>
      <c r="E691" s="303"/>
      <c r="G691" s="26"/>
      <c r="H691" s="27"/>
    </row>
    <row r="692" spans="1:8" ht="14" hidden="1" x14ac:dyDescent="0.2">
      <c r="A692" s="192"/>
      <c r="B692" s="194"/>
      <c r="C692" s="302">
        <f t="shared" si="12"/>
        <v>0</v>
      </c>
      <c r="D692" s="302"/>
      <c r="E692" s="303"/>
      <c r="G692" s="26"/>
      <c r="H692" s="27"/>
    </row>
    <row r="693" spans="1:8" ht="14" hidden="1" x14ac:dyDescent="0.2">
      <c r="A693" s="192"/>
      <c r="B693" s="194"/>
      <c r="C693" s="302">
        <f t="shared" si="12"/>
        <v>0</v>
      </c>
      <c r="D693" s="302"/>
      <c r="E693" s="303"/>
      <c r="G693" s="26"/>
      <c r="H693" s="27"/>
    </row>
    <row r="694" spans="1:8" ht="14" hidden="1" x14ac:dyDescent="0.2">
      <c r="A694" s="192"/>
      <c r="B694" s="194"/>
      <c r="C694" s="302">
        <f t="shared" si="12"/>
        <v>0</v>
      </c>
      <c r="D694" s="302"/>
      <c r="E694" s="303"/>
      <c r="G694" s="26"/>
      <c r="H694" s="27"/>
    </row>
    <row r="695" spans="1:8" ht="14" hidden="1" x14ac:dyDescent="0.2">
      <c r="A695" s="192"/>
      <c r="B695" s="194"/>
      <c r="C695" s="302">
        <f t="shared" si="12"/>
        <v>0</v>
      </c>
      <c r="D695" s="302"/>
      <c r="E695" s="303"/>
      <c r="G695" s="26"/>
      <c r="H695" s="27"/>
    </row>
    <row r="696" spans="1:8" ht="14" hidden="1" x14ac:dyDescent="0.2">
      <c r="A696" s="192"/>
      <c r="B696" s="194"/>
      <c r="C696" s="302">
        <f t="shared" si="12"/>
        <v>0</v>
      </c>
      <c r="D696" s="302"/>
      <c r="E696" s="303"/>
      <c r="G696" s="26"/>
      <c r="H696" s="27"/>
    </row>
    <row r="697" spans="1:8" ht="14" hidden="1" x14ac:dyDescent="0.2">
      <c r="A697" s="192"/>
      <c r="B697" s="194"/>
      <c r="C697" s="302">
        <f t="shared" si="12"/>
        <v>0</v>
      </c>
      <c r="D697" s="302"/>
      <c r="E697" s="303"/>
      <c r="G697" s="26"/>
      <c r="H697" s="27"/>
    </row>
    <row r="698" spans="1:8" ht="14" hidden="1" x14ac:dyDescent="0.2">
      <c r="A698" s="192"/>
      <c r="B698" s="194"/>
      <c r="C698" s="302">
        <f t="shared" si="12"/>
        <v>0</v>
      </c>
      <c r="D698" s="302"/>
      <c r="E698" s="303"/>
      <c r="G698" s="26"/>
      <c r="H698" s="27"/>
    </row>
    <row r="699" spans="1:8" ht="14" hidden="1" x14ac:dyDescent="0.2">
      <c r="A699" s="192"/>
      <c r="B699" s="194"/>
      <c r="C699" s="302">
        <f t="shared" si="12"/>
        <v>0</v>
      </c>
      <c r="D699" s="302"/>
      <c r="E699" s="303"/>
      <c r="G699" s="26"/>
      <c r="H699" s="27"/>
    </row>
    <row r="700" spans="1:8" ht="14" hidden="1" x14ac:dyDescent="0.2">
      <c r="A700" s="192"/>
      <c r="B700" s="194"/>
      <c r="C700" s="302">
        <f t="shared" si="12"/>
        <v>0</v>
      </c>
      <c r="D700" s="302"/>
      <c r="E700" s="303"/>
      <c r="G700" s="26"/>
      <c r="H700" s="27"/>
    </row>
    <row r="701" spans="1:8" ht="14" hidden="1" x14ac:dyDescent="0.2">
      <c r="A701" s="192"/>
      <c r="B701" s="194"/>
      <c r="C701" s="302">
        <f t="shared" si="12"/>
        <v>0</v>
      </c>
      <c r="D701" s="302"/>
      <c r="E701" s="303"/>
      <c r="G701" s="26"/>
      <c r="H701" s="27"/>
    </row>
    <row r="702" spans="1:8" ht="14" hidden="1" x14ac:dyDescent="0.2">
      <c r="A702" s="192"/>
      <c r="B702" s="194"/>
      <c r="C702" s="302">
        <f t="shared" ref="C702:C765" si="13">+G702+H702</f>
        <v>0</v>
      </c>
      <c r="D702" s="302"/>
      <c r="E702" s="303"/>
      <c r="G702" s="26"/>
      <c r="H702" s="27"/>
    </row>
    <row r="703" spans="1:8" ht="14" hidden="1" x14ac:dyDescent="0.2">
      <c r="A703" s="192"/>
      <c r="B703" s="194"/>
      <c r="C703" s="302">
        <f t="shared" si="13"/>
        <v>0</v>
      </c>
      <c r="D703" s="302"/>
      <c r="E703" s="303"/>
      <c r="G703" s="26"/>
      <c r="H703" s="27"/>
    </row>
    <row r="704" spans="1:8" ht="14" hidden="1" x14ac:dyDescent="0.2">
      <c r="A704" s="192"/>
      <c r="B704" s="194"/>
      <c r="C704" s="302">
        <f t="shared" si="13"/>
        <v>0</v>
      </c>
      <c r="D704" s="302"/>
      <c r="E704" s="303"/>
      <c r="G704" s="26"/>
      <c r="H704" s="27"/>
    </row>
    <row r="705" spans="1:8" ht="14" hidden="1" x14ac:dyDescent="0.2">
      <c r="A705" s="192"/>
      <c r="B705" s="194"/>
      <c r="C705" s="302">
        <f t="shared" si="13"/>
        <v>0</v>
      </c>
      <c r="D705" s="302"/>
      <c r="E705" s="303"/>
      <c r="G705" s="26"/>
      <c r="H705" s="27"/>
    </row>
    <row r="706" spans="1:8" ht="14" hidden="1" x14ac:dyDescent="0.2">
      <c r="A706" s="192"/>
      <c r="B706" s="194"/>
      <c r="C706" s="302">
        <f t="shared" si="13"/>
        <v>0</v>
      </c>
      <c r="D706" s="302"/>
      <c r="E706" s="303"/>
      <c r="G706" s="26"/>
      <c r="H706" s="27"/>
    </row>
    <row r="707" spans="1:8" ht="14" hidden="1" x14ac:dyDescent="0.2">
      <c r="A707" s="192"/>
      <c r="B707" s="194"/>
      <c r="C707" s="302">
        <f t="shared" si="13"/>
        <v>0</v>
      </c>
      <c r="D707" s="302"/>
      <c r="E707" s="303"/>
      <c r="G707" s="26"/>
      <c r="H707" s="27"/>
    </row>
    <row r="708" spans="1:8" ht="14" hidden="1" x14ac:dyDescent="0.2">
      <c r="A708" s="192"/>
      <c r="B708" s="194"/>
      <c r="C708" s="302">
        <f t="shared" si="13"/>
        <v>0</v>
      </c>
      <c r="D708" s="302"/>
      <c r="E708" s="303"/>
      <c r="G708" s="26"/>
      <c r="H708" s="27"/>
    </row>
    <row r="709" spans="1:8" ht="14" hidden="1" x14ac:dyDescent="0.2">
      <c r="A709" s="192"/>
      <c r="B709" s="194"/>
      <c r="C709" s="302">
        <f t="shared" si="13"/>
        <v>0</v>
      </c>
      <c r="D709" s="302"/>
      <c r="E709" s="303"/>
      <c r="G709" s="26"/>
      <c r="H709" s="27"/>
    </row>
    <row r="710" spans="1:8" ht="14" hidden="1" x14ac:dyDescent="0.2">
      <c r="A710" s="192"/>
      <c r="B710" s="194"/>
      <c r="C710" s="302">
        <f t="shared" si="13"/>
        <v>0</v>
      </c>
      <c r="D710" s="302"/>
      <c r="E710" s="303"/>
      <c r="G710" s="26"/>
      <c r="H710" s="27"/>
    </row>
    <row r="711" spans="1:8" ht="14" hidden="1" x14ac:dyDescent="0.2">
      <c r="A711" s="192"/>
      <c r="B711" s="194"/>
      <c r="C711" s="302">
        <f t="shared" si="13"/>
        <v>0</v>
      </c>
      <c r="D711" s="302"/>
      <c r="E711" s="303"/>
      <c r="G711" s="26"/>
      <c r="H711" s="27"/>
    </row>
    <row r="712" spans="1:8" ht="14" hidden="1" x14ac:dyDescent="0.2">
      <c r="A712" s="192"/>
      <c r="B712" s="194"/>
      <c r="C712" s="302">
        <f t="shared" si="13"/>
        <v>0</v>
      </c>
      <c r="D712" s="302"/>
      <c r="E712" s="303"/>
      <c r="G712" s="26"/>
      <c r="H712" s="27"/>
    </row>
    <row r="713" spans="1:8" ht="14" hidden="1" x14ac:dyDescent="0.2">
      <c r="A713" s="192"/>
      <c r="B713" s="194"/>
      <c r="C713" s="302">
        <f t="shared" si="13"/>
        <v>0</v>
      </c>
      <c r="D713" s="302"/>
      <c r="E713" s="303"/>
      <c r="G713" s="26"/>
      <c r="H713" s="27"/>
    </row>
    <row r="714" spans="1:8" ht="14" hidden="1" x14ac:dyDescent="0.2">
      <c r="A714" s="192"/>
      <c r="B714" s="194"/>
      <c r="C714" s="302">
        <f t="shared" si="13"/>
        <v>0</v>
      </c>
      <c r="D714" s="302"/>
      <c r="E714" s="303"/>
      <c r="G714" s="26"/>
      <c r="H714" s="27"/>
    </row>
    <row r="715" spans="1:8" ht="14" hidden="1" x14ac:dyDescent="0.2">
      <c r="A715" s="192"/>
      <c r="B715" s="194"/>
      <c r="C715" s="302">
        <f t="shared" si="13"/>
        <v>0</v>
      </c>
      <c r="D715" s="302"/>
      <c r="E715" s="303"/>
      <c r="G715" s="26"/>
      <c r="H715" s="27"/>
    </row>
    <row r="716" spans="1:8" ht="14" hidden="1" x14ac:dyDescent="0.2">
      <c r="A716" s="192"/>
      <c r="B716" s="194"/>
      <c r="C716" s="302">
        <f t="shared" si="13"/>
        <v>0</v>
      </c>
      <c r="D716" s="302"/>
      <c r="E716" s="303"/>
      <c r="G716" s="26"/>
      <c r="H716" s="27"/>
    </row>
    <row r="717" spans="1:8" ht="14" hidden="1" x14ac:dyDescent="0.2">
      <c r="A717" s="192"/>
      <c r="B717" s="194"/>
      <c r="C717" s="302">
        <f t="shared" si="13"/>
        <v>0</v>
      </c>
      <c r="D717" s="302"/>
      <c r="E717" s="303"/>
      <c r="G717" s="26"/>
      <c r="H717" s="27"/>
    </row>
    <row r="718" spans="1:8" ht="14" hidden="1" x14ac:dyDescent="0.2">
      <c r="A718" s="192"/>
      <c r="B718" s="194"/>
      <c r="C718" s="302">
        <f t="shared" si="13"/>
        <v>0</v>
      </c>
      <c r="D718" s="302"/>
      <c r="E718" s="303"/>
      <c r="G718" s="26"/>
      <c r="H718" s="27"/>
    </row>
    <row r="719" spans="1:8" ht="14" hidden="1" x14ac:dyDescent="0.2">
      <c r="A719" s="192"/>
      <c r="B719" s="193"/>
      <c r="C719" s="302">
        <f t="shared" si="13"/>
        <v>0</v>
      </c>
      <c r="D719" s="302"/>
      <c r="E719" s="303"/>
      <c r="G719" s="26"/>
      <c r="H719" s="27"/>
    </row>
    <row r="720" spans="1:8" ht="14" hidden="1" x14ac:dyDescent="0.2">
      <c r="A720" s="189"/>
      <c r="B720" s="190"/>
      <c r="C720" s="302">
        <f t="shared" si="13"/>
        <v>0</v>
      </c>
      <c r="D720" s="302"/>
      <c r="E720" s="303"/>
      <c r="G720" s="26"/>
      <c r="H720" s="27"/>
    </row>
    <row r="721" spans="1:8" ht="14" hidden="1" x14ac:dyDescent="0.2">
      <c r="A721" s="191"/>
      <c r="B721" s="190"/>
      <c r="C721" s="302">
        <f t="shared" si="13"/>
        <v>0</v>
      </c>
      <c r="D721" s="302"/>
      <c r="E721" s="303"/>
      <c r="G721" s="26"/>
      <c r="H721" s="27"/>
    </row>
    <row r="722" spans="1:8" ht="14" hidden="1" x14ac:dyDescent="0.2">
      <c r="A722" s="191"/>
      <c r="B722" s="193"/>
      <c r="C722" s="302">
        <f t="shared" si="13"/>
        <v>0</v>
      </c>
      <c r="D722" s="302"/>
      <c r="E722" s="303"/>
      <c r="G722" s="26"/>
      <c r="H722" s="27"/>
    </row>
    <row r="723" spans="1:8" ht="14" hidden="1" x14ac:dyDescent="0.2">
      <c r="A723" s="191"/>
      <c r="B723" s="193"/>
      <c r="C723" s="302">
        <f t="shared" si="13"/>
        <v>0</v>
      </c>
      <c r="D723" s="302"/>
      <c r="E723" s="303"/>
      <c r="G723" s="26"/>
      <c r="H723" s="27"/>
    </row>
    <row r="724" spans="1:8" ht="14" hidden="1" x14ac:dyDescent="0.2">
      <c r="A724" s="191"/>
      <c r="B724" s="193"/>
      <c r="C724" s="302">
        <f t="shared" si="13"/>
        <v>0</v>
      </c>
      <c r="D724" s="302"/>
      <c r="E724" s="303"/>
      <c r="G724" s="26"/>
      <c r="H724" s="27"/>
    </row>
    <row r="725" spans="1:8" ht="14" hidden="1" x14ac:dyDescent="0.2">
      <c r="A725" s="191"/>
      <c r="B725" s="193"/>
      <c r="C725" s="302">
        <f t="shared" si="13"/>
        <v>0</v>
      </c>
      <c r="D725" s="302"/>
      <c r="E725" s="303"/>
      <c r="G725" s="26"/>
      <c r="H725" s="27"/>
    </row>
    <row r="726" spans="1:8" ht="14" hidden="1" x14ac:dyDescent="0.2">
      <c r="A726" s="191"/>
      <c r="B726" s="193"/>
      <c r="C726" s="302">
        <f t="shared" si="13"/>
        <v>0</v>
      </c>
      <c r="D726" s="302"/>
      <c r="E726" s="303"/>
      <c r="G726" s="26"/>
      <c r="H726" s="27"/>
    </row>
    <row r="727" spans="1:8" ht="14" hidden="1" x14ac:dyDescent="0.2">
      <c r="A727" s="191"/>
      <c r="B727" s="193"/>
      <c r="C727" s="302">
        <f t="shared" si="13"/>
        <v>0</v>
      </c>
      <c r="D727" s="302"/>
      <c r="E727" s="303"/>
      <c r="G727" s="26"/>
      <c r="H727" s="27"/>
    </row>
    <row r="728" spans="1:8" ht="14" hidden="1" x14ac:dyDescent="0.2">
      <c r="A728" s="192"/>
      <c r="B728" s="194"/>
      <c r="C728" s="302">
        <f t="shared" si="13"/>
        <v>0</v>
      </c>
      <c r="D728" s="302"/>
      <c r="E728" s="303"/>
      <c r="G728" s="26"/>
      <c r="H728" s="27"/>
    </row>
    <row r="729" spans="1:8" ht="14" hidden="1" x14ac:dyDescent="0.2">
      <c r="A729" s="192"/>
      <c r="B729" s="194"/>
      <c r="C729" s="302">
        <f t="shared" si="13"/>
        <v>0</v>
      </c>
      <c r="D729" s="302"/>
      <c r="E729" s="303"/>
      <c r="G729" s="26"/>
      <c r="H729" s="27"/>
    </row>
    <row r="730" spans="1:8" ht="14" hidden="1" x14ac:dyDescent="0.2">
      <c r="A730" s="192"/>
      <c r="B730" s="194"/>
      <c r="C730" s="302">
        <f t="shared" si="13"/>
        <v>0</v>
      </c>
      <c r="D730" s="302"/>
      <c r="E730" s="303"/>
      <c r="G730" s="26"/>
      <c r="H730" s="27"/>
    </row>
    <row r="731" spans="1:8" ht="14" hidden="1" x14ac:dyDescent="0.2">
      <c r="A731" s="192"/>
      <c r="B731" s="194"/>
      <c r="C731" s="302">
        <f t="shared" si="13"/>
        <v>0</v>
      </c>
      <c r="D731" s="302"/>
      <c r="E731" s="303"/>
      <c r="G731" s="26"/>
      <c r="H731" s="27"/>
    </row>
    <row r="732" spans="1:8" ht="14" hidden="1" x14ac:dyDescent="0.2">
      <c r="A732" s="192"/>
      <c r="B732" s="194"/>
      <c r="C732" s="302">
        <f t="shared" si="13"/>
        <v>0</v>
      </c>
      <c r="D732" s="302"/>
      <c r="E732" s="303"/>
      <c r="G732" s="26"/>
      <c r="H732" s="27"/>
    </row>
    <row r="733" spans="1:8" ht="14" hidden="1" x14ac:dyDescent="0.2">
      <c r="A733" s="192"/>
      <c r="B733" s="194"/>
      <c r="C733" s="302">
        <f t="shared" si="13"/>
        <v>0</v>
      </c>
      <c r="D733" s="302"/>
      <c r="E733" s="303"/>
      <c r="G733" s="26"/>
      <c r="H733" s="27"/>
    </row>
    <row r="734" spans="1:8" ht="14" hidden="1" x14ac:dyDescent="0.2">
      <c r="A734" s="192"/>
      <c r="B734" s="194"/>
      <c r="C734" s="302">
        <f t="shared" si="13"/>
        <v>0</v>
      </c>
      <c r="D734" s="302"/>
      <c r="E734" s="303"/>
      <c r="G734" s="26"/>
      <c r="H734" s="27"/>
    </row>
    <row r="735" spans="1:8" ht="14" hidden="1" x14ac:dyDescent="0.2">
      <c r="A735" s="192"/>
      <c r="B735" s="194"/>
      <c r="C735" s="302">
        <f t="shared" si="13"/>
        <v>0</v>
      </c>
      <c r="D735" s="302"/>
      <c r="E735" s="303"/>
      <c r="G735" s="26"/>
      <c r="H735" s="27"/>
    </row>
    <row r="736" spans="1:8" ht="14" hidden="1" x14ac:dyDescent="0.2">
      <c r="A736" s="192"/>
      <c r="B736" s="194"/>
      <c r="C736" s="302">
        <f t="shared" si="13"/>
        <v>0</v>
      </c>
      <c r="D736" s="302"/>
      <c r="E736" s="303"/>
      <c r="G736" s="26"/>
      <c r="H736" s="27"/>
    </row>
    <row r="737" spans="1:8" ht="14" hidden="1" x14ac:dyDescent="0.2">
      <c r="A737" s="192"/>
      <c r="B737" s="194"/>
      <c r="C737" s="302">
        <f t="shared" si="13"/>
        <v>0</v>
      </c>
      <c r="D737" s="302"/>
      <c r="E737" s="303"/>
      <c r="G737" s="26"/>
      <c r="H737" s="27"/>
    </row>
    <row r="738" spans="1:8" ht="14" hidden="1" x14ac:dyDescent="0.2">
      <c r="A738" s="192"/>
      <c r="B738" s="194"/>
      <c r="C738" s="302">
        <f t="shared" si="13"/>
        <v>0</v>
      </c>
      <c r="D738" s="302"/>
      <c r="E738" s="303"/>
      <c r="G738" s="26"/>
      <c r="H738" s="27"/>
    </row>
    <row r="739" spans="1:8" ht="14" hidden="1" x14ac:dyDescent="0.2">
      <c r="A739" s="192"/>
      <c r="B739" s="194"/>
      <c r="C739" s="302">
        <f t="shared" si="13"/>
        <v>0</v>
      </c>
      <c r="D739" s="302"/>
      <c r="E739" s="303"/>
      <c r="G739" s="26"/>
      <c r="H739" s="27"/>
    </row>
    <row r="740" spans="1:8" ht="14" hidden="1" x14ac:dyDescent="0.2">
      <c r="A740" s="192"/>
      <c r="B740" s="194"/>
      <c r="C740" s="302">
        <f t="shared" si="13"/>
        <v>0</v>
      </c>
      <c r="D740" s="302"/>
      <c r="E740" s="303"/>
      <c r="G740" s="26"/>
      <c r="H740" s="27"/>
    </row>
    <row r="741" spans="1:8" ht="14" hidden="1" x14ac:dyDescent="0.2">
      <c r="A741" s="192"/>
      <c r="B741" s="194"/>
      <c r="C741" s="302">
        <f t="shared" si="13"/>
        <v>0</v>
      </c>
      <c r="D741" s="302"/>
      <c r="E741" s="303"/>
      <c r="G741" s="26"/>
      <c r="H741" s="27"/>
    </row>
    <row r="742" spans="1:8" ht="14" hidden="1" x14ac:dyDescent="0.2">
      <c r="A742" s="192"/>
      <c r="B742" s="194"/>
      <c r="C742" s="302">
        <f t="shared" si="13"/>
        <v>0</v>
      </c>
      <c r="D742" s="302"/>
      <c r="E742" s="303"/>
      <c r="G742" s="26"/>
      <c r="H742" s="27"/>
    </row>
    <row r="743" spans="1:8" ht="14" hidden="1" x14ac:dyDescent="0.2">
      <c r="A743" s="192"/>
      <c r="B743" s="194"/>
      <c r="C743" s="302">
        <f t="shared" si="13"/>
        <v>0</v>
      </c>
      <c r="D743" s="302"/>
      <c r="E743" s="303"/>
      <c r="G743" s="26"/>
      <c r="H743" s="27"/>
    </row>
    <row r="744" spans="1:8" ht="14" hidden="1" x14ac:dyDescent="0.2">
      <c r="A744" s="192"/>
      <c r="B744" s="194"/>
      <c r="C744" s="302">
        <f t="shared" si="13"/>
        <v>0</v>
      </c>
      <c r="D744" s="302"/>
      <c r="E744" s="303"/>
      <c r="G744" s="26"/>
      <c r="H744" s="27"/>
    </row>
    <row r="745" spans="1:8" ht="14" hidden="1" x14ac:dyDescent="0.2">
      <c r="A745" s="192"/>
      <c r="B745" s="194"/>
      <c r="C745" s="302">
        <f t="shared" si="13"/>
        <v>0</v>
      </c>
      <c r="D745" s="302"/>
      <c r="E745" s="303"/>
      <c r="G745" s="26"/>
      <c r="H745" s="27"/>
    </row>
    <row r="746" spans="1:8" ht="14" hidden="1" x14ac:dyDescent="0.2">
      <c r="A746" s="192"/>
      <c r="B746" s="194"/>
      <c r="C746" s="302">
        <f t="shared" si="13"/>
        <v>0</v>
      </c>
      <c r="D746" s="302"/>
      <c r="E746" s="303"/>
      <c r="G746" s="26"/>
      <c r="H746" s="27"/>
    </row>
    <row r="747" spans="1:8" ht="14" hidden="1" x14ac:dyDescent="0.2">
      <c r="A747" s="192"/>
      <c r="B747" s="194"/>
      <c r="C747" s="302">
        <f t="shared" si="13"/>
        <v>0</v>
      </c>
      <c r="D747" s="302"/>
      <c r="E747" s="303"/>
      <c r="G747" s="26"/>
      <c r="H747" s="27"/>
    </row>
    <row r="748" spans="1:8" ht="14" hidden="1" x14ac:dyDescent="0.2">
      <c r="A748" s="192"/>
      <c r="B748" s="194"/>
      <c r="C748" s="302">
        <f t="shared" si="13"/>
        <v>0</v>
      </c>
      <c r="D748" s="302"/>
      <c r="E748" s="303"/>
      <c r="G748" s="26"/>
      <c r="H748" s="27"/>
    </row>
    <row r="749" spans="1:8" ht="14" hidden="1" x14ac:dyDescent="0.2">
      <c r="A749" s="192"/>
      <c r="B749" s="194"/>
      <c r="C749" s="302">
        <f t="shared" si="13"/>
        <v>0</v>
      </c>
      <c r="D749" s="302"/>
      <c r="E749" s="303"/>
      <c r="G749" s="26"/>
      <c r="H749" s="27"/>
    </row>
    <row r="750" spans="1:8" ht="14" hidden="1" x14ac:dyDescent="0.2">
      <c r="A750" s="192"/>
      <c r="B750" s="194"/>
      <c r="C750" s="302">
        <f t="shared" si="13"/>
        <v>0</v>
      </c>
      <c r="D750" s="302"/>
      <c r="E750" s="303"/>
      <c r="G750" s="26"/>
      <c r="H750" s="27"/>
    </row>
    <row r="751" spans="1:8" ht="14" hidden="1" x14ac:dyDescent="0.2">
      <c r="A751" s="192"/>
      <c r="B751" s="194"/>
      <c r="C751" s="302">
        <f t="shared" si="13"/>
        <v>0</v>
      </c>
      <c r="D751" s="302"/>
      <c r="E751" s="303"/>
      <c r="G751" s="26"/>
      <c r="H751" s="27"/>
    </row>
    <row r="752" spans="1:8" ht="14" hidden="1" x14ac:dyDescent="0.2">
      <c r="A752" s="192"/>
      <c r="B752" s="194"/>
      <c r="C752" s="302">
        <f t="shared" si="13"/>
        <v>0</v>
      </c>
      <c r="D752" s="302"/>
      <c r="E752" s="303"/>
      <c r="G752" s="26"/>
      <c r="H752" s="27"/>
    </row>
    <row r="753" spans="1:8" ht="14" hidden="1" x14ac:dyDescent="0.2">
      <c r="A753" s="192"/>
      <c r="B753" s="194"/>
      <c r="C753" s="302">
        <f t="shared" si="13"/>
        <v>0</v>
      </c>
      <c r="D753" s="302"/>
      <c r="E753" s="303"/>
      <c r="G753" s="26"/>
      <c r="H753" s="27"/>
    </row>
    <row r="754" spans="1:8" ht="14" hidden="1" x14ac:dyDescent="0.2">
      <c r="A754" s="192"/>
      <c r="B754" s="194"/>
      <c r="C754" s="302">
        <f t="shared" si="13"/>
        <v>0</v>
      </c>
      <c r="D754" s="302"/>
      <c r="E754" s="303"/>
      <c r="G754" s="26"/>
      <c r="H754" s="27"/>
    </row>
    <row r="755" spans="1:8" ht="14" hidden="1" x14ac:dyDescent="0.2">
      <c r="A755" s="192"/>
      <c r="B755" s="194"/>
      <c r="C755" s="302">
        <f t="shared" si="13"/>
        <v>0</v>
      </c>
      <c r="D755" s="302"/>
      <c r="E755" s="303"/>
      <c r="G755" s="26"/>
      <c r="H755" s="27"/>
    </row>
    <row r="756" spans="1:8" ht="14" hidden="1" x14ac:dyDescent="0.2">
      <c r="A756" s="192"/>
      <c r="B756" s="194"/>
      <c r="C756" s="302">
        <f t="shared" si="13"/>
        <v>0</v>
      </c>
      <c r="D756" s="302"/>
      <c r="E756" s="303"/>
      <c r="G756" s="26"/>
      <c r="H756" s="27"/>
    </row>
    <row r="757" spans="1:8" ht="14" hidden="1" x14ac:dyDescent="0.2">
      <c r="A757" s="192"/>
      <c r="B757" s="194"/>
      <c r="C757" s="302">
        <f t="shared" si="13"/>
        <v>0</v>
      </c>
      <c r="D757" s="302"/>
      <c r="E757" s="303"/>
      <c r="G757" s="26"/>
      <c r="H757" s="27"/>
    </row>
    <row r="758" spans="1:8" ht="14" hidden="1" x14ac:dyDescent="0.2">
      <c r="A758" s="192"/>
      <c r="B758" s="194"/>
      <c r="C758" s="302">
        <f t="shared" si="13"/>
        <v>0</v>
      </c>
      <c r="D758" s="302"/>
      <c r="E758" s="303"/>
      <c r="G758" s="26"/>
      <c r="H758" s="27"/>
    </row>
    <row r="759" spans="1:8" ht="14" hidden="1" x14ac:dyDescent="0.2">
      <c r="A759" s="192"/>
      <c r="B759" s="194"/>
      <c r="C759" s="302">
        <f t="shared" si="13"/>
        <v>0</v>
      </c>
      <c r="D759" s="302"/>
      <c r="E759" s="303"/>
      <c r="G759" s="26"/>
      <c r="H759" s="27"/>
    </row>
    <row r="760" spans="1:8" ht="14" hidden="1" x14ac:dyDescent="0.2">
      <c r="A760" s="192"/>
      <c r="B760" s="194"/>
      <c r="C760" s="302">
        <f t="shared" si="13"/>
        <v>0</v>
      </c>
      <c r="D760" s="302"/>
      <c r="E760" s="303"/>
      <c r="G760" s="26"/>
      <c r="H760" s="27"/>
    </row>
    <row r="761" spans="1:8" ht="14" hidden="1" x14ac:dyDescent="0.2">
      <c r="A761" s="192"/>
      <c r="B761" s="193"/>
      <c r="C761" s="302">
        <f t="shared" si="13"/>
        <v>0</v>
      </c>
      <c r="D761" s="302"/>
      <c r="E761" s="303"/>
      <c r="G761" s="26"/>
      <c r="H761" s="27"/>
    </row>
    <row r="762" spans="1:8" ht="14" hidden="1" x14ac:dyDescent="0.2">
      <c r="A762" s="189"/>
      <c r="B762" s="190"/>
      <c r="C762" s="302">
        <f t="shared" si="13"/>
        <v>0</v>
      </c>
      <c r="D762" s="302"/>
      <c r="E762" s="303"/>
      <c r="G762" s="26"/>
      <c r="H762" s="27"/>
    </row>
    <row r="763" spans="1:8" ht="14" hidden="1" x14ac:dyDescent="0.2">
      <c r="A763" s="191"/>
      <c r="B763" s="190"/>
      <c r="C763" s="302">
        <f t="shared" si="13"/>
        <v>0</v>
      </c>
      <c r="D763" s="302"/>
      <c r="E763" s="303"/>
      <c r="G763" s="26"/>
      <c r="H763" s="27"/>
    </row>
    <row r="764" spans="1:8" ht="14" hidden="1" x14ac:dyDescent="0.2">
      <c r="A764" s="191"/>
      <c r="B764" s="193"/>
      <c r="C764" s="302">
        <f t="shared" si="13"/>
        <v>0</v>
      </c>
      <c r="D764" s="302"/>
      <c r="E764" s="303"/>
      <c r="G764" s="26"/>
      <c r="H764" s="27"/>
    </row>
    <row r="765" spans="1:8" ht="14" hidden="1" x14ac:dyDescent="0.2">
      <c r="A765" s="191"/>
      <c r="B765" s="193"/>
      <c r="C765" s="302">
        <f t="shared" si="13"/>
        <v>0</v>
      </c>
      <c r="D765" s="302"/>
      <c r="E765" s="303"/>
      <c r="G765" s="26"/>
      <c r="H765" s="27"/>
    </row>
    <row r="766" spans="1:8" ht="14" hidden="1" x14ac:dyDescent="0.2">
      <c r="A766" s="191"/>
      <c r="B766" s="193"/>
      <c r="C766" s="302">
        <f t="shared" ref="C766:C829" si="14">+G766+H766</f>
        <v>0</v>
      </c>
      <c r="D766" s="302"/>
      <c r="E766" s="303"/>
      <c r="G766" s="26"/>
      <c r="H766" s="27"/>
    </row>
    <row r="767" spans="1:8" ht="14" hidden="1" x14ac:dyDescent="0.2">
      <c r="A767" s="191"/>
      <c r="B767" s="193"/>
      <c r="C767" s="302">
        <f t="shared" si="14"/>
        <v>0</v>
      </c>
      <c r="D767" s="302"/>
      <c r="E767" s="303"/>
      <c r="G767" s="26"/>
      <c r="H767" s="27"/>
    </row>
    <row r="768" spans="1:8" ht="14" hidden="1" x14ac:dyDescent="0.2">
      <c r="A768" s="191"/>
      <c r="B768" s="193"/>
      <c r="C768" s="302">
        <f t="shared" si="14"/>
        <v>0</v>
      </c>
      <c r="D768" s="302"/>
      <c r="E768" s="303"/>
      <c r="G768" s="26"/>
      <c r="H768" s="27"/>
    </row>
    <row r="769" spans="1:8" ht="14" hidden="1" x14ac:dyDescent="0.2">
      <c r="A769" s="191"/>
      <c r="B769" s="193"/>
      <c r="C769" s="302">
        <f t="shared" si="14"/>
        <v>0</v>
      </c>
      <c r="D769" s="302"/>
      <c r="E769" s="303"/>
      <c r="G769" s="26"/>
      <c r="H769" s="27"/>
    </row>
    <row r="770" spans="1:8" ht="14" hidden="1" x14ac:dyDescent="0.2">
      <c r="A770" s="192"/>
      <c r="B770" s="194"/>
      <c r="C770" s="302">
        <f t="shared" si="14"/>
        <v>0</v>
      </c>
      <c r="D770" s="302"/>
      <c r="E770" s="303"/>
      <c r="G770" s="26"/>
      <c r="H770" s="27"/>
    </row>
    <row r="771" spans="1:8" ht="14" hidden="1" x14ac:dyDescent="0.2">
      <c r="A771" s="192"/>
      <c r="B771" s="194"/>
      <c r="C771" s="302">
        <f t="shared" si="14"/>
        <v>0</v>
      </c>
      <c r="D771" s="302"/>
      <c r="E771" s="303"/>
      <c r="G771" s="26"/>
      <c r="H771" s="27"/>
    </row>
    <row r="772" spans="1:8" ht="14" hidden="1" x14ac:dyDescent="0.2">
      <c r="A772" s="192"/>
      <c r="B772" s="194"/>
      <c r="C772" s="302">
        <f t="shared" si="14"/>
        <v>0</v>
      </c>
      <c r="D772" s="302"/>
      <c r="E772" s="303"/>
      <c r="G772" s="26"/>
      <c r="H772" s="27"/>
    </row>
    <row r="773" spans="1:8" ht="14" hidden="1" x14ac:dyDescent="0.2">
      <c r="A773" s="192"/>
      <c r="B773" s="194"/>
      <c r="C773" s="302">
        <f t="shared" si="14"/>
        <v>0</v>
      </c>
      <c r="D773" s="302"/>
      <c r="E773" s="303"/>
      <c r="G773" s="26"/>
      <c r="H773" s="27"/>
    </row>
    <row r="774" spans="1:8" ht="14" hidden="1" x14ac:dyDescent="0.2">
      <c r="A774" s="192"/>
      <c r="B774" s="194"/>
      <c r="C774" s="302">
        <f t="shared" si="14"/>
        <v>0</v>
      </c>
      <c r="D774" s="302"/>
      <c r="E774" s="303"/>
      <c r="G774" s="26"/>
      <c r="H774" s="27"/>
    </row>
    <row r="775" spans="1:8" ht="14" hidden="1" x14ac:dyDescent="0.2">
      <c r="A775" s="192"/>
      <c r="B775" s="194"/>
      <c r="C775" s="302">
        <f t="shared" si="14"/>
        <v>0</v>
      </c>
      <c r="D775" s="302"/>
      <c r="E775" s="303"/>
      <c r="G775" s="26"/>
      <c r="H775" s="27"/>
    </row>
    <row r="776" spans="1:8" ht="14" hidden="1" x14ac:dyDescent="0.2">
      <c r="A776" s="192"/>
      <c r="B776" s="194"/>
      <c r="C776" s="302">
        <f t="shared" si="14"/>
        <v>0</v>
      </c>
      <c r="D776" s="302"/>
      <c r="E776" s="303"/>
      <c r="G776" s="26"/>
      <c r="H776" s="27"/>
    </row>
    <row r="777" spans="1:8" ht="14" hidden="1" x14ac:dyDescent="0.2">
      <c r="A777" s="192"/>
      <c r="B777" s="194"/>
      <c r="C777" s="302">
        <f t="shared" si="14"/>
        <v>0</v>
      </c>
      <c r="D777" s="302"/>
      <c r="E777" s="303"/>
      <c r="G777" s="26"/>
      <c r="H777" s="27"/>
    </row>
    <row r="778" spans="1:8" ht="14" hidden="1" x14ac:dyDescent="0.2">
      <c r="A778" s="192"/>
      <c r="B778" s="194"/>
      <c r="C778" s="302">
        <f t="shared" si="14"/>
        <v>0</v>
      </c>
      <c r="D778" s="302"/>
      <c r="E778" s="303"/>
      <c r="G778" s="26"/>
      <c r="H778" s="27"/>
    </row>
    <row r="779" spans="1:8" ht="14" hidden="1" x14ac:dyDescent="0.2">
      <c r="A779" s="192"/>
      <c r="B779" s="194"/>
      <c r="C779" s="302">
        <f t="shared" si="14"/>
        <v>0</v>
      </c>
      <c r="D779" s="302"/>
      <c r="E779" s="303"/>
      <c r="G779" s="26"/>
      <c r="H779" s="27"/>
    </row>
    <row r="780" spans="1:8" ht="14" hidden="1" x14ac:dyDescent="0.2">
      <c r="A780" s="192"/>
      <c r="B780" s="194"/>
      <c r="C780" s="302">
        <f t="shared" si="14"/>
        <v>0</v>
      </c>
      <c r="D780" s="302"/>
      <c r="E780" s="303"/>
      <c r="G780" s="26"/>
      <c r="H780" s="27"/>
    </row>
    <row r="781" spans="1:8" ht="14" hidden="1" x14ac:dyDescent="0.2">
      <c r="A781" s="192"/>
      <c r="B781" s="194"/>
      <c r="C781" s="302">
        <f t="shared" si="14"/>
        <v>0</v>
      </c>
      <c r="D781" s="302"/>
      <c r="E781" s="303"/>
      <c r="G781" s="26"/>
      <c r="H781" s="27"/>
    </row>
    <row r="782" spans="1:8" ht="14" hidden="1" x14ac:dyDescent="0.2">
      <c r="A782" s="192"/>
      <c r="B782" s="194"/>
      <c r="C782" s="302">
        <f t="shared" si="14"/>
        <v>0</v>
      </c>
      <c r="D782" s="302"/>
      <c r="E782" s="303"/>
      <c r="G782" s="26"/>
      <c r="H782" s="27"/>
    </row>
    <row r="783" spans="1:8" ht="14" hidden="1" x14ac:dyDescent="0.2">
      <c r="A783" s="192"/>
      <c r="B783" s="194"/>
      <c r="C783" s="302">
        <f t="shared" si="14"/>
        <v>0</v>
      </c>
      <c r="D783" s="302"/>
      <c r="E783" s="303"/>
      <c r="G783" s="26"/>
      <c r="H783" s="27"/>
    </row>
    <row r="784" spans="1:8" ht="14" hidden="1" x14ac:dyDescent="0.2">
      <c r="A784" s="192"/>
      <c r="B784" s="194"/>
      <c r="C784" s="302">
        <f t="shared" si="14"/>
        <v>0</v>
      </c>
      <c r="D784" s="302"/>
      <c r="E784" s="303"/>
      <c r="G784" s="26"/>
      <c r="H784" s="27"/>
    </row>
    <row r="785" spans="1:8" ht="14" hidden="1" x14ac:dyDescent="0.2">
      <c r="A785" s="192"/>
      <c r="B785" s="194"/>
      <c r="C785" s="302">
        <f t="shared" si="14"/>
        <v>0</v>
      </c>
      <c r="D785" s="302"/>
      <c r="E785" s="303"/>
      <c r="G785" s="26"/>
      <c r="H785" s="27"/>
    </row>
    <row r="786" spans="1:8" ht="14" hidden="1" x14ac:dyDescent="0.2">
      <c r="A786" s="192"/>
      <c r="B786" s="194"/>
      <c r="C786" s="302">
        <f t="shared" si="14"/>
        <v>0</v>
      </c>
      <c r="D786" s="302"/>
      <c r="E786" s="303"/>
      <c r="G786" s="26"/>
      <c r="H786" s="27"/>
    </row>
    <row r="787" spans="1:8" ht="14" hidden="1" x14ac:dyDescent="0.2">
      <c r="A787" s="192"/>
      <c r="B787" s="194"/>
      <c r="C787" s="302">
        <f t="shared" si="14"/>
        <v>0</v>
      </c>
      <c r="D787" s="302"/>
      <c r="E787" s="303"/>
      <c r="G787" s="26"/>
      <c r="H787" s="27"/>
    </row>
    <row r="788" spans="1:8" ht="14" hidden="1" x14ac:dyDescent="0.2">
      <c r="A788" s="192"/>
      <c r="B788" s="194"/>
      <c r="C788" s="302">
        <f t="shared" si="14"/>
        <v>0</v>
      </c>
      <c r="D788" s="302"/>
      <c r="E788" s="303"/>
      <c r="G788" s="26"/>
      <c r="H788" s="27"/>
    </row>
    <row r="789" spans="1:8" ht="14" hidden="1" x14ac:dyDescent="0.2">
      <c r="A789" s="192"/>
      <c r="B789" s="194"/>
      <c r="C789" s="302">
        <f t="shared" si="14"/>
        <v>0</v>
      </c>
      <c r="D789" s="302"/>
      <c r="E789" s="303"/>
      <c r="G789" s="26"/>
      <c r="H789" s="27"/>
    </row>
    <row r="790" spans="1:8" ht="14" hidden="1" x14ac:dyDescent="0.2">
      <c r="A790" s="192"/>
      <c r="B790" s="194"/>
      <c r="C790" s="302">
        <f t="shared" si="14"/>
        <v>0</v>
      </c>
      <c r="D790" s="302"/>
      <c r="E790" s="303"/>
      <c r="G790" s="26"/>
      <c r="H790" s="27"/>
    </row>
    <row r="791" spans="1:8" ht="14" hidden="1" x14ac:dyDescent="0.2">
      <c r="A791" s="192"/>
      <c r="B791" s="194"/>
      <c r="C791" s="302">
        <f t="shared" si="14"/>
        <v>0</v>
      </c>
      <c r="D791" s="302"/>
      <c r="E791" s="303"/>
      <c r="G791" s="26"/>
      <c r="H791" s="27"/>
    </row>
    <row r="792" spans="1:8" ht="14" hidden="1" x14ac:dyDescent="0.2">
      <c r="A792" s="192"/>
      <c r="B792" s="194"/>
      <c r="C792" s="302">
        <f t="shared" si="14"/>
        <v>0</v>
      </c>
      <c r="D792" s="302"/>
      <c r="E792" s="303"/>
      <c r="G792" s="26"/>
      <c r="H792" s="27"/>
    </row>
    <row r="793" spans="1:8" ht="14" hidden="1" x14ac:dyDescent="0.2">
      <c r="A793" s="192"/>
      <c r="B793" s="194"/>
      <c r="C793" s="302">
        <f t="shared" si="14"/>
        <v>0</v>
      </c>
      <c r="D793" s="302"/>
      <c r="E793" s="303"/>
      <c r="G793" s="26"/>
      <c r="H793" s="27"/>
    </row>
    <row r="794" spans="1:8" ht="14" hidden="1" x14ac:dyDescent="0.2">
      <c r="A794" s="192"/>
      <c r="B794" s="194"/>
      <c r="C794" s="302">
        <f t="shared" si="14"/>
        <v>0</v>
      </c>
      <c r="D794" s="302"/>
      <c r="E794" s="303"/>
      <c r="G794" s="26"/>
      <c r="H794" s="27"/>
    </row>
    <row r="795" spans="1:8" ht="14" hidden="1" x14ac:dyDescent="0.2">
      <c r="A795" s="192"/>
      <c r="B795" s="194"/>
      <c r="C795" s="302">
        <f t="shared" si="14"/>
        <v>0</v>
      </c>
      <c r="D795" s="302"/>
      <c r="E795" s="303"/>
      <c r="G795" s="26"/>
      <c r="H795" s="27"/>
    </row>
    <row r="796" spans="1:8" ht="14" hidden="1" x14ac:dyDescent="0.2">
      <c r="A796" s="192"/>
      <c r="B796" s="194"/>
      <c r="C796" s="302">
        <f t="shared" si="14"/>
        <v>0</v>
      </c>
      <c r="D796" s="302"/>
      <c r="E796" s="303"/>
      <c r="G796" s="26"/>
      <c r="H796" s="27"/>
    </row>
    <row r="797" spans="1:8" ht="14" hidden="1" x14ac:dyDescent="0.2">
      <c r="A797" s="192"/>
      <c r="B797" s="194"/>
      <c r="C797" s="302">
        <f t="shared" si="14"/>
        <v>0</v>
      </c>
      <c r="D797" s="302"/>
      <c r="E797" s="303"/>
      <c r="G797" s="26"/>
      <c r="H797" s="27"/>
    </row>
    <row r="798" spans="1:8" ht="14" hidden="1" x14ac:dyDescent="0.2">
      <c r="A798" s="192"/>
      <c r="B798" s="194"/>
      <c r="C798" s="302">
        <f t="shared" si="14"/>
        <v>0</v>
      </c>
      <c r="D798" s="302"/>
      <c r="E798" s="303"/>
      <c r="G798" s="26"/>
      <c r="H798" s="27"/>
    </row>
    <row r="799" spans="1:8" ht="14" hidden="1" x14ac:dyDescent="0.2">
      <c r="A799" s="192"/>
      <c r="B799" s="194"/>
      <c r="C799" s="302">
        <f t="shared" si="14"/>
        <v>0</v>
      </c>
      <c r="D799" s="302"/>
      <c r="E799" s="303"/>
      <c r="G799" s="26"/>
      <c r="H799" s="27"/>
    </row>
    <row r="800" spans="1:8" ht="14" hidden="1" x14ac:dyDescent="0.2">
      <c r="A800" s="192"/>
      <c r="B800" s="194"/>
      <c r="C800" s="302">
        <f t="shared" si="14"/>
        <v>0</v>
      </c>
      <c r="D800" s="302"/>
      <c r="E800" s="303"/>
      <c r="G800" s="26"/>
      <c r="H800" s="27"/>
    </row>
    <row r="801" spans="1:8" ht="14" hidden="1" x14ac:dyDescent="0.2">
      <c r="A801" s="192"/>
      <c r="B801" s="194"/>
      <c r="C801" s="302">
        <f t="shared" si="14"/>
        <v>0</v>
      </c>
      <c r="D801" s="302"/>
      <c r="E801" s="303"/>
      <c r="G801" s="26"/>
      <c r="H801" s="27"/>
    </row>
    <row r="802" spans="1:8" ht="14" hidden="1" x14ac:dyDescent="0.2">
      <c r="A802" s="192"/>
      <c r="B802" s="194"/>
      <c r="C802" s="302">
        <f t="shared" si="14"/>
        <v>0</v>
      </c>
      <c r="D802" s="302"/>
      <c r="E802" s="303"/>
      <c r="G802" s="26"/>
      <c r="H802" s="27"/>
    </row>
    <row r="803" spans="1:8" ht="14" hidden="1" x14ac:dyDescent="0.2">
      <c r="A803" s="192"/>
      <c r="B803" s="193"/>
      <c r="C803" s="302">
        <f t="shared" si="14"/>
        <v>0</v>
      </c>
      <c r="D803" s="302"/>
      <c r="E803" s="303"/>
      <c r="G803" s="26"/>
      <c r="H803" s="27"/>
    </row>
    <row r="804" spans="1:8" ht="14" hidden="1" x14ac:dyDescent="0.2">
      <c r="A804" s="189"/>
      <c r="B804" s="190"/>
      <c r="C804" s="302">
        <f t="shared" si="14"/>
        <v>0</v>
      </c>
      <c r="D804" s="302"/>
      <c r="E804" s="303"/>
      <c r="G804" s="26"/>
      <c r="H804" s="27"/>
    </row>
    <row r="805" spans="1:8" ht="14" hidden="1" x14ac:dyDescent="0.2">
      <c r="A805" s="191"/>
      <c r="B805" s="190"/>
      <c r="C805" s="302">
        <f t="shared" si="14"/>
        <v>0</v>
      </c>
      <c r="D805" s="302"/>
      <c r="E805" s="303"/>
      <c r="G805" s="26"/>
      <c r="H805" s="27"/>
    </row>
    <row r="806" spans="1:8" ht="14" hidden="1" x14ac:dyDescent="0.2">
      <c r="A806" s="191"/>
      <c r="B806" s="193"/>
      <c r="C806" s="302">
        <f t="shared" si="14"/>
        <v>0</v>
      </c>
      <c r="D806" s="302"/>
      <c r="E806" s="303"/>
      <c r="G806" s="26"/>
      <c r="H806" s="27"/>
    </row>
    <row r="807" spans="1:8" ht="14" hidden="1" x14ac:dyDescent="0.2">
      <c r="A807" s="191"/>
      <c r="B807" s="193"/>
      <c r="C807" s="302">
        <f t="shared" si="14"/>
        <v>0</v>
      </c>
      <c r="D807" s="302"/>
      <c r="E807" s="303"/>
      <c r="G807" s="26"/>
      <c r="H807" s="27"/>
    </row>
    <row r="808" spans="1:8" ht="14" hidden="1" x14ac:dyDescent="0.2">
      <c r="A808" s="191"/>
      <c r="B808" s="193"/>
      <c r="C808" s="302">
        <f t="shared" si="14"/>
        <v>0</v>
      </c>
      <c r="D808" s="302"/>
      <c r="E808" s="303"/>
      <c r="G808" s="26"/>
      <c r="H808" s="27"/>
    </row>
    <row r="809" spans="1:8" ht="14" hidden="1" x14ac:dyDescent="0.2">
      <c r="A809" s="191"/>
      <c r="B809" s="193"/>
      <c r="C809" s="302">
        <f t="shared" si="14"/>
        <v>0</v>
      </c>
      <c r="D809" s="302"/>
      <c r="E809" s="303"/>
      <c r="G809" s="26"/>
      <c r="H809" s="27"/>
    </row>
    <row r="810" spans="1:8" ht="14" hidden="1" x14ac:dyDescent="0.2">
      <c r="A810" s="191"/>
      <c r="B810" s="193"/>
      <c r="C810" s="302">
        <f t="shared" si="14"/>
        <v>0</v>
      </c>
      <c r="D810" s="302"/>
      <c r="E810" s="303"/>
      <c r="G810" s="26"/>
      <c r="H810" s="27"/>
    </row>
    <row r="811" spans="1:8" ht="14" hidden="1" x14ac:dyDescent="0.2">
      <c r="A811" s="191"/>
      <c r="B811" s="193"/>
      <c r="C811" s="302">
        <f t="shared" si="14"/>
        <v>0</v>
      </c>
      <c r="D811" s="302"/>
      <c r="E811" s="303"/>
      <c r="G811" s="26"/>
      <c r="H811" s="27"/>
    </row>
    <row r="812" spans="1:8" ht="14" hidden="1" x14ac:dyDescent="0.2">
      <c r="A812" s="192"/>
      <c r="B812" s="194"/>
      <c r="C812" s="302">
        <f t="shared" si="14"/>
        <v>0</v>
      </c>
      <c r="D812" s="302"/>
      <c r="E812" s="303"/>
      <c r="G812" s="26"/>
      <c r="H812" s="27"/>
    </row>
    <row r="813" spans="1:8" ht="14" hidden="1" x14ac:dyDescent="0.2">
      <c r="A813" s="192"/>
      <c r="B813" s="194"/>
      <c r="C813" s="302">
        <f t="shared" si="14"/>
        <v>0</v>
      </c>
      <c r="D813" s="302"/>
      <c r="E813" s="303"/>
      <c r="G813" s="26"/>
      <c r="H813" s="27"/>
    </row>
    <row r="814" spans="1:8" ht="14" hidden="1" x14ac:dyDescent="0.2">
      <c r="A814" s="192"/>
      <c r="B814" s="194"/>
      <c r="C814" s="302">
        <f t="shared" si="14"/>
        <v>0</v>
      </c>
      <c r="D814" s="302"/>
      <c r="E814" s="303"/>
      <c r="G814" s="26"/>
      <c r="H814" s="27"/>
    </row>
    <row r="815" spans="1:8" ht="14" hidden="1" x14ac:dyDescent="0.2">
      <c r="A815" s="192"/>
      <c r="B815" s="194"/>
      <c r="C815" s="302">
        <f t="shared" si="14"/>
        <v>0</v>
      </c>
      <c r="D815" s="302"/>
      <c r="E815" s="303"/>
      <c r="G815" s="26"/>
      <c r="H815" s="27"/>
    </row>
    <row r="816" spans="1:8" ht="14" hidden="1" x14ac:dyDescent="0.2">
      <c r="A816" s="192"/>
      <c r="B816" s="194"/>
      <c r="C816" s="302">
        <f t="shared" si="14"/>
        <v>0</v>
      </c>
      <c r="D816" s="302"/>
      <c r="E816" s="303"/>
      <c r="G816" s="26"/>
      <c r="H816" s="27"/>
    </row>
    <row r="817" spans="1:8" ht="14" hidden="1" x14ac:dyDescent="0.2">
      <c r="A817" s="192"/>
      <c r="B817" s="194"/>
      <c r="C817" s="302">
        <f t="shared" si="14"/>
        <v>0</v>
      </c>
      <c r="D817" s="302"/>
      <c r="E817" s="303"/>
      <c r="G817" s="26"/>
      <c r="H817" s="27"/>
    </row>
    <row r="818" spans="1:8" ht="14" hidden="1" x14ac:dyDescent="0.2">
      <c r="A818" s="192"/>
      <c r="B818" s="194"/>
      <c r="C818" s="302">
        <f t="shared" si="14"/>
        <v>0</v>
      </c>
      <c r="D818" s="302"/>
      <c r="E818" s="303"/>
      <c r="G818" s="26"/>
      <c r="H818" s="27"/>
    </row>
    <row r="819" spans="1:8" ht="14" hidden="1" x14ac:dyDescent="0.2">
      <c r="A819" s="192"/>
      <c r="B819" s="194"/>
      <c r="C819" s="302">
        <f t="shared" si="14"/>
        <v>0</v>
      </c>
      <c r="D819" s="302"/>
      <c r="E819" s="303"/>
      <c r="G819" s="26"/>
      <c r="H819" s="27"/>
    </row>
    <row r="820" spans="1:8" ht="14" hidden="1" x14ac:dyDescent="0.2">
      <c r="A820" s="192"/>
      <c r="B820" s="194"/>
      <c r="C820" s="302">
        <f t="shared" si="14"/>
        <v>0</v>
      </c>
      <c r="D820" s="302"/>
      <c r="E820" s="303"/>
      <c r="G820" s="26"/>
      <c r="H820" s="27"/>
    </row>
    <row r="821" spans="1:8" ht="14" hidden="1" x14ac:dyDescent="0.2">
      <c r="A821" s="192"/>
      <c r="B821" s="194"/>
      <c r="C821" s="302">
        <f t="shared" si="14"/>
        <v>0</v>
      </c>
      <c r="D821" s="302"/>
      <c r="E821" s="303"/>
      <c r="G821" s="26"/>
      <c r="H821" s="27"/>
    </row>
    <row r="822" spans="1:8" ht="14" hidden="1" x14ac:dyDescent="0.2">
      <c r="A822" s="192"/>
      <c r="B822" s="194"/>
      <c r="C822" s="302">
        <f t="shared" si="14"/>
        <v>0</v>
      </c>
      <c r="D822" s="302"/>
      <c r="E822" s="303"/>
      <c r="G822" s="26"/>
      <c r="H822" s="27"/>
    </row>
    <row r="823" spans="1:8" ht="14" hidden="1" x14ac:dyDescent="0.2">
      <c r="A823" s="192"/>
      <c r="B823" s="194"/>
      <c r="C823" s="302">
        <f t="shared" si="14"/>
        <v>0</v>
      </c>
      <c r="D823" s="302"/>
      <c r="E823" s="303"/>
      <c r="G823" s="26"/>
      <c r="H823" s="27"/>
    </row>
    <row r="824" spans="1:8" ht="14" hidden="1" x14ac:dyDescent="0.2">
      <c r="A824" s="192"/>
      <c r="B824" s="194"/>
      <c r="C824" s="302">
        <f t="shared" si="14"/>
        <v>0</v>
      </c>
      <c r="D824" s="302"/>
      <c r="E824" s="303"/>
      <c r="G824" s="26"/>
      <c r="H824" s="27"/>
    </row>
    <row r="825" spans="1:8" ht="14" hidden="1" x14ac:dyDescent="0.2">
      <c r="A825" s="192"/>
      <c r="B825" s="194"/>
      <c r="C825" s="302">
        <f t="shared" si="14"/>
        <v>0</v>
      </c>
      <c r="D825" s="302"/>
      <c r="E825" s="303"/>
      <c r="G825" s="26"/>
      <c r="H825" s="27"/>
    </row>
    <row r="826" spans="1:8" ht="14" hidden="1" x14ac:dyDescent="0.2">
      <c r="A826" s="192"/>
      <c r="B826" s="194"/>
      <c r="C826" s="302">
        <f t="shared" si="14"/>
        <v>0</v>
      </c>
      <c r="D826" s="302"/>
      <c r="E826" s="303"/>
      <c r="G826" s="26"/>
      <c r="H826" s="27"/>
    </row>
    <row r="827" spans="1:8" ht="14" hidden="1" x14ac:dyDescent="0.2">
      <c r="A827" s="192"/>
      <c r="B827" s="194"/>
      <c r="C827" s="302">
        <f t="shared" si="14"/>
        <v>0</v>
      </c>
      <c r="D827" s="302"/>
      <c r="E827" s="303"/>
      <c r="G827" s="26"/>
      <c r="H827" s="27"/>
    </row>
    <row r="828" spans="1:8" ht="14" hidden="1" x14ac:dyDescent="0.2">
      <c r="A828" s="192"/>
      <c r="B828" s="194"/>
      <c r="C828" s="302">
        <f t="shared" si="14"/>
        <v>0</v>
      </c>
      <c r="D828" s="302"/>
      <c r="E828" s="303"/>
      <c r="G828" s="26"/>
      <c r="H828" s="27"/>
    </row>
    <row r="829" spans="1:8" ht="14" hidden="1" x14ac:dyDescent="0.2">
      <c r="A829" s="192"/>
      <c r="B829" s="194"/>
      <c r="C829" s="302">
        <f t="shared" si="14"/>
        <v>0</v>
      </c>
      <c r="D829" s="302"/>
      <c r="E829" s="303"/>
      <c r="G829" s="26"/>
      <c r="H829" s="27"/>
    </row>
    <row r="830" spans="1:8" ht="14" hidden="1" x14ac:dyDescent="0.2">
      <c r="A830" s="192"/>
      <c r="B830" s="194"/>
      <c r="C830" s="302">
        <f t="shared" ref="C830:C845" si="15">+G830+H830</f>
        <v>0</v>
      </c>
      <c r="D830" s="302"/>
      <c r="E830" s="303"/>
      <c r="G830" s="26"/>
      <c r="H830" s="27"/>
    </row>
    <row r="831" spans="1:8" ht="14" hidden="1" x14ac:dyDescent="0.2">
      <c r="A831" s="192"/>
      <c r="B831" s="194"/>
      <c r="C831" s="302">
        <f t="shared" si="15"/>
        <v>0</v>
      </c>
      <c r="D831" s="302"/>
      <c r="E831" s="303"/>
      <c r="G831" s="26"/>
      <c r="H831" s="27"/>
    </row>
    <row r="832" spans="1:8" ht="14" hidden="1" x14ac:dyDescent="0.2">
      <c r="A832" s="192"/>
      <c r="B832" s="194"/>
      <c r="C832" s="302">
        <f t="shared" si="15"/>
        <v>0</v>
      </c>
      <c r="D832" s="302"/>
      <c r="E832" s="303"/>
      <c r="G832" s="26"/>
      <c r="H832" s="27"/>
    </row>
    <row r="833" spans="1:8" ht="14" hidden="1" x14ac:dyDescent="0.2">
      <c r="A833" s="192"/>
      <c r="B833" s="194"/>
      <c r="C833" s="302">
        <f t="shared" si="15"/>
        <v>0</v>
      </c>
      <c r="D833" s="302"/>
      <c r="E833" s="303"/>
      <c r="G833" s="26"/>
      <c r="H833" s="27"/>
    </row>
    <row r="834" spans="1:8" ht="14" hidden="1" x14ac:dyDescent="0.2">
      <c r="A834" s="192"/>
      <c r="B834" s="194"/>
      <c r="C834" s="302">
        <f t="shared" si="15"/>
        <v>0</v>
      </c>
      <c r="D834" s="302"/>
      <c r="E834" s="303"/>
      <c r="G834" s="26"/>
      <c r="H834" s="27"/>
    </row>
    <row r="835" spans="1:8" ht="14" hidden="1" x14ac:dyDescent="0.2">
      <c r="A835" s="192"/>
      <c r="B835" s="194"/>
      <c r="C835" s="302">
        <f t="shared" si="15"/>
        <v>0</v>
      </c>
      <c r="D835" s="302"/>
      <c r="E835" s="303"/>
      <c r="G835" s="26"/>
      <c r="H835" s="27"/>
    </row>
    <row r="836" spans="1:8" ht="14" hidden="1" x14ac:dyDescent="0.2">
      <c r="A836" s="192"/>
      <c r="B836" s="194"/>
      <c r="C836" s="302">
        <f t="shared" si="15"/>
        <v>0</v>
      </c>
      <c r="D836" s="302"/>
      <c r="E836" s="303"/>
      <c r="G836" s="26"/>
      <c r="H836" s="27"/>
    </row>
    <row r="837" spans="1:8" ht="14" hidden="1" x14ac:dyDescent="0.2">
      <c r="A837" s="192"/>
      <c r="B837" s="194"/>
      <c r="C837" s="302">
        <f t="shared" si="15"/>
        <v>0</v>
      </c>
      <c r="D837" s="302"/>
      <c r="E837" s="303"/>
      <c r="G837" s="26"/>
      <c r="H837" s="27"/>
    </row>
    <row r="838" spans="1:8" ht="14" hidden="1" x14ac:dyDescent="0.2">
      <c r="A838" s="192"/>
      <c r="B838" s="194"/>
      <c r="C838" s="302">
        <f t="shared" si="15"/>
        <v>0</v>
      </c>
      <c r="D838" s="302"/>
      <c r="E838" s="303"/>
      <c r="G838" s="26"/>
      <c r="H838" s="27"/>
    </row>
    <row r="839" spans="1:8" ht="14" hidden="1" x14ac:dyDescent="0.2">
      <c r="A839" s="192"/>
      <c r="B839" s="194"/>
      <c r="C839" s="302">
        <f t="shared" si="15"/>
        <v>0</v>
      </c>
      <c r="D839" s="302"/>
      <c r="E839" s="303"/>
      <c r="G839" s="26"/>
      <c r="H839" s="27"/>
    </row>
    <row r="840" spans="1:8" ht="14" hidden="1" x14ac:dyDescent="0.2">
      <c r="A840" s="192"/>
      <c r="B840" s="194"/>
      <c r="C840" s="302">
        <f t="shared" si="15"/>
        <v>0</v>
      </c>
      <c r="D840" s="302"/>
      <c r="E840" s="303"/>
      <c r="G840" s="26"/>
      <c r="H840" s="27"/>
    </row>
    <row r="841" spans="1:8" ht="14" hidden="1" x14ac:dyDescent="0.2">
      <c r="A841" s="192"/>
      <c r="B841" s="194"/>
      <c r="C841" s="302">
        <f t="shared" si="15"/>
        <v>0</v>
      </c>
      <c r="D841" s="302"/>
      <c r="E841" s="303"/>
      <c r="G841" s="26"/>
      <c r="H841" s="27"/>
    </row>
    <row r="842" spans="1:8" ht="14" hidden="1" x14ac:dyDescent="0.2">
      <c r="A842" s="192"/>
      <c r="B842" s="194"/>
      <c r="C842" s="302">
        <f t="shared" si="15"/>
        <v>0</v>
      </c>
      <c r="D842" s="302"/>
      <c r="E842" s="303"/>
      <c r="G842" s="26"/>
      <c r="H842" s="27"/>
    </row>
    <row r="843" spans="1:8" ht="14" hidden="1" x14ac:dyDescent="0.2">
      <c r="A843" s="192"/>
      <c r="B843" s="194"/>
      <c r="C843" s="302">
        <f t="shared" si="15"/>
        <v>0</v>
      </c>
      <c r="D843" s="302"/>
      <c r="E843" s="303"/>
      <c r="G843" s="26"/>
      <c r="H843" s="27"/>
    </row>
    <row r="844" spans="1:8" ht="14" hidden="1" x14ac:dyDescent="0.2">
      <c r="A844" s="192"/>
      <c r="B844" s="194"/>
      <c r="C844" s="302">
        <f t="shared" si="15"/>
        <v>0</v>
      </c>
      <c r="D844" s="302"/>
      <c r="E844" s="303"/>
      <c r="G844" s="26"/>
      <c r="H844" s="27"/>
    </row>
    <row r="845" spans="1:8" ht="14" hidden="1" x14ac:dyDescent="0.2">
      <c r="A845" s="192"/>
      <c r="B845" s="193"/>
      <c r="C845" s="302">
        <f t="shared" si="15"/>
        <v>0</v>
      </c>
      <c r="D845" s="302"/>
      <c r="E845" s="303"/>
      <c r="G845" s="26"/>
      <c r="H845" s="27"/>
    </row>
    <row r="846" spans="1:8" ht="14" hidden="1" x14ac:dyDescent="0.2">
      <c r="A846" s="224"/>
      <c r="B846" s="225"/>
      <c r="C846" s="221"/>
      <c r="D846" s="222"/>
      <c r="E846" s="223"/>
      <c r="G846" s="26"/>
      <c r="H846" s="27"/>
    </row>
    <row r="847" spans="1:8" ht="14" hidden="1" x14ac:dyDescent="0.2">
      <c r="A847" s="191"/>
      <c r="B847" s="190"/>
      <c r="C847" s="302">
        <f t="shared" ref="C847:C887" si="16">+G847+H847</f>
        <v>0</v>
      </c>
      <c r="D847" s="302"/>
      <c r="E847" s="303"/>
      <c r="G847" s="26"/>
      <c r="H847" s="27"/>
    </row>
    <row r="848" spans="1:8" ht="14" hidden="1" x14ac:dyDescent="0.2">
      <c r="A848" s="191"/>
      <c r="B848" s="193"/>
      <c r="C848" s="302">
        <f t="shared" si="16"/>
        <v>0</v>
      </c>
      <c r="D848" s="302"/>
      <c r="E848" s="303"/>
      <c r="G848" s="26"/>
      <c r="H848" s="27"/>
    </row>
    <row r="849" spans="1:8" ht="14" hidden="1" x14ac:dyDescent="0.2">
      <c r="A849" s="191"/>
      <c r="B849" s="193"/>
      <c r="C849" s="302">
        <f t="shared" si="16"/>
        <v>0</v>
      </c>
      <c r="D849" s="302"/>
      <c r="E849" s="303"/>
      <c r="G849" s="26"/>
      <c r="H849" s="27"/>
    </row>
    <row r="850" spans="1:8" ht="14" hidden="1" x14ac:dyDescent="0.2">
      <c r="A850" s="191"/>
      <c r="B850" s="193"/>
      <c r="C850" s="302">
        <f t="shared" si="16"/>
        <v>0</v>
      </c>
      <c r="D850" s="302"/>
      <c r="E850" s="303"/>
      <c r="G850" s="26"/>
      <c r="H850" s="27"/>
    </row>
    <row r="851" spans="1:8" ht="14" hidden="1" x14ac:dyDescent="0.2">
      <c r="A851" s="191"/>
      <c r="B851" s="193"/>
      <c r="C851" s="302">
        <f t="shared" si="16"/>
        <v>0</v>
      </c>
      <c r="D851" s="302"/>
      <c r="E851" s="303"/>
      <c r="G851" s="26"/>
      <c r="H851" s="27"/>
    </row>
    <row r="852" spans="1:8" ht="14" hidden="1" x14ac:dyDescent="0.2">
      <c r="A852" s="191"/>
      <c r="B852" s="193"/>
      <c r="C852" s="302">
        <f t="shared" si="16"/>
        <v>0</v>
      </c>
      <c r="D852" s="302"/>
      <c r="E852" s="303"/>
      <c r="G852" s="26"/>
      <c r="H852" s="27"/>
    </row>
    <row r="853" spans="1:8" ht="14" hidden="1" x14ac:dyDescent="0.2">
      <c r="A853" s="191"/>
      <c r="B853" s="193"/>
      <c r="C853" s="302">
        <f t="shared" si="16"/>
        <v>0</v>
      </c>
      <c r="D853" s="302"/>
      <c r="E853" s="303"/>
      <c r="G853" s="26"/>
      <c r="H853" s="27"/>
    </row>
    <row r="854" spans="1:8" ht="14" hidden="1" x14ac:dyDescent="0.2">
      <c r="A854" s="192"/>
      <c r="B854" s="194"/>
      <c r="C854" s="302">
        <f t="shared" si="16"/>
        <v>0</v>
      </c>
      <c r="D854" s="302"/>
      <c r="E854" s="303"/>
      <c r="G854" s="26"/>
      <c r="H854" s="27"/>
    </row>
    <row r="855" spans="1:8" ht="14" hidden="1" x14ac:dyDescent="0.2">
      <c r="A855" s="192"/>
      <c r="B855" s="194"/>
      <c r="C855" s="302">
        <f t="shared" si="16"/>
        <v>0</v>
      </c>
      <c r="D855" s="302"/>
      <c r="E855" s="303"/>
      <c r="G855" s="26"/>
      <c r="H855" s="27"/>
    </row>
    <row r="856" spans="1:8" ht="14" hidden="1" x14ac:dyDescent="0.2">
      <c r="A856" s="192"/>
      <c r="B856" s="194"/>
      <c r="C856" s="302">
        <f t="shared" si="16"/>
        <v>0</v>
      </c>
      <c r="D856" s="302"/>
      <c r="E856" s="303"/>
      <c r="G856" s="26"/>
      <c r="H856" s="27"/>
    </row>
    <row r="857" spans="1:8" ht="14" hidden="1" x14ac:dyDescent="0.2">
      <c r="A857" s="192"/>
      <c r="B857" s="194"/>
      <c r="C857" s="302">
        <f t="shared" si="16"/>
        <v>0</v>
      </c>
      <c r="D857" s="302"/>
      <c r="E857" s="303"/>
      <c r="G857" s="26"/>
      <c r="H857" s="27"/>
    </row>
    <row r="858" spans="1:8" ht="14" hidden="1" x14ac:dyDescent="0.2">
      <c r="A858" s="192"/>
      <c r="B858" s="194"/>
      <c r="C858" s="302">
        <f t="shared" si="16"/>
        <v>0</v>
      </c>
      <c r="D858" s="302"/>
      <c r="E858" s="303"/>
      <c r="G858" s="26"/>
      <c r="H858" s="27"/>
    </row>
    <row r="859" spans="1:8" ht="14" hidden="1" x14ac:dyDescent="0.2">
      <c r="A859" s="192"/>
      <c r="B859" s="194"/>
      <c r="C859" s="302">
        <f t="shared" si="16"/>
        <v>0</v>
      </c>
      <c r="D859" s="302"/>
      <c r="E859" s="303"/>
      <c r="G859" s="26"/>
      <c r="H859" s="27"/>
    </row>
    <row r="860" spans="1:8" ht="14" hidden="1" x14ac:dyDescent="0.2">
      <c r="A860" s="192"/>
      <c r="B860" s="194"/>
      <c r="C860" s="302">
        <f t="shared" si="16"/>
        <v>0</v>
      </c>
      <c r="D860" s="302"/>
      <c r="E860" s="303"/>
      <c r="G860" s="26"/>
      <c r="H860" s="27"/>
    </row>
    <row r="861" spans="1:8" ht="14" hidden="1" x14ac:dyDescent="0.2">
      <c r="A861" s="192"/>
      <c r="B861" s="194"/>
      <c r="C861" s="302">
        <f t="shared" si="16"/>
        <v>0</v>
      </c>
      <c r="D861" s="302"/>
      <c r="E861" s="303"/>
      <c r="G861" s="26"/>
      <c r="H861" s="27"/>
    </row>
    <row r="862" spans="1:8" ht="14" hidden="1" x14ac:dyDescent="0.2">
      <c r="A862" s="192"/>
      <c r="B862" s="194"/>
      <c r="C862" s="302">
        <f t="shared" si="16"/>
        <v>0</v>
      </c>
      <c r="D862" s="302"/>
      <c r="E862" s="303"/>
      <c r="G862" s="26"/>
      <c r="H862" s="27"/>
    </row>
    <row r="863" spans="1:8" ht="14" hidden="1" x14ac:dyDescent="0.2">
      <c r="A863" s="192"/>
      <c r="B863" s="194"/>
      <c r="C863" s="302">
        <f t="shared" si="16"/>
        <v>0</v>
      </c>
      <c r="D863" s="302"/>
      <c r="E863" s="303"/>
      <c r="G863" s="26"/>
      <c r="H863" s="27"/>
    </row>
    <row r="864" spans="1:8" ht="14" hidden="1" x14ac:dyDescent="0.2">
      <c r="A864" s="192"/>
      <c r="B864" s="194"/>
      <c r="C864" s="302">
        <f t="shared" si="16"/>
        <v>0</v>
      </c>
      <c r="D864" s="302"/>
      <c r="E864" s="303"/>
      <c r="G864" s="26"/>
      <c r="H864" s="27"/>
    </row>
    <row r="865" spans="1:8" ht="14" hidden="1" x14ac:dyDescent="0.2">
      <c r="A865" s="192"/>
      <c r="B865" s="194"/>
      <c r="C865" s="302">
        <f t="shared" si="16"/>
        <v>0</v>
      </c>
      <c r="D865" s="302"/>
      <c r="E865" s="303"/>
      <c r="G865" s="26"/>
      <c r="H865" s="27"/>
    </row>
    <row r="866" spans="1:8" ht="14" hidden="1" x14ac:dyDescent="0.2">
      <c r="A866" s="192"/>
      <c r="B866" s="194"/>
      <c r="C866" s="302">
        <f t="shared" si="16"/>
        <v>0</v>
      </c>
      <c r="D866" s="302"/>
      <c r="E866" s="303"/>
      <c r="G866" s="26"/>
      <c r="H866" s="27"/>
    </row>
    <row r="867" spans="1:8" ht="14" hidden="1" x14ac:dyDescent="0.2">
      <c r="A867" s="192"/>
      <c r="B867" s="194"/>
      <c r="C867" s="302">
        <f t="shared" si="16"/>
        <v>0</v>
      </c>
      <c r="D867" s="302"/>
      <c r="E867" s="303"/>
      <c r="G867" s="26"/>
      <c r="H867" s="27"/>
    </row>
    <row r="868" spans="1:8" ht="14" hidden="1" x14ac:dyDescent="0.2">
      <c r="A868" s="192"/>
      <c r="B868" s="194"/>
      <c r="C868" s="302">
        <f t="shared" si="16"/>
        <v>0</v>
      </c>
      <c r="D868" s="302"/>
      <c r="E868" s="303"/>
      <c r="G868" s="26"/>
      <c r="H868" s="27"/>
    </row>
    <row r="869" spans="1:8" ht="14" hidden="1" x14ac:dyDescent="0.2">
      <c r="A869" s="192"/>
      <c r="B869" s="194"/>
      <c r="C869" s="302">
        <f t="shared" si="16"/>
        <v>0</v>
      </c>
      <c r="D869" s="302"/>
      <c r="E869" s="303"/>
      <c r="G869" s="26"/>
      <c r="H869" s="27"/>
    </row>
    <row r="870" spans="1:8" ht="14" hidden="1" x14ac:dyDescent="0.2">
      <c r="A870" s="192"/>
      <c r="B870" s="194"/>
      <c r="C870" s="302">
        <f t="shared" si="16"/>
        <v>0</v>
      </c>
      <c r="D870" s="302"/>
      <c r="E870" s="303"/>
      <c r="G870" s="26"/>
      <c r="H870" s="27"/>
    </row>
    <row r="871" spans="1:8" ht="14" hidden="1" x14ac:dyDescent="0.2">
      <c r="A871" s="192"/>
      <c r="B871" s="194"/>
      <c r="C871" s="302">
        <f t="shared" si="16"/>
        <v>0</v>
      </c>
      <c r="D871" s="302"/>
      <c r="E871" s="303"/>
      <c r="G871" s="26"/>
      <c r="H871" s="27"/>
    </row>
    <row r="872" spans="1:8" ht="14" hidden="1" x14ac:dyDescent="0.2">
      <c r="A872" s="192"/>
      <c r="B872" s="194"/>
      <c r="C872" s="302">
        <f t="shared" si="16"/>
        <v>0</v>
      </c>
      <c r="D872" s="302"/>
      <c r="E872" s="303"/>
      <c r="G872" s="26"/>
      <c r="H872" s="27"/>
    </row>
    <row r="873" spans="1:8" ht="14" hidden="1" x14ac:dyDescent="0.2">
      <c r="A873" s="192"/>
      <c r="B873" s="194"/>
      <c r="C873" s="302">
        <f t="shared" si="16"/>
        <v>0</v>
      </c>
      <c r="D873" s="302"/>
      <c r="E873" s="303"/>
      <c r="G873" s="26"/>
      <c r="H873" s="27"/>
    </row>
    <row r="874" spans="1:8" ht="14" hidden="1" x14ac:dyDescent="0.2">
      <c r="A874" s="192"/>
      <c r="B874" s="194"/>
      <c r="C874" s="302">
        <f t="shared" si="16"/>
        <v>0</v>
      </c>
      <c r="D874" s="302"/>
      <c r="E874" s="303"/>
      <c r="G874" s="26"/>
      <c r="H874" s="27"/>
    </row>
    <row r="875" spans="1:8" ht="14" hidden="1" x14ac:dyDescent="0.2">
      <c r="A875" s="192"/>
      <c r="B875" s="194"/>
      <c r="C875" s="302">
        <f t="shared" si="16"/>
        <v>0</v>
      </c>
      <c r="D875" s="302"/>
      <c r="E875" s="303"/>
      <c r="G875" s="26"/>
      <c r="H875" s="27"/>
    </row>
    <row r="876" spans="1:8" ht="14" hidden="1" x14ac:dyDescent="0.2">
      <c r="A876" s="192"/>
      <c r="B876" s="194"/>
      <c r="C876" s="302">
        <f t="shared" si="16"/>
        <v>0</v>
      </c>
      <c r="D876" s="302"/>
      <c r="E876" s="303"/>
      <c r="G876" s="26"/>
      <c r="H876" s="27"/>
    </row>
    <row r="877" spans="1:8" ht="14" hidden="1" x14ac:dyDescent="0.2">
      <c r="A877" s="192"/>
      <c r="B877" s="194"/>
      <c r="C877" s="302">
        <f t="shared" si="16"/>
        <v>0</v>
      </c>
      <c r="D877" s="302"/>
      <c r="E877" s="303"/>
      <c r="G877" s="26"/>
      <c r="H877" s="27"/>
    </row>
    <row r="878" spans="1:8" ht="14" hidden="1" x14ac:dyDescent="0.2">
      <c r="A878" s="192"/>
      <c r="B878" s="194"/>
      <c r="C878" s="302">
        <f t="shared" si="16"/>
        <v>0</v>
      </c>
      <c r="D878" s="302"/>
      <c r="E878" s="303"/>
      <c r="G878" s="26"/>
      <c r="H878" s="27"/>
    </row>
    <row r="879" spans="1:8" ht="14" hidden="1" x14ac:dyDescent="0.2">
      <c r="A879" s="192"/>
      <c r="B879" s="194"/>
      <c r="C879" s="302">
        <f t="shared" si="16"/>
        <v>0</v>
      </c>
      <c r="D879" s="302"/>
      <c r="E879" s="303"/>
      <c r="G879" s="26"/>
      <c r="H879" s="27"/>
    </row>
    <row r="880" spans="1:8" ht="14" hidden="1" x14ac:dyDescent="0.2">
      <c r="A880" s="192"/>
      <c r="B880" s="194"/>
      <c r="C880" s="302">
        <f t="shared" si="16"/>
        <v>0</v>
      </c>
      <c r="D880" s="302"/>
      <c r="E880" s="303"/>
      <c r="G880" s="26"/>
      <c r="H880" s="27"/>
    </row>
    <row r="881" spans="1:8" ht="14" hidden="1" x14ac:dyDescent="0.2">
      <c r="A881" s="192"/>
      <c r="B881" s="194"/>
      <c r="C881" s="302">
        <f t="shared" si="16"/>
        <v>0</v>
      </c>
      <c r="D881" s="302"/>
      <c r="E881" s="303"/>
      <c r="G881" s="26"/>
      <c r="H881" s="27"/>
    </row>
    <row r="882" spans="1:8" ht="14" hidden="1" x14ac:dyDescent="0.2">
      <c r="A882" s="192"/>
      <c r="B882" s="194"/>
      <c r="C882" s="302">
        <f t="shared" si="16"/>
        <v>0</v>
      </c>
      <c r="D882" s="302"/>
      <c r="E882" s="303"/>
      <c r="G882" s="26"/>
      <c r="H882" s="27"/>
    </row>
    <row r="883" spans="1:8" ht="14" hidden="1" x14ac:dyDescent="0.2">
      <c r="A883" s="192"/>
      <c r="B883" s="194"/>
      <c r="C883" s="302">
        <f t="shared" si="16"/>
        <v>0</v>
      </c>
      <c r="D883" s="302"/>
      <c r="E883" s="303"/>
      <c r="G883" s="26"/>
      <c r="H883" s="27"/>
    </row>
    <row r="884" spans="1:8" ht="14" hidden="1" x14ac:dyDescent="0.2">
      <c r="A884" s="192"/>
      <c r="B884" s="194"/>
      <c r="C884" s="302">
        <f t="shared" si="16"/>
        <v>0</v>
      </c>
      <c r="D884" s="302"/>
      <c r="E884" s="303"/>
      <c r="G884" s="26"/>
      <c r="H884" s="27"/>
    </row>
    <row r="885" spans="1:8" ht="14" hidden="1" x14ac:dyDescent="0.2">
      <c r="A885" s="192"/>
      <c r="B885" s="194"/>
      <c r="C885" s="302">
        <f t="shared" si="16"/>
        <v>0</v>
      </c>
      <c r="D885" s="302"/>
      <c r="E885" s="303"/>
      <c r="G885" s="26"/>
      <c r="H885" s="27"/>
    </row>
    <row r="886" spans="1:8" ht="14" hidden="1" x14ac:dyDescent="0.2">
      <c r="A886" s="192"/>
      <c r="B886" s="194"/>
      <c r="C886" s="302">
        <f t="shared" si="16"/>
        <v>0</v>
      </c>
      <c r="D886" s="302"/>
      <c r="E886" s="303"/>
      <c r="G886" s="26"/>
      <c r="H886" s="27"/>
    </row>
    <row r="887" spans="1:8" ht="14" hidden="1" x14ac:dyDescent="0.2">
      <c r="A887" s="192"/>
      <c r="B887" s="193"/>
      <c r="C887" s="302">
        <f t="shared" si="16"/>
        <v>0</v>
      </c>
      <c r="D887" s="302"/>
      <c r="E887" s="303"/>
      <c r="G887" s="26"/>
      <c r="H887" s="27"/>
    </row>
    <row r="888" spans="1:8" ht="14" hidden="1" x14ac:dyDescent="0.2">
      <c r="A888" s="224"/>
      <c r="B888" s="225"/>
      <c r="C888" s="248"/>
      <c r="D888" s="249"/>
      <c r="E888" s="250"/>
      <c r="G888" s="26"/>
      <c r="H888" s="27"/>
    </row>
    <row r="889" spans="1:8" ht="14" hidden="1" x14ac:dyDescent="0.2">
      <c r="A889" s="191"/>
      <c r="B889" s="190"/>
      <c r="C889" s="302">
        <f t="shared" ref="C889:C929" si="17">+G889+H889</f>
        <v>0</v>
      </c>
      <c r="D889" s="302"/>
      <c r="E889" s="303"/>
      <c r="G889" s="26"/>
      <c r="H889" s="27"/>
    </row>
    <row r="890" spans="1:8" ht="14" hidden="1" x14ac:dyDescent="0.2">
      <c r="A890" s="191"/>
      <c r="B890" s="193"/>
      <c r="C890" s="302">
        <f t="shared" si="17"/>
        <v>0</v>
      </c>
      <c r="D890" s="302"/>
      <c r="E890" s="303"/>
      <c r="G890" s="26"/>
      <c r="H890" s="27"/>
    </row>
    <row r="891" spans="1:8" ht="14" hidden="1" x14ac:dyDescent="0.2">
      <c r="A891" s="191"/>
      <c r="B891" s="193"/>
      <c r="C891" s="302">
        <f t="shared" si="17"/>
        <v>0</v>
      </c>
      <c r="D891" s="302"/>
      <c r="E891" s="303"/>
      <c r="G891" s="26"/>
      <c r="H891" s="27"/>
    </row>
    <row r="892" spans="1:8" ht="14" hidden="1" x14ac:dyDescent="0.2">
      <c r="A892" s="191"/>
      <c r="B892" s="193"/>
      <c r="C892" s="302">
        <f t="shared" si="17"/>
        <v>0</v>
      </c>
      <c r="D892" s="302"/>
      <c r="E892" s="303"/>
      <c r="G892" s="26"/>
      <c r="H892" s="27"/>
    </row>
    <row r="893" spans="1:8" ht="14" hidden="1" x14ac:dyDescent="0.2">
      <c r="A893" s="191"/>
      <c r="B893" s="193"/>
      <c r="C893" s="302">
        <f t="shared" si="17"/>
        <v>0</v>
      </c>
      <c r="D893" s="302"/>
      <c r="E893" s="303"/>
      <c r="G893" s="26"/>
      <c r="H893" s="27"/>
    </row>
    <row r="894" spans="1:8" ht="14" hidden="1" x14ac:dyDescent="0.2">
      <c r="A894" s="191"/>
      <c r="B894" s="193"/>
      <c r="C894" s="302">
        <f t="shared" si="17"/>
        <v>0</v>
      </c>
      <c r="D894" s="302"/>
      <c r="E894" s="303"/>
      <c r="G894" s="26"/>
      <c r="H894" s="27"/>
    </row>
    <row r="895" spans="1:8" ht="14" hidden="1" x14ac:dyDescent="0.2">
      <c r="A895" s="191"/>
      <c r="B895" s="193"/>
      <c r="C895" s="302">
        <f t="shared" si="17"/>
        <v>0</v>
      </c>
      <c r="D895" s="302"/>
      <c r="E895" s="303"/>
      <c r="G895" s="26"/>
      <c r="H895" s="27"/>
    </row>
    <row r="896" spans="1:8" ht="14" hidden="1" x14ac:dyDescent="0.2">
      <c r="A896" s="192"/>
      <c r="B896" s="194"/>
      <c r="C896" s="302">
        <f t="shared" si="17"/>
        <v>0</v>
      </c>
      <c r="D896" s="302"/>
      <c r="E896" s="303"/>
      <c r="G896" s="26"/>
      <c r="H896" s="27"/>
    </row>
    <row r="897" spans="1:8" ht="14" hidden="1" x14ac:dyDescent="0.2">
      <c r="A897" s="192"/>
      <c r="B897" s="194"/>
      <c r="C897" s="302">
        <f t="shared" si="17"/>
        <v>0</v>
      </c>
      <c r="D897" s="302"/>
      <c r="E897" s="303"/>
      <c r="G897" s="26"/>
      <c r="H897" s="27"/>
    </row>
    <row r="898" spans="1:8" ht="14" hidden="1" x14ac:dyDescent="0.2">
      <c r="A898" s="192"/>
      <c r="B898" s="194"/>
      <c r="C898" s="302">
        <f t="shared" si="17"/>
        <v>0</v>
      </c>
      <c r="D898" s="302"/>
      <c r="E898" s="303"/>
      <c r="G898" s="26"/>
      <c r="H898" s="27"/>
    </row>
    <row r="899" spans="1:8" ht="14" hidden="1" x14ac:dyDescent="0.2">
      <c r="A899" s="192"/>
      <c r="B899" s="194"/>
      <c r="C899" s="302">
        <f t="shared" si="17"/>
        <v>0</v>
      </c>
      <c r="D899" s="302"/>
      <c r="E899" s="303"/>
      <c r="G899" s="26"/>
      <c r="H899" s="27"/>
    </row>
    <row r="900" spans="1:8" ht="14" hidden="1" x14ac:dyDescent="0.2">
      <c r="A900" s="192"/>
      <c r="B900" s="194"/>
      <c r="C900" s="302">
        <f t="shared" si="17"/>
        <v>0</v>
      </c>
      <c r="D900" s="302"/>
      <c r="E900" s="303"/>
      <c r="G900" s="26"/>
      <c r="H900" s="27"/>
    </row>
    <row r="901" spans="1:8" ht="14" hidden="1" x14ac:dyDescent="0.2">
      <c r="A901" s="192"/>
      <c r="B901" s="194"/>
      <c r="C901" s="302">
        <f t="shared" si="17"/>
        <v>0</v>
      </c>
      <c r="D901" s="302"/>
      <c r="E901" s="303"/>
      <c r="G901" s="26"/>
      <c r="H901" s="27"/>
    </row>
    <row r="902" spans="1:8" ht="14" hidden="1" x14ac:dyDescent="0.2">
      <c r="A902" s="192"/>
      <c r="B902" s="194"/>
      <c r="C902" s="302">
        <f t="shared" si="17"/>
        <v>0</v>
      </c>
      <c r="D902" s="302"/>
      <c r="E902" s="303"/>
      <c r="G902" s="26"/>
      <c r="H902" s="27"/>
    </row>
    <row r="903" spans="1:8" ht="14" hidden="1" x14ac:dyDescent="0.2">
      <c r="A903" s="192"/>
      <c r="B903" s="194"/>
      <c r="C903" s="302">
        <f t="shared" si="17"/>
        <v>0</v>
      </c>
      <c r="D903" s="302"/>
      <c r="E903" s="303"/>
      <c r="G903" s="26"/>
      <c r="H903" s="27"/>
    </row>
    <row r="904" spans="1:8" ht="14" hidden="1" x14ac:dyDescent="0.2">
      <c r="A904" s="192"/>
      <c r="B904" s="194"/>
      <c r="C904" s="302">
        <f t="shared" si="17"/>
        <v>0</v>
      </c>
      <c r="D904" s="302"/>
      <c r="E904" s="303"/>
      <c r="G904" s="26"/>
      <c r="H904" s="27"/>
    </row>
    <row r="905" spans="1:8" ht="14" hidden="1" x14ac:dyDescent="0.2">
      <c r="A905" s="192"/>
      <c r="B905" s="194"/>
      <c r="C905" s="302">
        <f t="shared" si="17"/>
        <v>0</v>
      </c>
      <c r="D905" s="302"/>
      <c r="E905" s="303"/>
      <c r="G905" s="26"/>
      <c r="H905" s="27"/>
    </row>
    <row r="906" spans="1:8" ht="14" hidden="1" x14ac:dyDescent="0.2">
      <c r="A906" s="192"/>
      <c r="B906" s="194"/>
      <c r="C906" s="302">
        <f t="shared" si="17"/>
        <v>0</v>
      </c>
      <c r="D906" s="302"/>
      <c r="E906" s="303"/>
      <c r="G906" s="26"/>
      <c r="H906" s="27"/>
    </row>
    <row r="907" spans="1:8" ht="14" hidden="1" x14ac:dyDescent="0.2">
      <c r="A907" s="192"/>
      <c r="B907" s="194"/>
      <c r="C907" s="302">
        <f t="shared" si="17"/>
        <v>0</v>
      </c>
      <c r="D907" s="302"/>
      <c r="E907" s="303"/>
      <c r="G907" s="26"/>
      <c r="H907" s="27"/>
    </row>
    <row r="908" spans="1:8" ht="14" hidden="1" x14ac:dyDescent="0.2">
      <c r="A908" s="192"/>
      <c r="B908" s="194"/>
      <c r="C908" s="302">
        <f t="shared" si="17"/>
        <v>0</v>
      </c>
      <c r="D908" s="302"/>
      <c r="E908" s="303"/>
      <c r="G908" s="26"/>
      <c r="H908" s="27"/>
    </row>
    <row r="909" spans="1:8" ht="14" hidden="1" x14ac:dyDescent="0.2">
      <c r="A909" s="192"/>
      <c r="B909" s="194"/>
      <c r="C909" s="302">
        <f t="shared" si="17"/>
        <v>0</v>
      </c>
      <c r="D909" s="302"/>
      <c r="E909" s="303"/>
      <c r="G909" s="26"/>
      <c r="H909" s="27"/>
    </row>
    <row r="910" spans="1:8" ht="14" hidden="1" x14ac:dyDescent="0.2">
      <c r="A910" s="192"/>
      <c r="B910" s="194"/>
      <c r="C910" s="302">
        <f t="shared" si="17"/>
        <v>0</v>
      </c>
      <c r="D910" s="302"/>
      <c r="E910" s="303"/>
      <c r="G910" s="26"/>
      <c r="H910" s="27"/>
    </row>
    <row r="911" spans="1:8" ht="14" hidden="1" x14ac:dyDescent="0.2">
      <c r="A911" s="192"/>
      <c r="B911" s="194"/>
      <c r="C911" s="302">
        <f t="shared" si="17"/>
        <v>0</v>
      </c>
      <c r="D911" s="302"/>
      <c r="E911" s="303"/>
      <c r="G911" s="26"/>
      <c r="H911" s="27"/>
    </row>
    <row r="912" spans="1:8" ht="14" hidden="1" x14ac:dyDescent="0.2">
      <c r="A912" s="192"/>
      <c r="B912" s="194"/>
      <c r="C912" s="302">
        <f t="shared" si="17"/>
        <v>0</v>
      </c>
      <c r="D912" s="302"/>
      <c r="E912" s="303"/>
      <c r="G912" s="26"/>
      <c r="H912" s="27"/>
    </row>
    <row r="913" spans="1:8" ht="14" hidden="1" x14ac:dyDescent="0.2">
      <c r="A913" s="192"/>
      <c r="B913" s="194"/>
      <c r="C913" s="302">
        <f t="shared" si="17"/>
        <v>0</v>
      </c>
      <c r="D913" s="302"/>
      <c r="E913" s="303"/>
      <c r="G913" s="26"/>
      <c r="H913" s="27"/>
    </row>
    <row r="914" spans="1:8" ht="14" hidden="1" x14ac:dyDescent="0.2">
      <c r="A914" s="192"/>
      <c r="B914" s="194"/>
      <c r="C914" s="302">
        <f t="shared" si="17"/>
        <v>0</v>
      </c>
      <c r="D914" s="302"/>
      <c r="E914" s="303"/>
      <c r="G914" s="26"/>
      <c r="H914" s="27"/>
    </row>
    <row r="915" spans="1:8" ht="14" hidden="1" x14ac:dyDescent="0.2">
      <c r="A915" s="192"/>
      <c r="B915" s="194"/>
      <c r="C915" s="302">
        <f t="shared" si="17"/>
        <v>0</v>
      </c>
      <c r="D915" s="302"/>
      <c r="E915" s="303"/>
      <c r="G915" s="26"/>
      <c r="H915" s="27"/>
    </row>
    <row r="916" spans="1:8" ht="14" hidden="1" x14ac:dyDescent="0.2">
      <c r="A916" s="192"/>
      <c r="B916" s="194"/>
      <c r="C916" s="302">
        <f t="shared" si="17"/>
        <v>0</v>
      </c>
      <c r="D916" s="302"/>
      <c r="E916" s="303"/>
      <c r="G916" s="26"/>
      <c r="H916" s="27"/>
    </row>
    <row r="917" spans="1:8" ht="14" hidden="1" x14ac:dyDescent="0.2">
      <c r="A917" s="192"/>
      <c r="B917" s="194"/>
      <c r="C917" s="302">
        <f t="shared" si="17"/>
        <v>0</v>
      </c>
      <c r="D917" s="302"/>
      <c r="E917" s="303"/>
      <c r="G917" s="26"/>
      <c r="H917" s="27"/>
    </row>
    <row r="918" spans="1:8" ht="14" hidden="1" x14ac:dyDescent="0.2">
      <c r="A918" s="192"/>
      <c r="B918" s="194"/>
      <c r="C918" s="302">
        <f t="shared" si="17"/>
        <v>0</v>
      </c>
      <c r="D918" s="302"/>
      <c r="E918" s="303"/>
      <c r="G918" s="26"/>
      <c r="H918" s="27"/>
    </row>
    <row r="919" spans="1:8" ht="14" hidden="1" x14ac:dyDescent="0.2">
      <c r="A919" s="192"/>
      <c r="B919" s="194"/>
      <c r="C919" s="302">
        <f t="shared" si="17"/>
        <v>0</v>
      </c>
      <c r="D919" s="302"/>
      <c r="E919" s="303"/>
      <c r="G919" s="26"/>
      <c r="H919" s="27"/>
    </row>
    <row r="920" spans="1:8" ht="14" hidden="1" x14ac:dyDescent="0.2">
      <c r="A920" s="192"/>
      <c r="B920" s="194"/>
      <c r="C920" s="302">
        <f t="shared" si="17"/>
        <v>0</v>
      </c>
      <c r="D920" s="302"/>
      <c r="E920" s="303"/>
      <c r="G920" s="26"/>
      <c r="H920" s="27"/>
    </row>
    <row r="921" spans="1:8" ht="14" hidden="1" x14ac:dyDescent="0.2">
      <c r="A921" s="192"/>
      <c r="B921" s="194"/>
      <c r="C921" s="302">
        <f t="shared" si="17"/>
        <v>0</v>
      </c>
      <c r="D921" s="302"/>
      <c r="E921" s="303"/>
      <c r="G921" s="26"/>
      <c r="H921" s="27"/>
    </row>
    <row r="922" spans="1:8" ht="14" hidden="1" x14ac:dyDescent="0.2">
      <c r="A922" s="192"/>
      <c r="B922" s="194"/>
      <c r="C922" s="302">
        <f t="shared" si="17"/>
        <v>0</v>
      </c>
      <c r="D922" s="302"/>
      <c r="E922" s="303"/>
      <c r="G922" s="26"/>
      <c r="H922" s="27"/>
    </row>
    <row r="923" spans="1:8" ht="14" hidden="1" x14ac:dyDescent="0.2">
      <c r="A923" s="192"/>
      <c r="B923" s="194"/>
      <c r="C923" s="302">
        <f t="shared" si="17"/>
        <v>0</v>
      </c>
      <c r="D923" s="302"/>
      <c r="E923" s="303"/>
      <c r="G923" s="26"/>
      <c r="H923" s="27"/>
    </row>
    <row r="924" spans="1:8" ht="14" hidden="1" x14ac:dyDescent="0.2">
      <c r="A924" s="192"/>
      <c r="B924" s="194"/>
      <c r="C924" s="302">
        <f t="shared" si="17"/>
        <v>0</v>
      </c>
      <c r="D924" s="302"/>
      <c r="E924" s="303"/>
      <c r="G924" s="26"/>
      <c r="H924" s="27"/>
    </row>
    <row r="925" spans="1:8" ht="14" hidden="1" x14ac:dyDescent="0.2">
      <c r="A925" s="192"/>
      <c r="B925" s="194"/>
      <c r="C925" s="302">
        <f t="shared" si="17"/>
        <v>0</v>
      </c>
      <c r="D925" s="302"/>
      <c r="E925" s="303"/>
      <c r="G925" s="26"/>
      <c r="H925" s="27"/>
    </row>
    <row r="926" spans="1:8" ht="14" hidden="1" x14ac:dyDescent="0.2">
      <c r="A926" s="192"/>
      <c r="B926" s="194"/>
      <c r="C926" s="302">
        <f t="shared" si="17"/>
        <v>0</v>
      </c>
      <c r="D926" s="302"/>
      <c r="E926" s="303"/>
      <c r="G926" s="26"/>
      <c r="H926" s="27"/>
    </row>
    <row r="927" spans="1:8" ht="14" hidden="1" x14ac:dyDescent="0.2">
      <c r="A927" s="192"/>
      <c r="B927" s="194"/>
      <c r="C927" s="302">
        <f t="shared" si="17"/>
        <v>0</v>
      </c>
      <c r="D927" s="302"/>
      <c r="E927" s="303"/>
      <c r="G927" s="26"/>
      <c r="H927" s="27"/>
    </row>
    <row r="928" spans="1:8" ht="14" hidden="1" x14ac:dyDescent="0.2">
      <c r="A928" s="192"/>
      <c r="B928" s="194"/>
      <c r="C928" s="302">
        <f t="shared" si="17"/>
        <v>0</v>
      </c>
      <c r="D928" s="302"/>
      <c r="E928" s="303"/>
      <c r="G928" s="26"/>
      <c r="H928" s="27"/>
    </row>
    <row r="929" spans="1:8" ht="14" hidden="1" x14ac:dyDescent="0.2">
      <c r="A929" s="192"/>
      <c r="B929" s="193"/>
      <c r="C929" s="302">
        <f t="shared" si="17"/>
        <v>0</v>
      </c>
      <c r="D929" s="302"/>
      <c r="E929" s="303"/>
      <c r="G929" s="26"/>
      <c r="H929" s="27"/>
    </row>
    <row r="930" spans="1:8" ht="14" hidden="1" x14ac:dyDescent="0.2">
      <c r="A930" s="224"/>
      <c r="B930" s="225"/>
      <c r="C930" s="248"/>
      <c r="D930" s="249"/>
      <c r="E930" s="250"/>
      <c r="G930" s="26"/>
      <c r="H930" s="27"/>
    </row>
    <row r="931" spans="1:8" ht="14" hidden="1" x14ac:dyDescent="0.2">
      <c r="A931" s="191"/>
      <c r="B931" s="190"/>
      <c r="C931" s="302">
        <f t="shared" ref="C931:C971" si="18">+G931+H931</f>
        <v>0</v>
      </c>
      <c r="D931" s="302"/>
      <c r="E931" s="303"/>
      <c r="G931" s="26"/>
      <c r="H931" s="27"/>
    </row>
    <row r="932" spans="1:8" ht="14" hidden="1" x14ac:dyDescent="0.2">
      <c r="A932" s="191"/>
      <c r="B932" s="193"/>
      <c r="C932" s="302">
        <f t="shared" si="18"/>
        <v>0</v>
      </c>
      <c r="D932" s="302"/>
      <c r="E932" s="303"/>
      <c r="G932" s="26"/>
      <c r="H932" s="27"/>
    </row>
    <row r="933" spans="1:8" ht="14" hidden="1" x14ac:dyDescent="0.2">
      <c r="A933" s="191"/>
      <c r="B933" s="193"/>
      <c r="C933" s="302">
        <f t="shared" si="18"/>
        <v>0</v>
      </c>
      <c r="D933" s="302"/>
      <c r="E933" s="303"/>
      <c r="G933" s="26"/>
      <c r="H933" s="27"/>
    </row>
    <row r="934" spans="1:8" ht="14" hidden="1" x14ac:dyDescent="0.2">
      <c r="A934" s="191"/>
      <c r="B934" s="193"/>
      <c r="C934" s="302">
        <f t="shared" si="18"/>
        <v>0</v>
      </c>
      <c r="D934" s="302"/>
      <c r="E934" s="303"/>
      <c r="G934" s="26"/>
      <c r="H934" s="27"/>
    </row>
    <row r="935" spans="1:8" ht="14" hidden="1" x14ac:dyDescent="0.2">
      <c r="A935" s="191"/>
      <c r="B935" s="193"/>
      <c r="C935" s="302">
        <f t="shared" si="18"/>
        <v>0</v>
      </c>
      <c r="D935" s="302"/>
      <c r="E935" s="303"/>
      <c r="G935" s="26"/>
      <c r="H935" s="27"/>
    </row>
    <row r="936" spans="1:8" ht="14" hidden="1" x14ac:dyDescent="0.2">
      <c r="A936" s="191"/>
      <c r="B936" s="193"/>
      <c r="C936" s="302">
        <f t="shared" si="18"/>
        <v>0</v>
      </c>
      <c r="D936" s="302"/>
      <c r="E936" s="303"/>
      <c r="G936" s="26"/>
      <c r="H936" s="27"/>
    </row>
    <row r="937" spans="1:8" ht="14" hidden="1" x14ac:dyDescent="0.2">
      <c r="A937" s="191"/>
      <c r="B937" s="193"/>
      <c r="C937" s="302">
        <f t="shared" si="18"/>
        <v>0</v>
      </c>
      <c r="D937" s="302"/>
      <c r="E937" s="303"/>
      <c r="G937" s="26"/>
      <c r="H937" s="27"/>
    </row>
    <row r="938" spans="1:8" ht="14" hidden="1" x14ac:dyDescent="0.2">
      <c r="A938" s="192"/>
      <c r="B938" s="194"/>
      <c r="C938" s="302">
        <f t="shared" si="18"/>
        <v>0</v>
      </c>
      <c r="D938" s="302"/>
      <c r="E938" s="303"/>
      <c r="G938" s="26"/>
      <c r="H938" s="27"/>
    </row>
    <row r="939" spans="1:8" ht="14" hidden="1" x14ac:dyDescent="0.2">
      <c r="A939" s="192"/>
      <c r="B939" s="194"/>
      <c r="C939" s="302">
        <f t="shared" si="18"/>
        <v>0</v>
      </c>
      <c r="D939" s="302"/>
      <c r="E939" s="303"/>
      <c r="G939" s="26"/>
      <c r="H939" s="27"/>
    </row>
    <row r="940" spans="1:8" ht="14" hidden="1" x14ac:dyDescent="0.2">
      <c r="A940" s="192"/>
      <c r="B940" s="194"/>
      <c r="C940" s="302">
        <f t="shared" si="18"/>
        <v>0</v>
      </c>
      <c r="D940" s="302"/>
      <c r="E940" s="303"/>
      <c r="G940" s="26"/>
      <c r="H940" s="27"/>
    </row>
    <row r="941" spans="1:8" ht="14" hidden="1" x14ac:dyDescent="0.2">
      <c r="A941" s="192"/>
      <c r="B941" s="194"/>
      <c r="C941" s="302">
        <f t="shared" si="18"/>
        <v>0</v>
      </c>
      <c r="D941" s="302"/>
      <c r="E941" s="303"/>
      <c r="G941" s="26"/>
      <c r="H941" s="27"/>
    </row>
    <row r="942" spans="1:8" ht="14" hidden="1" x14ac:dyDescent="0.2">
      <c r="A942" s="192"/>
      <c r="B942" s="194"/>
      <c r="C942" s="302">
        <f t="shared" si="18"/>
        <v>0</v>
      </c>
      <c r="D942" s="302"/>
      <c r="E942" s="303"/>
      <c r="G942" s="26"/>
      <c r="H942" s="27"/>
    </row>
    <row r="943" spans="1:8" ht="14" hidden="1" x14ac:dyDescent="0.2">
      <c r="A943" s="192"/>
      <c r="B943" s="194"/>
      <c r="C943" s="302">
        <f t="shared" si="18"/>
        <v>0</v>
      </c>
      <c r="D943" s="302"/>
      <c r="E943" s="303"/>
      <c r="G943" s="26"/>
      <c r="H943" s="27"/>
    </row>
    <row r="944" spans="1:8" ht="14" hidden="1" x14ac:dyDescent="0.2">
      <c r="A944" s="192"/>
      <c r="B944" s="194"/>
      <c r="C944" s="302">
        <f t="shared" si="18"/>
        <v>0</v>
      </c>
      <c r="D944" s="302"/>
      <c r="E944" s="303"/>
      <c r="G944" s="26"/>
      <c r="H944" s="27"/>
    </row>
    <row r="945" spans="1:8" ht="14" hidden="1" x14ac:dyDescent="0.2">
      <c r="A945" s="192"/>
      <c r="B945" s="194"/>
      <c r="C945" s="302">
        <f t="shared" si="18"/>
        <v>0</v>
      </c>
      <c r="D945" s="302"/>
      <c r="E945" s="303"/>
      <c r="G945" s="26"/>
      <c r="H945" s="27"/>
    </row>
    <row r="946" spans="1:8" ht="14" hidden="1" x14ac:dyDescent="0.2">
      <c r="A946" s="192"/>
      <c r="B946" s="194"/>
      <c r="C946" s="302">
        <f t="shared" si="18"/>
        <v>0</v>
      </c>
      <c r="D946" s="302"/>
      <c r="E946" s="303"/>
      <c r="G946" s="26"/>
      <c r="H946" s="27"/>
    </row>
    <row r="947" spans="1:8" ht="14" hidden="1" x14ac:dyDescent="0.2">
      <c r="A947" s="192"/>
      <c r="B947" s="194"/>
      <c r="C947" s="302">
        <f t="shared" si="18"/>
        <v>0</v>
      </c>
      <c r="D947" s="302"/>
      <c r="E947" s="303"/>
      <c r="G947" s="26"/>
      <c r="H947" s="27"/>
    </row>
    <row r="948" spans="1:8" ht="14" hidden="1" x14ac:dyDescent="0.2">
      <c r="A948" s="192"/>
      <c r="B948" s="194"/>
      <c r="C948" s="302">
        <f t="shared" si="18"/>
        <v>0</v>
      </c>
      <c r="D948" s="302"/>
      <c r="E948" s="303"/>
      <c r="G948" s="26"/>
      <c r="H948" s="27"/>
    </row>
    <row r="949" spans="1:8" ht="14" hidden="1" x14ac:dyDescent="0.2">
      <c r="A949" s="192"/>
      <c r="B949" s="194"/>
      <c r="C949" s="302">
        <f t="shared" si="18"/>
        <v>0</v>
      </c>
      <c r="D949" s="302"/>
      <c r="E949" s="303"/>
      <c r="G949" s="26"/>
      <c r="H949" s="27"/>
    </row>
    <row r="950" spans="1:8" ht="14" hidden="1" x14ac:dyDescent="0.2">
      <c r="A950" s="192"/>
      <c r="B950" s="194"/>
      <c r="C950" s="302">
        <f t="shared" si="18"/>
        <v>0</v>
      </c>
      <c r="D950" s="302"/>
      <c r="E950" s="303"/>
      <c r="G950" s="26"/>
      <c r="H950" s="27"/>
    </row>
    <row r="951" spans="1:8" ht="14" hidden="1" x14ac:dyDescent="0.2">
      <c r="A951" s="192"/>
      <c r="B951" s="194"/>
      <c r="C951" s="302">
        <f t="shared" si="18"/>
        <v>0</v>
      </c>
      <c r="D951" s="302"/>
      <c r="E951" s="303"/>
      <c r="G951" s="26"/>
      <c r="H951" s="27"/>
    </row>
    <row r="952" spans="1:8" ht="14" hidden="1" x14ac:dyDescent="0.2">
      <c r="A952" s="192"/>
      <c r="B952" s="194"/>
      <c r="C952" s="302">
        <f t="shared" si="18"/>
        <v>0</v>
      </c>
      <c r="D952" s="302"/>
      <c r="E952" s="303"/>
      <c r="G952" s="26"/>
      <c r="H952" s="27"/>
    </row>
    <row r="953" spans="1:8" ht="14" hidden="1" x14ac:dyDescent="0.2">
      <c r="A953" s="192"/>
      <c r="B953" s="194"/>
      <c r="C953" s="302">
        <f t="shared" si="18"/>
        <v>0</v>
      </c>
      <c r="D953" s="302"/>
      <c r="E953" s="303"/>
      <c r="G953" s="26"/>
      <c r="H953" s="27"/>
    </row>
    <row r="954" spans="1:8" ht="14" hidden="1" x14ac:dyDescent="0.2">
      <c r="A954" s="192"/>
      <c r="B954" s="194"/>
      <c r="C954" s="302">
        <f t="shared" si="18"/>
        <v>0</v>
      </c>
      <c r="D954" s="302"/>
      <c r="E954" s="303"/>
      <c r="G954" s="26"/>
      <c r="H954" s="27"/>
    </row>
    <row r="955" spans="1:8" ht="14" hidden="1" x14ac:dyDescent="0.2">
      <c r="A955" s="192"/>
      <c r="B955" s="194"/>
      <c r="C955" s="302">
        <f t="shared" si="18"/>
        <v>0</v>
      </c>
      <c r="D955" s="302"/>
      <c r="E955" s="303"/>
      <c r="G955" s="26"/>
      <c r="H955" s="27"/>
    </row>
    <row r="956" spans="1:8" ht="14" hidden="1" x14ac:dyDescent="0.2">
      <c r="A956" s="192"/>
      <c r="B956" s="194"/>
      <c r="C956" s="302">
        <f t="shared" si="18"/>
        <v>0</v>
      </c>
      <c r="D956" s="302"/>
      <c r="E956" s="303"/>
      <c r="G956" s="26"/>
      <c r="H956" s="27"/>
    </row>
    <row r="957" spans="1:8" ht="14" hidden="1" x14ac:dyDescent="0.2">
      <c r="A957" s="192"/>
      <c r="B957" s="194"/>
      <c r="C957" s="302">
        <f t="shared" si="18"/>
        <v>0</v>
      </c>
      <c r="D957" s="302"/>
      <c r="E957" s="303"/>
      <c r="G957" s="26"/>
      <c r="H957" s="27"/>
    </row>
    <row r="958" spans="1:8" ht="14" hidden="1" x14ac:dyDescent="0.2">
      <c r="A958" s="192"/>
      <c r="B958" s="194"/>
      <c r="C958" s="302">
        <f t="shared" si="18"/>
        <v>0</v>
      </c>
      <c r="D958" s="302"/>
      <c r="E958" s="303"/>
      <c r="G958" s="26"/>
      <c r="H958" s="27"/>
    </row>
    <row r="959" spans="1:8" ht="14" hidden="1" x14ac:dyDescent="0.2">
      <c r="A959" s="192"/>
      <c r="B959" s="194"/>
      <c r="C959" s="302">
        <f t="shared" si="18"/>
        <v>0</v>
      </c>
      <c r="D959" s="302"/>
      <c r="E959" s="303"/>
      <c r="G959" s="26"/>
      <c r="H959" s="27"/>
    </row>
    <row r="960" spans="1:8" ht="14" hidden="1" x14ac:dyDescent="0.2">
      <c r="A960" s="192"/>
      <c r="B960" s="194"/>
      <c r="C960" s="302">
        <f t="shared" si="18"/>
        <v>0</v>
      </c>
      <c r="D960" s="302"/>
      <c r="E960" s="303"/>
      <c r="G960" s="26"/>
      <c r="H960" s="27"/>
    </row>
    <row r="961" spans="1:8" ht="14" hidden="1" x14ac:dyDescent="0.2">
      <c r="A961" s="192"/>
      <c r="B961" s="194"/>
      <c r="C961" s="302">
        <f t="shared" si="18"/>
        <v>0</v>
      </c>
      <c r="D961" s="302"/>
      <c r="E961" s="303"/>
      <c r="G961" s="26"/>
      <c r="H961" s="27"/>
    </row>
    <row r="962" spans="1:8" ht="14" hidden="1" x14ac:dyDescent="0.2">
      <c r="A962" s="192"/>
      <c r="B962" s="194"/>
      <c r="C962" s="302">
        <f t="shared" si="18"/>
        <v>0</v>
      </c>
      <c r="D962" s="302"/>
      <c r="E962" s="303"/>
      <c r="G962" s="26"/>
      <c r="H962" s="27"/>
    </row>
    <row r="963" spans="1:8" ht="14" hidden="1" x14ac:dyDescent="0.2">
      <c r="A963" s="192"/>
      <c r="B963" s="194"/>
      <c r="C963" s="302">
        <f t="shared" si="18"/>
        <v>0</v>
      </c>
      <c r="D963" s="302"/>
      <c r="E963" s="303"/>
      <c r="G963" s="26"/>
      <c r="H963" s="27"/>
    </row>
    <row r="964" spans="1:8" ht="14" hidden="1" x14ac:dyDescent="0.2">
      <c r="A964" s="192"/>
      <c r="B964" s="194"/>
      <c r="C964" s="302">
        <f t="shared" si="18"/>
        <v>0</v>
      </c>
      <c r="D964" s="302"/>
      <c r="E964" s="303"/>
      <c r="G964" s="26"/>
      <c r="H964" s="27"/>
    </row>
    <row r="965" spans="1:8" ht="14" hidden="1" x14ac:dyDescent="0.2">
      <c r="A965" s="192"/>
      <c r="B965" s="194"/>
      <c r="C965" s="302">
        <f t="shared" si="18"/>
        <v>0</v>
      </c>
      <c r="D965" s="302"/>
      <c r="E965" s="303"/>
      <c r="G965" s="26"/>
      <c r="H965" s="27"/>
    </row>
    <row r="966" spans="1:8" ht="14" hidden="1" x14ac:dyDescent="0.2">
      <c r="A966" s="192"/>
      <c r="B966" s="194"/>
      <c r="C966" s="302">
        <f t="shared" si="18"/>
        <v>0</v>
      </c>
      <c r="D966" s="302"/>
      <c r="E966" s="303"/>
      <c r="G966" s="26"/>
      <c r="H966" s="27"/>
    </row>
    <row r="967" spans="1:8" ht="14" hidden="1" x14ac:dyDescent="0.2">
      <c r="A967" s="192"/>
      <c r="B967" s="194"/>
      <c r="C967" s="302">
        <f t="shared" si="18"/>
        <v>0</v>
      </c>
      <c r="D967" s="302"/>
      <c r="E967" s="303"/>
      <c r="G967" s="26"/>
      <c r="H967" s="27"/>
    </row>
    <row r="968" spans="1:8" ht="14" hidden="1" x14ac:dyDescent="0.2">
      <c r="A968" s="192"/>
      <c r="B968" s="194"/>
      <c r="C968" s="302">
        <f t="shared" si="18"/>
        <v>0</v>
      </c>
      <c r="D968" s="302"/>
      <c r="E968" s="303"/>
      <c r="G968" s="26"/>
      <c r="H968" s="27"/>
    </row>
    <row r="969" spans="1:8" ht="14" hidden="1" x14ac:dyDescent="0.2">
      <c r="A969" s="192"/>
      <c r="B969" s="194"/>
      <c r="C969" s="302">
        <f t="shared" si="18"/>
        <v>0</v>
      </c>
      <c r="D969" s="302"/>
      <c r="E969" s="303"/>
      <c r="G969" s="26"/>
      <c r="H969" s="27"/>
    </row>
    <row r="970" spans="1:8" ht="14" hidden="1" x14ac:dyDescent="0.2">
      <c r="A970" s="192"/>
      <c r="B970" s="194"/>
      <c r="C970" s="302">
        <f t="shared" si="18"/>
        <v>0</v>
      </c>
      <c r="D970" s="302"/>
      <c r="E970" s="303"/>
      <c r="G970" s="26"/>
      <c r="H970" s="27"/>
    </row>
    <row r="971" spans="1:8" ht="14" hidden="1" x14ac:dyDescent="0.2">
      <c r="A971" s="192"/>
      <c r="B971" s="193"/>
      <c r="C971" s="302">
        <f t="shared" si="18"/>
        <v>0</v>
      </c>
      <c r="D971" s="302"/>
      <c r="E971" s="303"/>
      <c r="G971" s="26"/>
      <c r="H971" s="27"/>
    </row>
    <row r="972" spans="1:8" ht="14" hidden="1" x14ac:dyDescent="0.2">
      <c r="A972" s="224"/>
      <c r="B972" s="225"/>
      <c r="C972" s="248"/>
      <c r="D972" s="249"/>
      <c r="E972" s="250"/>
      <c r="G972" s="26"/>
      <c r="H972" s="27"/>
    </row>
    <row r="973" spans="1:8" ht="14" hidden="1" x14ac:dyDescent="0.2">
      <c r="A973" s="191"/>
      <c r="B973" s="190"/>
      <c r="C973" s="302">
        <f t="shared" ref="C973:C1013" si="19">+G973+H973</f>
        <v>0</v>
      </c>
      <c r="D973" s="302"/>
      <c r="E973" s="303"/>
      <c r="G973" s="26"/>
      <c r="H973" s="27"/>
    </row>
    <row r="974" spans="1:8" ht="14" hidden="1" x14ac:dyDescent="0.2">
      <c r="A974" s="191"/>
      <c r="B974" s="193"/>
      <c r="C974" s="302">
        <f t="shared" si="19"/>
        <v>0</v>
      </c>
      <c r="D974" s="302"/>
      <c r="E974" s="303"/>
      <c r="G974" s="26"/>
      <c r="H974" s="27"/>
    </row>
    <row r="975" spans="1:8" ht="14" hidden="1" x14ac:dyDescent="0.2">
      <c r="A975" s="191"/>
      <c r="B975" s="193"/>
      <c r="C975" s="302">
        <f t="shared" si="19"/>
        <v>0</v>
      </c>
      <c r="D975" s="302"/>
      <c r="E975" s="303"/>
      <c r="G975" s="26"/>
      <c r="H975" s="27"/>
    </row>
    <row r="976" spans="1:8" ht="14" hidden="1" x14ac:dyDescent="0.2">
      <c r="A976" s="191"/>
      <c r="B976" s="193"/>
      <c r="C976" s="302">
        <f t="shared" si="19"/>
        <v>0</v>
      </c>
      <c r="D976" s="302"/>
      <c r="E976" s="303"/>
      <c r="G976" s="26"/>
      <c r="H976" s="27"/>
    </row>
    <row r="977" spans="1:8" ht="14" hidden="1" x14ac:dyDescent="0.2">
      <c r="A977" s="191"/>
      <c r="B977" s="193"/>
      <c r="C977" s="302">
        <f t="shared" si="19"/>
        <v>0</v>
      </c>
      <c r="D977" s="302"/>
      <c r="E977" s="303"/>
      <c r="G977" s="26"/>
      <c r="H977" s="27"/>
    </row>
    <row r="978" spans="1:8" ht="14" hidden="1" x14ac:dyDescent="0.2">
      <c r="A978" s="191"/>
      <c r="B978" s="193"/>
      <c r="C978" s="302">
        <f t="shared" si="19"/>
        <v>0</v>
      </c>
      <c r="D978" s="302"/>
      <c r="E978" s="303"/>
      <c r="G978" s="26"/>
      <c r="H978" s="27"/>
    </row>
    <row r="979" spans="1:8" ht="14" hidden="1" x14ac:dyDescent="0.2">
      <c r="A979" s="191"/>
      <c r="B979" s="193"/>
      <c r="C979" s="302">
        <f t="shared" si="19"/>
        <v>0</v>
      </c>
      <c r="D979" s="302"/>
      <c r="E979" s="303"/>
      <c r="G979" s="26"/>
      <c r="H979" s="27"/>
    </row>
    <row r="980" spans="1:8" ht="14" hidden="1" x14ac:dyDescent="0.2">
      <c r="A980" s="192"/>
      <c r="B980" s="194"/>
      <c r="C980" s="302">
        <f t="shared" si="19"/>
        <v>0</v>
      </c>
      <c r="D980" s="302"/>
      <c r="E980" s="303"/>
      <c r="G980" s="26"/>
      <c r="H980" s="27"/>
    </row>
    <row r="981" spans="1:8" ht="14" hidden="1" x14ac:dyDescent="0.2">
      <c r="A981" s="192"/>
      <c r="B981" s="194"/>
      <c r="C981" s="302">
        <f t="shared" si="19"/>
        <v>0</v>
      </c>
      <c r="D981" s="302"/>
      <c r="E981" s="303"/>
      <c r="G981" s="26"/>
      <c r="H981" s="27"/>
    </row>
    <row r="982" spans="1:8" ht="14" hidden="1" x14ac:dyDescent="0.2">
      <c r="A982" s="192"/>
      <c r="B982" s="194"/>
      <c r="C982" s="302">
        <f t="shared" si="19"/>
        <v>0</v>
      </c>
      <c r="D982" s="302"/>
      <c r="E982" s="303"/>
      <c r="G982" s="26"/>
      <c r="H982" s="27"/>
    </row>
    <row r="983" spans="1:8" ht="14" hidden="1" x14ac:dyDescent="0.2">
      <c r="A983" s="192"/>
      <c r="B983" s="194"/>
      <c r="C983" s="302">
        <f t="shared" si="19"/>
        <v>0</v>
      </c>
      <c r="D983" s="302"/>
      <c r="E983" s="303"/>
      <c r="G983" s="26"/>
      <c r="H983" s="27"/>
    </row>
    <row r="984" spans="1:8" ht="14" hidden="1" x14ac:dyDescent="0.2">
      <c r="A984" s="192"/>
      <c r="B984" s="194"/>
      <c r="C984" s="302">
        <f t="shared" si="19"/>
        <v>0</v>
      </c>
      <c r="D984" s="302"/>
      <c r="E984" s="303"/>
      <c r="G984" s="26"/>
      <c r="H984" s="27"/>
    </row>
    <row r="985" spans="1:8" ht="14" hidden="1" x14ac:dyDescent="0.2">
      <c r="A985" s="192"/>
      <c r="B985" s="194"/>
      <c r="C985" s="302">
        <f t="shared" si="19"/>
        <v>0</v>
      </c>
      <c r="D985" s="302"/>
      <c r="E985" s="303"/>
      <c r="G985" s="26"/>
      <c r="H985" s="27"/>
    </row>
    <row r="986" spans="1:8" ht="14" hidden="1" x14ac:dyDescent="0.2">
      <c r="A986" s="192"/>
      <c r="B986" s="194"/>
      <c r="C986" s="302">
        <f t="shared" si="19"/>
        <v>0</v>
      </c>
      <c r="D986" s="302"/>
      <c r="E986" s="303"/>
      <c r="G986" s="26"/>
      <c r="H986" s="27"/>
    </row>
    <row r="987" spans="1:8" ht="14" hidden="1" x14ac:dyDescent="0.2">
      <c r="A987" s="192"/>
      <c r="B987" s="194"/>
      <c r="C987" s="302">
        <f t="shared" si="19"/>
        <v>0</v>
      </c>
      <c r="D987" s="302"/>
      <c r="E987" s="303"/>
      <c r="G987" s="26"/>
      <c r="H987" s="27"/>
    </row>
    <row r="988" spans="1:8" ht="14" hidden="1" x14ac:dyDescent="0.2">
      <c r="A988" s="192"/>
      <c r="B988" s="194"/>
      <c r="C988" s="302">
        <f t="shared" si="19"/>
        <v>0</v>
      </c>
      <c r="D988" s="302"/>
      <c r="E988" s="303"/>
      <c r="G988" s="26"/>
      <c r="H988" s="27"/>
    </row>
    <row r="989" spans="1:8" ht="14" hidden="1" x14ac:dyDescent="0.2">
      <c r="A989" s="192"/>
      <c r="B989" s="194"/>
      <c r="C989" s="302">
        <f t="shared" si="19"/>
        <v>0</v>
      </c>
      <c r="D989" s="302"/>
      <c r="E989" s="303"/>
      <c r="G989" s="26"/>
      <c r="H989" s="27"/>
    </row>
    <row r="990" spans="1:8" ht="14" hidden="1" x14ac:dyDescent="0.2">
      <c r="A990" s="192"/>
      <c r="B990" s="194"/>
      <c r="C990" s="302">
        <f t="shared" si="19"/>
        <v>0</v>
      </c>
      <c r="D990" s="302"/>
      <c r="E990" s="303"/>
      <c r="G990" s="26"/>
      <c r="H990" s="27"/>
    </row>
    <row r="991" spans="1:8" ht="14" hidden="1" x14ac:dyDescent="0.2">
      <c r="A991" s="192"/>
      <c r="B991" s="194"/>
      <c r="C991" s="302">
        <f t="shared" si="19"/>
        <v>0</v>
      </c>
      <c r="D991" s="302"/>
      <c r="E991" s="303"/>
      <c r="G991" s="26"/>
      <c r="H991" s="27"/>
    </row>
    <row r="992" spans="1:8" ht="14" hidden="1" x14ac:dyDescent="0.2">
      <c r="A992" s="192"/>
      <c r="B992" s="194"/>
      <c r="C992" s="302">
        <f t="shared" si="19"/>
        <v>0</v>
      </c>
      <c r="D992" s="302"/>
      <c r="E992" s="303"/>
      <c r="G992" s="26"/>
      <c r="H992" s="27"/>
    </row>
    <row r="993" spans="1:8" ht="14" hidden="1" x14ac:dyDescent="0.2">
      <c r="A993" s="192"/>
      <c r="B993" s="194"/>
      <c r="C993" s="302">
        <f t="shared" si="19"/>
        <v>0</v>
      </c>
      <c r="D993" s="302"/>
      <c r="E993" s="303"/>
      <c r="G993" s="26"/>
      <c r="H993" s="27"/>
    </row>
    <row r="994" spans="1:8" ht="14" hidden="1" x14ac:dyDescent="0.2">
      <c r="A994" s="192"/>
      <c r="B994" s="194"/>
      <c r="C994" s="302">
        <f t="shared" si="19"/>
        <v>0</v>
      </c>
      <c r="D994" s="302"/>
      <c r="E994" s="303"/>
      <c r="G994" s="26"/>
      <c r="H994" s="27"/>
    </row>
    <row r="995" spans="1:8" ht="14" hidden="1" x14ac:dyDescent="0.2">
      <c r="A995" s="192"/>
      <c r="B995" s="194"/>
      <c r="C995" s="302">
        <f t="shared" si="19"/>
        <v>0</v>
      </c>
      <c r="D995" s="302"/>
      <c r="E995" s="303"/>
      <c r="G995" s="26"/>
      <c r="H995" s="27"/>
    </row>
    <row r="996" spans="1:8" ht="14" hidden="1" x14ac:dyDescent="0.2">
      <c r="A996" s="192"/>
      <c r="B996" s="194"/>
      <c r="C996" s="302">
        <f t="shared" si="19"/>
        <v>0</v>
      </c>
      <c r="D996" s="302"/>
      <c r="E996" s="303"/>
      <c r="G996" s="26"/>
      <c r="H996" s="27"/>
    </row>
    <row r="997" spans="1:8" ht="14" hidden="1" x14ac:dyDescent="0.2">
      <c r="A997" s="192"/>
      <c r="B997" s="194"/>
      <c r="C997" s="302">
        <f t="shared" si="19"/>
        <v>0</v>
      </c>
      <c r="D997" s="302"/>
      <c r="E997" s="303"/>
      <c r="G997" s="26"/>
      <c r="H997" s="27"/>
    </row>
    <row r="998" spans="1:8" ht="14" hidden="1" x14ac:dyDescent="0.2">
      <c r="A998" s="192"/>
      <c r="B998" s="194"/>
      <c r="C998" s="302">
        <f t="shared" si="19"/>
        <v>0</v>
      </c>
      <c r="D998" s="302"/>
      <c r="E998" s="303"/>
      <c r="G998" s="26"/>
      <c r="H998" s="27"/>
    </row>
    <row r="999" spans="1:8" ht="14" hidden="1" x14ac:dyDescent="0.2">
      <c r="A999" s="192"/>
      <c r="B999" s="194"/>
      <c r="C999" s="302">
        <f t="shared" si="19"/>
        <v>0</v>
      </c>
      <c r="D999" s="302"/>
      <c r="E999" s="303"/>
      <c r="G999" s="26"/>
      <c r="H999" s="27"/>
    </row>
    <row r="1000" spans="1:8" ht="14" hidden="1" x14ac:dyDescent="0.2">
      <c r="A1000" s="192"/>
      <c r="B1000" s="194"/>
      <c r="C1000" s="302">
        <f t="shared" si="19"/>
        <v>0</v>
      </c>
      <c r="D1000" s="302"/>
      <c r="E1000" s="303"/>
      <c r="G1000" s="26"/>
      <c r="H1000" s="27"/>
    </row>
    <row r="1001" spans="1:8" ht="14" hidden="1" x14ac:dyDescent="0.2">
      <c r="A1001" s="192"/>
      <c r="B1001" s="194"/>
      <c r="C1001" s="302">
        <f t="shared" si="19"/>
        <v>0</v>
      </c>
      <c r="D1001" s="302"/>
      <c r="E1001" s="303"/>
      <c r="G1001" s="26"/>
      <c r="H1001" s="27"/>
    </row>
    <row r="1002" spans="1:8" ht="14" hidden="1" x14ac:dyDescent="0.2">
      <c r="A1002" s="192"/>
      <c r="B1002" s="194"/>
      <c r="C1002" s="302">
        <f t="shared" si="19"/>
        <v>0</v>
      </c>
      <c r="D1002" s="302"/>
      <c r="E1002" s="303"/>
      <c r="G1002" s="26"/>
      <c r="H1002" s="27"/>
    </row>
    <row r="1003" spans="1:8" ht="14" hidden="1" x14ac:dyDescent="0.2">
      <c r="A1003" s="192"/>
      <c r="B1003" s="194"/>
      <c r="C1003" s="302">
        <f t="shared" si="19"/>
        <v>0</v>
      </c>
      <c r="D1003" s="302"/>
      <c r="E1003" s="303"/>
      <c r="G1003" s="26"/>
      <c r="H1003" s="27"/>
    </row>
    <row r="1004" spans="1:8" ht="14" hidden="1" x14ac:dyDescent="0.2">
      <c r="A1004" s="192"/>
      <c r="B1004" s="194"/>
      <c r="C1004" s="302">
        <f t="shared" si="19"/>
        <v>0</v>
      </c>
      <c r="D1004" s="302"/>
      <c r="E1004" s="303"/>
      <c r="G1004" s="26"/>
      <c r="H1004" s="27"/>
    </row>
    <row r="1005" spans="1:8" ht="14" hidden="1" x14ac:dyDescent="0.2">
      <c r="A1005" s="192"/>
      <c r="B1005" s="194"/>
      <c r="C1005" s="302">
        <f t="shared" si="19"/>
        <v>0</v>
      </c>
      <c r="D1005" s="302"/>
      <c r="E1005" s="303"/>
      <c r="G1005" s="26"/>
      <c r="H1005" s="27"/>
    </row>
    <row r="1006" spans="1:8" ht="14" hidden="1" x14ac:dyDescent="0.2">
      <c r="A1006" s="192"/>
      <c r="B1006" s="194"/>
      <c r="C1006" s="302">
        <f t="shared" si="19"/>
        <v>0</v>
      </c>
      <c r="D1006" s="302"/>
      <c r="E1006" s="303"/>
      <c r="G1006" s="26"/>
      <c r="H1006" s="27"/>
    </row>
    <row r="1007" spans="1:8" ht="14" hidden="1" x14ac:dyDescent="0.2">
      <c r="A1007" s="192"/>
      <c r="B1007" s="194"/>
      <c r="C1007" s="302">
        <f t="shared" si="19"/>
        <v>0</v>
      </c>
      <c r="D1007" s="302"/>
      <c r="E1007" s="303"/>
      <c r="G1007" s="26"/>
      <c r="H1007" s="27"/>
    </row>
    <row r="1008" spans="1:8" ht="14" hidden="1" x14ac:dyDescent="0.2">
      <c r="A1008" s="192"/>
      <c r="B1008" s="194"/>
      <c r="C1008" s="302">
        <f t="shared" si="19"/>
        <v>0</v>
      </c>
      <c r="D1008" s="302"/>
      <c r="E1008" s="303"/>
      <c r="G1008" s="26"/>
      <c r="H1008" s="27"/>
    </row>
    <row r="1009" spans="1:8" ht="14" hidden="1" x14ac:dyDescent="0.2">
      <c r="A1009" s="192"/>
      <c r="B1009" s="194"/>
      <c r="C1009" s="302">
        <f t="shared" si="19"/>
        <v>0</v>
      </c>
      <c r="D1009" s="302"/>
      <c r="E1009" s="303"/>
      <c r="G1009" s="26"/>
      <c r="H1009" s="27"/>
    </row>
    <row r="1010" spans="1:8" ht="14" hidden="1" x14ac:dyDescent="0.2">
      <c r="A1010" s="192"/>
      <c r="B1010" s="194"/>
      <c r="C1010" s="302">
        <f t="shared" si="19"/>
        <v>0</v>
      </c>
      <c r="D1010" s="302"/>
      <c r="E1010" s="303"/>
      <c r="G1010" s="26"/>
      <c r="H1010" s="27"/>
    </row>
    <row r="1011" spans="1:8" ht="14" hidden="1" x14ac:dyDescent="0.2">
      <c r="A1011" s="192"/>
      <c r="B1011" s="194"/>
      <c r="C1011" s="302">
        <f t="shared" si="19"/>
        <v>0</v>
      </c>
      <c r="D1011" s="302"/>
      <c r="E1011" s="303"/>
      <c r="G1011" s="26"/>
      <c r="H1011" s="27"/>
    </row>
    <row r="1012" spans="1:8" ht="14" hidden="1" x14ac:dyDescent="0.2">
      <c r="A1012" s="192"/>
      <c r="B1012" s="194"/>
      <c r="C1012" s="302">
        <f t="shared" si="19"/>
        <v>0</v>
      </c>
      <c r="D1012" s="302"/>
      <c r="E1012" s="303"/>
      <c r="G1012" s="26"/>
      <c r="H1012" s="27"/>
    </row>
    <row r="1013" spans="1:8" ht="14" hidden="1" x14ac:dyDescent="0.2">
      <c r="A1013" s="192"/>
      <c r="B1013" s="193"/>
      <c r="C1013" s="302">
        <f t="shared" si="19"/>
        <v>0</v>
      </c>
      <c r="D1013" s="302"/>
      <c r="E1013" s="303"/>
      <c r="G1013" s="26"/>
      <c r="H1013" s="27"/>
    </row>
    <row r="1014" spans="1:8" ht="14" hidden="1" x14ac:dyDescent="0.2">
      <c r="A1014" s="224"/>
      <c r="B1014" s="225"/>
      <c r="C1014" s="248"/>
      <c r="D1014" s="249"/>
      <c r="E1014" s="250"/>
      <c r="G1014" s="26"/>
      <c r="H1014" s="27"/>
    </row>
    <row r="1015" spans="1:8" ht="14" hidden="1" x14ac:dyDescent="0.2">
      <c r="A1015" s="191"/>
      <c r="B1015" s="190"/>
      <c r="C1015" s="302">
        <f t="shared" ref="C1015:C1055" si="20">+G1015+H1015</f>
        <v>0</v>
      </c>
      <c r="D1015" s="302"/>
      <c r="E1015" s="303"/>
      <c r="G1015" s="26"/>
      <c r="H1015" s="27"/>
    </row>
    <row r="1016" spans="1:8" ht="14" hidden="1" x14ac:dyDescent="0.2">
      <c r="A1016" s="191"/>
      <c r="B1016" s="193"/>
      <c r="C1016" s="302">
        <f t="shared" si="20"/>
        <v>0</v>
      </c>
      <c r="D1016" s="302"/>
      <c r="E1016" s="303"/>
      <c r="G1016" s="26"/>
      <c r="H1016" s="27"/>
    </row>
    <row r="1017" spans="1:8" ht="14" hidden="1" x14ac:dyDescent="0.2">
      <c r="A1017" s="191"/>
      <c r="B1017" s="193"/>
      <c r="C1017" s="302">
        <f t="shared" si="20"/>
        <v>0</v>
      </c>
      <c r="D1017" s="302"/>
      <c r="E1017" s="303"/>
      <c r="G1017" s="26"/>
      <c r="H1017" s="27"/>
    </row>
    <row r="1018" spans="1:8" ht="14" hidden="1" x14ac:dyDescent="0.2">
      <c r="A1018" s="191"/>
      <c r="B1018" s="193"/>
      <c r="C1018" s="302">
        <f t="shared" si="20"/>
        <v>0</v>
      </c>
      <c r="D1018" s="302"/>
      <c r="E1018" s="303"/>
      <c r="G1018" s="26"/>
      <c r="H1018" s="27"/>
    </row>
    <row r="1019" spans="1:8" ht="14" hidden="1" x14ac:dyDescent="0.2">
      <c r="A1019" s="191"/>
      <c r="B1019" s="193"/>
      <c r="C1019" s="302">
        <f t="shared" si="20"/>
        <v>0</v>
      </c>
      <c r="D1019" s="302"/>
      <c r="E1019" s="303"/>
      <c r="G1019" s="26"/>
      <c r="H1019" s="27"/>
    </row>
    <row r="1020" spans="1:8" ht="14" hidden="1" x14ac:dyDescent="0.2">
      <c r="A1020" s="191"/>
      <c r="B1020" s="193"/>
      <c r="C1020" s="302">
        <f t="shared" si="20"/>
        <v>0</v>
      </c>
      <c r="D1020" s="302"/>
      <c r="E1020" s="303"/>
      <c r="G1020" s="26"/>
      <c r="H1020" s="27"/>
    </row>
    <row r="1021" spans="1:8" ht="14" hidden="1" x14ac:dyDescent="0.2">
      <c r="A1021" s="191"/>
      <c r="B1021" s="193"/>
      <c r="C1021" s="302">
        <f t="shared" si="20"/>
        <v>0</v>
      </c>
      <c r="D1021" s="302"/>
      <c r="E1021" s="303"/>
      <c r="G1021" s="26"/>
      <c r="H1021" s="27"/>
    </row>
    <row r="1022" spans="1:8" ht="14" hidden="1" x14ac:dyDescent="0.2">
      <c r="A1022" s="192"/>
      <c r="B1022" s="194"/>
      <c r="C1022" s="302">
        <f t="shared" si="20"/>
        <v>0</v>
      </c>
      <c r="D1022" s="302"/>
      <c r="E1022" s="303"/>
      <c r="G1022" s="26"/>
      <c r="H1022" s="27"/>
    </row>
    <row r="1023" spans="1:8" ht="14" hidden="1" x14ac:dyDescent="0.2">
      <c r="A1023" s="192"/>
      <c r="B1023" s="194"/>
      <c r="C1023" s="302">
        <f t="shared" si="20"/>
        <v>0</v>
      </c>
      <c r="D1023" s="302"/>
      <c r="E1023" s="303"/>
      <c r="G1023" s="26"/>
      <c r="H1023" s="27"/>
    </row>
    <row r="1024" spans="1:8" ht="14" hidden="1" x14ac:dyDescent="0.2">
      <c r="A1024" s="192"/>
      <c r="B1024" s="194"/>
      <c r="C1024" s="302">
        <f t="shared" si="20"/>
        <v>0</v>
      </c>
      <c r="D1024" s="302"/>
      <c r="E1024" s="303"/>
      <c r="G1024" s="26"/>
      <c r="H1024" s="27"/>
    </row>
    <row r="1025" spans="1:8" ht="14" hidden="1" x14ac:dyDescent="0.2">
      <c r="A1025" s="192"/>
      <c r="B1025" s="194"/>
      <c r="C1025" s="302">
        <f t="shared" si="20"/>
        <v>0</v>
      </c>
      <c r="D1025" s="302"/>
      <c r="E1025" s="303"/>
      <c r="G1025" s="26"/>
      <c r="H1025" s="27"/>
    </row>
    <row r="1026" spans="1:8" ht="14" hidden="1" x14ac:dyDescent="0.2">
      <c r="A1026" s="192"/>
      <c r="B1026" s="194"/>
      <c r="C1026" s="302">
        <f t="shared" si="20"/>
        <v>0</v>
      </c>
      <c r="D1026" s="302"/>
      <c r="E1026" s="303"/>
      <c r="G1026" s="26"/>
      <c r="H1026" s="27"/>
    </row>
    <row r="1027" spans="1:8" ht="14" hidden="1" x14ac:dyDescent="0.2">
      <c r="A1027" s="192"/>
      <c r="B1027" s="194"/>
      <c r="C1027" s="302">
        <f t="shared" si="20"/>
        <v>0</v>
      </c>
      <c r="D1027" s="302"/>
      <c r="E1027" s="303"/>
      <c r="G1027" s="26"/>
      <c r="H1027" s="27"/>
    </row>
    <row r="1028" spans="1:8" ht="14" hidden="1" x14ac:dyDescent="0.2">
      <c r="A1028" s="192"/>
      <c r="B1028" s="194"/>
      <c r="C1028" s="302">
        <f t="shared" si="20"/>
        <v>0</v>
      </c>
      <c r="D1028" s="302"/>
      <c r="E1028" s="303"/>
      <c r="G1028" s="26"/>
      <c r="H1028" s="27"/>
    </row>
    <row r="1029" spans="1:8" ht="14" hidden="1" x14ac:dyDescent="0.2">
      <c r="A1029" s="192"/>
      <c r="B1029" s="194"/>
      <c r="C1029" s="302">
        <f t="shared" si="20"/>
        <v>0</v>
      </c>
      <c r="D1029" s="302"/>
      <c r="E1029" s="303"/>
      <c r="G1029" s="26"/>
      <c r="H1029" s="27"/>
    </row>
    <row r="1030" spans="1:8" ht="14" hidden="1" x14ac:dyDescent="0.2">
      <c r="A1030" s="192"/>
      <c r="B1030" s="194"/>
      <c r="C1030" s="302">
        <f t="shared" si="20"/>
        <v>0</v>
      </c>
      <c r="D1030" s="302"/>
      <c r="E1030" s="303"/>
      <c r="G1030" s="26"/>
      <c r="H1030" s="27"/>
    </row>
    <row r="1031" spans="1:8" ht="14" hidden="1" x14ac:dyDescent="0.2">
      <c r="A1031" s="192"/>
      <c r="B1031" s="194"/>
      <c r="C1031" s="302">
        <f t="shared" si="20"/>
        <v>0</v>
      </c>
      <c r="D1031" s="302"/>
      <c r="E1031" s="303"/>
      <c r="G1031" s="26"/>
      <c r="H1031" s="27"/>
    </row>
    <row r="1032" spans="1:8" ht="14" hidden="1" x14ac:dyDescent="0.2">
      <c r="A1032" s="192"/>
      <c r="B1032" s="194"/>
      <c r="C1032" s="302">
        <f t="shared" si="20"/>
        <v>0</v>
      </c>
      <c r="D1032" s="302"/>
      <c r="E1032" s="303"/>
      <c r="G1032" s="26"/>
      <c r="H1032" s="27"/>
    </row>
    <row r="1033" spans="1:8" ht="14" hidden="1" x14ac:dyDescent="0.2">
      <c r="A1033" s="192"/>
      <c r="B1033" s="194"/>
      <c r="C1033" s="302">
        <f t="shared" si="20"/>
        <v>0</v>
      </c>
      <c r="D1033" s="302"/>
      <c r="E1033" s="303"/>
      <c r="G1033" s="26"/>
      <c r="H1033" s="27"/>
    </row>
    <row r="1034" spans="1:8" ht="14" hidden="1" x14ac:dyDescent="0.2">
      <c r="A1034" s="192"/>
      <c r="B1034" s="194"/>
      <c r="C1034" s="302">
        <f t="shared" si="20"/>
        <v>0</v>
      </c>
      <c r="D1034" s="302"/>
      <c r="E1034" s="303"/>
      <c r="G1034" s="26"/>
      <c r="H1034" s="27"/>
    </row>
    <row r="1035" spans="1:8" ht="14" hidden="1" x14ac:dyDescent="0.2">
      <c r="A1035" s="192"/>
      <c r="B1035" s="194"/>
      <c r="C1035" s="302">
        <f t="shared" si="20"/>
        <v>0</v>
      </c>
      <c r="D1035" s="302"/>
      <c r="E1035" s="303"/>
      <c r="G1035" s="26"/>
      <c r="H1035" s="27"/>
    </row>
    <row r="1036" spans="1:8" ht="14" hidden="1" x14ac:dyDescent="0.2">
      <c r="A1036" s="192"/>
      <c r="B1036" s="194"/>
      <c r="C1036" s="302">
        <f t="shared" si="20"/>
        <v>0</v>
      </c>
      <c r="D1036" s="302"/>
      <c r="E1036" s="303"/>
      <c r="G1036" s="26"/>
      <c r="H1036" s="27"/>
    </row>
    <row r="1037" spans="1:8" ht="14" hidden="1" x14ac:dyDescent="0.2">
      <c r="A1037" s="192"/>
      <c r="B1037" s="194"/>
      <c r="C1037" s="302">
        <f t="shared" si="20"/>
        <v>0</v>
      </c>
      <c r="D1037" s="302"/>
      <c r="E1037" s="303"/>
      <c r="G1037" s="26"/>
      <c r="H1037" s="27"/>
    </row>
    <row r="1038" spans="1:8" ht="14" hidden="1" x14ac:dyDescent="0.2">
      <c r="A1038" s="192"/>
      <c r="B1038" s="194"/>
      <c r="C1038" s="302">
        <f t="shared" si="20"/>
        <v>0</v>
      </c>
      <c r="D1038" s="302"/>
      <c r="E1038" s="303"/>
      <c r="G1038" s="26"/>
      <c r="H1038" s="27"/>
    </row>
    <row r="1039" spans="1:8" ht="14" hidden="1" x14ac:dyDescent="0.2">
      <c r="A1039" s="192"/>
      <c r="B1039" s="194"/>
      <c r="C1039" s="302">
        <f t="shared" si="20"/>
        <v>0</v>
      </c>
      <c r="D1039" s="302"/>
      <c r="E1039" s="303"/>
      <c r="G1039" s="26"/>
      <c r="H1039" s="27"/>
    </row>
    <row r="1040" spans="1:8" ht="14" hidden="1" x14ac:dyDescent="0.2">
      <c r="A1040" s="192"/>
      <c r="B1040" s="194"/>
      <c r="C1040" s="302">
        <f t="shared" si="20"/>
        <v>0</v>
      </c>
      <c r="D1040" s="302"/>
      <c r="E1040" s="303"/>
      <c r="G1040" s="26"/>
      <c r="H1040" s="27"/>
    </row>
    <row r="1041" spans="1:8" ht="14" hidden="1" x14ac:dyDescent="0.2">
      <c r="A1041" s="192"/>
      <c r="B1041" s="194"/>
      <c r="C1041" s="302">
        <f t="shared" si="20"/>
        <v>0</v>
      </c>
      <c r="D1041" s="302"/>
      <c r="E1041" s="303"/>
      <c r="G1041" s="26"/>
      <c r="H1041" s="27"/>
    </row>
    <row r="1042" spans="1:8" ht="14" hidden="1" x14ac:dyDescent="0.2">
      <c r="A1042" s="192"/>
      <c r="B1042" s="194"/>
      <c r="C1042" s="302">
        <f t="shared" si="20"/>
        <v>0</v>
      </c>
      <c r="D1042" s="302"/>
      <c r="E1042" s="303"/>
      <c r="G1042" s="26"/>
      <c r="H1042" s="27"/>
    </row>
    <row r="1043" spans="1:8" ht="14" hidden="1" x14ac:dyDescent="0.2">
      <c r="A1043" s="192"/>
      <c r="B1043" s="194"/>
      <c r="C1043" s="302">
        <f t="shared" si="20"/>
        <v>0</v>
      </c>
      <c r="D1043" s="302"/>
      <c r="E1043" s="303"/>
      <c r="G1043" s="26"/>
      <c r="H1043" s="27"/>
    </row>
    <row r="1044" spans="1:8" ht="14" hidden="1" x14ac:dyDescent="0.2">
      <c r="A1044" s="192"/>
      <c r="B1044" s="194"/>
      <c r="C1044" s="302">
        <f t="shared" si="20"/>
        <v>0</v>
      </c>
      <c r="D1044" s="302"/>
      <c r="E1044" s="303"/>
      <c r="G1044" s="26"/>
      <c r="H1044" s="27"/>
    </row>
    <row r="1045" spans="1:8" ht="14" hidden="1" x14ac:dyDescent="0.2">
      <c r="A1045" s="192"/>
      <c r="B1045" s="194"/>
      <c r="C1045" s="302">
        <f t="shared" si="20"/>
        <v>0</v>
      </c>
      <c r="D1045" s="302"/>
      <c r="E1045" s="303"/>
      <c r="G1045" s="26"/>
      <c r="H1045" s="27"/>
    </row>
    <row r="1046" spans="1:8" ht="14" hidden="1" x14ac:dyDescent="0.2">
      <c r="A1046" s="192"/>
      <c r="B1046" s="194"/>
      <c r="C1046" s="302">
        <f t="shared" si="20"/>
        <v>0</v>
      </c>
      <c r="D1046" s="302"/>
      <c r="E1046" s="303"/>
      <c r="G1046" s="26"/>
      <c r="H1046" s="27"/>
    </row>
    <row r="1047" spans="1:8" ht="14" hidden="1" x14ac:dyDescent="0.2">
      <c r="A1047" s="192"/>
      <c r="B1047" s="194"/>
      <c r="C1047" s="302">
        <f t="shared" si="20"/>
        <v>0</v>
      </c>
      <c r="D1047" s="302"/>
      <c r="E1047" s="303"/>
      <c r="G1047" s="26"/>
      <c r="H1047" s="27"/>
    </row>
    <row r="1048" spans="1:8" ht="14" hidden="1" x14ac:dyDescent="0.2">
      <c r="A1048" s="192"/>
      <c r="B1048" s="194"/>
      <c r="C1048" s="302">
        <f t="shared" si="20"/>
        <v>0</v>
      </c>
      <c r="D1048" s="302"/>
      <c r="E1048" s="303"/>
      <c r="G1048" s="26"/>
      <c r="H1048" s="27"/>
    </row>
    <row r="1049" spans="1:8" ht="14" hidden="1" x14ac:dyDescent="0.2">
      <c r="A1049" s="192"/>
      <c r="B1049" s="194"/>
      <c r="C1049" s="302">
        <f t="shared" si="20"/>
        <v>0</v>
      </c>
      <c r="D1049" s="302"/>
      <c r="E1049" s="303"/>
      <c r="G1049" s="26"/>
      <c r="H1049" s="27"/>
    </row>
    <row r="1050" spans="1:8" ht="14" hidden="1" x14ac:dyDescent="0.2">
      <c r="A1050" s="192"/>
      <c r="B1050" s="194"/>
      <c r="C1050" s="302">
        <f t="shared" si="20"/>
        <v>0</v>
      </c>
      <c r="D1050" s="302"/>
      <c r="E1050" s="303"/>
      <c r="G1050" s="26"/>
      <c r="H1050" s="27"/>
    </row>
    <row r="1051" spans="1:8" ht="14" hidden="1" x14ac:dyDescent="0.2">
      <c r="A1051" s="192"/>
      <c r="B1051" s="194"/>
      <c r="C1051" s="302">
        <f t="shared" si="20"/>
        <v>0</v>
      </c>
      <c r="D1051" s="302"/>
      <c r="E1051" s="303"/>
      <c r="G1051" s="26"/>
      <c r="H1051" s="27"/>
    </row>
    <row r="1052" spans="1:8" ht="14" hidden="1" x14ac:dyDescent="0.2">
      <c r="A1052" s="192"/>
      <c r="B1052" s="194"/>
      <c r="C1052" s="302">
        <f t="shared" si="20"/>
        <v>0</v>
      </c>
      <c r="D1052" s="302"/>
      <c r="E1052" s="303"/>
      <c r="G1052" s="26"/>
      <c r="H1052" s="27"/>
    </row>
    <row r="1053" spans="1:8" ht="14" hidden="1" x14ac:dyDescent="0.2">
      <c r="A1053" s="192"/>
      <c r="B1053" s="194"/>
      <c r="C1053" s="302">
        <f t="shared" si="20"/>
        <v>0</v>
      </c>
      <c r="D1053" s="302"/>
      <c r="E1053" s="303"/>
      <c r="G1053" s="26"/>
      <c r="H1053" s="27"/>
    </row>
    <row r="1054" spans="1:8" ht="14" hidden="1" x14ac:dyDescent="0.2">
      <c r="A1054" s="192"/>
      <c r="B1054" s="194"/>
      <c r="C1054" s="302">
        <f t="shared" si="20"/>
        <v>0</v>
      </c>
      <c r="D1054" s="302"/>
      <c r="E1054" s="303"/>
      <c r="G1054" s="26"/>
      <c r="H1054" s="27"/>
    </row>
    <row r="1055" spans="1:8" ht="14" hidden="1" x14ac:dyDescent="0.2">
      <c r="A1055" s="192"/>
      <c r="B1055" s="193"/>
      <c r="C1055" s="302">
        <f t="shared" si="20"/>
        <v>0</v>
      </c>
      <c r="D1055" s="302"/>
      <c r="E1055" s="303"/>
      <c r="G1055" s="26"/>
      <c r="H1055" s="27"/>
    </row>
    <row r="1056" spans="1:8" ht="14" hidden="1" x14ac:dyDescent="0.2">
      <c r="A1056" s="224"/>
      <c r="B1056" s="225"/>
      <c r="C1056" s="248"/>
      <c r="D1056" s="249"/>
      <c r="E1056" s="250"/>
      <c r="G1056" s="26"/>
      <c r="H1056" s="27"/>
    </row>
    <row r="1057" spans="1:8" ht="14" hidden="1" x14ac:dyDescent="0.2">
      <c r="A1057" s="191"/>
      <c r="B1057" s="190"/>
      <c r="C1057" s="302">
        <f t="shared" ref="C1057:C1097" si="21">+G1057+H1057</f>
        <v>0</v>
      </c>
      <c r="D1057" s="302"/>
      <c r="E1057" s="303"/>
      <c r="G1057" s="26"/>
      <c r="H1057" s="27"/>
    </row>
    <row r="1058" spans="1:8" ht="14" hidden="1" x14ac:dyDescent="0.2">
      <c r="A1058" s="191"/>
      <c r="B1058" s="193"/>
      <c r="C1058" s="302">
        <f t="shared" si="21"/>
        <v>0</v>
      </c>
      <c r="D1058" s="302"/>
      <c r="E1058" s="303"/>
      <c r="G1058" s="26"/>
      <c r="H1058" s="27"/>
    </row>
    <row r="1059" spans="1:8" ht="14" hidden="1" x14ac:dyDescent="0.2">
      <c r="A1059" s="191"/>
      <c r="B1059" s="193"/>
      <c r="C1059" s="302">
        <f t="shared" si="21"/>
        <v>0</v>
      </c>
      <c r="D1059" s="302"/>
      <c r="E1059" s="303"/>
      <c r="G1059" s="26"/>
      <c r="H1059" s="27"/>
    </row>
    <row r="1060" spans="1:8" ht="14" hidden="1" x14ac:dyDescent="0.2">
      <c r="A1060" s="191"/>
      <c r="B1060" s="193"/>
      <c r="C1060" s="302">
        <f t="shared" si="21"/>
        <v>0</v>
      </c>
      <c r="D1060" s="302"/>
      <c r="E1060" s="303"/>
      <c r="G1060" s="26"/>
      <c r="H1060" s="27"/>
    </row>
    <row r="1061" spans="1:8" ht="14" hidden="1" x14ac:dyDescent="0.2">
      <c r="A1061" s="191"/>
      <c r="B1061" s="193"/>
      <c r="C1061" s="302">
        <f t="shared" si="21"/>
        <v>0</v>
      </c>
      <c r="D1061" s="302"/>
      <c r="E1061" s="303"/>
      <c r="G1061" s="26"/>
      <c r="H1061" s="27"/>
    </row>
    <row r="1062" spans="1:8" ht="14" hidden="1" x14ac:dyDescent="0.2">
      <c r="A1062" s="191"/>
      <c r="B1062" s="193"/>
      <c r="C1062" s="302">
        <f t="shared" si="21"/>
        <v>0</v>
      </c>
      <c r="D1062" s="302"/>
      <c r="E1062" s="303"/>
      <c r="G1062" s="26"/>
      <c r="H1062" s="27"/>
    </row>
    <row r="1063" spans="1:8" ht="14" hidden="1" x14ac:dyDescent="0.2">
      <c r="A1063" s="191"/>
      <c r="B1063" s="193"/>
      <c r="C1063" s="302">
        <f t="shared" si="21"/>
        <v>0</v>
      </c>
      <c r="D1063" s="302"/>
      <c r="E1063" s="303"/>
      <c r="G1063" s="26"/>
      <c r="H1063" s="27"/>
    </row>
    <row r="1064" spans="1:8" ht="14" hidden="1" x14ac:dyDescent="0.2">
      <c r="A1064" s="192"/>
      <c r="B1064" s="194"/>
      <c r="C1064" s="302">
        <f t="shared" si="21"/>
        <v>0</v>
      </c>
      <c r="D1064" s="302"/>
      <c r="E1064" s="303"/>
      <c r="G1064" s="26"/>
      <c r="H1064" s="27"/>
    </row>
    <row r="1065" spans="1:8" ht="14" hidden="1" x14ac:dyDescent="0.2">
      <c r="A1065" s="192"/>
      <c r="B1065" s="194"/>
      <c r="C1065" s="302">
        <f t="shared" si="21"/>
        <v>0</v>
      </c>
      <c r="D1065" s="302"/>
      <c r="E1065" s="303"/>
      <c r="G1065" s="26"/>
      <c r="H1065" s="27"/>
    </row>
    <row r="1066" spans="1:8" ht="14" hidden="1" x14ac:dyDescent="0.2">
      <c r="A1066" s="192"/>
      <c r="B1066" s="194"/>
      <c r="C1066" s="302">
        <f t="shared" si="21"/>
        <v>0</v>
      </c>
      <c r="D1066" s="302"/>
      <c r="E1066" s="303"/>
      <c r="G1066" s="26"/>
      <c r="H1066" s="27"/>
    </row>
    <row r="1067" spans="1:8" ht="14" hidden="1" x14ac:dyDescent="0.2">
      <c r="A1067" s="192"/>
      <c r="B1067" s="194"/>
      <c r="C1067" s="302">
        <f t="shared" si="21"/>
        <v>0</v>
      </c>
      <c r="D1067" s="302"/>
      <c r="E1067" s="303"/>
      <c r="G1067" s="26"/>
      <c r="H1067" s="27"/>
    </row>
    <row r="1068" spans="1:8" ht="14" hidden="1" x14ac:dyDescent="0.2">
      <c r="A1068" s="192"/>
      <c r="B1068" s="194"/>
      <c r="C1068" s="302">
        <f t="shared" si="21"/>
        <v>0</v>
      </c>
      <c r="D1068" s="302"/>
      <c r="E1068" s="303"/>
      <c r="G1068" s="26"/>
      <c r="H1068" s="27"/>
    </row>
    <row r="1069" spans="1:8" ht="14" hidden="1" x14ac:dyDescent="0.2">
      <c r="A1069" s="192"/>
      <c r="B1069" s="194"/>
      <c r="C1069" s="302">
        <f t="shared" si="21"/>
        <v>0</v>
      </c>
      <c r="D1069" s="302"/>
      <c r="E1069" s="303"/>
      <c r="G1069" s="26"/>
      <c r="H1069" s="27"/>
    </row>
    <row r="1070" spans="1:8" ht="14" hidden="1" x14ac:dyDescent="0.2">
      <c r="A1070" s="192"/>
      <c r="B1070" s="194"/>
      <c r="C1070" s="302">
        <f t="shared" si="21"/>
        <v>0</v>
      </c>
      <c r="D1070" s="302"/>
      <c r="E1070" s="303"/>
      <c r="G1070" s="26"/>
      <c r="H1070" s="27"/>
    </row>
    <row r="1071" spans="1:8" ht="14" hidden="1" x14ac:dyDescent="0.2">
      <c r="A1071" s="192"/>
      <c r="B1071" s="194"/>
      <c r="C1071" s="302">
        <f t="shared" si="21"/>
        <v>0</v>
      </c>
      <c r="D1071" s="302"/>
      <c r="E1071" s="303"/>
      <c r="G1071" s="26"/>
      <c r="H1071" s="27"/>
    </row>
    <row r="1072" spans="1:8" ht="14" hidden="1" x14ac:dyDescent="0.2">
      <c r="A1072" s="192"/>
      <c r="B1072" s="194"/>
      <c r="C1072" s="302">
        <f t="shared" si="21"/>
        <v>0</v>
      </c>
      <c r="D1072" s="302"/>
      <c r="E1072" s="303"/>
      <c r="G1072" s="26"/>
      <c r="H1072" s="27"/>
    </row>
    <row r="1073" spans="1:8" ht="14" hidden="1" x14ac:dyDescent="0.2">
      <c r="A1073" s="192"/>
      <c r="B1073" s="194"/>
      <c r="C1073" s="302">
        <f t="shared" si="21"/>
        <v>0</v>
      </c>
      <c r="D1073" s="302"/>
      <c r="E1073" s="303"/>
      <c r="G1073" s="26"/>
      <c r="H1073" s="27"/>
    </row>
    <row r="1074" spans="1:8" ht="14" hidden="1" x14ac:dyDescent="0.2">
      <c r="A1074" s="192"/>
      <c r="B1074" s="194"/>
      <c r="C1074" s="302">
        <f t="shared" si="21"/>
        <v>0</v>
      </c>
      <c r="D1074" s="302"/>
      <c r="E1074" s="303"/>
      <c r="G1074" s="26"/>
      <c r="H1074" s="27"/>
    </row>
    <row r="1075" spans="1:8" ht="14" hidden="1" x14ac:dyDescent="0.2">
      <c r="A1075" s="192"/>
      <c r="B1075" s="194"/>
      <c r="C1075" s="302">
        <f t="shared" si="21"/>
        <v>0</v>
      </c>
      <c r="D1075" s="302"/>
      <c r="E1075" s="303"/>
      <c r="G1075" s="26"/>
      <c r="H1075" s="27"/>
    </row>
    <row r="1076" spans="1:8" ht="14" hidden="1" x14ac:dyDescent="0.2">
      <c r="A1076" s="192"/>
      <c r="B1076" s="194"/>
      <c r="C1076" s="302">
        <f t="shared" si="21"/>
        <v>0</v>
      </c>
      <c r="D1076" s="302"/>
      <c r="E1076" s="303"/>
      <c r="G1076" s="26"/>
      <c r="H1076" s="27"/>
    </row>
    <row r="1077" spans="1:8" ht="14" hidden="1" x14ac:dyDescent="0.2">
      <c r="A1077" s="192"/>
      <c r="B1077" s="194"/>
      <c r="C1077" s="302">
        <f t="shared" si="21"/>
        <v>0</v>
      </c>
      <c r="D1077" s="302"/>
      <c r="E1077" s="303"/>
      <c r="G1077" s="26"/>
      <c r="H1077" s="27"/>
    </row>
    <row r="1078" spans="1:8" ht="14" hidden="1" x14ac:dyDescent="0.2">
      <c r="A1078" s="192"/>
      <c r="B1078" s="194"/>
      <c r="C1078" s="302">
        <f t="shared" si="21"/>
        <v>0</v>
      </c>
      <c r="D1078" s="302"/>
      <c r="E1078" s="303"/>
      <c r="G1078" s="26"/>
      <c r="H1078" s="27"/>
    </row>
    <row r="1079" spans="1:8" ht="14" hidden="1" x14ac:dyDescent="0.2">
      <c r="A1079" s="192"/>
      <c r="B1079" s="194"/>
      <c r="C1079" s="302">
        <f t="shared" si="21"/>
        <v>0</v>
      </c>
      <c r="D1079" s="302"/>
      <c r="E1079" s="303"/>
      <c r="G1079" s="26"/>
      <c r="H1079" s="27"/>
    </row>
    <row r="1080" spans="1:8" ht="14" hidden="1" x14ac:dyDescent="0.2">
      <c r="A1080" s="192"/>
      <c r="B1080" s="194"/>
      <c r="C1080" s="302">
        <f t="shared" si="21"/>
        <v>0</v>
      </c>
      <c r="D1080" s="302"/>
      <c r="E1080" s="303"/>
      <c r="G1080" s="26"/>
      <c r="H1080" s="27"/>
    </row>
    <row r="1081" spans="1:8" ht="14" hidden="1" x14ac:dyDescent="0.2">
      <c r="A1081" s="192"/>
      <c r="B1081" s="194"/>
      <c r="C1081" s="302">
        <f t="shared" si="21"/>
        <v>0</v>
      </c>
      <c r="D1081" s="302"/>
      <c r="E1081" s="303"/>
      <c r="G1081" s="26"/>
      <c r="H1081" s="27"/>
    </row>
    <row r="1082" spans="1:8" ht="14" hidden="1" x14ac:dyDescent="0.2">
      <c r="A1082" s="192"/>
      <c r="B1082" s="194"/>
      <c r="C1082" s="302">
        <f t="shared" si="21"/>
        <v>0</v>
      </c>
      <c r="D1082" s="302"/>
      <c r="E1082" s="303"/>
      <c r="G1082" s="26"/>
      <c r="H1082" s="27"/>
    </row>
    <row r="1083" spans="1:8" ht="14" hidden="1" x14ac:dyDescent="0.2">
      <c r="A1083" s="192"/>
      <c r="B1083" s="194"/>
      <c r="C1083" s="302">
        <f t="shared" si="21"/>
        <v>0</v>
      </c>
      <c r="D1083" s="302"/>
      <c r="E1083" s="303"/>
      <c r="G1083" s="26"/>
      <c r="H1083" s="27"/>
    </row>
    <row r="1084" spans="1:8" ht="14" hidden="1" x14ac:dyDescent="0.2">
      <c r="A1084" s="192"/>
      <c r="B1084" s="194"/>
      <c r="C1084" s="302">
        <f t="shared" si="21"/>
        <v>0</v>
      </c>
      <c r="D1084" s="302"/>
      <c r="E1084" s="303"/>
      <c r="G1084" s="26"/>
      <c r="H1084" s="27"/>
    </row>
    <row r="1085" spans="1:8" ht="14" hidden="1" x14ac:dyDescent="0.2">
      <c r="A1085" s="192"/>
      <c r="B1085" s="194"/>
      <c r="C1085" s="302">
        <f t="shared" si="21"/>
        <v>0</v>
      </c>
      <c r="D1085" s="302"/>
      <c r="E1085" s="303"/>
      <c r="G1085" s="26"/>
      <c r="H1085" s="27"/>
    </row>
    <row r="1086" spans="1:8" ht="14" hidden="1" x14ac:dyDescent="0.2">
      <c r="A1086" s="192"/>
      <c r="B1086" s="194"/>
      <c r="C1086" s="302">
        <f t="shared" si="21"/>
        <v>0</v>
      </c>
      <c r="D1086" s="302"/>
      <c r="E1086" s="303"/>
      <c r="G1086" s="26"/>
      <c r="H1086" s="27"/>
    </row>
    <row r="1087" spans="1:8" ht="14" hidden="1" x14ac:dyDescent="0.2">
      <c r="A1087" s="192"/>
      <c r="B1087" s="194"/>
      <c r="C1087" s="302">
        <f t="shared" si="21"/>
        <v>0</v>
      </c>
      <c r="D1087" s="302"/>
      <c r="E1087" s="303"/>
      <c r="G1087" s="26"/>
      <c r="H1087" s="27"/>
    </row>
    <row r="1088" spans="1:8" ht="14" hidden="1" x14ac:dyDescent="0.2">
      <c r="A1088" s="192"/>
      <c r="B1088" s="194"/>
      <c r="C1088" s="302">
        <f t="shared" si="21"/>
        <v>0</v>
      </c>
      <c r="D1088" s="302"/>
      <c r="E1088" s="303"/>
      <c r="G1088" s="26"/>
      <c r="H1088" s="27"/>
    </row>
    <row r="1089" spans="1:8" ht="14" hidden="1" x14ac:dyDescent="0.2">
      <c r="A1089" s="192"/>
      <c r="B1089" s="194"/>
      <c r="C1089" s="302">
        <f t="shared" si="21"/>
        <v>0</v>
      </c>
      <c r="D1089" s="302"/>
      <c r="E1089" s="303"/>
      <c r="G1089" s="26"/>
      <c r="H1089" s="27"/>
    </row>
    <row r="1090" spans="1:8" ht="14" hidden="1" x14ac:dyDescent="0.2">
      <c r="A1090" s="192"/>
      <c r="B1090" s="194"/>
      <c r="C1090" s="302">
        <f t="shared" si="21"/>
        <v>0</v>
      </c>
      <c r="D1090" s="302"/>
      <c r="E1090" s="303"/>
      <c r="G1090" s="26"/>
      <c r="H1090" s="27"/>
    </row>
    <row r="1091" spans="1:8" ht="14" hidden="1" x14ac:dyDescent="0.2">
      <c r="A1091" s="192"/>
      <c r="B1091" s="194"/>
      <c r="C1091" s="302">
        <f t="shared" si="21"/>
        <v>0</v>
      </c>
      <c r="D1091" s="302"/>
      <c r="E1091" s="303"/>
      <c r="G1091" s="26"/>
      <c r="H1091" s="27"/>
    </row>
    <row r="1092" spans="1:8" ht="14" hidden="1" x14ac:dyDescent="0.2">
      <c r="A1092" s="192"/>
      <c r="B1092" s="194"/>
      <c r="C1092" s="302">
        <f t="shared" si="21"/>
        <v>0</v>
      </c>
      <c r="D1092" s="302"/>
      <c r="E1092" s="303"/>
      <c r="G1092" s="26"/>
      <c r="H1092" s="27"/>
    </row>
    <row r="1093" spans="1:8" ht="14" hidden="1" x14ac:dyDescent="0.2">
      <c r="A1093" s="192"/>
      <c r="B1093" s="194"/>
      <c r="C1093" s="302">
        <f t="shared" si="21"/>
        <v>0</v>
      </c>
      <c r="D1093" s="302"/>
      <c r="E1093" s="303"/>
      <c r="G1093" s="26"/>
      <c r="H1093" s="27"/>
    </row>
    <row r="1094" spans="1:8" ht="14" hidden="1" x14ac:dyDescent="0.2">
      <c r="A1094" s="192"/>
      <c r="B1094" s="194"/>
      <c r="C1094" s="302">
        <f t="shared" si="21"/>
        <v>0</v>
      </c>
      <c r="D1094" s="302"/>
      <c r="E1094" s="303"/>
      <c r="G1094" s="26"/>
      <c r="H1094" s="27"/>
    </row>
    <row r="1095" spans="1:8" ht="14" hidden="1" x14ac:dyDescent="0.2">
      <c r="A1095" s="192"/>
      <c r="B1095" s="194"/>
      <c r="C1095" s="302">
        <f t="shared" si="21"/>
        <v>0</v>
      </c>
      <c r="D1095" s="302"/>
      <c r="E1095" s="303"/>
      <c r="G1095" s="26"/>
      <c r="H1095" s="27"/>
    </row>
    <row r="1096" spans="1:8" ht="14" hidden="1" x14ac:dyDescent="0.2">
      <c r="A1096" s="192"/>
      <c r="B1096" s="194"/>
      <c r="C1096" s="302">
        <f t="shared" si="21"/>
        <v>0</v>
      </c>
      <c r="D1096" s="302"/>
      <c r="E1096" s="303"/>
      <c r="G1096" s="26"/>
      <c r="H1096" s="27"/>
    </row>
    <row r="1097" spans="1:8" ht="14" hidden="1" x14ac:dyDescent="0.2">
      <c r="A1097" s="192"/>
      <c r="B1097" s="193"/>
      <c r="C1097" s="302">
        <f t="shared" si="21"/>
        <v>0</v>
      </c>
      <c r="D1097" s="302"/>
      <c r="E1097" s="303"/>
      <c r="G1097" s="26"/>
      <c r="H1097" s="27"/>
    </row>
    <row r="1098" spans="1:8" ht="14" hidden="1" x14ac:dyDescent="0.2">
      <c r="A1098" s="224"/>
      <c r="B1098" s="225"/>
      <c r="C1098" s="248"/>
      <c r="D1098" s="249"/>
      <c r="E1098" s="250"/>
      <c r="G1098" s="26"/>
      <c r="H1098" s="27"/>
    </row>
    <row r="1099" spans="1:8" ht="14" hidden="1" x14ac:dyDescent="0.2">
      <c r="A1099" s="191"/>
      <c r="B1099" s="190"/>
      <c r="C1099" s="302">
        <f t="shared" ref="C1099:C1139" si="22">+G1099+H1099</f>
        <v>0</v>
      </c>
      <c r="D1099" s="302"/>
      <c r="E1099" s="303"/>
      <c r="G1099" s="26"/>
      <c r="H1099" s="27"/>
    </row>
    <row r="1100" spans="1:8" ht="14" hidden="1" x14ac:dyDescent="0.2">
      <c r="A1100" s="191"/>
      <c r="B1100" s="193"/>
      <c r="C1100" s="302">
        <f t="shared" si="22"/>
        <v>0</v>
      </c>
      <c r="D1100" s="302"/>
      <c r="E1100" s="303"/>
      <c r="G1100" s="26"/>
      <c r="H1100" s="27"/>
    </row>
    <row r="1101" spans="1:8" ht="14" hidden="1" x14ac:dyDescent="0.2">
      <c r="A1101" s="191"/>
      <c r="B1101" s="193"/>
      <c r="C1101" s="302">
        <f t="shared" si="22"/>
        <v>0</v>
      </c>
      <c r="D1101" s="302"/>
      <c r="E1101" s="303"/>
      <c r="G1101" s="26"/>
      <c r="H1101" s="27"/>
    </row>
    <row r="1102" spans="1:8" ht="14" hidden="1" x14ac:dyDescent="0.2">
      <c r="A1102" s="191"/>
      <c r="B1102" s="193"/>
      <c r="C1102" s="302">
        <f t="shared" si="22"/>
        <v>0</v>
      </c>
      <c r="D1102" s="302"/>
      <c r="E1102" s="303"/>
      <c r="G1102" s="26"/>
      <c r="H1102" s="27"/>
    </row>
    <row r="1103" spans="1:8" ht="14" hidden="1" x14ac:dyDescent="0.2">
      <c r="A1103" s="191"/>
      <c r="B1103" s="193"/>
      <c r="C1103" s="302">
        <f t="shared" si="22"/>
        <v>0</v>
      </c>
      <c r="D1103" s="302"/>
      <c r="E1103" s="303"/>
      <c r="G1103" s="26"/>
      <c r="H1103" s="27"/>
    </row>
    <row r="1104" spans="1:8" ht="14" hidden="1" x14ac:dyDescent="0.2">
      <c r="A1104" s="191"/>
      <c r="B1104" s="193"/>
      <c r="C1104" s="302">
        <f t="shared" si="22"/>
        <v>0</v>
      </c>
      <c r="D1104" s="302"/>
      <c r="E1104" s="303"/>
      <c r="G1104" s="26"/>
      <c r="H1104" s="27"/>
    </row>
    <row r="1105" spans="1:8" ht="14" hidden="1" x14ac:dyDescent="0.2">
      <c r="A1105" s="191"/>
      <c r="B1105" s="193"/>
      <c r="C1105" s="302">
        <f t="shared" si="22"/>
        <v>0</v>
      </c>
      <c r="D1105" s="302"/>
      <c r="E1105" s="303"/>
      <c r="G1105" s="26"/>
      <c r="H1105" s="27"/>
    </row>
    <row r="1106" spans="1:8" ht="14" hidden="1" x14ac:dyDescent="0.2">
      <c r="A1106" s="192"/>
      <c r="B1106" s="194"/>
      <c r="C1106" s="302">
        <f t="shared" si="22"/>
        <v>0</v>
      </c>
      <c r="D1106" s="302"/>
      <c r="E1106" s="303"/>
      <c r="G1106" s="26"/>
      <c r="H1106" s="27"/>
    </row>
    <row r="1107" spans="1:8" ht="14" hidden="1" x14ac:dyDescent="0.2">
      <c r="A1107" s="192"/>
      <c r="B1107" s="194"/>
      <c r="C1107" s="302">
        <f t="shared" si="22"/>
        <v>0</v>
      </c>
      <c r="D1107" s="302"/>
      <c r="E1107" s="303"/>
      <c r="G1107" s="26"/>
      <c r="H1107" s="27"/>
    </row>
    <row r="1108" spans="1:8" ht="14" hidden="1" x14ac:dyDescent="0.2">
      <c r="A1108" s="192"/>
      <c r="B1108" s="194"/>
      <c r="C1108" s="302">
        <f t="shared" si="22"/>
        <v>0</v>
      </c>
      <c r="D1108" s="302"/>
      <c r="E1108" s="303"/>
      <c r="G1108" s="26"/>
      <c r="H1108" s="27"/>
    </row>
    <row r="1109" spans="1:8" ht="14" hidden="1" x14ac:dyDescent="0.2">
      <c r="A1109" s="192"/>
      <c r="B1109" s="194"/>
      <c r="C1109" s="302">
        <f t="shared" si="22"/>
        <v>0</v>
      </c>
      <c r="D1109" s="302"/>
      <c r="E1109" s="303"/>
      <c r="G1109" s="26"/>
      <c r="H1109" s="27"/>
    </row>
    <row r="1110" spans="1:8" ht="14" hidden="1" x14ac:dyDescent="0.2">
      <c r="A1110" s="192"/>
      <c r="B1110" s="194"/>
      <c r="C1110" s="302">
        <f t="shared" si="22"/>
        <v>0</v>
      </c>
      <c r="D1110" s="302"/>
      <c r="E1110" s="303"/>
      <c r="G1110" s="26"/>
      <c r="H1110" s="27"/>
    </row>
    <row r="1111" spans="1:8" ht="14" hidden="1" x14ac:dyDescent="0.2">
      <c r="A1111" s="192"/>
      <c r="B1111" s="194"/>
      <c r="C1111" s="302">
        <f t="shared" si="22"/>
        <v>0</v>
      </c>
      <c r="D1111" s="302"/>
      <c r="E1111" s="303"/>
      <c r="G1111" s="26"/>
      <c r="H1111" s="27"/>
    </row>
    <row r="1112" spans="1:8" ht="14" hidden="1" x14ac:dyDescent="0.2">
      <c r="A1112" s="192"/>
      <c r="B1112" s="194"/>
      <c r="C1112" s="302">
        <f t="shared" si="22"/>
        <v>0</v>
      </c>
      <c r="D1112" s="302"/>
      <c r="E1112" s="303"/>
      <c r="G1112" s="26"/>
      <c r="H1112" s="27"/>
    </row>
    <row r="1113" spans="1:8" ht="14" hidden="1" x14ac:dyDescent="0.2">
      <c r="A1113" s="192"/>
      <c r="B1113" s="194"/>
      <c r="C1113" s="302">
        <f t="shared" si="22"/>
        <v>0</v>
      </c>
      <c r="D1113" s="302"/>
      <c r="E1113" s="303"/>
      <c r="G1113" s="26"/>
      <c r="H1113" s="27"/>
    </row>
    <row r="1114" spans="1:8" ht="14" hidden="1" x14ac:dyDescent="0.2">
      <c r="A1114" s="192"/>
      <c r="B1114" s="194"/>
      <c r="C1114" s="302">
        <f t="shared" si="22"/>
        <v>0</v>
      </c>
      <c r="D1114" s="302"/>
      <c r="E1114" s="303"/>
      <c r="G1114" s="26"/>
      <c r="H1114" s="27"/>
    </row>
    <row r="1115" spans="1:8" ht="14" hidden="1" x14ac:dyDescent="0.2">
      <c r="A1115" s="192"/>
      <c r="B1115" s="194"/>
      <c r="C1115" s="302">
        <f t="shared" si="22"/>
        <v>0</v>
      </c>
      <c r="D1115" s="302"/>
      <c r="E1115" s="303"/>
      <c r="G1115" s="26"/>
      <c r="H1115" s="27"/>
    </row>
    <row r="1116" spans="1:8" ht="14" hidden="1" x14ac:dyDescent="0.2">
      <c r="A1116" s="192"/>
      <c r="B1116" s="194"/>
      <c r="C1116" s="302">
        <f t="shared" si="22"/>
        <v>0</v>
      </c>
      <c r="D1116" s="302"/>
      <c r="E1116" s="303"/>
      <c r="G1116" s="26"/>
      <c r="H1116" s="27"/>
    </row>
    <row r="1117" spans="1:8" ht="14" hidden="1" x14ac:dyDescent="0.2">
      <c r="A1117" s="192"/>
      <c r="B1117" s="194"/>
      <c r="C1117" s="302">
        <f t="shared" si="22"/>
        <v>0</v>
      </c>
      <c r="D1117" s="302"/>
      <c r="E1117" s="303"/>
      <c r="G1117" s="26"/>
      <c r="H1117" s="27"/>
    </row>
    <row r="1118" spans="1:8" ht="14" hidden="1" x14ac:dyDescent="0.2">
      <c r="A1118" s="192"/>
      <c r="B1118" s="194"/>
      <c r="C1118" s="302">
        <f t="shared" si="22"/>
        <v>0</v>
      </c>
      <c r="D1118" s="302"/>
      <c r="E1118" s="303"/>
      <c r="G1118" s="26"/>
      <c r="H1118" s="27"/>
    </row>
    <row r="1119" spans="1:8" ht="14" hidden="1" x14ac:dyDescent="0.2">
      <c r="A1119" s="192"/>
      <c r="B1119" s="194"/>
      <c r="C1119" s="302">
        <f t="shared" si="22"/>
        <v>0</v>
      </c>
      <c r="D1119" s="302"/>
      <c r="E1119" s="303"/>
      <c r="G1119" s="26"/>
      <c r="H1119" s="27"/>
    </row>
    <row r="1120" spans="1:8" ht="14" hidden="1" x14ac:dyDescent="0.2">
      <c r="A1120" s="192"/>
      <c r="B1120" s="194"/>
      <c r="C1120" s="302">
        <f t="shared" si="22"/>
        <v>0</v>
      </c>
      <c r="D1120" s="302"/>
      <c r="E1120" s="303"/>
      <c r="G1120" s="26"/>
      <c r="H1120" s="27"/>
    </row>
    <row r="1121" spans="1:8" ht="14" hidden="1" x14ac:dyDescent="0.2">
      <c r="A1121" s="192"/>
      <c r="B1121" s="194"/>
      <c r="C1121" s="302">
        <f t="shared" si="22"/>
        <v>0</v>
      </c>
      <c r="D1121" s="302"/>
      <c r="E1121" s="303"/>
      <c r="G1121" s="26"/>
      <c r="H1121" s="27"/>
    </row>
    <row r="1122" spans="1:8" ht="14" hidden="1" x14ac:dyDescent="0.2">
      <c r="A1122" s="192"/>
      <c r="B1122" s="194"/>
      <c r="C1122" s="302">
        <f t="shared" si="22"/>
        <v>0</v>
      </c>
      <c r="D1122" s="302"/>
      <c r="E1122" s="303"/>
      <c r="G1122" s="26"/>
      <c r="H1122" s="27"/>
    </row>
    <row r="1123" spans="1:8" ht="14" hidden="1" x14ac:dyDescent="0.2">
      <c r="A1123" s="192"/>
      <c r="B1123" s="194"/>
      <c r="C1123" s="302">
        <f t="shared" si="22"/>
        <v>0</v>
      </c>
      <c r="D1123" s="302"/>
      <c r="E1123" s="303"/>
      <c r="G1123" s="26"/>
      <c r="H1123" s="27"/>
    </row>
    <row r="1124" spans="1:8" ht="14" hidden="1" x14ac:dyDescent="0.2">
      <c r="A1124" s="192"/>
      <c r="B1124" s="194"/>
      <c r="C1124" s="302">
        <f t="shared" si="22"/>
        <v>0</v>
      </c>
      <c r="D1124" s="302"/>
      <c r="E1124" s="303"/>
      <c r="G1124" s="26"/>
      <c r="H1124" s="27"/>
    </row>
    <row r="1125" spans="1:8" ht="14" hidden="1" x14ac:dyDescent="0.2">
      <c r="A1125" s="192"/>
      <c r="B1125" s="194"/>
      <c r="C1125" s="302">
        <f t="shared" si="22"/>
        <v>0</v>
      </c>
      <c r="D1125" s="302"/>
      <c r="E1125" s="303"/>
      <c r="G1125" s="26"/>
      <c r="H1125" s="27"/>
    </row>
    <row r="1126" spans="1:8" ht="14" hidden="1" x14ac:dyDescent="0.2">
      <c r="A1126" s="192"/>
      <c r="B1126" s="194"/>
      <c r="C1126" s="302">
        <f t="shared" si="22"/>
        <v>0</v>
      </c>
      <c r="D1126" s="302"/>
      <c r="E1126" s="303"/>
      <c r="G1126" s="26"/>
      <c r="H1126" s="27"/>
    </row>
    <row r="1127" spans="1:8" ht="14" hidden="1" x14ac:dyDescent="0.2">
      <c r="A1127" s="192"/>
      <c r="B1127" s="194"/>
      <c r="C1127" s="302">
        <f t="shared" si="22"/>
        <v>0</v>
      </c>
      <c r="D1127" s="302"/>
      <c r="E1127" s="303"/>
      <c r="G1127" s="26"/>
      <c r="H1127" s="27"/>
    </row>
    <row r="1128" spans="1:8" ht="14" hidden="1" x14ac:dyDescent="0.2">
      <c r="A1128" s="192"/>
      <c r="B1128" s="194"/>
      <c r="C1128" s="302">
        <f t="shared" si="22"/>
        <v>0</v>
      </c>
      <c r="D1128" s="302"/>
      <c r="E1128" s="303"/>
      <c r="G1128" s="26"/>
      <c r="H1128" s="27"/>
    </row>
    <row r="1129" spans="1:8" ht="14" hidden="1" x14ac:dyDescent="0.2">
      <c r="A1129" s="192"/>
      <c r="B1129" s="194"/>
      <c r="C1129" s="302">
        <f t="shared" si="22"/>
        <v>0</v>
      </c>
      <c r="D1129" s="302"/>
      <c r="E1129" s="303"/>
      <c r="G1129" s="26"/>
      <c r="H1129" s="27"/>
    </row>
    <row r="1130" spans="1:8" ht="14" hidden="1" x14ac:dyDescent="0.2">
      <c r="A1130" s="192"/>
      <c r="B1130" s="194"/>
      <c r="C1130" s="302">
        <f t="shared" si="22"/>
        <v>0</v>
      </c>
      <c r="D1130" s="302"/>
      <c r="E1130" s="303"/>
      <c r="G1130" s="26"/>
      <c r="H1130" s="27"/>
    </row>
    <row r="1131" spans="1:8" ht="14" hidden="1" x14ac:dyDescent="0.2">
      <c r="A1131" s="192"/>
      <c r="B1131" s="194"/>
      <c r="C1131" s="302">
        <f t="shared" si="22"/>
        <v>0</v>
      </c>
      <c r="D1131" s="302"/>
      <c r="E1131" s="303"/>
      <c r="G1131" s="26"/>
      <c r="H1131" s="27"/>
    </row>
    <row r="1132" spans="1:8" ht="14" hidden="1" x14ac:dyDescent="0.2">
      <c r="A1132" s="192"/>
      <c r="B1132" s="194"/>
      <c r="C1132" s="302">
        <f t="shared" si="22"/>
        <v>0</v>
      </c>
      <c r="D1132" s="302"/>
      <c r="E1132" s="303"/>
      <c r="G1132" s="26"/>
      <c r="H1132" s="27"/>
    </row>
    <row r="1133" spans="1:8" ht="14" hidden="1" x14ac:dyDescent="0.2">
      <c r="A1133" s="192"/>
      <c r="B1133" s="194"/>
      <c r="C1133" s="302">
        <f t="shared" si="22"/>
        <v>0</v>
      </c>
      <c r="D1133" s="302"/>
      <c r="E1133" s="303"/>
      <c r="G1133" s="26"/>
      <c r="H1133" s="27"/>
    </row>
    <row r="1134" spans="1:8" ht="14" hidden="1" x14ac:dyDescent="0.2">
      <c r="A1134" s="192"/>
      <c r="B1134" s="194"/>
      <c r="C1134" s="302">
        <f t="shared" si="22"/>
        <v>0</v>
      </c>
      <c r="D1134" s="302"/>
      <c r="E1134" s="303"/>
      <c r="G1134" s="26"/>
      <c r="H1134" s="27"/>
    </row>
    <row r="1135" spans="1:8" ht="14" hidden="1" x14ac:dyDescent="0.2">
      <c r="A1135" s="192"/>
      <c r="B1135" s="194"/>
      <c r="C1135" s="302">
        <f t="shared" si="22"/>
        <v>0</v>
      </c>
      <c r="D1135" s="302"/>
      <c r="E1135" s="303"/>
      <c r="G1135" s="26"/>
      <c r="H1135" s="27"/>
    </row>
    <row r="1136" spans="1:8" ht="14" hidden="1" x14ac:dyDescent="0.2">
      <c r="A1136" s="192"/>
      <c r="B1136" s="194"/>
      <c r="C1136" s="302">
        <f t="shared" si="22"/>
        <v>0</v>
      </c>
      <c r="D1136" s="302"/>
      <c r="E1136" s="303"/>
      <c r="G1136" s="26"/>
      <c r="H1136" s="27"/>
    </row>
    <row r="1137" spans="1:8" ht="14" hidden="1" x14ac:dyDescent="0.2">
      <c r="A1137" s="192"/>
      <c r="B1137" s="194"/>
      <c r="C1137" s="302">
        <f t="shared" si="22"/>
        <v>0</v>
      </c>
      <c r="D1137" s="302"/>
      <c r="E1137" s="303"/>
      <c r="G1137" s="26"/>
      <c r="H1137" s="27"/>
    </row>
    <row r="1138" spans="1:8" ht="14" hidden="1" x14ac:dyDescent="0.2">
      <c r="A1138" s="192"/>
      <c r="B1138" s="194"/>
      <c r="C1138" s="302">
        <f t="shared" si="22"/>
        <v>0</v>
      </c>
      <c r="D1138" s="302"/>
      <c r="E1138" s="303"/>
      <c r="G1138" s="26"/>
      <c r="H1138" s="27"/>
    </row>
    <row r="1139" spans="1:8" ht="14" hidden="1" x14ac:dyDescent="0.2">
      <c r="A1139" s="192"/>
      <c r="B1139" s="193"/>
      <c r="C1139" s="302">
        <f t="shared" si="22"/>
        <v>0</v>
      </c>
      <c r="D1139" s="302"/>
      <c r="E1139" s="303"/>
      <c r="G1139" s="26"/>
      <c r="H1139" s="27"/>
    </row>
    <row r="1140" spans="1:8" ht="14" hidden="1" x14ac:dyDescent="0.2">
      <c r="A1140" s="224"/>
      <c r="B1140" s="225"/>
      <c r="C1140" s="248"/>
      <c r="D1140" s="249"/>
      <c r="E1140" s="250"/>
      <c r="G1140" s="26"/>
      <c r="H1140" s="27"/>
    </row>
    <row r="1141" spans="1:8" ht="14" hidden="1" x14ac:dyDescent="0.2">
      <c r="A1141" s="191"/>
      <c r="B1141" s="190"/>
      <c r="C1141" s="302">
        <f t="shared" ref="C1141:C1181" si="23">+G1141+H1141</f>
        <v>0</v>
      </c>
      <c r="D1141" s="302"/>
      <c r="E1141" s="303"/>
      <c r="G1141" s="26"/>
      <c r="H1141" s="27"/>
    </row>
    <row r="1142" spans="1:8" ht="14" hidden="1" x14ac:dyDescent="0.2">
      <c r="A1142" s="191"/>
      <c r="B1142" s="193"/>
      <c r="C1142" s="302">
        <f t="shared" si="23"/>
        <v>0</v>
      </c>
      <c r="D1142" s="302"/>
      <c r="E1142" s="303"/>
      <c r="G1142" s="26"/>
      <c r="H1142" s="27"/>
    </row>
    <row r="1143" spans="1:8" ht="14" hidden="1" x14ac:dyDescent="0.2">
      <c r="A1143" s="191"/>
      <c r="B1143" s="193"/>
      <c r="C1143" s="302">
        <f t="shared" si="23"/>
        <v>0</v>
      </c>
      <c r="D1143" s="302"/>
      <c r="E1143" s="303"/>
      <c r="G1143" s="26"/>
      <c r="H1143" s="27"/>
    </row>
    <row r="1144" spans="1:8" ht="14" hidden="1" x14ac:dyDescent="0.2">
      <c r="A1144" s="191"/>
      <c r="B1144" s="193"/>
      <c r="C1144" s="302">
        <f t="shared" si="23"/>
        <v>0</v>
      </c>
      <c r="D1144" s="302"/>
      <c r="E1144" s="303"/>
      <c r="G1144" s="26"/>
      <c r="H1144" s="27"/>
    </row>
    <row r="1145" spans="1:8" ht="14" hidden="1" x14ac:dyDescent="0.2">
      <c r="A1145" s="191"/>
      <c r="B1145" s="193"/>
      <c r="C1145" s="302">
        <f t="shared" si="23"/>
        <v>0</v>
      </c>
      <c r="D1145" s="302"/>
      <c r="E1145" s="303"/>
      <c r="G1145" s="26"/>
      <c r="H1145" s="27"/>
    </row>
    <row r="1146" spans="1:8" ht="14" hidden="1" x14ac:dyDescent="0.2">
      <c r="A1146" s="191"/>
      <c r="B1146" s="193"/>
      <c r="C1146" s="302">
        <f t="shared" si="23"/>
        <v>0</v>
      </c>
      <c r="D1146" s="302"/>
      <c r="E1146" s="303"/>
      <c r="G1146" s="26"/>
      <c r="H1146" s="27"/>
    </row>
    <row r="1147" spans="1:8" ht="14" hidden="1" x14ac:dyDescent="0.2">
      <c r="A1147" s="191"/>
      <c r="B1147" s="193"/>
      <c r="C1147" s="302">
        <f t="shared" si="23"/>
        <v>0</v>
      </c>
      <c r="D1147" s="302"/>
      <c r="E1147" s="303"/>
      <c r="G1147" s="26"/>
      <c r="H1147" s="27"/>
    </row>
    <row r="1148" spans="1:8" ht="14" hidden="1" x14ac:dyDescent="0.2">
      <c r="A1148" s="192"/>
      <c r="B1148" s="194"/>
      <c r="C1148" s="302">
        <f t="shared" si="23"/>
        <v>0</v>
      </c>
      <c r="D1148" s="302"/>
      <c r="E1148" s="303"/>
      <c r="G1148" s="26"/>
      <c r="H1148" s="27"/>
    </row>
    <row r="1149" spans="1:8" ht="14" hidden="1" x14ac:dyDescent="0.2">
      <c r="A1149" s="192"/>
      <c r="B1149" s="194"/>
      <c r="C1149" s="302">
        <f t="shared" si="23"/>
        <v>0</v>
      </c>
      <c r="D1149" s="302"/>
      <c r="E1149" s="303"/>
      <c r="G1149" s="26"/>
      <c r="H1149" s="27"/>
    </row>
    <row r="1150" spans="1:8" ht="14" hidden="1" x14ac:dyDescent="0.2">
      <c r="A1150" s="192"/>
      <c r="B1150" s="194"/>
      <c r="C1150" s="302">
        <f t="shared" si="23"/>
        <v>0</v>
      </c>
      <c r="D1150" s="302"/>
      <c r="E1150" s="303"/>
      <c r="G1150" s="26"/>
      <c r="H1150" s="27"/>
    </row>
    <row r="1151" spans="1:8" ht="14" hidden="1" x14ac:dyDescent="0.2">
      <c r="A1151" s="192"/>
      <c r="B1151" s="194"/>
      <c r="C1151" s="302">
        <f t="shared" si="23"/>
        <v>0</v>
      </c>
      <c r="D1151" s="302"/>
      <c r="E1151" s="303"/>
      <c r="G1151" s="26"/>
      <c r="H1151" s="27"/>
    </row>
    <row r="1152" spans="1:8" ht="14" hidden="1" x14ac:dyDescent="0.2">
      <c r="A1152" s="192"/>
      <c r="B1152" s="194"/>
      <c r="C1152" s="302">
        <f t="shared" si="23"/>
        <v>0</v>
      </c>
      <c r="D1152" s="302"/>
      <c r="E1152" s="303"/>
      <c r="G1152" s="26"/>
      <c r="H1152" s="27"/>
    </row>
    <row r="1153" spans="1:8" ht="14" hidden="1" x14ac:dyDescent="0.2">
      <c r="A1153" s="192"/>
      <c r="B1153" s="194"/>
      <c r="C1153" s="302">
        <f t="shared" si="23"/>
        <v>0</v>
      </c>
      <c r="D1153" s="302"/>
      <c r="E1153" s="303"/>
      <c r="G1153" s="26"/>
      <c r="H1153" s="27"/>
    </row>
    <row r="1154" spans="1:8" ht="14" hidden="1" x14ac:dyDescent="0.2">
      <c r="A1154" s="192"/>
      <c r="B1154" s="194"/>
      <c r="C1154" s="302">
        <f t="shared" si="23"/>
        <v>0</v>
      </c>
      <c r="D1154" s="302"/>
      <c r="E1154" s="303"/>
      <c r="G1154" s="26"/>
      <c r="H1154" s="27"/>
    </row>
    <row r="1155" spans="1:8" ht="14" hidden="1" x14ac:dyDescent="0.2">
      <c r="A1155" s="192"/>
      <c r="B1155" s="194"/>
      <c r="C1155" s="302">
        <f t="shared" si="23"/>
        <v>0</v>
      </c>
      <c r="D1155" s="302"/>
      <c r="E1155" s="303"/>
      <c r="G1155" s="26"/>
      <c r="H1155" s="27"/>
    </row>
    <row r="1156" spans="1:8" ht="14" hidden="1" x14ac:dyDescent="0.2">
      <c r="A1156" s="192"/>
      <c r="B1156" s="194"/>
      <c r="C1156" s="302">
        <f t="shared" si="23"/>
        <v>0</v>
      </c>
      <c r="D1156" s="302"/>
      <c r="E1156" s="303"/>
      <c r="G1156" s="26"/>
      <c r="H1156" s="27"/>
    </row>
    <row r="1157" spans="1:8" ht="14" hidden="1" x14ac:dyDescent="0.2">
      <c r="A1157" s="192"/>
      <c r="B1157" s="194"/>
      <c r="C1157" s="302">
        <f t="shared" si="23"/>
        <v>0</v>
      </c>
      <c r="D1157" s="302"/>
      <c r="E1157" s="303"/>
      <c r="G1157" s="26"/>
      <c r="H1157" s="27"/>
    </row>
    <row r="1158" spans="1:8" ht="14" hidden="1" x14ac:dyDescent="0.2">
      <c r="A1158" s="192"/>
      <c r="B1158" s="194"/>
      <c r="C1158" s="302">
        <f t="shared" si="23"/>
        <v>0</v>
      </c>
      <c r="D1158" s="302"/>
      <c r="E1158" s="303"/>
      <c r="G1158" s="26"/>
      <c r="H1158" s="27"/>
    </row>
    <row r="1159" spans="1:8" ht="14" hidden="1" x14ac:dyDescent="0.2">
      <c r="A1159" s="192"/>
      <c r="B1159" s="194"/>
      <c r="C1159" s="302">
        <f t="shared" si="23"/>
        <v>0</v>
      </c>
      <c r="D1159" s="302"/>
      <c r="E1159" s="303"/>
      <c r="G1159" s="26"/>
      <c r="H1159" s="27"/>
    </row>
    <row r="1160" spans="1:8" ht="14" hidden="1" x14ac:dyDescent="0.2">
      <c r="A1160" s="192"/>
      <c r="B1160" s="194"/>
      <c r="C1160" s="302">
        <f t="shared" si="23"/>
        <v>0</v>
      </c>
      <c r="D1160" s="302"/>
      <c r="E1160" s="303"/>
      <c r="G1160" s="26"/>
      <c r="H1160" s="27"/>
    </row>
    <row r="1161" spans="1:8" ht="14" hidden="1" x14ac:dyDescent="0.2">
      <c r="A1161" s="192"/>
      <c r="B1161" s="194"/>
      <c r="C1161" s="302">
        <f t="shared" si="23"/>
        <v>0</v>
      </c>
      <c r="D1161" s="302"/>
      <c r="E1161" s="303"/>
      <c r="G1161" s="26"/>
      <c r="H1161" s="27"/>
    </row>
    <row r="1162" spans="1:8" ht="14" hidden="1" x14ac:dyDescent="0.2">
      <c r="A1162" s="192"/>
      <c r="B1162" s="194"/>
      <c r="C1162" s="302">
        <f t="shared" si="23"/>
        <v>0</v>
      </c>
      <c r="D1162" s="302"/>
      <c r="E1162" s="303"/>
      <c r="G1162" s="26"/>
      <c r="H1162" s="27"/>
    </row>
    <row r="1163" spans="1:8" ht="14" hidden="1" x14ac:dyDescent="0.2">
      <c r="A1163" s="192"/>
      <c r="B1163" s="194"/>
      <c r="C1163" s="302">
        <f t="shared" si="23"/>
        <v>0</v>
      </c>
      <c r="D1163" s="302"/>
      <c r="E1163" s="303"/>
      <c r="G1163" s="26"/>
      <c r="H1163" s="27"/>
    </row>
    <row r="1164" spans="1:8" ht="14" hidden="1" x14ac:dyDescent="0.2">
      <c r="A1164" s="192"/>
      <c r="B1164" s="194"/>
      <c r="C1164" s="302">
        <f t="shared" si="23"/>
        <v>0</v>
      </c>
      <c r="D1164" s="302"/>
      <c r="E1164" s="303"/>
      <c r="G1164" s="26"/>
      <c r="H1164" s="27"/>
    </row>
    <row r="1165" spans="1:8" ht="14" hidden="1" x14ac:dyDescent="0.2">
      <c r="A1165" s="192"/>
      <c r="B1165" s="194"/>
      <c r="C1165" s="302">
        <f t="shared" si="23"/>
        <v>0</v>
      </c>
      <c r="D1165" s="302"/>
      <c r="E1165" s="303"/>
      <c r="G1165" s="26"/>
      <c r="H1165" s="27"/>
    </row>
    <row r="1166" spans="1:8" ht="14" hidden="1" x14ac:dyDescent="0.2">
      <c r="A1166" s="192"/>
      <c r="B1166" s="194"/>
      <c r="C1166" s="302">
        <f t="shared" si="23"/>
        <v>0</v>
      </c>
      <c r="D1166" s="302"/>
      <c r="E1166" s="303"/>
      <c r="G1166" s="26"/>
      <c r="H1166" s="27"/>
    </row>
    <row r="1167" spans="1:8" ht="14" hidden="1" x14ac:dyDescent="0.2">
      <c r="A1167" s="192"/>
      <c r="B1167" s="194"/>
      <c r="C1167" s="302">
        <f t="shared" si="23"/>
        <v>0</v>
      </c>
      <c r="D1167" s="302"/>
      <c r="E1167" s="303"/>
      <c r="G1167" s="26"/>
      <c r="H1167" s="27"/>
    </row>
    <row r="1168" spans="1:8" ht="14" hidden="1" x14ac:dyDescent="0.2">
      <c r="A1168" s="192"/>
      <c r="B1168" s="194"/>
      <c r="C1168" s="302">
        <f t="shared" si="23"/>
        <v>0</v>
      </c>
      <c r="D1168" s="302"/>
      <c r="E1168" s="303"/>
      <c r="G1168" s="26"/>
      <c r="H1168" s="27"/>
    </row>
    <row r="1169" spans="1:8" ht="14" hidden="1" x14ac:dyDescent="0.2">
      <c r="A1169" s="192"/>
      <c r="B1169" s="194"/>
      <c r="C1169" s="302">
        <f t="shared" si="23"/>
        <v>0</v>
      </c>
      <c r="D1169" s="302"/>
      <c r="E1169" s="303"/>
      <c r="G1169" s="26"/>
      <c r="H1169" s="27"/>
    </row>
    <row r="1170" spans="1:8" ht="14" hidden="1" x14ac:dyDescent="0.2">
      <c r="A1170" s="192"/>
      <c r="B1170" s="194"/>
      <c r="C1170" s="302">
        <f t="shared" si="23"/>
        <v>0</v>
      </c>
      <c r="D1170" s="302"/>
      <c r="E1170" s="303"/>
      <c r="G1170" s="26"/>
      <c r="H1170" s="27"/>
    </row>
    <row r="1171" spans="1:8" ht="14" hidden="1" x14ac:dyDescent="0.2">
      <c r="A1171" s="192"/>
      <c r="B1171" s="194"/>
      <c r="C1171" s="302">
        <f t="shared" si="23"/>
        <v>0</v>
      </c>
      <c r="D1171" s="302"/>
      <c r="E1171" s="303"/>
      <c r="G1171" s="26"/>
      <c r="H1171" s="27"/>
    </row>
    <row r="1172" spans="1:8" ht="14" hidden="1" x14ac:dyDescent="0.2">
      <c r="A1172" s="192"/>
      <c r="B1172" s="194"/>
      <c r="C1172" s="302">
        <f t="shared" si="23"/>
        <v>0</v>
      </c>
      <c r="D1172" s="302"/>
      <c r="E1172" s="303"/>
      <c r="G1172" s="26"/>
      <c r="H1172" s="27"/>
    </row>
    <row r="1173" spans="1:8" ht="14" hidden="1" x14ac:dyDescent="0.2">
      <c r="A1173" s="192"/>
      <c r="B1173" s="194"/>
      <c r="C1173" s="302">
        <f t="shared" si="23"/>
        <v>0</v>
      </c>
      <c r="D1173" s="302"/>
      <c r="E1173" s="303"/>
      <c r="G1173" s="26"/>
      <c r="H1173" s="27"/>
    </row>
    <row r="1174" spans="1:8" ht="14" hidden="1" x14ac:dyDescent="0.2">
      <c r="A1174" s="192"/>
      <c r="B1174" s="194"/>
      <c r="C1174" s="302">
        <f t="shared" si="23"/>
        <v>0</v>
      </c>
      <c r="D1174" s="302"/>
      <c r="E1174" s="303"/>
      <c r="G1174" s="26"/>
      <c r="H1174" s="27"/>
    </row>
    <row r="1175" spans="1:8" ht="14" hidden="1" x14ac:dyDescent="0.2">
      <c r="A1175" s="192"/>
      <c r="B1175" s="194"/>
      <c r="C1175" s="302">
        <f t="shared" si="23"/>
        <v>0</v>
      </c>
      <c r="D1175" s="302"/>
      <c r="E1175" s="303"/>
      <c r="G1175" s="26"/>
      <c r="H1175" s="27"/>
    </row>
    <row r="1176" spans="1:8" ht="14" hidden="1" x14ac:dyDescent="0.2">
      <c r="A1176" s="192"/>
      <c r="B1176" s="194"/>
      <c r="C1176" s="302">
        <f t="shared" si="23"/>
        <v>0</v>
      </c>
      <c r="D1176" s="302"/>
      <c r="E1176" s="303"/>
      <c r="G1176" s="26"/>
      <c r="H1176" s="27"/>
    </row>
    <row r="1177" spans="1:8" ht="14" hidden="1" x14ac:dyDescent="0.2">
      <c r="A1177" s="192"/>
      <c r="B1177" s="194"/>
      <c r="C1177" s="302">
        <f t="shared" si="23"/>
        <v>0</v>
      </c>
      <c r="D1177" s="302"/>
      <c r="E1177" s="303"/>
      <c r="G1177" s="26"/>
      <c r="H1177" s="27"/>
    </row>
    <row r="1178" spans="1:8" ht="14" hidden="1" x14ac:dyDescent="0.2">
      <c r="A1178" s="192"/>
      <c r="B1178" s="194"/>
      <c r="C1178" s="302">
        <f t="shared" si="23"/>
        <v>0</v>
      </c>
      <c r="D1178" s="302"/>
      <c r="E1178" s="303"/>
      <c r="G1178" s="26"/>
      <c r="H1178" s="27"/>
    </row>
    <row r="1179" spans="1:8" ht="14" hidden="1" x14ac:dyDescent="0.2">
      <c r="A1179" s="192"/>
      <c r="B1179" s="194"/>
      <c r="C1179" s="302">
        <f t="shared" si="23"/>
        <v>0</v>
      </c>
      <c r="D1179" s="302"/>
      <c r="E1179" s="303"/>
      <c r="G1179" s="26"/>
      <c r="H1179" s="27"/>
    </row>
    <row r="1180" spans="1:8" ht="14" hidden="1" x14ac:dyDescent="0.2">
      <c r="A1180" s="192"/>
      <c r="B1180" s="194"/>
      <c r="C1180" s="302">
        <f t="shared" si="23"/>
        <v>0</v>
      </c>
      <c r="D1180" s="302"/>
      <c r="E1180" s="303"/>
      <c r="G1180" s="26"/>
      <c r="H1180" s="27"/>
    </row>
    <row r="1181" spans="1:8" ht="14" hidden="1" x14ac:dyDescent="0.2">
      <c r="A1181" s="192"/>
      <c r="B1181" s="193"/>
      <c r="C1181" s="302">
        <f t="shared" si="23"/>
        <v>0</v>
      </c>
      <c r="D1181" s="302"/>
      <c r="E1181" s="303"/>
      <c r="G1181" s="26"/>
      <c r="H1181" s="27"/>
    </row>
    <row r="1182" spans="1:8" ht="14" hidden="1" x14ac:dyDescent="0.2">
      <c r="A1182" s="224"/>
      <c r="B1182" s="225"/>
      <c r="C1182" s="248"/>
      <c r="D1182" s="249"/>
      <c r="E1182" s="250"/>
      <c r="G1182" s="26"/>
      <c r="H1182" s="27"/>
    </row>
    <row r="1183" spans="1:8" ht="14" hidden="1" x14ac:dyDescent="0.2">
      <c r="A1183" s="191"/>
      <c r="B1183" s="190"/>
      <c r="C1183" s="302">
        <f t="shared" ref="C1183:C1223" si="24">+G1183+H1183</f>
        <v>0</v>
      </c>
      <c r="D1183" s="302"/>
      <c r="E1183" s="303"/>
      <c r="G1183" s="26"/>
      <c r="H1183" s="27"/>
    </row>
    <row r="1184" spans="1:8" ht="14" hidden="1" x14ac:dyDescent="0.2">
      <c r="A1184" s="191"/>
      <c r="B1184" s="193"/>
      <c r="C1184" s="302">
        <f t="shared" si="24"/>
        <v>0</v>
      </c>
      <c r="D1184" s="302"/>
      <c r="E1184" s="303"/>
      <c r="G1184" s="26"/>
      <c r="H1184" s="27"/>
    </row>
    <row r="1185" spans="1:8" ht="14" hidden="1" x14ac:dyDescent="0.2">
      <c r="A1185" s="191"/>
      <c r="B1185" s="193"/>
      <c r="C1185" s="302">
        <f t="shared" si="24"/>
        <v>0</v>
      </c>
      <c r="D1185" s="302"/>
      <c r="E1185" s="303"/>
      <c r="G1185" s="26"/>
      <c r="H1185" s="27"/>
    </row>
    <row r="1186" spans="1:8" ht="14" hidden="1" x14ac:dyDescent="0.2">
      <c r="A1186" s="191"/>
      <c r="B1186" s="193"/>
      <c r="C1186" s="302">
        <f t="shared" si="24"/>
        <v>0</v>
      </c>
      <c r="D1186" s="302"/>
      <c r="E1186" s="303"/>
      <c r="G1186" s="26"/>
      <c r="H1186" s="27"/>
    </row>
    <row r="1187" spans="1:8" ht="14" hidden="1" x14ac:dyDescent="0.2">
      <c r="A1187" s="191"/>
      <c r="B1187" s="193"/>
      <c r="C1187" s="302">
        <f t="shared" si="24"/>
        <v>0</v>
      </c>
      <c r="D1187" s="302"/>
      <c r="E1187" s="303"/>
      <c r="G1187" s="26"/>
      <c r="H1187" s="27"/>
    </row>
    <row r="1188" spans="1:8" ht="14" hidden="1" x14ac:dyDescent="0.2">
      <c r="A1188" s="191"/>
      <c r="B1188" s="193"/>
      <c r="C1188" s="302">
        <f t="shared" si="24"/>
        <v>0</v>
      </c>
      <c r="D1188" s="302"/>
      <c r="E1188" s="303"/>
      <c r="G1188" s="26"/>
      <c r="H1188" s="27"/>
    </row>
    <row r="1189" spans="1:8" ht="14" hidden="1" x14ac:dyDescent="0.2">
      <c r="A1189" s="191"/>
      <c r="B1189" s="193"/>
      <c r="C1189" s="302">
        <f t="shared" si="24"/>
        <v>0</v>
      </c>
      <c r="D1189" s="302"/>
      <c r="E1189" s="303"/>
      <c r="G1189" s="26"/>
      <c r="H1189" s="27"/>
    </row>
    <row r="1190" spans="1:8" ht="14" hidden="1" x14ac:dyDescent="0.2">
      <c r="A1190" s="192"/>
      <c r="B1190" s="194"/>
      <c r="C1190" s="302">
        <f t="shared" si="24"/>
        <v>0</v>
      </c>
      <c r="D1190" s="302"/>
      <c r="E1190" s="303"/>
      <c r="G1190" s="26"/>
      <c r="H1190" s="27"/>
    </row>
    <row r="1191" spans="1:8" ht="14" hidden="1" x14ac:dyDescent="0.2">
      <c r="A1191" s="192"/>
      <c r="B1191" s="194"/>
      <c r="C1191" s="302">
        <f t="shared" si="24"/>
        <v>0</v>
      </c>
      <c r="D1191" s="302"/>
      <c r="E1191" s="303"/>
      <c r="G1191" s="26"/>
      <c r="H1191" s="27"/>
    </row>
    <row r="1192" spans="1:8" ht="14" hidden="1" x14ac:dyDescent="0.2">
      <c r="A1192" s="192"/>
      <c r="B1192" s="194"/>
      <c r="C1192" s="302">
        <f t="shared" si="24"/>
        <v>0</v>
      </c>
      <c r="D1192" s="302"/>
      <c r="E1192" s="303"/>
      <c r="G1192" s="26"/>
      <c r="H1192" s="27"/>
    </row>
    <row r="1193" spans="1:8" ht="14" hidden="1" x14ac:dyDescent="0.2">
      <c r="A1193" s="192"/>
      <c r="B1193" s="194"/>
      <c r="C1193" s="302">
        <f t="shared" si="24"/>
        <v>0</v>
      </c>
      <c r="D1193" s="302"/>
      <c r="E1193" s="303"/>
      <c r="G1193" s="26"/>
      <c r="H1193" s="27"/>
    </row>
    <row r="1194" spans="1:8" ht="14" hidden="1" x14ac:dyDescent="0.2">
      <c r="A1194" s="192"/>
      <c r="B1194" s="194"/>
      <c r="C1194" s="302">
        <f t="shared" si="24"/>
        <v>0</v>
      </c>
      <c r="D1194" s="302"/>
      <c r="E1194" s="303"/>
      <c r="G1194" s="26"/>
      <c r="H1194" s="27"/>
    </row>
    <row r="1195" spans="1:8" ht="14" hidden="1" x14ac:dyDescent="0.2">
      <c r="A1195" s="192"/>
      <c r="B1195" s="194"/>
      <c r="C1195" s="302">
        <f t="shared" si="24"/>
        <v>0</v>
      </c>
      <c r="D1195" s="302"/>
      <c r="E1195" s="303"/>
      <c r="G1195" s="26"/>
      <c r="H1195" s="27"/>
    </row>
    <row r="1196" spans="1:8" ht="14" hidden="1" x14ac:dyDescent="0.2">
      <c r="A1196" s="192"/>
      <c r="B1196" s="194"/>
      <c r="C1196" s="302">
        <f t="shared" si="24"/>
        <v>0</v>
      </c>
      <c r="D1196" s="302"/>
      <c r="E1196" s="303"/>
      <c r="G1196" s="26"/>
      <c r="H1196" s="27"/>
    </row>
    <row r="1197" spans="1:8" ht="14" hidden="1" x14ac:dyDescent="0.2">
      <c r="A1197" s="192"/>
      <c r="B1197" s="194"/>
      <c r="C1197" s="302">
        <f t="shared" si="24"/>
        <v>0</v>
      </c>
      <c r="D1197" s="302"/>
      <c r="E1197" s="303"/>
      <c r="G1197" s="26"/>
      <c r="H1197" s="27"/>
    </row>
    <row r="1198" spans="1:8" ht="14" hidden="1" x14ac:dyDescent="0.2">
      <c r="A1198" s="192"/>
      <c r="B1198" s="194"/>
      <c r="C1198" s="302">
        <f t="shared" si="24"/>
        <v>0</v>
      </c>
      <c r="D1198" s="302"/>
      <c r="E1198" s="303"/>
      <c r="G1198" s="26"/>
      <c r="H1198" s="27"/>
    </row>
    <row r="1199" spans="1:8" ht="14" hidden="1" x14ac:dyDescent="0.2">
      <c r="A1199" s="192"/>
      <c r="B1199" s="194"/>
      <c r="C1199" s="302">
        <f t="shared" si="24"/>
        <v>0</v>
      </c>
      <c r="D1199" s="302"/>
      <c r="E1199" s="303"/>
      <c r="G1199" s="26"/>
      <c r="H1199" s="27"/>
    </row>
    <row r="1200" spans="1:8" ht="14" hidden="1" x14ac:dyDescent="0.2">
      <c r="A1200" s="192"/>
      <c r="B1200" s="194"/>
      <c r="C1200" s="302">
        <f t="shared" si="24"/>
        <v>0</v>
      </c>
      <c r="D1200" s="302"/>
      <c r="E1200" s="303"/>
      <c r="G1200" s="26"/>
      <c r="H1200" s="27"/>
    </row>
    <row r="1201" spans="1:8" ht="14" hidden="1" x14ac:dyDescent="0.2">
      <c r="A1201" s="192"/>
      <c r="B1201" s="194"/>
      <c r="C1201" s="302">
        <f t="shared" si="24"/>
        <v>0</v>
      </c>
      <c r="D1201" s="302"/>
      <c r="E1201" s="303"/>
      <c r="G1201" s="26"/>
      <c r="H1201" s="27"/>
    </row>
    <row r="1202" spans="1:8" ht="14" hidden="1" x14ac:dyDescent="0.2">
      <c r="A1202" s="192"/>
      <c r="B1202" s="194"/>
      <c r="C1202" s="302">
        <f t="shared" si="24"/>
        <v>0</v>
      </c>
      <c r="D1202" s="302"/>
      <c r="E1202" s="303"/>
      <c r="G1202" s="26"/>
      <c r="H1202" s="27"/>
    </row>
    <row r="1203" spans="1:8" ht="14" hidden="1" x14ac:dyDescent="0.2">
      <c r="A1203" s="192"/>
      <c r="B1203" s="194"/>
      <c r="C1203" s="302">
        <f t="shared" si="24"/>
        <v>0</v>
      </c>
      <c r="D1203" s="302"/>
      <c r="E1203" s="303"/>
      <c r="G1203" s="26"/>
      <c r="H1203" s="27"/>
    </row>
    <row r="1204" spans="1:8" ht="14" hidden="1" x14ac:dyDescent="0.2">
      <c r="A1204" s="192"/>
      <c r="B1204" s="194"/>
      <c r="C1204" s="302">
        <f t="shared" si="24"/>
        <v>0</v>
      </c>
      <c r="D1204" s="302"/>
      <c r="E1204" s="303"/>
      <c r="G1204" s="26"/>
      <c r="H1204" s="27"/>
    </row>
    <row r="1205" spans="1:8" ht="14" hidden="1" x14ac:dyDescent="0.2">
      <c r="A1205" s="192"/>
      <c r="B1205" s="194"/>
      <c r="C1205" s="302">
        <f t="shared" si="24"/>
        <v>0</v>
      </c>
      <c r="D1205" s="302"/>
      <c r="E1205" s="303"/>
      <c r="G1205" s="26"/>
      <c r="H1205" s="27"/>
    </row>
    <row r="1206" spans="1:8" ht="14" hidden="1" x14ac:dyDescent="0.2">
      <c r="A1206" s="192"/>
      <c r="B1206" s="194"/>
      <c r="C1206" s="302">
        <f t="shared" si="24"/>
        <v>0</v>
      </c>
      <c r="D1206" s="302"/>
      <c r="E1206" s="303"/>
      <c r="G1206" s="26"/>
      <c r="H1206" s="27"/>
    </row>
    <row r="1207" spans="1:8" ht="14" hidden="1" x14ac:dyDescent="0.2">
      <c r="A1207" s="192"/>
      <c r="B1207" s="194"/>
      <c r="C1207" s="302">
        <f t="shared" si="24"/>
        <v>0</v>
      </c>
      <c r="D1207" s="302"/>
      <c r="E1207" s="303"/>
      <c r="G1207" s="26"/>
      <c r="H1207" s="27"/>
    </row>
    <row r="1208" spans="1:8" ht="14" hidden="1" x14ac:dyDescent="0.2">
      <c r="A1208" s="192"/>
      <c r="B1208" s="194"/>
      <c r="C1208" s="302">
        <f t="shared" si="24"/>
        <v>0</v>
      </c>
      <c r="D1208" s="302"/>
      <c r="E1208" s="303"/>
      <c r="G1208" s="26"/>
      <c r="H1208" s="27"/>
    </row>
    <row r="1209" spans="1:8" ht="14" hidden="1" x14ac:dyDescent="0.2">
      <c r="A1209" s="192"/>
      <c r="B1209" s="194"/>
      <c r="C1209" s="302">
        <f t="shared" si="24"/>
        <v>0</v>
      </c>
      <c r="D1209" s="302"/>
      <c r="E1209" s="303"/>
      <c r="G1209" s="26"/>
      <c r="H1209" s="27"/>
    </row>
    <row r="1210" spans="1:8" ht="14" hidden="1" x14ac:dyDescent="0.2">
      <c r="A1210" s="192"/>
      <c r="B1210" s="194"/>
      <c r="C1210" s="302">
        <f t="shared" si="24"/>
        <v>0</v>
      </c>
      <c r="D1210" s="302"/>
      <c r="E1210" s="303"/>
      <c r="G1210" s="26"/>
      <c r="H1210" s="27"/>
    </row>
    <row r="1211" spans="1:8" ht="14" hidden="1" x14ac:dyDescent="0.2">
      <c r="A1211" s="192"/>
      <c r="B1211" s="194"/>
      <c r="C1211" s="302">
        <f t="shared" si="24"/>
        <v>0</v>
      </c>
      <c r="D1211" s="302"/>
      <c r="E1211" s="303"/>
      <c r="G1211" s="26"/>
      <c r="H1211" s="27"/>
    </row>
    <row r="1212" spans="1:8" ht="14" hidden="1" x14ac:dyDescent="0.2">
      <c r="A1212" s="192"/>
      <c r="B1212" s="194"/>
      <c r="C1212" s="302">
        <f t="shared" si="24"/>
        <v>0</v>
      </c>
      <c r="D1212" s="302"/>
      <c r="E1212" s="303"/>
      <c r="G1212" s="26"/>
      <c r="H1212" s="27"/>
    </row>
    <row r="1213" spans="1:8" ht="14" hidden="1" x14ac:dyDescent="0.2">
      <c r="A1213" s="192"/>
      <c r="B1213" s="194"/>
      <c r="C1213" s="302">
        <f t="shared" si="24"/>
        <v>0</v>
      </c>
      <c r="D1213" s="302"/>
      <c r="E1213" s="303"/>
      <c r="G1213" s="26"/>
      <c r="H1213" s="27"/>
    </row>
    <row r="1214" spans="1:8" ht="14" hidden="1" x14ac:dyDescent="0.2">
      <c r="A1214" s="192"/>
      <c r="B1214" s="194"/>
      <c r="C1214" s="302">
        <f t="shared" si="24"/>
        <v>0</v>
      </c>
      <c r="D1214" s="302"/>
      <c r="E1214" s="303"/>
      <c r="G1214" s="26"/>
      <c r="H1214" s="27"/>
    </row>
    <row r="1215" spans="1:8" ht="14" hidden="1" x14ac:dyDescent="0.2">
      <c r="A1215" s="192"/>
      <c r="B1215" s="194"/>
      <c r="C1215" s="302">
        <f t="shared" si="24"/>
        <v>0</v>
      </c>
      <c r="D1215" s="302"/>
      <c r="E1215" s="303"/>
      <c r="G1215" s="26"/>
      <c r="H1215" s="27"/>
    </row>
    <row r="1216" spans="1:8" ht="14" hidden="1" x14ac:dyDescent="0.2">
      <c r="A1216" s="192"/>
      <c r="B1216" s="194"/>
      <c r="C1216" s="302">
        <f t="shared" si="24"/>
        <v>0</v>
      </c>
      <c r="D1216" s="302"/>
      <c r="E1216" s="303"/>
      <c r="G1216" s="26"/>
      <c r="H1216" s="27"/>
    </row>
    <row r="1217" spans="1:8" ht="14" hidden="1" x14ac:dyDescent="0.2">
      <c r="A1217" s="192"/>
      <c r="B1217" s="194"/>
      <c r="C1217" s="302">
        <f t="shared" si="24"/>
        <v>0</v>
      </c>
      <c r="D1217" s="302"/>
      <c r="E1217" s="303"/>
      <c r="G1217" s="26"/>
      <c r="H1217" s="27"/>
    </row>
    <row r="1218" spans="1:8" ht="14" hidden="1" x14ac:dyDescent="0.2">
      <c r="A1218" s="192"/>
      <c r="B1218" s="194"/>
      <c r="C1218" s="302">
        <f t="shared" si="24"/>
        <v>0</v>
      </c>
      <c r="D1218" s="302"/>
      <c r="E1218" s="303"/>
      <c r="G1218" s="26"/>
      <c r="H1218" s="27"/>
    </row>
    <row r="1219" spans="1:8" ht="14" hidden="1" x14ac:dyDescent="0.2">
      <c r="A1219" s="192"/>
      <c r="B1219" s="194"/>
      <c r="C1219" s="302">
        <f t="shared" si="24"/>
        <v>0</v>
      </c>
      <c r="D1219" s="302"/>
      <c r="E1219" s="303"/>
      <c r="G1219" s="26"/>
      <c r="H1219" s="27"/>
    </row>
    <row r="1220" spans="1:8" ht="14" hidden="1" x14ac:dyDescent="0.2">
      <c r="A1220" s="192"/>
      <c r="B1220" s="194"/>
      <c r="C1220" s="302">
        <f t="shared" si="24"/>
        <v>0</v>
      </c>
      <c r="D1220" s="302"/>
      <c r="E1220" s="303"/>
      <c r="G1220" s="26"/>
      <c r="H1220" s="27"/>
    </row>
    <row r="1221" spans="1:8" ht="14" hidden="1" x14ac:dyDescent="0.2">
      <c r="A1221" s="192"/>
      <c r="B1221" s="194"/>
      <c r="C1221" s="302">
        <f t="shared" si="24"/>
        <v>0</v>
      </c>
      <c r="D1221" s="302"/>
      <c r="E1221" s="303"/>
      <c r="G1221" s="26"/>
      <c r="H1221" s="27"/>
    </row>
    <row r="1222" spans="1:8" ht="14" hidden="1" x14ac:dyDescent="0.2">
      <c r="A1222" s="192"/>
      <c r="B1222" s="194"/>
      <c r="C1222" s="302">
        <f t="shared" si="24"/>
        <v>0</v>
      </c>
      <c r="D1222" s="302"/>
      <c r="E1222" s="303"/>
      <c r="G1222" s="26"/>
      <c r="H1222" s="27"/>
    </row>
    <row r="1223" spans="1:8" ht="14" hidden="1" x14ac:dyDescent="0.2">
      <c r="A1223" s="192"/>
      <c r="B1223" s="193"/>
      <c r="C1223" s="302">
        <f t="shared" si="24"/>
        <v>0</v>
      </c>
      <c r="D1223" s="302"/>
      <c r="E1223" s="303"/>
      <c r="G1223" s="26"/>
      <c r="H1223" s="27"/>
    </row>
    <row r="1224" spans="1:8" ht="14" hidden="1" x14ac:dyDescent="0.2">
      <c r="A1224" s="224"/>
      <c r="B1224" s="225"/>
      <c r="C1224" s="248"/>
      <c r="D1224" s="249"/>
      <c r="E1224" s="250"/>
      <c r="G1224" s="26"/>
      <c r="H1224" s="27"/>
    </row>
    <row r="1225" spans="1:8" ht="14" hidden="1" x14ac:dyDescent="0.2">
      <c r="A1225" s="191"/>
      <c r="B1225" s="190"/>
      <c r="C1225" s="302">
        <f t="shared" ref="C1225:C1265" si="25">+G1225+H1225</f>
        <v>0</v>
      </c>
      <c r="D1225" s="302"/>
      <c r="E1225" s="303"/>
      <c r="G1225" s="26"/>
      <c r="H1225" s="27"/>
    </row>
    <row r="1226" spans="1:8" ht="14" hidden="1" x14ac:dyDescent="0.2">
      <c r="A1226" s="191"/>
      <c r="B1226" s="193"/>
      <c r="C1226" s="302">
        <f t="shared" si="25"/>
        <v>0</v>
      </c>
      <c r="D1226" s="302"/>
      <c r="E1226" s="303"/>
      <c r="G1226" s="26"/>
      <c r="H1226" s="27"/>
    </row>
    <row r="1227" spans="1:8" ht="14" hidden="1" x14ac:dyDescent="0.2">
      <c r="A1227" s="191"/>
      <c r="B1227" s="193"/>
      <c r="C1227" s="302">
        <f t="shared" si="25"/>
        <v>0</v>
      </c>
      <c r="D1227" s="302"/>
      <c r="E1227" s="303"/>
      <c r="G1227" s="26"/>
      <c r="H1227" s="27"/>
    </row>
    <row r="1228" spans="1:8" ht="14" hidden="1" x14ac:dyDescent="0.2">
      <c r="A1228" s="191"/>
      <c r="B1228" s="193"/>
      <c r="C1228" s="302">
        <f t="shared" si="25"/>
        <v>0</v>
      </c>
      <c r="D1228" s="302"/>
      <c r="E1228" s="303"/>
      <c r="G1228" s="26"/>
      <c r="H1228" s="27"/>
    </row>
    <row r="1229" spans="1:8" ht="14" hidden="1" x14ac:dyDescent="0.2">
      <c r="A1229" s="191"/>
      <c r="B1229" s="193"/>
      <c r="C1229" s="302">
        <f t="shared" si="25"/>
        <v>0</v>
      </c>
      <c r="D1229" s="302"/>
      <c r="E1229" s="303"/>
      <c r="G1229" s="26"/>
      <c r="H1229" s="27"/>
    </row>
    <row r="1230" spans="1:8" ht="14" hidden="1" x14ac:dyDescent="0.2">
      <c r="A1230" s="191"/>
      <c r="B1230" s="193"/>
      <c r="C1230" s="302">
        <f t="shared" si="25"/>
        <v>0</v>
      </c>
      <c r="D1230" s="302"/>
      <c r="E1230" s="303"/>
      <c r="G1230" s="26"/>
      <c r="H1230" s="27"/>
    </row>
    <row r="1231" spans="1:8" ht="14" hidden="1" x14ac:dyDescent="0.2">
      <c r="A1231" s="191"/>
      <c r="B1231" s="193"/>
      <c r="C1231" s="302">
        <f t="shared" si="25"/>
        <v>0</v>
      </c>
      <c r="D1231" s="302"/>
      <c r="E1231" s="303"/>
      <c r="G1231" s="26"/>
      <c r="H1231" s="27"/>
    </row>
    <row r="1232" spans="1:8" ht="14" hidden="1" x14ac:dyDescent="0.2">
      <c r="A1232" s="192"/>
      <c r="B1232" s="194"/>
      <c r="C1232" s="302">
        <f t="shared" si="25"/>
        <v>0</v>
      </c>
      <c r="D1232" s="302"/>
      <c r="E1232" s="303"/>
      <c r="G1232" s="26"/>
      <c r="H1232" s="27"/>
    </row>
    <row r="1233" spans="1:8" ht="14" hidden="1" x14ac:dyDescent="0.2">
      <c r="A1233" s="192"/>
      <c r="B1233" s="194"/>
      <c r="C1233" s="302">
        <f t="shared" si="25"/>
        <v>0</v>
      </c>
      <c r="D1233" s="302"/>
      <c r="E1233" s="303"/>
      <c r="G1233" s="26"/>
      <c r="H1233" s="27"/>
    </row>
    <row r="1234" spans="1:8" ht="14" hidden="1" x14ac:dyDescent="0.2">
      <c r="A1234" s="192"/>
      <c r="B1234" s="194"/>
      <c r="C1234" s="302">
        <f t="shared" si="25"/>
        <v>0</v>
      </c>
      <c r="D1234" s="302"/>
      <c r="E1234" s="303"/>
      <c r="G1234" s="26"/>
      <c r="H1234" s="27"/>
    </row>
    <row r="1235" spans="1:8" ht="14" hidden="1" x14ac:dyDescent="0.2">
      <c r="A1235" s="192"/>
      <c r="B1235" s="194"/>
      <c r="C1235" s="302">
        <f t="shared" si="25"/>
        <v>0</v>
      </c>
      <c r="D1235" s="302"/>
      <c r="E1235" s="303"/>
      <c r="G1235" s="26"/>
      <c r="H1235" s="27"/>
    </row>
    <row r="1236" spans="1:8" ht="14" hidden="1" x14ac:dyDescent="0.2">
      <c r="A1236" s="192"/>
      <c r="B1236" s="194"/>
      <c r="C1236" s="302">
        <f t="shared" si="25"/>
        <v>0</v>
      </c>
      <c r="D1236" s="302"/>
      <c r="E1236" s="303"/>
      <c r="G1236" s="26"/>
      <c r="H1236" s="27"/>
    </row>
    <row r="1237" spans="1:8" ht="14" hidden="1" x14ac:dyDescent="0.2">
      <c r="A1237" s="192"/>
      <c r="B1237" s="194"/>
      <c r="C1237" s="302">
        <f t="shared" si="25"/>
        <v>0</v>
      </c>
      <c r="D1237" s="302"/>
      <c r="E1237" s="303"/>
      <c r="G1237" s="26"/>
      <c r="H1237" s="27"/>
    </row>
    <row r="1238" spans="1:8" ht="14" hidden="1" x14ac:dyDescent="0.2">
      <c r="A1238" s="192"/>
      <c r="B1238" s="194"/>
      <c r="C1238" s="302">
        <f t="shared" si="25"/>
        <v>0</v>
      </c>
      <c r="D1238" s="302"/>
      <c r="E1238" s="303"/>
      <c r="G1238" s="26"/>
      <c r="H1238" s="27"/>
    </row>
    <row r="1239" spans="1:8" ht="14" hidden="1" x14ac:dyDescent="0.2">
      <c r="A1239" s="192"/>
      <c r="B1239" s="194"/>
      <c r="C1239" s="302">
        <f t="shared" si="25"/>
        <v>0</v>
      </c>
      <c r="D1239" s="302"/>
      <c r="E1239" s="303"/>
      <c r="G1239" s="26"/>
      <c r="H1239" s="27"/>
    </row>
    <row r="1240" spans="1:8" ht="14" hidden="1" x14ac:dyDescent="0.2">
      <c r="A1240" s="192"/>
      <c r="B1240" s="194"/>
      <c r="C1240" s="302">
        <f t="shared" si="25"/>
        <v>0</v>
      </c>
      <c r="D1240" s="302"/>
      <c r="E1240" s="303"/>
      <c r="G1240" s="26"/>
      <c r="H1240" s="27"/>
    </row>
    <row r="1241" spans="1:8" ht="14" hidden="1" x14ac:dyDescent="0.2">
      <c r="A1241" s="192"/>
      <c r="B1241" s="194"/>
      <c r="C1241" s="302">
        <f t="shared" si="25"/>
        <v>0</v>
      </c>
      <c r="D1241" s="302"/>
      <c r="E1241" s="303"/>
      <c r="G1241" s="26"/>
      <c r="H1241" s="27"/>
    </row>
    <row r="1242" spans="1:8" ht="14" hidden="1" x14ac:dyDescent="0.2">
      <c r="A1242" s="192"/>
      <c r="B1242" s="194"/>
      <c r="C1242" s="302">
        <f t="shared" si="25"/>
        <v>0</v>
      </c>
      <c r="D1242" s="302"/>
      <c r="E1242" s="303"/>
      <c r="G1242" s="26"/>
      <c r="H1242" s="27"/>
    </row>
    <row r="1243" spans="1:8" ht="14" hidden="1" x14ac:dyDescent="0.2">
      <c r="A1243" s="192"/>
      <c r="B1243" s="194"/>
      <c r="C1243" s="302">
        <f t="shared" si="25"/>
        <v>0</v>
      </c>
      <c r="D1243" s="302"/>
      <c r="E1243" s="303"/>
      <c r="G1243" s="26"/>
      <c r="H1243" s="27"/>
    </row>
    <row r="1244" spans="1:8" ht="14" hidden="1" x14ac:dyDescent="0.2">
      <c r="A1244" s="192"/>
      <c r="B1244" s="194"/>
      <c r="C1244" s="302">
        <f t="shared" si="25"/>
        <v>0</v>
      </c>
      <c r="D1244" s="302"/>
      <c r="E1244" s="303"/>
      <c r="G1244" s="26"/>
      <c r="H1244" s="27"/>
    </row>
    <row r="1245" spans="1:8" ht="14" hidden="1" x14ac:dyDescent="0.2">
      <c r="A1245" s="192"/>
      <c r="B1245" s="194"/>
      <c r="C1245" s="302">
        <f t="shared" si="25"/>
        <v>0</v>
      </c>
      <c r="D1245" s="302"/>
      <c r="E1245" s="303"/>
      <c r="G1245" s="26"/>
      <c r="H1245" s="27"/>
    </row>
    <row r="1246" spans="1:8" ht="14" hidden="1" x14ac:dyDescent="0.2">
      <c r="A1246" s="192"/>
      <c r="B1246" s="194"/>
      <c r="C1246" s="302">
        <f t="shared" si="25"/>
        <v>0</v>
      </c>
      <c r="D1246" s="302"/>
      <c r="E1246" s="303"/>
      <c r="G1246" s="26"/>
      <c r="H1246" s="27"/>
    </row>
    <row r="1247" spans="1:8" ht="14" hidden="1" x14ac:dyDescent="0.2">
      <c r="A1247" s="192"/>
      <c r="B1247" s="194"/>
      <c r="C1247" s="302">
        <f t="shared" si="25"/>
        <v>0</v>
      </c>
      <c r="D1247" s="302"/>
      <c r="E1247" s="303"/>
      <c r="G1247" s="26"/>
      <c r="H1247" s="27"/>
    </row>
    <row r="1248" spans="1:8" ht="14" hidden="1" x14ac:dyDescent="0.2">
      <c r="A1248" s="192"/>
      <c r="B1248" s="194"/>
      <c r="C1248" s="302">
        <f t="shared" si="25"/>
        <v>0</v>
      </c>
      <c r="D1248" s="302"/>
      <c r="E1248" s="303"/>
      <c r="G1248" s="26"/>
      <c r="H1248" s="27"/>
    </row>
    <row r="1249" spans="1:8" ht="14" hidden="1" x14ac:dyDescent="0.2">
      <c r="A1249" s="192"/>
      <c r="B1249" s="194"/>
      <c r="C1249" s="302">
        <f t="shared" si="25"/>
        <v>0</v>
      </c>
      <c r="D1249" s="302"/>
      <c r="E1249" s="303"/>
      <c r="G1249" s="26"/>
      <c r="H1249" s="27"/>
    </row>
    <row r="1250" spans="1:8" ht="14" hidden="1" x14ac:dyDescent="0.2">
      <c r="A1250" s="192"/>
      <c r="B1250" s="194"/>
      <c r="C1250" s="302">
        <f t="shared" si="25"/>
        <v>0</v>
      </c>
      <c r="D1250" s="302"/>
      <c r="E1250" s="303"/>
      <c r="G1250" s="26"/>
      <c r="H1250" s="27"/>
    </row>
    <row r="1251" spans="1:8" ht="14" hidden="1" x14ac:dyDescent="0.2">
      <c r="A1251" s="192"/>
      <c r="B1251" s="194"/>
      <c r="C1251" s="302">
        <f t="shared" si="25"/>
        <v>0</v>
      </c>
      <c r="D1251" s="302"/>
      <c r="E1251" s="303"/>
      <c r="G1251" s="26"/>
      <c r="H1251" s="27"/>
    </row>
    <row r="1252" spans="1:8" ht="14" hidden="1" x14ac:dyDescent="0.2">
      <c r="A1252" s="192"/>
      <c r="B1252" s="194"/>
      <c r="C1252" s="302">
        <f t="shared" si="25"/>
        <v>0</v>
      </c>
      <c r="D1252" s="302"/>
      <c r="E1252" s="303"/>
      <c r="G1252" s="26"/>
      <c r="H1252" s="27"/>
    </row>
    <row r="1253" spans="1:8" ht="14" hidden="1" x14ac:dyDescent="0.2">
      <c r="A1253" s="192"/>
      <c r="B1253" s="194"/>
      <c r="C1253" s="302">
        <f t="shared" si="25"/>
        <v>0</v>
      </c>
      <c r="D1253" s="302"/>
      <c r="E1253" s="303"/>
      <c r="G1253" s="26"/>
      <c r="H1253" s="27"/>
    </row>
    <row r="1254" spans="1:8" ht="14" hidden="1" x14ac:dyDescent="0.2">
      <c r="A1254" s="192"/>
      <c r="B1254" s="194"/>
      <c r="C1254" s="302">
        <f t="shared" si="25"/>
        <v>0</v>
      </c>
      <c r="D1254" s="302"/>
      <c r="E1254" s="303"/>
      <c r="G1254" s="26"/>
      <c r="H1254" s="27"/>
    </row>
    <row r="1255" spans="1:8" ht="14" hidden="1" x14ac:dyDescent="0.2">
      <c r="A1255" s="192"/>
      <c r="B1255" s="194"/>
      <c r="C1255" s="302">
        <f t="shared" si="25"/>
        <v>0</v>
      </c>
      <c r="D1255" s="302"/>
      <c r="E1255" s="303"/>
      <c r="G1255" s="26"/>
      <c r="H1255" s="27"/>
    </row>
    <row r="1256" spans="1:8" ht="14" hidden="1" x14ac:dyDescent="0.2">
      <c r="A1256" s="192"/>
      <c r="B1256" s="194"/>
      <c r="C1256" s="302">
        <f t="shared" si="25"/>
        <v>0</v>
      </c>
      <c r="D1256" s="302"/>
      <c r="E1256" s="303"/>
      <c r="G1256" s="26"/>
      <c r="H1256" s="27"/>
    </row>
    <row r="1257" spans="1:8" ht="14" hidden="1" x14ac:dyDescent="0.2">
      <c r="A1257" s="192"/>
      <c r="B1257" s="194"/>
      <c r="C1257" s="302">
        <f t="shared" si="25"/>
        <v>0</v>
      </c>
      <c r="D1257" s="302"/>
      <c r="E1257" s="303"/>
      <c r="G1257" s="26"/>
      <c r="H1257" s="27"/>
    </row>
    <row r="1258" spans="1:8" ht="14" hidden="1" x14ac:dyDescent="0.2">
      <c r="A1258" s="192"/>
      <c r="B1258" s="194"/>
      <c r="C1258" s="302">
        <f t="shared" si="25"/>
        <v>0</v>
      </c>
      <c r="D1258" s="302"/>
      <c r="E1258" s="303"/>
      <c r="G1258" s="26"/>
      <c r="H1258" s="27"/>
    </row>
    <row r="1259" spans="1:8" ht="14" hidden="1" x14ac:dyDescent="0.2">
      <c r="A1259" s="192"/>
      <c r="B1259" s="194"/>
      <c r="C1259" s="302">
        <f t="shared" si="25"/>
        <v>0</v>
      </c>
      <c r="D1259" s="302"/>
      <c r="E1259" s="303"/>
      <c r="G1259" s="26"/>
      <c r="H1259" s="27"/>
    </row>
    <row r="1260" spans="1:8" ht="14" hidden="1" x14ac:dyDescent="0.2">
      <c r="A1260" s="192"/>
      <c r="B1260" s="194"/>
      <c r="C1260" s="302">
        <f t="shared" si="25"/>
        <v>0</v>
      </c>
      <c r="D1260" s="302"/>
      <c r="E1260" s="303"/>
      <c r="G1260" s="26"/>
      <c r="H1260" s="27"/>
    </row>
    <row r="1261" spans="1:8" ht="14" hidden="1" x14ac:dyDescent="0.2">
      <c r="A1261" s="192"/>
      <c r="B1261" s="194"/>
      <c r="C1261" s="302">
        <f t="shared" si="25"/>
        <v>0</v>
      </c>
      <c r="D1261" s="302"/>
      <c r="E1261" s="303"/>
      <c r="G1261" s="26"/>
      <c r="H1261" s="27"/>
    </row>
    <row r="1262" spans="1:8" ht="14" hidden="1" x14ac:dyDescent="0.2">
      <c r="A1262" s="192"/>
      <c r="B1262" s="194"/>
      <c r="C1262" s="302">
        <f t="shared" si="25"/>
        <v>0</v>
      </c>
      <c r="D1262" s="302"/>
      <c r="E1262" s="303"/>
      <c r="G1262" s="26"/>
      <c r="H1262" s="27"/>
    </row>
    <row r="1263" spans="1:8" ht="14" hidden="1" x14ac:dyDescent="0.2">
      <c r="A1263" s="192"/>
      <c r="B1263" s="194"/>
      <c r="C1263" s="302">
        <f t="shared" si="25"/>
        <v>0</v>
      </c>
      <c r="D1263" s="302"/>
      <c r="E1263" s="303"/>
      <c r="G1263" s="26"/>
      <c r="H1263" s="27"/>
    </row>
    <row r="1264" spans="1:8" ht="14" hidden="1" x14ac:dyDescent="0.2">
      <c r="A1264" s="192"/>
      <c r="B1264" s="194"/>
      <c r="C1264" s="302">
        <f t="shared" si="25"/>
        <v>0</v>
      </c>
      <c r="D1264" s="302"/>
      <c r="E1264" s="303"/>
      <c r="G1264" s="26"/>
      <c r="H1264" s="27"/>
    </row>
    <row r="1265" spans="1:8" ht="14" hidden="1" x14ac:dyDescent="0.2">
      <c r="A1265" s="192"/>
      <c r="B1265" s="193"/>
      <c r="C1265" s="302">
        <f t="shared" si="25"/>
        <v>0</v>
      </c>
      <c r="D1265" s="302"/>
      <c r="E1265" s="303"/>
      <c r="G1265" s="26"/>
      <c r="H1265" s="27"/>
    </row>
    <row r="1266" spans="1:8" ht="14" hidden="1" x14ac:dyDescent="0.2">
      <c r="A1266" s="224"/>
      <c r="B1266" s="225"/>
      <c r="C1266" s="248"/>
      <c r="D1266" s="249"/>
      <c r="E1266" s="250"/>
      <c r="G1266" s="26"/>
      <c r="H1266" s="27"/>
    </row>
    <row r="1267" spans="1:8" ht="14" hidden="1" x14ac:dyDescent="0.2">
      <c r="A1267" s="191"/>
      <c r="B1267" s="190"/>
      <c r="C1267" s="302">
        <f t="shared" ref="C1267:C1307" si="26">+G1267+H1267</f>
        <v>0</v>
      </c>
      <c r="D1267" s="302"/>
      <c r="E1267" s="303"/>
      <c r="G1267" s="26"/>
      <c r="H1267" s="27"/>
    </row>
    <row r="1268" spans="1:8" ht="14" hidden="1" x14ac:dyDescent="0.2">
      <c r="A1268" s="191"/>
      <c r="B1268" s="193"/>
      <c r="C1268" s="302">
        <f t="shared" si="26"/>
        <v>0</v>
      </c>
      <c r="D1268" s="302"/>
      <c r="E1268" s="303"/>
      <c r="G1268" s="26"/>
      <c r="H1268" s="27"/>
    </row>
    <row r="1269" spans="1:8" ht="14" hidden="1" x14ac:dyDescent="0.2">
      <c r="A1269" s="191"/>
      <c r="B1269" s="193"/>
      <c r="C1269" s="302">
        <f t="shared" si="26"/>
        <v>0</v>
      </c>
      <c r="D1269" s="302"/>
      <c r="E1269" s="303"/>
      <c r="G1269" s="26"/>
      <c r="H1269" s="27"/>
    </row>
    <row r="1270" spans="1:8" ht="14" hidden="1" x14ac:dyDescent="0.2">
      <c r="A1270" s="191"/>
      <c r="B1270" s="193"/>
      <c r="C1270" s="302">
        <f t="shared" si="26"/>
        <v>0</v>
      </c>
      <c r="D1270" s="302"/>
      <c r="E1270" s="303"/>
      <c r="G1270" s="26"/>
      <c r="H1270" s="27"/>
    </row>
    <row r="1271" spans="1:8" ht="14" hidden="1" x14ac:dyDescent="0.2">
      <c r="A1271" s="191"/>
      <c r="B1271" s="193"/>
      <c r="C1271" s="302">
        <f t="shared" si="26"/>
        <v>0</v>
      </c>
      <c r="D1271" s="302"/>
      <c r="E1271" s="303"/>
      <c r="G1271" s="26"/>
      <c r="H1271" s="27"/>
    </row>
    <row r="1272" spans="1:8" ht="14" hidden="1" x14ac:dyDescent="0.2">
      <c r="A1272" s="191"/>
      <c r="B1272" s="193"/>
      <c r="C1272" s="302">
        <f t="shared" si="26"/>
        <v>0</v>
      </c>
      <c r="D1272" s="302"/>
      <c r="E1272" s="303"/>
      <c r="G1272" s="26"/>
      <c r="H1272" s="27"/>
    </row>
    <row r="1273" spans="1:8" ht="14" hidden="1" x14ac:dyDescent="0.2">
      <c r="A1273" s="191"/>
      <c r="B1273" s="193"/>
      <c r="C1273" s="302">
        <f t="shared" si="26"/>
        <v>0</v>
      </c>
      <c r="D1273" s="302"/>
      <c r="E1273" s="303"/>
      <c r="G1273" s="26"/>
      <c r="H1273" s="27"/>
    </row>
    <row r="1274" spans="1:8" ht="14" hidden="1" x14ac:dyDescent="0.2">
      <c r="A1274" s="192"/>
      <c r="B1274" s="194"/>
      <c r="C1274" s="302">
        <f t="shared" si="26"/>
        <v>0</v>
      </c>
      <c r="D1274" s="302"/>
      <c r="E1274" s="303"/>
      <c r="G1274" s="26"/>
      <c r="H1274" s="27"/>
    </row>
    <row r="1275" spans="1:8" ht="14" hidden="1" x14ac:dyDescent="0.2">
      <c r="A1275" s="192"/>
      <c r="B1275" s="194"/>
      <c r="C1275" s="302">
        <f t="shared" si="26"/>
        <v>0</v>
      </c>
      <c r="D1275" s="302"/>
      <c r="E1275" s="303"/>
      <c r="G1275" s="26"/>
      <c r="H1275" s="27"/>
    </row>
    <row r="1276" spans="1:8" ht="14" hidden="1" x14ac:dyDescent="0.2">
      <c r="A1276" s="192"/>
      <c r="B1276" s="194"/>
      <c r="C1276" s="302">
        <f t="shared" si="26"/>
        <v>0</v>
      </c>
      <c r="D1276" s="302"/>
      <c r="E1276" s="303"/>
      <c r="G1276" s="26"/>
      <c r="H1276" s="27"/>
    </row>
    <row r="1277" spans="1:8" ht="14" hidden="1" x14ac:dyDescent="0.2">
      <c r="A1277" s="192"/>
      <c r="B1277" s="194"/>
      <c r="C1277" s="302">
        <f t="shared" si="26"/>
        <v>0</v>
      </c>
      <c r="D1277" s="302"/>
      <c r="E1277" s="303"/>
      <c r="G1277" s="26"/>
      <c r="H1277" s="27"/>
    </row>
    <row r="1278" spans="1:8" ht="14" hidden="1" x14ac:dyDescent="0.2">
      <c r="A1278" s="192"/>
      <c r="B1278" s="194"/>
      <c r="C1278" s="302">
        <f t="shared" si="26"/>
        <v>0</v>
      </c>
      <c r="D1278" s="302"/>
      <c r="E1278" s="303"/>
      <c r="G1278" s="26"/>
      <c r="H1278" s="27"/>
    </row>
    <row r="1279" spans="1:8" ht="14" hidden="1" x14ac:dyDescent="0.2">
      <c r="A1279" s="192"/>
      <c r="B1279" s="194"/>
      <c r="C1279" s="302">
        <f t="shared" si="26"/>
        <v>0</v>
      </c>
      <c r="D1279" s="302"/>
      <c r="E1279" s="303"/>
      <c r="G1279" s="26"/>
      <c r="H1279" s="27"/>
    </row>
    <row r="1280" spans="1:8" ht="14" hidden="1" x14ac:dyDescent="0.2">
      <c r="A1280" s="192"/>
      <c r="B1280" s="194"/>
      <c r="C1280" s="302">
        <f t="shared" si="26"/>
        <v>0</v>
      </c>
      <c r="D1280" s="302"/>
      <c r="E1280" s="303"/>
      <c r="G1280" s="26"/>
      <c r="H1280" s="27"/>
    </row>
    <row r="1281" spans="1:8" ht="14" hidden="1" x14ac:dyDescent="0.2">
      <c r="A1281" s="192"/>
      <c r="B1281" s="194"/>
      <c r="C1281" s="302">
        <f t="shared" si="26"/>
        <v>0</v>
      </c>
      <c r="D1281" s="302"/>
      <c r="E1281" s="303"/>
      <c r="G1281" s="26"/>
      <c r="H1281" s="27"/>
    </row>
    <row r="1282" spans="1:8" ht="14" hidden="1" x14ac:dyDescent="0.2">
      <c r="A1282" s="192"/>
      <c r="B1282" s="194"/>
      <c r="C1282" s="302">
        <f t="shared" si="26"/>
        <v>0</v>
      </c>
      <c r="D1282" s="302"/>
      <c r="E1282" s="303"/>
      <c r="G1282" s="26"/>
      <c r="H1282" s="27"/>
    </row>
    <row r="1283" spans="1:8" ht="14" hidden="1" x14ac:dyDescent="0.2">
      <c r="A1283" s="192"/>
      <c r="B1283" s="194"/>
      <c r="C1283" s="302">
        <f t="shared" si="26"/>
        <v>0</v>
      </c>
      <c r="D1283" s="302"/>
      <c r="E1283" s="303"/>
      <c r="G1283" s="26"/>
      <c r="H1283" s="27"/>
    </row>
    <row r="1284" spans="1:8" ht="14" hidden="1" x14ac:dyDescent="0.2">
      <c r="A1284" s="192"/>
      <c r="B1284" s="194"/>
      <c r="C1284" s="302">
        <f t="shared" si="26"/>
        <v>0</v>
      </c>
      <c r="D1284" s="302"/>
      <c r="E1284" s="303"/>
      <c r="G1284" s="26"/>
      <c r="H1284" s="27"/>
    </row>
    <row r="1285" spans="1:8" ht="14" hidden="1" x14ac:dyDescent="0.2">
      <c r="A1285" s="192"/>
      <c r="B1285" s="194"/>
      <c r="C1285" s="302">
        <f t="shared" si="26"/>
        <v>0</v>
      </c>
      <c r="D1285" s="302"/>
      <c r="E1285" s="303"/>
      <c r="G1285" s="26"/>
      <c r="H1285" s="27"/>
    </row>
    <row r="1286" spans="1:8" ht="14" hidden="1" x14ac:dyDescent="0.2">
      <c r="A1286" s="192"/>
      <c r="B1286" s="194"/>
      <c r="C1286" s="302">
        <f t="shared" si="26"/>
        <v>0</v>
      </c>
      <c r="D1286" s="302"/>
      <c r="E1286" s="303"/>
      <c r="G1286" s="26"/>
      <c r="H1286" s="27"/>
    </row>
    <row r="1287" spans="1:8" ht="14" hidden="1" x14ac:dyDescent="0.2">
      <c r="A1287" s="192"/>
      <c r="B1287" s="194"/>
      <c r="C1287" s="302">
        <f t="shared" si="26"/>
        <v>0</v>
      </c>
      <c r="D1287" s="302"/>
      <c r="E1287" s="303"/>
      <c r="G1287" s="26"/>
      <c r="H1287" s="27"/>
    </row>
    <row r="1288" spans="1:8" ht="14" hidden="1" x14ac:dyDescent="0.2">
      <c r="A1288" s="192"/>
      <c r="B1288" s="194"/>
      <c r="C1288" s="302">
        <f t="shared" si="26"/>
        <v>0</v>
      </c>
      <c r="D1288" s="302"/>
      <c r="E1288" s="303"/>
      <c r="G1288" s="26"/>
      <c r="H1288" s="27"/>
    </row>
    <row r="1289" spans="1:8" ht="14" hidden="1" x14ac:dyDescent="0.2">
      <c r="A1289" s="192"/>
      <c r="B1289" s="194"/>
      <c r="C1289" s="302">
        <f t="shared" si="26"/>
        <v>0</v>
      </c>
      <c r="D1289" s="302"/>
      <c r="E1289" s="303"/>
      <c r="G1289" s="26"/>
      <c r="H1289" s="27"/>
    </row>
    <row r="1290" spans="1:8" ht="14" hidden="1" x14ac:dyDescent="0.2">
      <c r="A1290" s="192"/>
      <c r="B1290" s="194"/>
      <c r="C1290" s="302">
        <f t="shared" si="26"/>
        <v>0</v>
      </c>
      <c r="D1290" s="302"/>
      <c r="E1290" s="303"/>
      <c r="G1290" s="26"/>
      <c r="H1290" s="27"/>
    </row>
    <row r="1291" spans="1:8" ht="14" hidden="1" x14ac:dyDescent="0.2">
      <c r="A1291" s="192"/>
      <c r="B1291" s="194"/>
      <c r="C1291" s="302">
        <f t="shared" si="26"/>
        <v>0</v>
      </c>
      <c r="D1291" s="302"/>
      <c r="E1291" s="303"/>
      <c r="G1291" s="26"/>
      <c r="H1291" s="27"/>
    </row>
    <row r="1292" spans="1:8" ht="14" hidden="1" x14ac:dyDescent="0.2">
      <c r="A1292" s="192"/>
      <c r="B1292" s="194"/>
      <c r="C1292" s="302">
        <f t="shared" si="26"/>
        <v>0</v>
      </c>
      <c r="D1292" s="302"/>
      <c r="E1292" s="303"/>
      <c r="G1292" s="26"/>
      <c r="H1292" s="27"/>
    </row>
    <row r="1293" spans="1:8" ht="14" hidden="1" x14ac:dyDescent="0.2">
      <c r="A1293" s="192"/>
      <c r="B1293" s="194"/>
      <c r="C1293" s="302">
        <f t="shared" si="26"/>
        <v>0</v>
      </c>
      <c r="D1293" s="302"/>
      <c r="E1293" s="303"/>
      <c r="G1293" s="26"/>
      <c r="H1293" s="27"/>
    </row>
    <row r="1294" spans="1:8" ht="14" hidden="1" x14ac:dyDescent="0.2">
      <c r="A1294" s="192"/>
      <c r="B1294" s="194"/>
      <c r="C1294" s="302">
        <f t="shared" si="26"/>
        <v>0</v>
      </c>
      <c r="D1294" s="302"/>
      <c r="E1294" s="303"/>
      <c r="G1294" s="26"/>
      <c r="H1294" s="27"/>
    </row>
    <row r="1295" spans="1:8" ht="14" hidden="1" x14ac:dyDescent="0.2">
      <c r="A1295" s="192"/>
      <c r="B1295" s="194"/>
      <c r="C1295" s="302">
        <f t="shared" si="26"/>
        <v>0</v>
      </c>
      <c r="D1295" s="302"/>
      <c r="E1295" s="303"/>
      <c r="G1295" s="26"/>
      <c r="H1295" s="27"/>
    </row>
    <row r="1296" spans="1:8" ht="14" hidden="1" x14ac:dyDescent="0.2">
      <c r="A1296" s="192"/>
      <c r="B1296" s="194"/>
      <c r="C1296" s="302">
        <f t="shared" si="26"/>
        <v>0</v>
      </c>
      <c r="D1296" s="302"/>
      <c r="E1296" s="303"/>
      <c r="G1296" s="26"/>
      <c r="H1296" s="27"/>
    </row>
    <row r="1297" spans="1:8" ht="14" hidden="1" x14ac:dyDescent="0.2">
      <c r="A1297" s="192"/>
      <c r="B1297" s="194"/>
      <c r="C1297" s="302">
        <f t="shared" si="26"/>
        <v>0</v>
      </c>
      <c r="D1297" s="302"/>
      <c r="E1297" s="303"/>
      <c r="G1297" s="26"/>
      <c r="H1297" s="27"/>
    </row>
    <row r="1298" spans="1:8" ht="14" hidden="1" x14ac:dyDescent="0.2">
      <c r="A1298" s="192"/>
      <c r="B1298" s="194"/>
      <c r="C1298" s="302">
        <f t="shared" si="26"/>
        <v>0</v>
      </c>
      <c r="D1298" s="302"/>
      <c r="E1298" s="303"/>
      <c r="G1298" s="26"/>
      <c r="H1298" s="27"/>
    </row>
    <row r="1299" spans="1:8" ht="14" hidden="1" x14ac:dyDescent="0.2">
      <c r="A1299" s="192"/>
      <c r="B1299" s="194"/>
      <c r="C1299" s="302">
        <f t="shared" si="26"/>
        <v>0</v>
      </c>
      <c r="D1299" s="302"/>
      <c r="E1299" s="303"/>
      <c r="G1299" s="26"/>
      <c r="H1299" s="27"/>
    </row>
    <row r="1300" spans="1:8" ht="14" hidden="1" x14ac:dyDescent="0.2">
      <c r="A1300" s="192"/>
      <c r="B1300" s="194"/>
      <c r="C1300" s="302">
        <f t="shared" si="26"/>
        <v>0</v>
      </c>
      <c r="D1300" s="302"/>
      <c r="E1300" s="303"/>
      <c r="G1300" s="26"/>
      <c r="H1300" s="27"/>
    </row>
    <row r="1301" spans="1:8" ht="14" hidden="1" x14ac:dyDescent="0.2">
      <c r="A1301" s="192"/>
      <c r="B1301" s="194"/>
      <c r="C1301" s="302">
        <f t="shared" si="26"/>
        <v>0</v>
      </c>
      <c r="D1301" s="302"/>
      <c r="E1301" s="303"/>
      <c r="G1301" s="26"/>
      <c r="H1301" s="27"/>
    </row>
    <row r="1302" spans="1:8" ht="14" hidden="1" x14ac:dyDescent="0.2">
      <c r="A1302" s="192"/>
      <c r="B1302" s="194"/>
      <c r="C1302" s="302">
        <f t="shared" si="26"/>
        <v>0</v>
      </c>
      <c r="D1302" s="302"/>
      <c r="E1302" s="303"/>
      <c r="G1302" s="26"/>
      <c r="H1302" s="27"/>
    </row>
    <row r="1303" spans="1:8" ht="14" hidden="1" x14ac:dyDescent="0.2">
      <c r="A1303" s="192"/>
      <c r="B1303" s="194"/>
      <c r="C1303" s="302">
        <f t="shared" si="26"/>
        <v>0</v>
      </c>
      <c r="D1303" s="302"/>
      <c r="E1303" s="303"/>
      <c r="G1303" s="26"/>
      <c r="H1303" s="27"/>
    </row>
    <row r="1304" spans="1:8" ht="14" hidden="1" x14ac:dyDescent="0.2">
      <c r="A1304" s="192"/>
      <c r="B1304" s="194"/>
      <c r="C1304" s="302">
        <f t="shared" si="26"/>
        <v>0</v>
      </c>
      <c r="D1304" s="302"/>
      <c r="E1304" s="303"/>
      <c r="G1304" s="26"/>
      <c r="H1304" s="27"/>
    </row>
    <row r="1305" spans="1:8" ht="14" hidden="1" x14ac:dyDescent="0.2">
      <c r="A1305" s="192"/>
      <c r="B1305" s="194"/>
      <c r="C1305" s="302">
        <f t="shared" si="26"/>
        <v>0</v>
      </c>
      <c r="D1305" s="302"/>
      <c r="E1305" s="303"/>
      <c r="G1305" s="26"/>
      <c r="H1305" s="27"/>
    </row>
    <row r="1306" spans="1:8" ht="14" hidden="1" x14ac:dyDescent="0.2">
      <c r="A1306" s="192"/>
      <c r="B1306" s="194"/>
      <c r="C1306" s="302">
        <f t="shared" si="26"/>
        <v>0</v>
      </c>
      <c r="D1306" s="302"/>
      <c r="E1306" s="303"/>
      <c r="G1306" s="26"/>
      <c r="H1306" s="27"/>
    </row>
    <row r="1307" spans="1:8" ht="14" hidden="1" x14ac:dyDescent="0.2">
      <c r="A1307" s="192"/>
      <c r="B1307" s="193"/>
      <c r="C1307" s="302">
        <f t="shared" si="26"/>
        <v>0</v>
      </c>
      <c r="D1307" s="302"/>
      <c r="E1307" s="303"/>
      <c r="G1307" s="26"/>
      <c r="H1307" s="27"/>
    </row>
    <row r="1308" spans="1:8" ht="14" hidden="1" x14ac:dyDescent="0.2">
      <c r="A1308" s="224"/>
      <c r="B1308" s="225"/>
      <c r="C1308" s="248"/>
      <c r="D1308" s="249"/>
      <c r="E1308" s="250"/>
      <c r="G1308" s="26"/>
      <c r="H1308" s="27"/>
    </row>
    <row r="1309" spans="1:8" ht="14" hidden="1" x14ac:dyDescent="0.2">
      <c r="A1309" s="191"/>
      <c r="B1309" s="190"/>
      <c r="C1309" s="302">
        <f t="shared" ref="C1309:C1349" si="27">+G1309+H1309</f>
        <v>0</v>
      </c>
      <c r="D1309" s="302"/>
      <c r="E1309" s="303"/>
      <c r="G1309" s="26"/>
      <c r="H1309" s="27"/>
    </row>
    <row r="1310" spans="1:8" ht="14" hidden="1" x14ac:dyDescent="0.2">
      <c r="A1310" s="191"/>
      <c r="B1310" s="193"/>
      <c r="C1310" s="302">
        <f t="shared" si="27"/>
        <v>0</v>
      </c>
      <c r="D1310" s="302"/>
      <c r="E1310" s="303"/>
      <c r="G1310" s="26"/>
      <c r="H1310" s="27"/>
    </row>
    <row r="1311" spans="1:8" ht="14" hidden="1" x14ac:dyDescent="0.2">
      <c r="A1311" s="191"/>
      <c r="B1311" s="193"/>
      <c r="C1311" s="302">
        <f t="shared" si="27"/>
        <v>0</v>
      </c>
      <c r="D1311" s="302"/>
      <c r="E1311" s="303"/>
      <c r="G1311" s="26"/>
      <c r="H1311" s="27"/>
    </row>
    <row r="1312" spans="1:8" ht="14" hidden="1" x14ac:dyDescent="0.2">
      <c r="A1312" s="191"/>
      <c r="B1312" s="193"/>
      <c r="C1312" s="302">
        <f t="shared" si="27"/>
        <v>0</v>
      </c>
      <c r="D1312" s="302"/>
      <c r="E1312" s="303"/>
      <c r="G1312" s="26"/>
      <c r="H1312" s="27"/>
    </row>
    <row r="1313" spans="1:8" ht="14" hidden="1" x14ac:dyDescent="0.2">
      <c r="A1313" s="191"/>
      <c r="B1313" s="193"/>
      <c r="C1313" s="302">
        <f t="shared" si="27"/>
        <v>0</v>
      </c>
      <c r="D1313" s="302"/>
      <c r="E1313" s="303"/>
      <c r="G1313" s="26"/>
      <c r="H1313" s="27"/>
    </row>
    <row r="1314" spans="1:8" ht="14" hidden="1" x14ac:dyDescent="0.2">
      <c r="A1314" s="191"/>
      <c r="B1314" s="193"/>
      <c r="C1314" s="302">
        <f t="shared" si="27"/>
        <v>0</v>
      </c>
      <c r="D1314" s="302"/>
      <c r="E1314" s="303"/>
      <c r="G1314" s="26"/>
      <c r="H1314" s="27"/>
    </row>
    <row r="1315" spans="1:8" ht="14" hidden="1" x14ac:dyDescent="0.2">
      <c r="A1315" s="191"/>
      <c r="B1315" s="193"/>
      <c r="C1315" s="302">
        <f t="shared" si="27"/>
        <v>0</v>
      </c>
      <c r="D1315" s="302"/>
      <c r="E1315" s="303"/>
      <c r="G1315" s="26"/>
      <c r="H1315" s="27"/>
    </row>
    <row r="1316" spans="1:8" ht="14" hidden="1" x14ac:dyDescent="0.2">
      <c r="A1316" s="192"/>
      <c r="B1316" s="194"/>
      <c r="C1316" s="302">
        <f t="shared" si="27"/>
        <v>0</v>
      </c>
      <c r="D1316" s="302"/>
      <c r="E1316" s="303"/>
      <c r="G1316" s="26"/>
      <c r="H1316" s="27"/>
    </row>
    <row r="1317" spans="1:8" ht="14" hidden="1" x14ac:dyDescent="0.2">
      <c r="A1317" s="192"/>
      <c r="B1317" s="194"/>
      <c r="C1317" s="302">
        <f t="shared" si="27"/>
        <v>0</v>
      </c>
      <c r="D1317" s="302"/>
      <c r="E1317" s="303"/>
      <c r="G1317" s="26"/>
      <c r="H1317" s="27"/>
    </row>
    <row r="1318" spans="1:8" ht="14" hidden="1" x14ac:dyDescent="0.2">
      <c r="A1318" s="192"/>
      <c r="B1318" s="194"/>
      <c r="C1318" s="302">
        <f t="shared" si="27"/>
        <v>0</v>
      </c>
      <c r="D1318" s="302"/>
      <c r="E1318" s="303"/>
      <c r="G1318" s="26"/>
      <c r="H1318" s="27"/>
    </row>
    <row r="1319" spans="1:8" ht="14" hidden="1" x14ac:dyDescent="0.2">
      <c r="A1319" s="192"/>
      <c r="B1319" s="194"/>
      <c r="C1319" s="302">
        <f t="shared" si="27"/>
        <v>0</v>
      </c>
      <c r="D1319" s="302"/>
      <c r="E1319" s="303"/>
      <c r="G1319" s="26"/>
      <c r="H1319" s="27"/>
    </row>
    <row r="1320" spans="1:8" ht="14" hidden="1" x14ac:dyDescent="0.2">
      <c r="A1320" s="192"/>
      <c r="B1320" s="194"/>
      <c r="C1320" s="302">
        <f t="shared" si="27"/>
        <v>0</v>
      </c>
      <c r="D1320" s="302"/>
      <c r="E1320" s="303"/>
      <c r="G1320" s="26"/>
      <c r="H1320" s="27"/>
    </row>
    <row r="1321" spans="1:8" ht="14" hidden="1" x14ac:dyDescent="0.2">
      <c r="A1321" s="192"/>
      <c r="B1321" s="194"/>
      <c r="C1321" s="302">
        <f t="shared" si="27"/>
        <v>0</v>
      </c>
      <c r="D1321" s="302"/>
      <c r="E1321" s="303"/>
      <c r="G1321" s="26"/>
      <c r="H1321" s="27"/>
    </row>
    <row r="1322" spans="1:8" ht="14" hidden="1" x14ac:dyDescent="0.2">
      <c r="A1322" s="192"/>
      <c r="B1322" s="194"/>
      <c r="C1322" s="302">
        <f t="shared" si="27"/>
        <v>0</v>
      </c>
      <c r="D1322" s="302"/>
      <c r="E1322" s="303"/>
      <c r="G1322" s="26"/>
      <c r="H1322" s="27"/>
    </row>
    <row r="1323" spans="1:8" ht="14" hidden="1" x14ac:dyDescent="0.2">
      <c r="A1323" s="192"/>
      <c r="B1323" s="194"/>
      <c r="C1323" s="302">
        <f t="shared" si="27"/>
        <v>0</v>
      </c>
      <c r="D1323" s="302"/>
      <c r="E1323" s="303"/>
      <c r="G1323" s="26"/>
      <c r="H1323" s="27"/>
    </row>
    <row r="1324" spans="1:8" ht="14" hidden="1" x14ac:dyDescent="0.2">
      <c r="A1324" s="192"/>
      <c r="B1324" s="194"/>
      <c r="C1324" s="302">
        <f t="shared" si="27"/>
        <v>0</v>
      </c>
      <c r="D1324" s="302"/>
      <c r="E1324" s="303"/>
      <c r="G1324" s="26"/>
      <c r="H1324" s="27"/>
    </row>
    <row r="1325" spans="1:8" ht="14" hidden="1" x14ac:dyDescent="0.2">
      <c r="A1325" s="192"/>
      <c r="B1325" s="194"/>
      <c r="C1325" s="302">
        <f t="shared" si="27"/>
        <v>0</v>
      </c>
      <c r="D1325" s="302"/>
      <c r="E1325" s="303"/>
      <c r="G1325" s="26"/>
      <c r="H1325" s="27"/>
    </row>
    <row r="1326" spans="1:8" ht="14" hidden="1" x14ac:dyDescent="0.2">
      <c r="A1326" s="192"/>
      <c r="B1326" s="194"/>
      <c r="C1326" s="302">
        <f t="shared" si="27"/>
        <v>0</v>
      </c>
      <c r="D1326" s="302"/>
      <c r="E1326" s="303"/>
      <c r="G1326" s="26"/>
      <c r="H1326" s="27"/>
    </row>
    <row r="1327" spans="1:8" ht="14" hidden="1" x14ac:dyDescent="0.2">
      <c r="A1327" s="192"/>
      <c r="B1327" s="194"/>
      <c r="C1327" s="302">
        <f t="shared" si="27"/>
        <v>0</v>
      </c>
      <c r="D1327" s="302"/>
      <c r="E1327" s="303"/>
      <c r="G1327" s="26"/>
      <c r="H1327" s="27"/>
    </row>
    <row r="1328" spans="1:8" ht="14" hidden="1" x14ac:dyDescent="0.2">
      <c r="A1328" s="192"/>
      <c r="B1328" s="194"/>
      <c r="C1328" s="302">
        <f t="shared" si="27"/>
        <v>0</v>
      </c>
      <c r="D1328" s="302"/>
      <c r="E1328" s="303"/>
      <c r="G1328" s="26"/>
      <c r="H1328" s="27"/>
    </row>
    <row r="1329" spans="1:8" ht="14" hidden="1" x14ac:dyDescent="0.2">
      <c r="A1329" s="192"/>
      <c r="B1329" s="194"/>
      <c r="C1329" s="302">
        <f t="shared" si="27"/>
        <v>0</v>
      </c>
      <c r="D1329" s="302"/>
      <c r="E1329" s="303"/>
      <c r="G1329" s="26"/>
      <c r="H1329" s="27"/>
    </row>
    <row r="1330" spans="1:8" ht="14" hidden="1" x14ac:dyDescent="0.2">
      <c r="A1330" s="192"/>
      <c r="B1330" s="194"/>
      <c r="C1330" s="302">
        <f t="shared" si="27"/>
        <v>0</v>
      </c>
      <c r="D1330" s="302"/>
      <c r="E1330" s="303"/>
      <c r="G1330" s="26"/>
      <c r="H1330" s="27"/>
    </row>
    <row r="1331" spans="1:8" ht="14" hidden="1" x14ac:dyDescent="0.2">
      <c r="A1331" s="192"/>
      <c r="B1331" s="194"/>
      <c r="C1331" s="302">
        <f t="shared" si="27"/>
        <v>0</v>
      </c>
      <c r="D1331" s="302"/>
      <c r="E1331" s="303"/>
      <c r="G1331" s="26"/>
      <c r="H1331" s="27"/>
    </row>
    <row r="1332" spans="1:8" ht="14" hidden="1" x14ac:dyDescent="0.2">
      <c r="A1332" s="192"/>
      <c r="B1332" s="194"/>
      <c r="C1332" s="302">
        <f t="shared" si="27"/>
        <v>0</v>
      </c>
      <c r="D1332" s="302"/>
      <c r="E1332" s="303"/>
      <c r="G1332" s="26"/>
      <c r="H1332" s="27"/>
    </row>
    <row r="1333" spans="1:8" ht="14" hidden="1" x14ac:dyDescent="0.2">
      <c r="A1333" s="192"/>
      <c r="B1333" s="194"/>
      <c r="C1333" s="302">
        <f t="shared" si="27"/>
        <v>0</v>
      </c>
      <c r="D1333" s="302"/>
      <c r="E1333" s="303"/>
      <c r="G1333" s="26"/>
      <c r="H1333" s="27"/>
    </row>
    <row r="1334" spans="1:8" ht="14" hidden="1" x14ac:dyDescent="0.2">
      <c r="A1334" s="192"/>
      <c r="B1334" s="194"/>
      <c r="C1334" s="302">
        <f t="shared" si="27"/>
        <v>0</v>
      </c>
      <c r="D1334" s="302"/>
      <c r="E1334" s="303"/>
      <c r="G1334" s="26"/>
      <c r="H1334" s="27"/>
    </row>
    <row r="1335" spans="1:8" ht="14" hidden="1" x14ac:dyDescent="0.2">
      <c r="A1335" s="192"/>
      <c r="B1335" s="194"/>
      <c r="C1335" s="302">
        <f t="shared" si="27"/>
        <v>0</v>
      </c>
      <c r="D1335" s="302"/>
      <c r="E1335" s="303"/>
      <c r="G1335" s="26"/>
      <c r="H1335" s="27"/>
    </row>
    <row r="1336" spans="1:8" ht="14" hidden="1" x14ac:dyDescent="0.2">
      <c r="A1336" s="192"/>
      <c r="B1336" s="194"/>
      <c r="C1336" s="302">
        <f t="shared" si="27"/>
        <v>0</v>
      </c>
      <c r="D1336" s="302"/>
      <c r="E1336" s="303"/>
      <c r="G1336" s="26"/>
      <c r="H1336" s="27"/>
    </row>
    <row r="1337" spans="1:8" ht="14" hidden="1" x14ac:dyDescent="0.2">
      <c r="A1337" s="192"/>
      <c r="B1337" s="194"/>
      <c r="C1337" s="302">
        <f t="shared" si="27"/>
        <v>0</v>
      </c>
      <c r="D1337" s="302"/>
      <c r="E1337" s="303"/>
      <c r="G1337" s="26"/>
      <c r="H1337" s="27"/>
    </row>
    <row r="1338" spans="1:8" ht="14" hidden="1" x14ac:dyDescent="0.2">
      <c r="A1338" s="192"/>
      <c r="B1338" s="194"/>
      <c r="C1338" s="302">
        <f t="shared" si="27"/>
        <v>0</v>
      </c>
      <c r="D1338" s="302"/>
      <c r="E1338" s="303"/>
      <c r="G1338" s="26"/>
      <c r="H1338" s="27"/>
    </row>
    <row r="1339" spans="1:8" ht="14" hidden="1" x14ac:dyDescent="0.2">
      <c r="A1339" s="192"/>
      <c r="B1339" s="194"/>
      <c r="C1339" s="302">
        <f t="shared" si="27"/>
        <v>0</v>
      </c>
      <c r="D1339" s="302"/>
      <c r="E1339" s="303"/>
      <c r="G1339" s="26"/>
      <c r="H1339" s="27"/>
    </row>
    <row r="1340" spans="1:8" ht="14" hidden="1" x14ac:dyDescent="0.2">
      <c r="A1340" s="192"/>
      <c r="B1340" s="194"/>
      <c r="C1340" s="302">
        <f t="shared" si="27"/>
        <v>0</v>
      </c>
      <c r="D1340" s="302"/>
      <c r="E1340" s="303"/>
      <c r="G1340" s="26"/>
      <c r="H1340" s="27"/>
    </row>
    <row r="1341" spans="1:8" ht="14" hidden="1" x14ac:dyDescent="0.2">
      <c r="A1341" s="192"/>
      <c r="B1341" s="194"/>
      <c r="C1341" s="302">
        <f t="shared" si="27"/>
        <v>0</v>
      </c>
      <c r="D1341" s="302"/>
      <c r="E1341" s="303"/>
      <c r="G1341" s="26"/>
      <c r="H1341" s="27"/>
    </row>
    <row r="1342" spans="1:8" ht="14" hidden="1" x14ac:dyDescent="0.2">
      <c r="A1342" s="192"/>
      <c r="B1342" s="194"/>
      <c r="C1342" s="302">
        <f t="shared" si="27"/>
        <v>0</v>
      </c>
      <c r="D1342" s="302"/>
      <c r="E1342" s="303"/>
      <c r="G1342" s="26"/>
      <c r="H1342" s="27"/>
    </row>
    <row r="1343" spans="1:8" ht="14" hidden="1" x14ac:dyDescent="0.2">
      <c r="A1343" s="192"/>
      <c r="B1343" s="194"/>
      <c r="C1343" s="302">
        <f t="shared" si="27"/>
        <v>0</v>
      </c>
      <c r="D1343" s="302"/>
      <c r="E1343" s="303"/>
      <c r="G1343" s="26"/>
      <c r="H1343" s="27"/>
    </row>
    <row r="1344" spans="1:8" ht="14" hidden="1" x14ac:dyDescent="0.2">
      <c r="A1344" s="192"/>
      <c r="B1344" s="194"/>
      <c r="C1344" s="302">
        <f t="shared" si="27"/>
        <v>0</v>
      </c>
      <c r="D1344" s="302"/>
      <c r="E1344" s="303"/>
      <c r="G1344" s="26"/>
      <c r="H1344" s="27"/>
    </row>
    <row r="1345" spans="1:8" ht="14" hidden="1" x14ac:dyDescent="0.2">
      <c r="A1345" s="192"/>
      <c r="B1345" s="194"/>
      <c r="C1345" s="302">
        <f t="shared" si="27"/>
        <v>0</v>
      </c>
      <c r="D1345" s="302"/>
      <c r="E1345" s="303"/>
      <c r="G1345" s="26"/>
      <c r="H1345" s="27"/>
    </row>
    <row r="1346" spans="1:8" ht="14" hidden="1" x14ac:dyDescent="0.2">
      <c r="A1346" s="192"/>
      <c r="B1346" s="194"/>
      <c r="C1346" s="302">
        <f t="shared" si="27"/>
        <v>0</v>
      </c>
      <c r="D1346" s="302"/>
      <c r="E1346" s="303"/>
      <c r="G1346" s="26"/>
      <c r="H1346" s="27"/>
    </row>
    <row r="1347" spans="1:8" ht="14" hidden="1" x14ac:dyDescent="0.2">
      <c r="A1347" s="192"/>
      <c r="B1347" s="194"/>
      <c r="C1347" s="302">
        <f t="shared" si="27"/>
        <v>0</v>
      </c>
      <c r="D1347" s="302"/>
      <c r="E1347" s="303"/>
      <c r="G1347" s="26"/>
      <c r="H1347" s="27"/>
    </row>
    <row r="1348" spans="1:8" ht="14" hidden="1" x14ac:dyDescent="0.2">
      <c r="A1348" s="192"/>
      <c r="B1348" s="194"/>
      <c r="C1348" s="302">
        <f t="shared" si="27"/>
        <v>0</v>
      </c>
      <c r="D1348" s="302"/>
      <c r="E1348" s="303"/>
      <c r="G1348" s="26"/>
      <c r="H1348" s="27"/>
    </row>
    <row r="1349" spans="1:8" ht="14" hidden="1" x14ac:dyDescent="0.2">
      <c r="A1349" s="192"/>
      <c r="B1349" s="193"/>
      <c r="C1349" s="302">
        <f t="shared" si="27"/>
        <v>0</v>
      </c>
      <c r="D1349" s="302"/>
      <c r="E1349" s="303"/>
      <c r="G1349" s="26"/>
      <c r="H1349" s="27"/>
    </row>
    <row r="1350" spans="1:8" ht="14" hidden="1" x14ac:dyDescent="0.2">
      <c r="A1350" s="224"/>
      <c r="B1350" s="225"/>
      <c r="C1350" s="248"/>
      <c r="D1350" s="249"/>
      <c r="E1350" s="250"/>
      <c r="G1350" s="26"/>
      <c r="H1350" s="27"/>
    </row>
    <row r="1351" spans="1:8" ht="14" hidden="1" x14ac:dyDescent="0.2">
      <c r="A1351" s="191"/>
      <c r="B1351" s="190"/>
      <c r="C1351" s="302">
        <f t="shared" ref="C1351:C1391" si="28">+G1351+H1351</f>
        <v>0</v>
      </c>
      <c r="D1351" s="302"/>
      <c r="E1351" s="303"/>
      <c r="G1351" s="26"/>
      <c r="H1351" s="27"/>
    </row>
    <row r="1352" spans="1:8" ht="14" hidden="1" x14ac:dyDescent="0.2">
      <c r="A1352" s="191"/>
      <c r="B1352" s="193"/>
      <c r="C1352" s="302">
        <f t="shared" si="28"/>
        <v>0</v>
      </c>
      <c r="D1352" s="302"/>
      <c r="E1352" s="303"/>
      <c r="G1352" s="26"/>
      <c r="H1352" s="27"/>
    </row>
    <row r="1353" spans="1:8" ht="14" hidden="1" x14ac:dyDescent="0.2">
      <c r="A1353" s="191"/>
      <c r="B1353" s="193"/>
      <c r="C1353" s="302">
        <f t="shared" si="28"/>
        <v>0</v>
      </c>
      <c r="D1353" s="302"/>
      <c r="E1353" s="303"/>
      <c r="G1353" s="26"/>
      <c r="H1353" s="27"/>
    </row>
    <row r="1354" spans="1:8" ht="14" hidden="1" x14ac:dyDescent="0.2">
      <c r="A1354" s="191"/>
      <c r="B1354" s="193"/>
      <c r="C1354" s="302">
        <f t="shared" si="28"/>
        <v>0</v>
      </c>
      <c r="D1354" s="302"/>
      <c r="E1354" s="303"/>
      <c r="G1354" s="26"/>
      <c r="H1354" s="27"/>
    </row>
    <row r="1355" spans="1:8" ht="14" hidden="1" x14ac:dyDescent="0.2">
      <c r="A1355" s="191"/>
      <c r="B1355" s="193"/>
      <c r="C1355" s="302">
        <f t="shared" si="28"/>
        <v>0</v>
      </c>
      <c r="D1355" s="302"/>
      <c r="E1355" s="303"/>
      <c r="G1355" s="26"/>
      <c r="H1355" s="27"/>
    </row>
    <row r="1356" spans="1:8" ht="14" hidden="1" x14ac:dyDescent="0.2">
      <c r="A1356" s="191"/>
      <c r="B1356" s="193"/>
      <c r="C1356" s="302">
        <f t="shared" si="28"/>
        <v>0</v>
      </c>
      <c r="D1356" s="302"/>
      <c r="E1356" s="303"/>
      <c r="G1356" s="26"/>
      <c r="H1356" s="27"/>
    </row>
    <row r="1357" spans="1:8" ht="14" hidden="1" x14ac:dyDescent="0.2">
      <c r="A1357" s="191"/>
      <c r="B1357" s="193"/>
      <c r="C1357" s="302">
        <f t="shared" si="28"/>
        <v>0</v>
      </c>
      <c r="D1357" s="302"/>
      <c r="E1357" s="303"/>
      <c r="G1357" s="26"/>
      <c r="H1357" s="27"/>
    </row>
    <row r="1358" spans="1:8" ht="14" hidden="1" x14ac:dyDescent="0.2">
      <c r="A1358" s="192"/>
      <c r="B1358" s="194"/>
      <c r="C1358" s="302">
        <f t="shared" si="28"/>
        <v>0</v>
      </c>
      <c r="D1358" s="302"/>
      <c r="E1358" s="303"/>
      <c r="G1358" s="26"/>
      <c r="H1358" s="27"/>
    </row>
    <row r="1359" spans="1:8" ht="14" hidden="1" x14ac:dyDescent="0.2">
      <c r="A1359" s="192"/>
      <c r="B1359" s="194"/>
      <c r="C1359" s="302">
        <f t="shared" si="28"/>
        <v>0</v>
      </c>
      <c r="D1359" s="302"/>
      <c r="E1359" s="303"/>
      <c r="G1359" s="26"/>
      <c r="H1359" s="27"/>
    </row>
    <row r="1360" spans="1:8" ht="14" hidden="1" x14ac:dyDescent="0.2">
      <c r="A1360" s="192"/>
      <c r="B1360" s="194"/>
      <c r="C1360" s="302">
        <f t="shared" si="28"/>
        <v>0</v>
      </c>
      <c r="D1360" s="302"/>
      <c r="E1360" s="303"/>
      <c r="G1360" s="26"/>
      <c r="H1360" s="27"/>
    </row>
    <row r="1361" spans="1:8" ht="14" hidden="1" x14ac:dyDescent="0.2">
      <c r="A1361" s="192"/>
      <c r="B1361" s="194"/>
      <c r="C1361" s="302">
        <f t="shared" si="28"/>
        <v>0</v>
      </c>
      <c r="D1361" s="302"/>
      <c r="E1361" s="303"/>
      <c r="G1361" s="26"/>
      <c r="H1361" s="27"/>
    </row>
    <row r="1362" spans="1:8" ht="14" hidden="1" x14ac:dyDescent="0.2">
      <c r="A1362" s="192"/>
      <c r="B1362" s="194"/>
      <c r="C1362" s="302">
        <f t="shared" si="28"/>
        <v>0</v>
      </c>
      <c r="D1362" s="302"/>
      <c r="E1362" s="303"/>
      <c r="G1362" s="26"/>
      <c r="H1362" s="27"/>
    </row>
    <row r="1363" spans="1:8" ht="14" hidden="1" x14ac:dyDescent="0.2">
      <c r="A1363" s="192"/>
      <c r="B1363" s="194"/>
      <c r="C1363" s="302">
        <f t="shared" si="28"/>
        <v>0</v>
      </c>
      <c r="D1363" s="302"/>
      <c r="E1363" s="303"/>
      <c r="G1363" s="26"/>
      <c r="H1363" s="27"/>
    </row>
    <row r="1364" spans="1:8" ht="14" hidden="1" x14ac:dyDescent="0.2">
      <c r="A1364" s="192"/>
      <c r="B1364" s="194"/>
      <c r="C1364" s="302">
        <f t="shared" si="28"/>
        <v>0</v>
      </c>
      <c r="D1364" s="302"/>
      <c r="E1364" s="303"/>
      <c r="G1364" s="26"/>
      <c r="H1364" s="27"/>
    </row>
    <row r="1365" spans="1:8" ht="14" hidden="1" x14ac:dyDescent="0.2">
      <c r="A1365" s="192"/>
      <c r="B1365" s="194"/>
      <c r="C1365" s="302">
        <f t="shared" si="28"/>
        <v>0</v>
      </c>
      <c r="D1365" s="302"/>
      <c r="E1365" s="303"/>
      <c r="G1365" s="26"/>
      <c r="H1365" s="27"/>
    </row>
    <row r="1366" spans="1:8" ht="14" hidden="1" x14ac:dyDescent="0.2">
      <c r="A1366" s="192"/>
      <c r="B1366" s="194"/>
      <c r="C1366" s="302">
        <f t="shared" si="28"/>
        <v>0</v>
      </c>
      <c r="D1366" s="302"/>
      <c r="E1366" s="303"/>
      <c r="G1366" s="26"/>
      <c r="H1366" s="27"/>
    </row>
    <row r="1367" spans="1:8" ht="14" hidden="1" x14ac:dyDescent="0.2">
      <c r="A1367" s="192"/>
      <c r="B1367" s="194"/>
      <c r="C1367" s="302">
        <f t="shared" si="28"/>
        <v>0</v>
      </c>
      <c r="D1367" s="302"/>
      <c r="E1367" s="303"/>
      <c r="G1367" s="26"/>
      <c r="H1367" s="27"/>
    </row>
    <row r="1368" spans="1:8" ht="14" hidden="1" x14ac:dyDescent="0.2">
      <c r="A1368" s="192"/>
      <c r="B1368" s="194"/>
      <c r="C1368" s="302">
        <f t="shared" si="28"/>
        <v>0</v>
      </c>
      <c r="D1368" s="302"/>
      <c r="E1368" s="303"/>
      <c r="G1368" s="26"/>
      <c r="H1368" s="27"/>
    </row>
    <row r="1369" spans="1:8" ht="14" hidden="1" x14ac:dyDescent="0.2">
      <c r="A1369" s="192"/>
      <c r="B1369" s="194"/>
      <c r="C1369" s="302">
        <f t="shared" si="28"/>
        <v>0</v>
      </c>
      <c r="D1369" s="302"/>
      <c r="E1369" s="303"/>
      <c r="G1369" s="26"/>
      <c r="H1369" s="27"/>
    </row>
    <row r="1370" spans="1:8" ht="14" hidden="1" x14ac:dyDescent="0.2">
      <c r="A1370" s="192"/>
      <c r="B1370" s="194"/>
      <c r="C1370" s="302">
        <f t="shared" si="28"/>
        <v>0</v>
      </c>
      <c r="D1370" s="302"/>
      <c r="E1370" s="303"/>
      <c r="G1370" s="26"/>
      <c r="H1370" s="27"/>
    </row>
    <row r="1371" spans="1:8" ht="14" hidden="1" x14ac:dyDescent="0.2">
      <c r="A1371" s="192"/>
      <c r="B1371" s="194"/>
      <c r="C1371" s="302">
        <f t="shared" si="28"/>
        <v>0</v>
      </c>
      <c r="D1371" s="302"/>
      <c r="E1371" s="303"/>
      <c r="G1371" s="26"/>
      <c r="H1371" s="27"/>
    </row>
    <row r="1372" spans="1:8" ht="14" hidden="1" x14ac:dyDescent="0.2">
      <c r="A1372" s="192"/>
      <c r="B1372" s="194"/>
      <c r="C1372" s="302">
        <f t="shared" si="28"/>
        <v>0</v>
      </c>
      <c r="D1372" s="302"/>
      <c r="E1372" s="303"/>
      <c r="G1372" s="26"/>
      <c r="H1372" s="27"/>
    </row>
    <row r="1373" spans="1:8" ht="14" hidden="1" x14ac:dyDescent="0.2">
      <c r="A1373" s="192"/>
      <c r="B1373" s="194"/>
      <c r="C1373" s="302">
        <f t="shared" si="28"/>
        <v>0</v>
      </c>
      <c r="D1373" s="302"/>
      <c r="E1373" s="303"/>
      <c r="G1373" s="26"/>
      <c r="H1373" s="27"/>
    </row>
    <row r="1374" spans="1:8" ht="14" hidden="1" x14ac:dyDescent="0.2">
      <c r="A1374" s="192"/>
      <c r="B1374" s="194"/>
      <c r="C1374" s="302">
        <f t="shared" si="28"/>
        <v>0</v>
      </c>
      <c r="D1374" s="302"/>
      <c r="E1374" s="303"/>
      <c r="G1374" s="26"/>
      <c r="H1374" s="27"/>
    </row>
    <row r="1375" spans="1:8" ht="14" hidden="1" x14ac:dyDescent="0.2">
      <c r="A1375" s="192"/>
      <c r="B1375" s="194"/>
      <c r="C1375" s="302">
        <f t="shared" si="28"/>
        <v>0</v>
      </c>
      <c r="D1375" s="302"/>
      <c r="E1375" s="303"/>
      <c r="G1375" s="26"/>
      <c r="H1375" s="27"/>
    </row>
    <row r="1376" spans="1:8" ht="14" hidden="1" x14ac:dyDescent="0.2">
      <c r="A1376" s="192"/>
      <c r="B1376" s="194"/>
      <c r="C1376" s="302">
        <f t="shared" si="28"/>
        <v>0</v>
      </c>
      <c r="D1376" s="302"/>
      <c r="E1376" s="303"/>
      <c r="G1376" s="26"/>
      <c r="H1376" s="27"/>
    </row>
    <row r="1377" spans="1:8" ht="14" hidden="1" x14ac:dyDescent="0.2">
      <c r="A1377" s="192"/>
      <c r="B1377" s="194"/>
      <c r="C1377" s="302">
        <f t="shared" si="28"/>
        <v>0</v>
      </c>
      <c r="D1377" s="302"/>
      <c r="E1377" s="303"/>
      <c r="G1377" s="26"/>
      <c r="H1377" s="27"/>
    </row>
    <row r="1378" spans="1:8" ht="14" hidden="1" x14ac:dyDescent="0.2">
      <c r="A1378" s="192"/>
      <c r="B1378" s="194"/>
      <c r="C1378" s="302">
        <f t="shared" si="28"/>
        <v>0</v>
      </c>
      <c r="D1378" s="302"/>
      <c r="E1378" s="303"/>
      <c r="G1378" s="26"/>
      <c r="H1378" s="27"/>
    </row>
    <row r="1379" spans="1:8" ht="14" hidden="1" x14ac:dyDescent="0.2">
      <c r="A1379" s="192"/>
      <c r="B1379" s="194"/>
      <c r="C1379" s="302">
        <f t="shared" si="28"/>
        <v>0</v>
      </c>
      <c r="D1379" s="302"/>
      <c r="E1379" s="303"/>
      <c r="G1379" s="26"/>
      <c r="H1379" s="27"/>
    </row>
    <row r="1380" spans="1:8" ht="14" hidden="1" x14ac:dyDescent="0.2">
      <c r="A1380" s="192"/>
      <c r="B1380" s="194"/>
      <c r="C1380" s="302">
        <f t="shared" si="28"/>
        <v>0</v>
      </c>
      <c r="D1380" s="302"/>
      <c r="E1380" s="303"/>
      <c r="G1380" s="26"/>
      <c r="H1380" s="27"/>
    </row>
    <row r="1381" spans="1:8" ht="14" hidden="1" x14ac:dyDescent="0.2">
      <c r="A1381" s="192"/>
      <c r="B1381" s="194"/>
      <c r="C1381" s="302">
        <f t="shared" si="28"/>
        <v>0</v>
      </c>
      <c r="D1381" s="302"/>
      <c r="E1381" s="303"/>
      <c r="G1381" s="26"/>
      <c r="H1381" s="27"/>
    </row>
    <row r="1382" spans="1:8" ht="14" hidden="1" x14ac:dyDescent="0.2">
      <c r="A1382" s="192"/>
      <c r="B1382" s="194"/>
      <c r="C1382" s="302">
        <f t="shared" si="28"/>
        <v>0</v>
      </c>
      <c r="D1382" s="302"/>
      <c r="E1382" s="303"/>
      <c r="G1382" s="26"/>
      <c r="H1382" s="27"/>
    </row>
    <row r="1383" spans="1:8" ht="14" hidden="1" x14ac:dyDescent="0.2">
      <c r="A1383" s="192"/>
      <c r="B1383" s="194"/>
      <c r="C1383" s="302">
        <f t="shared" si="28"/>
        <v>0</v>
      </c>
      <c r="D1383" s="302"/>
      <c r="E1383" s="303"/>
      <c r="G1383" s="26"/>
      <c r="H1383" s="27"/>
    </row>
    <row r="1384" spans="1:8" ht="14" hidden="1" x14ac:dyDescent="0.2">
      <c r="A1384" s="192"/>
      <c r="B1384" s="194"/>
      <c r="C1384" s="302">
        <f t="shared" si="28"/>
        <v>0</v>
      </c>
      <c r="D1384" s="302"/>
      <c r="E1384" s="303"/>
      <c r="G1384" s="26"/>
      <c r="H1384" s="27"/>
    </row>
    <row r="1385" spans="1:8" ht="14" hidden="1" x14ac:dyDescent="0.2">
      <c r="A1385" s="192"/>
      <c r="B1385" s="194"/>
      <c r="C1385" s="302">
        <f t="shared" si="28"/>
        <v>0</v>
      </c>
      <c r="D1385" s="302"/>
      <c r="E1385" s="303"/>
      <c r="G1385" s="26"/>
      <c r="H1385" s="27"/>
    </row>
    <row r="1386" spans="1:8" ht="14" hidden="1" x14ac:dyDescent="0.2">
      <c r="A1386" s="192"/>
      <c r="B1386" s="194"/>
      <c r="C1386" s="302">
        <f t="shared" si="28"/>
        <v>0</v>
      </c>
      <c r="D1386" s="302"/>
      <c r="E1386" s="303"/>
      <c r="G1386" s="26"/>
      <c r="H1386" s="27"/>
    </row>
    <row r="1387" spans="1:8" ht="14" hidden="1" x14ac:dyDescent="0.2">
      <c r="A1387" s="192"/>
      <c r="B1387" s="194"/>
      <c r="C1387" s="302">
        <f t="shared" si="28"/>
        <v>0</v>
      </c>
      <c r="D1387" s="302"/>
      <c r="E1387" s="303"/>
      <c r="G1387" s="26"/>
      <c r="H1387" s="27"/>
    </row>
    <row r="1388" spans="1:8" ht="14" hidden="1" x14ac:dyDescent="0.2">
      <c r="A1388" s="192"/>
      <c r="B1388" s="194"/>
      <c r="C1388" s="302">
        <f t="shared" si="28"/>
        <v>0</v>
      </c>
      <c r="D1388" s="302"/>
      <c r="E1388" s="303"/>
      <c r="G1388" s="26"/>
      <c r="H1388" s="27"/>
    </row>
    <row r="1389" spans="1:8" ht="14" hidden="1" x14ac:dyDescent="0.2">
      <c r="A1389" s="192"/>
      <c r="B1389" s="194"/>
      <c r="C1389" s="302">
        <f t="shared" si="28"/>
        <v>0</v>
      </c>
      <c r="D1389" s="302"/>
      <c r="E1389" s="303"/>
      <c r="G1389" s="26"/>
      <c r="H1389" s="27"/>
    </row>
    <row r="1390" spans="1:8" ht="14" hidden="1" x14ac:dyDescent="0.2">
      <c r="A1390" s="192"/>
      <c r="B1390" s="194"/>
      <c r="C1390" s="302">
        <f t="shared" si="28"/>
        <v>0</v>
      </c>
      <c r="D1390" s="302"/>
      <c r="E1390" s="303"/>
      <c r="G1390" s="26"/>
      <c r="H1390" s="27"/>
    </row>
    <row r="1391" spans="1:8" ht="14" hidden="1" x14ac:dyDescent="0.2">
      <c r="A1391" s="192"/>
      <c r="B1391" s="193"/>
      <c r="C1391" s="302">
        <f t="shared" si="28"/>
        <v>0</v>
      </c>
      <c r="D1391" s="302"/>
      <c r="E1391" s="303"/>
      <c r="G1391" s="26"/>
      <c r="H1391" s="27"/>
    </row>
    <row r="1392" spans="1:8" ht="14" hidden="1" x14ac:dyDescent="0.2">
      <c r="A1392" s="224"/>
      <c r="B1392" s="225"/>
      <c r="C1392" s="248"/>
      <c r="D1392" s="249"/>
      <c r="E1392" s="250"/>
      <c r="G1392" s="26"/>
      <c r="H1392" s="27"/>
    </row>
    <row r="1393" spans="1:8" ht="14" hidden="1" x14ac:dyDescent="0.2">
      <c r="A1393" s="191"/>
      <c r="B1393" s="190"/>
      <c r="C1393" s="302">
        <f t="shared" ref="C1393:C1433" si="29">+G1393+H1393</f>
        <v>0</v>
      </c>
      <c r="D1393" s="302"/>
      <c r="E1393" s="303"/>
      <c r="G1393" s="26"/>
      <c r="H1393" s="27"/>
    </row>
    <row r="1394" spans="1:8" ht="14" hidden="1" x14ac:dyDescent="0.2">
      <c r="A1394" s="191"/>
      <c r="B1394" s="193"/>
      <c r="C1394" s="302">
        <f t="shared" si="29"/>
        <v>0</v>
      </c>
      <c r="D1394" s="302"/>
      <c r="E1394" s="303"/>
      <c r="G1394" s="26"/>
      <c r="H1394" s="27"/>
    </row>
    <row r="1395" spans="1:8" ht="14" hidden="1" x14ac:dyDescent="0.2">
      <c r="A1395" s="191"/>
      <c r="B1395" s="193"/>
      <c r="C1395" s="302">
        <f t="shared" si="29"/>
        <v>0</v>
      </c>
      <c r="D1395" s="302"/>
      <c r="E1395" s="303"/>
      <c r="G1395" s="26"/>
      <c r="H1395" s="27"/>
    </row>
    <row r="1396" spans="1:8" ht="14" hidden="1" x14ac:dyDescent="0.2">
      <c r="A1396" s="191"/>
      <c r="B1396" s="193"/>
      <c r="C1396" s="302">
        <f t="shared" si="29"/>
        <v>0</v>
      </c>
      <c r="D1396" s="302"/>
      <c r="E1396" s="303"/>
      <c r="G1396" s="26"/>
      <c r="H1396" s="27"/>
    </row>
    <row r="1397" spans="1:8" ht="14" hidden="1" x14ac:dyDescent="0.2">
      <c r="A1397" s="191"/>
      <c r="B1397" s="193"/>
      <c r="C1397" s="302">
        <f t="shared" si="29"/>
        <v>0</v>
      </c>
      <c r="D1397" s="302"/>
      <c r="E1397" s="303"/>
      <c r="G1397" s="26"/>
      <c r="H1397" s="27"/>
    </row>
    <row r="1398" spans="1:8" ht="14" hidden="1" x14ac:dyDescent="0.2">
      <c r="A1398" s="191"/>
      <c r="B1398" s="193"/>
      <c r="C1398" s="302">
        <f t="shared" si="29"/>
        <v>0</v>
      </c>
      <c r="D1398" s="302"/>
      <c r="E1398" s="303"/>
      <c r="G1398" s="26"/>
      <c r="H1398" s="27"/>
    </row>
    <row r="1399" spans="1:8" ht="14" hidden="1" x14ac:dyDescent="0.2">
      <c r="A1399" s="191"/>
      <c r="B1399" s="193"/>
      <c r="C1399" s="302">
        <f t="shared" si="29"/>
        <v>0</v>
      </c>
      <c r="D1399" s="302"/>
      <c r="E1399" s="303"/>
      <c r="G1399" s="26"/>
      <c r="H1399" s="27"/>
    </row>
    <row r="1400" spans="1:8" ht="14" hidden="1" x14ac:dyDescent="0.2">
      <c r="A1400" s="192"/>
      <c r="B1400" s="194"/>
      <c r="C1400" s="302">
        <f t="shared" si="29"/>
        <v>0</v>
      </c>
      <c r="D1400" s="302"/>
      <c r="E1400" s="303"/>
      <c r="G1400" s="26"/>
      <c r="H1400" s="27"/>
    </row>
    <row r="1401" spans="1:8" ht="14" hidden="1" x14ac:dyDescent="0.2">
      <c r="A1401" s="192"/>
      <c r="B1401" s="194"/>
      <c r="C1401" s="302">
        <f t="shared" si="29"/>
        <v>0</v>
      </c>
      <c r="D1401" s="302"/>
      <c r="E1401" s="303"/>
      <c r="G1401" s="26"/>
      <c r="H1401" s="27"/>
    </row>
    <row r="1402" spans="1:8" ht="14" hidden="1" x14ac:dyDescent="0.2">
      <c r="A1402" s="192"/>
      <c r="B1402" s="194"/>
      <c r="C1402" s="302">
        <f t="shared" si="29"/>
        <v>0</v>
      </c>
      <c r="D1402" s="302"/>
      <c r="E1402" s="303"/>
      <c r="G1402" s="26"/>
      <c r="H1402" s="27"/>
    </row>
    <row r="1403" spans="1:8" ht="14" hidden="1" x14ac:dyDescent="0.2">
      <c r="A1403" s="192"/>
      <c r="B1403" s="194"/>
      <c r="C1403" s="302">
        <f t="shared" si="29"/>
        <v>0</v>
      </c>
      <c r="D1403" s="302"/>
      <c r="E1403" s="303"/>
      <c r="G1403" s="26"/>
      <c r="H1403" s="27"/>
    </row>
    <row r="1404" spans="1:8" ht="14" hidden="1" x14ac:dyDescent="0.2">
      <c r="A1404" s="192"/>
      <c r="B1404" s="194"/>
      <c r="C1404" s="302">
        <f t="shared" si="29"/>
        <v>0</v>
      </c>
      <c r="D1404" s="302"/>
      <c r="E1404" s="303"/>
      <c r="G1404" s="26"/>
      <c r="H1404" s="27"/>
    </row>
    <row r="1405" spans="1:8" ht="14" hidden="1" x14ac:dyDescent="0.2">
      <c r="A1405" s="192"/>
      <c r="B1405" s="194"/>
      <c r="C1405" s="302">
        <f t="shared" si="29"/>
        <v>0</v>
      </c>
      <c r="D1405" s="302"/>
      <c r="E1405" s="303"/>
      <c r="G1405" s="26"/>
      <c r="H1405" s="27"/>
    </row>
    <row r="1406" spans="1:8" ht="14" hidden="1" x14ac:dyDescent="0.2">
      <c r="A1406" s="192"/>
      <c r="B1406" s="194"/>
      <c r="C1406" s="302">
        <f t="shared" si="29"/>
        <v>0</v>
      </c>
      <c r="D1406" s="302"/>
      <c r="E1406" s="303"/>
      <c r="G1406" s="26"/>
      <c r="H1406" s="27"/>
    </row>
    <row r="1407" spans="1:8" ht="14" hidden="1" x14ac:dyDescent="0.2">
      <c r="A1407" s="192"/>
      <c r="B1407" s="194"/>
      <c r="C1407" s="302">
        <f t="shared" si="29"/>
        <v>0</v>
      </c>
      <c r="D1407" s="302"/>
      <c r="E1407" s="303"/>
      <c r="G1407" s="26"/>
      <c r="H1407" s="27"/>
    </row>
    <row r="1408" spans="1:8" ht="14" hidden="1" x14ac:dyDescent="0.2">
      <c r="A1408" s="192"/>
      <c r="B1408" s="194"/>
      <c r="C1408" s="302">
        <f t="shared" si="29"/>
        <v>0</v>
      </c>
      <c r="D1408" s="302"/>
      <c r="E1408" s="303"/>
      <c r="G1408" s="26"/>
      <c r="H1408" s="27"/>
    </row>
    <row r="1409" spans="1:8" ht="14" hidden="1" x14ac:dyDescent="0.2">
      <c r="A1409" s="192"/>
      <c r="B1409" s="194"/>
      <c r="C1409" s="302">
        <f t="shared" si="29"/>
        <v>0</v>
      </c>
      <c r="D1409" s="302"/>
      <c r="E1409" s="303"/>
      <c r="G1409" s="26"/>
      <c r="H1409" s="27"/>
    </row>
    <row r="1410" spans="1:8" ht="14" hidden="1" x14ac:dyDescent="0.2">
      <c r="A1410" s="192"/>
      <c r="B1410" s="194"/>
      <c r="C1410" s="302">
        <f t="shared" si="29"/>
        <v>0</v>
      </c>
      <c r="D1410" s="302"/>
      <c r="E1410" s="303"/>
      <c r="G1410" s="26"/>
      <c r="H1410" s="27"/>
    </row>
    <row r="1411" spans="1:8" ht="14" hidden="1" x14ac:dyDescent="0.2">
      <c r="A1411" s="192"/>
      <c r="B1411" s="194"/>
      <c r="C1411" s="302">
        <f t="shared" si="29"/>
        <v>0</v>
      </c>
      <c r="D1411" s="302"/>
      <c r="E1411" s="303"/>
      <c r="G1411" s="26"/>
      <c r="H1411" s="27"/>
    </row>
    <row r="1412" spans="1:8" ht="14" hidden="1" x14ac:dyDescent="0.2">
      <c r="A1412" s="192"/>
      <c r="B1412" s="194"/>
      <c r="C1412" s="302">
        <f t="shared" si="29"/>
        <v>0</v>
      </c>
      <c r="D1412" s="302"/>
      <c r="E1412" s="303"/>
      <c r="G1412" s="26"/>
      <c r="H1412" s="27"/>
    </row>
    <row r="1413" spans="1:8" ht="14" hidden="1" x14ac:dyDescent="0.2">
      <c r="A1413" s="192"/>
      <c r="B1413" s="194"/>
      <c r="C1413" s="302">
        <f t="shared" si="29"/>
        <v>0</v>
      </c>
      <c r="D1413" s="302"/>
      <c r="E1413" s="303"/>
      <c r="G1413" s="26"/>
      <c r="H1413" s="27"/>
    </row>
    <row r="1414" spans="1:8" ht="14" hidden="1" x14ac:dyDescent="0.2">
      <c r="A1414" s="192"/>
      <c r="B1414" s="194"/>
      <c r="C1414" s="302">
        <f t="shared" si="29"/>
        <v>0</v>
      </c>
      <c r="D1414" s="302"/>
      <c r="E1414" s="303"/>
      <c r="G1414" s="26"/>
      <c r="H1414" s="27"/>
    </row>
    <row r="1415" spans="1:8" ht="14" hidden="1" x14ac:dyDescent="0.2">
      <c r="A1415" s="192"/>
      <c r="B1415" s="194"/>
      <c r="C1415" s="302">
        <f t="shared" si="29"/>
        <v>0</v>
      </c>
      <c r="D1415" s="302"/>
      <c r="E1415" s="303"/>
      <c r="G1415" s="26"/>
      <c r="H1415" s="27"/>
    </row>
    <row r="1416" spans="1:8" ht="14" hidden="1" x14ac:dyDescent="0.2">
      <c r="A1416" s="192"/>
      <c r="B1416" s="194"/>
      <c r="C1416" s="302">
        <f t="shared" si="29"/>
        <v>0</v>
      </c>
      <c r="D1416" s="302"/>
      <c r="E1416" s="303"/>
      <c r="G1416" s="26"/>
      <c r="H1416" s="27"/>
    </row>
    <row r="1417" spans="1:8" ht="14" hidden="1" x14ac:dyDescent="0.2">
      <c r="A1417" s="192"/>
      <c r="B1417" s="194"/>
      <c r="C1417" s="302">
        <f t="shared" si="29"/>
        <v>0</v>
      </c>
      <c r="D1417" s="302"/>
      <c r="E1417" s="303"/>
      <c r="G1417" s="26"/>
      <c r="H1417" s="27"/>
    </row>
    <row r="1418" spans="1:8" ht="14" hidden="1" x14ac:dyDescent="0.2">
      <c r="A1418" s="192"/>
      <c r="B1418" s="194"/>
      <c r="C1418" s="302">
        <f t="shared" si="29"/>
        <v>0</v>
      </c>
      <c r="D1418" s="302"/>
      <c r="E1418" s="303"/>
      <c r="G1418" s="26"/>
      <c r="H1418" s="27"/>
    </row>
    <row r="1419" spans="1:8" ht="14" hidden="1" x14ac:dyDescent="0.2">
      <c r="A1419" s="192"/>
      <c r="B1419" s="194"/>
      <c r="C1419" s="302">
        <f t="shared" si="29"/>
        <v>0</v>
      </c>
      <c r="D1419" s="302"/>
      <c r="E1419" s="303"/>
      <c r="G1419" s="26"/>
      <c r="H1419" s="27"/>
    </row>
    <row r="1420" spans="1:8" ht="14" hidden="1" x14ac:dyDescent="0.2">
      <c r="A1420" s="192"/>
      <c r="B1420" s="194"/>
      <c r="C1420" s="302">
        <f t="shared" si="29"/>
        <v>0</v>
      </c>
      <c r="D1420" s="302"/>
      <c r="E1420" s="303"/>
      <c r="G1420" s="26"/>
      <c r="H1420" s="27"/>
    </row>
    <row r="1421" spans="1:8" ht="14" hidden="1" x14ac:dyDescent="0.2">
      <c r="A1421" s="192"/>
      <c r="B1421" s="194"/>
      <c r="C1421" s="302">
        <f t="shared" si="29"/>
        <v>0</v>
      </c>
      <c r="D1421" s="302"/>
      <c r="E1421" s="303"/>
      <c r="G1421" s="26"/>
      <c r="H1421" s="27"/>
    </row>
    <row r="1422" spans="1:8" ht="14" hidden="1" x14ac:dyDescent="0.2">
      <c r="A1422" s="192"/>
      <c r="B1422" s="194"/>
      <c r="C1422" s="302">
        <f t="shared" si="29"/>
        <v>0</v>
      </c>
      <c r="D1422" s="302"/>
      <c r="E1422" s="303"/>
      <c r="G1422" s="26"/>
      <c r="H1422" s="27"/>
    </row>
    <row r="1423" spans="1:8" ht="14" hidden="1" x14ac:dyDescent="0.2">
      <c r="A1423" s="192"/>
      <c r="B1423" s="194"/>
      <c r="C1423" s="302">
        <f t="shared" si="29"/>
        <v>0</v>
      </c>
      <c r="D1423" s="302"/>
      <c r="E1423" s="303"/>
      <c r="G1423" s="26"/>
      <c r="H1423" s="27"/>
    </row>
    <row r="1424" spans="1:8" ht="14" hidden="1" x14ac:dyDescent="0.2">
      <c r="A1424" s="192"/>
      <c r="B1424" s="194"/>
      <c r="C1424" s="302">
        <f t="shared" si="29"/>
        <v>0</v>
      </c>
      <c r="D1424" s="302"/>
      <c r="E1424" s="303"/>
      <c r="G1424" s="26"/>
      <c r="H1424" s="27"/>
    </row>
    <row r="1425" spans="1:8" ht="14" hidden="1" x14ac:dyDescent="0.2">
      <c r="A1425" s="192"/>
      <c r="B1425" s="194"/>
      <c r="C1425" s="302">
        <f t="shared" si="29"/>
        <v>0</v>
      </c>
      <c r="D1425" s="302"/>
      <c r="E1425" s="303"/>
      <c r="G1425" s="26"/>
      <c r="H1425" s="27"/>
    </row>
    <row r="1426" spans="1:8" ht="14" hidden="1" x14ac:dyDescent="0.2">
      <c r="A1426" s="192"/>
      <c r="B1426" s="194"/>
      <c r="C1426" s="302">
        <f t="shared" si="29"/>
        <v>0</v>
      </c>
      <c r="D1426" s="302"/>
      <c r="E1426" s="303"/>
      <c r="G1426" s="26"/>
      <c r="H1426" s="27"/>
    </row>
    <row r="1427" spans="1:8" ht="14" hidden="1" x14ac:dyDescent="0.2">
      <c r="A1427" s="192"/>
      <c r="B1427" s="194"/>
      <c r="C1427" s="302">
        <f t="shared" si="29"/>
        <v>0</v>
      </c>
      <c r="D1427" s="302"/>
      <c r="E1427" s="303"/>
      <c r="G1427" s="26"/>
      <c r="H1427" s="27"/>
    </row>
    <row r="1428" spans="1:8" ht="14" hidden="1" x14ac:dyDescent="0.2">
      <c r="A1428" s="192"/>
      <c r="B1428" s="194"/>
      <c r="C1428" s="302">
        <f t="shared" si="29"/>
        <v>0</v>
      </c>
      <c r="D1428" s="302"/>
      <c r="E1428" s="303"/>
      <c r="G1428" s="26"/>
      <c r="H1428" s="27"/>
    </row>
    <row r="1429" spans="1:8" ht="14" hidden="1" x14ac:dyDescent="0.2">
      <c r="A1429" s="192"/>
      <c r="B1429" s="194"/>
      <c r="C1429" s="302">
        <f t="shared" si="29"/>
        <v>0</v>
      </c>
      <c r="D1429" s="302"/>
      <c r="E1429" s="303"/>
      <c r="G1429" s="26"/>
      <c r="H1429" s="27"/>
    </row>
    <row r="1430" spans="1:8" ht="14" hidden="1" x14ac:dyDescent="0.2">
      <c r="A1430" s="192"/>
      <c r="B1430" s="194"/>
      <c r="C1430" s="302">
        <f t="shared" si="29"/>
        <v>0</v>
      </c>
      <c r="D1430" s="302"/>
      <c r="E1430" s="303"/>
      <c r="G1430" s="26"/>
      <c r="H1430" s="27"/>
    </row>
    <row r="1431" spans="1:8" ht="14" hidden="1" x14ac:dyDescent="0.2">
      <c r="A1431" s="192"/>
      <c r="B1431" s="194"/>
      <c r="C1431" s="302">
        <f t="shared" si="29"/>
        <v>0</v>
      </c>
      <c r="D1431" s="302"/>
      <c r="E1431" s="303"/>
      <c r="G1431" s="26"/>
      <c r="H1431" s="27"/>
    </row>
    <row r="1432" spans="1:8" ht="14" hidden="1" x14ac:dyDescent="0.2">
      <c r="A1432" s="192"/>
      <c r="B1432" s="194"/>
      <c r="C1432" s="302">
        <f t="shared" si="29"/>
        <v>0</v>
      </c>
      <c r="D1432" s="302"/>
      <c r="E1432" s="303"/>
      <c r="G1432" s="26"/>
      <c r="H1432" s="27"/>
    </row>
    <row r="1433" spans="1:8" ht="14" hidden="1" x14ac:dyDescent="0.2">
      <c r="A1433" s="192"/>
      <c r="B1433" s="193"/>
      <c r="C1433" s="302">
        <f t="shared" si="29"/>
        <v>0</v>
      </c>
      <c r="D1433" s="302"/>
      <c r="E1433" s="303"/>
      <c r="G1433" s="26"/>
      <c r="H1433" s="27"/>
    </row>
    <row r="1434" spans="1:8" ht="14" hidden="1" x14ac:dyDescent="0.2">
      <c r="A1434" s="224"/>
      <c r="B1434" s="225"/>
      <c r="C1434" s="248"/>
      <c r="D1434" s="249"/>
      <c r="E1434" s="250"/>
      <c r="G1434" s="26"/>
      <c r="H1434" s="27"/>
    </row>
    <row r="1435" spans="1:8" ht="14" hidden="1" x14ac:dyDescent="0.2">
      <c r="A1435" s="191"/>
      <c r="B1435" s="190"/>
      <c r="C1435" s="302">
        <f t="shared" ref="C1435:C1475" si="30">+G1435+H1435</f>
        <v>0</v>
      </c>
      <c r="D1435" s="302"/>
      <c r="E1435" s="303"/>
      <c r="G1435" s="26"/>
      <c r="H1435" s="27"/>
    </row>
    <row r="1436" spans="1:8" ht="14" hidden="1" x14ac:dyDescent="0.2">
      <c r="A1436" s="191"/>
      <c r="B1436" s="193"/>
      <c r="C1436" s="302">
        <f t="shared" si="30"/>
        <v>0</v>
      </c>
      <c r="D1436" s="302"/>
      <c r="E1436" s="303"/>
      <c r="G1436" s="26"/>
      <c r="H1436" s="27"/>
    </row>
    <row r="1437" spans="1:8" ht="14" hidden="1" x14ac:dyDescent="0.2">
      <c r="A1437" s="191"/>
      <c r="B1437" s="193"/>
      <c r="C1437" s="302">
        <f t="shared" si="30"/>
        <v>0</v>
      </c>
      <c r="D1437" s="302"/>
      <c r="E1437" s="303"/>
      <c r="G1437" s="26"/>
      <c r="H1437" s="27"/>
    </row>
    <row r="1438" spans="1:8" ht="14" hidden="1" x14ac:dyDescent="0.2">
      <c r="A1438" s="191"/>
      <c r="B1438" s="193"/>
      <c r="C1438" s="302">
        <f t="shared" si="30"/>
        <v>0</v>
      </c>
      <c r="D1438" s="302"/>
      <c r="E1438" s="303"/>
      <c r="G1438" s="26"/>
      <c r="H1438" s="27"/>
    </row>
    <row r="1439" spans="1:8" ht="14" hidden="1" x14ac:dyDescent="0.2">
      <c r="A1439" s="191"/>
      <c r="B1439" s="193"/>
      <c r="C1439" s="302">
        <f t="shared" si="30"/>
        <v>0</v>
      </c>
      <c r="D1439" s="302"/>
      <c r="E1439" s="303"/>
      <c r="G1439" s="26"/>
      <c r="H1439" s="27"/>
    </row>
    <row r="1440" spans="1:8" ht="14" hidden="1" x14ac:dyDescent="0.2">
      <c r="A1440" s="191"/>
      <c r="B1440" s="193"/>
      <c r="C1440" s="302">
        <f t="shared" si="30"/>
        <v>0</v>
      </c>
      <c r="D1440" s="302"/>
      <c r="E1440" s="303"/>
      <c r="G1440" s="26"/>
      <c r="H1440" s="27"/>
    </row>
    <row r="1441" spans="1:8" ht="14" hidden="1" x14ac:dyDescent="0.2">
      <c r="A1441" s="191"/>
      <c r="B1441" s="193"/>
      <c r="C1441" s="302">
        <f t="shared" si="30"/>
        <v>0</v>
      </c>
      <c r="D1441" s="302"/>
      <c r="E1441" s="303"/>
      <c r="G1441" s="26"/>
      <c r="H1441" s="27"/>
    </row>
    <row r="1442" spans="1:8" ht="14" hidden="1" x14ac:dyDescent="0.2">
      <c r="A1442" s="192"/>
      <c r="B1442" s="194"/>
      <c r="C1442" s="302">
        <f t="shared" si="30"/>
        <v>0</v>
      </c>
      <c r="D1442" s="302"/>
      <c r="E1442" s="303"/>
      <c r="G1442" s="26"/>
      <c r="H1442" s="27"/>
    </row>
    <row r="1443" spans="1:8" ht="14" hidden="1" x14ac:dyDescent="0.2">
      <c r="A1443" s="192"/>
      <c r="B1443" s="194"/>
      <c r="C1443" s="302">
        <f t="shared" si="30"/>
        <v>0</v>
      </c>
      <c r="D1443" s="302"/>
      <c r="E1443" s="303"/>
      <c r="G1443" s="26"/>
      <c r="H1443" s="27"/>
    </row>
    <row r="1444" spans="1:8" ht="14" hidden="1" x14ac:dyDescent="0.2">
      <c r="A1444" s="192"/>
      <c r="B1444" s="194"/>
      <c r="C1444" s="302">
        <f t="shared" si="30"/>
        <v>0</v>
      </c>
      <c r="D1444" s="302"/>
      <c r="E1444" s="303"/>
      <c r="G1444" s="26"/>
      <c r="H1444" s="27"/>
    </row>
    <row r="1445" spans="1:8" ht="14" hidden="1" x14ac:dyDescent="0.2">
      <c r="A1445" s="192"/>
      <c r="B1445" s="194"/>
      <c r="C1445" s="302">
        <f t="shared" si="30"/>
        <v>0</v>
      </c>
      <c r="D1445" s="302"/>
      <c r="E1445" s="303"/>
      <c r="G1445" s="26"/>
      <c r="H1445" s="27"/>
    </row>
    <row r="1446" spans="1:8" ht="14" hidden="1" x14ac:dyDescent="0.2">
      <c r="A1446" s="192"/>
      <c r="B1446" s="194"/>
      <c r="C1446" s="302">
        <f t="shared" si="30"/>
        <v>0</v>
      </c>
      <c r="D1446" s="302"/>
      <c r="E1446" s="303"/>
      <c r="G1446" s="26"/>
      <c r="H1446" s="27"/>
    </row>
    <row r="1447" spans="1:8" ht="14" hidden="1" x14ac:dyDescent="0.2">
      <c r="A1447" s="192"/>
      <c r="B1447" s="194"/>
      <c r="C1447" s="302">
        <f t="shared" si="30"/>
        <v>0</v>
      </c>
      <c r="D1447" s="302"/>
      <c r="E1447" s="303"/>
      <c r="G1447" s="26"/>
      <c r="H1447" s="27"/>
    </row>
    <row r="1448" spans="1:8" ht="14" hidden="1" x14ac:dyDescent="0.2">
      <c r="A1448" s="192"/>
      <c r="B1448" s="194"/>
      <c r="C1448" s="302">
        <f t="shared" si="30"/>
        <v>0</v>
      </c>
      <c r="D1448" s="302"/>
      <c r="E1448" s="303"/>
      <c r="G1448" s="26"/>
      <c r="H1448" s="27"/>
    </row>
    <row r="1449" spans="1:8" ht="14" hidden="1" x14ac:dyDescent="0.2">
      <c r="A1449" s="192"/>
      <c r="B1449" s="194"/>
      <c r="C1449" s="302">
        <f t="shared" si="30"/>
        <v>0</v>
      </c>
      <c r="D1449" s="302"/>
      <c r="E1449" s="303"/>
      <c r="G1449" s="26"/>
      <c r="H1449" s="27"/>
    </row>
    <row r="1450" spans="1:8" ht="14" hidden="1" x14ac:dyDescent="0.2">
      <c r="A1450" s="192"/>
      <c r="B1450" s="194"/>
      <c r="C1450" s="302">
        <f t="shared" si="30"/>
        <v>0</v>
      </c>
      <c r="D1450" s="302"/>
      <c r="E1450" s="303"/>
      <c r="G1450" s="26"/>
      <c r="H1450" s="27"/>
    </row>
    <row r="1451" spans="1:8" ht="14" hidden="1" x14ac:dyDescent="0.2">
      <c r="A1451" s="192"/>
      <c r="B1451" s="194"/>
      <c r="C1451" s="302">
        <f t="shared" si="30"/>
        <v>0</v>
      </c>
      <c r="D1451" s="302"/>
      <c r="E1451" s="303"/>
      <c r="G1451" s="26"/>
      <c r="H1451" s="27"/>
    </row>
    <row r="1452" spans="1:8" ht="14" hidden="1" x14ac:dyDescent="0.2">
      <c r="A1452" s="192"/>
      <c r="B1452" s="194"/>
      <c r="C1452" s="302">
        <f t="shared" si="30"/>
        <v>0</v>
      </c>
      <c r="D1452" s="302"/>
      <c r="E1452" s="303"/>
      <c r="G1452" s="26"/>
      <c r="H1452" s="27"/>
    </row>
    <row r="1453" spans="1:8" ht="14" hidden="1" x14ac:dyDescent="0.2">
      <c r="A1453" s="192"/>
      <c r="B1453" s="194"/>
      <c r="C1453" s="302">
        <f t="shared" si="30"/>
        <v>0</v>
      </c>
      <c r="D1453" s="302"/>
      <c r="E1453" s="303"/>
      <c r="G1453" s="26"/>
      <c r="H1453" s="27"/>
    </row>
    <row r="1454" spans="1:8" ht="14" hidden="1" x14ac:dyDescent="0.2">
      <c r="A1454" s="192"/>
      <c r="B1454" s="194"/>
      <c r="C1454" s="302">
        <f t="shared" si="30"/>
        <v>0</v>
      </c>
      <c r="D1454" s="302"/>
      <c r="E1454" s="303"/>
      <c r="G1454" s="26"/>
      <c r="H1454" s="27"/>
    </row>
    <row r="1455" spans="1:8" ht="14" hidden="1" x14ac:dyDescent="0.2">
      <c r="A1455" s="192"/>
      <c r="B1455" s="194"/>
      <c r="C1455" s="302">
        <f t="shared" si="30"/>
        <v>0</v>
      </c>
      <c r="D1455" s="302"/>
      <c r="E1455" s="303"/>
      <c r="G1455" s="26"/>
      <c r="H1455" s="27"/>
    </row>
    <row r="1456" spans="1:8" ht="14" hidden="1" x14ac:dyDescent="0.2">
      <c r="A1456" s="192"/>
      <c r="B1456" s="194"/>
      <c r="C1456" s="302">
        <f t="shared" si="30"/>
        <v>0</v>
      </c>
      <c r="D1456" s="302"/>
      <c r="E1456" s="303"/>
      <c r="G1456" s="26"/>
      <c r="H1456" s="27"/>
    </row>
    <row r="1457" spans="1:8" ht="14" hidden="1" x14ac:dyDescent="0.2">
      <c r="A1457" s="192"/>
      <c r="B1457" s="194"/>
      <c r="C1457" s="302">
        <f t="shared" si="30"/>
        <v>0</v>
      </c>
      <c r="D1457" s="302"/>
      <c r="E1457" s="303"/>
      <c r="G1457" s="26"/>
      <c r="H1457" s="27"/>
    </row>
    <row r="1458" spans="1:8" ht="14" hidden="1" x14ac:dyDescent="0.2">
      <c r="A1458" s="192"/>
      <c r="B1458" s="194"/>
      <c r="C1458" s="302">
        <f t="shared" si="30"/>
        <v>0</v>
      </c>
      <c r="D1458" s="302"/>
      <c r="E1458" s="303"/>
      <c r="G1458" s="26"/>
      <c r="H1458" s="27"/>
    </row>
    <row r="1459" spans="1:8" ht="14" hidden="1" x14ac:dyDescent="0.2">
      <c r="A1459" s="192"/>
      <c r="B1459" s="194"/>
      <c r="C1459" s="302">
        <f t="shared" si="30"/>
        <v>0</v>
      </c>
      <c r="D1459" s="302"/>
      <c r="E1459" s="303"/>
      <c r="G1459" s="26"/>
      <c r="H1459" s="27"/>
    </row>
    <row r="1460" spans="1:8" ht="14" hidden="1" x14ac:dyDescent="0.2">
      <c r="A1460" s="192"/>
      <c r="B1460" s="194"/>
      <c r="C1460" s="302">
        <f t="shared" si="30"/>
        <v>0</v>
      </c>
      <c r="D1460" s="302"/>
      <c r="E1460" s="303"/>
      <c r="G1460" s="26"/>
      <c r="H1460" s="27"/>
    </row>
    <row r="1461" spans="1:8" ht="14" hidden="1" x14ac:dyDescent="0.2">
      <c r="A1461" s="192"/>
      <c r="B1461" s="194"/>
      <c r="C1461" s="302">
        <f t="shared" si="30"/>
        <v>0</v>
      </c>
      <c r="D1461" s="302"/>
      <c r="E1461" s="303"/>
      <c r="G1461" s="26"/>
      <c r="H1461" s="27"/>
    </row>
    <row r="1462" spans="1:8" ht="14" hidden="1" x14ac:dyDescent="0.2">
      <c r="A1462" s="192"/>
      <c r="B1462" s="194"/>
      <c r="C1462" s="302">
        <f t="shared" si="30"/>
        <v>0</v>
      </c>
      <c r="D1462" s="302"/>
      <c r="E1462" s="303"/>
      <c r="G1462" s="26"/>
      <c r="H1462" s="27"/>
    </row>
    <row r="1463" spans="1:8" ht="14" hidden="1" x14ac:dyDescent="0.2">
      <c r="A1463" s="192"/>
      <c r="B1463" s="194"/>
      <c r="C1463" s="302">
        <f t="shared" si="30"/>
        <v>0</v>
      </c>
      <c r="D1463" s="302"/>
      <c r="E1463" s="303"/>
      <c r="G1463" s="26"/>
      <c r="H1463" s="27"/>
    </row>
    <row r="1464" spans="1:8" ht="14" hidden="1" x14ac:dyDescent="0.2">
      <c r="A1464" s="192"/>
      <c r="B1464" s="194"/>
      <c r="C1464" s="302">
        <f t="shared" si="30"/>
        <v>0</v>
      </c>
      <c r="D1464" s="302"/>
      <c r="E1464" s="303"/>
      <c r="G1464" s="26"/>
      <c r="H1464" s="27"/>
    </row>
    <row r="1465" spans="1:8" ht="14" hidden="1" x14ac:dyDescent="0.2">
      <c r="A1465" s="192"/>
      <c r="B1465" s="194"/>
      <c r="C1465" s="302">
        <f t="shared" si="30"/>
        <v>0</v>
      </c>
      <c r="D1465" s="302"/>
      <c r="E1465" s="303"/>
      <c r="G1465" s="26"/>
      <c r="H1465" s="27"/>
    </row>
    <row r="1466" spans="1:8" ht="14" hidden="1" x14ac:dyDescent="0.2">
      <c r="A1466" s="192"/>
      <c r="B1466" s="194"/>
      <c r="C1466" s="302">
        <f t="shared" si="30"/>
        <v>0</v>
      </c>
      <c r="D1466" s="302"/>
      <c r="E1466" s="303"/>
      <c r="G1466" s="26"/>
      <c r="H1466" s="27"/>
    </row>
    <row r="1467" spans="1:8" ht="14" hidden="1" x14ac:dyDescent="0.2">
      <c r="A1467" s="192"/>
      <c r="B1467" s="194"/>
      <c r="C1467" s="302">
        <f t="shared" si="30"/>
        <v>0</v>
      </c>
      <c r="D1467" s="302"/>
      <c r="E1467" s="303"/>
      <c r="G1467" s="26"/>
      <c r="H1467" s="27"/>
    </row>
    <row r="1468" spans="1:8" ht="14" hidden="1" x14ac:dyDescent="0.2">
      <c r="A1468" s="192"/>
      <c r="B1468" s="194"/>
      <c r="C1468" s="302">
        <f t="shared" si="30"/>
        <v>0</v>
      </c>
      <c r="D1468" s="302"/>
      <c r="E1468" s="303"/>
      <c r="G1468" s="26"/>
      <c r="H1468" s="27"/>
    </row>
    <row r="1469" spans="1:8" ht="14" hidden="1" x14ac:dyDescent="0.2">
      <c r="A1469" s="192"/>
      <c r="B1469" s="194"/>
      <c r="C1469" s="302">
        <f t="shared" si="30"/>
        <v>0</v>
      </c>
      <c r="D1469" s="302"/>
      <c r="E1469" s="303"/>
      <c r="G1469" s="26"/>
      <c r="H1469" s="27"/>
    </row>
    <row r="1470" spans="1:8" ht="14" hidden="1" x14ac:dyDescent="0.2">
      <c r="A1470" s="192"/>
      <c r="B1470" s="194"/>
      <c r="C1470" s="302">
        <f t="shared" si="30"/>
        <v>0</v>
      </c>
      <c r="D1470" s="302"/>
      <c r="E1470" s="303"/>
      <c r="G1470" s="26"/>
      <c r="H1470" s="27"/>
    </row>
    <row r="1471" spans="1:8" ht="14" hidden="1" x14ac:dyDescent="0.2">
      <c r="A1471" s="192"/>
      <c r="B1471" s="194"/>
      <c r="C1471" s="302">
        <f t="shared" si="30"/>
        <v>0</v>
      </c>
      <c r="D1471" s="302"/>
      <c r="E1471" s="303"/>
      <c r="G1471" s="26"/>
      <c r="H1471" s="27"/>
    </row>
    <row r="1472" spans="1:8" ht="14" hidden="1" x14ac:dyDescent="0.2">
      <c r="A1472" s="192"/>
      <c r="B1472" s="194"/>
      <c r="C1472" s="302">
        <f t="shared" si="30"/>
        <v>0</v>
      </c>
      <c r="D1472" s="302"/>
      <c r="E1472" s="303"/>
      <c r="G1472" s="26"/>
      <c r="H1472" s="27"/>
    </row>
    <row r="1473" spans="1:8" ht="14" hidden="1" x14ac:dyDescent="0.2">
      <c r="A1473" s="192"/>
      <c r="B1473" s="194"/>
      <c r="C1473" s="302">
        <f t="shared" si="30"/>
        <v>0</v>
      </c>
      <c r="D1473" s="302"/>
      <c r="E1473" s="303"/>
      <c r="G1473" s="26"/>
      <c r="H1473" s="27"/>
    </row>
    <row r="1474" spans="1:8" ht="14" hidden="1" x14ac:dyDescent="0.2">
      <c r="A1474" s="192"/>
      <c r="B1474" s="194"/>
      <c r="C1474" s="302">
        <f t="shared" si="30"/>
        <v>0</v>
      </c>
      <c r="D1474" s="302"/>
      <c r="E1474" s="303"/>
      <c r="G1474" s="26"/>
      <c r="H1474" s="27"/>
    </row>
    <row r="1475" spans="1:8" ht="14" hidden="1" x14ac:dyDescent="0.2">
      <c r="A1475" s="192"/>
      <c r="B1475" s="193"/>
      <c r="C1475" s="302">
        <f t="shared" si="30"/>
        <v>0</v>
      </c>
      <c r="D1475" s="302"/>
      <c r="E1475" s="303"/>
      <c r="G1475" s="26"/>
      <c r="H1475" s="27"/>
    </row>
    <row r="1476" spans="1:8" ht="14" hidden="1" x14ac:dyDescent="0.2">
      <c r="A1476" s="224"/>
      <c r="B1476" s="225"/>
      <c r="C1476" s="248"/>
      <c r="D1476" s="249"/>
      <c r="E1476" s="250"/>
      <c r="G1476" s="26"/>
      <c r="H1476" s="27"/>
    </row>
    <row r="1477" spans="1:8" ht="14" hidden="1" x14ac:dyDescent="0.2">
      <c r="A1477" s="191"/>
      <c r="B1477" s="190"/>
      <c r="C1477" s="302">
        <f t="shared" ref="C1477:C1517" si="31">+G1477+H1477</f>
        <v>0</v>
      </c>
      <c r="D1477" s="302"/>
      <c r="E1477" s="303"/>
      <c r="G1477" s="26"/>
      <c r="H1477" s="27"/>
    </row>
    <row r="1478" spans="1:8" ht="14" hidden="1" x14ac:dyDescent="0.2">
      <c r="A1478" s="191"/>
      <c r="B1478" s="193"/>
      <c r="C1478" s="302">
        <f t="shared" si="31"/>
        <v>0</v>
      </c>
      <c r="D1478" s="302"/>
      <c r="E1478" s="303"/>
      <c r="G1478" s="26"/>
      <c r="H1478" s="27"/>
    </row>
    <row r="1479" spans="1:8" ht="14" hidden="1" x14ac:dyDescent="0.2">
      <c r="A1479" s="191"/>
      <c r="B1479" s="193"/>
      <c r="C1479" s="302">
        <f t="shared" si="31"/>
        <v>0</v>
      </c>
      <c r="D1479" s="302"/>
      <c r="E1479" s="303"/>
      <c r="G1479" s="26"/>
      <c r="H1479" s="27"/>
    </row>
    <row r="1480" spans="1:8" ht="14" hidden="1" x14ac:dyDescent="0.2">
      <c r="A1480" s="191"/>
      <c r="B1480" s="193"/>
      <c r="C1480" s="302">
        <f t="shared" si="31"/>
        <v>0</v>
      </c>
      <c r="D1480" s="302"/>
      <c r="E1480" s="303"/>
      <c r="G1480" s="26"/>
      <c r="H1480" s="27"/>
    </row>
    <row r="1481" spans="1:8" ht="14" hidden="1" x14ac:dyDescent="0.2">
      <c r="A1481" s="191"/>
      <c r="B1481" s="193"/>
      <c r="C1481" s="302">
        <f t="shared" si="31"/>
        <v>0</v>
      </c>
      <c r="D1481" s="302"/>
      <c r="E1481" s="303"/>
      <c r="G1481" s="26"/>
      <c r="H1481" s="27"/>
    </row>
    <row r="1482" spans="1:8" ht="14" hidden="1" x14ac:dyDescent="0.2">
      <c r="A1482" s="191"/>
      <c r="B1482" s="193"/>
      <c r="C1482" s="302">
        <f t="shared" si="31"/>
        <v>0</v>
      </c>
      <c r="D1482" s="302"/>
      <c r="E1482" s="303"/>
      <c r="G1482" s="26"/>
      <c r="H1482" s="27"/>
    </row>
    <row r="1483" spans="1:8" ht="14" hidden="1" x14ac:dyDescent="0.2">
      <c r="A1483" s="191"/>
      <c r="B1483" s="193"/>
      <c r="C1483" s="302">
        <f t="shared" si="31"/>
        <v>0</v>
      </c>
      <c r="D1483" s="302"/>
      <c r="E1483" s="303"/>
      <c r="G1483" s="26"/>
      <c r="H1483" s="27"/>
    </row>
    <row r="1484" spans="1:8" ht="14" hidden="1" x14ac:dyDescent="0.2">
      <c r="A1484" s="192"/>
      <c r="B1484" s="194"/>
      <c r="C1484" s="302">
        <f t="shared" si="31"/>
        <v>0</v>
      </c>
      <c r="D1484" s="302"/>
      <c r="E1484" s="303"/>
      <c r="G1484" s="26"/>
      <c r="H1484" s="27"/>
    </row>
    <row r="1485" spans="1:8" ht="14" hidden="1" x14ac:dyDescent="0.2">
      <c r="A1485" s="192"/>
      <c r="B1485" s="194"/>
      <c r="C1485" s="302">
        <f t="shared" si="31"/>
        <v>0</v>
      </c>
      <c r="D1485" s="302"/>
      <c r="E1485" s="303"/>
      <c r="G1485" s="26"/>
      <c r="H1485" s="27"/>
    </row>
    <row r="1486" spans="1:8" ht="14" hidden="1" x14ac:dyDescent="0.2">
      <c r="A1486" s="192"/>
      <c r="B1486" s="194"/>
      <c r="C1486" s="302">
        <f t="shared" si="31"/>
        <v>0</v>
      </c>
      <c r="D1486" s="302"/>
      <c r="E1486" s="303"/>
      <c r="G1486" s="26"/>
      <c r="H1486" s="27"/>
    </row>
    <row r="1487" spans="1:8" ht="14" hidden="1" x14ac:dyDescent="0.2">
      <c r="A1487" s="192"/>
      <c r="B1487" s="194"/>
      <c r="C1487" s="302">
        <f t="shared" si="31"/>
        <v>0</v>
      </c>
      <c r="D1487" s="302"/>
      <c r="E1487" s="303"/>
      <c r="G1487" s="26"/>
      <c r="H1487" s="27"/>
    </row>
    <row r="1488" spans="1:8" ht="14" hidden="1" x14ac:dyDescent="0.2">
      <c r="A1488" s="192"/>
      <c r="B1488" s="194"/>
      <c r="C1488" s="302">
        <f t="shared" si="31"/>
        <v>0</v>
      </c>
      <c r="D1488" s="302"/>
      <c r="E1488" s="303"/>
      <c r="G1488" s="26"/>
      <c r="H1488" s="27"/>
    </row>
    <row r="1489" spans="1:8" ht="14" hidden="1" x14ac:dyDescent="0.2">
      <c r="A1489" s="192"/>
      <c r="B1489" s="194"/>
      <c r="C1489" s="302">
        <f t="shared" si="31"/>
        <v>0</v>
      </c>
      <c r="D1489" s="302"/>
      <c r="E1489" s="303"/>
      <c r="G1489" s="26"/>
      <c r="H1489" s="27"/>
    </row>
    <row r="1490" spans="1:8" ht="14" hidden="1" x14ac:dyDescent="0.2">
      <c r="A1490" s="192"/>
      <c r="B1490" s="194"/>
      <c r="C1490" s="302">
        <f t="shared" si="31"/>
        <v>0</v>
      </c>
      <c r="D1490" s="302"/>
      <c r="E1490" s="303"/>
      <c r="G1490" s="26"/>
      <c r="H1490" s="27"/>
    </row>
    <row r="1491" spans="1:8" ht="14" hidden="1" x14ac:dyDescent="0.2">
      <c r="A1491" s="192"/>
      <c r="B1491" s="194"/>
      <c r="C1491" s="302">
        <f t="shared" si="31"/>
        <v>0</v>
      </c>
      <c r="D1491" s="302"/>
      <c r="E1491" s="303"/>
      <c r="G1491" s="26"/>
      <c r="H1491" s="27"/>
    </row>
    <row r="1492" spans="1:8" ht="14" hidden="1" x14ac:dyDescent="0.2">
      <c r="A1492" s="192"/>
      <c r="B1492" s="194"/>
      <c r="C1492" s="302">
        <f t="shared" si="31"/>
        <v>0</v>
      </c>
      <c r="D1492" s="302"/>
      <c r="E1492" s="303"/>
      <c r="G1492" s="26"/>
      <c r="H1492" s="27"/>
    </row>
    <row r="1493" spans="1:8" ht="14" hidden="1" x14ac:dyDescent="0.2">
      <c r="A1493" s="192"/>
      <c r="B1493" s="194"/>
      <c r="C1493" s="302">
        <f t="shared" si="31"/>
        <v>0</v>
      </c>
      <c r="D1493" s="302"/>
      <c r="E1493" s="303"/>
      <c r="G1493" s="26"/>
      <c r="H1493" s="27"/>
    </row>
    <row r="1494" spans="1:8" ht="14" hidden="1" x14ac:dyDescent="0.2">
      <c r="A1494" s="192"/>
      <c r="B1494" s="194"/>
      <c r="C1494" s="302">
        <f t="shared" si="31"/>
        <v>0</v>
      </c>
      <c r="D1494" s="302"/>
      <c r="E1494" s="303"/>
      <c r="G1494" s="26"/>
      <c r="H1494" s="27"/>
    </row>
    <row r="1495" spans="1:8" ht="14" hidden="1" x14ac:dyDescent="0.2">
      <c r="A1495" s="192"/>
      <c r="B1495" s="194"/>
      <c r="C1495" s="302">
        <f t="shared" si="31"/>
        <v>0</v>
      </c>
      <c r="D1495" s="302"/>
      <c r="E1495" s="303"/>
      <c r="G1495" s="26"/>
      <c r="H1495" s="27"/>
    </row>
    <row r="1496" spans="1:8" ht="14" hidden="1" x14ac:dyDescent="0.2">
      <c r="A1496" s="192"/>
      <c r="B1496" s="194"/>
      <c r="C1496" s="302">
        <f t="shared" si="31"/>
        <v>0</v>
      </c>
      <c r="D1496" s="302"/>
      <c r="E1496" s="303"/>
      <c r="G1496" s="26"/>
      <c r="H1496" s="27"/>
    </row>
    <row r="1497" spans="1:8" ht="14" hidden="1" x14ac:dyDescent="0.2">
      <c r="A1497" s="192"/>
      <c r="B1497" s="194"/>
      <c r="C1497" s="302">
        <f t="shared" si="31"/>
        <v>0</v>
      </c>
      <c r="D1497" s="302"/>
      <c r="E1497" s="303"/>
      <c r="G1497" s="26"/>
      <c r="H1497" s="27"/>
    </row>
    <row r="1498" spans="1:8" ht="14" hidden="1" x14ac:dyDescent="0.2">
      <c r="A1498" s="192"/>
      <c r="B1498" s="194"/>
      <c r="C1498" s="302">
        <f t="shared" si="31"/>
        <v>0</v>
      </c>
      <c r="D1498" s="302"/>
      <c r="E1498" s="303"/>
      <c r="G1498" s="26"/>
      <c r="H1498" s="27"/>
    </row>
    <row r="1499" spans="1:8" ht="14" hidden="1" x14ac:dyDescent="0.2">
      <c r="A1499" s="192"/>
      <c r="B1499" s="194"/>
      <c r="C1499" s="302">
        <f t="shared" si="31"/>
        <v>0</v>
      </c>
      <c r="D1499" s="302"/>
      <c r="E1499" s="303"/>
      <c r="G1499" s="26"/>
      <c r="H1499" s="27"/>
    </row>
    <row r="1500" spans="1:8" ht="14" hidden="1" x14ac:dyDescent="0.2">
      <c r="A1500" s="192"/>
      <c r="B1500" s="194"/>
      <c r="C1500" s="302">
        <f t="shared" si="31"/>
        <v>0</v>
      </c>
      <c r="D1500" s="302"/>
      <c r="E1500" s="303"/>
      <c r="G1500" s="26"/>
      <c r="H1500" s="27"/>
    </row>
    <row r="1501" spans="1:8" ht="14" hidden="1" x14ac:dyDescent="0.2">
      <c r="A1501" s="192"/>
      <c r="B1501" s="194"/>
      <c r="C1501" s="302">
        <f t="shared" si="31"/>
        <v>0</v>
      </c>
      <c r="D1501" s="302"/>
      <c r="E1501" s="303"/>
      <c r="G1501" s="26"/>
      <c r="H1501" s="27"/>
    </row>
    <row r="1502" spans="1:8" ht="14" hidden="1" x14ac:dyDescent="0.2">
      <c r="A1502" s="192"/>
      <c r="B1502" s="194"/>
      <c r="C1502" s="302">
        <f t="shared" si="31"/>
        <v>0</v>
      </c>
      <c r="D1502" s="302"/>
      <c r="E1502" s="303"/>
      <c r="G1502" s="26"/>
      <c r="H1502" s="27"/>
    </row>
    <row r="1503" spans="1:8" ht="14" hidden="1" x14ac:dyDescent="0.2">
      <c r="A1503" s="192"/>
      <c r="B1503" s="194"/>
      <c r="C1503" s="302">
        <f t="shared" si="31"/>
        <v>0</v>
      </c>
      <c r="D1503" s="302"/>
      <c r="E1503" s="303"/>
      <c r="G1503" s="26"/>
      <c r="H1503" s="27"/>
    </row>
    <row r="1504" spans="1:8" ht="14" hidden="1" x14ac:dyDescent="0.2">
      <c r="A1504" s="192"/>
      <c r="B1504" s="194"/>
      <c r="C1504" s="302">
        <f t="shared" si="31"/>
        <v>0</v>
      </c>
      <c r="D1504" s="302"/>
      <c r="E1504" s="303"/>
      <c r="G1504" s="26"/>
      <c r="H1504" s="27"/>
    </row>
    <row r="1505" spans="1:8" ht="14" hidden="1" x14ac:dyDescent="0.2">
      <c r="A1505" s="192"/>
      <c r="B1505" s="194"/>
      <c r="C1505" s="302">
        <f t="shared" si="31"/>
        <v>0</v>
      </c>
      <c r="D1505" s="302"/>
      <c r="E1505" s="303"/>
      <c r="G1505" s="26"/>
      <c r="H1505" s="27"/>
    </row>
    <row r="1506" spans="1:8" ht="14" hidden="1" x14ac:dyDescent="0.2">
      <c r="A1506" s="192"/>
      <c r="B1506" s="194"/>
      <c r="C1506" s="302">
        <f t="shared" si="31"/>
        <v>0</v>
      </c>
      <c r="D1506" s="302"/>
      <c r="E1506" s="303"/>
      <c r="G1506" s="26"/>
      <c r="H1506" s="27"/>
    </row>
    <row r="1507" spans="1:8" ht="14" hidden="1" x14ac:dyDescent="0.2">
      <c r="A1507" s="192"/>
      <c r="B1507" s="194"/>
      <c r="C1507" s="302">
        <f t="shared" si="31"/>
        <v>0</v>
      </c>
      <c r="D1507" s="302"/>
      <c r="E1507" s="303"/>
      <c r="G1507" s="26"/>
      <c r="H1507" s="27"/>
    </row>
    <row r="1508" spans="1:8" ht="14" hidden="1" x14ac:dyDescent="0.2">
      <c r="A1508" s="192"/>
      <c r="B1508" s="194"/>
      <c r="C1508" s="302">
        <f t="shared" si="31"/>
        <v>0</v>
      </c>
      <c r="D1508" s="302"/>
      <c r="E1508" s="303"/>
      <c r="G1508" s="26"/>
      <c r="H1508" s="27"/>
    </row>
    <row r="1509" spans="1:8" ht="14" hidden="1" x14ac:dyDescent="0.2">
      <c r="A1509" s="192"/>
      <c r="B1509" s="194"/>
      <c r="C1509" s="302">
        <f t="shared" si="31"/>
        <v>0</v>
      </c>
      <c r="D1509" s="302"/>
      <c r="E1509" s="303"/>
      <c r="G1509" s="26"/>
      <c r="H1509" s="27"/>
    </row>
    <row r="1510" spans="1:8" ht="14" hidden="1" x14ac:dyDescent="0.2">
      <c r="A1510" s="192"/>
      <c r="B1510" s="194"/>
      <c r="C1510" s="302">
        <f t="shared" si="31"/>
        <v>0</v>
      </c>
      <c r="D1510" s="302"/>
      <c r="E1510" s="303"/>
      <c r="G1510" s="26"/>
      <c r="H1510" s="27"/>
    </row>
    <row r="1511" spans="1:8" ht="14" hidden="1" x14ac:dyDescent="0.2">
      <c r="A1511" s="192"/>
      <c r="B1511" s="194"/>
      <c r="C1511" s="302">
        <f t="shared" si="31"/>
        <v>0</v>
      </c>
      <c r="D1511" s="302"/>
      <c r="E1511" s="303"/>
      <c r="G1511" s="26"/>
      <c r="H1511" s="27"/>
    </row>
    <row r="1512" spans="1:8" ht="14" hidden="1" x14ac:dyDescent="0.2">
      <c r="A1512" s="192"/>
      <c r="B1512" s="194"/>
      <c r="C1512" s="302">
        <f t="shared" si="31"/>
        <v>0</v>
      </c>
      <c r="D1512" s="302"/>
      <c r="E1512" s="303"/>
      <c r="G1512" s="26"/>
      <c r="H1512" s="27"/>
    </row>
    <row r="1513" spans="1:8" ht="14" hidden="1" x14ac:dyDescent="0.2">
      <c r="A1513" s="192"/>
      <c r="B1513" s="194"/>
      <c r="C1513" s="302">
        <f t="shared" si="31"/>
        <v>0</v>
      </c>
      <c r="D1513" s="302"/>
      <c r="E1513" s="303"/>
      <c r="G1513" s="26"/>
      <c r="H1513" s="27"/>
    </row>
    <row r="1514" spans="1:8" ht="14" hidden="1" x14ac:dyDescent="0.2">
      <c r="A1514" s="192"/>
      <c r="B1514" s="194"/>
      <c r="C1514" s="302">
        <f t="shared" si="31"/>
        <v>0</v>
      </c>
      <c r="D1514" s="302"/>
      <c r="E1514" s="303"/>
      <c r="G1514" s="26"/>
      <c r="H1514" s="27"/>
    </row>
    <row r="1515" spans="1:8" ht="14" hidden="1" x14ac:dyDescent="0.2">
      <c r="A1515" s="192"/>
      <c r="B1515" s="194"/>
      <c r="C1515" s="302">
        <f t="shared" si="31"/>
        <v>0</v>
      </c>
      <c r="D1515" s="302"/>
      <c r="E1515" s="303"/>
      <c r="G1515" s="26"/>
      <c r="H1515" s="27"/>
    </row>
    <row r="1516" spans="1:8" ht="14" hidden="1" x14ac:dyDescent="0.2">
      <c r="A1516" s="192"/>
      <c r="B1516" s="194"/>
      <c r="C1516" s="302">
        <f t="shared" si="31"/>
        <v>0</v>
      </c>
      <c r="D1516" s="302"/>
      <c r="E1516" s="303"/>
      <c r="G1516" s="26"/>
      <c r="H1516" s="27"/>
    </row>
    <row r="1517" spans="1:8" ht="14" hidden="1" x14ac:dyDescent="0.2">
      <c r="A1517" s="192"/>
      <c r="B1517" s="193"/>
      <c r="C1517" s="302">
        <f t="shared" si="31"/>
        <v>0</v>
      </c>
      <c r="D1517" s="302"/>
      <c r="E1517" s="303"/>
      <c r="G1517" s="26"/>
      <c r="H1517" s="27"/>
    </row>
    <row r="1518" spans="1:8" ht="14" hidden="1" x14ac:dyDescent="0.2">
      <c r="A1518" s="224"/>
      <c r="B1518" s="225"/>
      <c r="C1518" s="248"/>
      <c r="D1518" s="249"/>
      <c r="E1518" s="250"/>
      <c r="G1518" s="26"/>
      <c r="H1518" s="27"/>
    </row>
    <row r="1519" spans="1:8" ht="14" hidden="1" x14ac:dyDescent="0.2">
      <c r="A1519" s="191"/>
      <c r="B1519" s="190"/>
      <c r="C1519" s="302">
        <f t="shared" ref="C1519:C1559" si="32">+G1519+H1519</f>
        <v>0</v>
      </c>
      <c r="D1519" s="302"/>
      <c r="E1519" s="303"/>
      <c r="G1519" s="26"/>
      <c r="H1519" s="27"/>
    </row>
    <row r="1520" spans="1:8" ht="14" hidden="1" x14ac:dyDescent="0.2">
      <c r="A1520" s="191"/>
      <c r="B1520" s="193"/>
      <c r="C1520" s="302">
        <f t="shared" si="32"/>
        <v>0</v>
      </c>
      <c r="D1520" s="302"/>
      <c r="E1520" s="303"/>
      <c r="G1520" s="26"/>
      <c r="H1520" s="27"/>
    </row>
    <row r="1521" spans="1:8" ht="14" hidden="1" x14ac:dyDescent="0.2">
      <c r="A1521" s="191"/>
      <c r="B1521" s="193"/>
      <c r="C1521" s="302">
        <f t="shared" si="32"/>
        <v>0</v>
      </c>
      <c r="D1521" s="302"/>
      <c r="E1521" s="303"/>
      <c r="G1521" s="26"/>
      <c r="H1521" s="27"/>
    </row>
    <row r="1522" spans="1:8" ht="14" hidden="1" x14ac:dyDescent="0.2">
      <c r="A1522" s="191"/>
      <c r="B1522" s="193"/>
      <c r="C1522" s="302">
        <f t="shared" si="32"/>
        <v>0</v>
      </c>
      <c r="D1522" s="302"/>
      <c r="E1522" s="303"/>
      <c r="G1522" s="26"/>
      <c r="H1522" s="27"/>
    </row>
    <row r="1523" spans="1:8" ht="14" hidden="1" x14ac:dyDescent="0.2">
      <c r="A1523" s="191"/>
      <c r="B1523" s="193"/>
      <c r="C1523" s="302">
        <f t="shared" si="32"/>
        <v>0</v>
      </c>
      <c r="D1523" s="302"/>
      <c r="E1523" s="303"/>
      <c r="G1523" s="26"/>
      <c r="H1523" s="27"/>
    </row>
    <row r="1524" spans="1:8" ht="14" hidden="1" x14ac:dyDescent="0.2">
      <c r="A1524" s="191"/>
      <c r="B1524" s="193"/>
      <c r="C1524" s="302">
        <f t="shared" si="32"/>
        <v>0</v>
      </c>
      <c r="D1524" s="302"/>
      <c r="E1524" s="303"/>
      <c r="G1524" s="26"/>
      <c r="H1524" s="27"/>
    </row>
    <row r="1525" spans="1:8" ht="14" hidden="1" x14ac:dyDescent="0.2">
      <c r="A1525" s="191"/>
      <c r="B1525" s="193"/>
      <c r="C1525" s="302">
        <f t="shared" si="32"/>
        <v>0</v>
      </c>
      <c r="D1525" s="302"/>
      <c r="E1525" s="303"/>
      <c r="G1525" s="26"/>
      <c r="H1525" s="27"/>
    </row>
    <row r="1526" spans="1:8" ht="14" hidden="1" x14ac:dyDescent="0.2">
      <c r="A1526" s="192"/>
      <c r="B1526" s="194"/>
      <c r="C1526" s="302">
        <f t="shared" si="32"/>
        <v>0</v>
      </c>
      <c r="D1526" s="302"/>
      <c r="E1526" s="303"/>
      <c r="G1526" s="26"/>
      <c r="H1526" s="27"/>
    </row>
    <row r="1527" spans="1:8" ht="14" hidden="1" x14ac:dyDescent="0.2">
      <c r="A1527" s="192"/>
      <c r="B1527" s="194"/>
      <c r="C1527" s="302">
        <f t="shared" si="32"/>
        <v>0</v>
      </c>
      <c r="D1527" s="302"/>
      <c r="E1527" s="303"/>
      <c r="G1527" s="26"/>
      <c r="H1527" s="27"/>
    </row>
    <row r="1528" spans="1:8" ht="14" hidden="1" x14ac:dyDescent="0.2">
      <c r="A1528" s="192"/>
      <c r="B1528" s="194"/>
      <c r="C1528" s="302">
        <f t="shared" si="32"/>
        <v>0</v>
      </c>
      <c r="D1528" s="302"/>
      <c r="E1528" s="303"/>
      <c r="G1528" s="26"/>
      <c r="H1528" s="27"/>
    </row>
    <row r="1529" spans="1:8" ht="14" hidden="1" x14ac:dyDescent="0.2">
      <c r="A1529" s="192"/>
      <c r="B1529" s="194"/>
      <c r="C1529" s="302">
        <f t="shared" si="32"/>
        <v>0</v>
      </c>
      <c r="D1529" s="302"/>
      <c r="E1529" s="303"/>
      <c r="G1529" s="26"/>
      <c r="H1529" s="27"/>
    </row>
    <row r="1530" spans="1:8" ht="14" hidden="1" x14ac:dyDescent="0.2">
      <c r="A1530" s="192"/>
      <c r="B1530" s="194"/>
      <c r="C1530" s="302">
        <f t="shared" si="32"/>
        <v>0</v>
      </c>
      <c r="D1530" s="302"/>
      <c r="E1530" s="303"/>
      <c r="G1530" s="26"/>
      <c r="H1530" s="27"/>
    </row>
    <row r="1531" spans="1:8" ht="14" hidden="1" x14ac:dyDescent="0.2">
      <c r="A1531" s="192"/>
      <c r="B1531" s="194"/>
      <c r="C1531" s="302">
        <f t="shared" si="32"/>
        <v>0</v>
      </c>
      <c r="D1531" s="302"/>
      <c r="E1531" s="303"/>
      <c r="G1531" s="26"/>
      <c r="H1531" s="27"/>
    </row>
    <row r="1532" spans="1:8" ht="14" hidden="1" x14ac:dyDescent="0.2">
      <c r="A1532" s="192"/>
      <c r="B1532" s="194"/>
      <c r="C1532" s="302">
        <f t="shared" si="32"/>
        <v>0</v>
      </c>
      <c r="D1532" s="302"/>
      <c r="E1532" s="303"/>
      <c r="G1532" s="26"/>
      <c r="H1532" s="27"/>
    </row>
    <row r="1533" spans="1:8" ht="14" hidden="1" x14ac:dyDescent="0.2">
      <c r="A1533" s="192"/>
      <c r="B1533" s="194"/>
      <c r="C1533" s="302">
        <f t="shared" si="32"/>
        <v>0</v>
      </c>
      <c r="D1533" s="302"/>
      <c r="E1533" s="303"/>
      <c r="G1533" s="26"/>
      <c r="H1533" s="27"/>
    </row>
    <row r="1534" spans="1:8" ht="14" hidden="1" x14ac:dyDescent="0.2">
      <c r="A1534" s="192"/>
      <c r="B1534" s="194"/>
      <c r="C1534" s="302">
        <f t="shared" si="32"/>
        <v>0</v>
      </c>
      <c r="D1534" s="302"/>
      <c r="E1534" s="303"/>
      <c r="G1534" s="26"/>
      <c r="H1534" s="27"/>
    </row>
    <row r="1535" spans="1:8" ht="14" hidden="1" x14ac:dyDescent="0.2">
      <c r="A1535" s="192"/>
      <c r="B1535" s="194"/>
      <c r="C1535" s="302">
        <f t="shared" si="32"/>
        <v>0</v>
      </c>
      <c r="D1535" s="302"/>
      <c r="E1535" s="303"/>
      <c r="G1535" s="26"/>
      <c r="H1535" s="27"/>
    </row>
    <row r="1536" spans="1:8" ht="14" hidden="1" x14ac:dyDescent="0.2">
      <c r="A1536" s="192"/>
      <c r="B1536" s="194"/>
      <c r="C1536" s="302">
        <f t="shared" si="32"/>
        <v>0</v>
      </c>
      <c r="D1536" s="302"/>
      <c r="E1536" s="303"/>
      <c r="G1536" s="26"/>
      <c r="H1536" s="27"/>
    </row>
    <row r="1537" spans="1:8" ht="14" hidden="1" x14ac:dyDescent="0.2">
      <c r="A1537" s="192"/>
      <c r="B1537" s="194"/>
      <c r="C1537" s="302">
        <f t="shared" si="32"/>
        <v>0</v>
      </c>
      <c r="D1537" s="302"/>
      <c r="E1537" s="303"/>
      <c r="G1537" s="26"/>
      <c r="H1537" s="27"/>
    </row>
    <row r="1538" spans="1:8" ht="14" hidden="1" x14ac:dyDescent="0.2">
      <c r="A1538" s="192"/>
      <c r="B1538" s="194"/>
      <c r="C1538" s="302">
        <f t="shared" si="32"/>
        <v>0</v>
      </c>
      <c r="D1538" s="302"/>
      <c r="E1538" s="303"/>
      <c r="G1538" s="26"/>
      <c r="H1538" s="27"/>
    </row>
    <row r="1539" spans="1:8" ht="14" hidden="1" x14ac:dyDescent="0.2">
      <c r="A1539" s="192"/>
      <c r="B1539" s="194"/>
      <c r="C1539" s="302">
        <f t="shared" si="32"/>
        <v>0</v>
      </c>
      <c r="D1539" s="302"/>
      <c r="E1539" s="303"/>
      <c r="G1539" s="26"/>
      <c r="H1539" s="27"/>
    </row>
    <row r="1540" spans="1:8" ht="14" hidden="1" x14ac:dyDescent="0.2">
      <c r="A1540" s="192"/>
      <c r="B1540" s="194"/>
      <c r="C1540" s="302">
        <f t="shared" si="32"/>
        <v>0</v>
      </c>
      <c r="D1540" s="302"/>
      <c r="E1540" s="303"/>
      <c r="G1540" s="26"/>
      <c r="H1540" s="27"/>
    </row>
    <row r="1541" spans="1:8" ht="14" hidden="1" x14ac:dyDescent="0.2">
      <c r="A1541" s="192"/>
      <c r="B1541" s="194"/>
      <c r="C1541" s="302">
        <f t="shared" si="32"/>
        <v>0</v>
      </c>
      <c r="D1541" s="302"/>
      <c r="E1541" s="303"/>
      <c r="G1541" s="26"/>
      <c r="H1541" s="27"/>
    </row>
    <row r="1542" spans="1:8" ht="14" hidden="1" x14ac:dyDescent="0.2">
      <c r="A1542" s="192"/>
      <c r="B1542" s="194"/>
      <c r="C1542" s="302">
        <f t="shared" si="32"/>
        <v>0</v>
      </c>
      <c r="D1542" s="302"/>
      <c r="E1542" s="303"/>
      <c r="G1542" s="26"/>
      <c r="H1542" s="27"/>
    </row>
    <row r="1543" spans="1:8" ht="14" hidden="1" x14ac:dyDescent="0.2">
      <c r="A1543" s="192"/>
      <c r="B1543" s="194"/>
      <c r="C1543" s="302">
        <f t="shared" si="32"/>
        <v>0</v>
      </c>
      <c r="D1543" s="302"/>
      <c r="E1543" s="303"/>
      <c r="G1543" s="26"/>
      <c r="H1543" s="27"/>
    </row>
    <row r="1544" spans="1:8" ht="14" hidden="1" x14ac:dyDescent="0.2">
      <c r="A1544" s="192"/>
      <c r="B1544" s="194"/>
      <c r="C1544" s="302">
        <f t="shared" si="32"/>
        <v>0</v>
      </c>
      <c r="D1544" s="302"/>
      <c r="E1544" s="303"/>
      <c r="G1544" s="26"/>
      <c r="H1544" s="27"/>
    </row>
    <row r="1545" spans="1:8" ht="14" hidden="1" x14ac:dyDescent="0.2">
      <c r="A1545" s="192"/>
      <c r="B1545" s="194"/>
      <c r="C1545" s="302">
        <f t="shared" si="32"/>
        <v>0</v>
      </c>
      <c r="D1545" s="302"/>
      <c r="E1545" s="303"/>
      <c r="G1545" s="26"/>
      <c r="H1545" s="27"/>
    </row>
    <row r="1546" spans="1:8" ht="14" hidden="1" x14ac:dyDescent="0.2">
      <c r="A1546" s="192"/>
      <c r="B1546" s="194"/>
      <c r="C1546" s="302">
        <f t="shared" si="32"/>
        <v>0</v>
      </c>
      <c r="D1546" s="302"/>
      <c r="E1546" s="303"/>
      <c r="G1546" s="26"/>
      <c r="H1546" s="27"/>
    </row>
    <row r="1547" spans="1:8" ht="14" hidden="1" x14ac:dyDescent="0.2">
      <c r="A1547" s="192"/>
      <c r="B1547" s="194"/>
      <c r="C1547" s="302">
        <f t="shared" si="32"/>
        <v>0</v>
      </c>
      <c r="D1547" s="302"/>
      <c r="E1547" s="303"/>
      <c r="G1547" s="26"/>
      <c r="H1547" s="27"/>
    </row>
    <row r="1548" spans="1:8" ht="14" hidden="1" x14ac:dyDescent="0.2">
      <c r="A1548" s="192"/>
      <c r="B1548" s="194"/>
      <c r="C1548" s="302">
        <f t="shared" si="32"/>
        <v>0</v>
      </c>
      <c r="D1548" s="302"/>
      <c r="E1548" s="303"/>
      <c r="G1548" s="26"/>
      <c r="H1548" s="27"/>
    </row>
    <row r="1549" spans="1:8" ht="14" hidden="1" x14ac:dyDescent="0.2">
      <c r="A1549" s="192"/>
      <c r="B1549" s="194"/>
      <c r="C1549" s="302">
        <f t="shared" si="32"/>
        <v>0</v>
      </c>
      <c r="D1549" s="302"/>
      <c r="E1549" s="303"/>
      <c r="G1549" s="26"/>
      <c r="H1549" s="27"/>
    </row>
    <row r="1550" spans="1:8" ht="14" hidden="1" x14ac:dyDescent="0.2">
      <c r="A1550" s="192"/>
      <c r="B1550" s="194"/>
      <c r="C1550" s="302">
        <f t="shared" si="32"/>
        <v>0</v>
      </c>
      <c r="D1550" s="302"/>
      <c r="E1550" s="303"/>
      <c r="G1550" s="26"/>
      <c r="H1550" s="27"/>
    </row>
    <row r="1551" spans="1:8" ht="14" hidden="1" x14ac:dyDescent="0.2">
      <c r="A1551" s="192"/>
      <c r="B1551" s="194"/>
      <c r="C1551" s="302">
        <f t="shared" si="32"/>
        <v>0</v>
      </c>
      <c r="D1551" s="302"/>
      <c r="E1551" s="303"/>
      <c r="G1551" s="26"/>
      <c r="H1551" s="27"/>
    </row>
    <row r="1552" spans="1:8" ht="14" hidden="1" x14ac:dyDescent="0.2">
      <c r="A1552" s="192"/>
      <c r="B1552" s="194"/>
      <c r="C1552" s="302">
        <f t="shared" si="32"/>
        <v>0</v>
      </c>
      <c r="D1552" s="302"/>
      <c r="E1552" s="303"/>
      <c r="G1552" s="26"/>
      <c r="H1552" s="27"/>
    </row>
    <row r="1553" spans="1:8" ht="14" hidden="1" x14ac:dyDescent="0.2">
      <c r="A1553" s="192"/>
      <c r="B1553" s="194"/>
      <c r="C1553" s="302">
        <f t="shared" si="32"/>
        <v>0</v>
      </c>
      <c r="D1553" s="302"/>
      <c r="E1553" s="303"/>
      <c r="G1553" s="26"/>
      <c r="H1553" s="27"/>
    </row>
    <row r="1554" spans="1:8" ht="14" hidden="1" x14ac:dyDescent="0.2">
      <c r="A1554" s="192"/>
      <c r="B1554" s="194"/>
      <c r="C1554" s="302">
        <f t="shared" si="32"/>
        <v>0</v>
      </c>
      <c r="D1554" s="302"/>
      <c r="E1554" s="303"/>
      <c r="G1554" s="26"/>
      <c r="H1554" s="27"/>
    </row>
    <row r="1555" spans="1:8" ht="14" hidden="1" x14ac:dyDescent="0.2">
      <c r="A1555" s="192"/>
      <c r="B1555" s="194"/>
      <c r="C1555" s="302">
        <f t="shared" si="32"/>
        <v>0</v>
      </c>
      <c r="D1555" s="302"/>
      <c r="E1555" s="303"/>
      <c r="G1555" s="26"/>
      <c r="H1555" s="27"/>
    </row>
    <row r="1556" spans="1:8" ht="14" hidden="1" x14ac:dyDescent="0.2">
      <c r="A1556" s="192"/>
      <c r="B1556" s="194"/>
      <c r="C1556" s="302">
        <f t="shared" si="32"/>
        <v>0</v>
      </c>
      <c r="D1556" s="302"/>
      <c r="E1556" s="303"/>
      <c r="G1556" s="26"/>
      <c r="H1556" s="27"/>
    </row>
    <row r="1557" spans="1:8" ht="14" hidden="1" x14ac:dyDescent="0.2">
      <c r="A1557" s="192"/>
      <c r="B1557" s="194"/>
      <c r="C1557" s="302">
        <f t="shared" si="32"/>
        <v>0</v>
      </c>
      <c r="D1557" s="302"/>
      <c r="E1557" s="303"/>
      <c r="G1557" s="26"/>
      <c r="H1557" s="27"/>
    </row>
    <row r="1558" spans="1:8" ht="14" hidden="1" x14ac:dyDescent="0.2">
      <c r="A1558" s="192"/>
      <c r="B1558" s="194"/>
      <c r="C1558" s="302">
        <f t="shared" si="32"/>
        <v>0</v>
      </c>
      <c r="D1558" s="302"/>
      <c r="E1558" s="303"/>
      <c r="G1558" s="26"/>
      <c r="H1558" s="27"/>
    </row>
    <row r="1559" spans="1:8" ht="14" hidden="1" x14ac:dyDescent="0.2">
      <c r="A1559" s="192"/>
      <c r="B1559" s="193"/>
      <c r="C1559" s="302">
        <f t="shared" si="32"/>
        <v>0</v>
      </c>
      <c r="D1559" s="302"/>
      <c r="E1559" s="303"/>
      <c r="G1559" s="26"/>
      <c r="H1559" s="27"/>
    </row>
    <row r="1560" spans="1:8" ht="14" hidden="1" x14ac:dyDescent="0.2">
      <c r="A1560" s="224"/>
      <c r="B1560" s="225"/>
      <c r="C1560" s="248"/>
      <c r="D1560" s="249"/>
      <c r="E1560" s="250"/>
      <c r="G1560" s="26"/>
      <c r="H1560" s="27"/>
    </row>
    <row r="1561" spans="1:8" ht="14" hidden="1" x14ac:dyDescent="0.2">
      <c r="A1561" s="191"/>
      <c r="B1561" s="190"/>
      <c r="C1561" s="302">
        <f t="shared" ref="C1561:C1601" si="33">+G1561+H1561</f>
        <v>0</v>
      </c>
      <c r="D1561" s="302"/>
      <c r="E1561" s="303"/>
      <c r="G1561" s="26"/>
      <c r="H1561" s="27"/>
    </row>
    <row r="1562" spans="1:8" ht="14" hidden="1" x14ac:dyDescent="0.2">
      <c r="A1562" s="191"/>
      <c r="B1562" s="193"/>
      <c r="C1562" s="302">
        <f t="shared" si="33"/>
        <v>0</v>
      </c>
      <c r="D1562" s="302"/>
      <c r="E1562" s="303"/>
      <c r="G1562" s="26"/>
      <c r="H1562" s="27"/>
    </row>
    <row r="1563" spans="1:8" ht="14" hidden="1" x14ac:dyDescent="0.2">
      <c r="A1563" s="191"/>
      <c r="B1563" s="193"/>
      <c r="C1563" s="302">
        <f t="shared" si="33"/>
        <v>0</v>
      </c>
      <c r="D1563" s="302"/>
      <c r="E1563" s="303"/>
      <c r="G1563" s="26"/>
      <c r="H1563" s="27"/>
    </row>
    <row r="1564" spans="1:8" ht="14" hidden="1" x14ac:dyDescent="0.2">
      <c r="A1564" s="191"/>
      <c r="B1564" s="193"/>
      <c r="C1564" s="302">
        <f t="shared" si="33"/>
        <v>0</v>
      </c>
      <c r="D1564" s="302"/>
      <c r="E1564" s="303"/>
      <c r="G1564" s="26"/>
      <c r="H1564" s="27"/>
    </row>
    <row r="1565" spans="1:8" ht="14" hidden="1" x14ac:dyDescent="0.2">
      <c r="A1565" s="191"/>
      <c r="B1565" s="193"/>
      <c r="C1565" s="302">
        <f t="shared" si="33"/>
        <v>0</v>
      </c>
      <c r="D1565" s="302"/>
      <c r="E1565" s="303"/>
      <c r="G1565" s="26"/>
      <c r="H1565" s="27"/>
    </row>
    <row r="1566" spans="1:8" ht="14" hidden="1" x14ac:dyDescent="0.2">
      <c r="A1566" s="191"/>
      <c r="B1566" s="193"/>
      <c r="C1566" s="302">
        <f t="shared" si="33"/>
        <v>0</v>
      </c>
      <c r="D1566" s="302"/>
      <c r="E1566" s="303"/>
      <c r="G1566" s="26"/>
      <c r="H1566" s="27"/>
    </row>
    <row r="1567" spans="1:8" ht="14" hidden="1" x14ac:dyDescent="0.2">
      <c r="A1567" s="191"/>
      <c r="B1567" s="193"/>
      <c r="C1567" s="302">
        <f t="shared" si="33"/>
        <v>0</v>
      </c>
      <c r="D1567" s="302"/>
      <c r="E1567" s="303"/>
      <c r="G1567" s="26"/>
      <c r="H1567" s="27"/>
    </row>
    <row r="1568" spans="1:8" ht="14" hidden="1" x14ac:dyDescent="0.2">
      <c r="A1568" s="192"/>
      <c r="B1568" s="194"/>
      <c r="C1568" s="302">
        <f t="shared" si="33"/>
        <v>0</v>
      </c>
      <c r="D1568" s="302"/>
      <c r="E1568" s="303"/>
      <c r="G1568" s="26"/>
      <c r="H1568" s="27"/>
    </row>
    <row r="1569" spans="1:8" ht="14" hidden="1" x14ac:dyDescent="0.2">
      <c r="A1569" s="192"/>
      <c r="B1569" s="194"/>
      <c r="C1569" s="302">
        <f t="shared" si="33"/>
        <v>0</v>
      </c>
      <c r="D1569" s="302"/>
      <c r="E1569" s="303"/>
      <c r="G1569" s="26"/>
      <c r="H1569" s="27"/>
    </row>
    <row r="1570" spans="1:8" ht="14" hidden="1" x14ac:dyDescent="0.2">
      <c r="A1570" s="192"/>
      <c r="B1570" s="194"/>
      <c r="C1570" s="302">
        <f t="shared" si="33"/>
        <v>0</v>
      </c>
      <c r="D1570" s="302"/>
      <c r="E1570" s="303"/>
      <c r="G1570" s="26"/>
      <c r="H1570" s="27"/>
    </row>
    <row r="1571" spans="1:8" ht="14" hidden="1" x14ac:dyDescent="0.2">
      <c r="A1571" s="192"/>
      <c r="B1571" s="194"/>
      <c r="C1571" s="302">
        <f t="shared" si="33"/>
        <v>0</v>
      </c>
      <c r="D1571" s="302"/>
      <c r="E1571" s="303"/>
      <c r="G1571" s="26"/>
      <c r="H1571" s="27"/>
    </row>
    <row r="1572" spans="1:8" ht="14" hidden="1" x14ac:dyDescent="0.2">
      <c r="A1572" s="192"/>
      <c r="B1572" s="194"/>
      <c r="C1572" s="302">
        <f t="shared" si="33"/>
        <v>0</v>
      </c>
      <c r="D1572" s="302"/>
      <c r="E1572" s="303"/>
      <c r="G1572" s="26"/>
      <c r="H1572" s="27"/>
    </row>
    <row r="1573" spans="1:8" ht="14" hidden="1" x14ac:dyDescent="0.2">
      <c r="A1573" s="192"/>
      <c r="B1573" s="194"/>
      <c r="C1573" s="302">
        <f t="shared" si="33"/>
        <v>0</v>
      </c>
      <c r="D1573" s="302"/>
      <c r="E1573" s="303"/>
      <c r="G1573" s="26"/>
      <c r="H1573" s="27"/>
    </row>
    <row r="1574" spans="1:8" ht="14" hidden="1" x14ac:dyDescent="0.2">
      <c r="A1574" s="192"/>
      <c r="B1574" s="194"/>
      <c r="C1574" s="302">
        <f t="shared" si="33"/>
        <v>0</v>
      </c>
      <c r="D1574" s="302"/>
      <c r="E1574" s="303"/>
      <c r="G1574" s="26"/>
      <c r="H1574" s="27"/>
    </row>
    <row r="1575" spans="1:8" ht="14" hidden="1" x14ac:dyDescent="0.2">
      <c r="A1575" s="192"/>
      <c r="B1575" s="194"/>
      <c r="C1575" s="302">
        <f t="shared" si="33"/>
        <v>0</v>
      </c>
      <c r="D1575" s="302"/>
      <c r="E1575" s="303"/>
      <c r="G1575" s="26"/>
      <c r="H1575" s="27"/>
    </row>
    <row r="1576" spans="1:8" ht="14" hidden="1" x14ac:dyDescent="0.2">
      <c r="A1576" s="192"/>
      <c r="B1576" s="194"/>
      <c r="C1576" s="302">
        <f t="shared" si="33"/>
        <v>0</v>
      </c>
      <c r="D1576" s="302"/>
      <c r="E1576" s="303"/>
      <c r="G1576" s="26"/>
      <c r="H1576" s="27"/>
    </row>
    <row r="1577" spans="1:8" ht="14" hidden="1" x14ac:dyDescent="0.2">
      <c r="A1577" s="192"/>
      <c r="B1577" s="194"/>
      <c r="C1577" s="302">
        <f t="shared" si="33"/>
        <v>0</v>
      </c>
      <c r="D1577" s="302"/>
      <c r="E1577" s="303"/>
      <c r="G1577" s="26"/>
      <c r="H1577" s="27"/>
    </row>
    <row r="1578" spans="1:8" ht="14" hidden="1" x14ac:dyDescent="0.2">
      <c r="A1578" s="192"/>
      <c r="B1578" s="194"/>
      <c r="C1578" s="302">
        <f t="shared" si="33"/>
        <v>0</v>
      </c>
      <c r="D1578" s="302"/>
      <c r="E1578" s="303"/>
      <c r="G1578" s="26"/>
      <c r="H1578" s="27"/>
    </row>
    <row r="1579" spans="1:8" ht="14" hidden="1" x14ac:dyDescent="0.2">
      <c r="A1579" s="192"/>
      <c r="B1579" s="194"/>
      <c r="C1579" s="302">
        <f t="shared" si="33"/>
        <v>0</v>
      </c>
      <c r="D1579" s="302"/>
      <c r="E1579" s="303"/>
      <c r="G1579" s="26"/>
      <c r="H1579" s="27"/>
    </row>
    <row r="1580" spans="1:8" ht="14" hidden="1" x14ac:dyDescent="0.2">
      <c r="A1580" s="192"/>
      <c r="B1580" s="194"/>
      <c r="C1580" s="302">
        <f t="shared" si="33"/>
        <v>0</v>
      </c>
      <c r="D1580" s="302"/>
      <c r="E1580" s="303"/>
      <c r="G1580" s="26"/>
      <c r="H1580" s="27"/>
    </row>
    <row r="1581" spans="1:8" ht="14" hidden="1" x14ac:dyDescent="0.2">
      <c r="A1581" s="192"/>
      <c r="B1581" s="194"/>
      <c r="C1581" s="302">
        <f t="shared" si="33"/>
        <v>0</v>
      </c>
      <c r="D1581" s="302"/>
      <c r="E1581" s="303"/>
      <c r="G1581" s="26"/>
      <c r="H1581" s="27"/>
    </row>
    <row r="1582" spans="1:8" ht="14" hidden="1" x14ac:dyDescent="0.2">
      <c r="A1582" s="192"/>
      <c r="B1582" s="194"/>
      <c r="C1582" s="302">
        <f t="shared" si="33"/>
        <v>0</v>
      </c>
      <c r="D1582" s="302"/>
      <c r="E1582" s="303"/>
      <c r="G1582" s="26"/>
      <c r="H1582" s="27"/>
    </row>
    <row r="1583" spans="1:8" ht="14" hidden="1" x14ac:dyDescent="0.2">
      <c r="A1583" s="192"/>
      <c r="B1583" s="194"/>
      <c r="C1583" s="302">
        <f t="shared" si="33"/>
        <v>0</v>
      </c>
      <c r="D1583" s="302"/>
      <c r="E1583" s="303"/>
      <c r="G1583" s="26"/>
      <c r="H1583" s="27"/>
    </row>
    <row r="1584" spans="1:8" ht="14" hidden="1" x14ac:dyDescent="0.2">
      <c r="A1584" s="192"/>
      <c r="B1584" s="194"/>
      <c r="C1584" s="302">
        <f t="shared" si="33"/>
        <v>0</v>
      </c>
      <c r="D1584" s="302"/>
      <c r="E1584" s="303"/>
      <c r="G1584" s="26"/>
      <c r="H1584" s="27"/>
    </row>
    <row r="1585" spans="1:8" ht="14" hidden="1" x14ac:dyDescent="0.2">
      <c r="A1585" s="192"/>
      <c r="B1585" s="194"/>
      <c r="C1585" s="302">
        <f t="shared" si="33"/>
        <v>0</v>
      </c>
      <c r="D1585" s="302"/>
      <c r="E1585" s="303"/>
      <c r="G1585" s="26"/>
      <c r="H1585" s="27"/>
    </row>
    <row r="1586" spans="1:8" ht="14" hidden="1" x14ac:dyDescent="0.2">
      <c r="A1586" s="192"/>
      <c r="B1586" s="194"/>
      <c r="C1586" s="302">
        <f t="shared" si="33"/>
        <v>0</v>
      </c>
      <c r="D1586" s="302"/>
      <c r="E1586" s="303"/>
      <c r="G1586" s="26"/>
      <c r="H1586" s="27"/>
    </row>
    <row r="1587" spans="1:8" ht="14" hidden="1" x14ac:dyDescent="0.2">
      <c r="A1587" s="192"/>
      <c r="B1587" s="194"/>
      <c r="C1587" s="302">
        <f t="shared" si="33"/>
        <v>0</v>
      </c>
      <c r="D1587" s="302"/>
      <c r="E1587" s="303"/>
      <c r="G1587" s="26"/>
      <c r="H1587" s="27"/>
    </row>
    <row r="1588" spans="1:8" ht="14" hidden="1" x14ac:dyDescent="0.2">
      <c r="A1588" s="192"/>
      <c r="B1588" s="194"/>
      <c r="C1588" s="302">
        <f t="shared" si="33"/>
        <v>0</v>
      </c>
      <c r="D1588" s="302"/>
      <c r="E1588" s="303"/>
      <c r="G1588" s="26"/>
      <c r="H1588" s="27"/>
    </row>
    <row r="1589" spans="1:8" ht="14" hidden="1" x14ac:dyDescent="0.2">
      <c r="A1589" s="192"/>
      <c r="B1589" s="194"/>
      <c r="C1589" s="302">
        <f t="shared" si="33"/>
        <v>0</v>
      </c>
      <c r="D1589" s="302"/>
      <c r="E1589" s="303"/>
      <c r="G1589" s="26"/>
      <c r="H1589" s="27"/>
    </row>
    <row r="1590" spans="1:8" ht="14" hidden="1" x14ac:dyDescent="0.2">
      <c r="A1590" s="192"/>
      <c r="B1590" s="194"/>
      <c r="C1590" s="302">
        <f t="shared" si="33"/>
        <v>0</v>
      </c>
      <c r="D1590" s="302"/>
      <c r="E1590" s="303"/>
      <c r="G1590" s="26"/>
      <c r="H1590" s="27"/>
    </row>
    <row r="1591" spans="1:8" ht="14" hidden="1" x14ac:dyDescent="0.2">
      <c r="A1591" s="192"/>
      <c r="B1591" s="194"/>
      <c r="C1591" s="302">
        <f t="shared" si="33"/>
        <v>0</v>
      </c>
      <c r="D1591" s="302"/>
      <c r="E1591" s="303"/>
      <c r="G1591" s="26"/>
      <c r="H1591" s="27"/>
    </row>
    <row r="1592" spans="1:8" ht="14" hidden="1" x14ac:dyDescent="0.2">
      <c r="A1592" s="192"/>
      <c r="B1592" s="194"/>
      <c r="C1592" s="302">
        <f t="shared" si="33"/>
        <v>0</v>
      </c>
      <c r="D1592" s="302"/>
      <c r="E1592" s="303"/>
      <c r="G1592" s="26"/>
      <c r="H1592" s="27"/>
    </row>
    <row r="1593" spans="1:8" ht="14" hidden="1" x14ac:dyDescent="0.2">
      <c r="A1593" s="192"/>
      <c r="B1593" s="194"/>
      <c r="C1593" s="302">
        <f t="shared" si="33"/>
        <v>0</v>
      </c>
      <c r="D1593" s="302"/>
      <c r="E1593" s="303"/>
      <c r="G1593" s="26"/>
      <c r="H1593" s="27"/>
    </row>
    <row r="1594" spans="1:8" ht="14" hidden="1" x14ac:dyDescent="0.2">
      <c r="A1594" s="192"/>
      <c r="B1594" s="194"/>
      <c r="C1594" s="302">
        <f t="shared" si="33"/>
        <v>0</v>
      </c>
      <c r="D1594" s="302"/>
      <c r="E1594" s="303"/>
      <c r="G1594" s="26"/>
      <c r="H1594" s="27"/>
    </row>
    <row r="1595" spans="1:8" ht="14" hidden="1" x14ac:dyDescent="0.2">
      <c r="A1595" s="192"/>
      <c r="B1595" s="194"/>
      <c r="C1595" s="302">
        <f t="shared" si="33"/>
        <v>0</v>
      </c>
      <c r="D1595" s="302"/>
      <c r="E1595" s="303"/>
      <c r="G1595" s="26"/>
      <c r="H1595" s="27"/>
    </row>
    <row r="1596" spans="1:8" ht="14" hidden="1" x14ac:dyDescent="0.2">
      <c r="A1596" s="192"/>
      <c r="B1596" s="194"/>
      <c r="C1596" s="302">
        <f t="shared" si="33"/>
        <v>0</v>
      </c>
      <c r="D1596" s="302"/>
      <c r="E1596" s="303"/>
      <c r="G1596" s="26"/>
      <c r="H1596" s="27"/>
    </row>
    <row r="1597" spans="1:8" ht="14" hidden="1" x14ac:dyDescent="0.2">
      <c r="A1597" s="192"/>
      <c r="B1597" s="194"/>
      <c r="C1597" s="302">
        <f t="shared" si="33"/>
        <v>0</v>
      </c>
      <c r="D1597" s="302"/>
      <c r="E1597" s="303"/>
      <c r="G1597" s="26"/>
      <c r="H1597" s="27"/>
    </row>
    <row r="1598" spans="1:8" ht="14" hidden="1" x14ac:dyDescent="0.2">
      <c r="A1598" s="192"/>
      <c r="B1598" s="194"/>
      <c r="C1598" s="302">
        <f t="shared" si="33"/>
        <v>0</v>
      </c>
      <c r="D1598" s="302"/>
      <c r="E1598" s="303"/>
      <c r="G1598" s="26"/>
      <c r="H1598" s="27"/>
    </row>
    <row r="1599" spans="1:8" ht="14" hidden="1" x14ac:dyDescent="0.2">
      <c r="A1599" s="192"/>
      <c r="B1599" s="194"/>
      <c r="C1599" s="302">
        <f t="shared" si="33"/>
        <v>0</v>
      </c>
      <c r="D1599" s="302"/>
      <c r="E1599" s="303"/>
      <c r="G1599" s="26"/>
      <c r="H1599" s="27"/>
    </row>
    <row r="1600" spans="1:8" ht="14" hidden="1" x14ac:dyDescent="0.2">
      <c r="A1600" s="192"/>
      <c r="B1600" s="194"/>
      <c r="C1600" s="302">
        <f t="shared" si="33"/>
        <v>0</v>
      </c>
      <c r="D1600" s="302"/>
      <c r="E1600" s="303"/>
      <c r="G1600" s="26"/>
      <c r="H1600" s="27"/>
    </row>
    <row r="1601" spans="1:8" ht="14" hidden="1" x14ac:dyDescent="0.2">
      <c r="A1601" s="192"/>
      <c r="B1601" s="193"/>
      <c r="C1601" s="302">
        <f t="shared" si="33"/>
        <v>0</v>
      </c>
      <c r="D1601" s="302"/>
      <c r="E1601" s="303"/>
      <c r="G1601" s="26"/>
      <c r="H1601" s="27"/>
    </row>
    <row r="1602" spans="1:8" ht="14" hidden="1" x14ac:dyDescent="0.2">
      <c r="A1602" s="224"/>
      <c r="B1602" s="225"/>
      <c r="C1602" s="248"/>
      <c r="D1602" s="249"/>
      <c r="E1602" s="250"/>
      <c r="G1602" s="26"/>
      <c r="H1602" s="27"/>
    </row>
    <row r="1603" spans="1:8" ht="14" hidden="1" x14ac:dyDescent="0.2">
      <c r="A1603" s="191"/>
      <c r="B1603" s="190"/>
      <c r="C1603" s="302">
        <f t="shared" ref="C1603:C1643" si="34">+G1603+H1603</f>
        <v>0</v>
      </c>
      <c r="D1603" s="302"/>
      <c r="E1603" s="303"/>
      <c r="G1603" s="26"/>
      <c r="H1603" s="27"/>
    </row>
    <row r="1604" spans="1:8" ht="14" hidden="1" x14ac:dyDescent="0.2">
      <c r="A1604" s="191"/>
      <c r="B1604" s="193"/>
      <c r="C1604" s="302">
        <f t="shared" si="34"/>
        <v>0</v>
      </c>
      <c r="D1604" s="302"/>
      <c r="E1604" s="303"/>
      <c r="G1604" s="26"/>
      <c r="H1604" s="27"/>
    </row>
    <row r="1605" spans="1:8" ht="14" hidden="1" x14ac:dyDescent="0.2">
      <c r="A1605" s="191"/>
      <c r="B1605" s="193"/>
      <c r="C1605" s="302">
        <f t="shared" si="34"/>
        <v>0</v>
      </c>
      <c r="D1605" s="302"/>
      <c r="E1605" s="303"/>
      <c r="G1605" s="26"/>
      <c r="H1605" s="27"/>
    </row>
    <row r="1606" spans="1:8" ht="14" hidden="1" x14ac:dyDescent="0.2">
      <c r="A1606" s="191"/>
      <c r="B1606" s="193"/>
      <c r="C1606" s="302">
        <f t="shared" si="34"/>
        <v>0</v>
      </c>
      <c r="D1606" s="302"/>
      <c r="E1606" s="303"/>
      <c r="G1606" s="26"/>
      <c r="H1606" s="27"/>
    </row>
    <row r="1607" spans="1:8" ht="14" hidden="1" x14ac:dyDescent="0.2">
      <c r="A1607" s="191"/>
      <c r="B1607" s="193"/>
      <c r="C1607" s="302">
        <f t="shared" si="34"/>
        <v>0</v>
      </c>
      <c r="D1607" s="302"/>
      <c r="E1607" s="303"/>
      <c r="G1607" s="26"/>
      <c r="H1607" s="27"/>
    </row>
    <row r="1608" spans="1:8" ht="14" hidden="1" x14ac:dyDescent="0.2">
      <c r="A1608" s="191"/>
      <c r="B1608" s="193"/>
      <c r="C1608" s="302">
        <f t="shared" si="34"/>
        <v>0</v>
      </c>
      <c r="D1608" s="302"/>
      <c r="E1608" s="303"/>
      <c r="G1608" s="26"/>
      <c r="H1608" s="27"/>
    </row>
    <row r="1609" spans="1:8" ht="14" hidden="1" x14ac:dyDescent="0.2">
      <c r="A1609" s="191"/>
      <c r="B1609" s="193"/>
      <c r="C1609" s="302">
        <f t="shared" si="34"/>
        <v>0</v>
      </c>
      <c r="D1609" s="302"/>
      <c r="E1609" s="303"/>
      <c r="G1609" s="26"/>
      <c r="H1609" s="27"/>
    </row>
    <row r="1610" spans="1:8" ht="14" hidden="1" x14ac:dyDescent="0.2">
      <c r="A1610" s="192"/>
      <c r="B1610" s="194"/>
      <c r="C1610" s="302">
        <f t="shared" si="34"/>
        <v>0</v>
      </c>
      <c r="D1610" s="302"/>
      <c r="E1610" s="303"/>
      <c r="G1610" s="26"/>
      <c r="H1610" s="27"/>
    </row>
    <row r="1611" spans="1:8" ht="14" hidden="1" x14ac:dyDescent="0.2">
      <c r="A1611" s="192"/>
      <c r="B1611" s="194"/>
      <c r="C1611" s="302">
        <f t="shared" si="34"/>
        <v>0</v>
      </c>
      <c r="D1611" s="302"/>
      <c r="E1611" s="303"/>
      <c r="G1611" s="26"/>
      <c r="H1611" s="27"/>
    </row>
    <row r="1612" spans="1:8" ht="14" hidden="1" x14ac:dyDescent="0.2">
      <c r="A1612" s="192"/>
      <c r="B1612" s="194"/>
      <c r="C1612" s="302">
        <f t="shared" si="34"/>
        <v>0</v>
      </c>
      <c r="D1612" s="302"/>
      <c r="E1612" s="303"/>
      <c r="G1612" s="26"/>
      <c r="H1612" s="27"/>
    </row>
    <row r="1613" spans="1:8" ht="14" hidden="1" x14ac:dyDescent="0.2">
      <c r="A1613" s="192"/>
      <c r="B1613" s="194"/>
      <c r="C1613" s="302">
        <f t="shared" si="34"/>
        <v>0</v>
      </c>
      <c r="D1613" s="302"/>
      <c r="E1613" s="303"/>
      <c r="G1613" s="26"/>
      <c r="H1613" s="27"/>
    </row>
    <row r="1614" spans="1:8" ht="14" hidden="1" x14ac:dyDescent="0.2">
      <c r="A1614" s="192"/>
      <c r="B1614" s="194"/>
      <c r="C1614" s="302">
        <f t="shared" si="34"/>
        <v>0</v>
      </c>
      <c r="D1614" s="302"/>
      <c r="E1614" s="303"/>
      <c r="G1614" s="26"/>
      <c r="H1614" s="27"/>
    </row>
    <row r="1615" spans="1:8" ht="14" hidden="1" x14ac:dyDescent="0.2">
      <c r="A1615" s="192"/>
      <c r="B1615" s="194"/>
      <c r="C1615" s="302">
        <f t="shared" si="34"/>
        <v>0</v>
      </c>
      <c r="D1615" s="302"/>
      <c r="E1615" s="303"/>
      <c r="G1615" s="26"/>
      <c r="H1615" s="27"/>
    </row>
    <row r="1616" spans="1:8" ht="14" hidden="1" x14ac:dyDescent="0.2">
      <c r="A1616" s="192"/>
      <c r="B1616" s="194"/>
      <c r="C1616" s="302">
        <f t="shared" si="34"/>
        <v>0</v>
      </c>
      <c r="D1616" s="302"/>
      <c r="E1616" s="303"/>
      <c r="G1616" s="26"/>
      <c r="H1616" s="27"/>
    </row>
    <row r="1617" spans="1:8" ht="14" hidden="1" x14ac:dyDescent="0.2">
      <c r="A1617" s="192"/>
      <c r="B1617" s="194"/>
      <c r="C1617" s="302">
        <f t="shared" si="34"/>
        <v>0</v>
      </c>
      <c r="D1617" s="302"/>
      <c r="E1617" s="303"/>
      <c r="G1617" s="26"/>
      <c r="H1617" s="27"/>
    </row>
    <row r="1618" spans="1:8" ht="14" hidden="1" x14ac:dyDescent="0.2">
      <c r="A1618" s="192"/>
      <c r="B1618" s="194"/>
      <c r="C1618" s="302">
        <f t="shared" si="34"/>
        <v>0</v>
      </c>
      <c r="D1618" s="302"/>
      <c r="E1618" s="303"/>
      <c r="G1618" s="26"/>
      <c r="H1618" s="27"/>
    </row>
    <row r="1619" spans="1:8" ht="14" hidden="1" x14ac:dyDescent="0.2">
      <c r="A1619" s="192"/>
      <c r="B1619" s="194"/>
      <c r="C1619" s="302">
        <f t="shared" si="34"/>
        <v>0</v>
      </c>
      <c r="D1619" s="302"/>
      <c r="E1619" s="303"/>
      <c r="G1619" s="26"/>
      <c r="H1619" s="27"/>
    </row>
    <row r="1620" spans="1:8" ht="14" hidden="1" x14ac:dyDescent="0.2">
      <c r="A1620" s="192"/>
      <c r="B1620" s="194"/>
      <c r="C1620" s="302">
        <f t="shared" si="34"/>
        <v>0</v>
      </c>
      <c r="D1620" s="302"/>
      <c r="E1620" s="303"/>
      <c r="G1620" s="26"/>
      <c r="H1620" s="27"/>
    </row>
    <row r="1621" spans="1:8" ht="14" hidden="1" x14ac:dyDescent="0.2">
      <c r="A1621" s="192"/>
      <c r="B1621" s="194"/>
      <c r="C1621" s="302">
        <f t="shared" si="34"/>
        <v>0</v>
      </c>
      <c r="D1621" s="302"/>
      <c r="E1621" s="303"/>
      <c r="G1621" s="26"/>
      <c r="H1621" s="27"/>
    </row>
    <row r="1622" spans="1:8" ht="14" hidden="1" x14ac:dyDescent="0.2">
      <c r="A1622" s="192"/>
      <c r="B1622" s="194"/>
      <c r="C1622" s="302">
        <f t="shared" si="34"/>
        <v>0</v>
      </c>
      <c r="D1622" s="302"/>
      <c r="E1622" s="303"/>
      <c r="G1622" s="26"/>
      <c r="H1622" s="27"/>
    </row>
    <row r="1623" spans="1:8" ht="14" hidden="1" x14ac:dyDescent="0.2">
      <c r="A1623" s="192"/>
      <c r="B1623" s="194"/>
      <c r="C1623" s="302">
        <f t="shared" si="34"/>
        <v>0</v>
      </c>
      <c r="D1623" s="302"/>
      <c r="E1623" s="303"/>
      <c r="G1623" s="26"/>
      <c r="H1623" s="27"/>
    </row>
    <row r="1624" spans="1:8" ht="14" hidden="1" x14ac:dyDescent="0.2">
      <c r="A1624" s="192"/>
      <c r="B1624" s="194"/>
      <c r="C1624" s="302">
        <f t="shared" si="34"/>
        <v>0</v>
      </c>
      <c r="D1624" s="302"/>
      <c r="E1624" s="303"/>
      <c r="G1624" s="26"/>
      <c r="H1624" s="27"/>
    </row>
    <row r="1625" spans="1:8" ht="14" hidden="1" x14ac:dyDescent="0.2">
      <c r="A1625" s="192"/>
      <c r="B1625" s="194"/>
      <c r="C1625" s="302">
        <f t="shared" si="34"/>
        <v>0</v>
      </c>
      <c r="D1625" s="302"/>
      <c r="E1625" s="303"/>
      <c r="G1625" s="26"/>
      <c r="H1625" s="27"/>
    </row>
    <row r="1626" spans="1:8" ht="14" hidden="1" x14ac:dyDescent="0.2">
      <c r="A1626" s="192"/>
      <c r="B1626" s="194"/>
      <c r="C1626" s="302">
        <f t="shared" si="34"/>
        <v>0</v>
      </c>
      <c r="D1626" s="302"/>
      <c r="E1626" s="303"/>
      <c r="G1626" s="26"/>
      <c r="H1626" s="27"/>
    </row>
    <row r="1627" spans="1:8" ht="14" hidden="1" x14ac:dyDescent="0.2">
      <c r="A1627" s="192"/>
      <c r="B1627" s="194"/>
      <c r="C1627" s="302">
        <f t="shared" si="34"/>
        <v>0</v>
      </c>
      <c r="D1627" s="302"/>
      <c r="E1627" s="303"/>
      <c r="G1627" s="26"/>
      <c r="H1627" s="27"/>
    </row>
    <row r="1628" spans="1:8" ht="14" hidden="1" x14ac:dyDescent="0.2">
      <c r="A1628" s="192"/>
      <c r="B1628" s="194"/>
      <c r="C1628" s="302">
        <f t="shared" si="34"/>
        <v>0</v>
      </c>
      <c r="D1628" s="302"/>
      <c r="E1628" s="303"/>
      <c r="G1628" s="26"/>
      <c r="H1628" s="27"/>
    </row>
    <row r="1629" spans="1:8" ht="14" hidden="1" x14ac:dyDescent="0.2">
      <c r="A1629" s="192"/>
      <c r="B1629" s="194"/>
      <c r="C1629" s="302">
        <f t="shared" si="34"/>
        <v>0</v>
      </c>
      <c r="D1629" s="302"/>
      <c r="E1629" s="303"/>
      <c r="G1629" s="26"/>
      <c r="H1629" s="27"/>
    </row>
    <row r="1630" spans="1:8" ht="14" hidden="1" x14ac:dyDescent="0.2">
      <c r="A1630" s="192"/>
      <c r="B1630" s="194"/>
      <c r="C1630" s="302">
        <f t="shared" si="34"/>
        <v>0</v>
      </c>
      <c r="D1630" s="302"/>
      <c r="E1630" s="303"/>
      <c r="G1630" s="26"/>
      <c r="H1630" s="27"/>
    </row>
    <row r="1631" spans="1:8" ht="14" hidden="1" x14ac:dyDescent="0.2">
      <c r="A1631" s="192"/>
      <c r="B1631" s="194"/>
      <c r="C1631" s="302">
        <f t="shared" si="34"/>
        <v>0</v>
      </c>
      <c r="D1631" s="302"/>
      <c r="E1631" s="303"/>
      <c r="G1631" s="26"/>
      <c r="H1631" s="27"/>
    </row>
    <row r="1632" spans="1:8" ht="14" hidden="1" x14ac:dyDescent="0.2">
      <c r="A1632" s="192"/>
      <c r="B1632" s="194"/>
      <c r="C1632" s="302">
        <f t="shared" si="34"/>
        <v>0</v>
      </c>
      <c r="D1632" s="302"/>
      <c r="E1632" s="303"/>
      <c r="G1632" s="26"/>
      <c r="H1632" s="27"/>
    </row>
    <row r="1633" spans="1:8" ht="14" hidden="1" x14ac:dyDescent="0.2">
      <c r="A1633" s="192"/>
      <c r="B1633" s="194"/>
      <c r="C1633" s="302">
        <f t="shared" si="34"/>
        <v>0</v>
      </c>
      <c r="D1633" s="302"/>
      <c r="E1633" s="303"/>
      <c r="G1633" s="26"/>
      <c r="H1633" s="27"/>
    </row>
    <row r="1634" spans="1:8" ht="14" hidden="1" x14ac:dyDescent="0.2">
      <c r="A1634" s="192"/>
      <c r="B1634" s="194"/>
      <c r="C1634" s="302">
        <f t="shared" si="34"/>
        <v>0</v>
      </c>
      <c r="D1634" s="302"/>
      <c r="E1634" s="303"/>
      <c r="G1634" s="26"/>
      <c r="H1634" s="27"/>
    </row>
    <row r="1635" spans="1:8" ht="14" hidden="1" x14ac:dyDescent="0.2">
      <c r="A1635" s="192"/>
      <c r="B1635" s="194"/>
      <c r="C1635" s="302">
        <f t="shared" si="34"/>
        <v>0</v>
      </c>
      <c r="D1635" s="302"/>
      <c r="E1635" s="303"/>
      <c r="G1635" s="26"/>
      <c r="H1635" s="27"/>
    </row>
    <row r="1636" spans="1:8" ht="14" hidden="1" x14ac:dyDescent="0.2">
      <c r="A1636" s="192"/>
      <c r="B1636" s="194"/>
      <c r="C1636" s="302">
        <f t="shared" si="34"/>
        <v>0</v>
      </c>
      <c r="D1636" s="302"/>
      <c r="E1636" s="303"/>
      <c r="G1636" s="26"/>
      <c r="H1636" s="27"/>
    </row>
    <row r="1637" spans="1:8" ht="14" hidden="1" x14ac:dyDescent="0.2">
      <c r="A1637" s="192"/>
      <c r="B1637" s="194"/>
      <c r="C1637" s="302">
        <f t="shared" si="34"/>
        <v>0</v>
      </c>
      <c r="D1637" s="302"/>
      <c r="E1637" s="303"/>
      <c r="G1637" s="26"/>
      <c r="H1637" s="27"/>
    </row>
    <row r="1638" spans="1:8" ht="14" hidden="1" x14ac:dyDescent="0.2">
      <c r="A1638" s="192"/>
      <c r="B1638" s="194"/>
      <c r="C1638" s="302">
        <f t="shared" si="34"/>
        <v>0</v>
      </c>
      <c r="D1638" s="302"/>
      <c r="E1638" s="303"/>
      <c r="G1638" s="26"/>
      <c r="H1638" s="27"/>
    </row>
    <row r="1639" spans="1:8" ht="14" hidden="1" x14ac:dyDescent="0.2">
      <c r="A1639" s="192"/>
      <c r="B1639" s="194"/>
      <c r="C1639" s="302">
        <f t="shared" si="34"/>
        <v>0</v>
      </c>
      <c r="D1639" s="302"/>
      <c r="E1639" s="303"/>
      <c r="G1639" s="26"/>
      <c r="H1639" s="27"/>
    </row>
    <row r="1640" spans="1:8" ht="14" hidden="1" x14ac:dyDescent="0.2">
      <c r="A1640" s="192"/>
      <c r="B1640" s="194"/>
      <c r="C1640" s="302">
        <f t="shared" si="34"/>
        <v>0</v>
      </c>
      <c r="D1640" s="302"/>
      <c r="E1640" s="303"/>
      <c r="G1640" s="26"/>
      <c r="H1640" s="27"/>
    </row>
    <row r="1641" spans="1:8" ht="14" hidden="1" x14ac:dyDescent="0.2">
      <c r="A1641" s="192"/>
      <c r="B1641" s="194"/>
      <c r="C1641" s="302">
        <f t="shared" si="34"/>
        <v>0</v>
      </c>
      <c r="D1641" s="302"/>
      <c r="E1641" s="303"/>
      <c r="G1641" s="26"/>
      <c r="H1641" s="27"/>
    </row>
    <row r="1642" spans="1:8" ht="14" hidden="1" x14ac:dyDescent="0.2">
      <c r="A1642" s="192"/>
      <c r="B1642" s="194"/>
      <c r="C1642" s="302">
        <f t="shared" si="34"/>
        <v>0</v>
      </c>
      <c r="D1642" s="302"/>
      <c r="E1642" s="303"/>
      <c r="G1642" s="26"/>
      <c r="H1642" s="27"/>
    </row>
    <row r="1643" spans="1:8" ht="14" hidden="1" x14ac:dyDescent="0.2">
      <c r="A1643" s="192"/>
      <c r="B1643" s="193"/>
      <c r="C1643" s="302">
        <f t="shared" si="34"/>
        <v>0</v>
      </c>
      <c r="D1643" s="302"/>
      <c r="E1643" s="303"/>
      <c r="G1643" s="26"/>
      <c r="H1643" s="27"/>
    </row>
    <row r="1644" spans="1:8" ht="14" hidden="1" x14ac:dyDescent="0.2">
      <c r="A1644" s="224"/>
      <c r="B1644" s="225"/>
      <c r="C1644" s="248"/>
      <c r="D1644" s="249"/>
      <c r="E1644" s="250"/>
      <c r="G1644" s="26"/>
      <c r="H1644" s="27"/>
    </row>
    <row r="1645" spans="1:8" ht="14" hidden="1" x14ac:dyDescent="0.2">
      <c r="A1645" s="191"/>
      <c r="B1645" s="190"/>
      <c r="C1645" s="302">
        <f t="shared" ref="C1645:C1685" si="35">+G1645+H1645</f>
        <v>0</v>
      </c>
      <c r="D1645" s="302"/>
      <c r="E1645" s="303"/>
      <c r="G1645" s="26"/>
      <c r="H1645" s="27"/>
    </row>
    <row r="1646" spans="1:8" ht="14" hidden="1" x14ac:dyDescent="0.2">
      <c r="A1646" s="191"/>
      <c r="B1646" s="193"/>
      <c r="C1646" s="302">
        <f t="shared" si="35"/>
        <v>0</v>
      </c>
      <c r="D1646" s="302"/>
      <c r="E1646" s="303"/>
      <c r="G1646" s="26"/>
      <c r="H1646" s="27"/>
    </row>
    <row r="1647" spans="1:8" ht="14" hidden="1" x14ac:dyDescent="0.2">
      <c r="A1647" s="191"/>
      <c r="B1647" s="193"/>
      <c r="C1647" s="302">
        <f t="shared" si="35"/>
        <v>0</v>
      </c>
      <c r="D1647" s="302"/>
      <c r="E1647" s="303"/>
      <c r="G1647" s="26"/>
      <c r="H1647" s="27"/>
    </row>
    <row r="1648" spans="1:8" ht="14" hidden="1" x14ac:dyDescent="0.2">
      <c r="A1648" s="191"/>
      <c r="B1648" s="193"/>
      <c r="C1648" s="302">
        <f t="shared" si="35"/>
        <v>0</v>
      </c>
      <c r="D1648" s="302"/>
      <c r="E1648" s="303"/>
      <c r="G1648" s="26"/>
      <c r="H1648" s="27"/>
    </row>
    <row r="1649" spans="1:8" ht="14" hidden="1" x14ac:dyDescent="0.2">
      <c r="A1649" s="191"/>
      <c r="B1649" s="193"/>
      <c r="C1649" s="302">
        <f t="shared" si="35"/>
        <v>0</v>
      </c>
      <c r="D1649" s="302"/>
      <c r="E1649" s="303"/>
      <c r="G1649" s="26"/>
      <c r="H1649" s="27"/>
    </row>
    <row r="1650" spans="1:8" ht="14" hidden="1" x14ac:dyDescent="0.2">
      <c r="A1650" s="191"/>
      <c r="B1650" s="193"/>
      <c r="C1650" s="302">
        <f t="shared" si="35"/>
        <v>0</v>
      </c>
      <c r="D1650" s="302"/>
      <c r="E1650" s="303"/>
      <c r="G1650" s="26"/>
      <c r="H1650" s="27"/>
    </row>
    <row r="1651" spans="1:8" ht="14" hidden="1" x14ac:dyDescent="0.2">
      <c r="A1651" s="191"/>
      <c r="B1651" s="193"/>
      <c r="C1651" s="302">
        <f t="shared" si="35"/>
        <v>0</v>
      </c>
      <c r="D1651" s="302"/>
      <c r="E1651" s="303"/>
      <c r="G1651" s="26"/>
      <c r="H1651" s="27"/>
    </row>
    <row r="1652" spans="1:8" ht="14" hidden="1" x14ac:dyDescent="0.2">
      <c r="A1652" s="192"/>
      <c r="B1652" s="194"/>
      <c r="C1652" s="302">
        <f t="shared" si="35"/>
        <v>0</v>
      </c>
      <c r="D1652" s="302"/>
      <c r="E1652" s="303"/>
      <c r="G1652" s="26"/>
      <c r="H1652" s="27"/>
    </row>
    <row r="1653" spans="1:8" ht="14" hidden="1" x14ac:dyDescent="0.2">
      <c r="A1653" s="192"/>
      <c r="B1653" s="194"/>
      <c r="C1653" s="302">
        <f t="shared" si="35"/>
        <v>0</v>
      </c>
      <c r="D1653" s="302"/>
      <c r="E1653" s="303"/>
      <c r="G1653" s="26"/>
      <c r="H1653" s="27"/>
    </row>
    <row r="1654" spans="1:8" ht="14" hidden="1" x14ac:dyDescent="0.2">
      <c r="A1654" s="192"/>
      <c r="B1654" s="194"/>
      <c r="C1654" s="302">
        <f t="shared" si="35"/>
        <v>0</v>
      </c>
      <c r="D1654" s="302"/>
      <c r="E1654" s="303"/>
      <c r="G1654" s="26"/>
      <c r="H1654" s="27"/>
    </row>
    <row r="1655" spans="1:8" ht="14" hidden="1" x14ac:dyDescent="0.2">
      <c r="A1655" s="192"/>
      <c r="B1655" s="194"/>
      <c r="C1655" s="302">
        <f t="shared" si="35"/>
        <v>0</v>
      </c>
      <c r="D1655" s="302"/>
      <c r="E1655" s="303"/>
      <c r="G1655" s="26"/>
      <c r="H1655" s="27"/>
    </row>
    <row r="1656" spans="1:8" ht="14" hidden="1" x14ac:dyDescent="0.2">
      <c r="A1656" s="192"/>
      <c r="B1656" s="194"/>
      <c r="C1656" s="302">
        <f t="shared" si="35"/>
        <v>0</v>
      </c>
      <c r="D1656" s="302"/>
      <c r="E1656" s="303"/>
      <c r="G1656" s="26"/>
      <c r="H1656" s="27"/>
    </row>
    <row r="1657" spans="1:8" ht="14" hidden="1" x14ac:dyDescent="0.2">
      <c r="A1657" s="192"/>
      <c r="B1657" s="194"/>
      <c r="C1657" s="302">
        <f t="shared" si="35"/>
        <v>0</v>
      </c>
      <c r="D1657" s="302"/>
      <c r="E1657" s="303"/>
      <c r="G1657" s="26"/>
      <c r="H1657" s="27"/>
    </row>
    <row r="1658" spans="1:8" ht="14" hidden="1" x14ac:dyDescent="0.2">
      <c r="A1658" s="192"/>
      <c r="B1658" s="194"/>
      <c r="C1658" s="302">
        <f t="shared" si="35"/>
        <v>0</v>
      </c>
      <c r="D1658" s="302"/>
      <c r="E1658" s="303"/>
      <c r="G1658" s="26"/>
      <c r="H1658" s="27"/>
    </row>
    <row r="1659" spans="1:8" ht="14" hidden="1" x14ac:dyDescent="0.2">
      <c r="A1659" s="192"/>
      <c r="B1659" s="194"/>
      <c r="C1659" s="302">
        <f t="shared" si="35"/>
        <v>0</v>
      </c>
      <c r="D1659" s="302"/>
      <c r="E1659" s="303"/>
      <c r="G1659" s="26"/>
      <c r="H1659" s="27"/>
    </row>
    <row r="1660" spans="1:8" ht="14" hidden="1" x14ac:dyDescent="0.2">
      <c r="A1660" s="192"/>
      <c r="B1660" s="194"/>
      <c r="C1660" s="302">
        <f t="shared" si="35"/>
        <v>0</v>
      </c>
      <c r="D1660" s="302"/>
      <c r="E1660" s="303"/>
      <c r="G1660" s="26"/>
      <c r="H1660" s="27"/>
    </row>
    <row r="1661" spans="1:8" ht="14" hidden="1" x14ac:dyDescent="0.2">
      <c r="A1661" s="192"/>
      <c r="B1661" s="194"/>
      <c r="C1661" s="302">
        <f t="shared" si="35"/>
        <v>0</v>
      </c>
      <c r="D1661" s="302"/>
      <c r="E1661" s="303"/>
      <c r="G1661" s="26"/>
      <c r="H1661" s="27"/>
    </row>
    <row r="1662" spans="1:8" ht="14" hidden="1" x14ac:dyDescent="0.2">
      <c r="A1662" s="192"/>
      <c r="B1662" s="194"/>
      <c r="C1662" s="302">
        <f t="shared" si="35"/>
        <v>0</v>
      </c>
      <c r="D1662" s="302"/>
      <c r="E1662" s="303"/>
      <c r="G1662" s="26"/>
      <c r="H1662" s="27"/>
    </row>
    <row r="1663" spans="1:8" ht="14" hidden="1" x14ac:dyDescent="0.2">
      <c r="A1663" s="192"/>
      <c r="B1663" s="194"/>
      <c r="C1663" s="302">
        <f t="shared" si="35"/>
        <v>0</v>
      </c>
      <c r="D1663" s="302"/>
      <c r="E1663" s="303"/>
      <c r="G1663" s="26"/>
      <c r="H1663" s="27"/>
    </row>
    <row r="1664" spans="1:8" ht="14" hidden="1" x14ac:dyDescent="0.2">
      <c r="A1664" s="192"/>
      <c r="B1664" s="194"/>
      <c r="C1664" s="302">
        <f t="shared" si="35"/>
        <v>0</v>
      </c>
      <c r="D1664" s="302"/>
      <c r="E1664" s="303"/>
      <c r="G1664" s="26"/>
      <c r="H1664" s="27"/>
    </row>
    <row r="1665" spans="1:8" ht="14" hidden="1" x14ac:dyDescent="0.2">
      <c r="A1665" s="192"/>
      <c r="B1665" s="194"/>
      <c r="C1665" s="302">
        <f t="shared" si="35"/>
        <v>0</v>
      </c>
      <c r="D1665" s="302"/>
      <c r="E1665" s="303"/>
      <c r="G1665" s="26"/>
      <c r="H1665" s="27"/>
    </row>
    <row r="1666" spans="1:8" ht="14" hidden="1" x14ac:dyDescent="0.2">
      <c r="A1666" s="192"/>
      <c r="B1666" s="194"/>
      <c r="C1666" s="302">
        <f t="shared" si="35"/>
        <v>0</v>
      </c>
      <c r="D1666" s="302"/>
      <c r="E1666" s="303"/>
      <c r="G1666" s="26"/>
      <c r="H1666" s="27"/>
    </row>
    <row r="1667" spans="1:8" ht="14" hidden="1" x14ac:dyDescent="0.2">
      <c r="A1667" s="192"/>
      <c r="B1667" s="194"/>
      <c r="C1667" s="302">
        <f t="shared" si="35"/>
        <v>0</v>
      </c>
      <c r="D1667" s="302"/>
      <c r="E1667" s="303"/>
      <c r="G1667" s="26"/>
      <c r="H1667" s="27"/>
    </row>
    <row r="1668" spans="1:8" ht="14" hidden="1" x14ac:dyDescent="0.2">
      <c r="A1668" s="192"/>
      <c r="B1668" s="194"/>
      <c r="C1668" s="302">
        <f t="shared" si="35"/>
        <v>0</v>
      </c>
      <c r="D1668" s="302"/>
      <c r="E1668" s="303"/>
      <c r="G1668" s="26"/>
      <c r="H1668" s="27"/>
    </row>
    <row r="1669" spans="1:8" ht="14" hidden="1" x14ac:dyDescent="0.2">
      <c r="A1669" s="192"/>
      <c r="B1669" s="194"/>
      <c r="C1669" s="302">
        <f t="shared" si="35"/>
        <v>0</v>
      </c>
      <c r="D1669" s="302"/>
      <c r="E1669" s="303"/>
      <c r="G1669" s="26"/>
      <c r="H1669" s="27"/>
    </row>
    <row r="1670" spans="1:8" ht="14" hidden="1" x14ac:dyDescent="0.2">
      <c r="A1670" s="192"/>
      <c r="B1670" s="194"/>
      <c r="C1670" s="302">
        <f t="shared" si="35"/>
        <v>0</v>
      </c>
      <c r="D1670" s="302"/>
      <c r="E1670" s="303"/>
      <c r="G1670" s="26"/>
      <c r="H1670" s="27"/>
    </row>
    <row r="1671" spans="1:8" ht="14" hidden="1" x14ac:dyDescent="0.2">
      <c r="A1671" s="192"/>
      <c r="B1671" s="194"/>
      <c r="C1671" s="302">
        <f t="shared" si="35"/>
        <v>0</v>
      </c>
      <c r="D1671" s="302"/>
      <c r="E1671" s="303"/>
      <c r="G1671" s="26"/>
      <c r="H1671" s="27"/>
    </row>
    <row r="1672" spans="1:8" ht="14" hidden="1" x14ac:dyDescent="0.2">
      <c r="A1672" s="192"/>
      <c r="B1672" s="194"/>
      <c r="C1672" s="302">
        <f t="shared" si="35"/>
        <v>0</v>
      </c>
      <c r="D1672" s="302"/>
      <c r="E1672" s="303"/>
      <c r="G1672" s="26"/>
      <c r="H1672" s="27"/>
    </row>
    <row r="1673" spans="1:8" ht="14" hidden="1" x14ac:dyDescent="0.2">
      <c r="A1673" s="192"/>
      <c r="B1673" s="194"/>
      <c r="C1673" s="302">
        <f t="shared" si="35"/>
        <v>0</v>
      </c>
      <c r="D1673" s="302"/>
      <c r="E1673" s="303"/>
      <c r="G1673" s="26"/>
      <c r="H1673" s="27"/>
    </row>
    <row r="1674" spans="1:8" ht="14" hidden="1" x14ac:dyDescent="0.2">
      <c r="A1674" s="192"/>
      <c r="B1674" s="194"/>
      <c r="C1674" s="302">
        <f t="shared" si="35"/>
        <v>0</v>
      </c>
      <c r="D1674" s="302"/>
      <c r="E1674" s="303"/>
      <c r="G1674" s="26"/>
      <c r="H1674" s="27"/>
    </row>
    <row r="1675" spans="1:8" ht="14" hidden="1" x14ac:dyDescent="0.2">
      <c r="A1675" s="192"/>
      <c r="B1675" s="194"/>
      <c r="C1675" s="302">
        <f t="shared" si="35"/>
        <v>0</v>
      </c>
      <c r="D1675" s="302"/>
      <c r="E1675" s="303"/>
      <c r="G1675" s="26"/>
      <c r="H1675" s="27"/>
    </row>
    <row r="1676" spans="1:8" ht="14" hidden="1" x14ac:dyDescent="0.2">
      <c r="A1676" s="192"/>
      <c r="B1676" s="194"/>
      <c r="C1676" s="302">
        <f t="shared" si="35"/>
        <v>0</v>
      </c>
      <c r="D1676" s="302"/>
      <c r="E1676" s="303"/>
      <c r="G1676" s="26"/>
      <c r="H1676" s="27"/>
    </row>
    <row r="1677" spans="1:8" ht="14" hidden="1" x14ac:dyDescent="0.2">
      <c r="A1677" s="192"/>
      <c r="B1677" s="194"/>
      <c r="C1677" s="302">
        <f t="shared" si="35"/>
        <v>0</v>
      </c>
      <c r="D1677" s="302"/>
      <c r="E1677" s="303"/>
      <c r="G1677" s="26"/>
      <c r="H1677" s="27"/>
    </row>
    <row r="1678" spans="1:8" ht="14" hidden="1" x14ac:dyDescent="0.2">
      <c r="A1678" s="192"/>
      <c r="B1678" s="194"/>
      <c r="C1678" s="302">
        <f t="shared" si="35"/>
        <v>0</v>
      </c>
      <c r="D1678" s="302"/>
      <c r="E1678" s="303"/>
      <c r="G1678" s="26"/>
      <c r="H1678" s="27"/>
    </row>
    <row r="1679" spans="1:8" ht="14" hidden="1" x14ac:dyDescent="0.2">
      <c r="A1679" s="192"/>
      <c r="B1679" s="194"/>
      <c r="C1679" s="302">
        <f t="shared" si="35"/>
        <v>0</v>
      </c>
      <c r="D1679" s="302"/>
      <c r="E1679" s="303"/>
      <c r="G1679" s="26"/>
      <c r="H1679" s="27"/>
    </row>
    <row r="1680" spans="1:8" ht="14" hidden="1" x14ac:dyDescent="0.2">
      <c r="A1680" s="192"/>
      <c r="B1680" s="194"/>
      <c r="C1680" s="302">
        <f t="shared" si="35"/>
        <v>0</v>
      </c>
      <c r="D1680" s="302"/>
      <c r="E1680" s="303"/>
      <c r="G1680" s="26"/>
      <c r="H1680" s="27"/>
    </row>
    <row r="1681" spans="1:8" ht="14" hidden="1" x14ac:dyDescent="0.2">
      <c r="A1681" s="192"/>
      <c r="B1681" s="194"/>
      <c r="C1681" s="302">
        <f t="shared" si="35"/>
        <v>0</v>
      </c>
      <c r="D1681" s="302"/>
      <c r="E1681" s="303"/>
      <c r="G1681" s="26"/>
      <c r="H1681" s="27"/>
    </row>
    <row r="1682" spans="1:8" ht="14" hidden="1" x14ac:dyDescent="0.2">
      <c r="A1682" s="192"/>
      <c r="B1682" s="194"/>
      <c r="C1682" s="302">
        <f t="shared" si="35"/>
        <v>0</v>
      </c>
      <c r="D1682" s="302"/>
      <c r="E1682" s="303"/>
      <c r="G1682" s="26"/>
      <c r="H1682" s="27"/>
    </row>
    <row r="1683" spans="1:8" ht="14" hidden="1" x14ac:dyDescent="0.2">
      <c r="A1683" s="192"/>
      <c r="B1683" s="194"/>
      <c r="C1683" s="302">
        <f t="shared" si="35"/>
        <v>0</v>
      </c>
      <c r="D1683" s="302"/>
      <c r="E1683" s="303"/>
      <c r="G1683" s="26"/>
      <c r="H1683" s="27"/>
    </row>
    <row r="1684" spans="1:8" ht="14" hidden="1" x14ac:dyDescent="0.2">
      <c r="A1684" s="192"/>
      <c r="B1684" s="194"/>
      <c r="C1684" s="302">
        <f t="shared" si="35"/>
        <v>0</v>
      </c>
      <c r="D1684" s="302"/>
      <c r="E1684" s="303"/>
      <c r="G1684" s="26"/>
      <c r="H1684" s="27"/>
    </row>
    <row r="1685" spans="1:8" ht="14" hidden="1" x14ac:dyDescent="0.2">
      <c r="A1685" s="192"/>
      <c r="B1685" s="193"/>
      <c r="C1685" s="302">
        <f t="shared" si="35"/>
        <v>0</v>
      </c>
      <c r="D1685" s="302"/>
      <c r="E1685" s="303"/>
      <c r="G1685" s="26"/>
      <c r="H1685" s="27"/>
    </row>
    <row r="1686" spans="1:8" ht="14" hidden="1" x14ac:dyDescent="0.2">
      <c r="A1686" s="224"/>
      <c r="B1686" s="225"/>
      <c r="C1686" s="248"/>
      <c r="D1686" s="249"/>
      <c r="E1686" s="250"/>
      <c r="G1686" s="26"/>
      <c r="H1686" s="27"/>
    </row>
    <row r="1687" spans="1:8" ht="14" hidden="1" x14ac:dyDescent="0.2">
      <c r="A1687" s="191"/>
      <c r="B1687" s="190"/>
      <c r="C1687" s="302">
        <f t="shared" ref="C1687:C1727" si="36">+G1687+H1687</f>
        <v>0</v>
      </c>
      <c r="D1687" s="302"/>
      <c r="E1687" s="303"/>
      <c r="G1687" s="26"/>
      <c r="H1687" s="27"/>
    </row>
    <row r="1688" spans="1:8" ht="14" hidden="1" x14ac:dyDescent="0.2">
      <c r="A1688" s="191"/>
      <c r="B1688" s="193"/>
      <c r="C1688" s="302">
        <f t="shared" si="36"/>
        <v>0</v>
      </c>
      <c r="D1688" s="302"/>
      <c r="E1688" s="303"/>
      <c r="G1688" s="26"/>
      <c r="H1688" s="27"/>
    </row>
    <row r="1689" spans="1:8" ht="14" hidden="1" x14ac:dyDescent="0.2">
      <c r="A1689" s="191"/>
      <c r="B1689" s="193"/>
      <c r="C1689" s="302">
        <f t="shared" si="36"/>
        <v>0</v>
      </c>
      <c r="D1689" s="302"/>
      <c r="E1689" s="303"/>
      <c r="G1689" s="26"/>
      <c r="H1689" s="27"/>
    </row>
    <row r="1690" spans="1:8" ht="14" hidden="1" x14ac:dyDescent="0.2">
      <c r="A1690" s="191"/>
      <c r="B1690" s="193"/>
      <c r="C1690" s="302">
        <f t="shared" si="36"/>
        <v>0</v>
      </c>
      <c r="D1690" s="302"/>
      <c r="E1690" s="303"/>
      <c r="G1690" s="26"/>
      <c r="H1690" s="27"/>
    </row>
    <row r="1691" spans="1:8" ht="14" hidden="1" x14ac:dyDescent="0.2">
      <c r="A1691" s="191"/>
      <c r="B1691" s="193"/>
      <c r="C1691" s="302">
        <f t="shared" si="36"/>
        <v>0</v>
      </c>
      <c r="D1691" s="302"/>
      <c r="E1691" s="303"/>
      <c r="G1691" s="26"/>
      <c r="H1691" s="27"/>
    </row>
    <row r="1692" spans="1:8" ht="14" hidden="1" x14ac:dyDescent="0.2">
      <c r="A1692" s="191"/>
      <c r="B1692" s="193"/>
      <c r="C1692" s="302">
        <f t="shared" si="36"/>
        <v>0</v>
      </c>
      <c r="D1692" s="302"/>
      <c r="E1692" s="303"/>
      <c r="G1692" s="26"/>
      <c r="H1692" s="27"/>
    </row>
    <row r="1693" spans="1:8" ht="14" hidden="1" x14ac:dyDescent="0.2">
      <c r="A1693" s="191"/>
      <c r="B1693" s="193"/>
      <c r="C1693" s="302">
        <f t="shared" si="36"/>
        <v>0</v>
      </c>
      <c r="D1693" s="302"/>
      <c r="E1693" s="303"/>
      <c r="G1693" s="26"/>
      <c r="H1693" s="27"/>
    </row>
    <row r="1694" spans="1:8" ht="14" hidden="1" x14ac:dyDescent="0.2">
      <c r="A1694" s="192"/>
      <c r="B1694" s="194"/>
      <c r="C1694" s="302">
        <f t="shared" si="36"/>
        <v>0</v>
      </c>
      <c r="D1694" s="302"/>
      <c r="E1694" s="303"/>
      <c r="G1694" s="26"/>
      <c r="H1694" s="27"/>
    </row>
    <row r="1695" spans="1:8" ht="14" hidden="1" x14ac:dyDescent="0.2">
      <c r="A1695" s="192"/>
      <c r="B1695" s="194"/>
      <c r="C1695" s="302">
        <f t="shared" si="36"/>
        <v>0</v>
      </c>
      <c r="D1695" s="302"/>
      <c r="E1695" s="303"/>
      <c r="G1695" s="26"/>
      <c r="H1695" s="27"/>
    </row>
    <row r="1696" spans="1:8" ht="14" hidden="1" x14ac:dyDescent="0.2">
      <c r="A1696" s="192"/>
      <c r="B1696" s="194"/>
      <c r="C1696" s="302">
        <f t="shared" si="36"/>
        <v>0</v>
      </c>
      <c r="D1696" s="302"/>
      <c r="E1696" s="303"/>
      <c r="G1696" s="26"/>
      <c r="H1696" s="27"/>
    </row>
    <row r="1697" spans="1:8" ht="14" hidden="1" x14ac:dyDescent="0.2">
      <c r="A1697" s="192"/>
      <c r="B1697" s="194"/>
      <c r="C1697" s="302">
        <f t="shared" si="36"/>
        <v>0</v>
      </c>
      <c r="D1697" s="302"/>
      <c r="E1697" s="303"/>
      <c r="G1697" s="26"/>
      <c r="H1697" s="27"/>
    </row>
    <row r="1698" spans="1:8" ht="14" hidden="1" x14ac:dyDescent="0.2">
      <c r="A1698" s="192"/>
      <c r="B1698" s="194"/>
      <c r="C1698" s="302">
        <f t="shared" si="36"/>
        <v>0</v>
      </c>
      <c r="D1698" s="302"/>
      <c r="E1698" s="303"/>
      <c r="G1698" s="26"/>
      <c r="H1698" s="27"/>
    </row>
    <row r="1699" spans="1:8" ht="14" hidden="1" x14ac:dyDescent="0.2">
      <c r="A1699" s="192"/>
      <c r="B1699" s="194"/>
      <c r="C1699" s="302">
        <f t="shared" si="36"/>
        <v>0</v>
      </c>
      <c r="D1699" s="302"/>
      <c r="E1699" s="303"/>
      <c r="G1699" s="26"/>
      <c r="H1699" s="27"/>
    </row>
    <row r="1700" spans="1:8" ht="14" hidden="1" x14ac:dyDescent="0.2">
      <c r="A1700" s="192"/>
      <c r="B1700" s="194"/>
      <c r="C1700" s="302">
        <f t="shared" si="36"/>
        <v>0</v>
      </c>
      <c r="D1700" s="302"/>
      <c r="E1700" s="303"/>
      <c r="G1700" s="26"/>
      <c r="H1700" s="27"/>
    </row>
    <row r="1701" spans="1:8" ht="14" hidden="1" x14ac:dyDescent="0.2">
      <c r="A1701" s="192"/>
      <c r="B1701" s="194"/>
      <c r="C1701" s="302">
        <f t="shared" si="36"/>
        <v>0</v>
      </c>
      <c r="D1701" s="302"/>
      <c r="E1701" s="303"/>
      <c r="G1701" s="26"/>
      <c r="H1701" s="27"/>
    </row>
    <row r="1702" spans="1:8" ht="14" hidden="1" x14ac:dyDescent="0.2">
      <c r="A1702" s="192"/>
      <c r="B1702" s="194"/>
      <c r="C1702" s="302">
        <f t="shared" si="36"/>
        <v>0</v>
      </c>
      <c r="D1702" s="302"/>
      <c r="E1702" s="303"/>
      <c r="G1702" s="26"/>
      <c r="H1702" s="27"/>
    </row>
    <row r="1703" spans="1:8" ht="14" hidden="1" x14ac:dyDescent="0.2">
      <c r="A1703" s="192"/>
      <c r="B1703" s="194"/>
      <c r="C1703" s="302">
        <f t="shared" si="36"/>
        <v>0</v>
      </c>
      <c r="D1703" s="302"/>
      <c r="E1703" s="303"/>
      <c r="G1703" s="26"/>
      <c r="H1703" s="27"/>
    </row>
    <row r="1704" spans="1:8" ht="14" hidden="1" x14ac:dyDescent="0.2">
      <c r="A1704" s="192"/>
      <c r="B1704" s="194"/>
      <c r="C1704" s="302">
        <f t="shared" si="36"/>
        <v>0</v>
      </c>
      <c r="D1704" s="302"/>
      <c r="E1704" s="303"/>
      <c r="G1704" s="26"/>
      <c r="H1704" s="27"/>
    </row>
    <row r="1705" spans="1:8" ht="14" hidden="1" x14ac:dyDescent="0.2">
      <c r="A1705" s="192"/>
      <c r="B1705" s="194"/>
      <c r="C1705" s="302">
        <f t="shared" si="36"/>
        <v>0</v>
      </c>
      <c r="D1705" s="302"/>
      <c r="E1705" s="303"/>
      <c r="G1705" s="26"/>
      <c r="H1705" s="27"/>
    </row>
    <row r="1706" spans="1:8" ht="14" hidden="1" x14ac:dyDescent="0.2">
      <c r="A1706" s="192"/>
      <c r="B1706" s="194"/>
      <c r="C1706" s="302">
        <f t="shared" si="36"/>
        <v>0</v>
      </c>
      <c r="D1706" s="302"/>
      <c r="E1706" s="303"/>
      <c r="G1706" s="26"/>
      <c r="H1706" s="27"/>
    </row>
    <row r="1707" spans="1:8" ht="14" hidden="1" x14ac:dyDescent="0.2">
      <c r="A1707" s="192"/>
      <c r="B1707" s="194"/>
      <c r="C1707" s="302">
        <f t="shared" si="36"/>
        <v>0</v>
      </c>
      <c r="D1707" s="302"/>
      <c r="E1707" s="303"/>
      <c r="G1707" s="26"/>
      <c r="H1707" s="27"/>
    </row>
    <row r="1708" spans="1:8" ht="14" hidden="1" x14ac:dyDescent="0.2">
      <c r="A1708" s="192"/>
      <c r="B1708" s="194"/>
      <c r="C1708" s="302">
        <f t="shared" si="36"/>
        <v>0</v>
      </c>
      <c r="D1708" s="302"/>
      <c r="E1708" s="303"/>
      <c r="G1708" s="26"/>
      <c r="H1708" s="27"/>
    </row>
    <row r="1709" spans="1:8" ht="14" hidden="1" x14ac:dyDescent="0.2">
      <c r="A1709" s="192"/>
      <c r="B1709" s="194"/>
      <c r="C1709" s="302">
        <f t="shared" si="36"/>
        <v>0</v>
      </c>
      <c r="D1709" s="302"/>
      <c r="E1709" s="303"/>
      <c r="G1709" s="26"/>
      <c r="H1709" s="27"/>
    </row>
    <row r="1710" spans="1:8" ht="14" hidden="1" x14ac:dyDescent="0.2">
      <c r="A1710" s="192"/>
      <c r="B1710" s="194"/>
      <c r="C1710" s="302">
        <f t="shared" si="36"/>
        <v>0</v>
      </c>
      <c r="D1710" s="302"/>
      <c r="E1710" s="303"/>
      <c r="G1710" s="26"/>
      <c r="H1710" s="27"/>
    </row>
    <row r="1711" spans="1:8" ht="14" hidden="1" x14ac:dyDescent="0.2">
      <c r="A1711" s="192"/>
      <c r="B1711" s="194"/>
      <c r="C1711" s="302">
        <f t="shared" si="36"/>
        <v>0</v>
      </c>
      <c r="D1711" s="302"/>
      <c r="E1711" s="303"/>
      <c r="G1711" s="26"/>
      <c r="H1711" s="27"/>
    </row>
    <row r="1712" spans="1:8" ht="14" hidden="1" x14ac:dyDescent="0.2">
      <c r="A1712" s="192"/>
      <c r="B1712" s="194"/>
      <c r="C1712" s="302">
        <f t="shared" si="36"/>
        <v>0</v>
      </c>
      <c r="D1712" s="302"/>
      <c r="E1712" s="303"/>
      <c r="G1712" s="26"/>
      <c r="H1712" s="27"/>
    </row>
    <row r="1713" spans="1:8" ht="14" hidden="1" x14ac:dyDescent="0.2">
      <c r="A1713" s="192"/>
      <c r="B1713" s="194"/>
      <c r="C1713" s="302">
        <f t="shared" si="36"/>
        <v>0</v>
      </c>
      <c r="D1713" s="302"/>
      <c r="E1713" s="303"/>
      <c r="G1713" s="26"/>
      <c r="H1713" s="27"/>
    </row>
    <row r="1714" spans="1:8" ht="14" hidden="1" x14ac:dyDescent="0.2">
      <c r="A1714" s="192"/>
      <c r="B1714" s="194"/>
      <c r="C1714" s="302">
        <f t="shared" si="36"/>
        <v>0</v>
      </c>
      <c r="D1714" s="302"/>
      <c r="E1714" s="303"/>
      <c r="G1714" s="26"/>
      <c r="H1714" s="27"/>
    </row>
    <row r="1715" spans="1:8" ht="14" hidden="1" x14ac:dyDescent="0.2">
      <c r="A1715" s="192"/>
      <c r="B1715" s="194"/>
      <c r="C1715" s="302">
        <f t="shared" si="36"/>
        <v>0</v>
      </c>
      <c r="D1715" s="302"/>
      <c r="E1715" s="303"/>
      <c r="G1715" s="26"/>
      <c r="H1715" s="27"/>
    </row>
    <row r="1716" spans="1:8" ht="14" hidden="1" x14ac:dyDescent="0.2">
      <c r="A1716" s="192"/>
      <c r="B1716" s="194"/>
      <c r="C1716" s="302">
        <f t="shared" si="36"/>
        <v>0</v>
      </c>
      <c r="D1716" s="302"/>
      <c r="E1716" s="303"/>
      <c r="G1716" s="26"/>
      <c r="H1716" s="27"/>
    </row>
    <row r="1717" spans="1:8" ht="14" hidden="1" x14ac:dyDescent="0.2">
      <c r="A1717" s="192"/>
      <c r="B1717" s="194"/>
      <c r="C1717" s="302">
        <f t="shared" si="36"/>
        <v>0</v>
      </c>
      <c r="D1717" s="302"/>
      <c r="E1717" s="303"/>
      <c r="G1717" s="26"/>
      <c r="H1717" s="27"/>
    </row>
    <row r="1718" spans="1:8" ht="14" hidden="1" x14ac:dyDescent="0.2">
      <c r="A1718" s="192"/>
      <c r="B1718" s="194"/>
      <c r="C1718" s="302">
        <f t="shared" si="36"/>
        <v>0</v>
      </c>
      <c r="D1718" s="302"/>
      <c r="E1718" s="303"/>
      <c r="G1718" s="26"/>
      <c r="H1718" s="27"/>
    </row>
    <row r="1719" spans="1:8" ht="14" hidden="1" x14ac:dyDescent="0.2">
      <c r="A1719" s="192"/>
      <c r="B1719" s="194"/>
      <c r="C1719" s="302">
        <f t="shared" si="36"/>
        <v>0</v>
      </c>
      <c r="D1719" s="302"/>
      <c r="E1719" s="303"/>
      <c r="G1719" s="26"/>
      <c r="H1719" s="27"/>
    </row>
    <row r="1720" spans="1:8" ht="14" hidden="1" x14ac:dyDescent="0.2">
      <c r="A1720" s="192"/>
      <c r="B1720" s="194"/>
      <c r="C1720" s="302">
        <f t="shared" si="36"/>
        <v>0</v>
      </c>
      <c r="D1720" s="302"/>
      <c r="E1720" s="303"/>
      <c r="G1720" s="26"/>
      <c r="H1720" s="27"/>
    </row>
    <row r="1721" spans="1:8" ht="14" hidden="1" x14ac:dyDescent="0.2">
      <c r="A1721" s="192"/>
      <c r="B1721" s="194"/>
      <c r="C1721" s="302">
        <f t="shared" si="36"/>
        <v>0</v>
      </c>
      <c r="D1721" s="302"/>
      <c r="E1721" s="303"/>
      <c r="G1721" s="26"/>
      <c r="H1721" s="27"/>
    </row>
    <row r="1722" spans="1:8" ht="14" hidden="1" x14ac:dyDescent="0.2">
      <c r="A1722" s="192"/>
      <c r="B1722" s="194"/>
      <c r="C1722" s="302">
        <f t="shared" si="36"/>
        <v>0</v>
      </c>
      <c r="D1722" s="302"/>
      <c r="E1722" s="303"/>
      <c r="G1722" s="26"/>
      <c r="H1722" s="27"/>
    </row>
    <row r="1723" spans="1:8" ht="14" hidden="1" x14ac:dyDescent="0.2">
      <c r="A1723" s="192"/>
      <c r="B1723" s="194"/>
      <c r="C1723" s="302">
        <f t="shared" si="36"/>
        <v>0</v>
      </c>
      <c r="D1723" s="302"/>
      <c r="E1723" s="303"/>
      <c r="G1723" s="26"/>
      <c r="H1723" s="27"/>
    </row>
    <row r="1724" spans="1:8" ht="14" hidden="1" x14ac:dyDescent="0.2">
      <c r="A1724" s="192"/>
      <c r="B1724" s="194"/>
      <c r="C1724" s="302">
        <f t="shared" si="36"/>
        <v>0</v>
      </c>
      <c r="D1724" s="302"/>
      <c r="E1724" s="303"/>
      <c r="G1724" s="26"/>
      <c r="H1724" s="27"/>
    </row>
    <row r="1725" spans="1:8" ht="14" hidden="1" x14ac:dyDescent="0.2">
      <c r="A1725" s="192"/>
      <c r="B1725" s="194"/>
      <c r="C1725" s="302">
        <f t="shared" si="36"/>
        <v>0</v>
      </c>
      <c r="D1725" s="302"/>
      <c r="E1725" s="303"/>
      <c r="G1725" s="26"/>
      <c r="H1725" s="27"/>
    </row>
    <row r="1726" spans="1:8" ht="14" hidden="1" x14ac:dyDescent="0.2">
      <c r="A1726" s="192"/>
      <c r="B1726" s="194"/>
      <c r="C1726" s="302">
        <f t="shared" si="36"/>
        <v>0</v>
      </c>
      <c r="D1726" s="302"/>
      <c r="E1726" s="303"/>
      <c r="G1726" s="26"/>
      <c r="H1726" s="27"/>
    </row>
    <row r="1727" spans="1:8" ht="14" hidden="1" x14ac:dyDescent="0.2">
      <c r="A1727" s="192"/>
      <c r="B1727" s="193"/>
      <c r="C1727" s="302">
        <f t="shared" si="36"/>
        <v>0</v>
      </c>
      <c r="D1727" s="302"/>
      <c r="E1727" s="303"/>
      <c r="G1727" s="26"/>
      <c r="H1727" s="27"/>
    </row>
    <row r="1728" spans="1:8" ht="14" hidden="1" x14ac:dyDescent="0.2">
      <c r="A1728" s="224"/>
      <c r="B1728" s="225"/>
      <c r="C1728" s="248"/>
      <c r="D1728" s="249"/>
      <c r="E1728" s="250"/>
      <c r="G1728" s="26"/>
      <c r="H1728" s="27"/>
    </row>
    <row r="1729" spans="1:8" ht="14" hidden="1" x14ac:dyDescent="0.2">
      <c r="A1729" s="191"/>
      <c r="B1729" s="190"/>
      <c r="C1729" s="302">
        <f t="shared" ref="C1729:C1769" si="37">+G1729+H1729</f>
        <v>0</v>
      </c>
      <c r="D1729" s="302"/>
      <c r="E1729" s="303"/>
      <c r="G1729" s="26"/>
      <c r="H1729" s="27"/>
    </row>
    <row r="1730" spans="1:8" ht="14" hidden="1" x14ac:dyDescent="0.2">
      <c r="A1730" s="191"/>
      <c r="B1730" s="193"/>
      <c r="C1730" s="302">
        <f t="shared" si="37"/>
        <v>0</v>
      </c>
      <c r="D1730" s="302"/>
      <c r="E1730" s="303"/>
      <c r="G1730" s="26"/>
      <c r="H1730" s="27"/>
    </row>
    <row r="1731" spans="1:8" ht="14" hidden="1" x14ac:dyDescent="0.2">
      <c r="A1731" s="191"/>
      <c r="B1731" s="193"/>
      <c r="C1731" s="302">
        <f t="shared" si="37"/>
        <v>0</v>
      </c>
      <c r="D1731" s="302"/>
      <c r="E1731" s="303"/>
      <c r="G1731" s="26"/>
      <c r="H1731" s="27"/>
    </row>
    <row r="1732" spans="1:8" ht="14" hidden="1" x14ac:dyDescent="0.2">
      <c r="A1732" s="191"/>
      <c r="B1732" s="193"/>
      <c r="C1732" s="302">
        <f t="shared" si="37"/>
        <v>0</v>
      </c>
      <c r="D1732" s="302"/>
      <c r="E1732" s="303"/>
      <c r="G1732" s="26"/>
      <c r="H1732" s="27"/>
    </row>
    <row r="1733" spans="1:8" ht="14" hidden="1" x14ac:dyDescent="0.2">
      <c r="A1733" s="191"/>
      <c r="B1733" s="193"/>
      <c r="C1733" s="302">
        <f t="shared" si="37"/>
        <v>0</v>
      </c>
      <c r="D1733" s="302"/>
      <c r="E1733" s="303"/>
      <c r="G1733" s="26"/>
      <c r="H1733" s="27"/>
    </row>
    <row r="1734" spans="1:8" ht="14" hidden="1" x14ac:dyDescent="0.2">
      <c r="A1734" s="191"/>
      <c r="B1734" s="193"/>
      <c r="C1734" s="302">
        <f t="shared" si="37"/>
        <v>0</v>
      </c>
      <c r="D1734" s="302"/>
      <c r="E1734" s="303"/>
      <c r="G1734" s="26"/>
      <c r="H1734" s="27"/>
    </row>
    <row r="1735" spans="1:8" ht="14" hidden="1" x14ac:dyDescent="0.2">
      <c r="A1735" s="191"/>
      <c r="B1735" s="193"/>
      <c r="C1735" s="302">
        <f t="shared" si="37"/>
        <v>0</v>
      </c>
      <c r="D1735" s="302"/>
      <c r="E1735" s="303"/>
      <c r="G1735" s="26"/>
      <c r="H1735" s="27"/>
    </row>
    <row r="1736" spans="1:8" ht="14" hidden="1" x14ac:dyDescent="0.2">
      <c r="A1736" s="192"/>
      <c r="B1736" s="194"/>
      <c r="C1736" s="302">
        <f t="shared" si="37"/>
        <v>0</v>
      </c>
      <c r="D1736" s="302"/>
      <c r="E1736" s="303"/>
      <c r="G1736" s="26"/>
      <c r="H1736" s="27"/>
    </row>
    <row r="1737" spans="1:8" ht="14" hidden="1" x14ac:dyDescent="0.2">
      <c r="A1737" s="192"/>
      <c r="B1737" s="194"/>
      <c r="C1737" s="302">
        <f t="shared" si="37"/>
        <v>0</v>
      </c>
      <c r="D1737" s="302"/>
      <c r="E1737" s="303"/>
      <c r="G1737" s="26"/>
      <c r="H1737" s="27"/>
    </row>
    <row r="1738" spans="1:8" ht="14" hidden="1" x14ac:dyDescent="0.2">
      <c r="A1738" s="192"/>
      <c r="B1738" s="194"/>
      <c r="C1738" s="302">
        <f t="shared" si="37"/>
        <v>0</v>
      </c>
      <c r="D1738" s="302"/>
      <c r="E1738" s="303"/>
      <c r="G1738" s="26"/>
      <c r="H1738" s="27"/>
    </row>
    <row r="1739" spans="1:8" ht="14" hidden="1" x14ac:dyDescent="0.2">
      <c r="A1739" s="192"/>
      <c r="B1739" s="194"/>
      <c r="C1739" s="302">
        <f t="shared" si="37"/>
        <v>0</v>
      </c>
      <c r="D1739" s="302"/>
      <c r="E1739" s="303"/>
      <c r="G1739" s="26"/>
      <c r="H1739" s="27"/>
    </row>
    <row r="1740" spans="1:8" ht="14" hidden="1" x14ac:dyDescent="0.2">
      <c r="A1740" s="192"/>
      <c r="B1740" s="194"/>
      <c r="C1740" s="302">
        <f t="shared" si="37"/>
        <v>0</v>
      </c>
      <c r="D1740" s="302"/>
      <c r="E1740" s="303"/>
      <c r="G1740" s="26"/>
      <c r="H1740" s="27"/>
    </row>
    <row r="1741" spans="1:8" ht="14" hidden="1" x14ac:dyDescent="0.2">
      <c r="A1741" s="192"/>
      <c r="B1741" s="194"/>
      <c r="C1741" s="302">
        <f t="shared" si="37"/>
        <v>0</v>
      </c>
      <c r="D1741" s="302"/>
      <c r="E1741" s="303"/>
      <c r="G1741" s="26"/>
      <c r="H1741" s="27"/>
    </row>
    <row r="1742" spans="1:8" ht="14" hidden="1" x14ac:dyDescent="0.2">
      <c r="A1742" s="192"/>
      <c r="B1742" s="194"/>
      <c r="C1742" s="302">
        <f t="shared" si="37"/>
        <v>0</v>
      </c>
      <c r="D1742" s="302"/>
      <c r="E1742" s="303"/>
      <c r="G1742" s="26"/>
      <c r="H1742" s="27"/>
    </row>
    <row r="1743" spans="1:8" ht="14" hidden="1" x14ac:dyDescent="0.2">
      <c r="A1743" s="192"/>
      <c r="B1743" s="194"/>
      <c r="C1743" s="302">
        <f t="shared" si="37"/>
        <v>0</v>
      </c>
      <c r="D1743" s="302"/>
      <c r="E1743" s="303"/>
      <c r="G1743" s="26"/>
      <c r="H1743" s="27"/>
    </row>
    <row r="1744" spans="1:8" ht="14" hidden="1" x14ac:dyDescent="0.2">
      <c r="A1744" s="192"/>
      <c r="B1744" s="194"/>
      <c r="C1744" s="302">
        <f t="shared" si="37"/>
        <v>0</v>
      </c>
      <c r="D1744" s="302"/>
      <c r="E1744" s="303"/>
      <c r="G1744" s="26"/>
      <c r="H1744" s="27"/>
    </row>
    <row r="1745" spans="1:8" ht="14" hidden="1" x14ac:dyDescent="0.2">
      <c r="A1745" s="192"/>
      <c r="B1745" s="194"/>
      <c r="C1745" s="302">
        <f t="shared" si="37"/>
        <v>0</v>
      </c>
      <c r="D1745" s="302"/>
      <c r="E1745" s="303"/>
      <c r="G1745" s="26"/>
      <c r="H1745" s="27"/>
    </row>
    <row r="1746" spans="1:8" ht="14" hidden="1" x14ac:dyDescent="0.2">
      <c r="A1746" s="192"/>
      <c r="B1746" s="194"/>
      <c r="C1746" s="302">
        <f t="shared" si="37"/>
        <v>0</v>
      </c>
      <c r="D1746" s="302"/>
      <c r="E1746" s="303"/>
      <c r="G1746" s="26"/>
      <c r="H1746" s="27"/>
    </row>
    <row r="1747" spans="1:8" ht="14" hidden="1" x14ac:dyDescent="0.2">
      <c r="A1747" s="192"/>
      <c r="B1747" s="194"/>
      <c r="C1747" s="302">
        <f t="shared" si="37"/>
        <v>0</v>
      </c>
      <c r="D1747" s="302"/>
      <c r="E1747" s="303"/>
      <c r="G1747" s="26"/>
      <c r="H1747" s="27"/>
    </row>
    <row r="1748" spans="1:8" ht="14" hidden="1" x14ac:dyDescent="0.2">
      <c r="A1748" s="192"/>
      <c r="B1748" s="194"/>
      <c r="C1748" s="302">
        <f t="shared" si="37"/>
        <v>0</v>
      </c>
      <c r="D1748" s="302"/>
      <c r="E1748" s="303"/>
      <c r="G1748" s="26"/>
      <c r="H1748" s="27"/>
    </row>
    <row r="1749" spans="1:8" ht="14" hidden="1" x14ac:dyDescent="0.2">
      <c r="A1749" s="192"/>
      <c r="B1749" s="194"/>
      <c r="C1749" s="302">
        <f t="shared" si="37"/>
        <v>0</v>
      </c>
      <c r="D1749" s="302"/>
      <c r="E1749" s="303"/>
      <c r="G1749" s="26"/>
      <c r="H1749" s="27"/>
    </row>
    <row r="1750" spans="1:8" ht="14" hidden="1" x14ac:dyDescent="0.2">
      <c r="A1750" s="192"/>
      <c r="B1750" s="194"/>
      <c r="C1750" s="302">
        <f t="shared" si="37"/>
        <v>0</v>
      </c>
      <c r="D1750" s="302"/>
      <c r="E1750" s="303"/>
      <c r="G1750" s="26"/>
      <c r="H1750" s="27"/>
    </row>
    <row r="1751" spans="1:8" ht="14" hidden="1" x14ac:dyDescent="0.2">
      <c r="A1751" s="192"/>
      <c r="B1751" s="194"/>
      <c r="C1751" s="302">
        <f t="shared" si="37"/>
        <v>0</v>
      </c>
      <c r="D1751" s="302"/>
      <c r="E1751" s="303"/>
      <c r="G1751" s="26"/>
      <c r="H1751" s="27"/>
    </row>
    <row r="1752" spans="1:8" ht="14" hidden="1" x14ac:dyDescent="0.2">
      <c r="A1752" s="192"/>
      <c r="B1752" s="194"/>
      <c r="C1752" s="302">
        <f t="shared" si="37"/>
        <v>0</v>
      </c>
      <c r="D1752" s="302"/>
      <c r="E1752" s="303"/>
      <c r="G1752" s="26"/>
      <c r="H1752" s="27"/>
    </row>
    <row r="1753" spans="1:8" ht="14" hidden="1" x14ac:dyDescent="0.2">
      <c r="A1753" s="192"/>
      <c r="B1753" s="194"/>
      <c r="C1753" s="302">
        <f t="shared" si="37"/>
        <v>0</v>
      </c>
      <c r="D1753" s="302"/>
      <c r="E1753" s="303"/>
      <c r="G1753" s="26"/>
      <c r="H1753" s="27"/>
    </row>
    <row r="1754" spans="1:8" ht="14" hidden="1" x14ac:dyDescent="0.2">
      <c r="A1754" s="192"/>
      <c r="B1754" s="194"/>
      <c r="C1754" s="302">
        <f t="shared" si="37"/>
        <v>0</v>
      </c>
      <c r="D1754" s="302"/>
      <c r="E1754" s="303"/>
      <c r="G1754" s="26"/>
      <c r="H1754" s="27"/>
    </row>
    <row r="1755" spans="1:8" ht="14" hidden="1" x14ac:dyDescent="0.2">
      <c r="A1755" s="192"/>
      <c r="B1755" s="194"/>
      <c r="C1755" s="302">
        <f t="shared" si="37"/>
        <v>0</v>
      </c>
      <c r="D1755" s="302"/>
      <c r="E1755" s="303"/>
      <c r="G1755" s="26"/>
      <c r="H1755" s="27"/>
    </row>
    <row r="1756" spans="1:8" ht="14" hidden="1" x14ac:dyDescent="0.2">
      <c r="A1756" s="192"/>
      <c r="B1756" s="194"/>
      <c r="C1756" s="302">
        <f t="shared" si="37"/>
        <v>0</v>
      </c>
      <c r="D1756" s="302"/>
      <c r="E1756" s="303"/>
      <c r="G1756" s="26"/>
      <c r="H1756" s="27"/>
    </row>
    <row r="1757" spans="1:8" ht="14" hidden="1" x14ac:dyDescent="0.2">
      <c r="A1757" s="192"/>
      <c r="B1757" s="194"/>
      <c r="C1757" s="302">
        <f t="shared" si="37"/>
        <v>0</v>
      </c>
      <c r="D1757" s="302"/>
      <c r="E1757" s="303"/>
      <c r="G1757" s="26"/>
      <c r="H1757" s="27"/>
    </row>
    <row r="1758" spans="1:8" ht="14" hidden="1" x14ac:dyDescent="0.2">
      <c r="A1758" s="192"/>
      <c r="B1758" s="194"/>
      <c r="C1758" s="302">
        <f t="shared" si="37"/>
        <v>0</v>
      </c>
      <c r="D1758" s="302"/>
      <c r="E1758" s="303"/>
      <c r="G1758" s="26"/>
      <c r="H1758" s="27"/>
    </row>
    <row r="1759" spans="1:8" ht="14" hidden="1" x14ac:dyDescent="0.2">
      <c r="A1759" s="192"/>
      <c r="B1759" s="194"/>
      <c r="C1759" s="302">
        <f t="shared" si="37"/>
        <v>0</v>
      </c>
      <c r="D1759" s="302"/>
      <c r="E1759" s="303"/>
      <c r="G1759" s="26"/>
      <c r="H1759" s="27"/>
    </row>
    <row r="1760" spans="1:8" ht="14" hidden="1" x14ac:dyDescent="0.2">
      <c r="A1760" s="192"/>
      <c r="B1760" s="194"/>
      <c r="C1760" s="302">
        <f t="shared" si="37"/>
        <v>0</v>
      </c>
      <c r="D1760" s="302"/>
      <c r="E1760" s="303"/>
      <c r="G1760" s="26"/>
      <c r="H1760" s="27"/>
    </row>
    <row r="1761" spans="1:8" ht="14" hidden="1" x14ac:dyDescent="0.2">
      <c r="A1761" s="192"/>
      <c r="B1761" s="194"/>
      <c r="C1761" s="302">
        <f t="shared" si="37"/>
        <v>0</v>
      </c>
      <c r="D1761" s="302"/>
      <c r="E1761" s="303"/>
      <c r="G1761" s="26"/>
      <c r="H1761" s="27"/>
    </row>
    <row r="1762" spans="1:8" ht="14" hidden="1" x14ac:dyDescent="0.2">
      <c r="A1762" s="192"/>
      <c r="B1762" s="194"/>
      <c r="C1762" s="302">
        <f t="shared" si="37"/>
        <v>0</v>
      </c>
      <c r="D1762" s="302"/>
      <c r="E1762" s="303"/>
      <c r="G1762" s="26"/>
      <c r="H1762" s="27"/>
    </row>
    <row r="1763" spans="1:8" ht="14" hidden="1" x14ac:dyDescent="0.2">
      <c r="A1763" s="192"/>
      <c r="B1763" s="194"/>
      <c r="C1763" s="302">
        <f t="shared" si="37"/>
        <v>0</v>
      </c>
      <c r="D1763" s="302"/>
      <c r="E1763" s="303"/>
      <c r="G1763" s="26"/>
      <c r="H1763" s="27"/>
    </row>
    <row r="1764" spans="1:8" ht="14" hidden="1" x14ac:dyDescent="0.2">
      <c r="A1764" s="192"/>
      <c r="B1764" s="194"/>
      <c r="C1764" s="302">
        <f t="shared" si="37"/>
        <v>0</v>
      </c>
      <c r="D1764" s="302"/>
      <c r="E1764" s="303"/>
      <c r="G1764" s="26"/>
      <c r="H1764" s="27"/>
    </row>
    <row r="1765" spans="1:8" ht="14" hidden="1" x14ac:dyDescent="0.2">
      <c r="A1765" s="192"/>
      <c r="B1765" s="194"/>
      <c r="C1765" s="302">
        <f t="shared" si="37"/>
        <v>0</v>
      </c>
      <c r="D1765" s="302"/>
      <c r="E1765" s="303"/>
      <c r="G1765" s="26"/>
      <c r="H1765" s="27"/>
    </row>
    <row r="1766" spans="1:8" ht="14" hidden="1" x14ac:dyDescent="0.2">
      <c r="A1766" s="192"/>
      <c r="B1766" s="194"/>
      <c r="C1766" s="302">
        <f t="shared" si="37"/>
        <v>0</v>
      </c>
      <c r="D1766" s="302"/>
      <c r="E1766" s="303"/>
      <c r="G1766" s="26"/>
      <c r="H1766" s="27"/>
    </row>
    <row r="1767" spans="1:8" ht="14" hidden="1" x14ac:dyDescent="0.2">
      <c r="A1767" s="192"/>
      <c r="B1767" s="194"/>
      <c r="C1767" s="302">
        <f t="shared" si="37"/>
        <v>0</v>
      </c>
      <c r="D1767" s="302"/>
      <c r="E1767" s="303"/>
      <c r="G1767" s="26"/>
      <c r="H1767" s="27"/>
    </row>
    <row r="1768" spans="1:8" ht="14" hidden="1" x14ac:dyDescent="0.2">
      <c r="A1768" s="192"/>
      <c r="B1768" s="194"/>
      <c r="C1768" s="302">
        <f t="shared" si="37"/>
        <v>0</v>
      </c>
      <c r="D1768" s="302"/>
      <c r="E1768" s="303"/>
      <c r="G1768" s="26"/>
      <c r="H1768" s="27"/>
    </row>
    <row r="1769" spans="1:8" ht="14" hidden="1" x14ac:dyDescent="0.2">
      <c r="A1769" s="192"/>
      <c r="B1769" s="193"/>
      <c r="C1769" s="302">
        <f t="shared" si="37"/>
        <v>0</v>
      </c>
      <c r="D1769" s="302"/>
      <c r="E1769" s="303"/>
      <c r="G1769" s="26"/>
      <c r="H1769" s="27"/>
    </row>
    <row r="1770" spans="1:8" ht="14" hidden="1" x14ac:dyDescent="0.2">
      <c r="A1770" s="224"/>
      <c r="B1770" s="225"/>
      <c r="C1770" s="248"/>
      <c r="D1770" s="249"/>
      <c r="E1770" s="250"/>
      <c r="G1770" s="26"/>
      <c r="H1770" s="27"/>
    </row>
    <row r="1771" spans="1:8" ht="14" hidden="1" x14ac:dyDescent="0.2">
      <c r="A1771" s="191"/>
      <c r="B1771" s="190"/>
      <c r="C1771" s="302">
        <f t="shared" ref="C1771:C1811" si="38">+G1771+H1771</f>
        <v>0</v>
      </c>
      <c r="D1771" s="302"/>
      <c r="E1771" s="303"/>
      <c r="G1771" s="26"/>
      <c r="H1771" s="27"/>
    </row>
    <row r="1772" spans="1:8" ht="14" hidden="1" x14ac:dyDescent="0.2">
      <c r="A1772" s="191"/>
      <c r="B1772" s="193"/>
      <c r="C1772" s="302">
        <f t="shared" si="38"/>
        <v>0</v>
      </c>
      <c r="D1772" s="302"/>
      <c r="E1772" s="303"/>
      <c r="G1772" s="26"/>
      <c r="H1772" s="27"/>
    </row>
    <row r="1773" spans="1:8" ht="14" hidden="1" x14ac:dyDescent="0.2">
      <c r="A1773" s="191"/>
      <c r="B1773" s="193"/>
      <c r="C1773" s="302">
        <f t="shared" si="38"/>
        <v>0</v>
      </c>
      <c r="D1773" s="302"/>
      <c r="E1773" s="303"/>
      <c r="G1773" s="26"/>
      <c r="H1773" s="27"/>
    </row>
    <row r="1774" spans="1:8" ht="14" hidden="1" x14ac:dyDescent="0.2">
      <c r="A1774" s="191"/>
      <c r="B1774" s="193"/>
      <c r="C1774" s="302">
        <f t="shared" si="38"/>
        <v>0</v>
      </c>
      <c r="D1774" s="302"/>
      <c r="E1774" s="303"/>
      <c r="G1774" s="26"/>
      <c r="H1774" s="27"/>
    </row>
    <row r="1775" spans="1:8" ht="14" hidden="1" x14ac:dyDescent="0.2">
      <c r="A1775" s="191"/>
      <c r="B1775" s="193"/>
      <c r="C1775" s="302">
        <f t="shared" si="38"/>
        <v>0</v>
      </c>
      <c r="D1775" s="302"/>
      <c r="E1775" s="303"/>
      <c r="G1775" s="26"/>
      <c r="H1775" s="27"/>
    </row>
    <row r="1776" spans="1:8" ht="14" hidden="1" x14ac:dyDescent="0.2">
      <c r="A1776" s="191"/>
      <c r="B1776" s="193"/>
      <c r="C1776" s="302">
        <f t="shared" si="38"/>
        <v>0</v>
      </c>
      <c r="D1776" s="302"/>
      <c r="E1776" s="303"/>
      <c r="G1776" s="26"/>
      <c r="H1776" s="27"/>
    </row>
    <row r="1777" spans="1:8" ht="14" hidden="1" x14ac:dyDescent="0.2">
      <c r="A1777" s="191"/>
      <c r="B1777" s="193"/>
      <c r="C1777" s="302">
        <f t="shared" si="38"/>
        <v>0</v>
      </c>
      <c r="D1777" s="302"/>
      <c r="E1777" s="303"/>
      <c r="G1777" s="26"/>
      <c r="H1777" s="27"/>
    </row>
    <row r="1778" spans="1:8" ht="14" hidden="1" x14ac:dyDescent="0.2">
      <c r="A1778" s="192"/>
      <c r="B1778" s="194"/>
      <c r="C1778" s="302">
        <f t="shared" si="38"/>
        <v>0</v>
      </c>
      <c r="D1778" s="302"/>
      <c r="E1778" s="303"/>
      <c r="G1778" s="26"/>
      <c r="H1778" s="27"/>
    </row>
    <row r="1779" spans="1:8" ht="14" hidden="1" x14ac:dyDescent="0.2">
      <c r="A1779" s="192"/>
      <c r="B1779" s="194"/>
      <c r="C1779" s="302">
        <f t="shared" si="38"/>
        <v>0</v>
      </c>
      <c r="D1779" s="302"/>
      <c r="E1779" s="303"/>
      <c r="G1779" s="26"/>
      <c r="H1779" s="27"/>
    </row>
    <row r="1780" spans="1:8" ht="14" hidden="1" x14ac:dyDescent="0.2">
      <c r="A1780" s="192"/>
      <c r="B1780" s="194"/>
      <c r="C1780" s="302">
        <f t="shared" si="38"/>
        <v>0</v>
      </c>
      <c r="D1780" s="302"/>
      <c r="E1780" s="303"/>
      <c r="G1780" s="26"/>
      <c r="H1780" s="27"/>
    </row>
    <row r="1781" spans="1:8" ht="14" hidden="1" x14ac:dyDescent="0.2">
      <c r="A1781" s="192"/>
      <c r="B1781" s="194"/>
      <c r="C1781" s="302">
        <f t="shared" si="38"/>
        <v>0</v>
      </c>
      <c r="D1781" s="302"/>
      <c r="E1781" s="303"/>
      <c r="G1781" s="26"/>
      <c r="H1781" s="27"/>
    </row>
    <row r="1782" spans="1:8" ht="14" hidden="1" x14ac:dyDescent="0.2">
      <c r="A1782" s="192"/>
      <c r="B1782" s="194"/>
      <c r="C1782" s="302">
        <f t="shared" si="38"/>
        <v>0</v>
      </c>
      <c r="D1782" s="302"/>
      <c r="E1782" s="303"/>
      <c r="G1782" s="26"/>
      <c r="H1782" s="27"/>
    </row>
    <row r="1783" spans="1:8" ht="14" hidden="1" x14ac:dyDescent="0.2">
      <c r="A1783" s="192"/>
      <c r="B1783" s="194"/>
      <c r="C1783" s="302">
        <f t="shared" si="38"/>
        <v>0</v>
      </c>
      <c r="D1783" s="302"/>
      <c r="E1783" s="303"/>
      <c r="G1783" s="26"/>
      <c r="H1783" s="27"/>
    </row>
    <row r="1784" spans="1:8" ht="14" hidden="1" x14ac:dyDescent="0.2">
      <c r="A1784" s="192"/>
      <c r="B1784" s="194"/>
      <c r="C1784" s="302">
        <f t="shared" si="38"/>
        <v>0</v>
      </c>
      <c r="D1784" s="302"/>
      <c r="E1784" s="303"/>
      <c r="G1784" s="26"/>
      <c r="H1784" s="27"/>
    </row>
    <row r="1785" spans="1:8" ht="14" hidden="1" x14ac:dyDescent="0.2">
      <c r="A1785" s="192"/>
      <c r="B1785" s="194"/>
      <c r="C1785" s="302">
        <f t="shared" si="38"/>
        <v>0</v>
      </c>
      <c r="D1785" s="302"/>
      <c r="E1785" s="303"/>
      <c r="G1785" s="26"/>
      <c r="H1785" s="27"/>
    </row>
    <row r="1786" spans="1:8" ht="14" hidden="1" x14ac:dyDescent="0.2">
      <c r="A1786" s="192"/>
      <c r="B1786" s="194"/>
      <c r="C1786" s="302">
        <f t="shared" si="38"/>
        <v>0</v>
      </c>
      <c r="D1786" s="302"/>
      <c r="E1786" s="303"/>
      <c r="G1786" s="26"/>
      <c r="H1786" s="27"/>
    </row>
    <row r="1787" spans="1:8" ht="14" hidden="1" x14ac:dyDescent="0.2">
      <c r="A1787" s="192"/>
      <c r="B1787" s="194"/>
      <c r="C1787" s="302">
        <f t="shared" si="38"/>
        <v>0</v>
      </c>
      <c r="D1787" s="302"/>
      <c r="E1787" s="303"/>
      <c r="G1787" s="26"/>
      <c r="H1787" s="27"/>
    </row>
    <row r="1788" spans="1:8" ht="14" hidden="1" x14ac:dyDescent="0.2">
      <c r="A1788" s="192"/>
      <c r="B1788" s="194"/>
      <c r="C1788" s="302">
        <f t="shared" si="38"/>
        <v>0</v>
      </c>
      <c r="D1788" s="302"/>
      <c r="E1788" s="303"/>
      <c r="G1788" s="26"/>
      <c r="H1788" s="27"/>
    </row>
    <row r="1789" spans="1:8" ht="14" hidden="1" x14ac:dyDescent="0.2">
      <c r="A1789" s="192"/>
      <c r="B1789" s="194"/>
      <c r="C1789" s="302">
        <f t="shared" si="38"/>
        <v>0</v>
      </c>
      <c r="D1789" s="302"/>
      <c r="E1789" s="303"/>
      <c r="G1789" s="26"/>
      <c r="H1789" s="27"/>
    </row>
    <row r="1790" spans="1:8" ht="14" hidden="1" x14ac:dyDescent="0.2">
      <c r="A1790" s="192"/>
      <c r="B1790" s="194"/>
      <c r="C1790" s="302">
        <f t="shared" si="38"/>
        <v>0</v>
      </c>
      <c r="D1790" s="302"/>
      <c r="E1790" s="303"/>
      <c r="G1790" s="26"/>
      <c r="H1790" s="27"/>
    </row>
    <row r="1791" spans="1:8" ht="14" hidden="1" x14ac:dyDescent="0.2">
      <c r="A1791" s="192"/>
      <c r="B1791" s="194"/>
      <c r="C1791" s="302">
        <f t="shared" si="38"/>
        <v>0</v>
      </c>
      <c r="D1791" s="302"/>
      <c r="E1791" s="303"/>
      <c r="G1791" s="26"/>
      <c r="H1791" s="27"/>
    </row>
    <row r="1792" spans="1:8" ht="14" hidden="1" x14ac:dyDescent="0.2">
      <c r="A1792" s="192"/>
      <c r="B1792" s="194"/>
      <c r="C1792" s="302">
        <f t="shared" si="38"/>
        <v>0</v>
      </c>
      <c r="D1792" s="302"/>
      <c r="E1792" s="303"/>
      <c r="G1792" s="26"/>
      <c r="H1792" s="27"/>
    </row>
    <row r="1793" spans="1:8" ht="14" hidden="1" x14ac:dyDescent="0.2">
      <c r="A1793" s="192"/>
      <c r="B1793" s="194"/>
      <c r="C1793" s="302">
        <f t="shared" si="38"/>
        <v>0</v>
      </c>
      <c r="D1793" s="302"/>
      <c r="E1793" s="303"/>
      <c r="G1793" s="26"/>
      <c r="H1793" s="27"/>
    </row>
    <row r="1794" spans="1:8" ht="14" hidden="1" x14ac:dyDescent="0.2">
      <c r="A1794" s="192"/>
      <c r="B1794" s="194"/>
      <c r="C1794" s="302">
        <f t="shared" si="38"/>
        <v>0</v>
      </c>
      <c r="D1794" s="302"/>
      <c r="E1794" s="303"/>
      <c r="G1794" s="26"/>
      <c r="H1794" s="27"/>
    </row>
    <row r="1795" spans="1:8" ht="14" hidden="1" x14ac:dyDescent="0.2">
      <c r="A1795" s="192"/>
      <c r="B1795" s="194"/>
      <c r="C1795" s="302">
        <f t="shared" si="38"/>
        <v>0</v>
      </c>
      <c r="D1795" s="302"/>
      <c r="E1795" s="303"/>
      <c r="G1795" s="26"/>
      <c r="H1795" s="27"/>
    </row>
    <row r="1796" spans="1:8" ht="14" hidden="1" x14ac:dyDescent="0.2">
      <c r="A1796" s="192"/>
      <c r="B1796" s="194"/>
      <c r="C1796" s="302">
        <f t="shared" si="38"/>
        <v>0</v>
      </c>
      <c r="D1796" s="302"/>
      <c r="E1796" s="303"/>
      <c r="G1796" s="26"/>
      <c r="H1796" s="27"/>
    </row>
    <row r="1797" spans="1:8" ht="14" hidden="1" x14ac:dyDescent="0.2">
      <c r="A1797" s="192"/>
      <c r="B1797" s="194"/>
      <c r="C1797" s="302">
        <f t="shared" si="38"/>
        <v>0</v>
      </c>
      <c r="D1797" s="302"/>
      <c r="E1797" s="303"/>
      <c r="G1797" s="26"/>
      <c r="H1797" s="27"/>
    </row>
    <row r="1798" spans="1:8" ht="14" hidden="1" x14ac:dyDescent="0.2">
      <c r="A1798" s="192"/>
      <c r="B1798" s="194"/>
      <c r="C1798" s="302">
        <f t="shared" si="38"/>
        <v>0</v>
      </c>
      <c r="D1798" s="302"/>
      <c r="E1798" s="303"/>
      <c r="G1798" s="26"/>
      <c r="H1798" s="27"/>
    </row>
    <row r="1799" spans="1:8" ht="14" hidden="1" x14ac:dyDescent="0.2">
      <c r="A1799" s="192"/>
      <c r="B1799" s="194"/>
      <c r="C1799" s="302">
        <f t="shared" si="38"/>
        <v>0</v>
      </c>
      <c r="D1799" s="302"/>
      <c r="E1799" s="303"/>
      <c r="G1799" s="26"/>
      <c r="H1799" s="27"/>
    </row>
    <row r="1800" spans="1:8" ht="14" hidden="1" x14ac:dyDescent="0.2">
      <c r="A1800" s="192"/>
      <c r="B1800" s="194"/>
      <c r="C1800" s="302">
        <f t="shared" si="38"/>
        <v>0</v>
      </c>
      <c r="D1800" s="302"/>
      <c r="E1800" s="303"/>
      <c r="G1800" s="26"/>
      <c r="H1800" s="27"/>
    </row>
    <row r="1801" spans="1:8" ht="14" hidden="1" x14ac:dyDescent="0.2">
      <c r="A1801" s="192"/>
      <c r="B1801" s="194"/>
      <c r="C1801" s="302">
        <f t="shared" si="38"/>
        <v>0</v>
      </c>
      <c r="D1801" s="302"/>
      <c r="E1801" s="303"/>
      <c r="G1801" s="26"/>
      <c r="H1801" s="27"/>
    </row>
    <row r="1802" spans="1:8" ht="14" hidden="1" x14ac:dyDescent="0.2">
      <c r="A1802" s="192"/>
      <c r="B1802" s="194"/>
      <c r="C1802" s="302">
        <f t="shared" si="38"/>
        <v>0</v>
      </c>
      <c r="D1802" s="302"/>
      <c r="E1802" s="303"/>
      <c r="G1802" s="26"/>
      <c r="H1802" s="27"/>
    </row>
    <row r="1803" spans="1:8" ht="14" hidden="1" x14ac:dyDescent="0.2">
      <c r="A1803" s="192"/>
      <c r="B1803" s="194"/>
      <c r="C1803" s="302">
        <f t="shared" si="38"/>
        <v>0</v>
      </c>
      <c r="D1803" s="302"/>
      <c r="E1803" s="303"/>
      <c r="G1803" s="26"/>
      <c r="H1803" s="27"/>
    </row>
    <row r="1804" spans="1:8" ht="14" hidden="1" x14ac:dyDescent="0.2">
      <c r="A1804" s="192"/>
      <c r="B1804" s="194"/>
      <c r="C1804" s="302">
        <f t="shared" si="38"/>
        <v>0</v>
      </c>
      <c r="D1804" s="302"/>
      <c r="E1804" s="303"/>
      <c r="G1804" s="26"/>
      <c r="H1804" s="27"/>
    </row>
    <row r="1805" spans="1:8" ht="14" hidden="1" x14ac:dyDescent="0.2">
      <c r="A1805" s="192"/>
      <c r="B1805" s="194"/>
      <c r="C1805" s="302">
        <f t="shared" si="38"/>
        <v>0</v>
      </c>
      <c r="D1805" s="302"/>
      <c r="E1805" s="303"/>
      <c r="G1805" s="26"/>
      <c r="H1805" s="27"/>
    </row>
    <row r="1806" spans="1:8" ht="14" hidden="1" x14ac:dyDescent="0.2">
      <c r="A1806" s="192"/>
      <c r="B1806" s="194"/>
      <c r="C1806" s="302">
        <f t="shared" si="38"/>
        <v>0</v>
      </c>
      <c r="D1806" s="302"/>
      <c r="E1806" s="303"/>
      <c r="G1806" s="26"/>
      <c r="H1806" s="27"/>
    </row>
    <row r="1807" spans="1:8" ht="14" hidden="1" x14ac:dyDescent="0.2">
      <c r="A1807" s="192"/>
      <c r="B1807" s="194"/>
      <c r="C1807" s="302">
        <f t="shared" si="38"/>
        <v>0</v>
      </c>
      <c r="D1807" s="302"/>
      <c r="E1807" s="303"/>
      <c r="G1807" s="26"/>
      <c r="H1807" s="27"/>
    </row>
    <row r="1808" spans="1:8" ht="14" hidden="1" x14ac:dyDescent="0.2">
      <c r="A1808" s="192"/>
      <c r="B1808" s="194"/>
      <c r="C1808" s="302">
        <f t="shared" si="38"/>
        <v>0</v>
      </c>
      <c r="D1808" s="302"/>
      <c r="E1808" s="303"/>
      <c r="G1808" s="26"/>
      <c r="H1808" s="27"/>
    </row>
    <row r="1809" spans="1:8" ht="14" hidden="1" x14ac:dyDescent="0.2">
      <c r="A1809" s="192"/>
      <c r="B1809" s="194"/>
      <c r="C1809" s="302">
        <f t="shared" si="38"/>
        <v>0</v>
      </c>
      <c r="D1809" s="302"/>
      <c r="E1809" s="303"/>
      <c r="G1809" s="26"/>
      <c r="H1809" s="27"/>
    </row>
    <row r="1810" spans="1:8" ht="14" hidden="1" x14ac:dyDescent="0.2">
      <c r="A1810" s="192"/>
      <c r="B1810" s="194"/>
      <c r="C1810" s="302">
        <f t="shared" si="38"/>
        <v>0</v>
      </c>
      <c r="D1810" s="302"/>
      <c r="E1810" s="303"/>
      <c r="G1810" s="26"/>
      <c r="H1810" s="27"/>
    </row>
    <row r="1811" spans="1:8" ht="14" hidden="1" x14ac:dyDescent="0.2">
      <c r="A1811" s="192"/>
      <c r="B1811" s="193"/>
      <c r="C1811" s="302">
        <f t="shared" si="38"/>
        <v>0</v>
      </c>
      <c r="D1811" s="302"/>
      <c r="E1811" s="303"/>
      <c r="G1811" s="26"/>
      <c r="H1811" s="27"/>
    </row>
    <row r="1812" spans="1:8" ht="14" hidden="1" x14ac:dyDescent="0.2">
      <c r="A1812" s="224"/>
      <c r="B1812" s="225"/>
      <c r="C1812" s="248"/>
      <c r="D1812" s="249"/>
      <c r="E1812" s="250"/>
      <c r="G1812" s="26"/>
      <c r="H1812" s="27"/>
    </row>
    <row r="1813" spans="1:8" ht="14" hidden="1" x14ac:dyDescent="0.2">
      <c r="A1813" s="191"/>
      <c r="B1813" s="190"/>
      <c r="C1813" s="302">
        <f t="shared" ref="C1813:C1853" si="39">+G1813+H1813</f>
        <v>0</v>
      </c>
      <c r="D1813" s="302"/>
      <c r="E1813" s="303"/>
      <c r="G1813" s="26"/>
      <c r="H1813" s="27"/>
    </row>
    <row r="1814" spans="1:8" ht="14" hidden="1" x14ac:dyDescent="0.2">
      <c r="A1814" s="191"/>
      <c r="B1814" s="193"/>
      <c r="C1814" s="302">
        <f t="shared" si="39"/>
        <v>0</v>
      </c>
      <c r="D1814" s="302"/>
      <c r="E1814" s="303"/>
      <c r="G1814" s="26"/>
      <c r="H1814" s="27"/>
    </row>
    <row r="1815" spans="1:8" ht="14" hidden="1" x14ac:dyDescent="0.2">
      <c r="A1815" s="191"/>
      <c r="B1815" s="193"/>
      <c r="C1815" s="302">
        <f t="shared" si="39"/>
        <v>0</v>
      </c>
      <c r="D1815" s="302"/>
      <c r="E1815" s="303"/>
      <c r="G1815" s="26"/>
      <c r="H1815" s="27"/>
    </row>
    <row r="1816" spans="1:8" ht="14" hidden="1" x14ac:dyDescent="0.2">
      <c r="A1816" s="191"/>
      <c r="B1816" s="193"/>
      <c r="C1816" s="302">
        <f t="shared" si="39"/>
        <v>0</v>
      </c>
      <c r="D1816" s="302"/>
      <c r="E1816" s="303"/>
      <c r="G1816" s="26"/>
      <c r="H1816" s="27"/>
    </row>
    <row r="1817" spans="1:8" ht="14" hidden="1" x14ac:dyDescent="0.2">
      <c r="A1817" s="191"/>
      <c r="B1817" s="193"/>
      <c r="C1817" s="302">
        <f t="shared" si="39"/>
        <v>0</v>
      </c>
      <c r="D1817" s="302"/>
      <c r="E1817" s="303"/>
      <c r="G1817" s="26"/>
      <c r="H1817" s="27"/>
    </row>
    <row r="1818" spans="1:8" ht="14" hidden="1" x14ac:dyDescent="0.2">
      <c r="A1818" s="191"/>
      <c r="B1818" s="193"/>
      <c r="C1818" s="302">
        <f t="shared" si="39"/>
        <v>0</v>
      </c>
      <c r="D1818" s="302"/>
      <c r="E1818" s="303"/>
      <c r="G1818" s="26"/>
      <c r="H1818" s="27"/>
    </row>
    <row r="1819" spans="1:8" ht="14" hidden="1" x14ac:dyDescent="0.2">
      <c r="A1819" s="191"/>
      <c r="B1819" s="193"/>
      <c r="C1819" s="302">
        <f t="shared" si="39"/>
        <v>0</v>
      </c>
      <c r="D1819" s="302"/>
      <c r="E1819" s="303"/>
      <c r="G1819" s="26"/>
      <c r="H1819" s="27"/>
    </row>
    <row r="1820" spans="1:8" ht="14" hidden="1" x14ac:dyDescent="0.2">
      <c r="A1820" s="192"/>
      <c r="B1820" s="194"/>
      <c r="C1820" s="302">
        <f t="shared" si="39"/>
        <v>0</v>
      </c>
      <c r="D1820" s="302"/>
      <c r="E1820" s="303"/>
      <c r="G1820" s="26"/>
      <c r="H1820" s="27"/>
    </row>
    <row r="1821" spans="1:8" ht="14" hidden="1" x14ac:dyDescent="0.2">
      <c r="A1821" s="192"/>
      <c r="B1821" s="194"/>
      <c r="C1821" s="302">
        <f t="shared" si="39"/>
        <v>0</v>
      </c>
      <c r="D1821" s="302"/>
      <c r="E1821" s="303"/>
      <c r="G1821" s="26"/>
      <c r="H1821" s="27"/>
    </row>
    <row r="1822" spans="1:8" ht="14" hidden="1" x14ac:dyDescent="0.2">
      <c r="A1822" s="192"/>
      <c r="B1822" s="194"/>
      <c r="C1822" s="302">
        <f t="shared" si="39"/>
        <v>0</v>
      </c>
      <c r="D1822" s="302"/>
      <c r="E1822" s="303"/>
      <c r="G1822" s="26"/>
      <c r="H1822" s="27"/>
    </row>
    <row r="1823" spans="1:8" ht="14" hidden="1" x14ac:dyDescent="0.2">
      <c r="A1823" s="192"/>
      <c r="B1823" s="194"/>
      <c r="C1823" s="302">
        <f t="shared" si="39"/>
        <v>0</v>
      </c>
      <c r="D1823" s="302"/>
      <c r="E1823" s="303"/>
      <c r="G1823" s="26"/>
      <c r="H1823" s="27"/>
    </row>
    <row r="1824" spans="1:8" ht="14" hidden="1" x14ac:dyDescent="0.2">
      <c r="A1824" s="192"/>
      <c r="B1824" s="194"/>
      <c r="C1824" s="302">
        <f t="shared" si="39"/>
        <v>0</v>
      </c>
      <c r="D1824" s="302"/>
      <c r="E1824" s="303"/>
      <c r="G1824" s="26"/>
      <c r="H1824" s="27"/>
    </row>
    <row r="1825" spans="1:8" ht="14" hidden="1" x14ac:dyDescent="0.2">
      <c r="A1825" s="192"/>
      <c r="B1825" s="194"/>
      <c r="C1825" s="302">
        <f t="shared" si="39"/>
        <v>0</v>
      </c>
      <c r="D1825" s="302"/>
      <c r="E1825" s="303"/>
      <c r="G1825" s="26"/>
      <c r="H1825" s="27"/>
    </row>
    <row r="1826" spans="1:8" ht="14" hidden="1" x14ac:dyDescent="0.2">
      <c r="A1826" s="192"/>
      <c r="B1826" s="194"/>
      <c r="C1826" s="302">
        <f t="shared" si="39"/>
        <v>0</v>
      </c>
      <c r="D1826" s="302"/>
      <c r="E1826" s="303"/>
      <c r="G1826" s="26"/>
      <c r="H1826" s="27"/>
    </row>
    <row r="1827" spans="1:8" ht="14" hidden="1" x14ac:dyDescent="0.2">
      <c r="A1827" s="192"/>
      <c r="B1827" s="194"/>
      <c r="C1827" s="302">
        <f t="shared" si="39"/>
        <v>0</v>
      </c>
      <c r="D1827" s="302"/>
      <c r="E1827" s="303"/>
      <c r="G1827" s="26"/>
      <c r="H1827" s="27"/>
    </row>
    <row r="1828" spans="1:8" ht="14" hidden="1" x14ac:dyDescent="0.2">
      <c r="A1828" s="192"/>
      <c r="B1828" s="194"/>
      <c r="C1828" s="302">
        <f t="shared" si="39"/>
        <v>0</v>
      </c>
      <c r="D1828" s="302"/>
      <c r="E1828" s="303"/>
      <c r="G1828" s="26"/>
      <c r="H1828" s="27"/>
    </row>
    <row r="1829" spans="1:8" ht="14" hidden="1" x14ac:dyDescent="0.2">
      <c r="A1829" s="192"/>
      <c r="B1829" s="194"/>
      <c r="C1829" s="302">
        <f t="shared" si="39"/>
        <v>0</v>
      </c>
      <c r="D1829" s="302"/>
      <c r="E1829" s="303"/>
      <c r="G1829" s="26"/>
      <c r="H1829" s="27"/>
    </row>
    <row r="1830" spans="1:8" ht="14" hidden="1" x14ac:dyDescent="0.2">
      <c r="A1830" s="192"/>
      <c r="B1830" s="194"/>
      <c r="C1830" s="302">
        <f t="shared" si="39"/>
        <v>0</v>
      </c>
      <c r="D1830" s="302"/>
      <c r="E1830" s="303"/>
      <c r="G1830" s="26"/>
      <c r="H1830" s="27"/>
    </row>
    <row r="1831" spans="1:8" ht="14" hidden="1" x14ac:dyDescent="0.2">
      <c r="A1831" s="192"/>
      <c r="B1831" s="194"/>
      <c r="C1831" s="302">
        <f t="shared" si="39"/>
        <v>0</v>
      </c>
      <c r="D1831" s="302"/>
      <c r="E1831" s="303"/>
      <c r="G1831" s="26"/>
      <c r="H1831" s="27"/>
    </row>
    <row r="1832" spans="1:8" ht="14" hidden="1" x14ac:dyDescent="0.2">
      <c r="A1832" s="192"/>
      <c r="B1832" s="194"/>
      <c r="C1832" s="302">
        <f t="shared" si="39"/>
        <v>0</v>
      </c>
      <c r="D1832" s="302"/>
      <c r="E1832" s="303"/>
      <c r="G1832" s="26"/>
      <c r="H1832" s="27"/>
    </row>
    <row r="1833" spans="1:8" ht="14" hidden="1" x14ac:dyDescent="0.2">
      <c r="A1833" s="192"/>
      <c r="B1833" s="194"/>
      <c r="C1833" s="302">
        <f t="shared" si="39"/>
        <v>0</v>
      </c>
      <c r="D1833" s="302"/>
      <c r="E1833" s="303"/>
      <c r="G1833" s="26"/>
      <c r="H1833" s="27"/>
    </row>
    <row r="1834" spans="1:8" ht="14" hidden="1" x14ac:dyDescent="0.2">
      <c r="A1834" s="192"/>
      <c r="B1834" s="194"/>
      <c r="C1834" s="302">
        <f t="shared" si="39"/>
        <v>0</v>
      </c>
      <c r="D1834" s="302"/>
      <c r="E1834" s="303"/>
      <c r="G1834" s="26"/>
      <c r="H1834" s="27"/>
    </row>
    <row r="1835" spans="1:8" ht="14" hidden="1" x14ac:dyDescent="0.2">
      <c r="A1835" s="192"/>
      <c r="B1835" s="194"/>
      <c r="C1835" s="302">
        <f t="shared" si="39"/>
        <v>0</v>
      </c>
      <c r="D1835" s="302"/>
      <c r="E1835" s="303"/>
      <c r="G1835" s="26"/>
      <c r="H1835" s="27"/>
    </row>
    <row r="1836" spans="1:8" ht="14" hidden="1" x14ac:dyDescent="0.2">
      <c r="A1836" s="192"/>
      <c r="B1836" s="194"/>
      <c r="C1836" s="302">
        <f t="shared" si="39"/>
        <v>0</v>
      </c>
      <c r="D1836" s="302"/>
      <c r="E1836" s="303"/>
      <c r="G1836" s="26"/>
      <c r="H1836" s="27"/>
    </row>
    <row r="1837" spans="1:8" ht="14" hidden="1" x14ac:dyDescent="0.2">
      <c r="A1837" s="192"/>
      <c r="B1837" s="194"/>
      <c r="C1837" s="302">
        <f t="shared" si="39"/>
        <v>0</v>
      </c>
      <c r="D1837" s="302"/>
      <c r="E1837" s="303"/>
      <c r="G1837" s="26"/>
      <c r="H1837" s="27"/>
    </row>
    <row r="1838" spans="1:8" ht="14" hidden="1" x14ac:dyDescent="0.2">
      <c r="A1838" s="192"/>
      <c r="B1838" s="194"/>
      <c r="C1838" s="302">
        <f t="shared" si="39"/>
        <v>0</v>
      </c>
      <c r="D1838" s="302"/>
      <c r="E1838" s="303"/>
      <c r="G1838" s="26"/>
      <c r="H1838" s="27"/>
    </row>
    <row r="1839" spans="1:8" ht="14" hidden="1" x14ac:dyDescent="0.2">
      <c r="A1839" s="192"/>
      <c r="B1839" s="194"/>
      <c r="C1839" s="302">
        <f t="shared" si="39"/>
        <v>0</v>
      </c>
      <c r="D1839" s="302"/>
      <c r="E1839" s="303"/>
      <c r="G1839" s="26"/>
      <c r="H1839" s="27"/>
    </row>
    <row r="1840" spans="1:8" ht="14" hidden="1" x14ac:dyDescent="0.2">
      <c r="A1840" s="192"/>
      <c r="B1840" s="194"/>
      <c r="C1840" s="302">
        <f t="shared" si="39"/>
        <v>0</v>
      </c>
      <c r="D1840" s="302"/>
      <c r="E1840" s="303"/>
      <c r="G1840" s="26"/>
      <c r="H1840" s="27"/>
    </row>
    <row r="1841" spans="1:8" ht="14" hidden="1" x14ac:dyDescent="0.2">
      <c r="A1841" s="192"/>
      <c r="B1841" s="194"/>
      <c r="C1841" s="302">
        <f t="shared" si="39"/>
        <v>0</v>
      </c>
      <c r="D1841" s="302"/>
      <c r="E1841" s="303"/>
      <c r="G1841" s="26"/>
      <c r="H1841" s="27"/>
    </row>
    <row r="1842" spans="1:8" ht="14" hidden="1" x14ac:dyDescent="0.2">
      <c r="A1842" s="192"/>
      <c r="B1842" s="194"/>
      <c r="C1842" s="302">
        <f t="shared" si="39"/>
        <v>0</v>
      </c>
      <c r="D1842" s="302"/>
      <c r="E1842" s="303"/>
      <c r="G1842" s="26"/>
      <c r="H1842" s="27"/>
    </row>
    <row r="1843" spans="1:8" ht="14" hidden="1" x14ac:dyDescent="0.2">
      <c r="A1843" s="192"/>
      <c r="B1843" s="194"/>
      <c r="C1843" s="302">
        <f t="shared" si="39"/>
        <v>0</v>
      </c>
      <c r="D1843" s="302"/>
      <c r="E1843" s="303"/>
      <c r="G1843" s="26"/>
      <c r="H1843" s="27"/>
    </row>
    <row r="1844" spans="1:8" ht="14" hidden="1" x14ac:dyDescent="0.2">
      <c r="A1844" s="192"/>
      <c r="B1844" s="194"/>
      <c r="C1844" s="302">
        <f t="shared" si="39"/>
        <v>0</v>
      </c>
      <c r="D1844" s="302"/>
      <c r="E1844" s="303"/>
      <c r="G1844" s="26"/>
      <c r="H1844" s="27"/>
    </row>
    <row r="1845" spans="1:8" ht="14" hidden="1" x14ac:dyDescent="0.2">
      <c r="A1845" s="192"/>
      <c r="B1845" s="194"/>
      <c r="C1845" s="302">
        <f t="shared" si="39"/>
        <v>0</v>
      </c>
      <c r="D1845" s="302"/>
      <c r="E1845" s="303"/>
      <c r="G1845" s="26"/>
      <c r="H1845" s="27"/>
    </row>
    <row r="1846" spans="1:8" ht="14" hidden="1" x14ac:dyDescent="0.2">
      <c r="A1846" s="192"/>
      <c r="B1846" s="194"/>
      <c r="C1846" s="302">
        <f t="shared" si="39"/>
        <v>0</v>
      </c>
      <c r="D1846" s="302"/>
      <c r="E1846" s="303"/>
      <c r="G1846" s="26"/>
      <c r="H1846" s="27"/>
    </row>
    <row r="1847" spans="1:8" ht="14" hidden="1" x14ac:dyDescent="0.2">
      <c r="A1847" s="192"/>
      <c r="B1847" s="194"/>
      <c r="C1847" s="302">
        <f t="shared" si="39"/>
        <v>0</v>
      </c>
      <c r="D1847" s="302"/>
      <c r="E1847" s="303"/>
      <c r="G1847" s="26"/>
      <c r="H1847" s="27"/>
    </row>
    <row r="1848" spans="1:8" ht="14" hidden="1" x14ac:dyDescent="0.2">
      <c r="A1848" s="192"/>
      <c r="B1848" s="194"/>
      <c r="C1848" s="302">
        <f t="shared" si="39"/>
        <v>0</v>
      </c>
      <c r="D1848" s="302"/>
      <c r="E1848" s="303"/>
      <c r="G1848" s="26"/>
      <c r="H1848" s="27"/>
    </row>
    <row r="1849" spans="1:8" ht="14" hidden="1" x14ac:dyDescent="0.2">
      <c r="A1849" s="192"/>
      <c r="B1849" s="194"/>
      <c r="C1849" s="302">
        <f t="shared" si="39"/>
        <v>0</v>
      </c>
      <c r="D1849" s="302"/>
      <c r="E1849" s="303"/>
      <c r="G1849" s="26"/>
      <c r="H1849" s="27"/>
    </row>
    <row r="1850" spans="1:8" ht="14" hidden="1" x14ac:dyDescent="0.2">
      <c r="A1850" s="192"/>
      <c r="B1850" s="194"/>
      <c r="C1850" s="302">
        <f t="shared" si="39"/>
        <v>0</v>
      </c>
      <c r="D1850" s="302"/>
      <c r="E1850" s="303"/>
      <c r="G1850" s="26"/>
      <c r="H1850" s="27"/>
    </row>
    <row r="1851" spans="1:8" ht="14" hidden="1" x14ac:dyDescent="0.2">
      <c r="A1851" s="192"/>
      <c r="B1851" s="194"/>
      <c r="C1851" s="302">
        <f t="shared" si="39"/>
        <v>0</v>
      </c>
      <c r="D1851" s="302"/>
      <c r="E1851" s="303"/>
      <c r="G1851" s="26"/>
      <c r="H1851" s="27"/>
    </row>
    <row r="1852" spans="1:8" ht="14" hidden="1" x14ac:dyDescent="0.2">
      <c r="A1852" s="192"/>
      <c r="B1852" s="194"/>
      <c r="C1852" s="302">
        <f t="shared" si="39"/>
        <v>0</v>
      </c>
      <c r="D1852" s="302"/>
      <c r="E1852" s="303"/>
      <c r="G1852" s="26"/>
      <c r="H1852" s="27"/>
    </row>
    <row r="1853" spans="1:8" ht="14" hidden="1" x14ac:dyDescent="0.2">
      <c r="A1853" s="192"/>
      <c r="B1853" s="193"/>
      <c r="C1853" s="302">
        <f t="shared" si="39"/>
        <v>0</v>
      </c>
      <c r="D1853" s="302"/>
      <c r="E1853" s="303"/>
      <c r="G1853" s="26"/>
      <c r="H1853" s="27"/>
    </row>
    <row r="1854" spans="1:8" ht="14" hidden="1" x14ac:dyDescent="0.2">
      <c r="A1854" s="224"/>
      <c r="B1854" s="225"/>
      <c r="C1854" s="248"/>
      <c r="D1854" s="249"/>
      <c r="E1854" s="250"/>
      <c r="G1854" s="26"/>
      <c r="H1854" s="27"/>
    </row>
    <row r="1855" spans="1:8" ht="14" hidden="1" x14ac:dyDescent="0.2">
      <c r="A1855" s="191"/>
      <c r="B1855" s="190"/>
      <c r="C1855" s="302">
        <f t="shared" ref="C1855:C1895" si="40">+G1855+H1855</f>
        <v>0</v>
      </c>
      <c r="D1855" s="302"/>
      <c r="E1855" s="303"/>
      <c r="G1855" s="26"/>
      <c r="H1855" s="27"/>
    </row>
    <row r="1856" spans="1:8" ht="14" hidden="1" x14ac:dyDescent="0.2">
      <c r="A1856" s="191"/>
      <c r="B1856" s="193"/>
      <c r="C1856" s="302">
        <f t="shared" si="40"/>
        <v>0</v>
      </c>
      <c r="D1856" s="302"/>
      <c r="E1856" s="303"/>
      <c r="G1856" s="26"/>
      <c r="H1856" s="27"/>
    </row>
    <row r="1857" spans="1:8" ht="14" hidden="1" x14ac:dyDescent="0.2">
      <c r="A1857" s="191"/>
      <c r="B1857" s="193"/>
      <c r="C1857" s="302">
        <f t="shared" si="40"/>
        <v>0</v>
      </c>
      <c r="D1857" s="302"/>
      <c r="E1857" s="303"/>
      <c r="G1857" s="26"/>
      <c r="H1857" s="27"/>
    </row>
    <row r="1858" spans="1:8" ht="14" hidden="1" x14ac:dyDescent="0.2">
      <c r="A1858" s="191"/>
      <c r="B1858" s="193"/>
      <c r="C1858" s="302">
        <f t="shared" si="40"/>
        <v>0</v>
      </c>
      <c r="D1858" s="302"/>
      <c r="E1858" s="303"/>
      <c r="G1858" s="26"/>
      <c r="H1858" s="27"/>
    </row>
    <row r="1859" spans="1:8" ht="14" hidden="1" x14ac:dyDescent="0.2">
      <c r="A1859" s="191"/>
      <c r="B1859" s="193"/>
      <c r="C1859" s="302">
        <f t="shared" si="40"/>
        <v>0</v>
      </c>
      <c r="D1859" s="302"/>
      <c r="E1859" s="303"/>
      <c r="G1859" s="26"/>
      <c r="H1859" s="27"/>
    </row>
    <row r="1860" spans="1:8" ht="14" hidden="1" x14ac:dyDescent="0.2">
      <c r="A1860" s="191"/>
      <c r="B1860" s="193"/>
      <c r="C1860" s="302">
        <f t="shared" si="40"/>
        <v>0</v>
      </c>
      <c r="D1860" s="302"/>
      <c r="E1860" s="303"/>
      <c r="G1860" s="26"/>
      <c r="H1860" s="27"/>
    </row>
    <row r="1861" spans="1:8" ht="14" hidden="1" x14ac:dyDescent="0.2">
      <c r="A1861" s="191"/>
      <c r="B1861" s="193"/>
      <c r="C1861" s="302">
        <f t="shared" si="40"/>
        <v>0</v>
      </c>
      <c r="D1861" s="302"/>
      <c r="E1861" s="303"/>
      <c r="G1861" s="26"/>
      <c r="H1861" s="27"/>
    </row>
    <row r="1862" spans="1:8" ht="14" hidden="1" x14ac:dyDescent="0.2">
      <c r="A1862" s="192"/>
      <c r="B1862" s="194"/>
      <c r="C1862" s="302">
        <f t="shared" si="40"/>
        <v>0</v>
      </c>
      <c r="D1862" s="302"/>
      <c r="E1862" s="303"/>
      <c r="G1862" s="26"/>
      <c r="H1862" s="27"/>
    </row>
    <row r="1863" spans="1:8" ht="14" hidden="1" x14ac:dyDescent="0.2">
      <c r="A1863" s="192"/>
      <c r="B1863" s="194"/>
      <c r="C1863" s="302">
        <f t="shared" si="40"/>
        <v>0</v>
      </c>
      <c r="D1863" s="302"/>
      <c r="E1863" s="303"/>
      <c r="G1863" s="26"/>
      <c r="H1863" s="27"/>
    </row>
    <row r="1864" spans="1:8" ht="14" hidden="1" x14ac:dyDescent="0.2">
      <c r="A1864" s="192"/>
      <c r="B1864" s="194"/>
      <c r="C1864" s="302">
        <f t="shared" si="40"/>
        <v>0</v>
      </c>
      <c r="D1864" s="302"/>
      <c r="E1864" s="303"/>
      <c r="G1864" s="26"/>
      <c r="H1864" s="27"/>
    </row>
    <row r="1865" spans="1:8" ht="14" hidden="1" x14ac:dyDescent="0.2">
      <c r="A1865" s="192"/>
      <c r="B1865" s="194"/>
      <c r="C1865" s="302">
        <f t="shared" si="40"/>
        <v>0</v>
      </c>
      <c r="D1865" s="302"/>
      <c r="E1865" s="303"/>
      <c r="G1865" s="26"/>
      <c r="H1865" s="27"/>
    </row>
    <row r="1866" spans="1:8" ht="14" hidden="1" x14ac:dyDescent="0.2">
      <c r="A1866" s="192"/>
      <c r="B1866" s="194"/>
      <c r="C1866" s="302">
        <f t="shared" si="40"/>
        <v>0</v>
      </c>
      <c r="D1866" s="302"/>
      <c r="E1866" s="303"/>
      <c r="G1866" s="26"/>
      <c r="H1866" s="27"/>
    </row>
    <row r="1867" spans="1:8" ht="14" hidden="1" x14ac:dyDescent="0.2">
      <c r="A1867" s="192"/>
      <c r="B1867" s="194"/>
      <c r="C1867" s="302">
        <f t="shared" si="40"/>
        <v>0</v>
      </c>
      <c r="D1867" s="302"/>
      <c r="E1867" s="303"/>
      <c r="G1867" s="26"/>
      <c r="H1867" s="27"/>
    </row>
    <row r="1868" spans="1:8" ht="14" hidden="1" x14ac:dyDescent="0.2">
      <c r="A1868" s="192"/>
      <c r="B1868" s="194"/>
      <c r="C1868" s="302">
        <f t="shared" si="40"/>
        <v>0</v>
      </c>
      <c r="D1868" s="302"/>
      <c r="E1868" s="303"/>
      <c r="G1868" s="26"/>
      <c r="H1868" s="27"/>
    </row>
    <row r="1869" spans="1:8" ht="14" hidden="1" x14ac:dyDescent="0.2">
      <c r="A1869" s="192"/>
      <c r="B1869" s="194"/>
      <c r="C1869" s="302">
        <f t="shared" si="40"/>
        <v>0</v>
      </c>
      <c r="D1869" s="302"/>
      <c r="E1869" s="303"/>
      <c r="G1869" s="26"/>
      <c r="H1869" s="27"/>
    </row>
    <row r="1870" spans="1:8" ht="14" hidden="1" x14ac:dyDescent="0.2">
      <c r="A1870" s="192"/>
      <c r="B1870" s="194"/>
      <c r="C1870" s="302">
        <f t="shared" si="40"/>
        <v>0</v>
      </c>
      <c r="D1870" s="302"/>
      <c r="E1870" s="303"/>
      <c r="G1870" s="26"/>
      <c r="H1870" s="27"/>
    </row>
    <row r="1871" spans="1:8" ht="14" hidden="1" x14ac:dyDescent="0.2">
      <c r="A1871" s="192"/>
      <c r="B1871" s="194"/>
      <c r="C1871" s="302">
        <f t="shared" si="40"/>
        <v>0</v>
      </c>
      <c r="D1871" s="302"/>
      <c r="E1871" s="303"/>
      <c r="G1871" s="26"/>
      <c r="H1871" s="27"/>
    </row>
    <row r="1872" spans="1:8" ht="14" hidden="1" x14ac:dyDescent="0.2">
      <c r="A1872" s="192"/>
      <c r="B1872" s="194"/>
      <c r="C1872" s="302">
        <f t="shared" si="40"/>
        <v>0</v>
      </c>
      <c r="D1872" s="302"/>
      <c r="E1872" s="303"/>
      <c r="G1872" s="26"/>
      <c r="H1872" s="27"/>
    </row>
    <row r="1873" spans="1:8" ht="14" hidden="1" x14ac:dyDescent="0.2">
      <c r="A1873" s="192"/>
      <c r="B1873" s="194"/>
      <c r="C1873" s="302">
        <f t="shared" si="40"/>
        <v>0</v>
      </c>
      <c r="D1873" s="302"/>
      <c r="E1873" s="303"/>
      <c r="G1873" s="26"/>
      <c r="H1873" s="27"/>
    </row>
    <row r="1874" spans="1:8" ht="14" hidden="1" x14ac:dyDescent="0.2">
      <c r="A1874" s="192"/>
      <c r="B1874" s="194"/>
      <c r="C1874" s="302">
        <f t="shared" si="40"/>
        <v>0</v>
      </c>
      <c r="D1874" s="302"/>
      <c r="E1874" s="303"/>
      <c r="G1874" s="26"/>
      <c r="H1874" s="27"/>
    </row>
    <row r="1875" spans="1:8" ht="14" hidden="1" x14ac:dyDescent="0.2">
      <c r="A1875" s="192"/>
      <c r="B1875" s="194"/>
      <c r="C1875" s="302">
        <f t="shared" si="40"/>
        <v>0</v>
      </c>
      <c r="D1875" s="302"/>
      <c r="E1875" s="303"/>
      <c r="G1875" s="26"/>
      <c r="H1875" s="27"/>
    </row>
    <row r="1876" spans="1:8" ht="14" hidden="1" x14ac:dyDescent="0.2">
      <c r="A1876" s="192"/>
      <c r="B1876" s="194"/>
      <c r="C1876" s="302">
        <f t="shared" si="40"/>
        <v>0</v>
      </c>
      <c r="D1876" s="302"/>
      <c r="E1876" s="303"/>
      <c r="G1876" s="26"/>
      <c r="H1876" s="27"/>
    </row>
    <row r="1877" spans="1:8" ht="14" hidden="1" x14ac:dyDescent="0.2">
      <c r="A1877" s="192"/>
      <c r="B1877" s="194"/>
      <c r="C1877" s="302">
        <f t="shared" si="40"/>
        <v>0</v>
      </c>
      <c r="D1877" s="302"/>
      <c r="E1877" s="303"/>
      <c r="G1877" s="26"/>
      <c r="H1877" s="27"/>
    </row>
    <row r="1878" spans="1:8" ht="14" hidden="1" x14ac:dyDescent="0.2">
      <c r="A1878" s="192"/>
      <c r="B1878" s="194"/>
      <c r="C1878" s="302">
        <f t="shared" si="40"/>
        <v>0</v>
      </c>
      <c r="D1878" s="302"/>
      <c r="E1878" s="303"/>
      <c r="G1878" s="26"/>
      <c r="H1878" s="27"/>
    </row>
    <row r="1879" spans="1:8" ht="14" hidden="1" x14ac:dyDescent="0.2">
      <c r="A1879" s="192"/>
      <c r="B1879" s="194"/>
      <c r="C1879" s="302">
        <f t="shared" si="40"/>
        <v>0</v>
      </c>
      <c r="D1879" s="302"/>
      <c r="E1879" s="303"/>
      <c r="G1879" s="26"/>
      <c r="H1879" s="27"/>
    </row>
    <row r="1880" spans="1:8" ht="14" hidden="1" x14ac:dyDescent="0.2">
      <c r="A1880" s="192"/>
      <c r="B1880" s="194"/>
      <c r="C1880" s="302">
        <f t="shared" si="40"/>
        <v>0</v>
      </c>
      <c r="D1880" s="302"/>
      <c r="E1880" s="303"/>
      <c r="G1880" s="26"/>
      <c r="H1880" s="27"/>
    </row>
    <row r="1881" spans="1:8" ht="14" hidden="1" x14ac:dyDescent="0.2">
      <c r="A1881" s="192"/>
      <c r="B1881" s="194"/>
      <c r="C1881" s="302">
        <f t="shared" si="40"/>
        <v>0</v>
      </c>
      <c r="D1881" s="302"/>
      <c r="E1881" s="303"/>
      <c r="G1881" s="26"/>
      <c r="H1881" s="27"/>
    </row>
    <row r="1882" spans="1:8" ht="14" hidden="1" x14ac:dyDescent="0.2">
      <c r="A1882" s="192"/>
      <c r="B1882" s="194"/>
      <c r="C1882" s="302">
        <f t="shared" si="40"/>
        <v>0</v>
      </c>
      <c r="D1882" s="302"/>
      <c r="E1882" s="303"/>
      <c r="G1882" s="26"/>
      <c r="H1882" s="27"/>
    </row>
    <row r="1883" spans="1:8" ht="14" hidden="1" x14ac:dyDescent="0.2">
      <c r="A1883" s="192"/>
      <c r="B1883" s="194"/>
      <c r="C1883" s="302">
        <f t="shared" si="40"/>
        <v>0</v>
      </c>
      <c r="D1883" s="302"/>
      <c r="E1883" s="303"/>
      <c r="G1883" s="26"/>
      <c r="H1883" s="27"/>
    </row>
    <row r="1884" spans="1:8" ht="14" hidden="1" x14ac:dyDescent="0.2">
      <c r="A1884" s="192"/>
      <c r="B1884" s="194"/>
      <c r="C1884" s="302">
        <f t="shared" si="40"/>
        <v>0</v>
      </c>
      <c r="D1884" s="302"/>
      <c r="E1884" s="303"/>
      <c r="G1884" s="26"/>
      <c r="H1884" s="27"/>
    </row>
    <row r="1885" spans="1:8" ht="14" hidden="1" x14ac:dyDescent="0.2">
      <c r="A1885" s="192"/>
      <c r="B1885" s="194"/>
      <c r="C1885" s="302">
        <f t="shared" si="40"/>
        <v>0</v>
      </c>
      <c r="D1885" s="302"/>
      <c r="E1885" s="303"/>
      <c r="G1885" s="26"/>
      <c r="H1885" s="27"/>
    </row>
    <row r="1886" spans="1:8" ht="14" hidden="1" x14ac:dyDescent="0.2">
      <c r="A1886" s="192"/>
      <c r="B1886" s="194"/>
      <c r="C1886" s="302">
        <f t="shared" si="40"/>
        <v>0</v>
      </c>
      <c r="D1886" s="302"/>
      <c r="E1886" s="303"/>
      <c r="G1886" s="26"/>
      <c r="H1886" s="27"/>
    </row>
    <row r="1887" spans="1:8" ht="14" hidden="1" x14ac:dyDescent="0.2">
      <c r="A1887" s="192"/>
      <c r="B1887" s="194"/>
      <c r="C1887" s="302">
        <f t="shared" si="40"/>
        <v>0</v>
      </c>
      <c r="D1887" s="302"/>
      <c r="E1887" s="303"/>
      <c r="G1887" s="26"/>
      <c r="H1887" s="27"/>
    </row>
    <row r="1888" spans="1:8" ht="14" hidden="1" x14ac:dyDescent="0.2">
      <c r="A1888" s="192"/>
      <c r="B1888" s="194"/>
      <c r="C1888" s="302">
        <f t="shared" si="40"/>
        <v>0</v>
      </c>
      <c r="D1888" s="302"/>
      <c r="E1888" s="303"/>
      <c r="G1888" s="26"/>
      <c r="H1888" s="27"/>
    </row>
    <row r="1889" spans="1:8" ht="14" hidden="1" x14ac:dyDescent="0.2">
      <c r="A1889" s="192"/>
      <c r="B1889" s="194"/>
      <c r="C1889" s="302">
        <f t="shared" si="40"/>
        <v>0</v>
      </c>
      <c r="D1889" s="302"/>
      <c r="E1889" s="303"/>
      <c r="G1889" s="26"/>
      <c r="H1889" s="27"/>
    </row>
    <row r="1890" spans="1:8" ht="14" hidden="1" x14ac:dyDescent="0.2">
      <c r="A1890" s="192"/>
      <c r="B1890" s="194"/>
      <c r="C1890" s="302">
        <f t="shared" si="40"/>
        <v>0</v>
      </c>
      <c r="D1890" s="302"/>
      <c r="E1890" s="303"/>
      <c r="G1890" s="26"/>
      <c r="H1890" s="27"/>
    </row>
    <row r="1891" spans="1:8" ht="14" hidden="1" x14ac:dyDescent="0.2">
      <c r="A1891" s="192"/>
      <c r="B1891" s="194"/>
      <c r="C1891" s="302">
        <f t="shared" si="40"/>
        <v>0</v>
      </c>
      <c r="D1891" s="302"/>
      <c r="E1891" s="303"/>
      <c r="G1891" s="26"/>
      <c r="H1891" s="27"/>
    </row>
    <row r="1892" spans="1:8" ht="14" hidden="1" x14ac:dyDescent="0.2">
      <c r="A1892" s="192"/>
      <c r="B1892" s="194"/>
      <c r="C1892" s="302">
        <f t="shared" si="40"/>
        <v>0</v>
      </c>
      <c r="D1892" s="302"/>
      <c r="E1892" s="303"/>
      <c r="G1892" s="26"/>
      <c r="H1892" s="27"/>
    </row>
    <row r="1893" spans="1:8" ht="14" hidden="1" x14ac:dyDescent="0.2">
      <c r="A1893" s="192"/>
      <c r="B1893" s="194"/>
      <c r="C1893" s="302">
        <f t="shared" si="40"/>
        <v>0</v>
      </c>
      <c r="D1893" s="302"/>
      <c r="E1893" s="303"/>
      <c r="G1893" s="26"/>
      <c r="H1893" s="27"/>
    </row>
    <row r="1894" spans="1:8" ht="14" hidden="1" x14ac:dyDescent="0.2">
      <c r="A1894" s="192"/>
      <c r="B1894" s="194"/>
      <c r="C1894" s="302">
        <f t="shared" si="40"/>
        <v>0</v>
      </c>
      <c r="D1894" s="302"/>
      <c r="E1894" s="303"/>
      <c r="G1894" s="26"/>
      <c r="H1894" s="27"/>
    </row>
    <row r="1895" spans="1:8" ht="14" hidden="1" x14ac:dyDescent="0.2">
      <c r="A1895" s="192"/>
      <c r="B1895" s="193"/>
      <c r="C1895" s="302">
        <f t="shared" si="40"/>
        <v>0</v>
      </c>
      <c r="D1895" s="302"/>
      <c r="E1895" s="303"/>
      <c r="G1895" s="26"/>
      <c r="H1895" s="27"/>
    </row>
    <row r="1896" spans="1:8" ht="14" hidden="1" x14ac:dyDescent="0.2">
      <c r="A1896" s="224"/>
      <c r="B1896" s="225"/>
      <c r="C1896" s="248"/>
      <c r="D1896" s="249"/>
      <c r="E1896" s="250"/>
      <c r="G1896" s="26"/>
      <c r="H1896" s="27"/>
    </row>
    <row r="1897" spans="1:8" ht="14" hidden="1" x14ac:dyDescent="0.2">
      <c r="A1897" s="191"/>
      <c r="B1897" s="190"/>
      <c r="C1897" s="302">
        <f t="shared" ref="C1897:C1937" si="41">+G1897+H1897</f>
        <v>0</v>
      </c>
      <c r="D1897" s="302"/>
      <c r="E1897" s="303"/>
      <c r="G1897" s="26"/>
      <c r="H1897" s="27"/>
    </row>
    <row r="1898" spans="1:8" ht="14" hidden="1" x14ac:dyDescent="0.2">
      <c r="A1898" s="191"/>
      <c r="B1898" s="193"/>
      <c r="C1898" s="302">
        <f t="shared" si="41"/>
        <v>0</v>
      </c>
      <c r="D1898" s="302"/>
      <c r="E1898" s="303"/>
      <c r="G1898" s="26"/>
      <c r="H1898" s="27"/>
    </row>
    <row r="1899" spans="1:8" ht="14" hidden="1" x14ac:dyDescent="0.2">
      <c r="A1899" s="191"/>
      <c r="B1899" s="193"/>
      <c r="C1899" s="302">
        <f t="shared" si="41"/>
        <v>0</v>
      </c>
      <c r="D1899" s="302"/>
      <c r="E1899" s="303"/>
      <c r="G1899" s="26"/>
      <c r="H1899" s="27"/>
    </row>
    <row r="1900" spans="1:8" ht="14" hidden="1" x14ac:dyDescent="0.2">
      <c r="A1900" s="191"/>
      <c r="B1900" s="193"/>
      <c r="C1900" s="302">
        <f t="shared" si="41"/>
        <v>0</v>
      </c>
      <c r="D1900" s="302"/>
      <c r="E1900" s="303"/>
      <c r="G1900" s="26"/>
      <c r="H1900" s="27"/>
    </row>
    <row r="1901" spans="1:8" ht="14" hidden="1" x14ac:dyDescent="0.2">
      <c r="A1901" s="191"/>
      <c r="B1901" s="193"/>
      <c r="C1901" s="302">
        <f t="shared" si="41"/>
        <v>0</v>
      </c>
      <c r="D1901" s="302"/>
      <c r="E1901" s="303"/>
      <c r="G1901" s="26"/>
      <c r="H1901" s="27"/>
    </row>
    <row r="1902" spans="1:8" ht="14" hidden="1" x14ac:dyDescent="0.2">
      <c r="A1902" s="191"/>
      <c r="B1902" s="193"/>
      <c r="C1902" s="302">
        <f t="shared" si="41"/>
        <v>0</v>
      </c>
      <c r="D1902" s="302"/>
      <c r="E1902" s="303"/>
      <c r="G1902" s="26"/>
      <c r="H1902" s="27"/>
    </row>
    <row r="1903" spans="1:8" ht="14" hidden="1" x14ac:dyDescent="0.2">
      <c r="A1903" s="191"/>
      <c r="B1903" s="193"/>
      <c r="C1903" s="302">
        <f t="shared" si="41"/>
        <v>0</v>
      </c>
      <c r="D1903" s="302"/>
      <c r="E1903" s="303"/>
      <c r="G1903" s="26"/>
      <c r="H1903" s="27"/>
    </row>
    <row r="1904" spans="1:8" ht="14" hidden="1" x14ac:dyDescent="0.2">
      <c r="A1904" s="192"/>
      <c r="B1904" s="194"/>
      <c r="C1904" s="302">
        <f t="shared" si="41"/>
        <v>0</v>
      </c>
      <c r="D1904" s="302"/>
      <c r="E1904" s="303"/>
      <c r="G1904" s="26"/>
      <c r="H1904" s="27"/>
    </row>
    <row r="1905" spans="1:8" ht="14" hidden="1" x14ac:dyDescent="0.2">
      <c r="A1905" s="192"/>
      <c r="B1905" s="194"/>
      <c r="C1905" s="302">
        <f t="shared" si="41"/>
        <v>0</v>
      </c>
      <c r="D1905" s="302"/>
      <c r="E1905" s="303"/>
      <c r="G1905" s="26"/>
      <c r="H1905" s="27"/>
    </row>
    <row r="1906" spans="1:8" ht="14" hidden="1" x14ac:dyDescent="0.2">
      <c r="A1906" s="192"/>
      <c r="B1906" s="194"/>
      <c r="C1906" s="302">
        <f t="shared" si="41"/>
        <v>0</v>
      </c>
      <c r="D1906" s="302"/>
      <c r="E1906" s="303"/>
      <c r="G1906" s="26"/>
      <c r="H1906" s="27"/>
    </row>
    <row r="1907" spans="1:8" ht="14" hidden="1" x14ac:dyDescent="0.2">
      <c r="A1907" s="192"/>
      <c r="B1907" s="194"/>
      <c r="C1907" s="302">
        <f t="shared" si="41"/>
        <v>0</v>
      </c>
      <c r="D1907" s="302"/>
      <c r="E1907" s="303"/>
      <c r="G1907" s="26"/>
      <c r="H1907" s="27"/>
    </row>
    <row r="1908" spans="1:8" ht="14" hidden="1" x14ac:dyDescent="0.2">
      <c r="A1908" s="192"/>
      <c r="B1908" s="194"/>
      <c r="C1908" s="302">
        <f t="shared" si="41"/>
        <v>0</v>
      </c>
      <c r="D1908" s="302"/>
      <c r="E1908" s="303"/>
      <c r="G1908" s="26"/>
      <c r="H1908" s="27"/>
    </row>
    <row r="1909" spans="1:8" ht="14" hidden="1" x14ac:dyDescent="0.2">
      <c r="A1909" s="192"/>
      <c r="B1909" s="194"/>
      <c r="C1909" s="302">
        <f t="shared" si="41"/>
        <v>0</v>
      </c>
      <c r="D1909" s="302"/>
      <c r="E1909" s="303"/>
      <c r="G1909" s="26"/>
      <c r="H1909" s="27"/>
    </row>
    <row r="1910" spans="1:8" ht="14" hidden="1" x14ac:dyDescent="0.2">
      <c r="A1910" s="192"/>
      <c r="B1910" s="194"/>
      <c r="C1910" s="302">
        <f t="shared" si="41"/>
        <v>0</v>
      </c>
      <c r="D1910" s="302"/>
      <c r="E1910" s="303"/>
      <c r="G1910" s="26"/>
      <c r="H1910" s="27"/>
    </row>
    <row r="1911" spans="1:8" ht="14" hidden="1" x14ac:dyDescent="0.2">
      <c r="A1911" s="192"/>
      <c r="B1911" s="194"/>
      <c r="C1911" s="302">
        <f t="shared" si="41"/>
        <v>0</v>
      </c>
      <c r="D1911" s="302"/>
      <c r="E1911" s="303"/>
      <c r="G1911" s="26"/>
      <c r="H1911" s="27"/>
    </row>
    <row r="1912" spans="1:8" ht="14" hidden="1" x14ac:dyDescent="0.2">
      <c r="A1912" s="192"/>
      <c r="B1912" s="194"/>
      <c r="C1912" s="302">
        <f t="shared" si="41"/>
        <v>0</v>
      </c>
      <c r="D1912" s="302"/>
      <c r="E1912" s="303"/>
      <c r="G1912" s="26"/>
      <c r="H1912" s="27"/>
    </row>
    <row r="1913" spans="1:8" ht="14" hidden="1" x14ac:dyDescent="0.2">
      <c r="A1913" s="192"/>
      <c r="B1913" s="194"/>
      <c r="C1913" s="302">
        <f t="shared" si="41"/>
        <v>0</v>
      </c>
      <c r="D1913" s="302"/>
      <c r="E1913" s="303"/>
      <c r="G1913" s="26"/>
      <c r="H1913" s="27"/>
    </row>
    <row r="1914" spans="1:8" ht="14" hidden="1" x14ac:dyDescent="0.2">
      <c r="A1914" s="192"/>
      <c r="B1914" s="194"/>
      <c r="C1914" s="302">
        <f t="shared" si="41"/>
        <v>0</v>
      </c>
      <c r="D1914" s="302"/>
      <c r="E1914" s="303"/>
      <c r="G1914" s="26"/>
      <c r="H1914" s="27"/>
    </row>
    <row r="1915" spans="1:8" ht="14" hidden="1" x14ac:dyDescent="0.2">
      <c r="A1915" s="192"/>
      <c r="B1915" s="194"/>
      <c r="C1915" s="302">
        <f t="shared" si="41"/>
        <v>0</v>
      </c>
      <c r="D1915" s="302"/>
      <c r="E1915" s="303"/>
      <c r="G1915" s="26"/>
      <c r="H1915" s="27"/>
    </row>
    <row r="1916" spans="1:8" ht="14" hidden="1" x14ac:dyDescent="0.2">
      <c r="A1916" s="192"/>
      <c r="B1916" s="194"/>
      <c r="C1916" s="302">
        <f t="shared" si="41"/>
        <v>0</v>
      </c>
      <c r="D1916" s="302"/>
      <c r="E1916" s="303"/>
      <c r="G1916" s="26"/>
      <c r="H1916" s="27"/>
    </row>
    <row r="1917" spans="1:8" ht="14" hidden="1" x14ac:dyDescent="0.2">
      <c r="A1917" s="192"/>
      <c r="B1917" s="194"/>
      <c r="C1917" s="302">
        <f t="shared" si="41"/>
        <v>0</v>
      </c>
      <c r="D1917" s="302"/>
      <c r="E1917" s="303"/>
      <c r="G1917" s="26"/>
      <c r="H1917" s="27"/>
    </row>
    <row r="1918" spans="1:8" ht="14" hidden="1" x14ac:dyDescent="0.2">
      <c r="A1918" s="192"/>
      <c r="B1918" s="194"/>
      <c r="C1918" s="302">
        <f t="shared" si="41"/>
        <v>0</v>
      </c>
      <c r="D1918" s="302"/>
      <c r="E1918" s="303"/>
      <c r="G1918" s="26"/>
      <c r="H1918" s="27"/>
    </row>
    <row r="1919" spans="1:8" ht="14" hidden="1" x14ac:dyDescent="0.2">
      <c r="A1919" s="192"/>
      <c r="B1919" s="194"/>
      <c r="C1919" s="302">
        <f t="shared" si="41"/>
        <v>0</v>
      </c>
      <c r="D1919" s="302"/>
      <c r="E1919" s="303"/>
      <c r="G1919" s="26"/>
      <c r="H1919" s="27"/>
    </row>
    <row r="1920" spans="1:8" ht="14" hidden="1" x14ac:dyDescent="0.2">
      <c r="A1920" s="192"/>
      <c r="B1920" s="194"/>
      <c r="C1920" s="302">
        <f t="shared" si="41"/>
        <v>0</v>
      </c>
      <c r="D1920" s="302"/>
      <c r="E1920" s="303"/>
      <c r="G1920" s="26"/>
      <c r="H1920" s="27"/>
    </row>
    <row r="1921" spans="1:8" ht="14" hidden="1" x14ac:dyDescent="0.2">
      <c r="A1921" s="192"/>
      <c r="B1921" s="194"/>
      <c r="C1921" s="302">
        <f t="shared" si="41"/>
        <v>0</v>
      </c>
      <c r="D1921" s="302"/>
      <c r="E1921" s="303"/>
      <c r="G1921" s="26"/>
      <c r="H1921" s="27"/>
    </row>
    <row r="1922" spans="1:8" ht="14" hidden="1" x14ac:dyDescent="0.2">
      <c r="A1922" s="192"/>
      <c r="B1922" s="194"/>
      <c r="C1922" s="302">
        <f t="shared" si="41"/>
        <v>0</v>
      </c>
      <c r="D1922" s="302"/>
      <c r="E1922" s="303"/>
      <c r="G1922" s="26"/>
      <c r="H1922" s="27"/>
    </row>
    <row r="1923" spans="1:8" ht="14" hidden="1" x14ac:dyDescent="0.2">
      <c r="A1923" s="192"/>
      <c r="B1923" s="194"/>
      <c r="C1923" s="302">
        <f t="shared" si="41"/>
        <v>0</v>
      </c>
      <c r="D1923" s="302"/>
      <c r="E1923" s="303"/>
      <c r="G1923" s="26"/>
      <c r="H1923" s="27"/>
    </row>
    <row r="1924" spans="1:8" ht="14" hidden="1" x14ac:dyDescent="0.2">
      <c r="A1924" s="192"/>
      <c r="B1924" s="194"/>
      <c r="C1924" s="302">
        <f t="shared" si="41"/>
        <v>0</v>
      </c>
      <c r="D1924" s="302"/>
      <c r="E1924" s="303"/>
      <c r="G1924" s="26"/>
      <c r="H1924" s="27"/>
    </row>
    <row r="1925" spans="1:8" ht="14" hidden="1" x14ac:dyDescent="0.2">
      <c r="A1925" s="192"/>
      <c r="B1925" s="194"/>
      <c r="C1925" s="302">
        <f t="shared" si="41"/>
        <v>0</v>
      </c>
      <c r="D1925" s="302"/>
      <c r="E1925" s="303"/>
      <c r="G1925" s="26"/>
      <c r="H1925" s="27"/>
    </row>
    <row r="1926" spans="1:8" ht="14" hidden="1" x14ac:dyDescent="0.2">
      <c r="A1926" s="192"/>
      <c r="B1926" s="194"/>
      <c r="C1926" s="302">
        <f t="shared" si="41"/>
        <v>0</v>
      </c>
      <c r="D1926" s="302"/>
      <c r="E1926" s="303"/>
      <c r="G1926" s="26"/>
      <c r="H1926" s="27"/>
    </row>
    <row r="1927" spans="1:8" ht="14" hidden="1" x14ac:dyDescent="0.2">
      <c r="A1927" s="192"/>
      <c r="B1927" s="194"/>
      <c r="C1927" s="302">
        <f t="shared" si="41"/>
        <v>0</v>
      </c>
      <c r="D1927" s="302"/>
      <c r="E1927" s="303"/>
      <c r="G1927" s="26"/>
      <c r="H1927" s="27"/>
    </row>
    <row r="1928" spans="1:8" ht="14" hidden="1" x14ac:dyDescent="0.2">
      <c r="A1928" s="192"/>
      <c r="B1928" s="194"/>
      <c r="C1928" s="302">
        <f t="shared" si="41"/>
        <v>0</v>
      </c>
      <c r="D1928" s="302"/>
      <c r="E1928" s="303"/>
      <c r="G1928" s="26"/>
      <c r="H1928" s="27"/>
    </row>
    <row r="1929" spans="1:8" ht="14" hidden="1" x14ac:dyDescent="0.2">
      <c r="A1929" s="192"/>
      <c r="B1929" s="194"/>
      <c r="C1929" s="302">
        <f t="shared" si="41"/>
        <v>0</v>
      </c>
      <c r="D1929" s="302"/>
      <c r="E1929" s="303"/>
      <c r="G1929" s="26"/>
      <c r="H1929" s="27"/>
    </row>
    <row r="1930" spans="1:8" ht="14" hidden="1" x14ac:dyDescent="0.2">
      <c r="A1930" s="192"/>
      <c r="B1930" s="194"/>
      <c r="C1930" s="302">
        <f t="shared" si="41"/>
        <v>0</v>
      </c>
      <c r="D1930" s="302"/>
      <c r="E1930" s="303"/>
      <c r="G1930" s="26"/>
      <c r="H1930" s="27"/>
    </row>
    <row r="1931" spans="1:8" ht="14" hidden="1" x14ac:dyDescent="0.2">
      <c r="A1931" s="192"/>
      <c r="B1931" s="194"/>
      <c r="C1931" s="302">
        <f t="shared" si="41"/>
        <v>0</v>
      </c>
      <c r="D1931" s="302"/>
      <c r="E1931" s="303"/>
      <c r="G1931" s="26"/>
      <c r="H1931" s="27"/>
    </row>
    <row r="1932" spans="1:8" ht="14" hidden="1" x14ac:dyDescent="0.2">
      <c r="A1932" s="192"/>
      <c r="B1932" s="194"/>
      <c r="C1932" s="302">
        <f t="shared" si="41"/>
        <v>0</v>
      </c>
      <c r="D1932" s="302"/>
      <c r="E1932" s="303"/>
      <c r="G1932" s="26"/>
      <c r="H1932" s="27"/>
    </row>
    <row r="1933" spans="1:8" ht="14" hidden="1" x14ac:dyDescent="0.2">
      <c r="A1933" s="192"/>
      <c r="B1933" s="194"/>
      <c r="C1933" s="302">
        <f t="shared" si="41"/>
        <v>0</v>
      </c>
      <c r="D1933" s="302"/>
      <c r="E1933" s="303"/>
      <c r="G1933" s="26"/>
      <c r="H1933" s="27"/>
    </row>
    <row r="1934" spans="1:8" ht="14" hidden="1" x14ac:dyDescent="0.2">
      <c r="A1934" s="192"/>
      <c r="B1934" s="194"/>
      <c r="C1934" s="302">
        <f t="shared" si="41"/>
        <v>0</v>
      </c>
      <c r="D1934" s="302"/>
      <c r="E1934" s="303"/>
      <c r="G1934" s="26"/>
      <c r="H1934" s="27"/>
    </row>
    <row r="1935" spans="1:8" ht="14" hidden="1" x14ac:dyDescent="0.2">
      <c r="A1935" s="192"/>
      <c r="B1935" s="194"/>
      <c r="C1935" s="302">
        <f t="shared" si="41"/>
        <v>0</v>
      </c>
      <c r="D1935" s="302"/>
      <c r="E1935" s="303"/>
      <c r="G1935" s="26"/>
      <c r="H1935" s="27"/>
    </row>
    <row r="1936" spans="1:8" ht="14" hidden="1" x14ac:dyDescent="0.2">
      <c r="A1936" s="192"/>
      <c r="B1936" s="194"/>
      <c r="C1936" s="302">
        <f t="shared" si="41"/>
        <v>0</v>
      </c>
      <c r="D1936" s="302"/>
      <c r="E1936" s="303"/>
      <c r="G1936" s="26"/>
      <c r="H1936" s="27"/>
    </row>
    <row r="1937" spans="1:8" ht="14" hidden="1" x14ac:dyDescent="0.2">
      <c r="A1937" s="192"/>
      <c r="B1937" s="193"/>
      <c r="C1937" s="302">
        <f t="shared" si="41"/>
        <v>0</v>
      </c>
      <c r="D1937" s="302"/>
      <c r="E1937" s="303"/>
      <c r="G1937" s="26"/>
      <c r="H1937" s="27"/>
    </row>
    <row r="1938" spans="1:8" ht="14" x14ac:dyDescent="0.2">
      <c r="A1938" s="224"/>
      <c r="B1938" s="225"/>
      <c r="C1938" s="248"/>
      <c r="D1938" s="249"/>
      <c r="E1938" s="250"/>
      <c r="G1938" s="26"/>
      <c r="H1938" s="27"/>
    </row>
    <row r="1939" spans="1:8" ht="14" x14ac:dyDescent="0.2">
      <c r="A1939" s="247" t="s">
        <v>18</v>
      </c>
      <c r="B1939" s="246">
        <f>SUM(B5:B1937)</f>
        <v>45000000</v>
      </c>
      <c r="C1939" s="309">
        <f>SUM(C5:C1937)</f>
        <v>0</v>
      </c>
      <c r="D1939" s="310"/>
      <c r="E1939" s="311"/>
      <c r="G1939" s="15">
        <f>SUM(G5:G1937)</f>
        <v>0</v>
      </c>
      <c r="H1939" s="16">
        <f>SUM(H5:H1937)</f>
        <v>0</v>
      </c>
    </row>
    <row r="1940" spans="1:8" ht="14" x14ac:dyDescent="0.2">
      <c r="A1940" s="247"/>
      <c r="B1940" s="246"/>
      <c r="C1940" s="309"/>
      <c r="D1940" s="310"/>
      <c r="E1940" s="311"/>
      <c r="G1940" s="15"/>
      <c r="H1940" s="16"/>
    </row>
    <row r="1941" spans="1:8" ht="14" x14ac:dyDescent="0.2">
      <c r="A1941" s="247" t="s">
        <v>19</v>
      </c>
      <c r="B1941" s="246">
        <f>+B1939*F1941</f>
        <v>4500000</v>
      </c>
      <c r="C1941" s="309">
        <f>+G1941+H1941</f>
        <v>0</v>
      </c>
      <c r="D1941" s="310"/>
      <c r="E1941" s="311"/>
      <c r="F1941" s="19">
        <f>入力表!D1953</f>
        <v>0.1</v>
      </c>
      <c r="G1941" s="15">
        <f>+G1939*F1941</f>
        <v>0</v>
      </c>
      <c r="H1941" s="16">
        <f>+H1939*F1941</f>
        <v>0</v>
      </c>
    </row>
    <row r="1942" spans="1:8" ht="14" x14ac:dyDescent="0.2">
      <c r="A1942" s="247"/>
      <c r="B1942" s="246"/>
      <c r="C1942" s="309"/>
      <c r="D1942" s="310"/>
      <c r="E1942" s="311"/>
      <c r="G1942" s="15"/>
      <c r="H1942" s="16"/>
    </row>
    <row r="1943" spans="1:8" ht="14" x14ac:dyDescent="0.2">
      <c r="A1943" s="247" t="s">
        <v>20</v>
      </c>
      <c r="B1943" s="246">
        <f>+B1939+B1941</f>
        <v>49500000</v>
      </c>
      <c r="C1943" s="309">
        <f>+G1943+H1943</f>
        <v>0</v>
      </c>
      <c r="D1943" s="310"/>
      <c r="E1943" s="311"/>
      <c r="G1943" s="15">
        <f>+G1939+G1941</f>
        <v>0</v>
      </c>
      <c r="H1943" s="16">
        <f>+H1939+H1941</f>
        <v>0</v>
      </c>
    </row>
    <row r="1944" spans="1:8" ht="14.5" thickBot="1" x14ac:dyDescent="0.25">
      <c r="A1944" s="196"/>
      <c r="B1944" s="251"/>
      <c r="C1944" s="353"/>
      <c r="D1944" s="354"/>
      <c r="E1944" s="355"/>
      <c r="G1944" s="21"/>
      <c r="H1944" s="22"/>
    </row>
  </sheetData>
  <mergeCells count="1915">
    <mergeCell ref="C958:E958"/>
    <mergeCell ref="C959:E959"/>
    <mergeCell ref="C960:E960"/>
    <mergeCell ref="C961:E961"/>
    <mergeCell ref="C971:E971"/>
    <mergeCell ref="C962:E962"/>
    <mergeCell ref="C963:E963"/>
    <mergeCell ref="C964:E964"/>
    <mergeCell ref="C965:E965"/>
    <mergeCell ref="C966:E966"/>
    <mergeCell ref="C967:E967"/>
    <mergeCell ref="C968:E968"/>
    <mergeCell ref="C969:E969"/>
    <mergeCell ref="C970:E970"/>
    <mergeCell ref="C941:E941"/>
    <mergeCell ref="C942:E942"/>
    <mergeCell ref="C943:E943"/>
    <mergeCell ref="C944:E944"/>
    <mergeCell ref="C945:E945"/>
    <mergeCell ref="C946:E946"/>
    <mergeCell ref="C947:E947"/>
    <mergeCell ref="C948:E948"/>
    <mergeCell ref="C949:E949"/>
    <mergeCell ref="C950:E950"/>
    <mergeCell ref="C951:E951"/>
    <mergeCell ref="C952:E952"/>
    <mergeCell ref="C953:E953"/>
    <mergeCell ref="C954:E954"/>
    <mergeCell ref="C955:E955"/>
    <mergeCell ref="C956:E956"/>
    <mergeCell ref="C957:E957"/>
    <mergeCell ref="C923:E923"/>
    <mergeCell ref="C924:E924"/>
    <mergeCell ref="C925:E925"/>
    <mergeCell ref="C926:E926"/>
    <mergeCell ref="C927:E927"/>
    <mergeCell ref="C928:E928"/>
    <mergeCell ref="C929:E929"/>
    <mergeCell ref="C931:E931"/>
    <mergeCell ref="C932:E932"/>
    <mergeCell ref="C933:E933"/>
    <mergeCell ref="C934:E934"/>
    <mergeCell ref="C935:E935"/>
    <mergeCell ref="C936:E936"/>
    <mergeCell ref="C937:E937"/>
    <mergeCell ref="C938:E938"/>
    <mergeCell ref="C939:E939"/>
    <mergeCell ref="C940:E940"/>
    <mergeCell ref="C906:E906"/>
    <mergeCell ref="C907:E907"/>
    <mergeCell ref="C908:E908"/>
    <mergeCell ref="C909:E909"/>
    <mergeCell ref="C910:E910"/>
    <mergeCell ref="C911:E911"/>
    <mergeCell ref="C912:E912"/>
    <mergeCell ref="C913:E913"/>
    <mergeCell ref="C914:E914"/>
    <mergeCell ref="C915:E915"/>
    <mergeCell ref="C916:E916"/>
    <mergeCell ref="C917:E917"/>
    <mergeCell ref="C918:E918"/>
    <mergeCell ref="C919:E919"/>
    <mergeCell ref="C920:E920"/>
    <mergeCell ref="C921:E921"/>
    <mergeCell ref="C922:E922"/>
    <mergeCell ref="C889:E889"/>
    <mergeCell ref="C890:E890"/>
    <mergeCell ref="C891:E891"/>
    <mergeCell ref="C892:E892"/>
    <mergeCell ref="C893:E893"/>
    <mergeCell ref="C894:E894"/>
    <mergeCell ref="C895:E895"/>
    <mergeCell ref="C896:E896"/>
    <mergeCell ref="C897:E897"/>
    <mergeCell ref="C898:E898"/>
    <mergeCell ref="C899:E899"/>
    <mergeCell ref="C900:E900"/>
    <mergeCell ref="C901:E901"/>
    <mergeCell ref="C902:E902"/>
    <mergeCell ref="C903:E903"/>
    <mergeCell ref="C904:E904"/>
    <mergeCell ref="C905:E905"/>
    <mergeCell ref="C886:E886"/>
    <mergeCell ref="C887:E887"/>
    <mergeCell ref="C847:E847"/>
    <mergeCell ref="C848:E848"/>
    <mergeCell ref="C849:E849"/>
    <mergeCell ref="C850:E850"/>
    <mergeCell ref="C851:E851"/>
    <mergeCell ref="C852:E852"/>
    <mergeCell ref="C871:E871"/>
    <mergeCell ref="C872:E872"/>
    <mergeCell ref="C873:E873"/>
    <mergeCell ref="C874:E874"/>
    <mergeCell ref="C875:E875"/>
    <mergeCell ref="C876:E876"/>
    <mergeCell ref="C877:E877"/>
    <mergeCell ref="C878:E878"/>
    <mergeCell ref="C879:E879"/>
    <mergeCell ref="C862:E862"/>
    <mergeCell ref="C869:E869"/>
    <mergeCell ref="C870:E870"/>
    <mergeCell ref="C853:E853"/>
    <mergeCell ref="C854:E854"/>
    <mergeCell ref="C855:E855"/>
    <mergeCell ref="C856:E856"/>
    <mergeCell ref="C857:E857"/>
    <mergeCell ref="C858:E858"/>
    <mergeCell ref="C859:E859"/>
    <mergeCell ref="C860:E860"/>
    <mergeCell ref="C861:E861"/>
    <mergeCell ref="C880:E880"/>
    <mergeCell ref="C881:E881"/>
    <mergeCell ref="C882:E882"/>
    <mergeCell ref="C883:E883"/>
    <mergeCell ref="C884:E884"/>
    <mergeCell ref="C885:E885"/>
    <mergeCell ref="C844:E844"/>
    <mergeCell ref="C845:E845"/>
    <mergeCell ref="C832:E832"/>
    <mergeCell ref="C833:E833"/>
    <mergeCell ref="C834:E834"/>
    <mergeCell ref="C835:E835"/>
    <mergeCell ref="C836:E836"/>
    <mergeCell ref="C837:E837"/>
    <mergeCell ref="C838:E838"/>
    <mergeCell ref="C839:E839"/>
    <mergeCell ref="C840:E840"/>
    <mergeCell ref="C863:E863"/>
    <mergeCell ref="C864:E864"/>
    <mergeCell ref="C865:E865"/>
    <mergeCell ref="C866:E866"/>
    <mergeCell ref="C867:E867"/>
    <mergeCell ref="C868:E868"/>
    <mergeCell ref="C818:E818"/>
    <mergeCell ref="C819:E819"/>
    <mergeCell ref="C820:E820"/>
    <mergeCell ref="C821:E821"/>
    <mergeCell ref="C822:E822"/>
    <mergeCell ref="C823:E823"/>
    <mergeCell ref="C824:E824"/>
    <mergeCell ref="C825:E825"/>
    <mergeCell ref="C826:E826"/>
    <mergeCell ref="C827:E827"/>
    <mergeCell ref="C828:E828"/>
    <mergeCell ref="C829:E829"/>
    <mergeCell ref="C830:E830"/>
    <mergeCell ref="C831:E831"/>
    <mergeCell ref="C841:E841"/>
    <mergeCell ref="C842:E842"/>
    <mergeCell ref="C843:E843"/>
    <mergeCell ref="C801:E801"/>
    <mergeCell ref="C802:E802"/>
    <mergeCell ref="C803:E803"/>
    <mergeCell ref="C804:E804"/>
    <mergeCell ref="C805:E805"/>
    <mergeCell ref="C806:E806"/>
    <mergeCell ref="C807:E807"/>
    <mergeCell ref="C808:E808"/>
    <mergeCell ref="C809:E809"/>
    <mergeCell ref="C810:E810"/>
    <mergeCell ref="C811:E811"/>
    <mergeCell ref="C812:E812"/>
    <mergeCell ref="C813:E813"/>
    <mergeCell ref="C814:E814"/>
    <mergeCell ref="C815:E815"/>
    <mergeCell ref="C816:E816"/>
    <mergeCell ref="C817:E817"/>
    <mergeCell ref="C784:E784"/>
    <mergeCell ref="C785:E785"/>
    <mergeCell ref="C786:E786"/>
    <mergeCell ref="C787:E787"/>
    <mergeCell ref="C788:E788"/>
    <mergeCell ref="C789:E789"/>
    <mergeCell ref="C790:E790"/>
    <mergeCell ref="C791:E791"/>
    <mergeCell ref="C792:E792"/>
    <mergeCell ref="C793:E793"/>
    <mergeCell ref="C794:E794"/>
    <mergeCell ref="C795:E795"/>
    <mergeCell ref="C796:E796"/>
    <mergeCell ref="C797:E797"/>
    <mergeCell ref="C798:E798"/>
    <mergeCell ref="C799:E799"/>
    <mergeCell ref="C800:E800"/>
    <mergeCell ref="C767:E767"/>
    <mergeCell ref="C768:E768"/>
    <mergeCell ref="C769:E769"/>
    <mergeCell ref="C770:E770"/>
    <mergeCell ref="C771:E771"/>
    <mergeCell ref="C772:E772"/>
    <mergeCell ref="C773:E773"/>
    <mergeCell ref="C774:E774"/>
    <mergeCell ref="C775:E775"/>
    <mergeCell ref="C776:E776"/>
    <mergeCell ref="C777:E777"/>
    <mergeCell ref="C778:E778"/>
    <mergeCell ref="C779:E779"/>
    <mergeCell ref="C780:E780"/>
    <mergeCell ref="C781:E781"/>
    <mergeCell ref="C782:E782"/>
    <mergeCell ref="C783:E783"/>
    <mergeCell ref="C750:E750"/>
    <mergeCell ref="C751:E751"/>
    <mergeCell ref="C752:E752"/>
    <mergeCell ref="C753:E753"/>
    <mergeCell ref="C754:E754"/>
    <mergeCell ref="C755:E755"/>
    <mergeCell ref="C756:E756"/>
    <mergeCell ref="C757:E757"/>
    <mergeCell ref="C758:E758"/>
    <mergeCell ref="C759:E759"/>
    <mergeCell ref="C760:E760"/>
    <mergeCell ref="C761:E761"/>
    <mergeCell ref="C762:E762"/>
    <mergeCell ref="C763:E763"/>
    <mergeCell ref="C764:E764"/>
    <mergeCell ref="C765:E765"/>
    <mergeCell ref="C766:E766"/>
    <mergeCell ref="C733:E733"/>
    <mergeCell ref="C734:E734"/>
    <mergeCell ref="C735:E735"/>
    <mergeCell ref="C736:E736"/>
    <mergeCell ref="C737:E737"/>
    <mergeCell ref="C738:E738"/>
    <mergeCell ref="C739:E739"/>
    <mergeCell ref="C740:E740"/>
    <mergeCell ref="C741:E741"/>
    <mergeCell ref="C742:E742"/>
    <mergeCell ref="C743:E743"/>
    <mergeCell ref="C744:E744"/>
    <mergeCell ref="C745:E745"/>
    <mergeCell ref="C746:E746"/>
    <mergeCell ref="C747:E747"/>
    <mergeCell ref="C748:E748"/>
    <mergeCell ref="C749:E749"/>
    <mergeCell ref="C716:E716"/>
    <mergeCell ref="C717:E717"/>
    <mergeCell ref="C718:E718"/>
    <mergeCell ref="C719:E719"/>
    <mergeCell ref="C720:E720"/>
    <mergeCell ref="C721:E721"/>
    <mergeCell ref="C722:E722"/>
    <mergeCell ref="C723:E723"/>
    <mergeCell ref="C724:E724"/>
    <mergeCell ref="C725:E725"/>
    <mergeCell ref="C726:E726"/>
    <mergeCell ref="C727:E727"/>
    <mergeCell ref="C728:E728"/>
    <mergeCell ref="C729:E729"/>
    <mergeCell ref="C730:E730"/>
    <mergeCell ref="C731:E731"/>
    <mergeCell ref="C732:E732"/>
    <mergeCell ref="C699:E699"/>
    <mergeCell ref="C700:E700"/>
    <mergeCell ref="C701:E701"/>
    <mergeCell ref="C702:E702"/>
    <mergeCell ref="C703:E703"/>
    <mergeCell ref="C704:E704"/>
    <mergeCell ref="C705:E705"/>
    <mergeCell ref="C706:E706"/>
    <mergeCell ref="C707:E707"/>
    <mergeCell ref="C708:E708"/>
    <mergeCell ref="C709:E709"/>
    <mergeCell ref="C710:E710"/>
    <mergeCell ref="C711:E711"/>
    <mergeCell ref="C712:E712"/>
    <mergeCell ref="C713:E713"/>
    <mergeCell ref="C714:E714"/>
    <mergeCell ref="C715:E715"/>
    <mergeCell ref="C682:E682"/>
    <mergeCell ref="C683:E683"/>
    <mergeCell ref="C684:E684"/>
    <mergeCell ref="C685:E685"/>
    <mergeCell ref="C686:E686"/>
    <mergeCell ref="C687:E687"/>
    <mergeCell ref="C688:E688"/>
    <mergeCell ref="C689:E689"/>
    <mergeCell ref="C690:E690"/>
    <mergeCell ref="C691:E691"/>
    <mergeCell ref="C692:E692"/>
    <mergeCell ref="C693:E693"/>
    <mergeCell ref="C694:E694"/>
    <mergeCell ref="C695:E695"/>
    <mergeCell ref="C696:E696"/>
    <mergeCell ref="C697:E697"/>
    <mergeCell ref="C698:E698"/>
    <mergeCell ref="C665:E665"/>
    <mergeCell ref="C666:E666"/>
    <mergeCell ref="C667:E667"/>
    <mergeCell ref="C668:E668"/>
    <mergeCell ref="C669:E669"/>
    <mergeCell ref="C670:E670"/>
    <mergeCell ref="C671:E671"/>
    <mergeCell ref="C672:E672"/>
    <mergeCell ref="C673:E673"/>
    <mergeCell ref="C674:E674"/>
    <mergeCell ref="C675:E675"/>
    <mergeCell ref="C676:E676"/>
    <mergeCell ref="C677:E677"/>
    <mergeCell ref="C678:E678"/>
    <mergeCell ref="C679:E679"/>
    <mergeCell ref="C680:E680"/>
    <mergeCell ref="C681:E681"/>
    <mergeCell ref="C648:E648"/>
    <mergeCell ref="C649:E649"/>
    <mergeCell ref="C650:E650"/>
    <mergeCell ref="C651:E651"/>
    <mergeCell ref="C652:E652"/>
    <mergeCell ref="C653:E653"/>
    <mergeCell ref="C654:E654"/>
    <mergeCell ref="C655:E655"/>
    <mergeCell ref="C656:E656"/>
    <mergeCell ref="C657:E657"/>
    <mergeCell ref="C658:E658"/>
    <mergeCell ref="C659:E659"/>
    <mergeCell ref="C660:E660"/>
    <mergeCell ref="C661:E661"/>
    <mergeCell ref="C662:E662"/>
    <mergeCell ref="C663:E663"/>
    <mergeCell ref="C664:E664"/>
    <mergeCell ref="C631:E631"/>
    <mergeCell ref="C632:E632"/>
    <mergeCell ref="C633:E633"/>
    <mergeCell ref="C634:E634"/>
    <mergeCell ref="C635:E635"/>
    <mergeCell ref="C636:E636"/>
    <mergeCell ref="C637:E637"/>
    <mergeCell ref="C638:E638"/>
    <mergeCell ref="C639:E639"/>
    <mergeCell ref="C640:E640"/>
    <mergeCell ref="C641:E641"/>
    <mergeCell ref="C642:E642"/>
    <mergeCell ref="C643:E643"/>
    <mergeCell ref="C644:E644"/>
    <mergeCell ref="C645:E645"/>
    <mergeCell ref="C646:E646"/>
    <mergeCell ref="C647:E647"/>
    <mergeCell ref="C614:E614"/>
    <mergeCell ref="C615:E615"/>
    <mergeCell ref="C616:E616"/>
    <mergeCell ref="C617:E617"/>
    <mergeCell ref="C618:E618"/>
    <mergeCell ref="C619:E619"/>
    <mergeCell ref="C620:E620"/>
    <mergeCell ref="C621:E621"/>
    <mergeCell ref="C622:E622"/>
    <mergeCell ref="C623:E623"/>
    <mergeCell ref="C624:E624"/>
    <mergeCell ref="C625:E625"/>
    <mergeCell ref="C626:E626"/>
    <mergeCell ref="C627:E627"/>
    <mergeCell ref="C628:E628"/>
    <mergeCell ref="C629:E629"/>
    <mergeCell ref="C630:E630"/>
    <mergeCell ref="C597:E597"/>
    <mergeCell ref="C598:E598"/>
    <mergeCell ref="C599:E599"/>
    <mergeCell ref="C600:E600"/>
    <mergeCell ref="C601:E601"/>
    <mergeCell ref="C602:E602"/>
    <mergeCell ref="C603:E603"/>
    <mergeCell ref="C604:E604"/>
    <mergeCell ref="C605:E605"/>
    <mergeCell ref="C606:E606"/>
    <mergeCell ref="C607:E607"/>
    <mergeCell ref="C608:E608"/>
    <mergeCell ref="C609:E609"/>
    <mergeCell ref="C610:E610"/>
    <mergeCell ref="C611:E611"/>
    <mergeCell ref="C612:E612"/>
    <mergeCell ref="C613:E613"/>
    <mergeCell ref="C580:E580"/>
    <mergeCell ref="C581:E581"/>
    <mergeCell ref="C582:E582"/>
    <mergeCell ref="C583:E583"/>
    <mergeCell ref="C584:E584"/>
    <mergeCell ref="C585:E585"/>
    <mergeCell ref="C586:E586"/>
    <mergeCell ref="C587:E587"/>
    <mergeCell ref="C588:E588"/>
    <mergeCell ref="C589:E589"/>
    <mergeCell ref="C590:E590"/>
    <mergeCell ref="C591:E591"/>
    <mergeCell ref="C592:E592"/>
    <mergeCell ref="C593:E593"/>
    <mergeCell ref="C594:E594"/>
    <mergeCell ref="C595:E595"/>
    <mergeCell ref="C596:E596"/>
    <mergeCell ref="C563:E563"/>
    <mergeCell ref="C564:E564"/>
    <mergeCell ref="C565:E565"/>
    <mergeCell ref="C566:E566"/>
    <mergeCell ref="C567:E567"/>
    <mergeCell ref="C568:E568"/>
    <mergeCell ref="C569:E569"/>
    <mergeCell ref="C570:E570"/>
    <mergeCell ref="C571:E571"/>
    <mergeCell ref="C572:E572"/>
    <mergeCell ref="C573:E573"/>
    <mergeCell ref="C574:E574"/>
    <mergeCell ref="C575:E575"/>
    <mergeCell ref="C576:E576"/>
    <mergeCell ref="C577:E577"/>
    <mergeCell ref="C578:E578"/>
    <mergeCell ref="C579:E579"/>
    <mergeCell ref="C546:E546"/>
    <mergeCell ref="C547:E547"/>
    <mergeCell ref="C548:E548"/>
    <mergeCell ref="C549:E549"/>
    <mergeCell ref="C550:E550"/>
    <mergeCell ref="C551:E551"/>
    <mergeCell ref="C552:E552"/>
    <mergeCell ref="C553:E553"/>
    <mergeCell ref="C554:E554"/>
    <mergeCell ref="C555:E555"/>
    <mergeCell ref="C556:E556"/>
    <mergeCell ref="C557:E557"/>
    <mergeCell ref="C558:E558"/>
    <mergeCell ref="C559:E559"/>
    <mergeCell ref="C560:E560"/>
    <mergeCell ref="C561:E561"/>
    <mergeCell ref="C562:E562"/>
    <mergeCell ref="C529:E529"/>
    <mergeCell ref="C530:E530"/>
    <mergeCell ref="C531:E531"/>
    <mergeCell ref="C532:E532"/>
    <mergeCell ref="C533:E533"/>
    <mergeCell ref="C534:E534"/>
    <mergeCell ref="C535:E535"/>
    <mergeCell ref="C536:E536"/>
    <mergeCell ref="C537:E537"/>
    <mergeCell ref="C538:E538"/>
    <mergeCell ref="C539:E539"/>
    <mergeCell ref="C540:E540"/>
    <mergeCell ref="C541:E541"/>
    <mergeCell ref="C542:E542"/>
    <mergeCell ref="C543:E543"/>
    <mergeCell ref="C544:E544"/>
    <mergeCell ref="C545:E545"/>
    <mergeCell ref="C512:E512"/>
    <mergeCell ref="C513:E513"/>
    <mergeCell ref="C514:E514"/>
    <mergeCell ref="C515:E515"/>
    <mergeCell ref="C516:E516"/>
    <mergeCell ref="C517:E517"/>
    <mergeCell ref="C518:E518"/>
    <mergeCell ref="C519:E519"/>
    <mergeCell ref="C520:E520"/>
    <mergeCell ref="C521:E521"/>
    <mergeCell ref="C522:E522"/>
    <mergeCell ref="C523:E523"/>
    <mergeCell ref="C524:E524"/>
    <mergeCell ref="C525:E525"/>
    <mergeCell ref="C526:E526"/>
    <mergeCell ref="C527:E527"/>
    <mergeCell ref="C528:E528"/>
    <mergeCell ref="C495:E495"/>
    <mergeCell ref="C496:E496"/>
    <mergeCell ref="C497:E497"/>
    <mergeCell ref="C498:E498"/>
    <mergeCell ref="C499:E499"/>
    <mergeCell ref="C500:E500"/>
    <mergeCell ref="C501:E501"/>
    <mergeCell ref="C502:E502"/>
    <mergeCell ref="C503:E503"/>
    <mergeCell ref="C504:E504"/>
    <mergeCell ref="C505:E505"/>
    <mergeCell ref="C506:E506"/>
    <mergeCell ref="C507:E507"/>
    <mergeCell ref="C508:E508"/>
    <mergeCell ref="C509:E509"/>
    <mergeCell ref="C510:E510"/>
    <mergeCell ref="C511:E511"/>
    <mergeCell ref="C478:E478"/>
    <mergeCell ref="C479:E479"/>
    <mergeCell ref="C480:E480"/>
    <mergeCell ref="C481:E481"/>
    <mergeCell ref="C482:E482"/>
    <mergeCell ref="C483:E483"/>
    <mergeCell ref="C484:E484"/>
    <mergeCell ref="C485:E485"/>
    <mergeCell ref="C486:E486"/>
    <mergeCell ref="C487:E487"/>
    <mergeCell ref="C488:E488"/>
    <mergeCell ref="C489:E489"/>
    <mergeCell ref="C490:E490"/>
    <mergeCell ref="C491:E491"/>
    <mergeCell ref="C492:E492"/>
    <mergeCell ref="C493:E493"/>
    <mergeCell ref="C494:E494"/>
    <mergeCell ref="C461:E461"/>
    <mergeCell ref="C462:E462"/>
    <mergeCell ref="C463:E463"/>
    <mergeCell ref="C464:E464"/>
    <mergeCell ref="C465:E465"/>
    <mergeCell ref="C466:E466"/>
    <mergeCell ref="C467:E467"/>
    <mergeCell ref="C468:E468"/>
    <mergeCell ref="C469:E469"/>
    <mergeCell ref="C470:E470"/>
    <mergeCell ref="C471:E471"/>
    <mergeCell ref="C472:E472"/>
    <mergeCell ref="C473:E473"/>
    <mergeCell ref="C474:E474"/>
    <mergeCell ref="C475:E475"/>
    <mergeCell ref="C476:E476"/>
    <mergeCell ref="C477:E477"/>
    <mergeCell ref="C444:E444"/>
    <mergeCell ref="C445:E445"/>
    <mergeCell ref="C446:E446"/>
    <mergeCell ref="C447:E447"/>
    <mergeCell ref="C448:E448"/>
    <mergeCell ref="C449:E449"/>
    <mergeCell ref="C450:E450"/>
    <mergeCell ref="C451:E451"/>
    <mergeCell ref="C452:E452"/>
    <mergeCell ref="C453:E453"/>
    <mergeCell ref="C454:E454"/>
    <mergeCell ref="C455:E455"/>
    <mergeCell ref="C456:E456"/>
    <mergeCell ref="C457:E457"/>
    <mergeCell ref="C458:E458"/>
    <mergeCell ref="C459:E459"/>
    <mergeCell ref="C460:E460"/>
    <mergeCell ref="C427:E427"/>
    <mergeCell ref="C428:E428"/>
    <mergeCell ref="C429:E429"/>
    <mergeCell ref="C430:E430"/>
    <mergeCell ref="C431:E431"/>
    <mergeCell ref="C432:E432"/>
    <mergeCell ref="C433:E433"/>
    <mergeCell ref="C434:E434"/>
    <mergeCell ref="C435:E435"/>
    <mergeCell ref="C436:E436"/>
    <mergeCell ref="C437:E437"/>
    <mergeCell ref="C438:E438"/>
    <mergeCell ref="C439:E439"/>
    <mergeCell ref="C440:E440"/>
    <mergeCell ref="C441:E441"/>
    <mergeCell ref="C442:E442"/>
    <mergeCell ref="C443:E443"/>
    <mergeCell ref="C426:E426"/>
    <mergeCell ref="C425:E425"/>
    <mergeCell ref="C403:E403"/>
    <mergeCell ref="C404:E404"/>
    <mergeCell ref="C405:E405"/>
    <mergeCell ref="C406:E406"/>
    <mergeCell ref="C422:E422"/>
    <mergeCell ref="C423:E423"/>
    <mergeCell ref="C424:E424"/>
    <mergeCell ref="C419:E419"/>
    <mergeCell ref="C420:E420"/>
    <mergeCell ref="C421:E421"/>
    <mergeCell ref="C418:E418"/>
    <mergeCell ref="C413:E413"/>
    <mergeCell ref="C414:E414"/>
    <mergeCell ref="C415:E415"/>
    <mergeCell ref="C410:E410"/>
    <mergeCell ref="C411:E411"/>
    <mergeCell ref="C412:E412"/>
    <mergeCell ref="C416:E416"/>
    <mergeCell ref="C417:E417"/>
    <mergeCell ref="C390:E390"/>
    <mergeCell ref="C391:E391"/>
    <mergeCell ref="C392:E392"/>
    <mergeCell ref="C393:E393"/>
    <mergeCell ref="C394:E394"/>
    <mergeCell ref="C387:E387"/>
    <mergeCell ref="C388:E388"/>
    <mergeCell ref="C389:E389"/>
    <mergeCell ref="C384:E384"/>
    <mergeCell ref="C385:E385"/>
    <mergeCell ref="C386:E386"/>
    <mergeCell ref="C400:E400"/>
    <mergeCell ref="C401:E401"/>
    <mergeCell ref="C402:E402"/>
    <mergeCell ref="C409:E409"/>
    <mergeCell ref="C395:E395"/>
    <mergeCell ref="C396:E396"/>
    <mergeCell ref="C397:E397"/>
    <mergeCell ref="C398:E398"/>
    <mergeCell ref="C399:E399"/>
    <mergeCell ref="C407:E407"/>
    <mergeCell ref="C408:E408"/>
    <mergeCell ref="C357:E357"/>
    <mergeCell ref="C356:E356"/>
    <mergeCell ref="C355:E355"/>
    <mergeCell ref="C362:E362"/>
    <mergeCell ref="C361:E361"/>
    <mergeCell ref="C360:E360"/>
    <mergeCell ref="C365:E365"/>
    <mergeCell ref="C364:E364"/>
    <mergeCell ref="C363:E363"/>
    <mergeCell ref="C345:E345"/>
    <mergeCell ref="C344:E344"/>
    <mergeCell ref="C343:E343"/>
    <mergeCell ref="C349:E349"/>
    <mergeCell ref="C348:E348"/>
    <mergeCell ref="C347:E347"/>
    <mergeCell ref="C346:E346"/>
    <mergeCell ref="C354:E354"/>
    <mergeCell ref="C353:E353"/>
    <mergeCell ref="C352:E352"/>
    <mergeCell ref="C351:E351"/>
    <mergeCell ref="C350:E350"/>
    <mergeCell ref="C337:E337"/>
    <mergeCell ref="C338:E338"/>
    <mergeCell ref="C339:E339"/>
    <mergeCell ref="C334:E334"/>
    <mergeCell ref="C335:E335"/>
    <mergeCell ref="C336:E336"/>
    <mergeCell ref="C331:E331"/>
    <mergeCell ref="C332:E332"/>
    <mergeCell ref="C333:E333"/>
    <mergeCell ref="C383:E383"/>
    <mergeCell ref="C382:E382"/>
    <mergeCell ref="C381:E381"/>
    <mergeCell ref="C340:E340"/>
    <mergeCell ref="C341:E341"/>
    <mergeCell ref="C342:E342"/>
    <mergeCell ref="C377:E377"/>
    <mergeCell ref="C376:E376"/>
    <mergeCell ref="C375:E375"/>
    <mergeCell ref="C380:E380"/>
    <mergeCell ref="C379:E379"/>
    <mergeCell ref="C368:E368"/>
    <mergeCell ref="C367:E367"/>
    <mergeCell ref="C366:E366"/>
    <mergeCell ref="C378:E378"/>
    <mergeCell ref="C371:E371"/>
    <mergeCell ref="C370:E370"/>
    <mergeCell ref="C369:E369"/>
    <mergeCell ref="C374:E374"/>
    <mergeCell ref="C373:E373"/>
    <mergeCell ref="C372:E372"/>
    <mergeCell ref="C359:E359"/>
    <mergeCell ref="C358:E358"/>
    <mergeCell ref="C319:E319"/>
    <mergeCell ref="C320:E320"/>
    <mergeCell ref="C321:E321"/>
    <mergeCell ref="C314:E314"/>
    <mergeCell ref="C315:E315"/>
    <mergeCell ref="C316:E316"/>
    <mergeCell ref="C317:E317"/>
    <mergeCell ref="C318:E318"/>
    <mergeCell ref="C309:E309"/>
    <mergeCell ref="C310:E310"/>
    <mergeCell ref="C311:E311"/>
    <mergeCell ref="C312:E312"/>
    <mergeCell ref="C313:E313"/>
    <mergeCell ref="C328:E328"/>
    <mergeCell ref="C329:E329"/>
    <mergeCell ref="C330:E330"/>
    <mergeCell ref="C325:E325"/>
    <mergeCell ref="C326:E326"/>
    <mergeCell ref="C327:E327"/>
    <mergeCell ref="C322:E322"/>
    <mergeCell ref="C323:E323"/>
    <mergeCell ref="C324:E324"/>
    <mergeCell ref="C296:E296"/>
    <mergeCell ref="C297:E297"/>
    <mergeCell ref="C298:E298"/>
    <mergeCell ref="C293:E293"/>
    <mergeCell ref="C294:E294"/>
    <mergeCell ref="C295:E295"/>
    <mergeCell ref="C290:E290"/>
    <mergeCell ref="C291:E291"/>
    <mergeCell ref="C292:E292"/>
    <mergeCell ref="C305:E305"/>
    <mergeCell ref="C306:E306"/>
    <mergeCell ref="C307:E307"/>
    <mergeCell ref="C308:E308"/>
    <mergeCell ref="C302:E302"/>
    <mergeCell ref="C303:E303"/>
    <mergeCell ref="C304:E304"/>
    <mergeCell ref="C299:E299"/>
    <mergeCell ref="C300:E300"/>
    <mergeCell ref="C301:E301"/>
    <mergeCell ref="C278:E278"/>
    <mergeCell ref="C279:E279"/>
    <mergeCell ref="C280:E280"/>
    <mergeCell ref="C274:E274"/>
    <mergeCell ref="C275:E275"/>
    <mergeCell ref="C276:E276"/>
    <mergeCell ref="C277:E277"/>
    <mergeCell ref="C269:E269"/>
    <mergeCell ref="C270:E270"/>
    <mergeCell ref="C271:E271"/>
    <mergeCell ref="C272:E272"/>
    <mergeCell ref="C273:E273"/>
    <mergeCell ref="C287:E287"/>
    <mergeCell ref="C288:E288"/>
    <mergeCell ref="C289:E289"/>
    <mergeCell ref="C284:E284"/>
    <mergeCell ref="C285:E285"/>
    <mergeCell ref="C286:E286"/>
    <mergeCell ref="C281:E281"/>
    <mergeCell ref="C282:E282"/>
    <mergeCell ref="C283:E283"/>
    <mergeCell ref="C255:E255"/>
    <mergeCell ref="C256:E256"/>
    <mergeCell ref="C257:E257"/>
    <mergeCell ref="C252:E252"/>
    <mergeCell ref="C253:E253"/>
    <mergeCell ref="C254:E254"/>
    <mergeCell ref="C249:E249"/>
    <mergeCell ref="C250:E250"/>
    <mergeCell ref="C251:E251"/>
    <mergeCell ref="C264:E264"/>
    <mergeCell ref="C265:E265"/>
    <mergeCell ref="C266:E266"/>
    <mergeCell ref="C267:E267"/>
    <mergeCell ref="C268:E268"/>
    <mergeCell ref="C261:E261"/>
    <mergeCell ref="C262:E262"/>
    <mergeCell ref="C263:E263"/>
    <mergeCell ref="C258:E258"/>
    <mergeCell ref="C259:E259"/>
    <mergeCell ref="C260:E260"/>
    <mergeCell ref="C237:E237"/>
    <mergeCell ref="C238:E238"/>
    <mergeCell ref="C239:E239"/>
    <mergeCell ref="C234:E234"/>
    <mergeCell ref="C235:E235"/>
    <mergeCell ref="C236:E236"/>
    <mergeCell ref="C229:E229"/>
    <mergeCell ref="C230:E230"/>
    <mergeCell ref="C231:E231"/>
    <mergeCell ref="C232:E232"/>
    <mergeCell ref="C233:E233"/>
    <mergeCell ref="C246:E246"/>
    <mergeCell ref="C247:E247"/>
    <mergeCell ref="C248:E248"/>
    <mergeCell ref="C243:E243"/>
    <mergeCell ref="C244:E244"/>
    <mergeCell ref="C245:E245"/>
    <mergeCell ref="C240:E240"/>
    <mergeCell ref="C241:E241"/>
    <mergeCell ref="C242:E242"/>
    <mergeCell ref="C217:E217"/>
    <mergeCell ref="C218:E218"/>
    <mergeCell ref="C219:E219"/>
    <mergeCell ref="C214:E214"/>
    <mergeCell ref="C215:E215"/>
    <mergeCell ref="C216:E216"/>
    <mergeCell ref="C211:E211"/>
    <mergeCell ref="C212:E212"/>
    <mergeCell ref="C213:E213"/>
    <mergeCell ref="C224:E224"/>
    <mergeCell ref="C225:E225"/>
    <mergeCell ref="C226:E226"/>
    <mergeCell ref="C227:E227"/>
    <mergeCell ref="C228:E228"/>
    <mergeCell ref="C220:E220"/>
    <mergeCell ref="C221:E221"/>
    <mergeCell ref="C222:E222"/>
    <mergeCell ref="C223:E223"/>
    <mergeCell ref="C199:E199"/>
    <mergeCell ref="C200:E200"/>
    <mergeCell ref="C201:E201"/>
    <mergeCell ref="C196:E196"/>
    <mergeCell ref="C197:E197"/>
    <mergeCell ref="C198:E198"/>
    <mergeCell ref="C193:E193"/>
    <mergeCell ref="C194:E194"/>
    <mergeCell ref="C195:E195"/>
    <mergeCell ref="C208:E208"/>
    <mergeCell ref="C209:E209"/>
    <mergeCell ref="C210:E210"/>
    <mergeCell ref="C205:E205"/>
    <mergeCell ref="C206:E206"/>
    <mergeCell ref="C207:E207"/>
    <mergeCell ref="C202:E202"/>
    <mergeCell ref="C203:E203"/>
    <mergeCell ref="C204:E204"/>
    <mergeCell ref="C179:E179"/>
    <mergeCell ref="C180:E180"/>
    <mergeCell ref="C181:E181"/>
    <mergeCell ref="C182:E182"/>
    <mergeCell ref="C176:E176"/>
    <mergeCell ref="C177:E177"/>
    <mergeCell ref="C178:E178"/>
    <mergeCell ref="C173:E173"/>
    <mergeCell ref="C174:E174"/>
    <mergeCell ref="C175:E175"/>
    <mergeCell ref="C188:E188"/>
    <mergeCell ref="C189:E189"/>
    <mergeCell ref="C190:E190"/>
    <mergeCell ref="C191:E191"/>
    <mergeCell ref="C192:E192"/>
    <mergeCell ref="C183:E183"/>
    <mergeCell ref="C184:E184"/>
    <mergeCell ref="C185:E185"/>
    <mergeCell ref="C186:E186"/>
    <mergeCell ref="C187:E187"/>
    <mergeCell ref="C161:E161"/>
    <mergeCell ref="C162:E162"/>
    <mergeCell ref="C163:E163"/>
    <mergeCell ref="C158:E158"/>
    <mergeCell ref="C159:E159"/>
    <mergeCell ref="C160:E160"/>
    <mergeCell ref="C155:E155"/>
    <mergeCell ref="C156:E156"/>
    <mergeCell ref="C157:E157"/>
    <mergeCell ref="C170:E170"/>
    <mergeCell ref="C171:E171"/>
    <mergeCell ref="C172:E172"/>
    <mergeCell ref="C167:E167"/>
    <mergeCell ref="C168:E168"/>
    <mergeCell ref="C169:E169"/>
    <mergeCell ref="C164:E164"/>
    <mergeCell ref="C165:E165"/>
    <mergeCell ref="C166:E166"/>
    <mergeCell ref="C138:E138"/>
    <mergeCell ref="C139:E139"/>
    <mergeCell ref="C140:E140"/>
    <mergeCell ref="C141:E141"/>
    <mergeCell ref="C142:E142"/>
    <mergeCell ref="C135:E135"/>
    <mergeCell ref="C136:E136"/>
    <mergeCell ref="C137:E137"/>
    <mergeCell ref="C132:E132"/>
    <mergeCell ref="C133:E133"/>
    <mergeCell ref="C134:E134"/>
    <mergeCell ref="C152:E152"/>
    <mergeCell ref="C153:E153"/>
    <mergeCell ref="C154:E154"/>
    <mergeCell ref="C148:E148"/>
    <mergeCell ref="C149:E149"/>
    <mergeCell ref="C150:E150"/>
    <mergeCell ref="C151:E151"/>
    <mergeCell ref="C143:E143"/>
    <mergeCell ref="C144:E144"/>
    <mergeCell ref="C145:E145"/>
    <mergeCell ref="C146:E146"/>
    <mergeCell ref="C147:E147"/>
    <mergeCell ref="C120:E120"/>
    <mergeCell ref="C121:E121"/>
    <mergeCell ref="C122:E122"/>
    <mergeCell ref="C117:E117"/>
    <mergeCell ref="C118:E118"/>
    <mergeCell ref="C119:E119"/>
    <mergeCell ref="C114:E114"/>
    <mergeCell ref="C115:E115"/>
    <mergeCell ref="C116:E116"/>
    <mergeCell ref="C129:E129"/>
    <mergeCell ref="C130:E130"/>
    <mergeCell ref="C131:E131"/>
    <mergeCell ref="C126:E126"/>
    <mergeCell ref="C127:E127"/>
    <mergeCell ref="C128:E128"/>
    <mergeCell ref="C123:E123"/>
    <mergeCell ref="C124:E124"/>
    <mergeCell ref="C125:E125"/>
    <mergeCell ref="C73:E73"/>
    <mergeCell ref="C74:E74"/>
    <mergeCell ref="C75:E75"/>
    <mergeCell ref="C76:E76"/>
    <mergeCell ref="C77:E77"/>
    <mergeCell ref="C78:E78"/>
    <mergeCell ref="C79:E79"/>
    <mergeCell ref="C80:E80"/>
    <mergeCell ref="C81:E81"/>
    <mergeCell ref="C111:E111"/>
    <mergeCell ref="C112:E112"/>
    <mergeCell ref="C113:E113"/>
    <mergeCell ref="C108:E108"/>
    <mergeCell ref="C109:E109"/>
    <mergeCell ref="C110:E110"/>
    <mergeCell ref="C82:E82"/>
    <mergeCell ref="C83:E83"/>
    <mergeCell ref="C84:E84"/>
    <mergeCell ref="C85:E85"/>
    <mergeCell ref="C86:E86"/>
    <mergeCell ref="C87:E87"/>
    <mergeCell ref="C88:E88"/>
    <mergeCell ref="C107:E107"/>
    <mergeCell ref="C98:E98"/>
    <mergeCell ref="C99:E99"/>
    <mergeCell ref="C100:E100"/>
    <mergeCell ref="C97:E97"/>
    <mergeCell ref="C101:E101"/>
    <mergeCell ref="C96:E96"/>
    <mergeCell ref="C92:E92"/>
    <mergeCell ref="C93:E93"/>
    <mergeCell ref="C72:E72"/>
    <mergeCell ref="C28:E28"/>
    <mergeCell ref="C38:E38"/>
    <mergeCell ref="C39:E39"/>
    <mergeCell ref="C41:E41"/>
    <mergeCell ref="C42:E42"/>
    <mergeCell ref="C43:E43"/>
    <mergeCell ref="C44:E44"/>
    <mergeCell ref="C45:E45"/>
    <mergeCell ref="C46:E46"/>
    <mergeCell ref="C29:E29"/>
    <mergeCell ref="C30:E30"/>
    <mergeCell ref="C31:E31"/>
    <mergeCell ref="C32:E32"/>
    <mergeCell ref="C33:E33"/>
    <mergeCell ref="C34:E34"/>
    <mergeCell ref="C35:E35"/>
    <mergeCell ref="C36:E36"/>
    <mergeCell ref="C37:E37"/>
    <mergeCell ref="C62:E62"/>
    <mergeCell ref="C63:E63"/>
    <mergeCell ref="C64:E64"/>
    <mergeCell ref="C65:E65"/>
    <mergeCell ref="C66:E66"/>
    <mergeCell ref="C67:E67"/>
    <mergeCell ref="C68:E68"/>
    <mergeCell ref="C69:E69"/>
    <mergeCell ref="C70:E70"/>
    <mergeCell ref="C53:E53"/>
    <mergeCell ref="C54:E54"/>
    <mergeCell ref="C55:E55"/>
    <mergeCell ref="C56:E56"/>
    <mergeCell ref="C13:E13"/>
    <mergeCell ref="C14:E14"/>
    <mergeCell ref="C15:E15"/>
    <mergeCell ref="C16:E16"/>
    <mergeCell ref="C17:E17"/>
    <mergeCell ref="C18:E18"/>
    <mergeCell ref="C19:E19"/>
    <mergeCell ref="C20:E20"/>
    <mergeCell ref="C21:E21"/>
    <mergeCell ref="C22:E22"/>
    <mergeCell ref="C23:E23"/>
    <mergeCell ref="C24:E24"/>
    <mergeCell ref="C25:E25"/>
    <mergeCell ref="C26:E26"/>
    <mergeCell ref="C27:E27"/>
    <mergeCell ref="C40:E40"/>
    <mergeCell ref="C71:E71"/>
    <mergeCell ref="C57:E57"/>
    <mergeCell ref="C58:E58"/>
    <mergeCell ref="C59:E59"/>
    <mergeCell ref="C60:E60"/>
    <mergeCell ref="C61:E61"/>
    <mergeCell ref="C9:E9"/>
    <mergeCell ref="C6:E6"/>
    <mergeCell ref="C7:E7"/>
    <mergeCell ref="C4:E4"/>
    <mergeCell ref="C5:E5"/>
    <mergeCell ref="C8:E8"/>
    <mergeCell ref="C1944:E1944"/>
    <mergeCell ref="C3:E3"/>
    <mergeCell ref="C1942:E1942"/>
    <mergeCell ref="C1943:E1943"/>
    <mergeCell ref="C1940:E1940"/>
    <mergeCell ref="C1941:E1941"/>
    <mergeCell ref="C106:E106"/>
    <mergeCell ref="C1939:E1939"/>
    <mergeCell ref="C104:E104"/>
    <mergeCell ref="C105:E105"/>
    <mergeCell ref="C102:E102"/>
    <mergeCell ref="C103:E103"/>
    <mergeCell ref="C90:E90"/>
    <mergeCell ref="C91:E91"/>
    <mergeCell ref="C52:E52"/>
    <mergeCell ref="C89:E89"/>
    <mergeCell ref="C94:E94"/>
    <mergeCell ref="C95:E95"/>
    <mergeCell ref="C49:E49"/>
    <mergeCell ref="C50:E50"/>
    <mergeCell ref="C51:E51"/>
    <mergeCell ref="C10:E10"/>
    <mergeCell ref="C47:E47"/>
    <mergeCell ref="C48:E48"/>
    <mergeCell ref="C11:E11"/>
    <mergeCell ref="C12:E12"/>
    <mergeCell ref="C982:E982"/>
    <mergeCell ref="C983:E983"/>
    <mergeCell ref="C984:E984"/>
    <mergeCell ref="C985:E985"/>
    <mergeCell ref="C986:E986"/>
    <mergeCell ref="C987:E987"/>
    <mergeCell ref="C988:E988"/>
    <mergeCell ref="C989:E989"/>
    <mergeCell ref="C990:E990"/>
    <mergeCell ref="C973:E973"/>
    <mergeCell ref="C974:E974"/>
    <mergeCell ref="C975:E975"/>
    <mergeCell ref="C976:E976"/>
    <mergeCell ref="C977:E977"/>
    <mergeCell ref="C978:E978"/>
    <mergeCell ref="C979:E979"/>
    <mergeCell ref="C980:E980"/>
    <mergeCell ref="C981:E981"/>
    <mergeCell ref="C1000:E1000"/>
    <mergeCell ref="C1001:E1001"/>
    <mergeCell ref="C1002:E1002"/>
    <mergeCell ref="C1003:E1003"/>
    <mergeCell ref="C1004:E1004"/>
    <mergeCell ref="C1005:E1005"/>
    <mergeCell ref="C1006:E1006"/>
    <mergeCell ref="C1007:E1007"/>
    <mergeCell ref="C1008:E1008"/>
    <mergeCell ref="C991:E991"/>
    <mergeCell ref="C992:E992"/>
    <mergeCell ref="C993:E993"/>
    <mergeCell ref="C994:E994"/>
    <mergeCell ref="C995:E995"/>
    <mergeCell ref="C996:E996"/>
    <mergeCell ref="C997:E997"/>
    <mergeCell ref="C998:E998"/>
    <mergeCell ref="C999:E999"/>
    <mergeCell ref="C1019:E1019"/>
    <mergeCell ref="C1020:E1020"/>
    <mergeCell ref="C1021:E1021"/>
    <mergeCell ref="C1022:E1022"/>
    <mergeCell ref="C1023:E1023"/>
    <mergeCell ref="C1024:E1024"/>
    <mergeCell ref="C1025:E1025"/>
    <mergeCell ref="C1026:E1026"/>
    <mergeCell ref="C1027:E1027"/>
    <mergeCell ref="C1009:E1009"/>
    <mergeCell ref="C1010:E1010"/>
    <mergeCell ref="C1011:E1011"/>
    <mergeCell ref="C1012:E1012"/>
    <mergeCell ref="C1013:E1013"/>
    <mergeCell ref="C1015:E1015"/>
    <mergeCell ref="C1016:E1016"/>
    <mergeCell ref="C1017:E1017"/>
    <mergeCell ref="C1018:E1018"/>
    <mergeCell ref="C1037:E1037"/>
    <mergeCell ref="C1038:E1038"/>
    <mergeCell ref="C1039:E1039"/>
    <mergeCell ref="C1040:E1040"/>
    <mergeCell ref="C1041:E1041"/>
    <mergeCell ref="C1042:E1042"/>
    <mergeCell ref="C1043:E1043"/>
    <mergeCell ref="C1044:E1044"/>
    <mergeCell ref="C1045:E1045"/>
    <mergeCell ref="C1028:E1028"/>
    <mergeCell ref="C1029:E1029"/>
    <mergeCell ref="C1030:E1030"/>
    <mergeCell ref="C1031:E1031"/>
    <mergeCell ref="C1032:E1032"/>
    <mergeCell ref="C1033:E1033"/>
    <mergeCell ref="C1034:E1034"/>
    <mergeCell ref="C1035:E1035"/>
    <mergeCell ref="C1036:E1036"/>
    <mergeCell ref="C1055:E1055"/>
    <mergeCell ref="C1057:E1057"/>
    <mergeCell ref="C1058:E1058"/>
    <mergeCell ref="C1059:E1059"/>
    <mergeCell ref="C1060:E1060"/>
    <mergeCell ref="C1061:E1061"/>
    <mergeCell ref="C1062:E1062"/>
    <mergeCell ref="C1063:E1063"/>
    <mergeCell ref="C1064:E1064"/>
    <mergeCell ref="C1046:E1046"/>
    <mergeCell ref="C1047:E1047"/>
    <mergeCell ref="C1048:E1048"/>
    <mergeCell ref="C1049:E1049"/>
    <mergeCell ref="C1050:E1050"/>
    <mergeCell ref="C1051:E1051"/>
    <mergeCell ref="C1052:E1052"/>
    <mergeCell ref="C1053:E1053"/>
    <mergeCell ref="C1054:E1054"/>
    <mergeCell ref="C1074:E1074"/>
    <mergeCell ref="C1075:E1075"/>
    <mergeCell ref="C1076:E1076"/>
    <mergeCell ref="C1077:E1077"/>
    <mergeCell ref="C1078:E1078"/>
    <mergeCell ref="C1079:E1079"/>
    <mergeCell ref="C1080:E1080"/>
    <mergeCell ref="C1081:E1081"/>
    <mergeCell ref="C1082:E1082"/>
    <mergeCell ref="C1065:E1065"/>
    <mergeCell ref="C1066:E1066"/>
    <mergeCell ref="C1067:E1067"/>
    <mergeCell ref="C1068:E1068"/>
    <mergeCell ref="C1069:E1069"/>
    <mergeCell ref="C1070:E1070"/>
    <mergeCell ref="C1071:E1071"/>
    <mergeCell ref="C1072:E1072"/>
    <mergeCell ref="C1073:E1073"/>
    <mergeCell ref="C1092:E1092"/>
    <mergeCell ref="C1093:E1093"/>
    <mergeCell ref="C1094:E1094"/>
    <mergeCell ref="C1095:E1095"/>
    <mergeCell ref="C1096:E1096"/>
    <mergeCell ref="C1097:E1097"/>
    <mergeCell ref="C1099:E1099"/>
    <mergeCell ref="C1100:E1100"/>
    <mergeCell ref="C1101:E1101"/>
    <mergeCell ref="C1083:E1083"/>
    <mergeCell ref="C1084:E1084"/>
    <mergeCell ref="C1085:E1085"/>
    <mergeCell ref="C1086:E1086"/>
    <mergeCell ref="C1087:E1087"/>
    <mergeCell ref="C1088:E1088"/>
    <mergeCell ref="C1089:E1089"/>
    <mergeCell ref="C1090:E1090"/>
    <mergeCell ref="C1091:E1091"/>
    <mergeCell ref="C1111:E1111"/>
    <mergeCell ref="C1112:E1112"/>
    <mergeCell ref="C1113:E1113"/>
    <mergeCell ref="C1114:E1114"/>
    <mergeCell ref="C1115:E1115"/>
    <mergeCell ref="C1116:E1116"/>
    <mergeCell ref="C1117:E1117"/>
    <mergeCell ref="C1118:E1118"/>
    <mergeCell ref="C1119:E1119"/>
    <mergeCell ref="C1102:E1102"/>
    <mergeCell ref="C1103:E1103"/>
    <mergeCell ref="C1104:E1104"/>
    <mergeCell ref="C1105:E1105"/>
    <mergeCell ref="C1106:E1106"/>
    <mergeCell ref="C1107:E1107"/>
    <mergeCell ref="C1108:E1108"/>
    <mergeCell ref="C1109:E1109"/>
    <mergeCell ref="C1110:E1110"/>
    <mergeCell ref="C1129:E1129"/>
    <mergeCell ref="C1130:E1130"/>
    <mergeCell ref="C1131:E1131"/>
    <mergeCell ref="C1132:E1132"/>
    <mergeCell ref="C1133:E1133"/>
    <mergeCell ref="C1134:E1134"/>
    <mergeCell ref="C1135:E1135"/>
    <mergeCell ref="C1136:E1136"/>
    <mergeCell ref="C1137:E1137"/>
    <mergeCell ref="C1120:E1120"/>
    <mergeCell ref="C1121:E1121"/>
    <mergeCell ref="C1122:E1122"/>
    <mergeCell ref="C1123:E1123"/>
    <mergeCell ref="C1124:E1124"/>
    <mergeCell ref="C1125:E1125"/>
    <mergeCell ref="C1126:E1126"/>
    <mergeCell ref="C1127:E1127"/>
    <mergeCell ref="C1128:E1128"/>
    <mergeCell ref="C1148:E1148"/>
    <mergeCell ref="C1149:E1149"/>
    <mergeCell ref="C1150:E1150"/>
    <mergeCell ref="C1151:E1151"/>
    <mergeCell ref="C1152:E1152"/>
    <mergeCell ref="C1153:E1153"/>
    <mergeCell ref="C1154:E1154"/>
    <mergeCell ref="C1155:E1155"/>
    <mergeCell ref="C1156:E1156"/>
    <mergeCell ref="C1138:E1138"/>
    <mergeCell ref="C1139:E1139"/>
    <mergeCell ref="C1141:E1141"/>
    <mergeCell ref="C1142:E1142"/>
    <mergeCell ref="C1143:E1143"/>
    <mergeCell ref="C1144:E1144"/>
    <mergeCell ref="C1145:E1145"/>
    <mergeCell ref="C1146:E1146"/>
    <mergeCell ref="C1147:E1147"/>
    <mergeCell ref="C1166:E1166"/>
    <mergeCell ref="C1167:E1167"/>
    <mergeCell ref="C1168:E1168"/>
    <mergeCell ref="C1169:E1169"/>
    <mergeCell ref="C1170:E1170"/>
    <mergeCell ref="C1171:E1171"/>
    <mergeCell ref="C1172:E1172"/>
    <mergeCell ref="C1173:E1173"/>
    <mergeCell ref="C1174:E1174"/>
    <mergeCell ref="C1157:E1157"/>
    <mergeCell ref="C1158:E1158"/>
    <mergeCell ref="C1159:E1159"/>
    <mergeCell ref="C1160:E1160"/>
    <mergeCell ref="C1161:E1161"/>
    <mergeCell ref="C1162:E1162"/>
    <mergeCell ref="C1163:E1163"/>
    <mergeCell ref="C1164:E1164"/>
    <mergeCell ref="C1165:E1165"/>
    <mergeCell ref="C1185:E1185"/>
    <mergeCell ref="C1186:E1186"/>
    <mergeCell ref="C1187:E1187"/>
    <mergeCell ref="C1188:E1188"/>
    <mergeCell ref="C1189:E1189"/>
    <mergeCell ref="C1190:E1190"/>
    <mergeCell ref="C1191:E1191"/>
    <mergeCell ref="C1192:E1192"/>
    <mergeCell ref="C1193:E1193"/>
    <mergeCell ref="C1175:E1175"/>
    <mergeCell ref="C1176:E1176"/>
    <mergeCell ref="C1177:E1177"/>
    <mergeCell ref="C1178:E1178"/>
    <mergeCell ref="C1179:E1179"/>
    <mergeCell ref="C1180:E1180"/>
    <mergeCell ref="C1181:E1181"/>
    <mergeCell ref="C1183:E1183"/>
    <mergeCell ref="C1184:E1184"/>
    <mergeCell ref="C1203:E1203"/>
    <mergeCell ref="C1204:E1204"/>
    <mergeCell ref="C1205:E1205"/>
    <mergeCell ref="C1206:E1206"/>
    <mergeCell ref="C1207:E1207"/>
    <mergeCell ref="C1208:E1208"/>
    <mergeCell ref="C1209:E1209"/>
    <mergeCell ref="C1210:E1210"/>
    <mergeCell ref="C1211:E1211"/>
    <mergeCell ref="C1194:E1194"/>
    <mergeCell ref="C1195:E1195"/>
    <mergeCell ref="C1196:E1196"/>
    <mergeCell ref="C1197:E1197"/>
    <mergeCell ref="C1198:E1198"/>
    <mergeCell ref="C1199:E1199"/>
    <mergeCell ref="C1200:E1200"/>
    <mergeCell ref="C1201:E1201"/>
    <mergeCell ref="C1202:E1202"/>
    <mergeCell ref="C1221:E1221"/>
    <mergeCell ref="C1222:E1222"/>
    <mergeCell ref="C1223:E1223"/>
    <mergeCell ref="C1225:E1225"/>
    <mergeCell ref="C1226:E1226"/>
    <mergeCell ref="C1227:E1227"/>
    <mergeCell ref="C1228:E1228"/>
    <mergeCell ref="C1229:E1229"/>
    <mergeCell ref="C1230:E1230"/>
    <mergeCell ref="C1212:E1212"/>
    <mergeCell ref="C1213:E1213"/>
    <mergeCell ref="C1214:E1214"/>
    <mergeCell ref="C1215:E1215"/>
    <mergeCell ref="C1216:E1216"/>
    <mergeCell ref="C1217:E1217"/>
    <mergeCell ref="C1218:E1218"/>
    <mergeCell ref="C1219:E1219"/>
    <mergeCell ref="C1220:E1220"/>
    <mergeCell ref="C1240:E1240"/>
    <mergeCell ref="C1241:E1241"/>
    <mergeCell ref="C1242:E1242"/>
    <mergeCell ref="C1243:E1243"/>
    <mergeCell ref="C1244:E1244"/>
    <mergeCell ref="C1245:E1245"/>
    <mergeCell ref="C1246:E1246"/>
    <mergeCell ref="C1247:E1247"/>
    <mergeCell ref="C1248:E1248"/>
    <mergeCell ref="C1231:E1231"/>
    <mergeCell ref="C1232:E1232"/>
    <mergeCell ref="C1233:E1233"/>
    <mergeCell ref="C1234:E1234"/>
    <mergeCell ref="C1235:E1235"/>
    <mergeCell ref="C1236:E1236"/>
    <mergeCell ref="C1237:E1237"/>
    <mergeCell ref="C1238:E1238"/>
    <mergeCell ref="C1239:E1239"/>
    <mergeCell ref="C1258:E1258"/>
    <mergeCell ref="C1259:E1259"/>
    <mergeCell ref="C1260:E1260"/>
    <mergeCell ref="C1261:E1261"/>
    <mergeCell ref="C1262:E1262"/>
    <mergeCell ref="C1263:E1263"/>
    <mergeCell ref="C1264:E1264"/>
    <mergeCell ref="C1265:E1265"/>
    <mergeCell ref="C1267:E1267"/>
    <mergeCell ref="C1249:E1249"/>
    <mergeCell ref="C1250:E1250"/>
    <mergeCell ref="C1251:E1251"/>
    <mergeCell ref="C1252:E1252"/>
    <mergeCell ref="C1253:E1253"/>
    <mergeCell ref="C1254:E1254"/>
    <mergeCell ref="C1255:E1255"/>
    <mergeCell ref="C1256:E1256"/>
    <mergeCell ref="C1257:E1257"/>
    <mergeCell ref="C1277:E1277"/>
    <mergeCell ref="C1278:E1278"/>
    <mergeCell ref="C1279:E1279"/>
    <mergeCell ref="C1280:E1280"/>
    <mergeCell ref="C1281:E1281"/>
    <mergeCell ref="C1282:E1282"/>
    <mergeCell ref="C1283:E1283"/>
    <mergeCell ref="C1284:E1284"/>
    <mergeCell ref="C1285:E1285"/>
    <mergeCell ref="C1268:E1268"/>
    <mergeCell ref="C1269:E1269"/>
    <mergeCell ref="C1270:E1270"/>
    <mergeCell ref="C1271:E1271"/>
    <mergeCell ref="C1272:E1272"/>
    <mergeCell ref="C1273:E1273"/>
    <mergeCell ref="C1274:E1274"/>
    <mergeCell ref="C1275:E1275"/>
    <mergeCell ref="C1276:E1276"/>
    <mergeCell ref="C1295:E1295"/>
    <mergeCell ref="C1296:E1296"/>
    <mergeCell ref="C1297:E1297"/>
    <mergeCell ref="C1298:E1298"/>
    <mergeCell ref="C1299:E1299"/>
    <mergeCell ref="C1300:E1300"/>
    <mergeCell ref="C1301:E1301"/>
    <mergeCell ref="C1302:E1302"/>
    <mergeCell ref="C1303:E1303"/>
    <mergeCell ref="C1286:E1286"/>
    <mergeCell ref="C1287:E1287"/>
    <mergeCell ref="C1288:E1288"/>
    <mergeCell ref="C1289:E1289"/>
    <mergeCell ref="C1290:E1290"/>
    <mergeCell ref="C1291:E1291"/>
    <mergeCell ref="C1292:E1292"/>
    <mergeCell ref="C1293:E1293"/>
    <mergeCell ref="C1294:E1294"/>
    <mergeCell ref="C1314:E1314"/>
    <mergeCell ref="C1315:E1315"/>
    <mergeCell ref="C1316:E1316"/>
    <mergeCell ref="C1317:E1317"/>
    <mergeCell ref="C1318:E1318"/>
    <mergeCell ref="C1319:E1319"/>
    <mergeCell ref="C1320:E1320"/>
    <mergeCell ref="C1321:E1321"/>
    <mergeCell ref="C1322:E1322"/>
    <mergeCell ref="C1304:E1304"/>
    <mergeCell ref="C1305:E1305"/>
    <mergeCell ref="C1306:E1306"/>
    <mergeCell ref="C1307:E1307"/>
    <mergeCell ref="C1309:E1309"/>
    <mergeCell ref="C1310:E1310"/>
    <mergeCell ref="C1311:E1311"/>
    <mergeCell ref="C1312:E1312"/>
    <mergeCell ref="C1313:E1313"/>
    <mergeCell ref="C1332:E1332"/>
    <mergeCell ref="C1333:E1333"/>
    <mergeCell ref="C1334:E1334"/>
    <mergeCell ref="C1335:E1335"/>
    <mergeCell ref="C1336:E1336"/>
    <mergeCell ref="C1337:E1337"/>
    <mergeCell ref="C1338:E1338"/>
    <mergeCell ref="C1339:E1339"/>
    <mergeCell ref="C1340:E1340"/>
    <mergeCell ref="C1323:E1323"/>
    <mergeCell ref="C1324:E1324"/>
    <mergeCell ref="C1325:E1325"/>
    <mergeCell ref="C1326:E1326"/>
    <mergeCell ref="C1327:E1327"/>
    <mergeCell ref="C1328:E1328"/>
    <mergeCell ref="C1329:E1329"/>
    <mergeCell ref="C1330:E1330"/>
    <mergeCell ref="C1331:E1331"/>
    <mergeCell ref="C1351:E1351"/>
    <mergeCell ref="C1352:E1352"/>
    <mergeCell ref="C1353:E1353"/>
    <mergeCell ref="C1354:E1354"/>
    <mergeCell ref="C1355:E1355"/>
    <mergeCell ref="C1356:E1356"/>
    <mergeCell ref="C1357:E1357"/>
    <mergeCell ref="C1358:E1358"/>
    <mergeCell ref="C1359:E1359"/>
    <mergeCell ref="C1341:E1341"/>
    <mergeCell ref="C1342:E1342"/>
    <mergeCell ref="C1343:E1343"/>
    <mergeCell ref="C1344:E1344"/>
    <mergeCell ref="C1345:E1345"/>
    <mergeCell ref="C1346:E1346"/>
    <mergeCell ref="C1347:E1347"/>
    <mergeCell ref="C1348:E1348"/>
    <mergeCell ref="C1349:E1349"/>
    <mergeCell ref="C1369:E1369"/>
    <mergeCell ref="C1370:E1370"/>
    <mergeCell ref="C1371:E1371"/>
    <mergeCell ref="C1372:E1372"/>
    <mergeCell ref="C1373:E1373"/>
    <mergeCell ref="C1374:E1374"/>
    <mergeCell ref="C1375:E1375"/>
    <mergeCell ref="C1376:E1376"/>
    <mergeCell ref="C1377:E1377"/>
    <mergeCell ref="C1360:E1360"/>
    <mergeCell ref="C1361:E1361"/>
    <mergeCell ref="C1362:E1362"/>
    <mergeCell ref="C1363:E1363"/>
    <mergeCell ref="C1364:E1364"/>
    <mergeCell ref="C1365:E1365"/>
    <mergeCell ref="C1366:E1366"/>
    <mergeCell ref="C1367:E1367"/>
    <mergeCell ref="C1368:E1368"/>
    <mergeCell ref="C1387:E1387"/>
    <mergeCell ref="C1388:E1388"/>
    <mergeCell ref="C1389:E1389"/>
    <mergeCell ref="C1390:E1390"/>
    <mergeCell ref="C1391:E1391"/>
    <mergeCell ref="C1393:E1393"/>
    <mergeCell ref="C1394:E1394"/>
    <mergeCell ref="C1395:E1395"/>
    <mergeCell ref="C1396:E1396"/>
    <mergeCell ref="C1378:E1378"/>
    <mergeCell ref="C1379:E1379"/>
    <mergeCell ref="C1380:E1380"/>
    <mergeCell ref="C1381:E1381"/>
    <mergeCell ref="C1382:E1382"/>
    <mergeCell ref="C1383:E1383"/>
    <mergeCell ref="C1384:E1384"/>
    <mergeCell ref="C1385:E1385"/>
    <mergeCell ref="C1386:E1386"/>
    <mergeCell ref="C1406:E1406"/>
    <mergeCell ref="C1407:E1407"/>
    <mergeCell ref="C1408:E1408"/>
    <mergeCell ref="C1409:E1409"/>
    <mergeCell ref="C1410:E1410"/>
    <mergeCell ref="C1411:E1411"/>
    <mergeCell ref="C1412:E1412"/>
    <mergeCell ref="C1413:E1413"/>
    <mergeCell ref="C1414:E1414"/>
    <mergeCell ref="C1397:E1397"/>
    <mergeCell ref="C1398:E1398"/>
    <mergeCell ref="C1399:E1399"/>
    <mergeCell ref="C1400:E1400"/>
    <mergeCell ref="C1401:E1401"/>
    <mergeCell ref="C1402:E1402"/>
    <mergeCell ref="C1403:E1403"/>
    <mergeCell ref="C1404:E1404"/>
    <mergeCell ref="C1405:E1405"/>
    <mergeCell ref="C1424:E1424"/>
    <mergeCell ref="C1425:E1425"/>
    <mergeCell ref="C1426:E1426"/>
    <mergeCell ref="C1427:E1427"/>
    <mergeCell ref="C1428:E1428"/>
    <mergeCell ref="C1429:E1429"/>
    <mergeCell ref="C1430:E1430"/>
    <mergeCell ref="C1431:E1431"/>
    <mergeCell ref="C1432:E1432"/>
    <mergeCell ref="C1415:E1415"/>
    <mergeCell ref="C1416:E1416"/>
    <mergeCell ref="C1417:E1417"/>
    <mergeCell ref="C1418:E1418"/>
    <mergeCell ref="C1419:E1419"/>
    <mergeCell ref="C1420:E1420"/>
    <mergeCell ref="C1421:E1421"/>
    <mergeCell ref="C1422:E1422"/>
    <mergeCell ref="C1423:E1423"/>
    <mergeCell ref="C1443:E1443"/>
    <mergeCell ref="C1444:E1444"/>
    <mergeCell ref="C1445:E1445"/>
    <mergeCell ref="C1446:E1446"/>
    <mergeCell ref="C1447:E1447"/>
    <mergeCell ref="C1448:E1448"/>
    <mergeCell ref="C1449:E1449"/>
    <mergeCell ref="C1450:E1450"/>
    <mergeCell ref="C1451:E1451"/>
    <mergeCell ref="C1433:E1433"/>
    <mergeCell ref="C1435:E1435"/>
    <mergeCell ref="C1436:E1436"/>
    <mergeCell ref="C1437:E1437"/>
    <mergeCell ref="C1438:E1438"/>
    <mergeCell ref="C1439:E1439"/>
    <mergeCell ref="C1440:E1440"/>
    <mergeCell ref="C1441:E1441"/>
    <mergeCell ref="C1442:E1442"/>
    <mergeCell ref="C1461:E1461"/>
    <mergeCell ref="C1462:E1462"/>
    <mergeCell ref="C1463:E1463"/>
    <mergeCell ref="C1464:E1464"/>
    <mergeCell ref="C1465:E1465"/>
    <mergeCell ref="C1466:E1466"/>
    <mergeCell ref="C1467:E1467"/>
    <mergeCell ref="C1468:E1468"/>
    <mergeCell ref="C1469:E1469"/>
    <mergeCell ref="C1452:E1452"/>
    <mergeCell ref="C1453:E1453"/>
    <mergeCell ref="C1454:E1454"/>
    <mergeCell ref="C1455:E1455"/>
    <mergeCell ref="C1456:E1456"/>
    <mergeCell ref="C1457:E1457"/>
    <mergeCell ref="C1458:E1458"/>
    <mergeCell ref="C1459:E1459"/>
    <mergeCell ref="C1460:E1460"/>
    <mergeCell ref="C1480:E1480"/>
    <mergeCell ref="C1481:E1481"/>
    <mergeCell ref="C1482:E1482"/>
    <mergeCell ref="C1483:E1483"/>
    <mergeCell ref="C1484:E1484"/>
    <mergeCell ref="C1485:E1485"/>
    <mergeCell ref="C1486:E1486"/>
    <mergeCell ref="C1487:E1487"/>
    <mergeCell ref="C1488:E1488"/>
    <mergeCell ref="C1470:E1470"/>
    <mergeCell ref="C1471:E1471"/>
    <mergeCell ref="C1472:E1472"/>
    <mergeCell ref="C1473:E1473"/>
    <mergeCell ref="C1474:E1474"/>
    <mergeCell ref="C1475:E1475"/>
    <mergeCell ref="C1477:E1477"/>
    <mergeCell ref="C1478:E1478"/>
    <mergeCell ref="C1479:E1479"/>
    <mergeCell ref="C1498:E1498"/>
    <mergeCell ref="C1499:E1499"/>
    <mergeCell ref="C1500:E1500"/>
    <mergeCell ref="C1501:E1501"/>
    <mergeCell ref="C1502:E1502"/>
    <mergeCell ref="C1503:E1503"/>
    <mergeCell ref="C1504:E1504"/>
    <mergeCell ref="C1505:E1505"/>
    <mergeCell ref="C1506:E1506"/>
    <mergeCell ref="C1489:E1489"/>
    <mergeCell ref="C1490:E1490"/>
    <mergeCell ref="C1491:E1491"/>
    <mergeCell ref="C1492:E1492"/>
    <mergeCell ref="C1493:E1493"/>
    <mergeCell ref="C1494:E1494"/>
    <mergeCell ref="C1495:E1495"/>
    <mergeCell ref="C1496:E1496"/>
    <mergeCell ref="C1497:E1497"/>
    <mergeCell ref="C1516:E1516"/>
    <mergeCell ref="C1517:E1517"/>
    <mergeCell ref="C1519:E1519"/>
    <mergeCell ref="C1520:E1520"/>
    <mergeCell ref="C1521:E1521"/>
    <mergeCell ref="C1522:E1522"/>
    <mergeCell ref="C1523:E1523"/>
    <mergeCell ref="C1524:E1524"/>
    <mergeCell ref="C1525:E1525"/>
    <mergeCell ref="C1507:E1507"/>
    <mergeCell ref="C1508:E1508"/>
    <mergeCell ref="C1509:E1509"/>
    <mergeCell ref="C1510:E1510"/>
    <mergeCell ref="C1511:E1511"/>
    <mergeCell ref="C1512:E1512"/>
    <mergeCell ref="C1513:E1513"/>
    <mergeCell ref="C1514:E1514"/>
    <mergeCell ref="C1515:E1515"/>
    <mergeCell ref="C1535:E1535"/>
    <mergeCell ref="C1536:E1536"/>
    <mergeCell ref="C1537:E1537"/>
    <mergeCell ref="C1538:E1538"/>
    <mergeCell ref="C1539:E1539"/>
    <mergeCell ref="C1540:E1540"/>
    <mergeCell ref="C1541:E1541"/>
    <mergeCell ref="C1542:E1542"/>
    <mergeCell ref="C1543:E1543"/>
    <mergeCell ref="C1526:E1526"/>
    <mergeCell ref="C1527:E1527"/>
    <mergeCell ref="C1528:E1528"/>
    <mergeCell ref="C1529:E1529"/>
    <mergeCell ref="C1530:E1530"/>
    <mergeCell ref="C1531:E1531"/>
    <mergeCell ref="C1532:E1532"/>
    <mergeCell ref="C1533:E1533"/>
    <mergeCell ref="C1534:E1534"/>
    <mergeCell ref="C1553:E1553"/>
    <mergeCell ref="C1554:E1554"/>
    <mergeCell ref="C1555:E1555"/>
    <mergeCell ref="C1556:E1556"/>
    <mergeCell ref="C1557:E1557"/>
    <mergeCell ref="C1558:E1558"/>
    <mergeCell ref="C1559:E1559"/>
    <mergeCell ref="C1561:E1561"/>
    <mergeCell ref="C1562:E1562"/>
    <mergeCell ref="C1544:E1544"/>
    <mergeCell ref="C1545:E1545"/>
    <mergeCell ref="C1546:E1546"/>
    <mergeCell ref="C1547:E1547"/>
    <mergeCell ref="C1548:E1548"/>
    <mergeCell ref="C1549:E1549"/>
    <mergeCell ref="C1550:E1550"/>
    <mergeCell ref="C1551:E1551"/>
    <mergeCell ref="C1552:E1552"/>
    <mergeCell ref="C1572:E1572"/>
    <mergeCell ref="C1573:E1573"/>
    <mergeCell ref="C1574:E1574"/>
    <mergeCell ref="C1575:E1575"/>
    <mergeCell ref="C1576:E1576"/>
    <mergeCell ref="C1577:E1577"/>
    <mergeCell ref="C1578:E1578"/>
    <mergeCell ref="C1579:E1579"/>
    <mergeCell ref="C1580:E1580"/>
    <mergeCell ref="C1563:E1563"/>
    <mergeCell ref="C1564:E1564"/>
    <mergeCell ref="C1565:E1565"/>
    <mergeCell ref="C1566:E1566"/>
    <mergeCell ref="C1567:E1567"/>
    <mergeCell ref="C1568:E1568"/>
    <mergeCell ref="C1569:E1569"/>
    <mergeCell ref="C1570:E1570"/>
    <mergeCell ref="C1571:E1571"/>
    <mergeCell ref="C1590:E1590"/>
    <mergeCell ref="C1591:E1591"/>
    <mergeCell ref="C1592:E1592"/>
    <mergeCell ref="C1593:E1593"/>
    <mergeCell ref="C1594:E1594"/>
    <mergeCell ref="C1595:E1595"/>
    <mergeCell ref="C1596:E1596"/>
    <mergeCell ref="C1597:E1597"/>
    <mergeCell ref="C1598:E1598"/>
    <mergeCell ref="C1581:E1581"/>
    <mergeCell ref="C1582:E1582"/>
    <mergeCell ref="C1583:E1583"/>
    <mergeCell ref="C1584:E1584"/>
    <mergeCell ref="C1585:E1585"/>
    <mergeCell ref="C1586:E1586"/>
    <mergeCell ref="C1587:E1587"/>
    <mergeCell ref="C1588:E1588"/>
    <mergeCell ref="C1589:E1589"/>
    <mergeCell ref="C1609:E1609"/>
    <mergeCell ref="C1610:E1610"/>
    <mergeCell ref="C1611:E1611"/>
    <mergeCell ref="C1612:E1612"/>
    <mergeCell ref="C1613:E1613"/>
    <mergeCell ref="C1614:E1614"/>
    <mergeCell ref="C1615:E1615"/>
    <mergeCell ref="C1616:E1616"/>
    <mergeCell ref="C1617:E1617"/>
    <mergeCell ref="C1599:E1599"/>
    <mergeCell ref="C1600:E1600"/>
    <mergeCell ref="C1601:E1601"/>
    <mergeCell ref="C1603:E1603"/>
    <mergeCell ref="C1604:E1604"/>
    <mergeCell ref="C1605:E1605"/>
    <mergeCell ref="C1606:E1606"/>
    <mergeCell ref="C1607:E1607"/>
    <mergeCell ref="C1608:E1608"/>
    <mergeCell ref="C1627:E1627"/>
    <mergeCell ref="C1628:E1628"/>
    <mergeCell ref="C1629:E1629"/>
    <mergeCell ref="C1630:E1630"/>
    <mergeCell ref="C1631:E1631"/>
    <mergeCell ref="C1632:E1632"/>
    <mergeCell ref="C1633:E1633"/>
    <mergeCell ref="C1634:E1634"/>
    <mergeCell ref="C1635:E1635"/>
    <mergeCell ref="C1618:E1618"/>
    <mergeCell ref="C1619:E1619"/>
    <mergeCell ref="C1620:E1620"/>
    <mergeCell ref="C1621:E1621"/>
    <mergeCell ref="C1622:E1622"/>
    <mergeCell ref="C1623:E1623"/>
    <mergeCell ref="C1624:E1624"/>
    <mergeCell ref="C1625:E1625"/>
    <mergeCell ref="C1626:E1626"/>
    <mergeCell ref="C1646:E1646"/>
    <mergeCell ref="C1647:E1647"/>
    <mergeCell ref="C1648:E1648"/>
    <mergeCell ref="C1649:E1649"/>
    <mergeCell ref="C1650:E1650"/>
    <mergeCell ref="C1651:E1651"/>
    <mergeCell ref="C1652:E1652"/>
    <mergeCell ref="C1653:E1653"/>
    <mergeCell ref="C1654:E1654"/>
    <mergeCell ref="C1636:E1636"/>
    <mergeCell ref="C1637:E1637"/>
    <mergeCell ref="C1638:E1638"/>
    <mergeCell ref="C1639:E1639"/>
    <mergeCell ref="C1640:E1640"/>
    <mergeCell ref="C1641:E1641"/>
    <mergeCell ref="C1642:E1642"/>
    <mergeCell ref="C1643:E1643"/>
    <mergeCell ref="C1645:E1645"/>
    <mergeCell ref="C1664:E1664"/>
    <mergeCell ref="C1665:E1665"/>
    <mergeCell ref="C1666:E1666"/>
    <mergeCell ref="C1667:E1667"/>
    <mergeCell ref="C1668:E1668"/>
    <mergeCell ref="C1669:E1669"/>
    <mergeCell ref="C1670:E1670"/>
    <mergeCell ref="C1671:E1671"/>
    <mergeCell ref="C1672:E1672"/>
    <mergeCell ref="C1655:E1655"/>
    <mergeCell ref="C1656:E1656"/>
    <mergeCell ref="C1657:E1657"/>
    <mergeCell ref="C1658:E1658"/>
    <mergeCell ref="C1659:E1659"/>
    <mergeCell ref="C1660:E1660"/>
    <mergeCell ref="C1661:E1661"/>
    <mergeCell ref="C1662:E1662"/>
    <mergeCell ref="C1663:E1663"/>
    <mergeCell ref="C1682:E1682"/>
    <mergeCell ref="C1683:E1683"/>
    <mergeCell ref="C1684:E1684"/>
    <mergeCell ref="C1685:E1685"/>
    <mergeCell ref="C1687:E1687"/>
    <mergeCell ref="C1688:E1688"/>
    <mergeCell ref="C1689:E1689"/>
    <mergeCell ref="C1690:E1690"/>
    <mergeCell ref="C1691:E1691"/>
    <mergeCell ref="C1673:E1673"/>
    <mergeCell ref="C1674:E1674"/>
    <mergeCell ref="C1675:E1675"/>
    <mergeCell ref="C1676:E1676"/>
    <mergeCell ref="C1677:E1677"/>
    <mergeCell ref="C1678:E1678"/>
    <mergeCell ref="C1679:E1679"/>
    <mergeCell ref="C1680:E1680"/>
    <mergeCell ref="C1681:E1681"/>
    <mergeCell ref="C1701:E1701"/>
    <mergeCell ref="C1702:E1702"/>
    <mergeCell ref="C1703:E1703"/>
    <mergeCell ref="C1704:E1704"/>
    <mergeCell ref="C1705:E1705"/>
    <mergeCell ref="C1706:E1706"/>
    <mergeCell ref="C1707:E1707"/>
    <mergeCell ref="C1708:E1708"/>
    <mergeCell ref="C1709:E1709"/>
    <mergeCell ref="C1692:E1692"/>
    <mergeCell ref="C1693:E1693"/>
    <mergeCell ref="C1694:E1694"/>
    <mergeCell ref="C1695:E1695"/>
    <mergeCell ref="C1696:E1696"/>
    <mergeCell ref="C1697:E1697"/>
    <mergeCell ref="C1698:E1698"/>
    <mergeCell ref="C1699:E1699"/>
    <mergeCell ref="C1700:E1700"/>
    <mergeCell ref="C1719:E1719"/>
    <mergeCell ref="C1720:E1720"/>
    <mergeCell ref="C1721:E1721"/>
    <mergeCell ref="C1722:E1722"/>
    <mergeCell ref="C1723:E1723"/>
    <mergeCell ref="C1724:E1724"/>
    <mergeCell ref="C1725:E1725"/>
    <mergeCell ref="C1726:E1726"/>
    <mergeCell ref="C1727:E1727"/>
    <mergeCell ref="C1710:E1710"/>
    <mergeCell ref="C1711:E1711"/>
    <mergeCell ref="C1712:E1712"/>
    <mergeCell ref="C1713:E1713"/>
    <mergeCell ref="C1714:E1714"/>
    <mergeCell ref="C1715:E1715"/>
    <mergeCell ref="C1716:E1716"/>
    <mergeCell ref="C1717:E1717"/>
    <mergeCell ref="C1718:E1718"/>
    <mergeCell ref="C1738:E1738"/>
    <mergeCell ref="C1739:E1739"/>
    <mergeCell ref="C1740:E1740"/>
    <mergeCell ref="C1741:E1741"/>
    <mergeCell ref="C1742:E1742"/>
    <mergeCell ref="C1743:E1743"/>
    <mergeCell ref="C1744:E1744"/>
    <mergeCell ref="C1745:E1745"/>
    <mergeCell ref="C1746:E1746"/>
    <mergeCell ref="C1729:E1729"/>
    <mergeCell ref="C1730:E1730"/>
    <mergeCell ref="C1731:E1731"/>
    <mergeCell ref="C1732:E1732"/>
    <mergeCell ref="C1733:E1733"/>
    <mergeCell ref="C1734:E1734"/>
    <mergeCell ref="C1735:E1735"/>
    <mergeCell ref="C1736:E1736"/>
    <mergeCell ref="C1737:E1737"/>
    <mergeCell ref="C1756:E1756"/>
    <mergeCell ref="C1757:E1757"/>
    <mergeCell ref="C1758:E1758"/>
    <mergeCell ref="C1759:E1759"/>
    <mergeCell ref="C1760:E1760"/>
    <mergeCell ref="C1761:E1761"/>
    <mergeCell ref="C1762:E1762"/>
    <mergeCell ref="C1763:E1763"/>
    <mergeCell ref="C1764:E1764"/>
    <mergeCell ref="C1747:E1747"/>
    <mergeCell ref="C1748:E1748"/>
    <mergeCell ref="C1749:E1749"/>
    <mergeCell ref="C1750:E1750"/>
    <mergeCell ref="C1751:E1751"/>
    <mergeCell ref="C1752:E1752"/>
    <mergeCell ref="C1753:E1753"/>
    <mergeCell ref="C1754:E1754"/>
    <mergeCell ref="C1755:E1755"/>
    <mergeCell ref="C1775:E1775"/>
    <mergeCell ref="C1776:E1776"/>
    <mergeCell ref="C1777:E1777"/>
    <mergeCell ref="C1778:E1778"/>
    <mergeCell ref="C1779:E1779"/>
    <mergeCell ref="C1780:E1780"/>
    <mergeCell ref="C1781:E1781"/>
    <mergeCell ref="C1782:E1782"/>
    <mergeCell ref="C1783:E1783"/>
    <mergeCell ref="C1765:E1765"/>
    <mergeCell ref="C1766:E1766"/>
    <mergeCell ref="C1767:E1767"/>
    <mergeCell ref="C1768:E1768"/>
    <mergeCell ref="C1769:E1769"/>
    <mergeCell ref="C1771:E1771"/>
    <mergeCell ref="C1772:E1772"/>
    <mergeCell ref="C1773:E1773"/>
    <mergeCell ref="C1774:E1774"/>
    <mergeCell ref="C1793:E1793"/>
    <mergeCell ref="C1794:E1794"/>
    <mergeCell ref="C1795:E1795"/>
    <mergeCell ref="C1796:E1796"/>
    <mergeCell ref="C1797:E1797"/>
    <mergeCell ref="C1798:E1798"/>
    <mergeCell ref="C1799:E1799"/>
    <mergeCell ref="C1800:E1800"/>
    <mergeCell ref="C1801:E1801"/>
    <mergeCell ref="C1784:E1784"/>
    <mergeCell ref="C1785:E1785"/>
    <mergeCell ref="C1786:E1786"/>
    <mergeCell ref="C1787:E1787"/>
    <mergeCell ref="C1788:E1788"/>
    <mergeCell ref="C1789:E1789"/>
    <mergeCell ref="C1790:E1790"/>
    <mergeCell ref="C1791:E1791"/>
    <mergeCell ref="C1792:E1792"/>
    <mergeCell ref="C1811:E1811"/>
    <mergeCell ref="C1813:E1813"/>
    <mergeCell ref="C1814:E1814"/>
    <mergeCell ref="C1815:E1815"/>
    <mergeCell ref="C1816:E1816"/>
    <mergeCell ref="C1817:E1817"/>
    <mergeCell ref="C1818:E1818"/>
    <mergeCell ref="C1819:E1819"/>
    <mergeCell ref="C1820:E1820"/>
    <mergeCell ref="C1802:E1802"/>
    <mergeCell ref="C1803:E1803"/>
    <mergeCell ref="C1804:E1804"/>
    <mergeCell ref="C1805:E1805"/>
    <mergeCell ref="C1806:E1806"/>
    <mergeCell ref="C1807:E1807"/>
    <mergeCell ref="C1808:E1808"/>
    <mergeCell ref="C1809:E1809"/>
    <mergeCell ref="C1810:E1810"/>
    <mergeCell ref="C1830:E1830"/>
    <mergeCell ref="C1831:E1831"/>
    <mergeCell ref="C1832:E1832"/>
    <mergeCell ref="C1833:E1833"/>
    <mergeCell ref="C1834:E1834"/>
    <mergeCell ref="C1835:E1835"/>
    <mergeCell ref="C1836:E1836"/>
    <mergeCell ref="C1837:E1837"/>
    <mergeCell ref="C1838:E1838"/>
    <mergeCell ref="C1821:E1821"/>
    <mergeCell ref="C1822:E1822"/>
    <mergeCell ref="C1823:E1823"/>
    <mergeCell ref="C1824:E1824"/>
    <mergeCell ref="C1825:E1825"/>
    <mergeCell ref="C1826:E1826"/>
    <mergeCell ref="C1827:E1827"/>
    <mergeCell ref="C1828:E1828"/>
    <mergeCell ref="C1829:E1829"/>
    <mergeCell ref="C1848:E1848"/>
    <mergeCell ref="C1849:E1849"/>
    <mergeCell ref="C1850:E1850"/>
    <mergeCell ref="C1851:E1851"/>
    <mergeCell ref="C1852:E1852"/>
    <mergeCell ref="C1853:E1853"/>
    <mergeCell ref="C1855:E1855"/>
    <mergeCell ref="C1856:E1856"/>
    <mergeCell ref="C1857:E1857"/>
    <mergeCell ref="C1839:E1839"/>
    <mergeCell ref="C1840:E1840"/>
    <mergeCell ref="C1841:E1841"/>
    <mergeCell ref="C1842:E1842"/>
    <mergeCell ref="C1843:E1843"/>
    <mergeCell ref="C1844:E1844"/>
    <mergeCell ref="C1845:E1845"/>
    <mergeCell ref="C1846:E1846"/>
    <mergeCell ref="C1847:E1847"/>
    <mergeCell ref="C1867:E1867"/>
    <mergeCell ref="C1868:E1868"/>
    <mergeCell ref="C1869:E1869"/>
    <mergeCell ref="C1870:E1870"/>
    <mergeCell ref="C1871:E1871"/>
    <mergeCell ref="C1872:E1872"/>
    <mergeCell ref="C1873:E1873"/>
    <mergeCell ref="C1874:E1874"/>
    <mergeCell ref="C1875:E1875"/>
    <mergeCell ref="C1858:E1858"/>
    <mergeCell ref="C1859:E1859"/>
    <mergeCell ref="C1860:E1860"/>
    <mergeCell ref="C1861:E1861"/>
    <mergeCell ref="C1862:E1862"/>
    <mergeCell ref="C1863:E1863"/>
    <mergeCell ref="C1864:E1864"/>
    <mergeCell ref="C1865:E1865"/>
    <mergeCell ref="C1866:E1866"/>
    <mergeCell ref="C1885:E1885"/>
    <mergeCell ref="C1886:E1886"/>
    <mergeCell ref="C1887:E1887"/>
    <mergeCell ref="C1888:E1888"/>
    <mergeCell ref="C1889:E1889"/>
    <mergeCell ref="C1890:E1890"/>
    <mergeCell ref="C1891:E1891"/>
    <mergeCell ref="C1892:E1892"/>
    <mergeCell ref="C1893:E1893"/>
    <mergeCell ref="C1876:E1876"/>
    <mergeCell ref="C1877:E1877"/>
    <mergeCell ref="C1878:E1878"/>
    <mergeCell ref="C1879:E1879"/>
    <mergeCell ref="C1880:E1880"/>
    <mergeCell ref="C1881:E1881"/>
    <mergeCell ref="C1882:E1882"/>
    <mergeCell ref="C1883:E1883"/>
    <mergeCell ref="C1884:E1884"/>
    <mergeCell ref="C1904:E1904"/>
    <mergeCell ref="C1905:E1905"/>
    <mergeCell ref="C1906:E1906"/>
    <mergeCell ref="C1907:E1907"/>
    <mergeCell ref="C1908:E1908"/>
    <mergeCell ref="C1909:E1909"/>
    <mergeCell ref="C1910:E1910"/>
    <mergeCell ref="C1911:E1911"/>
    <mergeCell ref="C1912:E1912"/>
    <mergeCell ref="C1894:E1894"/>
    <mergeCell ref="C1895:E1895"/>
    <mergeCell ref="C1897:E1897"/>
    <mergeCell ref="C1898:E1898"/>
    <mergeCell ref="C1899:E1899"/>
    <mergeCell ref="C1900:E1900"/>
    <mergeCell ref="C1901:E1901"/>
    <mergeCell ref="C1902:E1902"/>
    <mergeCell ref="C1903:E1903"/>
    <mergeCell ref="C1931:E1931"/>
    <mergeCell ref="C1932:E1932"/>
    <mergeCell ref="C1933:E1933"/>
    <mergeCell ref="C1934:E1934"/>
    <mergeCell ref="C1935:E1935"/>
    <mergeCell ref="C1936:E1936"/>
    <mergeCell ref="C1937:E1937"/>
    <mergeCell ref="C1922:E1922"/>
    <mergeCell ref="C1923:E1923"/>
    <mergeCell ref="C1924:E1924"/>
    <mergeCell ref="C1925:E1925"/>
    <mergeCell ref="C1926:E1926"/>
    <mergeCell ref="C1927:E1927"/>
    <mergeCell ref="C1928:E1928"/>
    <mergeCell ref="C1929:E1929"/>
    <mergeCell ref="C1930:E1930"/>
    <mergeCell ref="C1913:E1913"/>
    <mergeCell ref="C1914:E1914"/>
    <mergeCell ref="C1915:E1915"/>
    <mergeCell ref="C1916:E1916"/>
    <mergeCell ref="C1917:E1917"/>
    <mergeCell ref="C1918:E1918"/>
    <mergeCell ref="C1919:E1919"/>
    <mergeCell ref="C1920:E1920"/>
    <mergeCell ref="C1921:E1921"/>
  </mergeCells>
  <phoneticPr fontId="2"/>
  <pageMargins left="0.78700000000000003" right="0.78700000000000003" top="0.98399999999999999" bottom="0.98399999999999999" header="0.51200000000000001" footer="0.51200000000000001"/>
  <pageSetup paperSize="9" scale="61"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K57"/>
  <sheetViews>
    <sheetView view="pageBreakPreview" zoomScale="85" zoomScaleNormal="100" zoomScaleSheetLayoutView="85" workbookViewId="0"/>
  </sheetViews>
  <sheetFormatPr defaultColWidth="9" defaultRowHeight="13" x14ac:dyDescent="0.2"/>
  <cols>
    <col min="1" max="1" width="2.36328125" style="44" customWidth="1"/>
    <col min="2" max="2" width="9" style="44"/>
    <col min="3" max="3" width="4.08984375" style="44" customWidth="1"/>
    <col min="4" max="4" width="9" style="44"/>
    <col min="5" max="5" width="2.36328125" style="44" customWidth="1"/>
    <col min="6" max="6" width="10.26953125" style="44" bestFit="1" customWidth="1"/>
    <col min="7" max="7" width="9.26953125" style="44" bestFit="1" customWidth="1"/>
    <col min="8" max="9" width="10.26953125" style="44" bestFit="1" customWidth="1"/>
    <col min="10" max="16384" width="9" style="44"/>
  </cols>
  <sheetData>
    <row r="1" spans="2:11" ht="13.5" customHeight="1" x14ac:dyDescent="0.2">
      <c r="B1" s="57"/>
      <c r="C1" s="58"/>
      <c r="D1" s="58"/>
      <c r="E1" s="58"/>
      <c r="F1" s="358" t="s">
        <v>90</v>
      </c>
      <c r="G1" s="358"/>
      <c r="H1" s="358"/>
      <c r="I1" s="58"/>
      <c r="J1" s="58"/>
      <c r="K1" s="59"/>
    </row>
    <row r="2" spans="2:11" ht="13.5" customHeight="1" x14ac:dyDescent="0.2">
      <c r="B2" s="60"/>
      <c r="C2" s="61"/>
      <c r="D2" s="61"/>
      <c r="E2" s="61"/>
      <c r="F2" s="359"/>
      <c r="G2" s="359"/>
      <c r="H2" s="359"/>
      <c r="I2" s="61"/>
      <c r="J2" s="360">
        <f ca="1">NOW()</f>
        <v>44627.577594097223</v>
      </c>
      <c r="K2" s="361"/>
    </row>
    <row r="3" spans="2:11" x14ac:dyDescent="0.2">
      <c r="B3" s="40" t="s">
        <v>62</v>
      </c>
      <c r="C3" s="41"/>
      <c r="D3" s="41"/>
      <c r="E3" s="41"/>
      <c r="F3" s="41"/>
      <c r="G3" s="42"/>
      <c r="H3" s="40" t="s">
        <v>64</v>
      </c>
      <c r="I3" s="41"/>
      <c r="J3" s="41"/>
      <c r="K3" s="42"/>
    </row>
    <row r="4" spans="2:11" x14ac:dyDescent="0.2">
      <c r="B4" s="43"/>
      <c r="D4" s="363" t="str">
        <f>入力表!J4</f>
        <v>本社　駅リニューアル企画担当</v>
      </c>
      <c r="E4" s="363"/>
      <c r="F4" s="363"/>
      <c r="G4" s="364"/>
      <c r="H4" s="43"/>
      <c r="I4" s="44" t="s">
        <v>232</v>
      </c>
      <c r="K4" s="45"/>
    </row>
    <row r="5" spans="2:11" x14ac:dyDescent="0.2">
      <c r="B5" s="43"/>
      <c r="F5" s="87" t="str">
        <f>VLOOKUP("*"&amp;D4&amp;"*",バックデータ!A6:B26,2,0)</f>
        <v>川元係長</v>
      </c>
      <c r="G5" s="45" t="s">
        <v>63</v>
      </c>
      <c r="H5" s="43"/>
      <c r="J5" s="44" t="str">
        <f>入力表!B3</f>
        <v>由肥明子</v>
      </c>
      <c r="K5" s="45"/>
    </row>
    <row r="6" spans="2:11" x14ac:dyDescent="0.2">
      <c r="B6" s="46"/>
      <c r="C6" s="47"/>
      <c r="D6" s="47"/>
      <c r="E6" s="47"/>
      <c r="F6" s="47"/>
      <c r="G6" s="48"/>
      <c r="H6" s="46"/>
      <c r="I6" s="47"/>
      <c r="J6" s="47"/>
      <c r="K6" s="48"/>
    </row>
    <row r="7" spans="2:11" x14ac:dyDescent="0.2">
      <c r="B7" s="43"/>
      <c r="K7" s="45"/>
    </row>
    <row r="8" spans="2:11" x14ac:dyDescent="0.2">
      <c r="B8" s="43"/>
      <c r="C8" s="44" t="s">
        <v>65</v>
      </c>
      <c r="K8" s="45"/>
    </row>
    <row r="9" spans="2:11" x14ac:dyDescent="0.2">
      <c r="B9" s="43"/>
      <c r="C9" s="44" t="s">
        <v>91</v>
      </c>
      <c r="K9" s="45"/>
    </row>
    <row r="10" spans="2:11" x14ac:dyDescent="0.2">
      <c r="B10" s="43"/>
      <c r="K10" s="45"/>
    </row>
    <row r="11" spans="2:11" x14ac:dyDescent="0.2">
      <c r="B11" s="43"/>
      <c r="K11" s="45"/>
    </row>
    <row r="12" spans="2:11" x14ac:dyDescent="0.2">
      <c r="B12" s="43"/>
      <c r="K12" s="45"/>
    </row>
    <row r="13" spans="2:11" x14ac:dyDescent="0.2">
      <c r="B13" s="43"/>
      <c r="C13" s="44">
        <v>1</v>
      </c>
      <c r="D13" s="44" t="s">
        <v>23</v>
      </c>
      <c r="E13" s="44" t="s">
        <v>60</v>
      </c>
      <c r="F13" s="367" t="str">
        <f>+入力表!B6</f>
        <v>地下空間の大規模改革に伴う基本設計その他業務委託(4号線谷町四丁目外5駅の部)</v>
      </c>
      <c r="G13" s="367"/>
      <c r="H13" s="367"/>
      <c r="I13" s="367"/>
      <c r="J13" s="367"/>
      <c r="K13" s="45"/>
    </row>
    <row r="14" spans="2:11" x14ac:dyDescent="0.2">
      <c r="B14" s="43"/>
      <c r="K14" s="45"/>
    </row>
    <row r="15" spans="2:11" x14ac:dyDescent="0.2">
      <c r="B15" s="43"/>
      <c r="C15" s="44">
        <v>2</v>
      </c>
      <c r="D15" s="44" t="s">
        <v>56</v>
      </c>
      <c r="E15" s="44" t="s">
        <v>60</v>
      </c>
      <c r="F15" s="362" t="str">
        <f>+入力表!B10</f>
        <v>㈱KEN　OKUYAMA　DESIGN</v>
      </c>
      <c r="G15" s="362"/>
      <c r="H15" s="362"/>
      <c r="I15" s="362"/>
      <c r="J15" s="362"/>
      <c r="K15" s="45"/>
    </row>
    <row r="16" spans="2:11" x14ac:dyDescent="0.2">
      <c r="B16" s="43"/>
      <c r="D16" s="49"/>
      <c r="F16" s="362"/>
      <c r="G16" s="362"/>
      <c r="H16" s="362"/>
      <c r="I16" s="362"/>
      <c r="J16" s="362"/>
      <c r="K16" s="45"/>
    </row>
    <row r="17" spans="2:11" x14ac:dyDescent="0.2">
      <c r="B17" s="43"/>
      <c r="F17" s="49"/>
      <c r="G17" s="49"/>
      <c r="H17" s="49"/>
      <c r="I17" s="49"/>
      <c r="J17" s="49"/>
      <c r="K17" s="45"/>
    </row>
    <row r="18" spans="2:11" x14ac:dyDescent="0.2">
      <c r="B18" s="43"/>
      <c r="C18" s="44">
        <v>3</v>
      </c>
      <c r="D18" s="44" t="s">
        <v>0</v>
      </c>
      <c r="E18" s="44" t="s">
        <v>60</v>
      </c>
      <c r="F18" s="362">
        <f>+入力表!B7</f>
        <v>21080006</v>
      </c>
      <c r="G18" s="362"/>
      <c r="H18" s="362"/>
      <c r="I18" s="362"/>
      <c r="J18" s="362"/>
      <c r="K18" s="45"/>
    </row>
    <row r="19" spans="2:11" x14ac:dyDescent="0.2">
      <c r="B19" s="43"/>
      <c r="F19" s="362"/>
      <c r="G19" s="362"/>
      <c r="H19" s="362"/>
      <c r="I19" s="362"/>
      <c r="J19" s="362"/>
      <c r="K19" s="45"/>
    </row>
    <row r="20" spans="2:11" x14ac:dyDescent="0.2">
      <c r="B20" s="43"/>
      <c r="C20" s="44">
        <v>4</v>
      </c>
      <c r="D20" s="44" t="s">
        <v>57</v>
      </c>
      <c r="E20" s="44" t="s">
        <v>60</v>
      </c>
      <c r="F20" s="362" t="str">
        <f>+入力表!B5&amp;"-"&amp;入力表!C5</f>
        <v>2021-1024</v>
      </c>
      <c r="G20" s="362"/>
      <c r="H20" s="362"/>
      <c r="I20" s="362"/>
      <c r="J20" s="362"/>
      <c r="K20" s="45"/>
    </row>
    <row r="21" spans="2:11" x14ac:dyDescent="0.2">
      <c r="B21" s="43"/>
      <c r="F21" s="362"/>
      <c r="G21" s="362"/>
      <c r="H21" s="362"/>
      <c r="I21" s="362"/>
      <c r="J21" s="362"/>
      <c r="K21" s="45"/>
    </row>
    <row r="22" spans="2:11" x14ac:dyDescent="0.2">
      <c r="B22" s="43"/>
      <c r="C22" s="44">
        <v>6</v>
      </c>
      <c r="D22" s="94" t="s">
        <v>106</v>
      </c>
      <c r="E22" s="44" t="s">
        <v>60</v>
      </c>
      <c r="F22" s="372">
        <f>入力表!B9</f>
        <v>44820</v>
      </c>
      <c r="G22" s="372"/>
      <c r="H22" s="372"/>
      <c r="I22" s="372"/>
      <c r="J22" s="372"/>
      <c r="K22" s="45"/>
    </row>
    <row r="23" spans="2:11" x14ac:dyDescent="0.2">
      <c r="B23" s="43"/>
      <c r="F23" s="93"/>
      <c r="G23" s="371"/>
      <c r="H23" s="371"/>
      <c r="I23" s="371"/>
      <c r="J23" s="371"/>
      <c r="K23" s="45"/>
    </row>
    <row r="24" spans="2:11" x14ac:dyDescent="0.2">
      <c r="B24" s="43"/>
      <c r="C24" s="44">
        <v>7</v>
      </c>
      <c r="D24" s="44" t="s">
        <v>58</v>
      </c>
      <c r="E24" s="44" t="s">
        <v>60</v>
      </c>
      <c r="F24" s="373">
        <f>入力表!B12</f>
        <v>44000000</v>
      </c>
      <c r="G24" s="373"/>
      <c r="H24" s="373"/>
      <c r="I24" s="373"/>
      <c r="J24" s="373"/>
      <c r="K24" s="45"/>
    </row>
    <row r="25" spans="2:11" x14ac:dyDescent="0.2">
      <c r="B25" s="43"/>
      <c r="D25" s="50" t="s">
        <v>61</v>
      </c>
      <c r="F25" s="373"/>
      <c r="G25" s="373"/>
      <c r="H25" s="373"/>
      <c r="I25" s="373"/>
      <c r="J25" s="373"/>
      <c r="K25" s="45"/>
    </row>
    <row r="26" spans="2:11" x14ac:dyDescent="0.2">
      <c r="B26" s="43"/>
      <c r="C26" s="44">
        <v>8</v>
      </c>
      <c r="D26" s="44" t="s">
        <v>59</v>
      </c>
      <c r="E26" s="44" t="s">
        <v>60</v>
      </c>
      <c r="F26" s="373">
        <f>+ＦＡＸ!F24-(ＦＡＸ!F24/(1+入力表!D1953))</f>
        <v>4000000</v>
      </c>
      <c r="G26" s="373"/>
      <c r="H26" s="373"/>
      <c r="I26" s="373"/>
      <c r="J26" s="373"/>
      <c r="K26" s="45"/>
    </row>
    <row r="27" spans="2:11" x14ac:dyDescent="0.2">
      <c r="B27" s="43"/>
      <c r="D27" s="50" t="s">
        <v>61</v>
      </c>
      <c r="F27" s="373"/>
      <c r="G27" s="373"/>
      <c r="H27" s="373"/>
      <c r="I27" s="373"/>
      <c r="J27" s="373"/>
      <c r="K27" s="45"/>
    </row>
    <row r="28" spans="2:11" x14ac:dyDescent="0.2">
      <c r="B28" s="43"/>
      <c r="D28" s="50"/>
      <c r="F28" s="362"/>
      <c r="G28" s="362"/>
      <c r="H28" s="362"/>
      <c r="I28" s="362"/>
      <c r="J28" s="362"/>
      <c r="K28" s="45"/>
    </row>
    <row r="29" spans="2:11" x14ac:dyDescent="0.2">
      <c r="B29" s="43"/>
      <c r="C29" s="44">
        <v>9</v>
      </c>
      <c r="D29" s="229" t="s">
        <v>247</v>
      </c>
      <c r="E29" s="44" t="s">
        <v>248</v>
      </c>
      <c r="F29" s="370" t="str">
        <f>+入力表!J7</f>
        <v>M2211002</v>
      </c>
      <c r="G29" s="370"/>
      <c r="H29" s="370"/>
      <c r="I29" s="370"/>
      <c r="J29" s="370"/>
      <c r="K29" s="45"/>
    </row>
    <row r="30" spans="2:11" x14ac:dyDescent="0.2">
      <c r="B30" s="43"/>
      <c r="F30" s="362"/>
      <c r="G30" s="362"/>
      <c r="H30" s="362"/>
      <c r="I30" s="362"/>
      <c r="J30" s="362"/>
      <c r="K30" s="45"/>
    </row>
    <row r="31" spans="2:11" x14ac:dyDescent="0.2">
      <c r="B31" s="43"/>
      <c r="C31" s="44">
        <v>10</v>
      </c>
      <c r="D31" s="230" t="s">
        <v>249</v>
      </c>
      <c r="E31" s="44" t="s">
        <v>60</v>
      </c>
      <c r="F31" s="368">
        <f>+査定表!B1949</f>
        <v>0.88880000000000003</v>
      </c>
      <c r="G31" s="368"/>
      <c r="H31" s="368"/>
      <c r="I31" s="368"/>
      <c r="J31" s="368"/>
      <c r="K31" s="45"/>
    </row>
    <row r="32" spans="2:11" x14ac:dyDescent="0.2">
      <c r="B32" s="43"/>
      <c r="D32" s="50"/>
      <c r="K32" s="45"/>
    </row>
    <row r="33" spans="2:11" x14ac:dyDescent="0.2">
      <c r="B33" s="43"/>
      <c r="K33" s="45"/>
    </row>
    <row r="34" spans="2:11" x14ac:dyDescent="0.2">
      <c r="B34" s="43"/>
      <c r="K34" s="45"/>
    </row>
    <row r="35" spans="2:11" x14ac:dyDescent="0.2">
      <c r="B35" s="43"/>
      <c r="K35" s="45"/>
    </row>
    <row r="36" spans="2:11" x14ac:dyDescent="0.2">
      <c r="B36" s="43"/>
      <c r="K36" s="45"/>
    </row>
    <row r="37" spans="2:11" x14ac:dyDescent="0.2">
      <c r="B37" s="43"/>
      <c r="K37" s="45"/>
    </row>
    <row r="38" spans="2:11" x14ac:dyDescent="0.2">
      <c r="B38" s="43"/>
      <c r="K38" s="45"/>
    </row>
    <row r="39" spans="2:11" x14ac:dyDescent="0.2">
      <c r="B39" s="51"/>
      <c r="C39" s="52"/>
      <c r="D39" s="52"/>
      <c r="E39" s="52"/>
      <c r="F39" s="52"/>
      <c r="G39" s="369" t="s">
        <v>92</v>
      </c>
      <c r="H39" s="52"/>
      <c r="I39" s="52"/>
      <c r="J39" s="52"/>
      <c r="K39" s="53"/>
    </row>
    <row r="40" spans="2:11" x14ac:dyDescent="0.2">
      <c r="B40" s="43"/>
      <c r="G40" s="369"/>
      <c r="K40" s="45"/>
    </row>
    <row r="41" spans="2:11" x14ac:dyDescent="0.2">
      <c r="B41" s="43"/>
      <c r="K41" s="45"/>
    </row>
    <row r="42" spans="2:11" x14ac:dyDescent="0.2">
      <c r="B42" s="43"/>
      <c r="C42" s="50" t="s">
        <v>256</v>
      </c>
      <c r="D42" s="50"/>
      <c r="E42" s="263" t="str">
        <f>+入力表!H5</f>
        <v>鹿島浩</v>
      </c>
      <c r="F42" s="263"/>
      <c r="G42" s="50"/>
      <c r="H42" s="50"/>
      <c r="I42" s="50"/>
      <c r="J42" s="50"/>
      <c r="K42" s="88"/>
    </row>
    <row r="43" spans="2:11" x14ac:dyDescent="0.2">
      <c r="B43" s="43"/>
      <c r="C43" s="50" t="s">
        <v>66</v>
      </c>
      <c r="D43" s="50"/>
      <c r="E43" s="50"/>
      <c r="F43" s="50"/>
      <c r="G43" s="50"/>
      <c r="H43" s="50"/>
      <c r="I43" s="50"/>
      <c r="J43" s="50"/>
      <c r="K43" s="88"/>
    </row>
    <row r="44" spans="2:11" x14ac:dyDescent="0.2">
      <c r="B44" s="43"/>
      <c r="C44" s="50"/>
      <c r="D44" s="50"/>
      <c r="E44" s="50"/>
      <c r="F44" s="50"/>
      <c r="G44" s="50"/>
      <c r="H44" s="50"/>
      <c r="I44" s="50"/>
      <c r="J44" s="50"/>
      <c r="K44" s="88"/>
    </row>
    <row r="45" spans="2:11" x14ac:dyDescent="0.2">
      <c r="B45" s="43"/>
      <c r="C45" s="374"/>
      <c r="D45" s="374"/>
      <c r="E45" s="374"/>
      <c r="F45" s="374"/>
      <c r="G45" s="374"/>
      <c r="H45" s="374"/>
      <c r="I45" s="374"/>
      <c r="J45" s="374"/>
      <c r="K45" s="375"/>
    </row>
    <row r="46" spans="2:11" x14ac:dyDescent="0.2">
      <c r="B46" s="43"/>
      <c r="C46" s="374"/>
      <c r="D46" s="374"/>
      <c r="E46" s="374"/>
      <c r="F46" s="374"/>
      <c r="G46" s="374"/>
      <c r="H46" s="374"/>
      <c r="I46" s="374"/>
      <c r="J46" s="374"/>
      <c r="K46" s="375"/>
    </row>
    <row r="47" spans="2:11" x14ac:dyDescent="0.2">
      <c r="B47" s="43"/>
      <c r="C47" s="89"/>
      <c r="D47" s="89"/>
      <c r="E47" s="89"/>
      <c r="F47" s="89"/>
      <c r="G47" s="89"/>
      <c r="H47" s="89"/>
      <c r="I47" s="89"/>
      <c r="J47" s="89"/>
      <c r="K47" s="90"/>
    </row>
    <row r="48" spans="2:11" x14ac:dyDescent="0.2">
      <c r="B48" s="43"/>
      <c r="C48" s="91"/>
      <c r="D48" s="89"/>
      <c r="E48" s="89"/>
      <c r="F48" s="89"/>
      <c r="G48" s="89"/>
      <c r="H48" s="89"/>
      <c r="I48" s="89"/>
      <c r="J48" s="89"/>
      <c r="K48" s="90"/>
    </row>
    <row r="49" spans="2:11" x14ac:dyDescent="0.2">
      <c r="B49" s="43"/>
      <c r="C49" s="365"/>
      <c r="D49" s="365"/>
      <c r="E49" s="365"/>
      <c r="F49" s="365"/>
      <c r="G49" s="365"/>
      <c r="H49" s="365"/>
      <c r="I49" s="365"/>
      <c r="J49" s="365"/>
      <c r="K49" s="366"/>
    </row>
    <row r="50" spans="2:11" x14ac:dyDescent="0.2">
      <c r="B50" s="43"/>
      <c r="C50" s="365"/>
      <c r="D50" s="365"/>
      <c r="E50" s="365"/>
      <c r="F50" s="365"/>
      <c r="G50" s="365"/>
      <c r="H50" s="365"/>
      <c r="I50" s="365"/>
      <c r="J50" s="365"/>
      <c r="K50" s="366"/>
    </row>
    <row r="51" spans="2:11" x14ac:dyDescent="0.2">
      <c r="B51" s="43"/>
      <c r="C51" s="365"/>
      <c r="D51" s="365"/>
      <c r="E51" s="365"/>
      <c r="F51" s="365"/>
      <c r="G51" s="365"/>
      <c r="H51" s="365"/>
      <c r="I51" s="365"/>
      <c r="J51" s="365"/>
      <c r="K51" s="366"/>
    </row>
    <row r="52" spans="2:11" x14ac:dyDescent="0.2">
      <c r="B52" s="43"/>
      <c r="C52" s="365"/>
      <c r="D52" s="365"/>
      <c r="E52" s="365"/>
      <c r="F52" s="365"/>
      <c r="G52" s="365"/>
      <c r="H52" s="365"/>
      <c r="I52" s="365"/>
      <c r="J52" s="365"/>
      <c r="K52" s="366"/>
    </row>
    <row r="53" spans="2:11" x14ac:dyDescent="0.2">
      <c r="B53" s="43"/>
      <c r="C53" s="365"/>
      <c r="D53" s="365"/>
      <c r="E53" s="365"/>
      <c r="F53" s="365"/>
      <c r="G53" s="365"/>
      <c r="H53" s="365"/>
      <c r="I53" s="365"/>
      <c r="J53" s="365"/>
      <c r="K53" s="366"/>
    </row>
    <row r="54" spans="2:11" x14ac:dyDescent="0.2">
      <c r="B54" s="43"/>
      <c r="C54" s="365"/>
      <c r="D54" s="365"/>
      <c r="E54" s="365"/>
      <c r="F54" s="365"/>
      <c r="G54" s="365"/>
      <c r="H54" s="365"/>
      <c r="I54" s="365"/>
      <c r="J54" s="365"/>
      <c r="K54" s="366"/>
    </row>
    <row r="55" spans="2:11" x14ac:dyDescent="0.2">
      <c r="B55" s="43"/>
      <c r="C55" s="365"/>
      <c r="D55" s="365"/>
      <c r="E55" s="365"/>
      <c r="F55" s="365"/>
      <c r="G55" s="365"/>
      <c r="H55" s="365"/>
      <c r="I55" s="365"/>
      <c r="J55" s="365"/>
      <c r="K55" s="366"/>
    </row>
    <row r="56" spans="2:11" x14ac:dyDescent="0.2">
      <c r="B56" s="43"/>
      <c r="C56" s="365"/>
      <c r="D56" s="365"/>
      <c r="E56" s="365"/>
      <c r="F56" s="365"/>
      <c r="G56" s="365"/>
      <c r="H56" s="365"/>
      <c r="I56" s="365"/>
      <c r="J56" s="365"/>
      <c r="K56" s="366"/>
    </row>
    <row r="57" spans="2:11" x14ac:dyDescent="0.2">
      <c r="B57" s="46"/>
      <c r="C57" s="47"/>
      <c r="D57" s="47"/>
      <c r="E57" s="47"/>
      <c r="F57" s="47"/>
      <c r="G57" s="47"/>
      <c r="H57" s="47"/>
      <c r="I57" s="47"/>
      <c r="J57" s="47"/>
      <c r="K57" s="48"/>
    </row>
  </sheetData>
  <mergeCells count="21">
    <mergeCell ref="C49:K56"/>
    <mergeCell ref="F13:J13"/>
    <mergeCell ref="F15:J15"/>
    <mergeCell ref="F16:J16"/>
    <mergeCell ref="F31:J31"/>
    <mergeCell ref="G39:G40"/>
    <mergeCell ref="F28:J28"/>
    <mergeCell ref="F29:J29"/>
    <mergeCell ref="F30:J30"/>
    <mergeCell ref="F21:J21"/>
    <mergeCell ref="G23:J23"/>
    <mergeCell ref="F22:J22"/>
    <mergeCell ref="F24:J25"/>
    <mergeCell ref="F26:J27"/>
    <mergeCell ref="C45:K46"/>
    <mergeCell ref="F1:H2"/>
    <mergeCell ref="J2:K2"/>
    <mergeCell ref="F18:J18"/>
    <mergeCell ref="F19:J19"/>
    <mergeCell ref="F20:J20"/>
    <mergeCell ref="D4:G4"/>
  </mergeCells>
  <phoneticPr fontId="2"/>
  <pageMargins left="0.78740157480314965" right="0.78740157480314965" top="0.98425196850393704" bottom="0.98425196850393704" header="0.51181102362204722" footer="0.51181102362204722"/>
  <pageSetup paperSize="9"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B2:L1961"/>
  <sheetViews>
    <sheetView view="pageBreakPreview" topLeftCell="A154" zoomScale="115" zoomScaleNormal="115" zoomScaleSheetLayoutView="115" zoomScalePageLayoutView="90" workbookViewId="0">
      <selection activeCell="C1957" sqref="C1957"/>
    </sheetView>
  </sheetViews>
  <sheetFormatPr defaultColWidth="9" defaultRowHeight="12" x14ac:dyDescent="0.2"/>
  <cols>
    <col min="1" max="1" width="2.453125" style="65" customWidth="1"/>
    <col min="2" max="2" width="25.6328125" style="65" customWidth="1"/>
    <col min="3" max="3" width="15.453125" style="65" customWidth="1"/>
    <col min="4" max="5" width="4.7265625" style="65" bestFit="1" customWidth="1"/>
    <col min="6" max="6" width="15.6328125" style="65" customWidth="1"/>
    <col min="7" max="7" width="20.36328125" style="65" customWidth="1"/>
    <col min="8" max="8" width="17.90625" style="111" customWidth="1"/>
    <col min="9" max="9" width="18" style="65" customWidth="1"/>
    <col min="10" max="10" width="18.26953125" style="65" customWidth="1"/>
    <col min="11" max="16384" width="9" style="65"/>
  </cols>
  <sheetData>
    <row r="2" spans="2:12" ht="23.5" x14ac:dyDescent="0.35">
      <c r="B2" s="80"/>
      <c r="C2" s="80"/>
      <c r="D2" s="80"/>
      <c r="E2" s="80" t="s">
        <v>271</v>
      </c>
      <c r="F2" s="80"/>
      <c r="G2" s="80"/>
    </row>
    <row r="4" spans="2:12" ht="18" customHeight="1" x14ac:dyDescent="0.2">
      <c r="B4" s="66" t="s">
        <v>272</v>
      </c>
      <c r="C4" s="66" t="str">
        <f>+IF(入力表!B6=0,"",入力表!B6)</f>
        <v>地下空間の大規模改革に伴う基本設計その他業務委託(4号線谷町四丁目外5駅の部)</v>
      </c>
      <c r="D4" s="66"/>
      <c r="E4" s="66"/>
      <c r="F4" s="66"/>
    </row>
    <row r="5" spans="2:12" ht="18" customHeight="1" x14ac:dyDescent="0.2">
      <c r="B5" s="66" t="s">
        <v>274</v>
      </c>
      <c r="D5" s="73"/>
      <c r="E5" s="73"/>
      <c r="F5" s="73">
        <f>+IF(査定表!B5=0,"",査定表!B5)</f>
        <v>44000000</v>
      </c>
    </row>
    <row r="6" spans="2:12" ht="18" customHeight="1" x14ac:dyDescent="0.2">
      <c r="B6" s="66" t="s">
        <v>77</v>
      </c>
      <c r="D6" s="73"/>
      <c r="E6" s="265" t="s">
        <v>283</v>
      </c>
      <c r="F6" s="73">
        <f>+IF(査定表!F5=0,"",査定表!F5)</f>
        <v>3999999.9999999995</v>
      </c>
      <c r="G6" s="66" t="s">
        <v>284</v>
      </c>
    </row>
    <row r="7" spans="2:12" ht="18" customHeight="1" x14ac:dyDescent="0.2">
      <c r="B7" s="66"/>
      <c r="D7" s="73"/>
      <c r="E7" s="73"/>
      <c r="F7" s="73"/>
    </row>
    <row r="8" spans="2:12" x14ac:dyDescent="0.2">
      <c r="C8" s="376" t="s">
        <v>275</v>
      </c>
      <c r="D8" s="376"/>
      <c r="E8" s="376"/>
      <c r="F8" s="376"/>
    </row>
    <row r="9" spans="2:12" ht="12" hidden="1" customHeight="1" x14ac:dyDescent="0.2">
      <c r="B9" s="75" t="s">
        <v>87</v>
      </c>
      <c r="C9" s="381" t="str">
        <f>B17</f>
        <v>基本設計の部</v>
      </c>
      <c r="D9" s="382"/>
      <c r="E9" s="381" t="str">
        <f>B63</f>
        <v>設計企画の部</v>
      </c>
      <c r="F9" s="382"/>
      <c r="G9" s="81" t="str">
        <f>B109</f>
        <v>設計監修の部(その1)</v>
      </c>
      <c r="H9" s="112" t="str">
        <f>B155</f>
        <v>設計監修の部(その2)</v>
      </c>
      <c r="I9" s="81" t="str">
        <f>B196</f>
        <v>設計監修の部(その3)</v>
      </c>
      <c r="J9" s="82" t="s">
        <v>20</v>
      </c>
    </row>
    <row r="10" spans="2:12" hidden="1" x14ac:dyDescent="0.2">
      <c r="B10" s="78" t="s">
        <v>273</v>
      </c>
      <c r="C10" s="379">
        <f>F59</f>
        <v>16000000</v>
      </c>
      <c r="D10" s="380"/>
      <c r="E10" s="377">
        <f>F105</f>
        <v>8000000</v>
      </c>
      <c r="F10" s="378"/>
      <c r="G10" s="261">
        <f>F151</f>
        <v>4444000</v>
      </c>
      <c r="H10" s="256">
        <f>F192</f>
        <v>4444000</v>
      </c>
      <c r="I10" s="261">
        <f>F233</f>
        <v>7112000</v>
      </c>
      <c r="J10" s="261">
        <f>SUM(C10:I10)</f>
        <v>40000000</v>
      </c>
    </row>
    <row r="11" spans="2:12" hidden="1" x14ac:dyDescent="0.2">
      <c r="B11" s="78" t="s">
        <v>83</v>
      </c>
      <c r="C11" s="379">
        <f>F60</f>
        <v>1600000</v>
      </c>
      <c r="D11" s="380"/>
      <c r="E11" s="377">
        <f>F106</f>
        <v>800000</v>
      </c>
      <c r="F11" s="378"/>
      <c r="G11" s="261">
        <f t="shared" ref="G11:G12" si="0">F152</f>
        <v>444400</v>
      </c>
      <c r="H11" s="256">
        <f t="shared" ref="H11:H12" si="1">F193</f>
        <v>444400</v>
      </c>
      <c r="I11" s="261">
        <f t="shared" ref="I11:I12" si="2">F234</f>
        <v>711200</v>
      </c>
      <c r="J11" s="261">
        <f>SUM(C11:I11)</f>
        <v>4000000</v>
      </c>
    </row>
    <row r="12" spans="2:12" hidden="1" x14ac:dyDescent="0.2">
      <c r="B12" s="79" t="s">
        <v>276</v>
      </c>
      <c r="C12" s="379">
        <f>F61</f>
        <v>17600000</v>
      </c>
      <c r="D12" s="380"/>
      <c r="E12" s="377">
        <f>F107</f>
        <v>8800000</v>
      </c>
      <c r="F12" s="378"/>
      <c r="G12" s="261">
        <f t="shared" si="0"/>
        <v>4888400</v>
      </c>
      <c r="H12" s="256">
        <f t="shared" si="1"/>
        <v>4888400</v>
      </c>
      <c r="I12" s="261">
        <f t="shared" si="2"/>
        <v>7823200</v>
      </c>
      <c r="J12" s="261">
        <f t="shared" ref="J12" si="3">SUM(C12:I12)</f>
        <v>44000000</v>
      </c>
    </row>
    <row r="13" spans="2:12" ht="7.5" hidden="1" customHeight="1" x14ac:dyDescent="0.2">
      <c r="H13" s="113"/>
    </row>
    <row r="14" spans="2:12" hidden="1" x14ac:dyDescent="0.2">
      <c r="B14" s="65" t="s">
        <v>16</v>
      </c>
    </row>
    <row r="15" spans="2:12" x14ac:dyDescent="0.2">
      <c r="B15" s="75" t="s">
        <v>82</v>
      </c>
      <c r="C15" s="76" t="s">
        <v>86</v>
      </c>
      <c r="D15" s="75" t="s">
        <v>80</v>
      </c>
      <c r="E15" s="75" t="s">
        <v>81</v>
      </c>
      <c r="F15" s="75" t="s">
        <v>78</v>
      </c>
      <c r="G15" s="75" t="s">
        <v>79</v>
      </c>
      <c r="J15" s="75" t="s">
        <v>79</v>
      </c>
      <c r="L15" s="95"/>
    </row>
    <row r="16" spans="2:12" x14ac:dyDescent="0.2">
      <c r="B16" s="226"/>
      <c r="C16" s="67"/>
      <c r="D16" s="68"/>
      <c r="E16" s="68"/>
      <c r="F16" s="257"/>
      <c r="G16" s="67"/>
      <c r="J16" s="67"/>
      <c r="L16" s="96"/>
    </row>
    <row r="17" spans="2:12" x14ac:dyDescent="0.2">
      <c r="B17" s="85" t="str">
        <f>+IF(査定表!A9=0,"",査定表!A9)</f>
        <v>基本設計の部</v>
      </c>
      <c r="C17" s="69" t="str">
        <f t="shared" ref="C17" si="4">IF(D17="","","図面・仕様書どおり")</f>
        <v/>
      </c>
      <c r="D17" s="70" t="str">
        <f t="shared" ref="D17" si="5">IF(E17="","","1")</f>
        <v/>
      </c>
      <c r="E17" s="70" t="str">
        <f t="shared" ref="E17" si="6">IF(F17="","","式")</f>
        <v/>
      </c>
      <c r="F17" s="258" t="str">
        <f>IF(査定表!E9=0,"",査定表!E9)</f>
        <v/>
      </c>
      <c r="G17" s="69" t="str">
        <f t="shared" ref="G17:G58" si="7">IF(C17="","","諸経費共")</f>
        <v/>
      </c>
      <c r="J17" s="69" t="str">
        <f t="shared" ref="J17:J58" si="8">IF(F17="","","諸経費共")</f>
        <v/>
      </c>
      <c r="L17" s="96"/>
    </row>
    <row r="18" spans="2:12" x14ac:dyDescent="0.2">
      <c r="B18" s="264" t="str">
        <f>+IF(査定表!A10=0,"",査定表!A10)</f>
        <v>4号線谷町四丁目駅</v>
      </c>
      <c r="C18" s="69" t="str">
        <f t="shared" ref="C18:C58" si="9">IF(D18="","","図面・仕様書どおり")</f>
        <v>図面・仕様書どおり</v>
      </c>
      <c r="D18" s="70" t="str">
        <f t="shared" ref="D18:D58" si="10">IF(E18="","","1")</f>
        <v>1</v>
      </c>
      <c r="E18" s="70" t="str">
        <f t="shared" ref="E18:E58" si="11">IF(F18="","","式")</f>
        <v>式</v>
      </c>
      <c r="F18" s="258">
        <f>IF(査定表!E10=0,"",査定表!E10)</f>
        <v>8000000</v>
      </c>
      <c r="G18" s="69" t="str">
        <f t="shared" si="7"/>
        <v>諸経費共</v>
      </c>
      <c r="J18" s="69" t="str">
        <f t="shared" si="8"/>
        <v>諸経費共</v>
      </c>
      <c r="L18" s="96"/>
    </row>
    <row r="19" spans="2:12" x14ac:dyDescent="0.2">
      <c r="B19" s="264" t="str">
        <f>+IF(査定表!A11=0,"",査定表!A11)</f>
        <v>4号線森ノ宮駅</v>
      </c>
      <c r="C19" s="69" t="str">
        <f t="shared" si="9"/>
        <v>図面・仕様書どおり</v>
      </c>
      <c r="D19" s="70" t="str">
        <f t="shared" si="10"/>
        <v>1</v>
      </c>
      <c r="E19" s="70" t="str">
        <f t="shared" si="11"/>
        <v>式</v>
      </c>
      <c r="F19" s="258">
        <f>IF(査定表!E11=0,"",査定表!E11)</f>
        <v>8000000</v>
      </c>
      <c r="G19" s="69" t="str">
        <f t="shared" si="7"/>
        <v>諸経費共</v>
      </c>
      <c r="J19" s="69" t="str">
        <f t="shared" si="8"/>
        <v>諸経費共</v>
      </c>
      <c r="L19" s="96"/>
    </row>
    <row r="20" spans="2:12" hidden="1" x14ac:dyDescent="0.2">
      <c r="B20" s="85" t="str">
        <f>+IF(査定表!A12=0,"",査定表!A12)</f>
        <v/>
      </c>
      <c r="C20" s="69" t="str">
        <f t="shared" si="9"/>
        <v/>
      </c>
      <c r="D20" s="70" t="str">
        <f t="shared" si="10"/>
        <v/>
      </c>
      <c r="E20" s="70" t="str">
        <f t="shared" si="11"/>
        <v/>
      </c>
      <c r="F20" s="258" t="str">
        <f>IF(査定表!E12=0,"",査定表!E12)</f>
        <v/>
      </c>
      <c r="G20" s="69" t="str">
        <f t="shared" si="7"/>
        <v/>
      </c>
      <c r="J20" s="69" t="str">
        <f t="shared" si="8"/>
        <v/>
      </c>
      <c r="L20" s="96"/>
    </row>
    <row r="21" spans="2:12" hidden="1" x14ac:dyDescent="0.2">
      <c r="B21" s="85" t="str">
        <f>+IF(査定表!A13=0,"",査定表!A13)</f>
        <v/>
      </c>
      <c r="C21" s="69" t="str">
        <f t="shared" si="9"/>
        <v/>
      </c>
      <c r="D21" s="70" t="str">
        <f t="shared" si="10"/>
        <v/>
      </c>
      <c r="E21" s="70" t="str">
        <f t="shared" si="11"/>
        <v/>
      </c>
      <c r="F21" s="258" t="str">
        <f>IF(査定表!E13=0,"",査定表!E13)</f>
        <v/>
      </c>
      <c r="G21" s="69" t="str">
        <f t="shared" si="7"/>
        <v/>
      </c>
      <c r="J21" s="69" t="str">
        <f t="shared" si="8"/>
        <v/>
      </c>
      <c r="L21" s="96"/>
    </row>
    <row r="22" spans="2:12" hidden="1" x14ac:dyDescent="0.2">
      <c r="B22" s="85" t="str">
        <f>+IF(査定表!A14=0,"",査定表!A14)</f>
        <v/>
      </c>
      <c r="C22" s="69" t="str">
        <f t="shared" si="9"/>
        <v/>
      </c>
      <c r="D22" s="70" t="str">
        <f t="shared" si="10"/>
        <v/>
      </c>
      <c r="E22" s="70" t="str">
        <f t="shared" si="11"/>
        <v/>
      </c>
      <c r="F22" s="258" t="str">
        <f>IF(査定表!E14=0,"",査定表!E14)</f>
        <v/>
      </c>
      <c r="G22" s="69" t="str">
        <f t="shared" si="7"/>
        <v/>
      </c>
      <c r="J22" s="69" t="str">
        <f t="shared" si="8"/>
        <v/>
      </c>
      <c r="L22" s="96"/>
    </row>
    <row r="23" spans="2:12" hidden="1" x14ac:dyDescent="0.2">
      <c r="B23" s="85" t="str">
        <f>+IF(査定表!A15=0,"",査定表!A15)</f>
        <v/>
      </c>
      <c r="C23" s="69" t="str">
        <f t="shared" si="9"/>
        <v/>
      </c>
      <c r="D23" s="70" t="str">
        <f t="shared" si="10"/>
        <v/>
      </c>
      <c r="E23" s="70" t="str">
        <f t="shared" si="11"/>
        <v/>
      </c>
      <c r="F23" s="258" t="str">
        <f>IF(査定表!E15=0,"",査定表!E15)</f>
        <v/>
      </c>
      <c r="G23" s="69" t="str">
        <f t="shared" si="7"/>
        <v/>
      </c>
      <c r="J23" s="69" t="str">
        <f t="shared" si="8"/>
        <v/>
      </c>
      <c r="L23" s="96"/>
    </row>
    <row r="24" spans="2:12" hidden="1" x14ac:dyDescent="0.2">
      <c r="B24" s="85" t="str">
        <f>+IF(査定表!A16=0,"",査定表!A16)</f>
        <v/>
      </c>
      <c r="C24" s="69" t="str">
        <f t="shared" si="9"/>
        <v/>
      </c>
      <c r="D24" s="70" t="str">
        <f t="shared" si="10"/>
        <v/>
      </c>
      <c r="E24" s="70" t="str">
        <f t="shared" si="11"/>
        <v/>
      </c>
      <c r="F24" s="258" t="str">
        <f>IF(査定表!E16=0,"",査定表!E16)</f>
        <v/>
      </c>
      <c r="G24" s="69" t="str">
        <f t="shared" si="7"/>
        <v/>
      </c>
      <c r="J24" s="69" t="str">
        <f t="shared" si="8"/>
        <v/>
      </c>
      <c r="L24" s="96"/>
    </row>
    <row r="25" spans="2:12" hidden="1" x14ac:dyDescent="0.2">
      <c r="B25" s="85" t="str">
        <f>+IF(査定表!A17=0,"",査定表!A17)</f>
        <v/>
      </c>
      <c r="C25" s="69" t="str">
        <f t="shared" si="9"/>
        <v/>
      </c>
      <c r="D25" s="70" t="str">
        <f t="shared" si="10"/>
        <v/>
      </c>
      <c r="E25" s="70" t="str">
        <f t="shared" si="11"/>
        <v/>
      </c>
      <c r="F25" s="258" t="str">
        <f>IF(査定表!E17=0,"",査定表!E17)</f>
        <v/>
      </c>
      <c r="G25" s="69" t="str">
        <f t="shared" si="7"/>
        <v/>
      </c>
      <c r="J25" s="69" t="str">
        <f t="shared" si="8"/>
        <v/>
      </c>
      <c r="L25" s="96"/>
    </row>
    <row r="26" spans="2:12" hidden="1" x14ac:dyDescent="0.2">
      <c r="B26" s="85" t="str">
        <f>+IF(査定表!A18=0,"",査定表!A18)</f>
        <v/>
      </c>
      <c r="C26" s="69" t="str">
        <f t="shared" si="9"/>
        <v/>
      </c>
      <c r="D26" s="70" t="str">
        <f t="shared" si="10"/>
        <v/>
      </c>
      <c r="E26" s="70" t="str">
        <f t="shared" si="11"/>
        <v/>
      </c>
      <c r="F26" s="258" t="str">
        <f>IF(査定表!E18=0,"",査定表!E18)</f>
        <v/>
      </c>
      <c r="G26" s="69" t="str">
        <f t="shared" si="7"/>
        <v/>
      </c>
      <c r="J26" s="69" t="str">
        <f t="shared" si="8"/>
        <v/>
      </c>
      <c r="L26" s="96"/>
    </row>
    <row r="27" spans="2:12" hidden="1" x14ac:dyDescent="0.2">
      <c r="B27" s="85" t="str">
        <f>+IF(査定表!A19=0,"",査定表!A19)</f>
        <v/>
      </c>
      <c r="C27" s="69" t="str">
        <f t="shared" si="9"/>
        <v/>
      </c>
      <c r="D27" s="70" t="str">
        <f t="shared" si="10"/>
        <v/>
      </c>
      <c r="E27" s="70" t="str">
        <f t="shared" si="11"/>
        <v/>
      </c>
      <c r="F27" s="258" t="str">
        <f>IF(査定表!E19=0,"",査定表!E19)</f>
        <v/>
      </c>
      <c r="G27" s="69" t="str">
        <f t="shared" si="7"/>
        <v/>
      </c>
      <c r="J27" s="69" t="str">
        <f t="shared" si="8"/>
        <v/>
      </c>
      <c r="L27" s="96"/>
    </row>
    <row r="28" spans="2:12" hidden="1" x14ac:dyDescent="0.2">
      <c r="B28" s="85" t="str">
        <f>+IF(査定表!A20=0,"",査定表!A20)</f>
        <v/>
      </c>
      <c r="C28" s="69" t="str">
        <f t="shared" si="9"/>
        <v/>
      </c>
      <c r="D28" s="70" t="str">
        <f t="shared" si="10"/>
        <v/>
      </c>
      <c r="E28" s="70" t="str">
        <f t="shared" si="11"/>
        <v/>
      </c>
      <c r="F28" s="258" t="str">
        <f>IF(査定表!E20=0,"",査定表!E20)</f>
        <v/>
      </c>
      <c r="G28" s="69" t="str">
        <f t="shared" si="7"/>
        <v/>
      </c>
      <c r="J28" s="69" t="str">
        <f t="shared" si="8"/>
        <v/>
      </c>
      <c r="L28" s="96"/>
    </row>
    <row r="29" spans="2:12" hidden="1" x14ac:dyDescent="0.2">
      <c r="B29" s="85" t="str">
        <f>+IF(査定表!A21=0,"",査定表!A21)</f>
        <v/>
      </c>
      <c r="C29" s="69" t="str">
        <f t="shared" si="9"/>
        <v/>
      </c>
      <c r="D29" s="70" t="str">
        <f t="shared" si="10"/>
        <v/>
      </c>
      <c r="E29" s="70" t="str">
        <f t="shared" si="11"/>
        <v/>
      </c>
      <c r="F29" s="258" t="str">
        <f>IF(査定表!E21=0,"",査定表!E21)</f>
        <v/>
      </c>
      <c r="G29" s="69" t="str">
        <f t="shared" si="7"/>
        <v/>
      </c>
      <c r="J29" s="69" t="str">
        <f t="shared" si="8"/>
        <v/>
      </c>
      <c r="L29" s="96"/>
    </row>
    <row r="30" spans="2:12" hidden="1" x14ac:dyDescent="0.2">
      <c r="B30" s="85" t="str">
        <f>+IF(査定表!A22=0,"",査定表!A22)</f>
        <v/>
      </c>
      <c r="C30" s="69" t="str">
        <f t="shared" si="9"/>
        <v/>
      </c>
      <c r="D30" s="70" t="str">
        <f t="shared" si="10"/>
        <v/>
      </c>
      <c r="E30" s="70" t="str">
        <f t="shared" si="11"/>
        <v/>
      </c>
      <c r="F30" s="258" t="str">
        <f>IF(査定表!E22=0,"",査定表!E22)</f>
        <v/>
      </c>
      <c r="G30" s="69" t="str">
        <f t="shared" si="7"/>
        <v/>
      </c>
      <c r="J30" s="69" t="str">
        <f t="shared" si="8"/>
        <v/>
      </c>
      <c r="L30" s="96"/>
    </row>
    <row r="31" spans="2:12" hidden="1" x14ac:dyDescent="0.2">
      <c r="B31" s="85" t="str">
        <f>+IF(査定表!A23=0,"",査定表!A23)</f>
        <v/>
      </c>
      <c r="C31" s="69" t="str">
        <f t="shared" si="9"/>
        <v/>
      </c>
      <c r="D31" s="70" t="str">
        <f t="shared" si="10"/>
        <v/>
      </c>
      <c r="E31" s="70" t="str">
        <f t="shared" si="11"/>
        <v/>
      </c>
      <c r="F31" s="258" t="str">
        <f>IF(査定表!E23=0,"",査定表!E23)</f>
        <v/>
      </c>
      <c r="G31" s="69" t="str">
        <f t="shared" si="7"/>
        <v/>
      </c>
      <c r="J31" s="69" t="str">
        <f t="shared" si="8"/>
        <v/>
      </c>
      <c r="L31" s="96"/>
    </row>
    <row r="32" spans="2:12" hidden="1" x14ac:dyDescent="0.2">
      <c r="B32" s="85" t="str">
        <f>+IF(査定表!A24=0,"",査定表!A24)</f>
        <v/>
      </c>
      <c r="C32" s="69" t="str">
        <f t="shared" si="9"/>
        <v/>
      </c>
      <c r="D32" s="70" t="str">
        <f t="shared" si="10"/>
        <v/>
      </c>
      <c r="E32" s="70" t="str">
        <f t="shared" si="11"/>
        <v/>
      </c>
      <c r="F32" s="258" t="str">
        <f>IF(査定表!E24=0,"",査定表!E24)</f>
        <v/>
      </c>
      <c r="G32" s="69" t="str">
        <f t="shared" si="7"/>
        <v/>
      </c>
      <c r="J32" s="69" t="str">
        <f t="shared" si="8"/>
        <v/>
      </c>
      <c r="L32" s="96"/>
    </row>
    <row r="33" spans="2:12" hidden="1" x14ac:dyDescent="0.2">
      <c r="B33" s="85" t="str">
        <f>+IF(査定表!A25=0,"",査定表!A25)</f>
        <v/>
      </c>
      <c r="C33" s="69" t="str">
        <f t="shared" si="9"/>
        <v/>
      </c>
      <c r="D33" s="70" t="str">
        <f t="shared" si="10"/>
        <v/>
      </c>
      <c r="E33" s="70" t="str">
        <f t="shared" si="11"/>
        <v/>
      </c>
      <c r="F33" s="258" t="str">
        <f>IF(査定表!E25=0,"",査定表!E25)</f>
        <v/>
      </c>
      <c r="G33" s="69" t="str">
        <f t="shared" si="7"/>
        <v/>
      </c>
      <c r="J33" s="69" t="str">
        <f t="shared" si="8"/>
        <v/>
      </c>
      <c r="L33" s="96"/>
    </row>
    <row r="34" spans="2:12" hidden="1" x14ac:dyDescent="0.2">
      <c r="B34" s="85" t="str">
        <f>+IF(査定表!A26=0,"",査定表!A26)</f>
        <v/>
      </c>
      <c r="C34" s="69" t="str">
        <f t="shared" si="9"/>
        <v/>
      </c>
      <c r="D34" s="70" t="str">
        <f t="shared" si="10"/>
        <v/>
      </c>
      <c r="E34" s="70" t="str">
        <f t="shared" si="11"/>
        <v/>
      </c>
      <c r="F34" s="258" t="str">
        <f>IF(査定表!E26=0,"",査定表!E26)</f>
        <v/>
      </c>
      <c r="G34" s="69" t="str">
        <f t="shared" si="7"/>
        <v/>
      </c>
      <c r="J34" s="69" t="str">
        <f t="shared" si="8"/>
        <v/>
      </c>
      <c r="L34" s="96"/>
    </row>
    <row r="35" spans="2:12" hidden="1" x14ac:dyDescent="0.2">
      <c r="B35" s="85" t="str">
        <f>+IF(査定表!A27=0,"",査定表!A27)</f>
        <v/>
      </c>
      <c r="C35" s="69" t="str">
        <f t="shared" si="9"/>
        <v/>
      </c>
      <c r="D35" s="70" t="str">
        <f t="shared" si="10"/>
        <v/>
      </c>
      <c r="E35" s="70" t="str">
        <f t="shared" si="11"/>
        <v/>
      </c>
      <c r="F35" s="258" t="str">
        <f>IF(査定表!E27=0,"",査定表!E27)</f>
        <v/>
      </c>
      <c r="G35" s="69" t="str">
        <f t="shared" si="7"/>
        <v/>
      </c>
      <c r="J35" s="69" t="str">
        <f t="shared" si="8"/>
        <v/>
      </c>
      <c r="L35" s="96"/>
    </row>
    <row r="36" spans="2:12" hidden="1" x14ac:dyDescent="0.2">
      <c r="B36" s="85" t="str">
        <f>+IF(査定表!A28=0,"",査定表!A28)</f>
        <v/>
      </c>
      <c r="C36" s="69" t="str">
        <f t="shared" si="9"/>
        <v/>
      </c>
      <c r="D36" s="70" t="str">
        <f t="shared" si="10"/>
        <v/>
      </c>
      <c r="E36" s="70" t="str">
        <f t="shared" si="11"/>
        <v/>
      </c>
      <c r="F36" s="258" t="str">
        <f>IF(査定表!E28=0,"",査定表!E28)</f>
        <v/>
      </c>
      <c r="G36" s="69" t="str">
        <f t="shared" si="7"/>
        <v/>
      </c>
      <c r="J36" s="69" t="str">
        <f t="shared" si="8"/>
        <v/>
      </c>
      <c r="L36" s="96"/>
    </row>
    <row r="37" spans="2:12" hidden="1" x14ac:dyDescent="0.2">
      <c r="B37" s="85" t="str">
        <f>+IF(査定表!A29=0,"",査定表!A29)</f>
        <v/>
      </c>
      <c r="C37" s="69" t="str">
        <f t="shared" si="9"/>
        <v/>
      </c>
      <c r="D37" s="70" t="str">
        <f t="shared" si="10"/>
        <v/>
      </c>
      <c r="E37" s="70" t="str">
        <f t="shared" si="11"/>
        <v/>
      </c>
      <c r="F37" s="258" t="str">
        <f>IF(査定表!E29=0,"",査定表!E29)</f>
        <v/>
      </c>
      <c r="G37" s="69" t="str">
        <f t="shared" si="7"/>
        <v/>
      </c>
      <c r="J37" s="69" t="str">
        <f t="shared" si="8"/>
        <v/>
      </c>
      <c r="L37" s="96"/>
    </row>
    <row r="38" spans="2:12" hidden="1" x14ac:dyDescent="0.2">
      <c r="B38" s="85" t="str">
        <f>+IF(査定表!A30=0,"",査定表!A30)</f>
        <v/>
      </c>
      <c r="C38" s="69" t="str">
        <f t="shared" si="9"/>
        <v/>
      </c>
      <c r="D38" s="70" t="str">
        <f t="shared" si="10"/>
        <v/>
      </c>
      <c r="E38" s="70" t="str">
        <f t="shared" si="11"/>
        <v/>
      </c>
      <c r="F38" s="258" t="str">
        <f>IF(査定表!E30=0,"",査定表!E30)</f>
        <v/>
      </c>
      <c r="G38" s="69" t="str">
        <f t="shared" si="7"/>
        <v/>
      </c>
      <c r="J38" s="69" t="str">
        <f t="shared" si="8"/>
        <v/>
      </c>
      <c r="L38" s="96"/>
    </row>
    <row r="39" spans="2:12" hidden="1" x14ac:dyDescent="0.2">
      <c r="B39" s="85" t="str">
        <f>+IF(査定表!A31=0,"",査定表!A31)</f>
        <v/>
      </c>
      <c r="C39" s="69" t="str">
        <f t="shared" si="9"/>
        <v/>
      </c>
      <c r="D39" s="70" t="str">
        <f t="shared" si="10"/>
        <v/>
      </c>
      <c r="E39" s="70" t="str">
        <f t="shared" si="11"/>
        <v/>
      </c>
      <c r="F39" s="258" t="str">
        <f>IF(査定表!E31=0,"",査定表!E31)</f>
        <v/>
      </c>
      <c r="G39" s="69" t="str">
        <f t="shared" si="7"/>
        <v/>
      </c>
      <c r="J39" s="69" t="str">
        <f t="shared" si="8"/>
        <v/>
      </c>
      <c r="L39" s="96"/>
    </row>
    <row r="40" spans="2:12" hidden="1" x14ac:dyDescent="0.2">
      <c r="B40" s="85" t="str">
        <f>+IF(査定表!A32=0,"",査定表!A32)</f>
        <v/>
      </c>
      <c r="C40" s="69" t="str">
        <f t="shared" si="9"/>
        <v/>
      </c>
      <c r="D40" s="70" t="str">
        <f t="shared" si="10"/>
        <v/>
      </c>
      <c r="E40" s="70" t="str">
        <f t="shared" si="11"/>
        <v/>
      </c>
      <c r="F40" s="258" t="str">
        <f>IF(査定表!E32=0,"",査定表!E32)</f>
        <v/>
      </c>
      <c r="G40" s="69" t="str">
        <f t="shared" si="7"/>
        <v/>
      </c>
      <c r="J40" s="69" t="str">
        <f t="shared" si="8"/>
        <v/>
      </c>
      <c r="L40" s="96"/>
    </row>
    <row r="41" spans="2:12" hidden="1" x14ac:dyDescent="0.2">
      <c r="B41" s="85" t="str">
        <f>+IF(査定表!A33=0,"",査定表!A33)</f>
        <v/>
      </c>
      <c r="C41" s="69" t="str">
        <f t="shared" si="9"/>
        <v/>
      </c>
      <c r="D41" s="70" t="str">
        <f t="shared" si="10"/>
        <v/>
      </c>
      <c r="E41" s="70" t="str">
        <f t="shared" si="11"/>
        <v/>
      </c>
      <c r="F41" s="258" t="str">
        <f>IF(査定表!E33=0,"",査定表!E33)</f>
        <v/>
      </c>
      <c r="G41" s="69" t="str">
        <f t="shared" si="7"/>
        <v/>
      </c>
      <c r="J41" s="69" t="str">
        <f t="shared" si="8"/>
        <v/>
      </c>
      <c r="L41" s="96"/>
    </row>
    <row r="42" spans="2:12" hidden="1" x14ac:dyDescent="0.2">
      <c r="B42" s="85" t="str">
        <f>+IF(査定表!A34=0,"",査定表!A34)</f>
        <v/>
      </c>
      <c r="C42" s="69" t="str">
        <f t="shared" si="9"/>
        <v/>
      </c>
      <c r="D42" s="70" t="str">
        <f t="shared" si="10"/>
        <v/>
      </c>
      <c r="E42" s="70" t="str">
        <f t="shared" si="11"/>
        <v/>
      </c>
      <c r="F42" s="258" t="str">
        <f>IF(査定表!E34=0,"",査定表!E34)</f>
        <v/>
      </c>
      <c r="G42" s="69" t="str">
        <f t="shared" si="7"/>
        <v/>
      </c>
      <c r="J42" s="69" t="str">
        <f t="shared" si="8"/>
        <v/>
      </c>
      <c r="L42" s="96"/>
    </row>
    <row r="43" spans="2:12" hidden="1" x14ac:dyDescent="0.2">
      <c r="B43" s="85" t="str">
        <f>+IF(査定表!A35=0,"",査定表!A35)</f>
        <v/>
      </c>
      <c r="C43" s="69" t="str">
        <f t="shared" si="9"/>
        <v/>
      </c>
      <c r="D43" s="70" t="str">
        <f t="shared" si="10"/>
        <v/>
      </c>
      <c r="E43" s="70" t="str">
        <f t="shared" si="11"/>
        <v/>
      </c>
      <c r="F43" s="258" t="str">
        <f>IF(査定表!E35=0,"",査定表!E35)</f>
        <v/>
      </c>
      <c r="G43" s="69" t="str">
        <f t="shared" si="7"/>
        <v/>
      </c>
      <c r="J43" s="69" t="str">
        <f t="shared" si="8"/>
        <v/>
      </c>
      <c r="L43" s="96"/>
    </row>
    <row r="44" spans="2:12" hidden="1" x14ac:dyDescent="0.2">
      <c r="B44" s="85" t="str">
        <f>+IF(査定表!A36=0,"",査定表!A36)</f>
        <v/>
      </c>
      <c r="C44" s="69" t="str">
        <f t="shared" si="9"/>
        <v/>
      </c>
      <c r="D44" s="70" t="str">
        <f t="shared" si="10"/>
        <v/>
      </c>
      <c r="E44" s="70" t="str">
        <f t="shared" si="11"/>
        <v/>
      </c>
      <c r="F44" s="258" t="str">
        <f>IF(査定表!E36=0,"",査定表!E36)</f>
        <v/>
      </c>
      <c r="G44" s="69" t="str">
        <f t="shared" si="7"/>
        <v/>
      </c>
      <c r="J44" s="69" t="str">
        <f t="shared" si="8"/>
        <v/>
      </c>
      <c r="L44" s="96"/>
    </row>
    <row r="45" spans="2:12" hidden="1" x14ac:dyDescent="0.2">
      <c r="B45" s="85" t="str">
        <f>+IF(査定表!A37=0,"",査定表!A37)</f>
        <v/>
      </c>
      <c r="C45" s="69" t="str">
        <f t="shared" si="9"/>
        <v/>
      </c>
      <c r="D45" s="70" t="str">
        <f t="shared" si="10"/>
        <v/>
      </c>
      <c r="E45" s="70" t="str">
        <f t="shared" si="11"/>
        <v/>
      </c>
      <c r="F45" s="258" t="str">
        <f>IF(査定表!E37=0,"",査定表!E37)</f>
        <v/>
      </c>
      <c r="G45" s="69" t="str">
        <f t="shared" si="7"/>
        <v/>
      </c>
      <c r="J45" s="69" t="str">
        <f t="shared" si="8"/>
        <v/>
      </c>
      <c r="L45" s="96"/>
    </row>
    <row r="46" spans="2:12" hidden="1" x14ac:dyDescent="0.2">
      <c r="B46" s="85" t="str">
        <f>+IF(査定表!A38=0,"",査定表!A38)</f>
        <v/>
      </c>
      <c r="C46" s="69" t="str">
        <f t="shared" si="9"/>
        <v/>
      </c>
      <c r="D46" s="70" t="str">
        <f t="shared" si="10"/>
        <v/>
      </c>
      <c r="E46" s="70" t="str">
        <f t="shared" si="11"/>
        <v/>
      </c>
      <c r="F46" s="258" t="str">
        <f>IF(査定表!E38=0,"",査定表!E38)</f>
        <v/>
      </c>
      <c r="G46" s="69" t="str">
        <f t="shared" si="7"/>
        <v/>
      </c>
      <c r="J46" s="69" t="str">
        <f t="shared" si="8"/>
        <v/>
      </c>
      <c r="L46" s="96"/>
    </row>
    <row r="47" spans="2:12" hidden="1" x14ac:dyDescent="0.2">
      <c r="B47" s="85" t="str">
        <f>+IF(査定表!A39=0,"",査定表!A39)</f>
        <v/>
      </c>
      <c r="C47" s="69" t="str">
        <f t="shared" si="9"/>
        <v/>
      </c>
      <c r="D47" s="70" t="str">
        <f t="shared" si="10"/>
        <v/>
      </c>
      <c r="E47" s="70" t="str">
        <f t="shared" si="11"/>
        <v/>
      </c>
      <c r="F47" s="258" t="str">
        <f>IF(査定表!E39=0,"",査定表!E39)</f>
        <v/>
      </c>
      <c r="G47" s="69" t="str">
        <f t="shared" si="7"/>
        <v/>
      </c>
      <c r="J47" s="69" t="str">
        <f t="shared" si="8"/>
        <v/>
      </c>
      <c r="L47" s="96"/>
    </row>
    <row r="48" spans="2:12" hidden="1" x14ac:dyDescent="0.2">
      <c r="B48" s="85" t="str">
        <f>+IF(査定表!A40=0,"",査定表!A40)</f>
        <v/>
      </c>
      <c r="C48" s="69" t="str">
        <f t="shared" si="9"/>
        <v/>
      </c>
      <c r="D48" s="70" t="str">
        <f t="shared" si="10"/>
        <v/>
      </c>
      <c r="E48" s="70" t="str">
        <f t="shared" si="11"/>
        <v/>
      </c>
      <c r="F48" s="258" t="str">
        <f>IF(査定表!E40=0,"",査定表!E40)</f>
        <v/>
      </c>
      <c r="G48" s="69" t="str">
        <f t="shared" si="7"/>
        <v/>
      </c>
      <c r="J48" s="69" t="str">
        <f t="shared" si="8"/>
        <v/>
      </c>
      <c r="L48" s="96"/>
    </row>
    <row r="49" spans="2:12" hidden="1" x14ac:dyDescent="0.2">
      <c r="B49" s="85" t="str">
        <f>+IF(査定表!A41=0,"",査定表!A41)</f>
        <v/>
      </c>
      <c r="C49" s="69" t="str">
        <f t="shared" si="9"/>
        <v/>
      </c>
      <c r="D49" s="70" t="str">
        <f t="shared" si="10"/>
        <v/>
      </c>
      <c r="E49" s="70" t="str">
        <f t="shared" si="11"/>
        <v/>
      </c>
      <c r="F49" s="258" t="str">
        <f>IF(査定表!E41=0,"",査定表!E41)</f>
        <v/>
      </c>
      <c r="G49" s="69" t="str">
        <f t="shared" si="7"/>
        <v/>
      </c>
      <c r="J49" s="69" t="str">
        <f t="shared" si="8"/>
        <v/>
      </c>
      <c r="L49" s="96"/>
    </row>
    <row r="50" spans="2:12" hidden="1" x14ac:dyDescent="0.2">
      <c r="B50" s="85" t="str">
        <f>+IF(査定表!A42=0,"",査定表!A42)</f>
        <v/>
      </c>
      <c r="C50" s="69" t="str">
        <f t="shared" si="9"/>
        <v/>
      </c>
      <c r="D50" s="70" t="str">
        <f t="shared" si="10"/>
        <v/>
      </c>
      <c r="E50" s="70" t="str">
        <f t="shared" si="11"/>
        <v/>
      </c>
      <c r="F50" s="258" t="str">
        <f>IF(査定表!E42=0,"",査定表!E42)</f>
        <v/>
      </c>
      <c r="G50" s="69" t="str">
        <f t="shared" si="7"/>
        <v/>
      </c>
      <c r="J50" s="69" t="str">
        <f t="shared" si="8"/>
        <v/>
      </c>
      <c r="L50" s="96"/>
    </row>
    <row r="51" spans="2:12" hidden="1" x14ac:dyDescent="0.2">
      <c r="B51" s="85" t="str">
        <f>+IF(査定表!A43=0,"",査定表!A43)</f>
        <v/>
      </c>
      <c r="C51" s="69" t="str">
        <f t="shared" si="9"/>
        <v/>
      </c>
      <c r="D51" s="70" t="str">
        <f t="shared" si="10"/>
        <v/>
      </c>
      <c r="E51" s="70" t="str">
        <f t="shared" si="11"/>
        <v/>
      </c>
      <c r="F51" s="258" t="str">
        <f>IF(査定表!E43=0,"",査定表!E43)</f>
        <v/>
      </c>
      <c r="G51" s="69" t="str">
        <f t="shared" si="7"/>
        <v/>
      </c>
      <c r="J51" s="69" t="str">
        <f t="shared" si="8"/>
        <v/>
      </c>
      <c r="L51" s="96"/>
    </row>
    <row r="52" spans="2:12" hidden="1" x14ac:dyDescent="0.2">
      <c r="B52" s="85" t="str">
        <f>+IF(査定表!A44=0,"",査定表!A44)</f>
        <v/>
      </c>
      <c r="C52" s="69" t="str">
        <f t="shared" si="9"/>
        <v/>
      </c>
      <c r="D52" s="70" t="str">
        <f t="shared" si="10"/>
        <v/>
      </c>
      <c r="E52" s="70" t="str">
        <f t="shared" si="11"/>
        <v/>
      </c>
      <c r="F52" s="258" t="str">
        <f>IF(査定表!E44=0,"",査定表!E44)</f>
        <v/>
      </c>
      <c r="G52" s="69" t="str">
        <f t="shared" si="7"/>
        <v/>
      </c>
      <c r="J52" s="69" t="str">
        <f t="shared" si="8"/>
        <v/>
      </c>
      <c r="L52" s="96"/>
    </row>
    <row r="53" spans="2:12" hidden="1" x14ac:dyDescent="0.2">
      <c r="B53" s="85" t="str">
        <f>+IF(査定表!A45=0,"",査定表!A45)</f>
        <v/>
      </c>
      <c r="C53" s="69" t="str">
        <f t="shared" si="9"/>
        <v/>
      </c>
      <c r="D53" s="70" t="str">
        <f t="shared" si="10"/>
        <v/>
      </c>
      <c r="E53" s="70" t="str">
        <f t="shared" si="11"/>
        <v/>
      </c>
      <c r="F53" s="258" t="str">
        <f>IF(査定表!E45=0,"",査定表!E45)</f>
        <v/>
      </c>
      <c r="G53" s="69" t="str">
        <f t="shared" si="7"/>
        <v/>
      </c>
      <c r="J53" s="69" t="str">
        <f t="shared" si="8"/>
        <v/>
      </c>
      <c r="L53" s="96"/>
    </row>
    <row r="54" spans="2:12" hidden="1" x14ac:dyDescent="0.2">
      <c r="B54" s="85" t="str">
        <f>+IF(査定表!A46=0,"",査定表!A46)</f>
        <v/>
      </c>
      <c r="C54" s="69" t="str">
        <f t="shared" si="9"/>
        <v/>
      </c>
      <c r="D54" s="70" t="str">
        <f t="shared" si="10"/>
        <v/>
      </c>
      <c r="E54" s="70" t="str">
        <f t="shared" si="11"/>
        <v/>
      </c>
      <c r="F54" s="258" t="str">
        <f>IF(査定表!E46=0,"",査定表!E46)</f>
        <v/>
      </c>
      <c r="G54" s="69" t="str">
        <f t="shared" si="7"/>
        <v/>
      </c>
      <c r="J54" s="69" t="str">
        <f t="shared" si="8"/>
        <v/>
      </c>
      <c r="L54" s="96"/>
    </row>
    <row r="55" spans="2:12" hidden="1" x14ac:dyDescent="0.2">
      <c r="B55" s="85" t="str">
        <f>+IF(査定表!A47=0,"",査定表!A47)</f>
        <v/>
      </c>
      <c r="C55" s="69" t="str">
        <f t="shared" si="9"/>
        <v/>
      </c>
      <c r="D55" s="70" t="str">
        <f t="shared" si="10"/>
        <v/>
      </c>
      <c r="E55" s="70" t="str">
        <f t="shared" si="11"/>
        <v/>
      </c>
      <c r="F55" s="258" t="str">
        <f>IF(査定表!E47=0,"",査定表!E47)</f>
        <v/>
      </c>
      <c r="G55" s="69" t="str">
        <f t="shared" si="7"/>
        <v/>
      </c>
      <c r="J55" s="69" t="str">
        <f t="shared" si="8"/>
        <v/>
      </c>
      <c r="L55" s="96"/>
    </row>
    <row r="56" spans="2:12" hidden="1" x14ac:dyDescent="0.2">
      <c r="B56" s="85" t="str">
        <f>+IF(査定表!A48=0,"",査定表!A48)</f>
        <v/>
      </c>
      <c r="C56" s="69" t="str">
        <f t="shared" si="9"/>
        <v/>
      </c>
      <c r="D56" s="70" t="str">
        <f t="shared" si="10"/>
        <v/>
      </c>
      <c r="E56" s="70" t="str">
        <f t="shared" si="11"/>
        <v/>
      </c>
      <c r="F56" s="258" t="str">
        <f>IF(査定表!E48=0,"",査定表!E48)</f>
        <v/>
      </c>
      <c r="G56" s="69" t="str">
        <f t="shared" si="7"/>
        <v/>
      </c>
      <c r="J56" s="69" t="str">
        <f t="shared" si="8"/>
        <v/>
      </c>
      <c r="L56" s="96"/>
    </row>
    <row r="57" spans="2:12" hidden="1" x14ac:dyDescent="0.2">
      <c r="B57" s="85" t="str">
        <f>+IF(査定表!A49=0,"",査定表!A49)</f>
        <v/>
      </c>
      <c r="C57" s="69" t="str">
        <f t="shared" si="9"/>
        <v/>
      </c>
      <c r="D57" s="70" t="str">
        <f t="shared" si="10"/>
        <v/>
      </c>
      <c r="E57" s="70" t="str">
        <f t="shared" si="11"/>
        <v/>
      </c>
      <c r="F57" s="258" t="str">
        <f>IF(査定表!E49=0,"",査定表!E49)</f>
        <v/>
      </c>
      <c r="G57" s="69" t="str">
        <f t="shared" si="7"/>
        <v/>
      </c>
      <c r="J57" s="69" t="str">
        <f t="shared" si="8"/>
        <v/>
      </c>
      <c r="L57" s="96"/>
    </row>
    <row r="58" spans="2:12" hidden="1" x14ac:dyDescent="0.2">
      <c r="B58" s="85" t="str">
        <f>+IF(査定表!A50=0,"",査定表!A50)</f>
        <v/>
      </c>
      <c r="C58" s="69" t="str">
        <f t="shared" si="9"/>
        <v/>
      </c>
      <c r="D58" s="70" t="str">
        <f t="shared" si="10"/>
        <v/>
      </c>
      <c r="E58" s="70" t="str">
        <f t="shared" si="11"/>
        <v/>
      </c>
      <c r="F58" s="258" t="str">
        <f>IF(査定表!E50=0,"",査定表!E50)</f>
        <v/>
      </c>
      <c r="G58" s="69" t="str">
        <f t="shared" si="7"/>
        <v/>
      </c>
      <c r="J58" s="69" t="str">
        <f t="shared" si="8"/>
        <v/>
      </c>
      <c r="L58" s="96"/>
    </row>
    <row r="59" spans="2:12" x14ac:dyDescent="0.2">
      <c r="B59" s="84" t="s">
        <v>85</v>
      </c>
      <c r="C59" s="69" t="str">
        <f t="shared" ref="C59:C153" si="12">IF(D59="","","図面・仕様書どおり")</f>
        <v/>
      </c>
      <c r="D59" s="70" t="str">
        <f t="shared" ref="D59:D153" si="13">IF(E59="","","1")</f>
        <v/>
      </c>
      <c r="E59" s="70"/>
      <c r="F59" s="259">
        <f>SUM(F18:F58)</f>
        <v>16000000</v>
      </c>
      <c r="G59" s="69"/>
      <c r="J59" s="69"/>
      <c r="L59" s="96"/>
    </row>
    <row r="60" spans="2:12" x14ac:dyDescent="0.2">
      <c r="B60" s="83" t="s">
        <v>83</v>
      </c>
      <c r="C60" s="69"/>
      <c r="D60" s="70" t="str">
        <f t="shared" si="13"/>
        <v>1</v>
      </c>
      <c r="E60" s="70" t="str">
        <f>IF(F60="","","式")</f>
        <v>式</v>
      </c>
      <c r="F60" s="258">
        <f>INT(F59*入力表!$D$1953)</f>
        <v>1600000</v>
      </c>
      <c r="G60" s="69"/>
      <c r="J60" s="69"/>
      <c r="L60" s="96"/>
    </row>
    <row r="61" spans="2:12" x14ac:dyDescent="0.2">
      <c r="B61" s="83" t="s">
        <v>18</v>
      </c>
      <c r="C61" s="69" t="str">
        <f t="shared" si="12"/>
        <v/>
      </c>
      <c r="D61" s="70" t="str">
        <f t="shared" si="13"/>
        <v/>
      </c>
      <c r="E61" s="70"/>
      <c r="F61" s="258">
        <f>+SUM(F59:F60)</f>
        <v>17600000</v>
      </c>
      <c r="G61" s="69"/>
      <c r="J61" s="69"/>
      <c r="L61" s="96"/>
    </row>
    <row r="62" spans="2:12" x14ac:dyDescent="0.2">
      <c r="B62" s="83"/>
      <c r="C62" s="69" t="str">
        <f t="shared" si="12"/>
        <v/>
      </c>
      <c r="D62" s="70" t="str">
        <f t="shared" si="13"/>
        <v/>
      </c>
      <c r="E62" s="70" t="str">
        <f t="shared" ref="E62:E104" si="14">IF(F62="","","式")</f>
        <v/>
      </c>
      <c r="F62" s="258"/>
      <c r="G62" s="69" t="str">
        <f t="shared" ref="G62:G104" si="15">IF(C62="","","諸経費共")</f>
        <v/>
      </c>
      <c r="J62" s="69" t="str">
        <f t="shared" ref="J62:J104" si="16">IF(F62="","","諸経費共")</f>
        <v/>
      </c>
      <c r="L62" s="96"/>
    </row>
    <row r="63" spans="2:12" x14ac:dyDescent="0.2">
      <c r="B63" s="85" t="str">
        <f>+IF(査定表!A51=0,"",査定表!A51)</f>
        <v>設計企画の部</v>
      </c>
      <c r="C63" s="69" t="str">
        <f t="shared" ref="C63" si="17">IF(D63="","","図面・仕様書どおり")</f>
        <v/>
      </c>
      <c r="D63" s="70" t="str">
        <f t="shared" ref="D63" si="18">IF(E63="","","1")</f>
        <v/>
      </c>
      <c r="E63" s="70" t="str">
        <f t="shared" si="14"/>
        <v/>
      </c>
      <c r="F63" s="258" t="str">
        <f>IF(査定表!E51=0,"",査定表!E51)</f>
        <v/>
      </c>
      <c r="G63" s="69" t="str">
        <f t="shared" si="15"/>
        <v/>
      </c>
      <c r="J63" s="69" t="str">
        <f t="shared" si="16"/>
        <v/>
      </c>
      <c r="L63" s="96"/>
    </row>
    <row r="64" spans="2:12" x14ac:dyDescent="0.2">
      <c r="B64" s="264" t="str">
        <f>+IF(査定表!A52=0,"",査定表!A52)</f>
        <v>1号線本町駅</v>
      </c>
      <c r="C64" s="69" t="str">
        <f t="shared" si="12"/>
        <v>図面・仕様書どおり</v>
      </c>
      <c r="D64" s="70" t="str">
        <f t="shared" si="13"/>
        <v>1</v>
      </c>
      <c r="E64" s="70" t="str">
        <f t="shared" si="14"/>
        <v>式</v>
      </c>
      <c r="F64" s="258">
        <f>IF(査定表!E52=0,"",査定表!E52)</f>
        <v>4000000</v>
      </c>
      <c r="G64" s="69" t="str">
        <f t="shared" si="15"/>
        <v>諸経費共</v>
      </c>
      <c r="J64" s="69" t="str">
        <f t="shared" si="16"/>
        <v>諸経費共</v>
      </c>
      <c r="L64" s="96"/>
    </row>
    <row r="65" spans="2:12" x14ac:dyDescent="0.2">
      <c r="B65" s="264" t="str">
        <f>+IF(査定表!A53=0,"",査定表!A53)</f>
        <v>4号線本町駅</v>
      </c>
      <c r="C65" s="69" t="str">
        <f t="shared" ref="C65:C104" si="19">IF(D65="","","図面・仕様書どおり")</f>
        <v>図面・仕様書どおり</v>
      </c>
      <c r="D65" s="70" t="str">
        <f t="shared" ref="D65:D104" si="20">IF(E65="","","1")</f>
        <v>1</v>
      </c>
      <c r="E65" s="70" t="str">
        <f t="shared" si="14"/>
        <v>式</v>
      </c>
      <c r="F65" s="258">
        <f>IF(査定表!E53=0,"",査定表!E53)</f>
        <v>4000000</v>
      </c>
      <c r="G65" s="69" t="str">
        <f t="shared" si="15"/>
        <v>諸経費共</v>
      </c>
      <c r="J65" s="69" t="str">
        <f t="shared" si="16"/>
        <v>諸経費共</v>
      </c>
      <c r="L65" s="96"/>
    </row>
    <row r="66" spans="2:12" hidden="1" x14ac:dyDescent="0.2">
      <c r="B66" s="85" t="str">
        <f>+IF(査定表!A54=0,"",査定表!A54)</f>
        <v/>
      </c>
      <c r="C66" s="69" t="str">
        <f t="shared" si="19"/>
        <v/>
      </c>
      <c r="D66" s="70" t="str">
        <f t="shared" si="20"/>
        <v/>
      </c>
      <c r="E66" s="70" t="str">
        <f t="shared" si="14"/>
        <v/>
      </c>
      <c r="F66" s="258" t="str">
        <f>IF(査定表!E54=0,"",査定表!E54)</f>
        <v/>
      </c>
      <c r="G66" s="69" t="str">
        <f t="shared" si="15"/>
        <v/>
      </c>
      <c r="J66" s="69" t="str">
        <f t="shared" si="16"/>
        <v/>
      </c>
      <c r="L66" s="96"/>
    </row>
    <row r="67" spans="2:12" hidden="1" x14ac:dyDescent="0.2">
      <c r="B67" s="85" t="str">
        <f>+IF(査定表!A55=0,"",査定表!A55)</f>
        <v/>
      </c>
      <c r="C67" s="69" t="str">
        <f t="shared" si="19"/>
        <v/>
      </c>
      <c r="D67" s="70" t="str">
        <f t="shared" si="20"/>
        <v/>
      </c>
      <c r="E67" s="70" t="str">
        <f t="shared" si="14"/>
        <v/>
      </c>
      <c r="F67" s="258" t="str">
        <f>IF(査定表!E55=0,"",査定表!E55)</f>
        <v/>
      </c>
      <c r="G67" s="69" t="str">
        <f t="shared" si="15"/>
        <v/>
      </c>
      <c r="J67" s="69" t="str">
        <f t="shared" si="16"/>
        <v/>
      </c>
      <c r="L67" s="96"/>
    </row>
    <row r="68" spans="2:12" hidden="1" x14ac:dyDescent="0.2">
      <c r="B68" s="85" t="str">
        <f>+IF(査定表!A56=0,"",査定表!A56)</f>
        <v/>
      </c>
      <c r="C68" s="69" t="str">
        <f t="shared" si="19"/>
        <v/>
      </c>
      <c r="D68" s="70" t="str">
        <f t="shared" si="20"/>
        <v/>
      </c>
      <c r="E68" s="70" t="str">
        <f t="shared" si="14"/>
        <v/>
      </c>
      <c r="F68" s="258" t="str">
        <f>IF(査定表!E56=0,"",査定表!E56)</f>
        <v/>
      </c>
      <c r="G68" s="69" t="str">
        <f t="shared" si="15"/>
        <v/>
      </c>
      <c r="J68" s="69" t="str">
        <f t="shared" si="16"/>
        <v/>
      </c>
      <c r="L68" s="96"/>
    </row>
    <row r="69" spans="2:12" hidden="1" x14ac:dyDescent="0.2">
      <c r="B69" s="85" t="str">
        <f>+IF(査定表!A57=0,"",査定表!A57)</f>
        <v/>
      </c>
      <c r="C69" s="69" t="str">
        <f t="shared" si="19"/>
        <v/>
      </c>
      <c r="D69" s="70" t="str">
        <f t="shared" si="20"/>
        <v/>
      </c>
      <c r="E69" s="70" t="str">
        <f t="shared" si="14"/>
        <v/>
      </c>
      <c r="F69" s="258" t="str">
        <f>IF(査定表!E57=0,"",査定表!E57)</f>
        <v/>
      </c>
      <c r="G69" s="69" t="str">
        <f t="shared" si="15"/>
        <v/>
      </c>
      <c r="J69" s="69" t="str">
        <f t="shared" si="16"/>
        <v/>
      </c>
      <c r="L69" s="96"/>
    </row>
    <row r="70" spans="2:12" hidden="1" x14ac:dyDescent="0.2">
      <c r="B70" s="85" t="str">
        <f>+IF(査定表!A58=0,"",査定表!A58)</f>
        <v/>
      </c>
      <c r="C70" s="69" t="str">
        <f t="shared" si="19"/>
        <v/>
      </c>
      <c r="D70" s="70" t="str">
        <f t="shared" si="20"/>
        <v/>
      </c>
      <c r="E70" s="70" t="str">
        <f t="shared" si="14"/>
        <v/>
      </c>
      <c r="F70" s="258" t="str">
        <f>IF(査定表!E58=0,"",査定表!E58)</f>
        <v/>
      </c>
      <c r="G70" s="69" t="str">
        <f t="shared" si="15"/>
        <v/>
      </c>
      <c r="J70" s="69" t="str">
        <f t="shared" si="16"/>
        <v/>
      </c>
      <c r="L70" s="96"/>
    </row>
    <row r="71" spans="2:12" hidden="1" x14ac:dyDescent="0.2">
      <c r="B71" s="85" t="str">
        <f>+IF(査定表!A59=0,"",査定表!A59)</f>
        <v/>
      </c>
      <c r="C71" s="69" t="str">
        <f t="shared" si="19"/>
        <v/>
      </c>
      <c r="D71" s="70" t="str">
        <f t="shared" si="20"/>
        <v/>
      </c>
      <c r="E71" s="70" t="str">
        <f t="shared" si="14"/>
        <v/>
      </c>
      <c r="F71" s="258" t="str">
        <f>IF(査定表!E59=0,"",査定表!E59)</f>
        <v/>
      </c>
      <c r="G71" s="69" t="str">
        <f t="shared" si="15"/>
        <v/>
      </c>
      <c r="J71" s="69" t="str">
        <f t="shared" si="16"/>
        <v/>
      </c>
      <c r="L71" s="96"/>
    </row>
    <row r="72" spans="2:12" hidden="1" x14ac:dyDescent="0.2">
      <c r="B72" s="85" t="str">
        <f>+IF(査定表!A60=0,"",査定表!A60)</f>
        <v/>
      </c>
      <c r="C72" s="69" t="str">
        <f t="shared" si="19"/>
        <v/>
      </c>
      <c r="D72" s="70" t="str">
        <f t="shared" si="20"/>
        <v/>
      </c>
      <c r="E72" s="70" t="str">
        <f t="shared" si="14"/>
        <v/>
      </c>
      <c r="F72" s="258" t="str">
        <f>IF(査定表!E60=0,"",査定表!E60)</f>
        <v/>
      </c>
      <c r="G72" s="69" t="str">
        <f t="shared" si="15"/>
        <v/>
      </c>
      <c r="J72" s="69" t="str">
        <f t="shared" si="16"/>
        <v/>
      </c>
      <c r="L72" s="96"/>
    </row>
    <row r="73" spans="2:12" hidden="1" x14ac:dyDescent="0.2">
      <c r="B73" s="85" t="str">
        <f>+IF(査定表!A61=0,"",査定表!A61)</f>
        <v/>
      </c>
      <c r="C73" s="69" t="str">
        <f t="shared" si="19"/>
        <v/>
      </c>
      <c r="D73" s="70" t="str">
        <f t="shared" si="20"/>
        <v/>
      </c>
      <c r="E73" s="70" t="str">
        <f t="shared" si="14"/>
        <v/>
      </c>
      <c r="F73" s="258" t="str">
        <f>IF(査定表!E61=0,"",査定表!E61)</f>
        <v/>
      </c>
      <c r="G73" s="69" t="str">
        <f t="shared" si="15"/>
        <v/>
      </c>
      <c r="J73" s="69" t="str">
        <f t="shared" si="16"/>
        <v/>
      </c>
      <c r="L73" s="96"/>
    </row>
    <row r="74" spans="2:12" hidden="1" x14ac:dyDescent="0.2">
      <c r="B74" s="85" t="str">
        <f>+IF(査定表!A62=0,"",査定表!A62)</f>
        <v/>
      </c>
      <c r="C74" s="69" t="str">
        <f t="shared" si="19"/>
        <v/>
      </c>
      <c r="D74" s="70" t="str">
        <f t="shared" si="20"/>
        <v/>
      </c>
      <c r="E74" s="70" t="str">
        <f t="shared" si="14"/>
        <v/>
      </c>
      <c r="F74" s="258" t="str">
        <f>IF(査定表!E62=0,"",査定表!E62)</f>
        <v/>
      </c>
      <c r="G74" s="69" t="str">
        <f t="shared" si="15"/>
        <v/>
      </c>
      <c r="J74" s="69" t="str">
        <f t="shared" si="16"/>
        <v/>
      </c>
      <c r="L74" s="96"/>
    </row>
    <row r="75" spans="2:12" hidden="1" x14ac:dyDescent="0.2">
      <c r="B75" s="85" t="str">
        <f>+IF(査定表!A63=0,"",査定表!A63)</f>
        <v/>
      </c>
      <c r="C75" s="69" t="str">
        <f t="shared" si="19"/>
        <v/>
      </c>
      <c r="D75" s="70" t="str">
        <f t="shared" si="20"/>
        <v/>
      </c>
      <c r="E75" s="70" t="str">
        <f t="shared" si="14"/>
        <v/>
      </c>
      <c r="F75" s="258" t="str">
        <f>IF(査定表!E63=0,"",査定表!E63)</f>
        <v/>
      </c>
      <c r="G75" s="69" t="str">
        <f t="shared" si="15"/>
        <v/>
      </c>
      <c r="J75" s="69" t="str">
        <f t="shared" si="16"/>
        <v/>
      </c>
      <c r="L75" s="96"/>
    </row>
    <row r="76" spans="2:12" hidden="1" x14ac:dyDescent="0.2">
      <c r="B76" s="85" t="str">
        <f>+IF(査定表!A64=0,"",査定表!A64)</f>
        <v/>
      </c>
      <c r="C76" s="69" t="str">
        <f t="shared" si="19"/>
        <v/>
      </c>
      <c r="D76" s="70" t="str">
        <f t="shared" si="20"/>
        <v/>
      </c>
      <c r="E76" s="70" t="str">
        <f t="shared" si="14"/>
        <v/>
      </c>
      <c r="F76" s="258" t="str">
        <f>IF(査定表!E64=0,"",査定表!E64)</f>
        <v/>
      </c>
      <c r="G76" s="69" t="str">
        <f t="shared" si="15"/>
        <v/>
      </c>
      <c r="J76" s="69" t="str">
        <f t="shared" si="16"/>
        <v/>
      </c>
      <c r="L76" s="96"/>
    </row>
    <row r="77" spans="2:12" hidden="1" x14ac:dyDescent="0.2">
      <c r="B77" s="85" t="str">
        <f>+IF(査定表!A65=0,"",査定表!A65)</f>
        <v/>
      </c>
      <c r="C77" s="69" t="str">
        <f t="shared" si="19"/>
        <v/>
      </c>
      <c r="D77" s="70" t="str">
        <f t="shared" si="20"/>
        <v/>
      </c>
      <c r="E77" s="70" t="str">
        <f t="shared" si="14"/>
        <v/>
      </c>
      <c r="F77" s="258" t="str">
        <f>IF(査定表!E65=0,"",査定表!E65)</f>
        <v/>
      </c>
      <c r="G77" s="69" t="str">
        <f t="shared" si="15"/>
        <v/>
      </c>
      <c r="J77" s="69" t="str">
        <f t="shared" si="16"/>
        <v/>
      </c>
      <c r="L77" s="96"/>
    </row>
    <row r="78" spans="2:12" hidden="1" x14ac:dyDescent="0.2">
      <c r="B78" s="85" t="str">
        <f>+IF(査定表!A66=0,"",査定表!A66)</f>
        <v/>
      </c>
      <c r="C78" s="69" t="str">
        <f t="shared" si="19"/>
        <v/>
      </c>
      <c r="D78" s="70" t="str">
        <f t="shared" si="20"/>
        <v/>
      </c>
      <c r="E78" s="70" t="str">
        <f t="shared" si="14"/>
        <v/>
      </c>
      <c r="F78" s="258" t="str">
        <f>IF(査定表!E66=0,"",査定表!E66)</f>
        <v/>
      </c>
      <c r="G78" s="69" t="str">
        <f t="shared" si="15"/>
        <v/>
      </c>
      <c r="J78" s="69" t="str">
        <f t="shared" si="16"/>
        <v/>
      </c>
      <c r="L78" s="96"/>
    </row>
    <row r="79" spans="2:12" hidden="1" x14ac:dyDescent="0.2">
      <c r="B79" s="85" t="str">
        <f>+IF(査定表!A67=0,"",査定表!A67)</f>
        <v/>
      </c>
      <c r="C79" s="69" t="str">
        <f t="shared" si="19"/>
        <v/>
      </c>
      <c r="D79" s="70" t="str">
        <f t="shared" si="20"/>
        <v/>
      </c>
      <c r="E79" s="70" t="str">
        <f t="shared" si="14"/>
        <v/>
      </c>
      <c r="F79" s="258" t="str">
        <f>IF(査定表!E67=0,"",査定表!E67)</f>
        <v/>
      </c>
      <c r="G79" s="69" t="str">
        <f t="shared" si="15"/>
        <v/>
      </c>
      <c r="J79" s="69" t="str">
        <f t="shared" si="16"/>
        <v/>
      </c>
      <c r="L79" s="96"/>
    </row>
    <row r="80" spans="2:12" hidden="1" x14ac:dyDescent="0.2">
      <c r="B80" s="85" t="str">
        <f>+IF(査定表!A68=0,"",査定表!A68)</f>
        <v/>
      </c>
      <c r="C80" s="69" t="str">
        <f t="shared" si="19"/>
        <v/>
      </c>
      <c r="D80" s="70" t="str">
        <f t="shared" si="20"/>
        <v/>
      </c>
      <c r="E80" s="70" t="str">
        <f t="shared" si="14"/>
        <v/>
      </c>
      <c r="F80" s="258" t="str">
        <f>IF(査定表!E68=0,"",査定表!E68)</f>
        <v/>
      </c>
      <c r="G80" s="69" t="str">
        <f t="shared" si="15"/>
        <v/>
      </c>
      <c r="J80" s="69" t="str">
        <f t="shared" si="16"/>
        <v/>
      </c>
      <c r="L80" s="96"/>
    </row>
    <row r="81" spans="2:12" hidden="1" x14ac:dyDescent="0.2">
      <c r="B81" s="85" t="str">
        <f>+IF(査定表!A69=0,"",査定表!A69)</f>
        <v/>
      </c>
      <c r="C81" s="69" t="str">
        <f t="shared" si="19"/>
        <v/>
      </c>
      <c r="D81" s="70" t="str">
        <f t="shared" si="20"/>
        <v/>
      </c>
      <c r="E81" s="70" t="str">
        <f t="shared" si="14"/>
        <v/>
      </c>
      <c r="F81" s="258" t="str">
        <f>IF(査定表!E69=0,"",査定表!E69)</f>
        <v/>
      </c>
      <c r="G81" s="69" t="str">
        <f t="shared" si="15"/>
        <v/>
      </c>
      <c r="J81" s="69" t="str">
        <f t="shared" si="16"/>
        <v/>
      </c>
      <c r="L81" s="96"/>
    </row>
    <row r="82" spans="2:12" hidden="1" x14ac:dyDescent="0.2">
      <c r="B82" s="85" t="str">
        <f>+IF(査定表!A70=0,"",査定表!A70)</f>
        <v/>
      </c>
      <c r="C82" s="69" t="str">
        <f t="shared" si="19"/>
        <v/>
      </c>
      <c r="D82" s="70" t="str">
        <f t="shared" si="20"/>
        <v/>
      </c>
      <c r="E82" s="70" t="str">
        <f t="shared" si="14"/>
        <v/>
      </c>
      <c r="F82" s="258" t="str">
        <f>IF(査定表!E70=0,"",査定表!E70)</f>
        <v/>
      </c>
      <c r="G82" s="69" t="str">
        <f t="shared" si="15"/>
        <v/>
      </c>
      <c r="J82" s="69" t="str">
        <f t="shared" si="16"/>
        <v/>
      </c>
      <c r="L82" s="96"/>
    </row>
    <row r="83" spans="2:12" hidden="1" x14ac:dyDescent="0.2">
      <c r="B83" s="85" t="str">
        <f>+IF(査定表!A71=0,"",査定表!A71)</f>
        <v/>
      </c>
      <c r="C83" s="69" t="str">
        <f t="shared" si="19"/>
        <v/>
      </c>
      <c r="D83" s="70" t="str">
        <f t="shared" si="20"/>
        <v/>
      </c>
      <c r="E83" s="70" t="str">
        <f t="shared" si="14"/>
        <v/>
      </c>
      <c r="F83" s="258" t="str">
        <f>IF(査定表!E71=0,"",査定表!E71)</f>
        <v/>
      </c>
      <c r="G83" s="69" t="str">
        <f t="shared" si="15"/>
        <v/>
      </c>
      <c r="J83" s="69" t="str">
        <f t="shared" si="16"/>
        <v/>
      </c>
      <c r="L83" s="96"/>
    </row>
    <row r="84" spans="2:12" hidden="1" x14ac:dyDescent="0.2">
      <c r="B84" s="85" t="str">
        <f>+IF(査定表!A72=0,"",査定表!A72)</f>
        <v/>
      </c>
      <c r="C84" s="69" t="str">
        <f t="shared" si="19"/>
        <v/>
      </c>
      <c r="D84" s="70" t="str">
        <f t="shared" si="20"/>
        <v/>
      </c>
      <c r="E84" s="70" t="str">
        <f t="shared" si="14"/>
        <v/>
      </c>
      <c r="F84" s="258" t="str">
        <f>IF(査定表!E72=0,"",査定表!E72)</f>
        <v/>
      </c>
      <c r="G84" s="69" t="str">
        <f t="shared" si="15"/>
        <v/>
      </c>
      <c r="J84" s="69" t="str">
        <f t="shared" si="16"/>
        <v/>
      </c>
      <c r="L84" s="96"/>
    </row>
    <row r="85" spans="2:12" hidden="1" x14ac:dyDescent="0.2">
      <c r="B85" s="85" t="str">
        <f>+IF(査定表!A73=0,"",査定表!A73)</f>
        <v/>
      </c>
      <c r="C85" s="69" t="str">
        <f t="shared" si="19"/>
        <v/>
      </c>
      <c r="D85" s="70" t="str">
        <f t="shared" si="20"/>
        <v/>
      </c>
      <c r="E85" s="70" t="str">
        <f t="shared" si="14"/>
        <v/>
      </c>
      <c r="F85" s="258" t="str">
        <f>IF(査定表!E73=0,"",査定表!E73)</f>
        <v/>
      </c>
      <c r="G85" s="69" t="str">
        <f t="shared" si="15"/>
        <v/>
      </c>
      <c r="J85" s="69" t="str">
        <f t="shared" si="16"/>
        <v/>
      </c>
      <c r="L85" s="96"/>
    </row>
    <row r="86" spans="2:12" hidden="1" x14ac:dyDescent="0.2">
      <c r="B86" s="85" t="str">
        <f>+IF(査定表!A74=0,"",査定表!A74)</f>
        <v/>
      </c>
      <c r="C86" s="69" t="str">
        <f t="shared" si="19"/>
        <v/>
      </c>
      <c r="D86" s="70" t="str">
        <f t="shared" si="20"/>
        <v/>
      </c>
      <c r="E86" s="70" t="str">
        <f t="shared" si="14"/>
        <v/>
      </c>
      <c r="F86" s="258" t="str">
        <f>IF(査定表!E74=0,"",査定表!E74)</f>
        <v/>
      </c>
      <c r="G86" s="69" t="str">
        <f t="shared" si="15"/>
        <v/>
      </c>
      <c r="J86" s="69" t="str">
        <f t="shared" si="16"/>
        <v/>
      </c>
      <c r="L86" s="96"/>
    </row>
    <row r="87" spans="2:12" hidden="1" x14ac:dyDescent="0.2">
      <c r="B87" s="85" t="str">
        <f>+IF(査定表!A75=0,"",査定表!A75)</f>
        <v/>
      </c>
      <c r="C87" s="69" t="str">
        <f t="shared" si="19"/>
        <v/>
      </c>
      <c r="D87" s="70" t="str">
        <f t="shared" si="20"/>
        <v/>
      </c>
      <c r="E87" s="70" t="str">
        <f t="shared" si="14"/>
        <v/>
      </c>
      <c r="F87" s="258" t="str">
        <f>IF(査定表!E75=0,"",査定表!E75)</f>
        <v/>
      </c>
      <c r="G87" s="69" t="str">
        <f t="shared" si="15"/>
        <v/>
      </c>
      <c r="J87" s="69" t="str">
        <f t="shared" si="16"/>
        <v/>
      </c>
      <c r="L87" s="96"/>
    </row>
    <row r="88" spans="2:12" hidden="1" x14ac:dyDescent="0.2">
      <c r="B88" s="85" t="str">
        <f>+IF(査定表!A76=0,"",査定表!A76)</f>
        <v/>
      </c>
      <c r="C88" s="69" t="str">
        <f t="shared" si="19"/>
        <v/>
      </c>
      <c r="D88" s="70" t="str">
        <f t="shared" si="20"/>
        <v/>
      </c>
      <c r="E88" s="70" t="str">
        <f t="shared" si="14"/>
        <v/>
      </c>
      <c r="F88" s="258" t="str">
        <f>IF(査定表!E76=0,"",査定表!E76)</f>
        <v/>
      </c>
      <c r="G88" s="69" t="str">
        <f t="shared" si="15"/>
        <v/>
      </c>
      <c r="J88" s="69" t="str">
        <f t="shared" si="16"/>
        <v/>
      </c>
      <c r="L88" s="96"/>
    </row>
    <row r="89" spans="2:12" hidden="1" x14ac:dyDescent="0.2">
      <c r="B89" s="85" t="str">
        <f>+IF(査定表!A77=0,"",査定表!A77)</f>
        <v/>
      </c>
      <c r="C89" s="69" t="str">
        <f t="shared" si="19"/>
        <v/>
      </c>
      <c r="D89" s="70" t="str">
        <f t="shared" si="20"/>
        <v/>
      </c>
      <c r="E89" s="70" t="str">
        <f t="shared" si="14"/>
        <v/>
      </c>
      <c r="F89" s="258" t="str">
        <f>IF(査定表!E77=0,"",査定表!E77)</f>
        <v/>
      </c>
      <c r="G89" s="69" t="str">
        <f t="shared" si="15"/>
        <v/>
      </c>
      <c r="J89" s="69" t="str">
        <f t="shared" si="16"/>
        <v/>
      </c>
      <c r="L89" s="96"/>
    </row>
    <row r="90" spans="2:12" hidden="1" x14ac:dyDescent="0.2">
      <c r="B90" s="85" t="str">
        <f>+IF(査定表!A78=0,"",査定表!A78)</f>
        <v/>
      </c>
      <c r="C90" s="69" t="str">
        <f t="shared" si="19"/>
        <v/>
      </c>
      <c r="D90" s="70" t="str">
        <f t="shared" si="20"/>
        <v/>
      </c>
      <c r="E90" s="70" t="str">
        <f t="shared" si="14"/>
        <v/>
      </c>
      <c r="F90" s="258" t="str">
        <f>IF(査定表!E78=0,"",査定表!E78)</f>
        <v/>
      </c>
      <c r="G90" s="69" t="str">
        <f t="shared" si="15"/>
        <v/>
      </c>
      <c r="J90" s="69" t="str">
        <f t="shared" si="16"/>
        <v/>
      </c>
      <c r="L90" s="96"/>
    </row>
    <row r="91" spans="2:12" hidden="1" x14ac:dyDescent="0.2">
      <c r="B91" s="85" t="str">
        <f>+IF(査定表!A79=0,"",査定表!A79)</f>
        <v/>
      </c>
      <c r="C91" s="69" t="str">
        <f t="shared" si="19"/>
        <v/>
      </c>
      <c r="D91" s="70" t="str">
        <f t="shared" si="20"/>
        <v/>
      </c>
      <c r="E91" s="70" t="str">
        <f t="shared" si="14"/>
        <v/>
      </c>
      <c r="F91" s="258" t="str">
        <f>IF(査定表!E79=0,"",査定表!E79)</f>
        <v/>
      </c>
      <c r="G91" s="69" t="str">
        <f t="shared" si="15"/>
        <v/>
      </c>
      <c r="J91" s="69" t="str">
        <f t="shared" si="16"/>
        <v/>
      </c>
      <c r="L91" s="96"/>
    </row>
    <row r="92" spans="2:12" hidden="1" x14ac:dyDescent="0.2">
      <c r="B92" s="85" t="str">
        <f>+IF(査定表!A80=0,"",査定表!A80)</f>
        <v/>
      </c>
      <c r="C92" s="69" t="str">
        <f t="shared" si="19"/>
        <v/>
      </c>
      <c r="D92" s="70" t="str">
        <f t="shared" si="20"/>
        <v/>
      </c>
      <c r="E92" s="70" t="str">
        <f t="shared" si="14"/>
        <v/>
      </c>
      <c r="F92" s="258" t="str">
        <f>IF(査定表!E80=0,"",査定表!E80)</f>
        <v/>
      </c>
      <c r="G92" s="69" t="str">
        <f t="shared" si="15"/>
        <v/>
      </c>
      <c r="J92" s="69" t="str">
        <f t="shared" si="16"/>
        <v/>
      </c>
      <c r="L92" s="96"/>
    </row>
    <row r="93" spans="2:12" hidden="1" x14ac:dyDescent="0.2">
      <c r="B93" s="85" t="str">
        <f>+IF(査定表!A81=0,"",査定表!A81)</f>
        <v/>
      </c>
      <c r="C93" s="69" t="str">
        <f t="shared" si="19"/>
        <v/>
      </c>
      <c r="D93" s="70" t="str">
        <f t="shared" si="20"/>
        <v/>
      </c>
      <c r="E93" s="70" t="str">
        <f t="shared" si="14"/>
        <v/>
      </c>
      <c r="F93" s="258" t="str">
        <f>IF(査定表!E81=0,"",査定表!E81)</f>
        <v/>
      </c>
      <c r="G93" s="69" t="str">
        <f t="shared" si="15"/>
        <v/>
      </c>
      <c r="J93" s="69" t="str">
        <f t="shared" si="16"/>
        <v/>
      </c>
      <c r="L93" s="96"/>
    </row>
    <row r="94" spans="2:12" hidden="1" x14ac:dyDescent="0.2">
      <c r="B94" s="85" t="str">
        <f>+IF(査定表!A82=0,"",査定表!A82)</f>
        <v/>
      </c>
      <c r="C94" s="69" t="str">
        <f t="shared" si="19"/>
        <v/>
      </c>
      <c r="D94" s="70" t="str">
        <f t="shared" si="20"/>
        <v/>
      </c>
      <c r="E94" s="70" t="str">
        <f t="shared" si="14"/>
        <v/>
      </c>
      <c r="F94" s="258" t="str">
        <f>IF(査定表!E82=0,"",査定表!E82)</f>
        <v/>
      </c>
      <c r="G94" s="69" t="str">
        <f t="shared" si="15"/>
        <v/>
      </c>
      <c r="J94" s="69" t="str">
        <f t="shared" si="16"/>
        <v/>
      </c>
      <c r="L94" s="96"/>
    </row>
    <row r="95" spans="2:12" hidden="1" x14ac:dyDescent="0.2">
      <c r="B95" s="85" t="str">
        <f>+IF(査定表!A83=0,"",査定表!A83)</f>
        <v/>
      </c>
      <c r="C95" s="69" t="str">
        <f t="shared" si="19"/>
        <v/>
      </c>
      <c r="D95" s="70" t="str">
        <f t="shared" si="20"/>
        <v/>
      </c>
      <c r="E95" s="70" t="str">
        <f t="shared" si="14"/>
        <v/>
      </c>
      <c r="F95" s="258" t="str">
        <f>IF(査定表!E83=0,"",査定表!E83)</f>
        <v/>
      </c>
      <c r="G95" s="69" t="str">
        <f t="shared" si="15"/>
        <v/>
      </c>
      <c r="J95" s="69" t="str">
        <f t="shared" si="16"/>
        <v/>
      </c>
      <c r="L95" s="96"/>
    </row>
    <row r="96" spans="2:12" hidden="1" x14ac:dyDescent="0.2">
      <c r="B96" s="85" t="str">
        <f>+IF(査定表!A84=0,"",査定表!A84)</f>
        <v/>
      </c>
      <c r="C96" s="69" t="str">
        <f t="shared" si="19"/>
        <v/>
      </c>
      <c r="D96" s="70" t="str">
        <f t="shared" si="20"/>
        <v/>
      </c>
      <c r="E96" s="70" t="str">
        <f t="shared" si="14"/>
        <v/>
      </c>
      <c r="F96" s="258" t="str">
        <f>IF(査定表!E84=0,"",査定表!E84)</f>
        <v/>
      </c>
      <c r="G96" s="69" t="str">
        <f t="shared" si="15"/>
        <v/>
      </c>
      <c r="J96" s="69" t="str">
        <f t="shared" si="16"/>
        <v/>
      </c>
      <c r="L96" s="96"/>
    </row>
    <row r="97" spans="2:12" hidden="1" x14ac:dyDescent="0.2">
      <c r="B97" s="85" t="str">
        <f>+IF(査定表!A85=0,"",査定表!A85)</f>
        <v/>
      </c>
      <c r="C97" s="69" t="str">
        <f t="shared" si="19"/>
        <v/>
      </c>
      <c r="D97" s="70" t="str">
        <f t="shared" si="20"/>
        <v/>
      </c>
      <c r="E97" s="70" t="str">
        <f t="shared" si="14"/>
        <v/>
      </c>
      <c r="F97" s="258" t="str">
        <f>IF(査定表!E85=0,"",査定表!E85)</f>
        <v/>
      </c>
      <c r="G97" s="69" t="str">
        <f t="shared" si="15"/>
        <v/>
      </c>
      <c r="J97" s="69" t="str">
        <f t="shared" si="16"/>
        <v/>
      </c>
      <c r="L97" s="96"/>
    </row>
    <row r="98" spans="2:12" hidden="1" x14ac:dyDescent="0.2">
      <c r="B98" s="85" t="str">
        <f>+IF(査定表!A86=0,"",査定表!A86)</f>
        <v/>
      </c>
      <c r="C98" s="69" t="str">
        <f t="shared" si="19"/>
        <v/>
      </c>
      <c r="D98" s="70" t="str">
        <f t="shared" si="20"/>
        <v/>
      </c>
      <c r="E98" s="70" t="str">
        <f t="shared" si="14"/>
        <v/>
      </c>
      <c r="F98" s="258" t="str">
        <f>IF(査定表!E86=0,"",査定表!E86)</f>
        <v/>
      </c>
      <c r="G98" s="69" t="str">
        <f t="shared" si="15"/>
        <v/>
      </c>
      <c r="J98" s="69" t="str">
        <f t="shared" si="16"/>
        <v/>
      </c>
      <c r="L98" s="96"/>
    </row>
    <row r="99" spans="2:12" hidden="1" x14ac:dyDescent="0.2">
      <c r="B99" s="85" t="str">
        <f>+IF(査定表!A87=0,"",査定表!A87)</f>
        <v/>
      </c>
      <c r="C99" s="69" t="str">
        <f t="shared" si="19"/>
        <v/>
      </c>
      <c r="D99" s="70" t="str">
        <f t="shared" si="20"/>
        <v/>
      </c>
      <c r="E99" s="70" t="str">
        <f t="shared" si="14"/>
        <v/>
      </c>
      <c r="F99" s="258" t="str">
        <f>IF(査定表!E87=0,"",査定表!E87)</f>
        <v/>
      </c>
      <c r="G99" s="69" t="str">
        <f t="shared" si="15"/>
        <v/>
      </c>
      <c r="J99" s="69" t="str">
        <f t="shared" si="16"/>
        <v/>
      </c>
      <c r="L99" s="96"/>
    </row>
    <row r="100" spans="2:12" hidden="1" x14ac:dyDescent="0.2">
      <c r="B100" s="85" t="str">
        <f>+IF(査定表!A88=0,"",査定表!A88)</f>
        <v/>
      </c>
      <c r="C100" s="69" t="str">
        <f t="shared" si="19"/>
        <v/>
      </c>
      <c r="D100" s="70" t="str">
        <f t="shared" si="20"/>
        <v/>
      </c>
      <c r="E100" s="70" t="str">
        <f t="shared" si="14"/>
        <v/>
      </c>
      <c r="F100" s="258" t="str">
        <f>IF(査定表!E88=0,"",査定表!E88)</f>
        <v/>
      </c>
      <c r="G100" s="69" t="str">
        <f t="shared" si="15"/>
        <v/>
      </c>
      <c r="J100" s="69" t="str">
        <f t="shared" si="16"/>
        <v/>
      </c>
      <c r="L100" s="96"/>
    </row>
    <row r="101" spans="2:12" hidden="1" x14ac:dyDescent="0.2">
      <c r="B101" s="85" t="str">
        <f>+IF(査定表!A89=0,"",査定表!A89)</f>
        <v/>
      </c>
      <c r="C101" s="69" t="str">
        <f t="shared" si="19"/>
        <v/>
      </c>
      <c r="D101" s="70" t="str">
        <f t="shared" si="20"/>
        <v/>
      </c>
      <c r="E101" s="70" t="str">
        <f t="shared" si="14"/>
        <v/>
      </c>
      <c r="F101" s="258" t="str">
        <f>IF(査定表!E89=0,"",査定表!E89)</f>
        <v/>
      </c>
      <c r="G101" s="69" t="str">
        <f t="shared" si="15"/>
        <v/>
      </c>
      <c r="J101" s="69" t="str">
        <f t="shared" si="16"/>
        <v/>
      </c>
      <c r="L101" s="96"/>
    </row>
    <row r="102" spans="2:12" hidden="1" x14ac:dyDescent="0.2">
      <c r="B102" s="85" t="str">
        <f>+IF(査定表!A90=0,"",査定表!A90)</f>
        <v/>
      </c>
      <c r="C102" s="69" t="str">
        <f t="shared" si="19"/>
        <v/>
      </c>
      <c r="D102" s="70" t="str">
        <f t="shared" si="20"/>
        <v/>
      </c>
      <c r="E102" s="70" t="str">
        <f t="shared" si="14"/>
        <v/>
      </c>
      <c r="F102" s="258" t="str">
        <f>IF(査定表!E90=0,"",査定表!E90)</f>
        <v/>
      </c>
      <c r="G102" s="69" t="str">
        <f t="shared" si="15"/>
        <v/>
      </c>
      <c r="J102" s="69" t="str">
        <f t="shared" si="16"/>
        <v/>
      </c>
      <c r="L102" s="96"/>
    </row>
    <row r="103" spans="2:12" hidden="1" x14ac:dyDescent="0.2">
      <c r="B103" s="85" t="str">
        <f>+IF(査定表!A91=0,"",査定表!A91)</f>
        <v/>
      </c>
      <c r="C103" s="69" t="str">
        <f t="shared" si="19"/>
        <v/>
      </c>
      <c r="D103" s="70" t="str">
        <f t="shared" si="20"/>
        <v/>
      </c>
      <c r="E103" s="70" t="str">
        <f t="shared" si="14"/>
        <v/>
      </c>
      <c r="F103" s="258" t="str">
        <f>IF(査定表!E91=0,"",査定表!E91)</f>
        <v/>
      </c>
      <c r="G103" s="69" t="str">
        <f t="shared" si="15"/>
        <v/>
      </c>
      <c r="J103" s="69" t="str">
        <f t="shared" si="16"/>
        <v/>
      </c>
      <c r="L103" s="96"/>
    </row>
    <row r="104" spans="2:12" hidden="1" x14ac:dyDescent="0.2">
      <c r="B104" s="85" t="str">
        <f>+IF(査定表!A92=0,"",査定表!A92)</f>
        <v/>
      </c>
      <c r="C104" s="69" t="str">
        <f t="shared" si="19"/>
        <v/>
      </c>
      <c r="D104" s="70" t="str">
        <f t="shared" si="20"/>
        <v/>
      </c>
      <c r="E104" s="70" t="str">
        <f t="shared" si="14"/>
        <v/>
      </c>
      <c r="F104" s="258" t="str">
        <f>IF(査定表!E92=0,"",査定表!E92)</f>
        <v/>
      </c>
      <c r="G104" s="69" t="str">
        <f t="shared" si="15"/>
        <v/>
      </c>
      <c r="J104" s="69" t="str">
        <f t="shared" si="16"/>
        <v/>
      </c>
      <c r="L104" s="96"/>
    </row>
    <row r="105" spans="2:12" x14ac:dyDescent="0.2">
      <c r="B105" s="84" t="s">
        <v>85</v>
      </c>
      <c r="C105" s="69" t="str">
        <f t="shared" si="12"/>
        <v/>
      </c>
      <c r="D105" s="70" t="str">
        <f t="shared" si="13"/>
        <v/>
      </c>
      <c r="E105" s="70"/>
      <c r="F105" s="259">
        <f>SUM(F64:F104)</f>
        <v>8000000</v>
      </c>
      <c r="G105" s="69"/>
      <c r="J105" s="69"/>
      <c r="L105" s="96"/>
    </row>
    <row r="106" spans="2:12" x14ac:dyDescent="0.2">
      <c r="B106" s="83" t="s">
        <v>83</v>
      </c>
      <c r="C106" s="69"/>
      <c r="D106" s="70" t="str">
        <f t="shared" si="13"/>
        <v>1</v>
      </c>
      <c r="E106" s="70" t="str">
        <f>IF(F106="","","式")</f>
        <v>式</v>
      </c>
      <c r="F106" s="258">
        <f>INT(F105*入力表!$D$1953)</f>
        <v>800000</v>
      </c>
      <c r="G106" s="69"/>
      <c r="J106" s="69"/>
      <c r="L106" s="96"/>
    </row>
    <row r="107" spans="2:12" x14ac:dyDescent="0.2">
      <c r="B107" s="83" t="s">
        <v>18</v>
      </c>
      <c r="C107" s="69" t="str">
        <f t="shared" si="12"/>
        <v/>
      </c>
      <c r="D107" s="70" t="str">
        <f t="shared" si="13"/>
        <v/>
      </c>
      <c r="E107" s="70"/>
      <c r="F107" s="258">
        <f>+SUM(F105:F106)</f>
        <v>8800000</v>
      </c>
      <c r="G107" s="69"/>
      <c r="J107" s="69"/>
      <c r="L107" s="96"/>
    </row>
    <row r="108" spans="2:12" x14ac:dyDescent="0.2">
      <c r="B108" s="83"/>
      <c r="C108" s="69"/>
      <c r="D108" s="70"/>
      <c r="E108" s="70"/>
      <c r="F108" s="258"/>
      <c r="G108" s="69"/>
      <c r="J108" s="69"/>
      <c r="L108" s="96"/>
    </row>
    <row r="109" spans="2:12" x14ac:dyDescent="0.2">
      <c r="B109" s="85" t="str">
        <f>+IF(査定表!A93=0,"",査定表!A93)</f>
        <v>設計監修の部(その1)</v>
      </c>
      <c r="C109" s="69" t="str">
        <f t="shared" ref="C109" si="21">IF(D109="","","図面・仕様書どおり")</f>
        <v/>
      </c>
      <c r="D109" s="70" t="str">
        <f t="shared" ref="D109" si="22">IF(E109="","","1")</f>
        <v/>
      </c>
      <c r="E109" s="70" t="str">
        <f>IF(F109="","","式")</f>
        <v/>
      </c>
      <c r="F109" s="258" t="str">
        <f>IF(査定表!E93=0,"",査定表!E93)</f>
        <v/>
      </c>
      <c r="G109" s="69" t="str">
        <f t="shared" ref="G109:G150" si="23">IF(C109="","","諸経費共")</f>
        <v/>
      </c>
      <c r="J109" s="69" t="str">
        <f t="shared" ref="J109:J150" si="24">IF(F109="","","諸経費共")</f>
        <v/>
      </c>
      <c r="L109" s="96"/>
    </row>
    <row r="110" spans="2:12" x14ac:dyDescent="0.2">
      <c r="B110" s="264" t="str">
        <f>+IF(査定表!A94=0,"",査定表!A94)</f>
        <v>淀屋橋駅</v>
      </c>
      <c r="C110" s="69" t="str">
        <f t="shared" si="12"/>
        <v>図面・仕様書どおり</v>
      </c>
      <c r="D110" s="70" t="str">
        <f t="shared" ref="D110" si="25">IF(E110="","","1")</f>
        <v>1</v>
      </c>
      <c r="E110" s="70" t="str">
        <f>IF(F110="","","式")</f>
        <v>式</v>
      </c>
      <c r="F110" s="258">
        <f>IF(査定表!E94=0,"",査定表!E94)</f>
        <v>2222000</v>
      </c>
      <c r="G110" s="69" t="str">
        <f t="shared" si="23"/>
        <v>諸経費共</v>
      </c>
      <c r="J110" s="69" t="str">
        <f t="shared" si="24"/>
        <v>諸経費共</v>
      </c>
      <c r="L110" s="96"/>
    </row>
    <row r="111" spans="2:12" x14ac:dyDescent="0.2">
      <c r="B111" s="264" t="str">
        <f>+IF(査定表!A95=0,"",査定表!A95)</f>
        <v>1号線天王寺駅</v>
      </c>
      <c r="C111" s="69" t="str">
        <f t="shared" si="12"/>
        <v>図面・仕様書どおり</v>
      </c>
      <c r="D111" s="70" t="str">
        <f t="shared" ref="D111:D150" si="26">IF(E111="","","1")</f>
        <v>1</v>
      </c>
      <c r="E111" s="70" t="str">
        <f t="shared" ref="E111:E150" si="27">IF(F111="","","式")</f>
        <v>式</v>
      </c>
      <c r="F111" s="258">
        <f>IF(査定表!E95=0,"",査定表!E95)</f>
        <v>2222000</v>
      </c>
      <c r="G111" s="69" t="str">
        <f t="shared" si="23"/>
        <v>諸経費共</v>
      </c>
      <c r="J111" s="69" t="str">
        <f t="shared" si="24"/>
        <v>諸経費共</v>
      </c>
      <c r="L111" s="96"/>
    </row>
    <row r="112" spans="2:12" hidden="1" x14ac:dyDescent="0.2">
      <c r="B112" s="85" t="str">
        <f>+IF(査定表!A96=0,"",査定表!A96)</f>
        <v/>
      </c>
      <c r="C112" s="69" t="str">
        <f t="shared" ref="C112:C150" si="28">IF(D112="","","図面・仕様書どおり")</f>
        <v/>
      </c>
      <c r="D112" s="70" t="str">
        <f t="shared" si="26"/>
        <v/>
      </c>
      <c r="E112" s="70" t="str">
        <f t="shared" si="27"/>
        <v/>
      </c>
      <c r="F112" s="258" t="str">
        <f>IF(査定表!E96=0,"",査定表!E96)</f>
        <v/>
      </c>
      <c r="G112" s="69" t="str">
        <f t="shared" si="23"/>
        <v/>
      </c>
      <c r="J112" s="69" t="str">
        <f t="shared" si="24"/>
        <v/>
      </c>
      <c r="L112" s="96"/>
    </row>
    <row r="113" spans="2:12" hidden="1" x14ac:dyDescent="0.2">
      <c r="B113" s="85" t="str">
        <f>+IF(査定表!A97=0,"",査定表!A97)</f>
        <v/>
      </c>
      <c r="C113" s="69" t="str">
        <f t="shared" si="28"/>
        <v/>
      </c>
      <c r="D113" s="70" t="str">
        <f t="shared" si="26"/>
        <v/>
      </c>
      <c r="E113" s="70" t="str">
        <f t="shared" si="27"/>
        <v/>
      </c>
      <c r="F113" s="258" t="str">
        <f>IF(査定表!E97=0,"",査定表!E97)</f>
        <v/>
      </c>
      <c r="G113" s="69" t="str">
        <f t="shared" si="23"/>
        <v/>
      </c>
      <c r="J113" s="69" t="str">
        <f t="shared" si="24"/>
        <v/>
      </c>
      <c r="L113" s="96"/>
    </row>
    <row r="114" spans="2:12" hidden="1" x14ac:dyDescent="0.2">
      <c r="B114" s="85" t="str">
        <f>+IF(査定表!A98=0,"",査定表!A98)</f>
        <v/>
      </c>
      <c r="C114" s="69" t="str">
        <f t="shared" si="28"/>
        <v/>
      </c>
      <c r="D114" s="70" t="str">
        <f t="shared" si="26"/>
        <v/>
      </c>
      <c r="E114" s="70" t="str">
        <f t="shared" si="27"/>
        <v/>
      </c>
      <c r="F114" s="258" t="str">
        <f>IF(査定表!E98=0,"",査定表!E98)</f>
        <v/>
      </c>
      <c r="G114" s="69" t="str">
        <f t="shared" si="23"/>
        <v/>
      </c>
      <c r="J114" s="69" t="str">
        <f t="shared" si="24"/>
        <v/>
      </c>
      <c r="L114" s="96"/>
    </row>
    <row r="115" spans="2:12" hidden="1" x14ac:dyDescent="0.2">
      <c r="B115" s="85" t="str">
        <f>+IF(査定表!A99=0,"",査定表!A99)</f>
        <v/>
      </c>
      <c r="C115" s="69" t="str">
        <f t="shared" si="28"/>
        <v/>
      </c>
      <c r="D115" s="70" t="str">
        <f t="shared" si="26"/>
        <v/>
      </c>
      <c r="E115" s="70" t="str">
        <f t="shared" si="27"/>
        <v/>
      </c>
      <c r="F115" s="258" t="str">
        <f>IF(査定表!E99=0,"",査定表!E99)</f>
        <v/>
      </c>
      <c r="G115" s="69" t="str">
        <f t="shared" si="23"/>
        <v/>
      </c>
      <c r="J115" s="69" t="str">
        <f t="shared" si="24"/>
        <v/>
      </c>
      <c r="L115" s="96"/>
    </row>
    <row r="116" spans="2:12" hidden="1" x14ac:dyDescent="0.2">
      <c r="B116" s="85" t="str">
        <f>+IF(査定表!A100=0,"",査定表!A100)</f>
        <v/>
      </c>
      <c r="C116" s="69" t="str">
        <f t="shared" si="28"/>
        <v/>
      </c>
      <c r="D116" s="70" t="str">
        <f t="shared" si="26"/>
        <v/>
      </c>
      <c r="E116" s="70" t="str">
        <f t="shared" si="27"/>
        <v/>
      </c>
      <c r="F116" s="258" t="str">
        <f>IF(査定表!E100=0,"",査定表!E100)</f>
        <v/>
      </c>
      <c r="G116" s="69" t="str">
        <f t="shared" si="23"/>
        <v/>
      </c>
      <c r="J116" s="69" t="str">
        <f t="shared" si="24"/>
        <v/>
      </c>
      <c r="L116" s="96"/>
    </row>
    <row r="117" spans="2:12" hidden="1" x14ac:dyDescent="0.2">
      <c r="B117" s="85" t="str">
        <f>+IF(査定表!A101=0,"",査定表!A101)</f>
        <v/>
      </c>
      <c r="C117" s="69" t="str">
        <f t="shared" si="28"/>
        <v/>
      </c>
      <c r="D117" s="70" t="str">
        <f t="shared" si="26"/>
        <v/>
      </c>
      <c r="E117" s="70" t="str">
        <f t="shared" si="27"/>
        <v/>
      </c>
      <c r="F117" s="258" t="str">
        <f>IF(査定表!E101=0,"",査定表!E101)</f>
        <v/>
      </c>
      <c r="G117" s="69" t="str">
        <f t="shared" si="23"/>
        <v/>
      </c>
      <c r="J117" s="69" t="str">
        <f t="shared" si="24"/>
        <v/>
      </c>
      <c r="L117" s="96"/>
    </row>
    <row r="118" spans="2:12" hidden="1" x14ac:dyDescent="0.2">
      <c r="B118" s="85" t="str">
        <f>+IF(査定表!A102=0,"",査定表!A102)</f>
        <v/>
      </c>
      <c r="C118" s="69" t="str">
        <f t="shared" si="28"/>
        <v/>
      </c>
      <c r="D118" s="70" t="str">
        <f t="shared" si="26"/>
        <v/>
      </c>
      <c r="E118" s="70" t="str">
        <f t="shared" si="27"/>
        <v/>
      </c>
      <c r="F118" s="258" t="str">
        <f>IF(査定表!E102=0,"",査定表!E102)</f>
        <v/>
      </c>
      <c r="G118" s="69" t="str">
        <f t="shared" si="23"/>
        <v/>
      </c>
      <c r="J118" s="69" t="str">
        <f t="shared" si="24"/>
        <v/>
      </c>
      <c r="L118" s="96"/>
    </row>
    <row r="119" spans="2:12" hidden="1" x14ac:dyDescent="0.2">
      <c r="B119" s="85" t="str">
        <f>+IF(査定表!A103=0,"",査定表!A103)</f>
        <v/>
      </c>
      <c r="C119" s="69" t="str">
        <f t="shared" si="28"/>
        <v/>
      </c>
      <c r="D119" s="70" t="str">
        <f t="shared" si="26"/>
        <v/>
      </c>
      <c r="E119" s="70" t="str">
        <f t="shared" si="27"/>
        <v/>
      </c>
      <c r="F119" s="258" t="str">
        <f>IF(査定表!E103=0,"",査定表!E103)</f>
        <v/>
      </c>
      <c r="G119" s="69" t="str">
        <f t="shared" si="23"/>
        <v/>
      </c>
      <c r="J119" s="69" t="str">
        <f t="shared" si="24"/>
        <v/>
      </c>
      <c r="L119" s="96"/>
    </row>
    <row r="120" spans="2:12" hidden="1" x14ac:dyDescent="0.2">
      <c r="B120" s="85" t="str">
        <f>+IF(査定表!A104=0,"",査定表!A104)</f>
        <v/>
      </c>
      <c r="C120" s="69" t="str">
        <f t="shared" si="28"/>
        <v/>
      </c>
      <c r="D120" s="70" t="str">
        <f t="shared" si="26"/>
        <v/>
      </c>
      <c r="E120" s="70" t="str">
        <f t="shared" si="27"/>
        <v/>
      </c>
      <c r="F120" s="258" t="str">
        <f>IF(査定表!E104=0,"",査定表!E104)</f>
        <v/>
      </c>
      <c r="G120" s="69" t="str">
        <f t="shared" si="23"/>
        <v/>
      </c>
      <c r="J120" s="69" t="str">
        <f t="shared" si="24"/>
        <v/>
      </c>
      <c r="L120" s="96"/>
    </row>
    <row r="121" spans="2:12" hidden="1" x14ac:dyDescent="0.2">
      <c r="B121" s="85" t="str">
        <f>+IF(査定表!A105=0,"",査定表!A105)</f>
        <v/>
      </c>
      <c r="C121" s="69" t="str">
        <f t="shared" si="28"/>
        <v/>
      </c>
      <c r="D121" s="70" t="str">
        <f t="shared" si="26"/>
        <v/>
      </c>
      <c r="E121" s="70" t="str">
        <f t="shared" si="27"/>
        <v/>
      </c>
      <c r="F121" s="258" t="str">
        <f>IF(査定表!E105=0,"",査定表!E105)</f>
        <v/>
      </c>
      <c r="G121" s="69" t="str">
        <f t="shared" si="23"/>
        <v/>
      </c>
      <c r="J121" s="69" t="str">
        <f t="shared" si="24"/>
        <v/>
      </c>
      <c r="L121" s="96"/>
    </row>
    <row r="122" spans="2:12" hidden="1" x14ac:dyDescent="0.2">
      <c r="B122" s="85" t="str">
        <f>+IF(査定表!A106=0,"",査定表!A106)</f>
        <v/>
      </c>
      <c r="C122" s="69" t="str">
        <f t="shared" si="28"/>
        <v/>
      </c>
      <c r="D122" s="70" t="str">
        <f t="shared" si="26"/>
        <v/>
      </c>
      <c r="E122" s="70" t="str">
        <f t="shared" si="27"/>
        <v/>
      </c>
      <c r="F122" s="258" t="str">
        <f>IF(査定表!E106=0,"",査定表!E106)</f>
        <v/>
      </c>
      <c r="G122" s="69" t="str">
        <f t="shared" si="23"/>
        <v/>
      </c>
      <c r="J122" s="69" t="str">
        <f t="shared" si="24"/>
        <v/>
      </c>
      <c r="L122" s="96"/>
    </row>
    <row r="123" spans="2:12" hidden="1" x14ac:dyDescent="0.2">
      <c r="B123" s="85" t="str">
        <f>+IF(査定表!A107=0,"",査定表!A107)</f>
        <v/>
      </c>
      <c r="C123" s="69" t="str">
        <f t="shared" si="28"/>
        <v/>
      </c>
      <c r="D123" s="70" t="str">
        <f t="shared" si="26"/>
        <v/>
      </c>
      <c r="E123" s="70" t="str">
        <f t="shared" si="27"/>
        <v/>
      </c>
      <c r="F123" s="258" t="str">
        <f>IF(査定表!E107=0,"",査定表!E107)</f>
        <v/>
      </c>
      <c r="G123" s="69" t="str">
        <f t="shared" si="23"/>
        <v/>
      </c>
      <c r="J123" s="69" t="str">
        <f t="shared" si="24"/>
        <v/>
      </c>
      <c r="L123" s="96"/>
    </row>
    <row r="124" spans="2:12" hidden="1" x14ac:dyDescent="0.2">
      <c r="B124" s="85" t="str">
        <f>+IF(査定表!A108=0,"",査定表!A108)</f>
        <v/>
      </c>
      <c r="C124" s="69" t="str">
        <f t="shared" si="28"/>
        <v/>
      </c>
      <c r="D124" s="70" t="str">
        <f t="shared" si="26"/>
        <v/>
      </c>
      <c r="E124" s="70" t="str">
        <f t="shared" si="27"/>
        <v/>
      </c>
      <c r="F124" s="258" t="str">
        <f>IF(査定表!E108=0,"",査定表!E108)</f>
        <v/>
      </c>
      <c r="G124" s="69" t="str">
        <f t="shared" si="23"/>
        <v/>
      </c>
      <c r="J124" s="69" t="str">
        <f t="shared" si="24"/>
        <v/>
      </c>
      <c r="L124" s="96"/>
    </row>
    <row r="125" spans="2:12" hidden="1" x14ac:dyDescent="0.2">
      <c r="B125" s="85" t="str">
        <f>+IF(査定表!A109=0,"",査定表!A109)</f>
        <v/>
      </c>
      <c r="C125" s="69" t="str">
        <f t="shared" si="28"/>
        <v/>
      </c>
      <c r="D125" s="70" t="str">
        <f t="shared" si="26"/>
        <v/>
      </c>
      <c r="E125" s="70" t="str">
        <f t="shared" si="27"/>
        <v/>
      </c>
      <c r="F125" s="258" t="str">
        <f>IF(査定表!E109=0,"",査定表!E109)</f>
        <v/>
      </c>
      <c r="G125" s="69" t="str">
        <f t="shared" si="23"/>
        <v/>
      </c>
      <c r="J125" s="69" t="str">
        <f t="shared" si="24"/>
        <v/>
      </c>
      <c r="L125" s="96"/>
    </row>
    <row r="126" spans="2:12" hidden="1" x14ac:dyDescent="0.2">
      <c r="B126" s="85" t="str">
        <f>+IF(査定表!A110=0,"",査定表!A110)</f>
        <v/>
      </c>
      <c r="C126" s="69" t="str">
        <f t="shared" si="28"/>
        <v/>
      </c>
      <c r="D126" s="70" t="str">
        <f t="shared" si="26"/>
        <v/>
      </c>
      <c r="E126" s="70" t="str">
        <f t="shared" si="27"/>
        <v/>
      </c>
      <c r="F126" s="258" t="str">
        <f>IF(査定表!E110=0,"",査定表!E110)</f>
        <v/>
      </c>
      <c r="G126" s="69" t="str">
        <f t="shared" si="23"/>
        <v/>
      </c>
      <c r="J126" s="69" t="str">
        <f t="shared" si="24"/>
        <v/>
      </c>
      <c r="L126" s="96"/>
    </row>
    <row r="127" spans="2:12" hidden="1" x14ac:dyDescent="0.2">
      <c r="B127" s="85" t="str">
        <f>+IF(査定表!A111=0,"",査定表!A111)</f>
        <v/>
      </c>
      <c r="C127" s="69" t="str">
        <f t="shared" si="28"/>
        <v/>
      </c>
      <c r="D127" s="70" t="str">
        <f t="shared" si="26"/>
        <v/>
      </c>
      <c r="E127" s="70" t="str">
        <f t="shared" si="27"/>
        <v/>
      </c>
      <c r="F127" s="258" t="str">
        <f>IF(査定表!E111=0,"",査定表!E111)</f>
        <v/>
      </c>
      <c r="G127" s="69" t="str">
        <f t="shared" si="23"/>
        <v/>
      </c>
      <c r="J127" s="69" t="str">
        <f t="shared" si="24"/>
        <v/>
      </c>
      <c r="L127" s="96"/>
    </row>
    <row r="128" spans="2:12" hidden="1" x14ac:dyDescent="0.2">
      <c r="B128" s="85" t="str">
        <f>+IF(査定表!A112=0,"",査定表!A112)</f>
        <v/>
      </c>
      <c r="C128" s="69" t="str">
        <f t="shared" si="28"/>
        <v/>
      </c>
      <c r="D128" s="70" t="str">
        <f t="shared" si="26"/>
        <v/>
      </c>
      <c r="E128" s="70" t="str">
        <f t="shared" si="27"/>
        <v/>
      </c>
      <c r="F128" s="258" t="str">
        <f>IF(査定表!E112=0,"",査定表!E112)</f>
        <v/>
      </c>
      <c r="G128" s="69" t="str">
        <f t="shared" si="23"/>
        <v/>
      </c>
      <c r="J128" s="69" t="str">
        <f t="shared" si="24"/>
        <v/>
      </c>
      <c r="L128" s="96"/>
    </row>
    <row r="129" spans="2:12" hidden="1" x14ac:dyDescent="0.2">
      <c r="B129" s="85" t="str">
        <f>+IF(査定表!A113=0,"",査定表!A113)</f>
        <v/>
      </c>
      <c r="C129" s="69" t="str">
        <f t="shared" si="28"/>
        <v/>
      </c>
      <c r="D129" s="70" t="str">
        <f t="shared" si="26"/>
        <v/>
      </c>
      <c r="E129" s="70" t="str">
        <f t="shared" si="27"/>
        <v/>
      </c>
      <c r="F129" s="258" t="str">
        <f>IF(査定表!E113=0,"",査定表!E113)</f>
        <v/>
      </c>
      <c r="G129" s="69" t="str">
        <f t="shared" si="23"/>
        <v/>
      </c>
      <c r="J129" s="69" t="str">
        <f t="shared" si="24"/>
        <v/>
      </c>
      <c r="L129" s="96"/>
    </row>
    <row r="130" spans="2:12" hidden="1" x14ac:dyDescent="0.2">
      <c r="B130" s="85" t="str">
        <f>+IF(査定表!A114=0,"",査定表!A114)</f>
        <v/>
      </c>
      <c r="C130" s="69" t="str">
        <f t="shared" si="28"/>
        <v/>
      </c>
      <c r="D130" s="70" t="str">
        <f t="shared" si="26"/>
        <v/>
      </c>
      <c r="E130" s="70" t="str">
        <f t="shared" si="27"/>
        <v/>
      </c>
      <c r="F130" s="258" t="str">
        <f>IF(査定表!E114=0,"",査定表!E114)</f>
        <v/>
      </c>
      <c r="G130" s="69" t="str">
        <f t="shared" si="23"/>
        <v/>
      </c>
      <c r="J130" s="69" t="str">
        <f t="shared" si="24"/>
        <v/>
      </c>
      <c r="L130" s="96"/>
    </row>
    <row r="131" spans="2:12" hidden="1" x14ac:dyDescent="0.2">
      <c r="B131" s="85" t="str">
        <f>+IF(査定表!A115=0,"",査定表!A115)</f>
        <v/>
      </c>
      <c r="C131" s="69" t="str">
        <f t="shared" si="28"/>
        <v/>
      </c>
      <c r="D131" s="70" t="str">
        <f t="shared" si="26"/>
        <v/>
      </c>
      <c r="E131" s="70" t="str">
        <f t="shared" si="27"/>
        <v/>
      </c>
      <c r="F131" s="258" t="str">
        <f>IF(査定表!E115=0,"",査定表!E115)</f>
        <v/>
      </c>
      <c r="G131" s="69" t="str">
        <f t="shared" si="23"/>
        <v/>
      </c>
      <c r="J131" s="69" t="str">
        <f t="shared" si="24"/>
        <v/>
      </c>
      <c r="L131" s="96"/>
    </row>
    <row r="132" spans="2:12" hidden="1" x14ac:dyDescent="0.2">
      <c r="B132" s="85" t="str">
        <f>+IF(査定表!A116=0,"",査定表!A116)</f>
        <v/>
      </c>
      <c r="C132" s="69" t="str">
        <f t="shared" si="28"/>
        <v/>
      </c>
      <c r="D132" s="70" t="str">
        <f t="shared" si="26"/>
        <v/>
      </c>
      <c r="E132" s="70" t="str">
        <f t="shared" si="27"/>
        <v/>
      </c>
      <c r="F132" s="258" t="str">
        <f>IF(査定表!E116=0,"",査定表!E116)</f>
        <v/>
      </c>
      <c r="G132" s="69" t="str">
        <f t="shared" si="23"/>
        <v/>
      </c>
      <c r="J132" s="69" t="str">
        <f t="shared" si="24"/>
        <v/>
      </c>
      <c r="L132" s="96"/>
    </row>
    <row r="133" spans="2:12" hidden="1" x14ac:dyDescent="0.2">
      <c r="B133" s="85" t="str">
        <f>+IF(査定表!A117=0,"",査定表!A117)</f>
        <v/>
      </c>
      <c r="C133" s="69" t="str">
        <f t="shared" si="28"/>
        <v/>
      </c>
      <c r="D133" s="70" t="str">
        <f t="shared" si="26"/>
        <v/>
      </c>
      <c r="E133" s="70" t="str">
        <f t="shared" si="27"/>
        <v/>
      </c>
      <c r="F133" s="258" t="str">
        <f>IF(査定表!E117=0,"",査定表!E117)</f>
        <v/>
      </c>
      <c r="G133" s="69" t="str">
        <f t="shared" si="23"/>
        <v/>
      </c>
      <c r="J133" s="69" t="str">
        <f t="shared" si="24"/>
        <v/>
      </c>
      <c r="L133" s="96"/>
    </row>
    <row r="134" spans="2:12" hidden="1" x14ac:dyDescent="0.2">
      <c r="B134" s="85" t="str">
        <f>+IF(査定表!A118=0,"",査定表!A118)</f>
        <v/>
      </c>
      <c r="C134" s="69" t="str">
        <f t="shared" si="28"/>
        <v/>
      </c>
      <c r="D134" s="70" t="str">
        <f t="shared" si="26"/>
        <v/>
      </c>
      <c r="E134" s="70" t="str">
        <f t="shared" si="27"/>
        <v/>
      </c>
      <c r="F134" s="258" t="str">
        <f>IF(査定表!E118=0,"",査定表!E118)</f>
        <v/>
      </c>
      <c r="G134" s="69" t="str">
        <f t="shared" si="23"/>
        <v/>
      </c>
      <c r="J134" s="69" t="str">
        <f t="shared" si="24"/>
        <v/>
      </c>
      <c r="L134" s="96"/>
    </row>
    <row r="135" spans="2:12" hidden="1" x14ac:dyDescent="0.2">
      <c r="B135" s="85" t="str">
        <f>+IF(査定表!A119=0,"",査定表!A119)</f>
        <v/>
      </c>
      <c r="C135" s="69" t="str">
        <f t="shared" si="28"/>
        <v/>
      </c>
      <c r="D135" s="70" t="str">
        <f t="shared" si="26"/>
        <v/>
      </c>
      <c r="E135" s="70" t="str">
        <f t="shared" si="27"/>
        <v/>
      </c>
      <c r="F135" s="258" t="str">
        <f>IF(査定表!E119=0,"",査定表!E119)</f>
        <v/>
      </c>
      <c r="G135" s="69" t="str">
        <f t="shared" si="23"/>
        <v/>
      </c>
      <c r="J135" s="69" t="str">
        <f t="shared" si="24"/>
        <v/>
      </c>
      <c r="L135" s="96"/>
    </row>
    <row r="136" spans="2:12" hidden="1" x14ac:dyDescent="0.2">
      <c r="B136" s="85" t="str">
        <f>+IF(査定表!A120=0,"",査定表!A120)</f>
        <v/>
      </c>
      <c r="C136" s="69" t="str">
        <f t="shared" si="28"/>
        <v/>
      </c>
      <c r="D136" s="70" t="str">
        <f t="shared" si="26"/>
        <v/>
      </c>
      <c r="E136" s="70" t="str">
        <f t="shared" si="27"/>
        <v/>
      </c>
      <c r="F136" s="258" t="str">
        <f>IF(査定表!E120=0,"",査定表!E120)</f>
        <v/>
      </c>
      <c r="G136" s="69" t="str">
        <f t="shared" si="23"/>
        <v/>
      </c>
      <c r="J136" s="69" t="str">
        <f t="shared" si="24"/>
        <v/>
      </c>
      <c r="L136" s="96"/>
    </row>
    <row r="137" spans="2:12" hidden="1" x14ac:dyDescent="0.2">
      <c r="B137" s="85" t="str">
        <f>+IF(査定表!A121=0,"",査定表!A121)</f>
        <v/>
      </c>
      <c r="C137" s="69" t="str">
        <f t="shared" si="28"/>
        <v/>
      </c>
      <c r="D137" s="70" t="str">
        <f t="shared" si="26"/>
        <v/>
      </c>
      <c r="E137" s="70" t="str">
        <f t="shared" si="27"/>
        <v/>
      </c>
      <c r="F137" s="258" t="str">
        <f>IF(査定表!E121=0,"",査定表!E121)</f>
        <v/>
      </c>
      <c r="G137" s="69" t="str">
        <f t="shared" si="23"/>
        <v/>
      </c>
      <c r="J137" s="69" t="str">
        <f t="shared" si="24"/>
        <v/>
      </c>
      <c r="L137" s="96"/>
    </row>
    <row r="138" spans="2:12" hidden="1" x14ac:dyDescent="0.2">
      <c r="B138" s="85" t="str">
        <f>+IF(査定表!A122=0,"",査定表!A122)</f>
        <v/>
      </c>
      <c r="C138" s="69" t="str">
        <f t="shared" si="28"/>
        <v/>
      </c>
      <c r="D138" s="70" t="str">
        <f t="shared" si="26"/>
        <v/>
      </c>
      <c r="E138" s="70" t="str">
        <f t="shared" si="27"/>
        <v/>
      </c>
      <c r="F138" s="258" t="str">
        <f>IF(査定表!E122=0,"",査定表!E122)</f>
        <v/>
      </c>
      <c r="G138" s="69" t="str">
        <f t="shared" si="23"/>
        <v/>
      </c>
      <c r="J138" s="69" t="str">
        <f t="shared" si="24"/>
        <v/>
      </c>
      <c r="L138" s="96"/>
    </row>
    <row r="139" spans="2:12" hidden="1" x14ac:dyDescent="0.2">
      <c r="B139" s="85" t="str">
        <f>+IF(査定表!A123=0,"",査定表!A123)</f>
        <v/>
      </c>
      <c r="C139" s="69" t="str">
        <f t="shared" si="28"/>
        <v/>
      </c>
      <c r="D139" s="70" t="str">
        <f t="shared" si="26"/>
        <v/>
      </c>
      <c r="E139" s="70" t="str">
        <f t="shared" si="27"/>
        <v/>
      </c>
      <c r="F139" s="258" t="str">
        <f>IF(査定表!E123=0,"",査定表!E123)</f>
        <v/>
      </c>
      <c r="G139" s="69" t="str">
        <f t="shared" si="23"/>
        <v/>
      </c>
      <c r="J139" s="69" t="str">
        <f t="shared" si="24"/>
        <v/>
      </c>
      <c r="L139" s="96"/>
    </row>
    <row r="140" spans="2:12" hidden="1" x14ac:dyDescent="0.2">
      <c r="B140" s="85" t="str">
        <f>+IF(査定表!A124=0,"",査定表!A124)</f>
        <v/>
      </c>
      <c r="C140" s="69" t="str">
        <f t="shared" si="28"/>
        <v/>
      </c>
      <c r="D140" s="70" t="str">
        <f t="shared" si="26"/>
        <v/>
      </c>
      <c r="E140" s="70" t="str">
        <f t="shared" si="27"/>
        <v/>
      </c>
      <c r="F140" s="258" t="str">
        <f>IF(査定表!E124=0,"",査定表!E124)</f>
        <v/>
      </c>
      <c r="G140" s="69" t="str">
        <f t="shared" si="23"/>
        <v/>
      </c>
      <c r="J140" s="69" t="str">
        <f t="shared" si="24"/>
        <v/>
      </c>
      <c r="L140" s="96"/>
    </row>
    <row r="141" spans="2:12" hidden="1" x14ac:dyDescent="0.2">
      <c r="B141" s="85" t="str">
        <f>+IF(査定表!A125=0,"",査定表!A125)</f>
        <v/>
      </c>
      <c r="C141" s="69" t="str">
        <f t="shared" si="28"/>
        <v/>
      </c>
      <c r="D141" s="70" t="str">
        <f t="shared" si="26"/>
        <v/>
      </c>
      <c r="E141" s="70" t="str">
        <f t="shared" si="27"/>
        <v/>
      </c>
      <c r="F141" s="258" t="str">
        <f>IF(査定表!E125=0,"",査定表!E125)</f>
        <v/>
      </c>
      <c r="G141" s="69" t="str">
        <f t="shared" si="23"/>
        <v/>
      </c>
      <c r="J141" s="69" t="str">
        <f t="shared" si="24"/>
        <v/>
      </c>
      <c r="L141" s="96"/>
    </row>
    <row r="142" spans="2:12" hidden="1" x14ac:dyDescent="0.2">
      <c r="B142" s="85" t="str">
        <f>+IF(査定表!A126=0,"",査定表!A126)</f>
        <v/>
      </c>
      <c r="C142" s="69" t="str">
        <f t="shared" si="28"/>
        <v/>
      </c>
      <c r="D142" s="70" t="str">
        <f t="shared" si="26"/>
        <v/>
      </c>
      <c r="E142" s="70" t="str">
        <f t="shared" si="27"/>
        <v/>
      </c>
      <c r="F142" s="258" t="str">
        <f>IF(査定表!E126=0,"",査定表!E126)</f>
        <v/>
      </c>
      <c r="G142" s="69" t="str">
        <f t="shared" si="23"/>
        <v/>
      </c>
      <c r="J142" s="69" t="str">
        <f t="shared" si="24"/>
        <v/>
      </c>
      <c r="L142" s="96"/>
    </row>
    <row r="143" spans="2:12" hidden="1" x14ac:dyDescent="0.2">
      <c r="B143" s="85" t="str">
        <f>+IF(査定表!A127=0,"",査定表!A127)</f>
        <v/>
      </c>
      <c r="C143" s="69" t="str">
        <f t="shared" si="28"/>
        <v/>
      </c>
      <c r="D143" s="70" t="str">
        <f t="shared" si="26"/>
        <v/>
      </c>
      <c r="E143" s="70" t="str">
        <f t="shared" si="27"/>
        <v/>
      </c>
      <c r="F143" s="258" t="str">
        <f>IF(査定表!E127=0,"",査定表!E127)</f>
        <v/>
      </c>
      <c r="G143" s="69" t="str">
        <f t="shared" si="23"/>
        <v/>
      </c>
      <c r="J143" s="69" t="str">
        <f t="shared" si="24"/>
        <v/>
      </c>
      <c r="L143" s="96"/>
    </row>
    <row r="144" spans="2:12" hidden="1" x14ac:dyDescent="0.2">
      <c r="B144" s="85" t="str">
        <f>+IF(査定表!A128=0,"",査定表!A128)</f>
        <v/>
      </c>
      <c r="C144" s="69" t="str">
        <f t="shared" si="28"/>
        <v/>
      </c>
      <c r="D144" s="70" t="str">
        <f t="shared" si="26"/>
        <v/>
      </c>
      <c r="E144" s="70" t="str">
        <f t="shared" si="27"/>
        <v/>
      </c>
      <c r="F144" s="258" t="str">
        <f>IF(査定表!E128=0,"",査定表!E128)</f>
        <v/>
      </c>
      <c r="G144" s="69" t="str">
        <f t="shared" si="23"/>
        <v/>
      </c>
      <c r="J144" s="69" t="str">
        <f t="shared" si="24"/>
        <v/>
      </c>
      <c r="L144" s="96"/>
    </row>
    <row r="145" spans="2:12" hidden="1" x14ac:dyDescent="0.2">
      <c r="B145" s="85" t="str">
        <f>+IF(査定表!A129=0,"",査定表!A129)</f>
        <v/>
      </c>
      <c r="C145" s="69" t="str">
        <f t="shared" si="28"/>
        <v/>
      </c>
      <c r="D145" s="70" t="str">
        <f t="shared" si="26"/>
        <v/>
      </c>
      <c r="E145" s="70" t="str">
        <f t="shared" si="27"/>
        <v/>
      </c>
      <c r="F145" s="258" t="str">
        <f>IF(査定表!E129=0,"",査定表!E129)</f>
        <v/>
      </c>
      <c r="G145" s="69" t="str">
        <f t="shared" si="23"/>
        <v/>
      </c>
      <c r="J145" s="69" t="str">
        <f t="shared" si="24"/>
        <v/>
      </c>
      <c r="L145" s="96"/>
    </row>
    <row r="146" spans="2:12" hidden="1" x14ac:dyDescent="0.2">
      <c r="B146" s="85" t="str">
        <f>+IF(査定表!A130=0,"",査定表!A130)</f>
        <v/>
      </c>
      <c r="C146" s="69" t="str">
        <f t="shared" si="28"/>
        <v/>
      </c>
      <c r="D146" s="70" t="str">
        <f t="shared" si="26"/>
        <v/>
      </c>
      <c r="E146" s="70" t="str">
        <f t="shared" si="27"/>
        <v/>
      </c>
      <c r="F146" s="258" t="str">
        <f>IF(査定表!E130=0,"",査定表!E130)</f>
        <v/>
      </c>
      <c r="G146" s="69" t="str">
        <f t="shared" si="23"/>
        <v/>
      </c>
      <c r="J146" s="69" t="str">
        <f t="shared" si="24"/>
        <v/>
      </c>
      <c r="L146" s="96"/>
    </row>
    <row r="147" spans="2:12" hidden="1" x14ac:dyDescent="0.2">
      <c r="B147" s="85" t="str">
        <f>+IF(査定表!A131=0,"",査定表!A131)</f>
        <v/>
      </c>
      <c r="C147" s="69" t="str">
        <f t="shared" si="28"/>
        <v/>
      </c>
      <c r="D147" s="70" t="str">
        <f t="shared" si="26"/>
        <v/>
      </c>
      <c r="E147" s="70" t="str">
        <f t="shared" si="27"/>
        <v/>
      </c>
      <c r="F147" s="258" t="str">
        <f>IF(査定表!E131=0,"",査定表!E131)</f>
        <v/>
      </c>
      <c r="G147" s="69" t="str">
        <f t="shared" si="23"/>
        <v/>
      </c>
      <c r="J147" s="69" t="str">
        <f t="shared" si="24"/>
        <v/>
      </c>
      <c r="L147" s="96"/>
    </row>
    <row r="148" spans="2:12" hidden="1" x14ac:dyDescent="0.2">
      <c r="B148" s="85" t="str">
        <f>+IF(査定表!A132=0,"",査定表!A132)</f>
        <v/>
      </c>
      <c r="C148" s="69" t="str">
        <f t="shared" si="28"/>
        <v/>
      </c>
      <c r="D148" s="70" t="str">
        <f t="shared" si="26"/>
        <v/>
      </c>
      <c r="E148" s="70" t="str">
        <f t="shared" si="27"/>
        <v/>
      </c>
      <c r="F148" s="258" t="str">
        <f>IF(査定表!E132=0,"",査定表!E132)</f>
        <v/>
      </c>
      <c r="G148" s="69" t="str">
        <f t="shared" si="23"/>
        <v/>
      </c>
      <c r="J148" s="69" t="str">
        <f t="shared" si="24"/>
        <v/>
      </c>
      <c r="L148" s="96"/>
    </row>
    <row r="149" spans="2:12" hidden="1" x14ac:dyDescent="0.2">
      <c r="B149" s="85" t="str">
        <f>+IF(査定表!A133=0,"",査定表!A133)</f>
        <v/>
      </c>
      <c r="C149" s="69" t="str">
        <f t="shared" si="28"/>
        <v/>
      </c>
      <c r="D149" s="70" t="str">
        <f t="shared" si="26"/>
        <v/>
      </c>
      <c r="E149" s="70" t="str">
        <f t="shared" si="27"/>
        <v/>
      </c>
      <c r="F149" s="258" t="str">
        <f>IF(査定表!E133=0,"",査定表!E133)</f>
        <v/>
      </c>
      <c r="G149" s="69" t="str">
        <f t="shared" si="23"/>
        <v/>
      </c>
      <c r="J149" s="69" t="str">
        <f t="shared" si="24"/>
        <v/>
      </c>
      <c r="L149" s="96"/>
    </row>
    <row r="150" spans="2:12" hidden="1" x14ac:dyDescent="0.2">
      <c r="B150" s="85" t="str">
        <f>+IF(査定表!A134=0,"",査定表!A134)</f>
        <v/>
      </c>
      <c r="C150" s="69" t="str">
        <f t="shared" si="28"/>
        <v/>
      </c>
      <c r="D150" s="70" t="str">
        <f t="shared" si="26"/>
        <v/>
      </c>
      <c r="E150" s="70" t="str">
        <f t="shared" si="27"/>
        <v/>
      </c>
      <c r="F150" s="258" t="str">
        <f>IF(査定表!E134=0,"",査定表!E134)</f>
        <v/>
      </c>
      <c r="G150" s="69" t="str">
        <f t="shared" si="23"/>
        <v/>
      </c>
      <c r="J150" s="69" t="str">
        <f t="shared" si="24"/>
        <v/>
      </c>
      <c r="L150" s="96"/>
    </row>
    <row r="151" spans="2:12" x14ac:dyDescent="0.2">
      <c r="B151" s="84" t="s">
        <v>85</v>
      </c>
      <c r="C151" s="69" t="str">
        <f t="shared" si="12"/>
        <v/>
      </c>
      <c r="D151" s="70" t="str">
        <f t="shared" si="13"/>
        <v/>
      </c>
      <c r="E151" s="70"/>
      <c r="F151" s="259">
        <f>SUM(F110:F150)</f>
        <v>4444000</v>
      </c>
      <c r="G151" s="69"/>
      <c r="J151" s="69"/>
      <c r="L151" s="96"/>
    </row>
    <row r="152" spans="2:12" x14ac:dyDescent="0.2">
      <c r="B152" s="83" t="s">
        <v>83</v>
      </c>
      <c r="C152" s="69"/>
      <c r="D152" s="70" t="str">
        <f t="shared" si="13"/>
        <v>1</v>
      </c>
      <c r="E152" s="70" t="str">
        <f>IF(F152="","","式")</f>
        <v>式</v>
      </c>
      <c r="F152" s="258">
        <f>INT(F151*入力表!$D$1953)</f>
        <v>444400</v>
      </c>
      <c r="G152" s="69"/>
      <c r="J152" s="69"/>
      <c r="L152" s="96"/>
    </row>
    <row r="153" spans="2:12" x14ac:dyDescent="0.2">
      <c r="B153" s="83" t="s">
        <v>18</v>
      </c>
      <c r="C153" s="69" t="str">
        <f t="shared" si="12"/>
        <v/>
      </c>
      <c r="D153" s="70" t="str">
        <f t="shared" si="13"/>
        <v/>
      </c>
      <c r="E153" s="70"/>
      <c r="F153" s="258">
        <f>+SUM(F151:F152)</f>
        <v>4888400</v>
      </c>
      <c r="G153" s="69"/>
      <c r="J153" s="69"/>
      <c r="L153" s="96"/>
    </row>
    <row r="154" spans="2:12" x14ac:dyDescent="0.2">
      <c r="B154" s="83"/>
      <c r="C154" s="69"/>
      <c r="D154" s="70"/>
      <c r="E154" s="70"/>
      <c r="F154" s="258"/>
      <c r="G154" s="69"/>
      <c r="J154" s="69"/>
      <c r="L154" s="96"/>
    </row>
    <row r="155" spans="2:12" x14ac:dyDescent="0.2">
      <c r="B155" s="85" t="str">
        <f>+IF(査定表!A135=0,"",査定表!A135)</f>
        <v>設計監修の部(その2)</v>
      </c>
      <c r="C155" s="69" t="str">
        <f t="shared" ref="C155:C157" si="29">IF(D155="","","図面・仕様書どおり")</f>
        <v/>
      </c>
      <c r="D155" s="70" t="str">
        <f t="shared" ref="D155" si="30">IF(E155="","","1")</f>
        <v/>
      </c>
      <c r="E155" s="70" t="str">
        <f>IF(F155="","","式")</f>
        <v/>
      </c>
      <c r="F155" s="258" t="str">
        <f>IF(査定表!E135=0,"",査定表!E135)</f>
        <v/>
      </c>
      <c r="G155" s="69" t="str">
        <f t="shared" ref="G155:G191" si="31">IF(C155="","","諸経費共")</f>
        <v/>
      </c>
      <c r="J155" s="69" t="str">
        <f t="shared" ref="J155:J191" si="32">IF(F155="","","諸経費共")</f>
        <v/>
      </c>
      <c r="L155" s="96"/>
    </row>
    <row r="156" spans="2:12" x14ac:dyDescent="0.2">
      <c r="B156" s="264" t="str">
        <f>+IF(査定表!A136=0,"",査定表!A136)</f>
        <v>4号線谷町四丁目駅</v>
      </c>
      <c r="C156" s="69" t="str">
        <f t="shared" si="29"/>
        <v>図面・仕様書どおり</v>
      </c>
      <c r="D156" s="70" t="str">
        <f t="shared" ref="D156:D191" si="33">IF(E156="","","1")</f>
        <v>1</v>
      </c>
      <c r="E156" s="70" t="str">
        <f t="shared" ref="E156:E191" si="34">IF(F156="","","式")</f>
        <v>式</v>
      </c>
      <c r="F156" s="258">
        <f>IF(査定表!E136=0,"",査定表!E136)</f>
        <v>2222000</v>
      </c>
      <c r="G156" s="69" t="str">
        <f t="shared" si="31"/>
        <v>諸経費共</v>
      </c>
      <c r="J156" s="69" t="str">
        <f t="shared" si="32"/>
        <v>諸経費共</v>
      </c>
      <c r="L156" s="96"/>
    </row>
    <row r="157" spans="2:12" x14ac:dyDescent="0.2">
      <c r="B157" s="264" t="str">
        <f>+IF(査定表!A137=0,"",査定表!A137)</f>
        <v>4号線森ノ宮駅</v>
      </c>
      <c r="C157" s="69" t="str">
        <f t="shared" si="29"/>
        <v>図面・仕様書どおり</v>
      </c>
      <c r="D157" s="70" t="str">
        <f t="shared" si="33"/>
        <v>1</v>
      </c>
      <c r="E157" s="70" t="str">
        <f t="shared" si="34"/>
        <v>式</v>
      </c>
      <c r="F157" s="258">
        <f>IF(査定表!E137=0,"",査定表!E137)</f>
        <v>2222000</v>
      </c>
      <c r="G157" s="69" t="str">
        <f t="shared" si="31"/>
        <v>諸経費共</v>
      </c>
      <c r="J157" s="69" t="str">
        <f t="shared" si="32"/>
        <v>諸経費共</v>
      </c>
      <c r="L157" s="96"/>
    </row>
    <row r="158" spans="2:12" hidden="1" x14ac:dyDescent="0.2">
      <c r="B158" s="227" t="str">
        <f>+IF(査定表!A138=0,"",査定表!A138)</f>
        <v/>
      </c>
      <c r="C158" s="69" t="str">
        <f t="shared" ref="C158:C191" si="35">IF(D158="","","図面・仕様書どおり")</f>
        <v/>
      </c>
      <c r="D158" s="70" t="str">
        <f t="shared" si="33"/>
        <v/>
      </c>
      <c r="E158" s="70" t="str">
        <f t="shared" si="34"/>
        <v/>
      </c>
      <c r="F158" s="258" t="str">
        <f>IF(査定表!E138=0,"",査定表!E138)</f>
        <v/>
      </c>
      <c r="G158" s="69" t="str">
        <f t="shared" si="31"/>
        <v/>
      </c>
      <c r="J158" s="69" t="str">
        <f t="shared" si="32"/>
        <v/>
      </c>
      <c r="L158" s="96"/>
    </row>
    <row r="159" spans="2:12" hidden="1" x14ac:dyDescent="0.2">
      <c r="B159" s="85" t="str">
        <f>+IF(査定表!A139=0,"",査定表!A139)</f>
        <v/>
      </c>
      <c r="C159" s="69" t="str">
        <f t="shared" si="35"/>
        <v/>
      </c>
      <c r="D159" s="70" t="str">
        <f t="shared" si="33"/>
        <v/>
      </c>
      <c r="E159" s="70" t="str">
        <f t="shared" si="34"/>
        <v/>
      </c>
      <c r="F159" s="258" t="str">
        <f>IF(査定表!E139=0,"",査定表!E139)</f>
        <v/>
      </c>
      <c r="G159" s="69" t="str">
        <f t="shared" si="31"/>
        <v/>
      </c>
      <c r="J159" s="69" t="str">
        <f t="shared" si="32"/>
        <v/>
      </c>
      <c r="L159" s="96"/>
    </row>
    <row r="160" spans="2:12" hidden="1" x14ac:dyDescent="0.2">
      <c r="B160" s="85" t="str">
        <f>+IF(査定表!A140=0,"",査定表!A140)</f>
        <v/>
      </c>
      <c r="C160" s="69" t="str">
        <f t="shared" si="35"/>
        <v/>
      </c>
      <c r="D160" s="70" t="str">
        <f t="shared" si="33"/>
        <v/>
      </c>
      <c r="E160" s="70" t="str">
        <f t="shared" si="34"/>
        <v/>
      </c>
      <c r="F160" s="258" t="str">
        <f>IF(査定表!E140=0,"",査定表!E140)</f>
        <v/>
      </c>
      <c r="G160" s="69" t="str">
        <f t="shared" si="31"/>
        <v/>
      </c>
      <c r="J160" s="69" t="str">
        <f t="shared" si="32"/>
        <v/>
      </c>
      <c r="L160" s="96"/>
    </row>
    <row r="161" spans="2:12" hidden="1" x14ac:dyDescent="0.2">
      <c r="B161" s="85" t="str">
        <f>+IF(査定表!A141=0,"",査定表!A141)</f>
        <v/>
      </c>
      <c r="C161" s="69" t="str">
        <f t="shared" si="35"/>
        <v/>
      </c>
      <c r="D161" s="70" t="str">
        <f t="shared" si="33"/>
        <v/>
      </c>
      <c r="E161" s="70" t="str">
        <f t="shared" si="34"/>
        <v/>
      </c>
      <c r="F161" s="258" t="str">
        <f>IF(査定表!E141=0,"",査定表!E141)</f>
        <v/>
      </c>
      <c r="G161" s="69" t="str">
        <f t="shared" si="31"/>
        <v/>
      </c>
      <c r="J161" s="69" t="str">
        <f t="shared" si="32"/>
        <v/>
      </c>
      <c r="L161" s="96"/>
    </row>
    <row r="162" spans="2:12" hidden="1" x14ac:dyDescent="0.2">
      <c r="B162" s="85" t="str">
        <f>+IF(査定表!A142=0,"",査定表!A142)</f>
        <v/>
      </c>
      <c r="C162" s="69" t="str">
        <f t="shared" si="35"/>
        <v/>
      </c>
      <c r="D162" s="70" t="str">
        <f t="shared" si="33"/>
        <v/>
      </c>
      <c r="E162" s="70" t="str">
        <f t="shared" si="34"/>
        <v/>
      </c>
      <c r="F162" s="258" t="str">
        <f>IF(査定表!E142=0,"",査定表!E142)</f>
        <v/>
      </c>
      <c r="G162" s="69" t="str">
        <f t="shared" si="31"/>
        <v/>
      </c>
      <c r="J162" s="69" t="str">
        <f t="shared" si="32"/>
        <v/>
      </c>
      <c r="L162" s="96"/>
    </row>
    <row r="163" spans="2:12" hidden="1" x14ac:dyDescent="0.2">
      <c r="B163" s="85" t="str">
        <f>+IF(査定表!A143=0,"",査定表!A143)</f>
        <v/>
      </c>
      <c r="C163" s="69" t="str">
        <f t="shared" si="35"/>
        <v/>
      </c>
      <c r="D163" s="70" t="str">
        <f t="shared" si="33"/>
        <v/>
      </c>
      <c r="E163" s="70" t="str">
        <f t="shared" si="34"/>
        <v/>
      </c>
      <c r="F163" s="258" t="str">
        <f>IF(査定表!E143=0,"",査定表!E143)</f>
        <v/>
      </c>
      <c r="G163" s="69" t="str">
        <f t="shared" si="31"/>
        <v/>
      </c>
      <c r="J163" s="69" t="str">
        <f t="shared" si="32"/>
        <v/>
      </c>
      <c r="L163" s="96"/>
    </row>
    <row r="164" spans="2:12" hidden="1" x14ac:dyDescent="0.2">
      <c r="B164" s="85" t="str">
        <f>+IF(査定表!A144=0,"",査定表!A144)</f>
        <v/>
      </c>
      <c r="C164" s="69" t="str">
        <f t="shared" si="35"/>
        <v/>
      </c>
      <c r="D164" s="70" t="str">
        <f t="shared" si="33"/>
        <v/>
      </c>
      <c r="E164" s="70" t="str">
        <f t="shared" si="34"/>
        <v/>
      </c>
      <c r="F164" s="258" t="str">
        <f>IF(査定表!E144=0,"",査定表!E144)</f>
        <v/>
      </c>
      <c r="G164" s="69" t="str">
        <f t="shared" si="31"/>
        <v/>
      </c>
      <c r="J164" s="69" t="str">
        <f t="shared" si="32"/>
        <v/>
      </c>
      <c r="L164" s="96"/>
    </row>
    <row r="165" spans="2:12" hidden="1" x14ac:dyDescent="0.2">
      <c r="B165" s="85" t="str">
        <f>+IF(査定表!A145=0,"",査定表!A145)</f>
        <v/>
      </c>
      <c r="C165" s="69" t="str">
        <f t="shared" si="35"/>
        <v/>
      </c>
      <c r="D165" s="70" t="str">
        <f t="shared" si="33"/>
        <v/>
      </c>
      <c r="E165" s="70" t="str">
        <f t="shared" si="34"/>
        <v/>
      </c>
      <c r="F165" s="258" t="str">
        <f>IF(査定表!E145=0,"",査定表!E145)</f>
        <v/>
      </c>
      <c r="G165" s="69" t="str">
        <f t="shared" si="31"/>
        <v/>
      </c>
      <c r="J165" s="69" t="str">
        <f t="shared" si="32"/>
        <v/>
      </c>
      <c r="L165" s="96"/>
    </row>
    <row r="166" spans="2:12" hidden="1" x14ac:dyDescent="0.2">
      <c r="B166" s="85" t="str">
        <f>+IF(査定表!A146=0,"",査定表!A146)</f>
        <v/>
      </c>
      <c r="C166" s="69" t="str">
        <f t="shared" si="35"/>
        <v/>
      </c>
      <c r="D166" s="70" t="str">
        <f t="shared" si="33"/>
        <v/>
      </c>
      <c r="E166" s="70" t="str">
        <f t="shared" si="34"/>
        <v/>
      </c>
      <c r="F166" s="258" t="str">
        <f>IF(査定表!E146=0,"",査定表!E146)</f>
        <v/>
      </c>
      <c r="G166" s="69" t="str">
        <f t="shared" si="31"/>
        <v/>
      </c>
      <c r="J166" s="69" t="str">
        <f t="shared" si="32"/>
        <v/>
      </c>
      <c r="L166" s="96"/>
    </row>
    <row r="167" spans="2:12" hidden="1" x14ac:dyDescent="0.2">
      <c r="B167" s="85" t="str">
        <f>+IF(査定表!A147=0,"",査定表!A147)</f>
        <v/>
      </c>
      <c r="C167" s="69" t="str">
        <f t="shared" si="35"/>
        <v/>
      </c>
      <c r="D167" s="70" t="str">
        <f t="shared" si="33"/>
        <v/>
      </c>
      <c r="E167" s="70" t="str">
        <f t="shared" si="34"/>
        <v/>
      </c>
      <c r="F167" s="258" t="str">
        <f>IF(査定表!E147=0,"",査定表!E147)</f>
        <v/>
      </c>
      <c r="G167" s="69" t="str">
        <f t="shared" si="31"/>
        <v/>
      </c>
      <c r="J167" s="69" t="str">
        <f t="shared" si="32"/>
        <v/>
      </c>
      <c r="L167" s="96"/>
    </row>
    <row r="168" spans="2:12" hidden="1" x14ac:dyDescent="0.2">
      <c r="B168" s="85" t="str">
        <f>+IF(査定表!A148=0,"",査定表!A148)</f>
        <v/>
      </c>
      <c r="C168" s="69" t="str">
        <f t="shared" si="35"/>
        <v/>
      </c>
      <c r="D168" s="70" t="str">
        <f t="shared" si="33"/>
        <v/>
      </c>
      <c r="E168" s="70" t="str">
        <f t="shared" si="34"/>
        <v/>
      </c>
      <c r="F168" s="258" t="str">
        <f>IF(査定表!E148=0,"",査定表!E148)</f>
        <v/>
      </c>
      <c r="G168" s="69" t="str">
        <f t="shared" si="31"/>
        <v/>
      </c>
      <c r="J168" s="69" t="str">
        <f t="shared" si="32"/>
        <v/>
      </c>
      <c r="L168" s="96"/>
    </row>
    <row r="169" spans="2:12" hidden="1" x14ac:dyDescent="0.2">
      <c r="B169" s="85" t="str">
        <f>+IF(査定表!A149=0,"",査定表!A149)</f>
        <v/>
      </c>
      <c r="C169" s="69" t="str">
        <f t="shared" si="35"/>
        <v/>
      </c>
      <c r="D169" s="70" t="str">
        <f t="shared" si="33"/>
        <v/>
      </c>
      <c r="E169" s="70" t="str">
        <f t="shared" si="34"/>
        <v/>
      </c>
      <c r="F169" s="258" t="str">
        <f>IF(査定表!E149=0,"",査定表!E149)</f>
        <v/>
      </c>
      <c r="G169" s="69" t="str">
        <f t="shared" si="31"/>
        <v/>
      </c>
      <c r="J169" s="69" t="str">
        <f t="shared" si="32"/>
        <v/>
      </c>
      <c r="L169" s="96"/>
    </row>
    <row r="170" spans="2:12" hidden="1" x14ac:dyDescent="0.2">
      <c r="B170" s="85" t="str">
        <f>+IF(査定表!A150=0,"",査定表!A150)</f>
        <v/>
      </c>
      <c r="C170" s="69" t="str">
        <f t="shared" si="35"/>
        <v/>
      </c>
      <c r="D170" s="70" t="str">
        <f t="shared" si="33"/>
        <v/>
      </c>
      <c r="E170" s="70" t="str">
        <f t="shared" si="34"/>
        <v/>
      </c>
      <c r="F170" s="258" t="str">
        <f>IF(査定表!E150=0,"",査定表!E150)</f>
        <v/>
      </c>
      <c r="G170" s="69" t="str">
        <f t="shared" si="31"/>
        <v/>
      </c>
      <c r="J170" s="69" t="str">
        <f t="shared" si="32"/>
        <v/>
      </c>
      <c r="L170" s="96"/>
    </row>
    <row r="171" spans="2:12" hidden="1" x14ac:dyDescent="0.2">
      <c r="B171" s="85" t="str">
        <f>+IF(査定表!A151=0,"",査定表!A151)</f>
        <v/>
      </c>
      <c r="C171" s="69" t="str">
        <f t="shared" si="35"/>
        <v/>
      </c>
      <c r="D171" s="70" t="str">
        <f t="shared" si="33"/>
        <v/>
      </c>
      <c r="E171" s="70" t="str">
        <f t="shared" si="34"/>
        <v/>
      </c>
      <c r="F171" s="258" t="str">
        <f>IF(査定表!E151=0,"",査定表!E151)</f>
        <v/>
      </c>
      <c r="G171" s="69" t="str">
        <f t="shared" si="31"/>
        <v/>
      </c>
      <c r="J171" s="69" t="str">
        <f t="shared" si="32"/>
        <v/>
      </c>
      <c r="L171" s="96"/>
    </row>
    <row r="172" spans="2:12" hidden="1" x14ac:dyDescent="0.2">
      <c r="B172" s="85" t="str">
        <f>+IF(査定表!A152=0,"",査定表!A152)</f>
        <v/>
      </c>
      <c r="C172" s="69" t="str">
        <f t="shared" si="35"/>
        <v/>
      </c>
      <c r="D172" s="70" t="str">
        <f t="shared" si="33"/>
        <v/>
      </c>
      <c r="E172" s="70" t="str">
        <f t="shared" si="34"/>
        <v/>
      </c>
      <c r="F172" s="258" t="str">
        <f>IF(査定表!E152=0,"",査定表!E152)</f>
        <v/>
      </c>
      <c r="G172" s="69" t="str">
        <f t="shared" si="31"/>
        <v/>
      </c>
      <c r="J172" s="69" t="str">
        <f t="shared" si="32"/>
        <v/>
      </c>
      <c r="L172" s="96"/>
    </row>
    <row r="173" spans="2:12" hidden="1" x14ac:dyDescent="0.2">
      <c r="B173" s="85" t="str">
        <f>+IF(査定表!A153=0,"",査定表!A153)</f>
        <v/>
      </c>
      <c r="C173" s="69" t="str">
        <f t="shared" si="35"/>
        <v/>
      </c>
      <c r="D173" s="70" t="str">
        <f t="shared" si="33"/>
        <v/>
      </c>
      <c r="E173" s="70" t="str">
        <f t="shared" si="34"/>
        <v/>
      </c>
      <c r="F173" s="258" t="str">
        <f>IF(査定表!E153=0,"",査定表!E153)</f>
        <v/>
      </c>
      <c r="G173" s="69" t="str">
        <f t="shared" si="31"/>
        <v/>
      </c>
      <c r="J173" s="69" t="str">
        <f t="shared" si="32"/>
        <v/>
      </c>
      <c r="L173" s="96"/>
    </row>
    <row r="174" spans="2:12" hidden="1" x14ac:dyDescent="0.2">
      <c r="B174" s="85" t="str">
        <f>+IF(査定表!A154=0,"",査定表!A154)</f>
        <v/>
      </c>
      <c r="C174" s="69" t="str">
        <f t="shared" si="35"/>
        <v/>
      </c>
      <c r="D174" s="70" t="str">
        <f t="shared" si="33"/>
        <v/>
      </c>
      <c r="E174" s="70" t="str">
        <f t="shared" si="34"/>
        <v/>
      </c>
      <c r="F174" s="258" t="str">
        <f>IF(査定表!E154=0,"",査定表!E154)</f>
        <v/>
      </c>
      <c r="G174" s="69" t="str">
        <f t="shared" si="31"/>
        <v/>
      </c>
      <c r="J174" s="69" t="str">
        <f t="shared" si="32"/>
        <v/>
      </c>
      <c r="L174" s="96"/>
    </row>
    <row r="175" spans="2:12" hidden="1" x14ac:dyDescent="0.2">
      <c r="B175" s="85" t="str">
        <f>+IF(査定表!A155=0,"",査定表!A155)</f>
        <v/>
      </c>
      <c r="C175" s="69" t="str">
        <f t="shared" si="35"/>
        <v/>
      </c>
      <c r="D175" s="70" t="str">
        <f t="shared" si="33"/>
        <v/>
      </c>
      <c r="E175" s="70" t="str">
        <f t="shared" si="34"/>
        <v/>
      </c>
      <c r="F175" s="258" t="str">
        <f>IF(査定表!E155=0,"",査定表!E155)</f>
        <v/>
      </c>
      <c r="G175" s="69" t="str">
        <f t="shared" si="31"/>
        <v/>
      </c>
      <c r="J175" s="69" t="str">
        <f t="shared" si="32"/>
        <v/>
      </c>
      <c r="L175" s="96"/>
    </row>
    <row r="176" spans="2:12" hidden="1" x14ac:dyDescent="0.2">
      <c r="B176" s="85" t="str">
        <f>+IF(査定表!A156=0,"",査定表!A156)</f>
        <v/>
      </c>
      <c r="C176" s="69" t="str">
        <f t="shared" si="35"/>
        <v/>
      </c>
      <c r="D176" s="70" t="str">
        <f t="shared" si="33"/>
        <v/>
      </c>
      <c r="E176" s="70" t="str">
        <f t="shared" si="34"/>
        <v/>
      </c>
      <c r="F176" s="258" t="str">
        <f>IF(査定表!E156=0,"",査定表!E156)</f>
        <v/>
      </c>
      <c r="G176" s="69" t="str">
        <f t="shared" si="31"/>
        <v/>
      </c>
      <c r="J176" s="69" t="str">
        <f t="shared" si="32"/>
        <v/>
      </c>
      <c r="L176" s="96"/>
    </row>
    <row r="177" spans="2:12" hidden="1" x14ac:dyDescent="0.2">
      <c r="B177" s="85" t="str">
        <f>+IF(査定表!A157=0,"",査定表!A157)</f>
        <v/>
      </c>
      <c r="C177" s="69" t="str">
        <f t="shared" si="35"/>
        <v/>
      </c>
      <c r="D177" s="70" t="str">
        <f t="shared" si="33"/>
        <v/>
      </c>
      <c r="E177" s="70" t="str">
        <f t="shared" si="34"/>
        <v/>
      </c>
      <c r="F177" s="258" t="str">
        <f>IF(査定表!E157=0,"",査定表!E157)</f>
        <v/>
      </c>
      <c r="G177" s="69" t="str">
        <f t="shared" si="31"/>
        <v/>
      </c>
      <c r="J177" s="69" t="str">
        <f t="shared" si="32"/>
        <v/>
      </c>
      <c r="L177" s="96"/>
    </row>
    <row r="178" spans="2:12" hidden="1" x14ac:dyDescent="0.2">
      <c r="B178" s="85" t="str">
        <f>+IF(査定表!A158=0,"",査定表!A158)</f>
        <v/>
      </c>
      <c r="C178" s="69" t="str">
        <f t="shared" si="35"/>
        <v/>
      </c>
      <c r="D178" s="70" t="str">
        <f t="shared" si="33"/>
        <v/>
      </c>
      <c r="E178" s="70" t="str">
        <f t="shared" si="34"/>
        <v/>
      </c>
      <c r="F178" s="258" t="str">
        <f>IF(査定表!E158=0,"",査定表!E158)</f>
        <v/>
      </c>
      <c r="G178" s="69" t="str">
        <f t="shared" si="31"/>
        <v/>
      </c>
      <c r="J178" s="69" t="str">
        <f t="shared" si="32"/>
        <v/>
      </c>
      <c r="L178" s="96"/>
    </row>
    <row r="179" spans="2:12" hidden="1" x14ac:dyDescent="0.2">
      <c r="B179" s="85" t="str">
        <f>+IF(査定表!A159=0,"",査定表!A159)</f>
        <v/>
      </c>
      <c r="C179" s="69" t="str">
        <f t="shared" si="35"/>
        <v/>
      </c>
      <c r="D179" s="70" t="str">
        <f t="shared" si="33"/>
        <v/>
      </c>
      <c r="E179" s="70" t="str">
        <f t="shared" si="34"/>
        <v/>
      </c>
      <c r="F179" s="258" t="str">
        <f>IF(査定表!E159=0,"",査定表!E159)</f>
        <v/>
      </c>
      <c r="G179" s="69" t="str">
        <f t="shared" si="31"/>
        <v/>
      </c>
      <c r="J179" s="69" t="str">
        <f t="shared" si="32"/>
        <v/>
      </c>
      <c r="L179" s="96"/>
    </row>
    <row r="180" spans="2:12" hidden="1" x14ac:dyDescent="0.2">
      <c r="B180" s="85" t="str">
        <f>+IF(査定表!A160=0,"",査定表!A160)</f>
        <v/>
      </c>
      <c r="C180" s="69" t="str">
        <f t="shared" si="35"/>
        <v/>
      </c>
      <c r="D180" s="70" t="str">
        <f t="shared" si="33"/>
        <v/>
      </c>
      <c r="E180" s="70" t="str">
        <f t="shared" si="34"/>
        <v/>
      </c>
      <c r="F180" s="258" t="str">
        <f>IF(査定表!E160=0,"",査定表!E160)</f>
        <v/>
      </c>
      <c r="G180" s="69" t="str">
        <f t="shared" si="31"/>
        <v/>
      </c>
      <c r="J180" s="69" t="str">
        <f t="shared" si="32"/>
        <v/>
      </c>
      <c r="L180" s="96"/>
    </row>
    <row r="181" spans="2:12" hidden="1" x14ac:dyDescent="0.2">
      <c r="B181" s="85" t="str">
        <f>+IF(査定表!A161=0,"",査定表!A161)</f>
        <v/>
      </c>
      <c r="C181" s="69" t="str">
        <f t="shared" si="35"/>
        <v/>
      </c>
      <c r="D181" s="70" t="str">
        <f t="shared" si="33"/>
        <v/>
      </c>
      <c r="E181" s="70" t="str">
        <f t="shared" si="34"/>
        <v/>
      </c>
      <c r="F181" s="258" t="str">
        <f>IF(査定表!E161=0,"",査定表!E161)</f>
        <v/>
      </c>
      <c r="G181" s="69" t="str">
        <f t="shared" si="31"/>
        <v/>
      </c>
      <c r="J181" s="69" t="str">
        <f t="shared" si="32"/>
        <v/>
      </c>
      <c r="L181" s="96"/>
    </row>
    <row r="182" spans="2:12" hidden="1" x14ac:dyDescent="0.2">
      <c r="B182" s="85" t="str">
        <f>+IF(査定表!A162=0,"",査定表!A162)</f>
        <v/>
      </c>
      <c r="C182" s="69" t="str">
        <f t="shared" si="35"/>
        <v/>
      </c>
      <c r="D182" s="70" t="str">
        <f t="shared" si="33"/>
        <v/>
      </c>
      <c r="E182" s="70" t="str">
        <f t="shared" si="34"/>
        <v/>
      </c>
      <c r="F182" s="258" t="str">
        <f>IF(査定表!E162=0,"",査定表!E162)</f>
        <v/>
      </c>
      <c r="G182" s="69" t="str">
        <f t="shared" si="31"/>
        <v/>
      </c>
      <c r="J182" s="69" t="str">
        <f t="shared" si="32"/>
        <v/>
      </c>
      <c r="L182" s="96"/>
    </row>
    <row r="183" spans="2:12" hidden="1" x14ac:dyDescent="0.2">
      <c r="B183" s="85" t="str">
        <f>+IF(査定表!A163=0,"",査定表!A163)</f>
        <v/>
      </c>
      <c r="C183" s="69" t="str">
        <f t="shared" si="35"/>
        <v/>
      </c>
      <c r="D183" s="70" t="str">
        <f t="shared" si="33"/>
        <v/>
      </c>
      <c r="E183" s="70" t="str">
        <f t="shared" si="34"/>
        <v/>
      </c>
      <c r="F183" s="258" t="str">
        <f>IF(査定表!E163=0,"",査定表!E163)</f>
        <v/>
      </c>
      <c r="G183" s="69" t="str">
        <f t="shared" si="31"/>
        <v/>
      </c>
      <c r="J183" s="69" t="str">
        <f t="shared" si="32"/>
        <v/>
      </c>
      <c r="L183" s="96"/>
    </row>
    <row r="184" spans="2:12" hidden="1" x14ac:dyDescent="0.2">
      <c r="B184" s="85" t="str">
        <f>+IF(査定表!A164=0,"",査定表!A164)</f>
        <v/>
      </c>
      <c r="C184" s="69" t="str">
        <f t="shared" si="35"/>
        <v/>
      </c>
      <c r="D184" s="70" t="str">
        <f t="shared" si="33"/>
        <v/>
      </c>
      <c r="E184" s="70" t="str">
        <f t="shared" si="34"/>
        <v/>
      </c>
      <c r="F184" s="258" t="str">
        <f>IF(査定表!E164=0,"",査定表!E164)</f>
        <v/>
      </c>
      <c r="G184" s="69" t="str">
        <f t="shared" si="31"/>
        <v/>
      </c>
      <c r="J184" s="69" t="str">
        <f t="shared" si="32"/>
        <v/>
      </c>
      <c r="L184" s="96"/>
    </row>
    <row r="185" spans="2:12" hidden="1" x14ac:dyDescent="0.2">
      <c r="B185" s="85" t="str">
        <f>+IF(査定表!A165=0,"",査定表!A165)</f>
        <v/>
      </c>
      <c r="C185" s="69" t="str">
        <f t="shared" si="35"/>
        <v/>
      </c>
      <c r="D185" s="70" t="str">
        <f t="shared" si="33"/>
        <v/>
      </c>
      <c r="E185" s="70" t="str">
        <f t="shared" si="34"/>
        <v/>
      </c>
      <c r="F185" s="258" t="str">
        <f>IF(査定表!E165=0,"",査定表!E165)</f>
        <v/>
      </c>
      <c r="G185" s="69" t="str">
        <f t="shared" si="31"/>
        <v/>
      </c>
      <c r="J185" s="69" t="str">
        <f t="shared" si="32"/>
        <v/>
      </c>
      <c r="L185" s="96"/>
    </row>
    <row r="186" spans="2:12" hidden="1" x14ac:dyDescent="0.2">
      <c r="B186" s="85" t="str">
        <f>+IF(査定表!A166=0,"",査定表!A166)</f>
        <v/>
      </c>
      <c r="C186" s="69" t="str">
        <f t="shared" si="35"/>
        <v/>
      </c>
      <c r="D186" s="70" t="str">
        <f t="shared" si="33"/>
        <v/>
      </c>
      <c r="E186" s="70" t="str">
        <f t="shared" si="34"/>
        <v/>
      </c>
      <c r="F186" s="258" t="str">
        <f>IF(査定表!E166=0,"",査定表!E166)</f>
        <v/>
      </c>
      <c r="G186" s="69" t="str">
        <f t="shared" si="31"/>
        <v/>
      </c>
      <c r="J186" s="69" t="str">
        <f t="shared" si="32"/>
        <v/>
      </c>
      <c r="L186" s="96"/>
    </row>
    <row r="187" spans="2:12" hidden="1" x14ac:dyDescent="0.2">
      <c r="B187" s="85" t="str">
        <f>+IF(査定表!A167=0,"",査定表!A167)</f>
        <v/>
      </c>
      <c r="C187" s="69" t="str">
        <f t="shared" si="35"/>
        <v/>
      </c>
      <c r="D187" s="70" t="str">
        <f t="shared" si="33"/>
        <v/>
      </c>
      <c r="E187" s="70" t="str">
        <f t="shared" si="34"/>
        <v/>
      </c>
      <c r="F187" s="258" t="str">
        <f>IF(査定表!E167=0,"",査定表!E167)</f>
        <v/>
      </c>
      <c r="G187" s="69" t="str">
        <f t="shared" si="31"/>
        <v/>
      </c>
      <c r="J187" s="69" t="str">
        <f t="shared" si="32"/>
        <v/>
      </c>
      <c r="L187" s="96"/>
    </row>
    <row r="188" spans="2:12" hidden="1" x14ac:dyDescent="0.2">
      <c r="B188" s="85" t="str">
        <f>+IF(査定表!A168=0,"",査定表!A168)</f>
        <v/>
      </c>
      <c r="C188" s="69" t="str">
        <f t="shared" si="35"/>
        <v/>
      </c>
      <c r="D188" s="70" t="str">
        <f t="shared" si="33"/>
        <v/>
      </c>
      <c r="E188" s="70" t="str">
        <f t="shared" si="34"/>
        <v/>
      </c>
      <c r="F188" s="258" t="str">
        <f>IF(査定表!E168=0,"",査定表!E168)</f>
        <v/>
      </c>
      <c r="G188" s="69" t="str">
        <f t="shared" si="31"/>
        <v/>
      </c>
      <c r="J188" s="69" t="str">
        <f t="shared" si="32"/>
        <v/>
      </c>
      <c r="L188" s="96"/>
    </row>
    <row r="189" spans="2:12" hidden="1" x14ac:dyDescent="0.2">
      <c r="B189" s="85" t="str">
        <f>+IF(査定表!A169=0,"",査定表!A169)</f>
        <v/>
      </c>
      <c r="C189" s="69" t="str">
        <f t="shared" si="35"/>
        <v/>
      </c>
      <c r="D189" s="70" t="str">
        <f t="shared" si="33"/>
        <v/>
      </c>
      <c r="E189" s="70" t="str">
        <f t="shared" si="34"/>
        <v/>
      </c>
      <c r="F189" s="258" t="str">
        <f>IF(査定表!E169=0,"",査定表!E169)</f>
        <v/>
      </c>
      <c r="G189" s="69" t="str">
        <f t="shared" si="31"/>
        <v/>
      </c>
      <c r="J189" s="69" t="str">
        <f t="shared" si="32"/>
        <v/>
      </c>
      <c r="L189" s="96"/>
    </row>
    <row r="190" spans="2:12" hidden="1" x14ac:dyDescent="0.2">
      <c r="B190" s="85" t="str">
        <f>+IF(査定表!A174=0,"",査定表!A174)</f>
        <v/>
      </c>
      <c r="C190" s="69" t="str">
        <f t="shared" si="35"/>
        <v/>
      </c>
      <c r="D190" s="70" t="str">
        <f t="shared" si="33"/>
        <v/>
      </c>
      <c r="E190" s="70" t="str">
        <f t="shared" si="34"/>
        <v/>
      </c>
      <c r="F190" s="258" t="str">
        <f>IF(査定表!E170=0,"",査定表!E170)</f>
        <v/>
      </c>
      <c r="G190" s="69" t="str">
        <f t="shared" si="31"/>
        <v/>
      </c>
      <c r="J190" s="69" t="str">
        <f t="shared" si="32"/>
        <v/>
      </c>
      <c r="L190" s="96"/>
    </row>
    <row r="191" spans="2:12" hidden="1" x14ac:dyDescent="0.2">
      <c r="B191" s="85" t="str">
        <f>+IF(査定表!A175=0,"",査定表!A175)</f>
        <v/>
      </c>
      <c r="C191" s="69" t="str">
        <f t="shared" si="35"/>
        <v/>
      </c>
      <c r="D191" s="70" t="str">
        <f t="shared" si="33"/>
        <v/>
      </c>
      <c r="E191" s="70" t="str">
        <f t="shared" si="34"/>
        <v/>
      </c>
      <c r="F191" s="258" t="str">
        <f>IF(査定表!E171=0,"",査定表!E171)</f>
        <v/>
      </c>
      <c r="G191" s="69" t="str">
        <f t="shared" si="31"/>
        <v/>
      </c>
      <c r="J191" s="69" t="str">
        <f t="shared" si="32"/>
        <v/>
      </c>
      <c r="L191" s="96"/>
    </row>
    <row r="192" spans="2:12" x14ac:dyDescent="0.2">
      <c r="B192" s="84" t="s">
        <v>85</v>
      </c>
      <c r="C192" s="69" t="str">
        <f t="shared" ref="C192" si="36">IF(D192="","","図面・仕様書どおり")</f>
        <v/>
      </c>
      <c r="D192" s="70" t="str">
        <f t="shared" ref="D192:D194" si="37">IF(E192="","","1")</f>
        <v/>
      </c>
      <c r="E192" s="70"/>
      <c r="F192" s="259">
        <f>SUM(F156:F191)</f>
        <v>4444000</v>
      </c>
      <c r="G192" s="69"/>
      <c r="J192" s="69"/>
      <c r="L192" s="96"/>
    </row>
    <row r="193" spans="2:12" x14ac:dyDescent="0.2">
      <c r="B193" s="83" t="s">
        <v>83</v>
      </c>
      <c r="C193" s="69"/>
      <c r="D193" s="70" t="str">
        <f t="shared" si="37"/>
        <v>1</v>
      </c>
      <c r="E193" s="70" t="str">
        <f>IF(F193="","","式")</f>
        <v>式</v>
      </c>
      <c r="F193" s="258">
        <f>INT(F192*入力表!$D$1953)</f>
        <v>444400</v>
      </c>
      <c r="G193" s="69"/>
      <c r="J193" s="69"/>
      <c r="L193" s="96"/>
    </row>
    <row r="194" spans="2:12" x14ac:dyDescent="0.2">
      <c r="B194" s="83" t="s">
        <v>18</v>
      </c>
      <c r="C194" s="69" t="str">
        <f t="shared" ref="C194" si="38">IF(D194="","","図面・仕様書どおり")</f>
        <v/>
      </c>
      <c r="D194" s="70" t="str">
        <f t="shared" si="37"/>
        <v/>
      </c>
      <c r="E194" s="70"/>
      <c r="F194" s="258">
        <f>+SUM(F192:F193)</f>
        <v>4888400</v>
      </c>
      <c r="G194" s="69"/>
      <c r="J194" s="69"/>
      <c r="L194" s="96"/>
    </row>
    <row r="195" spans="2:12" x14ac:dyDescent="0.2">
      <c r="B195" s="85"/>
      <c r="C195" s="69"/>
      <c r="D195" s="70"/>
      <c r="E195" s="70"/>
      <c r="F195" s="258"/>
      <c r="G195" s="69"/>
      <c r="J195" s="69"/>
      <c r="L195" s="96"/>
    </row>
    <row r="196" spans="2:12" x14ac:dyDescent="0.2">
      <c r="B196" s="85" t="str">
        <f>+IF(査定表!A177=0,"",査定表!A177)</f>
        <v>設計監修の部(その3)</v>
      </c>
      <c r="C196" s="69" t="str">
        <f t="shared" ref="C196:C233" si="39">IF(D196="","","図面・仕様書どおり")</f>
        <v/>
      </c>
      <c r="D196" s="70" t="str">
        <f t="shared" ref="D196:D235" si="40">IF(E196="","","1")</f>
        <v/>
      </c>
      <c r="E196" s="70" t="str">
        <f>IF(F196="","","式")</f>
        <v/>
      </c>
      <c r="F196" s="258" t="str">
        <f>IF(査定表!E177=0,"",査定表!E177)</f>
        <v/>
      </c>
      <c r="G196" s="69" t="str">
        <f t="shared" ref="G196:G232" si="41">IF(C196="","","諸経費共")</f>
        <v/>
      </c>
      <c r="J196" s="69" t="str">
        <f t="shared" ref="J196:J232" si="42">IF(F196="","","諸経費共")</f>
        <v/>
      </c>
      <c r="L196" s="96"/>
    </row>
    <row r="197" spans="2:12" x14ac:dyDescent="0.2">
      <c r="B197" s="264" t="str">
        <f>+IF(査定表!A178=0,"",査定表!A178)</f>
        <v>1号線本町駅</v>
      </c>
      <c r="C197" s="69" t="str">
        <f t="shared" si="39"/>
        <v>図面・仕様書どおり</v>
      </c>
      <c r="D197" s="70" t="str">
        <f t="shared" si="40"/>
        <v>1</v>
      </c>
      <c r="E197" s="70" t="str">
        <f t="shared" ref="E197:E232" si="43">IF(F197="","","式")</f>
        <v>式</v>
      </c>
      <c r="F197" s="258">
        <f>IF(査定表!E178=0,"",査定表!E178)</f>
        <v>3556000</v>
      </c>
      <c r="G197" s="69" t="str">
        <f t="shared" si="41"/>
        <v>諸経費共</v>
      </c>
      <c r="J197" s="69" t="str">
        <f t="shared" si="42"/>
        <v>諸経費共</v>
      </c>
      <c r="L197" s="96"/>
    </row>
    <row r="198" spans="2:12" x14ac:dyDescent="0.2">
      <c r="B198" s="264" t="str">
        <f>+IF(査定表!A179=0,"",査定表!A179)</f>
        <v>4号線本町駅</v>
      </c>
      <c r="C198" s="69" t="str">
        <f t="shared" si="39"/>
        <v>図面・仕様書どおり</v>
      </c>
      <c r="D198" s="70" t="str">
        <f t="shared" si="40"/>
        <v>1</v>
      </c>
      <c r="E198" s="70" t="str">
        <f t="shared" si="43"/>
        <v>式</v>
      </c>
      <c r="F198" s="258">
        <f>IF(査定表!E179=0,"",査定表!E179)</f>
        <v>3556000</v>
      </c>
      <c r="G198" s="69" t="str">
        <f t="shared" si="41"/>
        <v>諸経費共</v>
      </c>
      <c r="J198" s="69" t="str">
        <f t="shared" si="42"/>
        <v>諸経費共</v>
      </c>
      <c r="L198" s="96"/>
    </row>
    <row r="199" spans="2:12" hidden="1" x14ac:dyDescent="0.2">
      <c r="B199" s="227" t="str">
        <f>+IF(査定表!A180=0,"",査定表!A180)</f>
        <v/>
      </c>
      <c r="C199" s="69" t="str">
        <f t="shared" si="39"/>
        <v/>
      </c>
      <c r="D199" s="70" t="str">
        <f t="shared" si="40"/>
        <v/>
      </c>
      <c r="E199" s="70" t="str">
        <f t="shared" si="43"/>
        <v/>
      </c>
      <c r="F199" s="258" t="str">
        <f>IF(査定表!E180=0,"",査定表!E180)</f>
        <v/>
      </c>
      <c r="G199" s="69" t="str">
        <f t="shared" si="41"/>
        <v/>
      </c>
      <c r="J199" s="69" t="str">
        <f t="shared" si="42"/>
        <v/>
      </c>
      <c r="L199" s="96"/>
    </row>
    <row r="200" spans="2:12" hidden="1" x14ac:dyDescent="0.2">
      <c r="B200" s="227" t="str">
        <f>+IF(査定表!A181=0,"",査定表!A181)</f>
        <v/>
      </c>
      <c r="C200" s="69" t="str">
        <f t="shared" si="39"/>
        <v/>
      </c>
      <c r="D200" s="70" t="str">
        <f t="shared" si="40"/>
        <v/>
      </c>
      <c r="E200" s="70" t="str">
        <f t="shared" si="43"/>
        <v/>
      </c>
      <c r="F200" s="258" t="str">
        <f>IF(査定表!E181=0,"",査定表!E181)</f>
        <v/>
      </c>
      <c r="G200" s="69" t="str">
        <f t="shared" si="41"/>
        <v/>
      </c>
      <c r="J200" s="69" t="str">
        <f t="shared" si="42"/>
        <v/>
      </c>
      <c r="L200" s="96"/>
    </row>
    <row r="201" spans="2:12" hidden="1" x14ac:dyDescent="0.2">
      <c r="B201" s="227" t="str">
        <f>+IF(査定表!A182=0,"",査定表!A182)</f>
        <v/>
      </c>
      <c r="C201" s="69" t="str">
        <f t="shared" si="39"/>
        <v/>
      </c>
      <c r="D201" s="70" t="str">
        <f t="shared" si="40"/>
        <v/>
      </c>
      <c r="E201" s="70" t="str">
        <f t="shared" si="43"/>
        <v/>
      </c>
      <c r="F201" s="258" t="str">
        <f>IF(査定表!E182=0,"",査定表!E182)</f>
        <v/>
      </c>
      <c r="G201" s="69" t="str">
        <f t="shared" si="41"/>
        <v/>
      </c>
      <c r="J201" s="69" t="str">
        <f t="shared" si="42"/>
        <v/>
      </c>
      <c r="L201" s="96"/>
    </row>
    <row r="202" spans="2:12" hidden="1" x14ac:dyDescent="0.2">
      <c r="B202" s="227" t="str">
        <f>+IF(査定表!A183=0,"",査定表!A183)</f>
        <v/>
      </c>
      <c r="C202" s="69" t="str">
        <f t="shared" si="39"/>
        <v/>
      </c>
      <c r="D202" s="70" t="str">
        <f t="shared" si="40"/>
        <v/>
      </c>
      <c r="E202" s="70" t="str">
        <f t="shared" si="43"/>
        <v/>
      </c>
      <c r="F202" s="258" t="str">
        <f>IF(査定表!E183=0,"",査定表!E183)</f>
        <v/>
      </c>
      <c r="G202" s="69" t="str">
        <f t="shared" si="41"/>
        <v/>
      </c>
      <c r="J202" s="69" t="str">
        <f t="shared" si="42"/>
        <v/>
      </c>
      <c r="L202" s="96"/>
    </row>
    <row r="203" spans="2:12" hidden="1" x14ac:dyDescent="0.2">
      <c r="B203" s="85" t="str">
        <f>+IF(査定表!A184=0,"",査定表!A184)</f>
        <v/>
      </c>
      <c r="C203" s="69" t="str">
        <f t="shared" si="39"/>
        <v/>
      </c>
      <c r="D203" s="70" t="str">
        <f t="shared" si="40"/>
        <v/>
      </c>
      <c r="E203" s="70" t="str">
        <f t="shared" si="43"/>
        <v/>
      </c>
      <c r="F203" s="258" t="str">
        <f>IF(査定表!E184=0,"",査定表!E184)</f>
        <v/>
      </c>
      <c r="G203" s="69" t="str">
        <f t="shared" si="41"/>
        <v/>
      </c>
      <c r="J203" s="69" t="str">
        <f t="shared" si="42"/>
        <v/>
      </c>
      <c r="L203" s="96"/>
    </row>
    <row r="204" spans="2:12" hidden="1" x14ac:dyDescent="0.2">
      <c r="B204" s="85" t="str">
        <f>+IF(査定表!A185=0,"",査定表!A185)</f>
        <v/>
      </c>
      <c r="C204" s="69" t="str">
        <f t="shared" si="39"/>
        <v/>
      </c>
      <c r="D204" s="70" t="str">
        <f t="shared" si="40"/>
        <v/>
      </c>
      <c r="E204" s="70" t="str">
        <f t="shared" si="43"/>
        <v/>
      </c>
      <c r="F204" s="258" t="str">
        <f>IF(査定表!E185=0,"",査定表!E185)</f>
        <v/>
      </c>
      <c r="G204" s="69" t="str">
        <f t="shared" si="41"/>
        <v/>
      </c>
      <c r="J204" s="69" t="str">
        <f t="shared" si="42"/>
        <v/>
      </c>
      <c r="L204" s="96"/>
    </row>
    <row r="205" spans="2:12" hidden="1" x14ac:dyDescent="0.2">
      <c r="B205" s="85" t="str">
        <f>+IF(査定表!A186=0,"",査定表!A186)</f>
        <v/>
      </c>
      <c r="C205" s="69" t="str">
        <f t="shared" si="39"/>
        <v/>
      </c>
      <c r="D205" s="70" t="str">
        <f t="shared" si="40"/>
        <v/>
      </c>
      <c r="E205" s="70" t="str">
        <f t="shared" si="43"/>
        <v/>
      </c>
      <c r="F205" s="258" t="str">
        <f>IF(査定表!E186=0,"",査定表!E186)</f>
        <v/>
      </c>
      <c r="G205" s="69" t="str">
        <f t="shared" si="41"/>
        <v/>
      </c>
      <c r="J205" s="69" t="str">
        <f t="shared" si="42"/>
        <v/>
      </c>
      <c r="L205" s="96"/>
    </row>
    <row r="206" spans="2:12" hidden="1" x14ac:dyDescent="0.2">
      <c r="B206" s="85" t="str">
        <f>+IF(査定表!A187=0,"",査定表!A187)</f>
        <v/>
      </c>
      <c r="C206" s="69" t="str">
        <f t="shared" si="39"/>
        <v/>
      </c>
      <c r="D206" s="70" t="str">
        <f t="shared" si="40"/>
        <v/>
      </c>
      <c r="E206" s="70" t="str">
        <f t="shared" si="43"/>
        <v/>
      </c>
      <c r="F206" s="258" t="str">
        <f>IF(査定表!E187=0,"",査定表!E187)</f>
        <v/>
      </c>
      <c r="G206" s="69" t="str">
        <f t="shared" si="41"/>
        <v/>
      </c>
      <c r="J206" s="69" t="str">
        <f t="shared" si="42"/>
        <v/>
      </c>
      <c r="L206" s="96"/>
    </row>
    <row r="207" spans="2:12" hidden="1" x14ac:dyDescent="0.2">
      <c r="B207" s="85" t="str">
        <f>+IF(査定表!A188=0,"",査定表!A188)</f>
        <v/>
      </c>
      <c r="C207" s="69" t="str">
        <f t="shared" si="39"/>
        <v/>
      </c>
      <c r="D207" s="70" t="str">
        <f t="shared" si="40"/>
        <v/>
      </c>
      <c r="E207" s="70" t="str">
        <f t="shared" si="43"/>
        <v/>
      </c>
      <c r="F207" s="258" t="str">
        <f>IF(査定表!E188=0,"",査定表!E188)</f>
        <v/>
      </c>
      <c r="G207" s="69" t="str">
        <f t="shared" si="41"/>
        <v/>
      </c>
      <c r="J207" s="69" t="str">
        <f t="shared" si="42"/>
        <v/>
      </c>
      <c r="L207" s="96"/>
    </row>
    <row r="208" spans="2:12" hidden="1" x14ac:dyDescent="0.2">
      <c r="B208" s="85" t="str">
        <f>+IF(査定表!A189=0,"",査定表!A189)</f>
        <v/>
      </c>
      <c r="C208" s="69" t="str">
        <f t="shared" si="39"/>
        <v/>
      </c>
      <c r="D208" s="70" t="str">
        <f t="shared" si="40"/>
        <v/>
      </c>
      <c r="E208" s="70" t="str">
        <f t="shared" si="43"/>
        <v/>
      </c>
      <c r="F208" s="258" t="str">
        <f>IF(査定表!E189=0,"",査定表!E189)</f>
        <v/>
      </c>
      <c r="G208" s="69" t="str">
        <f t="shared" si="41"/>
        <v/>
      </c>
      <c r="J208" s="69" t="str">
        <f t="shared" si="42"/>
        <v/>
      </c>
      <c r="L208" s="96"/>
    </row>
    <row r="209" spans="2:12" hidden="1" x14ac:dyDescent="0.2">
      <c r="B209" s="85" t="str">
        <f>+IF(査定表!A190=0,"",査定表!A190)</f>
        <v/>
      </c>
      <c r="C209" s="69" t="str">
        <f t="shared" si="39"/>
        <v/>
      </c>
      <c r="D209" s="70" t="str">
        <f t="shared" si="40"/>
        <v/>
      </c>
      <c r="E209" s="70" t="str">
        <f t="shared" si="43"/>
        <v/>
      </c>
      <c r="F209" s="258" t="str">
        <f>IF(査定表!E190=0,"",査定表!E190)</f>
        <v/>
      </c>
      <c r="G209" s="69" t="str">
        <f t="shared" si="41"/>
        <v/>
      </c>
      <c r="J209" s="69" t="str">
        <f t="shared" si="42"/>
        <v/>
      </c>
      <c r="L209" s="96"/>
    </row>
    <row r="210" spans="2:12" hidden="1" x14ac:dyDescent="0.2">
      <c r="B210" s="85" t="str">
        <f>+IF(査定表!A191=0,"",査定表!A191)</f>
        <v/>
      </c>
      <c r="C210" s="69" t="str">
        <f t="shared" si="39"/>
        <v/>
      </c>
      <c r="D210" s="70" t="str">
        <f t="shared" si="40"/>
        <v/>
      </c>
      <c r="E210" s="70" t="str">
        <f t="shared" si="43"/>
        <v/>
      </c>
      <c r="F210" s="258" t="str">
        <f>IF(査定表!E191=0,"",査定表!E191)</f>
        <v/>
      </c>
      <c r="G210" s="69" t="str">
        <f t="shared" si="41"/>
        <v/>
      </c>
      <c r="J210" s="69" t="str">
        <f t="shared" si="42"/>
        <v/>
      </c>
      <c r="L210" s="96"/>
    </row>
    <row r="211" spans="2:12" hidden="1" x14ac:dyDescent="0.2">
      <c r="B211" s="85" t="str">
        <f>+IF(査定表!A192=0,"",査定表!A192)</f>
        <v/>
      </c>
      <c r="C211" s="69" t="str">
        <f t="shared" si="39"/>
        <v/>
      </c>
      <c r="D211" s="70" t="str">
        <f t="shared" si="40"/>
        <v/>
      </c>
      <c r="E211" s="70" t="str">
        <f t="shared" si="43"/>
        <v/>
      </c>
      <c r="F211" s="258" t="str">
        <f>IF(査定表!E192=0,"",査定表!E192)</f>
        <v/>
      </c>
      <c r="G211" s="69" t="str">
        <f t="shared" si="41"/>
        <v/>
      </c>
      <c r="J211" s="69" t="str">
        <f t="shared" si="42"/>
        <v/>
      </c>
      <c r="L211" s="96"/>
    </row>
    <row r="212" spans="2:12" hidden="1" x14ac:dyDescent="0.2">
      <c r="B212" s="85" t="str">
        <f>+IF(査定表!A193=0,"",査定表!A193)</f>
        <v/>
      </c>
      <c r="C212" s="69" t="str">
        <f t="shared" si="39"/>
        <v/>
      </c>
      <c r="D212" s="70" t="str">
        <f t="shared" si="40"/>
        <v/>
      </c>
      <c r="E212" s="70" t="str">
        <f t="shared" si="43"/>
        <v/>
      </c>
      <c r="F212" s="258" t="str">
        <f>IF(査定表!E193=0,"",査定表!E193)</f>
        <v/>
      </c>
      <c r="G212" s="69" t="str">
        <f t="shared" si="41"/>
        <v/>
      </c>
      <c r="J212" s="69" t="str">
        <f t="shared" si="42"/>
        <v/>
      </c>
      <c r="L212" s="96"/>
    </row>
    <row r="213" spans="2:12" hidden="1" x14ac:dyDescent="0.2">
      <c r="B213" s="85" t="str">
        <f>+IF(査定表!A194=0,"",査定表!A194)</f>
        <v/>
      </c>
      <c r="C213" s="69" t="str">
        <f t="shared" si="39"/>
        <v/>
      </c>
      <c r="D213" s="70" t="str">
        <f t="shared" si="40"/>
        <v/>
      </c>
      <c r="E213" s="70" t="str">
        <f t="shared" si="43"/>
        <v/>
      </c>
      <c r="F213" s="258" t="str">
        <f>IF(査定表!E194=0,"",査定表!E194)</f>
        <v/>
      </c>
      <c r="G213" s="69" t="str">
        <f t="shared" si="41"/>
        <v/>
      </c>
      <c r="J213" s="69" t="str">
        <f t="shared" si="42"/>
        <v/>
      </c>
      <c r="L213" s="96"/>
    </row>
    <row r="214" spans="2:12" hidden="1" x14ac:dyDescent="0.2">
      <c r="B214" s="85" t="str">
        <f>+IF(査定表!A195=0,"",査定表!A195)</f>
        <v/>
      </c>
      <c r="C214" s="69" t="str">
        <f t="shared" si="39"/>
        <v/>
      </c>
      <c r="D214" s="70" t="str">
        <f t="shared" si="40"/>
        <v/>
      </c>
      <c r="E214" s="70" t="str">
        <f t="shared" si="43"/>
        <v/>
      </c>
      <c r="F214" s="258" t="str">
        <f>IF(査定表!E195=0,"",査定表!E195)</f>
        <v/>
      </c>
      <c r="G214" s="69" t="str">
        <f t="shared" si="41"/>
        <v/>
      </c>
      <c r="J214" s="69" t="str">
        <f t="shared" si="42"/>
        <v/>
      </c>
      <c r="L214" s="96"/>
    </row>
    <row r="215" spans="2:12" hidden="1" x14ac:dyDescent="0.2">
      <c r="B215" s="85" t="str">
        <f>+IF(査定表!A196=0,"",査定表!A196)</f>
        <v/>
      </c>
      <c r="C215" s="69" t="str">
        <f t="shared" si="39"/>
        <v/>
      </c>
      <c r="D215" s="70" t="str">
        <f t="shared" si="40"/>
        <v/>
      </c>
      <c r="E215" s="70" t="str">
        <f t="shared" si="43"/>
        <v/>
      </c>
      <c r="F215" s="258" t="str">
        <f>IF(査定表!E196=0,"",査定表!E196)</f>
        <v/>
      </c>
      <c r="G215" s="69" t="str">
        <f t="shared" si="41"/>
        <v/>
      </c>
      <c r="J215" s="69" t="str">
        <f t="shared" si="42"/>
        <v/>
      </c>
      <c r="L215" s="96"/>
    </row>
    <row r="216" spans="2:12" hidden="1" x14ac:dyDescent="0.2">
      <c r="B216" s="85" t="str">
        <f>+IF(査定表!A197=0,"",査定表!A197)</f>
        <v/>
      </c>
      <c r="C216" s="69" t="str">
        <f t="shared" si="39"/>
        <v/>
      </c>
      <c r="D216" s="70" t="str">
        <f t="shared" si="40"/>
        <v/>
      </c>
      <c r="E216" s="70" t="str">
        <f t="shared" si="43"/>
        <v/>
      </c>
      <c r="F216" s="258" t="str">
        <f>IF(査定表!E197=0,"",査定表!E197)</f>
        <v/>
      </c>
      <c r="G216" s="69" t="str">
        <f t="shared" si="41"/>
        <v/>
      </c>
      <c r="J216" s="69" t="str">
        <f t="shared" si="42"/>
        <v/>
      </c>
      <c r="L216" s="96"/>
    </row>
    <row r="217" spans="2:12" hidden="1" x14ac:dyDescent="0.2">
      <c r="B217" s="85" t="str">
        <f>+IF(査定表!A198=0,"",査定表!A198)</f>
        <v/>
      </c>
      <c r="C217" s="69" t="str">
        <f t="shared" si="39"/>
        <v/>
      </c>
      <c r="D217" s="70" t="str">
        <f t="shared" si="40"/>
        <v/>
      </c>
      <c r="E217" s="70" t="str">
        <f t="shared" si="43"/>
        <v/>
      </c>
      <c r="F217" s="258" t="str">
        <f>IF(査定表!E198=0,"",査定表!E198)</f>
        <v/>
      </c>
      <c r="G217" s="69" t="str">
        <f t="shared" si="41"/>
        <v/>
      </c>
      <c r="J217" s="69" t="str">
        <f t="shared" si="42"/>
        <v/>
      </c>
      <c r="L217" s="96"/>
    </row>
    <row r="218" spans="2:12" hidden="1" x14ac:dyDescent="0.2">
      <c r="B218" s="85" t="str">
        <f>+IF(査定表!A199=0,"",査定表!A199)</f>
        <v/>
      </c>
      <c r="C218" s="69" t="str">
        <f t="shared" si="39"/>
        <v/>
      </c>
      <c r="D218" s="70" t="str">
        <f t="shared" si="40"/>
        <v/>
      </c>
      <c r="E218" s="70" t="str">
        <f t="shared" si="43"/>
        <v/>
      </c>
      <c r="F218" s="258" t="str">
        <f>IF(査定表!E199=0,"",査定表!E199)</f>
        <v/>
      </c>
      <c r="G218" s="69" t="str">
        <f t="shared" si="41"/>
        <v/>
      </c>
      <c r="J218" s="69" t="str">
        <f t="shared" si="42"/>
        <v/>
      </c>
      <c r="L218" s="96"/>
    </row>
    <row r="219" spans="2:12" hidden="1" x14ac:dyDescent="0.2">
      <c r="B219" s="85" t="str">
        <f>+IF(査定表!A200=0,"",査定表!A200)</f>
        <v/>
      </c>
      <c r="C219" s="69" t="str">
        <f t="shared" si="39"/>
        <v/>
      </c>
      <c r="D219" s="70" t="str">
        <f t="shared" si="40"/>
        <v/>
      </c>
      <c r="E219" s="70" t="str">
        <f t="shared" si="43"/>
        <v/>
      </c>
      <c r="F219" s="258" t="str">
        <f>IF(査定表!E200=0,"",査定表!E200)</f>
        <v/>
      </c>
      <c r="G219" s="69" t="str">
        <f t="shared" si="41"/>
        <v/>
      </c>
      <c r="J219" s="69" t="str">
        <f t="shared" si="42"/>
        <v/>
      </c>
      <c r="L219" s="96"/>
    </row>
    <row r="220" spans="2:12" hidden="1" x14ac:dyDescent="0.2">
      <c r="B220" s="85" t="str">
        <f>+IF(査定表!A201=0,"",査定表!A201)</f>
        <v/>
      </c>
      <c r="C220" s="69" t="str">
        <f t="shared" si="39"/>
        <v/>
      </c>
      <c r="D220" s="70" t="str">
        <f t="shared" si="40"/>
        <v/>
      </c>
      <c r="E220" s="70" t="str">
        <f t="shared" si="43"/>
        <v/>
      </c>
      <c r="F220" s="258" t="str">
        <f>IF(査定表!E201=0,"",査定表!E201)</f>
        <v/>
      </c>
      <c r="G220" s="69" t="str">
        <f t="shared" si="41"/>
        <v/>
      </c>
      <c r="J220" s="69" t="str">
        <f t="shared" si="42"/>
        <v/>
      </c>
      <c r="L220" s="96"/>
    </row>
    <row r="221" spans="2:12" hidden="1" x14ac:dyDescent="0.2">
      <c r="B221" s="85" t="str">
        <f>+IF(査定表!A202=0,"",査定表!A202)</f>
        <v/>
      </c>
      <c r="C221" s="69" t="str">
        <f t="shared" si="39"/>
        <v/>
      </c>
      <c r="D221" s="70" t="str">
        <f t="shared" si="40"/>
        <v/>
      </c>
      <c r="E221" s="70" t="str">
        <f t="shared" si="43"/>
        <v/>
      </c>
      <c r="F221" s="258" t="str">
        <f>IF(査定表!E202=0,"",査定表!E202)</f>
        <v/>
      </c>
      <c r="G221" s="69" t="str">
        <f t="shared" si="41"/>
        <v/>
      </c>
      <c r="J221" s="69" t="str">
        <f t="shared" si="42"/>
        <v/>
      </c>
      <c r="L221" s="96"/>
    </row>
    <row r="222" spans="2:12" hidden="1" x14ac:dyDescent="0.2">
      <c r="B222" s="85" t="str">
        <f>+IF(査定表!A203=0,"",査定表!A203)</f>
        <v/>
      </c>
      <c r="C222" s="69" t="str">
        <f t="shared" si="39"/>
        <v/>
      </c>
      <c r="D222" s="70" t="str">
        <f t="shared" si="40"/>
        <v/>
      </c>
      <c r="E222" s="70" t="str">
        <f t="shared" si="43"/>
        <v/>
      </c>
      <c r="F222" s="258" t="str">
        <f>IF(査定表!E203=0,"",査定表!E203)</f>
        <v/>
      </c>
      <c r="G222" s="69" t="str">
        <f t="shared" si="41"/>
        <v/>
      </c>
      <c r="J222" s="69" t="str">
        <f t="shared" si="42"/>
        <v/>
      </c>
      <c r="L222" s="96"/>
    </row>
    <row r="223" spans="2:12" hidden="1" x14ac:dyDescent="0.2">
      <c r="B223" s="85" t="str">
        <f>+IF(査定表!A204=0,"",査定表!A204)</f>
        <v/>
      </c>
      <c r="C223" s="69" t="str">
        <f t="shared" si="39"/>
        <v/>
      </c>
      <c r="D223" s="70" t="str">
        <f t="shared" si="40"/>
        <v/>
      </c>
      <c r="E223" s="70" t="str">
        <f t="shared" si="43"/>
        <v/>
      </c>
      <c r="F223" s="258" t="str">
        <f>IF(査定表!E204=0,"",査定表!E204)</f>
        <v/>
      </c>
      <c r="G223" s="69" t="str">
        <f t="shared" si="41"/>
        <v/>
      </c>
      <c r="J223" s="69" t="str">
        <f t="shared" si="42"/>
        <v/>
      </c>
      <c r="L223" s="96"/>
    </row>
    <row r="224" spans="2:12" hidden="1" x14ac:dyDescent="0.2">
      <c r="B224" s="85" t="str">
        <f>+IF(査定表!A205=0,"",査定表!A205)</f>
        <v/>
      </c>
      <c r="C224" s="69" t="str">
        <f t="shared" si="39"/>
        <v/>
      </c>
      <c r="D224" s="70" t="str">
        <f t="shared" si="40"/>
        <v/>
      </c>
      <c r="E224" s="70" t="str">
        <f t="shared" si="43"/>
        <v/>
      </c>
      <c r="F224" s="258" t="str">
        <f>IF(査定表!E205=0,"",査定表!E205)</f>
        <v/>
      </c>
      <c r="G224" s="69" t="str">
        <f t="shared" si="41"/>
        <v/>
      </c>
      <c r="J224" s="69" t="str">
        <f t="shared" si="42"/>
        <v/>
      </c>
      <c r="L224" s="96"/>
    </row>
    <row r="225" spans="2:12" hidden="1" x14ac:dyDescent="0.2">
      <c r="B225" s="85" t="str">
        <f>+IF(査定表!A206=0,"",査定表!A206)</f>
        <v/>
      </c>
      <c r="C225" s="69" t="str">
        <f t="shared" si="39"/>
        <v/>
      </c>
      <c r="D225" s="70" t="str">
        <f t="shared" si="40"/>
        <v/>
      </c>
      <c r="E225" s="70" t="str">
        <f t="shared" si="43"/>
        <v/>
      </c>
      <c r="F225" s="258" t="str">
        <f>IF(査定表!E206=0,"",査定表!E206)</f>
        <v/>
      </c>
      <c r="G225" s="69" t="str">
        <f t="shared" si="41"/>
        <v/>
      </c>
      <c r="J225" s="69" t="str">
        <f t="shared" si="42"/>
        <v/>
      </c>
      <c r="L225" s="96"/>
    </row>
    <row r="226" spans="2:12" hidden="1" x14ac:dyDescent="0.2">
      <c r="B226" s="85" t="str">
        <f>+IF(査定表!A207=0,"",査定表!A207)</f>
        <v/>
      </c>
      <c r="C226" s="69" t="str">
        <f t="shared" si="39"/>
        <v/>
      </c>
      <c r="D226" s="70" t="str">
        <f t="shared" si="40"/>
        <v/>
      </c>
      <c r="E226" s="70" t="str">
        <f t="shared" si="43"/>
        <v/>
      </c>
      <c r="F226" s="258" t="str">
        <f>IF(査定表!E207=0,"",査定表!E207)</f>
        <v/>
      </c>
      <c r="G226" s="69" t="str">
        <f t="shared" si="41"/>
        <v/>
      </c>
      <c r="J226" s="69" t="str">
        <f t="shared" si="42"/>
        <v/>
      </c>
      <c r="L226" s="96"/>
    </row>
    <row r="227" spans="2:12" hidden="1" x14ac:dyDescent="0.2">
      <c r="B227" s="85" t="str">
        <f>+IF(査定表!A208=0,"",査定表!A208)</f>
        <v/>
      </c>
      <c r="C227" s="69" t="str">
        <f t="shared" si="39"/>
        <v/>
      </c>
      <c r="D227" s="70" t="str">
        <f t="shared" si="40"/>
        <v/>
      </c>
      <c r="E227" s="70" t="str">
        <f t="shared" si="43"/>
        <v/>
      </c>
      <c r="F227" s="258" t="str">
        <f>IF(査定表!E208=0,"",査定表!E208)</f>
        <v/>
      </c>
      <c r="G227" s="69" t="str">
        <f t="shared" si="41"/>
        <v/>
      </c>
      <c r="J227" s="69" t="str">
        <f t="shared" si="42"/>
        <v/>
      </c>
      <c r="L227" s="96"/>
    </row>
    <row r="228" spans="2:12" hidden="1" x14ac:dyDescent="0.2">
      <c r="B228" s="85" t="str">
        <f>+IF(査定表!A209=0,"",査定表!A209)</f>
        <v/>
      </c>
      <c r="C228" s="69" t="str">
        <f t="shared" si="39"/>
        <v/>
      </c>
      <c r="D228" s="70" t="str">
        <f t="shared" si="40"/>
        <v/>
      </c>
      <c r="E228" s="70" t="str">
        <f t="shared" si="43"/>
        <v/>
      </c>
      <c r="F228" s="258" t="str">
        <f>IF(査定表!E209=0,"",査定表!E209)</f>
        <v/>
      </c>
      <c r="G228" s="69" t="str">
        <f t="shared" si="41"/>
        <v/>
      </c>
      <c r="J228" s="69" t="str">
        <f t="shared" si="42"/>
        <v/>
      </c>
      <c r="L228" s="96"/>
    </row>
    <row r="229" spans="2:12" hidden="1" x14ac:dyDescent="0.2">
      <c r="B229" s="85" t="str">
        <f>+IF(査定表!A210=0,"",査定表!A210)</f>
        <v/>
      </c>
      <c r="C229" s="69" t="str">
        <f t="shared" si="39"/>
        <v/>
      </c>
      <c r="D229" s="70" t="str">
        <f t="shared" si="40"/>
        <v/>
      </c>
      <c r="E229" s="70" t="str">
        <f t="shared" si="43"/>
        <v/>
      </c>
      <c r="F229" s="258" t="str">
        <f>IF(査定表!E210=0,"",査定表!E210)</f>
        <v/>
      </c>
      <c r="G229" s="69" t="str">
        <f t="shared" si="41"/>
        <v/>
      </c>
      <c r="J229" s="69" t="str">
        <f t="shared" si="42"/>
        <v/>
      </c>
      <c r="L229" s="96"/>
    </row>
    <row r="230" spans="2:12" hidden="1" x14ac:dyDescent="0.2">
      <c r="B230" s="85" t="str">
        <f>+IF(査定表!A211=0,"",査定表!A211)</f>
        <v/>
      </c>
      <c r="C230" s="69" t="str">
        <f t="shared" si="39"/>
        <v/>
      </c>
      <c r="D230" s="70" t="str">
        <f t="shared" si="40"/>
        <v/>
      </c>
      <c r="E230" s="70" t="str">
        <f t="shared" si="43"/>
        <v/>
      </c>
      <c r="F230" s="258" t="str">
        <f>IF(査定表!E211=0,"",査定表!E211)</f>
        <v/>
      </c>
      <c r="G230" s="69" t="str">
        <f t="shared" si="41"/>
        <v/>
      </c>
      <c r="J230" s="69" t="str">
        <f t="shared" si="42"/>
        <v/>
      </c>
      <c r="L230" s="96"/>
    </row>
    <row r="231" spans="2:12" hidden="1" x14ac:dyDescent="0.2">
      <c r="B231" s="85" t="str">
        <f>+IF(査定表!A216=0,"",査定表!A216)</f>
        <v/>
      </c>
      <c r="C231" s="69" t="str">
        <f t="shared" si="39"/>
        <v/>
      </c>
      <c r="D231" s="70" t="str">
        <f t="shared" si="40"/>
        <v/>
      </c>
      <c r="E231" s="70" t="str">
        <f t="shared" si="43"/>
        <v/>
      </c>
      <c r="F231" s="258" t="str">
        <f>IF(査定表!E212=0,"",査定表!E212)</f>
        <v/>
      </c>
      <c r="G231" s="69" t="str">
        <f t="shared" si="41"/>
        <v/>
      </c>
      <c r="J231" s="69" t="str">
        <f t="shared" si="42"/>
        <v/>
      </c>
      <c r="L231" s="96"/>
    </row>
    <row r="232" spans="2:12" hidden="1" x14ac:dyDescent="0.2">
      <c r="B232" s="85" t="str">
        <f>+IF(査定表!A217=0,"",査定表!A217)</f>
        <v/>
      </c>
      <c r="C232" s="69" t="str">
        <f t="shared" si="39"/>
        <v/>
      </c>
      <c r="D232" s="70" t="str">
        <f t="shared" si="40"/>
        <v/>
      </c>
      <c r="E232" s="70" t="str">
        <f t="shared" si="43"/>
        <v/>
      </c>
      <c r="F232" s="258" t="str">
        <f>IF(査定表!E213=0,"",査定表!E213)</f>
        <v/>
      </c>
      <c r="G232" s="69" t="str">
        <f t="shared" si="41"/>
        <v/>
      </c>
      <c r="J232" s="69" t="str">
        <f t="shared" si="42"/>
        <v/>
      </c>
      <c r="L232" s="96"/>
    </row>
    <row r="233" spans="2:12" x14ac:dyDescent="0.2">
      <c r="B233" s="84" t="s">
        <v>85</v>
      </c>
      <c r="C233" s="69" t="str">
        <f t="shared" si="39"/>
        <v/>
      </c>
      <c r="D233" s="70" t="str">
        <f t="shared" si="40"/>
        <v/>
      </c>
      <c r="E233" s="70"/>
      <c r="F233" s="259">
        <f>SUM(F197:F232)</f>
        <v>7112000</v>
      </c>
      <c r="G233" s="69"/>
      <c r="J233" s="69"/>
      <c r="L233" s="96"/>
    </row>
    <row r="234" spans="2:12" x14ac:dyDescent="0.2">
      <c r="B234" s="83" t="s">
        <v>83</v>
      </c>
      <c r="C234" s="69"/>
      <c r="D234" s="70" t="str">
        <f t="shared" si="40"/>
        <v>1</v>
      </c>
      <c r="E234" s="70" t="str">
        <f>IF(F234="","","式")</f>
        <v>式</v>
      </c>
      <c r="F234" s="258">
        <f>INT(F233*入力表!$D$1953)</f>
        <v>711200</v>
      </c>
      <c r="G234" s="69"/>
      <c r="J234" s="69"/>
      <c r="L234" s="96"/>
    </row>
    <row r="235" spans="2:12" x14ac:dyDescent="0.2">
      <c r="B235" s="83" t="s">
        <v>18</v>
      </c>
      <c r="C235" s="69" t="str">
        <f t="shared" ref="C235" si="44">IF(D235="","","図面・仕様書どおり")</f>
        <v/>
      </c>
      <c r="D235" s="70" t="str">
        <f t="shared" si="40"/>
        <v/>
      </c>
      <c r="E235" s="70"/>
      <c r="F235" s="258">
        <f>+SUM(F233:F234)</f>
        <v>7823200</v>
      </c>
      <c r="G235" s="69"/>
      <c r="J235" s="69"/>
      <c r="L235" s="96"/>
    </row>
    <row r="236" spans="2:12" hidden="1" x14ac:dyDescent="0.2">
      <c r="B236" s="83"/>
      <c r="C236" s="69"/>
      <c r="D236" s="70"/>
      <c r="E236" s="70"/>
      <c r="F236" s="258"/>
      <c r="G236" s="69"/>
      <c r="J236" s="69"/>
      <c r="L236" s="96"/>
    </row>
    <row r="237" spans="2:12" hidden="1" x14ac:dyDescent="0.2">
      <c r="B237" s="85" t="str">
        <f>+IF(査定表!A219=0,"",査定表!A219)</f>
        <v/>
      </c>
      <c r="C237" s="69" t="str">
        <f t="shared" ref="C237:C274" si="45">IF(D237="","","図面・仕様書どおり")</f>
        <v/>
      </c>
      <c r="D237" s="70" t="str">
        <f t="shared" ref="D237:D276" si="46">IF(E237="","","1")</f>
        <v/>
      </c>
      <c r="E237" s="70" t="str">
        <f>IF(F237="","","式")</f>
        <v/>
      </c>
      <c r="F237" s="258" t="str">
        <f>IF(査定表!E219=0,"",査定表!E219)</f>
        <v/>
      </c>
      <c r="G237" s="69" t="str">
        <f t="shared" ref="G237:G273" si="47">IF(C237="","","諸経費共")</f>
        <v/>
      </c>
      <c r="J237" s="69" t="str">
        <f t="shared" ref="J237:J273" si="48">IF(F237="","","諸経費共")</f>
        <v/>
      </c>
      <c r="L237" s="96"/>
    </row>
    <row r="238" spans="2:12" hidden="1" x14ac:dyDescent="0.2">
      <c r="B238" s="85" t="str">
        <f>+IF(査定表!A220=0,"",査定表!A220)</f>
        <v/>
      </c>
      <c r="C238" s="69" t="str">
        <f t="shared" si="45"/>
        <v/>
      </c>
      <c r="D238" s="70" t="str">
        <f t="shared" si="46"/>
        <v/>
      </c>
      <c r="E238" s="70" t="str">
        <f t="shared" ref="E238:E273" si="49">IF(F238="","","式")</f>
        <v/>
      </c>
      <c r="F238" s="258" t="str">
        <f>IF(査定表!E220=0,"",査定表!E220)</f>
        <v/>
      </c>
      <c r="G238" s="69" t="str">
        <f t="shared" si="47"/>
        <v/>
      </c>
      <c r="J238" s="69" t="str">
        <f t="shared" si="48"/>
        <v/>
      </c>
      <c r="L238" s="96"/>
    </row>
    <row r="239" spans="2:12" hidden="1" x14ac:dyDescent="0.2">
      <c r="B239" s="85" t="str">
        <f>+IF(査定表!A221=0,"",査定表!A221)</f>
        <v/>
      </c>
      <c r="C239" s="69" t="str">
        <f t="shared" si="45"/>
        <v/>
      </c>
      <c r="D239" s="70" t="str">
        <f t="shared" si="46"/>
        <v/>
      </c>
      <c r="E239" s="70" t="str">
        <f t="shared" si="49"/>
        <v/>
      </c>
      <c r="F239" s="258" t="str">
        <f>IF(査定表!E221=0,"",査定表!E221)</f>
        <v/>
      </c>
      <c r="G239" s="69" t="str">
        <f t="shared" si="47"/>
        <v/>
      </c>
      <c r="J239" s="69" t="str">
        <f t="shared" si="48"/>
        <v/>
      </c>
      <c r="L239" s="96"/>
    </row>
    <row r="240" spans="2:12" hidden="1" x14ac:dyDescent="0.2">
      <c r="B240" s="85" t="str">
        <f>+IF(査定表!A222=0,"",査定表!A222)</f>
        <v/>
      </c>
      <c r="C240" s="69" t="str">
        <f t="shared" si="45"/>
        <v/>
      </c>
      <c r="D240" s="70" t="str">
        <f t="shared" si="46"/>
        <v/>
      </c>
      <c r="E240" s="70" t="str">
        <f t="shared" si="49"/>
        <v/>
      </c>
      <c r="F240" s="258" t="str">
        <f>IF(査定表!E222=0,"",査定表!E222)</f>
        <v/>
      </c>
      <c r="G240" s="69" t="str">
        <f t="shared" si="47"/>
        <v/>
      </c>
      <c r="J240" s="69" t="str">
        <f t="shared" si="48"/>
        <v/>
      </c>
      <c r="L240" s="96"/>
    </row>
    <row r="241" spans="2:12" hidden="1" x14ac:dyDescent="0.2">
      <c r="B241" s="85" t="str">
        <f>+IF(査定表!A223=0,"",査定表!A223)</f>
        <v/>
      </c>
      <c r="C241" s="69" t="str">
        <f t="shared" si="45"/>
        <v/>
      </c>
      <c r="D241" s="70" t="str">
        <f t="shared" si="46"/>
        <v/>
      </c>
      <c r="E241" s="70" t="str">
        <f t="shared" si="49"/>
        <v/>
      </c>
      <c r="F241" s="258" t="str">
        <f>IF(査定表!E223=0,"",査定表!E223)</f>
        <v/>
      </c>
      <c r="G241" s="69" t="str">
        <f t="shared" si="47"/>
        <v/>
      </c>
      <c r="J241" s="69" t="str">
        <f t="shared" si="48"/>
        <v/>
      </c>
      <c r="L241" s="96"/>
    </row>
    <row r="242" spans="2:12" hidden="1" x14ac:dyDescent="0.2">
      <c r="B242" s="85" t="str">
        <f>+IF(査定表!A224=0,"",査定表!A224)</f>
        <v/>
      </c>
      <c r="C242" s="69" t="str">
        <f t="shared" si="45"/>
        <v/>
      </c>
      <c r="D242" s="70" t="str">
        <f t="shared" si="46"/>
        <v/>
      </c>
      <c r="E242" s="70" t="str">
        <f t="shared" si="49"/>
        <v/>
      </c>
      <c r="F242" s="258" t="str">
        <f>IF(査定表!E224=0,"",査定表!E224)</f>
        <v/>
      </c>
      <c r="G242" s="69" t="str">
        <f t="shared" si="47"/>
        <v/>
      </c>
      <c r="J242" s="69" t="str">
        <f t="shared" si="48"/>
        <v/>
      </c>
      <c r="L242" s="96"/>
    </row>
    <row r="243" spans="2:12" hidden="1" x14ac:dyDescent="0.2">
      <c r="B243" s="85" t="str">
        <f>+IF(査定表!A225=0,"",査定表!A225)</f>
        <v/>
      </c>
      <c r="C243" s="69" t="str">
        <f t="shared" si="45"/>
        <v/>
      </c>
      <c r="D243" s="70" t="str">
        <f t="shared" si="46"/>
        <v/>
      </c>
      <c r="E243" s="70" t="str">
        <f t="shared" si="49"/>
        <v/>
      </c>
      <c r="F243" s="258" t="str">
        <f>IF(査定表!E225=0,"",査定表!E225)</f>
        <v/>
      </c>
      <c r="G243" s="69" t="str">
        <f t="shared" si="47"/>
        <v/>
      </c>
      <c r="J243" s="69" t="str">
        <f t="shared" si="48"/>
        <v/>
      </c>
      <c r="L243" s="96"/>
    </row>
    <row r="244" spans="2:12" hidden="1" x14ac:dyDescent="0.2">
      <c r="B244" s="85" t="str">
        <f>+IF(査定表!A226=0,"",査定表!A226)</f>
        <v/>
      </c>
      <c r="C244" s="69" t="str">
        <f t="shared" si="45"/>
        <v/>
      </c>
      <c r="D244" s="70" t="str">
        <f t="shared" si="46"/>
        <v/>
      </c>
      <c r="E244" s="70" t="str">
        <f t="shared" si="49"/>
        <v/>
      </c>
      <c r="F244" s="258" t="str">
        <f>IF(査定表!E226=0,"",査定表!E226)</f>
        <v/>
      </c>
      <c r="G244" s="69" t="str">
        <f t="shared" si="47"/>
        <v/>
      </c>
      <c r="J244" s="69" t="str">
        <f t="shared" si="48"/>
        <v/>
      </c>
      <c r="L244" s="96"/>
    </row>
    <row r="245" spans="2:12" hidden="1" x14ac:dyDescent="0.2">
      <c r="B245" s="85" t="str">
        <f>+IF(査定表!A227=0,"",査定表!A227)</f>
        <v/>
      </c>
      <c r="C245" s="69" t="str">
        <f t="shared" si="45"/>
        <v/>
      </c>
      <c r="D245" s="70" t="str">
        <f t="shared" si="46"/>
        <v/>
      </c>
      <c r="E245" s="70" t="str">
        <f t="shared" si="49"/>
        <v/>
      </c>
      <c r="F245" s="258" t="str">
        <f>IF(査定表!E227=0,"",査定表!E227)</f>
        <v/>
      </c>
      <c r="G245" s="69" t="str">
        <f t="shared" si="47"/>
        <v/>
      </c>
      <c r="J245" s="69" t="str">
        <f t="shared" si="48"/>
        <v/>
      </c>
      <c r="L245" s="96"/>
    </row>
    <row r="246" spans="2:12" hidden="1" x14ac:dyDescent="0.2">
      <c r="B246" s="85" t="str">
        <f>+IF(査定表!A228=0,"",査定表!A228)</f>
        <v/>
      </c>
      <c r="C246" s="69" t="str">
        <f t="shared" si="45"/>
        <v/>
      </c>
      <c r="D246" s="70" t="str">
        <f t="shared" si="46"/>
        <v/>
      </c>
      <c r="E246" s="70" t="str">
        <f t="shared" si="49"/>
        <v/>
      </c>
      <c r="F246" s="258" t="str">
        <f>IF(査定表!E228=0,"",査定表!E228)</f>
        <v/>
      </c>
      <c r="G246" s="69" t="str">
        <f t="shared" si="47"/>
        <v/>
      </c>
      <c r="J246" s="69" t="str">
        <f t="shared" si="48"/>
        <v/>
      </c>
      <c r="L246" s="96"/>
    </row>
    <row r="247" spans="2:12" hidden="1" x14ac:dyDescent="0.2">
      <c r="B247" s="85" t="str">
        <f>+IF(査定表!A229=0,"",査定表!A229)</f>
        <v/>
      </c>
      <c r="C247" s="69" t="str">
        <f t="shared" si="45"/>
        <v/>
      </c>
      <c r="D247" s="70" t="str">
        <f t="shared" si="46"/>
        <v/>
      </c>
      <c r="E247" s="70" t="str">
        <f t="shared" si="49"/>
        <v/>
      </c>
      <c r="F247" s="258" t="str">
        <f>IF(査定表!E229=0,"",査定表!E229)</f>
        <v/>
      </c>
      <c r="G247" s="69" t="str">
        <f t="shared" si="47"/>
        <v/>
      </c>
      <c r="J247" s="69" t="str">
        <f t="shared" si="48"/>
        <v/>
      </c>
      <c r="L247" s="96"/>
    </row>
    <row r="248" spans="2:12" hidden="1" x14ac:dyDescent="0.2">
      <c r="B248" s="85" t="str">
        <f>+IF(査定表!A230=0,"",査定表!A230)</f>
        <v/>
      </c>
      <c r="C248" s="69" t="str">
        <f t="shared" si="45"/>
        <v/>
      </c>
      <c r="D248" s="70" t="str">
        <f t="shared" si="46"/>
        <v/>
      </c>
      <c r="E248" s="70" t="str">
        <f t="shared" si="49"/>
        <v/>
      </c>
      <c r="F248" s="258" t="str">
        <f>IF(査定表!E230=0,"",査定表!E230)</f>
        <v/>
      </c>
      <c r="G248" s="69" t="str">
        <f t="shared" si="47"/>
        <v/>
      </c>
      <c r="J248" s="69" t="str">
        <f t="shared" si="48"/>
        <v/>
      </c>
      <c r="L248" s="96"/>
    </row>
    <row r="249" spans="2:12" hidden="1" x14ac:dyDescent="0.2">
      <c r="B249" s="85" t="str">
        <f>+IF(査定表!A231=0,"",査定表!A231)</f>
        <v/>
      </c>
      <c r="C249" s="69" t="str">
        <f t="shared" si="45"/>
        <v/>
      </c>
      <c r="D249" s="70" t="str">
        <f t="shared" si="46"/>
        <v/>
      </c>
      <c r="E249" s="70" t="str">
        <f t="shared" si="49"/>
        <v/>
      </c>
      <c r="F249" s="258" t="str">
        <f>IF(査定表!E231=0,"",査定表!E231)</f>
        <v/>
      </c>
      <c r="G249" s="69" t="str">
        <f t="shared" si="47"/>
        <v/>
      </c>
      <c r="J249" s="69" t="str">
        <f t="shared" si="48"/>
        <v/>
      </c>
      <c r="L249" s="96"/>
    </row>
    <row r="250" spans="2:12" hidden="1" x14ac:dyDescent="0.2">
      <c r="B250" s="85" t="str">
        <f>+IF(査定表!A232=0,"",査定表!A232)</f>
        <v/>
      </c>
      <c r="C250" s="69" t="str">
        <f t="shared" si="45"/>
        <v/>
      </c>
      <c r="D250" s="70" t="str">
        <f t="shared" si="46"/>
        <v/>
      </c>
      <c r="E250" s="70" t="str">
        <f t="shared" si="49"/>
        <v/>
      </c>
      <c r="F250" s="258" t="str">
        <f>IF(査定表!E232=0,"",査定表!E232)</f>
        <v/>
      </c>
      <c r="G250" s="69" t="str">
        <f t="shared" si="47"/>
        <v/>
      </c>
      <c r="J250" s="69" t="str">
        <f t="shared" si="48"/>
        <v/>
      </c>
      <c r="L250" s="96"/>
    </row>
    <row r="251" spans="2:12" hidden="1" x14ac:dyDescent="0.2">
      <c r="B251" s="85" t="str">
        <f>+IF(査定表!A233=0,"",査定表!A233)</f>
        <v/>
      </c>
      <c r="C251" s="69" t="str">
        <f t="shared" si="45"/>
        <v/>
      </c>
      <c r="D251" s="70" t="str">
        <f t="shared" si="46"/>
        <v/>
      </c>
      <c r="E251" s="70" t="str">
        <f t="shared" si="49"/>
        <v/>
      </c>
      <c r="F251" s="258" t="str">
        <f>IF(査定表!E233=0,"",査定表!E233)</f>
        <v/>
      </c>
      <c r="G251" s="69" t="str">
        <f t="shared" si="47"/>
        <v/>
      </c>
      <c r="J251" s="69" t="str">
        <f t="shared" si="48"/>
        <v/>
      </c>
      <c r="L251" s="96"/>
    </row>
    <row r="252" spans="2:12" hidden="1" x14ac:dyDescent="0.2">
      <c r="B252" s="85" t="str">
        <f>+IF(査定表!A234=0,"",査定表!A234)</f>
        <v/>
      </c>
      <c r="C252" s="69" t="str">
        <f t="shared" si="45"/>
        <v/>
      </c>
      <c r="D252" s="70" t="str">
        <f t="shared" si="46"/>
        <v/>
      </c>
      <c r="E252" s="70" t="str">
        <f t="shared" si="49"/>
        <v/>
      </c>
      <c r="F252" s="258" t="str">
        <f>IF(査定表!E234=0,"",査定表!E234)</f>
        <v/>
      </c>
      <c r="G252" s="69" t="str">
        <f t="shared" si="47"/>
        <v/>
      </c>
      <c r="J252" s="69" t="str">
        <f t="shared" si="48"/>
        <v/>
      </c>
      <c r="L252" s="96"/>
    </row>
    <row r="253" spans="2:12" hidden="1" x14ac:dyDescent="0.2">
      <c r="B253" s="85" t="str">
        <f>+IF(査定表!A235=0,"",査定表!A235)</f>
        <v/>
      </c>
      <c r="C253" s="69" t="str">
        <f t="shared" si="45"/>
        <v/>
      </c>
      <c r="D253" s="70" t="str">
        <f t="shared" si="46"/>
        <v/>
      </c>
      <c r="E253" s="70" t="str">
        <f t="shared" si="49"/>
        <v/>
      </c>
      <c r="F253" s="258" t="str">
        <f>IF(査定表!E235=0,"",査定表!E235)</f>
        <v/>
      </c>
      <c r="G253" s="69" t="str">
        <f t="shared" si="47"/>
        <v/>
      </c>
      <c r="J253" s="69" t="str">
        <f t="shared" si="48"/>
        <v/>
      </c>
      <c r="L253" s="96"/>
    </row>
    <row r="254" spans="2:12" hidden="1" x14ac:dyDescent="0.2">
      <c r="B254" s="85" t="str">
        <f>+IF(査定表!A236=0,"",査定表!A236)</f>
        <v/>
      </c>
      <c r="C254" s="69" t="str">
        <f t="shared" si="45"/>
        <v/>
      </c>
      <c r="D254" s="70" t="str">
        <f t="shared" si="46"/>
        <v/>
      </c>
      <c r="E254" s="70" t="str">
        <f t="shared" si="49"/>
        <v/>
      </c>
      <c r="F254" s="258" t="str">
        <f>IF(査定表!E236=0,"",査定表!E236)</f>
        <v/>
      </c>
      <c r="G254" s="69" t="str">
        <f t="shared" si="47"/>
        <v/>
      </c>
      <c r="J254" s="69" t="str">
        <f t="shared" si="48"/>
        <v/>
      </c>
      <c r="L254" s="96"/>
    </row>
    <row r="255" spans="2:12" hidden="1" x14ac:dyDescent="0.2">
      <c r="B255" s="85" t="str">
        <f>+IF(査定表!A237=0,"",査定表!A237)</f>
        <v/>
      </c>
      <c r="C255" s="69" t="str">
        <f t="shared" si="45"/>
        <v/>
      </c>
      <c r="D255" s="70" t="str">
        <f t="shared" si="46"/>
        <v/>
      </c>
      <c r="E255" s="70" t="str">
        <f t="shared" si="49"/>
        <v/>
      </c>
      <c r="F255" s="258" t="str">
        <f>IF(査定表!E237=0,"",査定表!E237)</f>
        <v/>
      </c>
      <c r="G255" s="69" t="str">
        <f t="shared" si="47"/>
        <v/>
      </c>
      <c r="J255" s="69" t="str">
        <f t="shared" si="48"/>
        <v/>
      </c>
      <c r="L255" s="96"/>
    </row>
    <row r="256" spans="2:12" hidden="1" x14ac:dyDescent="0.2">
      <c r="B256" s="85" t="str">
        <f>+IF(査定表!A238=0,"",査定表!A238)</f>
        <v/>
      </c>
      <c r="C256" s="69" t="str">
        <f t="shared" si="45"/>
        <v/>
      </c>
      <c r="D256" s="70" t="str">
        <f t="shared" si="46"/>
        <v/>
      </c>
      <c r="E256" s="70" t="str">
        <f t="shared" si="49"/>
        <v/>
      </c>
      <c r="F256" s="258" t="str">
        <f>IF(査定表!E238=0,"",査定表!E238)</f>
        <v/>
      </c>
      <c r="G256" s="69" t="str">
        <f t="shared" si="47"/>
        <v/>
      </c>
      <c r="J256" s="69" t="str">
        <f t="shared" si="48"/>
        <v/>
      </c>
      <c r="L256" s="96"/>
    </row>
    <row r="257" spans="2:12" hidden="1" x14ac:dyDescent="0.2">
      <c r="B257" s="85" t="str">
        <f>+IF(査定表!A239=0,"",査定表!A239)</f>
        <v/>
      </c>
      <c r="C257" s="69" t="str">
        <f t="shared" si="45"/>
        <v/>
      </c>
      <c r="D257" s="70" t="str">
        <f t="shared" si="46"/>
        <v/>
      </c>
      <c r="E257" s="70" t="str">
        <f t="shared" si="49"/>
        <v/>
      </c>
      <c r="F257" s="258" t="str">
        <f>IF(査定表!E239=0,"",査定表!E239)</f>
        <v/>
      </c>
      <c r="G257" s="69" t="str">
        <f t="shared" si="47"/>
        <v/>
      </c>
      <c r="J257" s="69" t="str">
        <f t="shared" si="48"/>
        <v/>
      </c>
      <c r="L257" s="96"/>
    </row>
    <row r="258" spans="2:12" hidden="1" x14ac:dyDescent="0.2">
      <c r="B258" s="85" t="str">
        <f>+IF(査定表!A240=0,"",査定表!A240)</f>
        <v/>
      </c>
      <c r="C258" s="69" t="str">
        <f t="shared" si="45"/>
        <v/>
      </c>
      <c r="D258" s="70" t="str">
        <f t="shared" si="46"/>
        <v/>
      </c>
      <c r="E258" s="70" t="str">
        <f t="shared" si="49"/>
        <v/>
      </c>
      <c r="F258" s="258" t="str">
        <f>IF(査定表!E240=0,"",査定表!E240)</f>
        <v/>
      </c>
      <c r="G258" s="69" t="str">
        <f t="shared" si="47"/>
        <v/>
      </c>
      <c r="J258" s="69" t="str">
        <f t="shared" si="48"/>
        <v/>
      </c>
      <c r="L258" s="96"/>
    </row>
    <row r="259" spans="2:12" hidden="1" x14ac:dyDescent="0.2">
      <c r="B259" s="85" t="str">
        <f>+IF(査定表!A241=0,"",査定表!A241)</f>
        <v/>
      </c>
      <c r="C259" s="69" t="str">
        <f t="shared" si="45"/>
        <v/>
      </c>
      <c r="D259" s="70" t="str">
        <f t="shared" si="46"/>
        <v/>
      </c>
      <c r="E259" s="70" t="str">
        <f t="shared" si="49"/>
        <v/>
      </c>
      <c r="F259" s="258" t="str">
        <f>IF(査定表!E241=0,"",査定表!E241)</f>
        <v/>
      </c>
      <c r="G259" s="69" t="str">
        <f t="shared" si="47"/>
        <v/>
      </c>
      <c r="J259" s="69" t="str">
        <f t="shared" si="48"/>
        <v/>
      </c>
      <c r="L259" s="96"/>
    </row>
    <row r="260" spans="2:12" hidden="1" x14ac:dyDescent="0.2">
      <c r="B260" s="85" t="str">
        <f>+IF(査定表!A242=0,"",査定表!A242)</f>
        <v/>
      </c>
      <c r="C260" s="69" t="str">
        <f t="shared" si="45"/>
        <v/>
      </c>
      <c r="D260" s="70" t="str">
        <f t="shared" si="46"/>
        <v/>
      </c>
      <c r="E260" s="70" t="str">
        <f t="shared" si="49"/>
        <v/>
      </c>
      <c r="F260" s="258" t="str">
        <f>IF(査定表!E242=0,"",査定表!E242)</f>
        <v/>
      </c>
      <c r="G260" s="69" t="str">
        <f t="shared" si="47"/>
        <v/>
      </c>
      <c r="J260" s="69" t="str">
        <f t="shared" si="48"/>
        <v/>
      </c>
      <c r="L260" s="96"/>
    </row>
    <row r="261" spans="2:12" hidden="1" x14ac:dyDescent="0.2">
      <c r="B261" s="85" t="str">
        <f>+IF(査定表!A243=0,"",査定表!A243)</f>
        <v/>
      </c>
      <c r="C261" s="69" t="str">
        <f t="shared" si="45"/>
        <v/>
      </c>
      <c r="D261" s="70" t="str">
        <f t="shared" si="46"/>
        <v/>
      </c>
      <c r="E261" s="70" t="str">
        <f t="shared" si="49"/>
        <v/>
      </c>
      <c r="F261" s="258" t="str">
        <f>IF(査定表!E243=0,"",査定表!E243)</f>
        <v/>
      </c>
      <c r="G261" s="69" t="str">
        <f t="shared" si="47"/>
        <v/>
      </c>
      <c r="J261" s="69" t="str">
        <f t="shared" si="48"/>
        <v/>
      </c>
      <c r="L261" s="96"/>
    </row>
    <row r="262" spans="2:12" hidden="1" x14ac:dyDescent="0.2">
      <c r="B262" s="85" t="str">
        <f>+IF(査定表!A244=0,"",査定表!A244)</f>
        <v/>
      </c>
      <c r="C262" s="69" t="str">
        <f t="shared" si="45"/>
        <v/>
      </c>
      <c r="D262" s="70" t="str">
        <f t="shared" si="46"/>
        <v/>
      </c>
      <c r="E262" s="70" t="str">
        <f t="shared" si="49"/>
        <v/>
      </c>
      <c r="F262" s="258" t="str">
        <f>IF(査定表!E244=0,"",査定表!E244)</f>
        <v/>
      </c>
      <c r="G262" s="69" t="str">
        <f t="shared" si="47"/>
        <v/>
      </c>
      <c r="J262" s="69" t="str">
        <f t="shared" si="48"/>
        <v/>
      </c>
      <c r="L262" s="96"/>
    </row>
    <row r="263" spans="2:12" hidden="1" x14ac:dyDescent="0.2">
      <c r="B263" s="85" t="str">
        <f>+IF(査定表!A245=0,"",査定表!A245)</f>
        <v/>
      </c>
      <c r="C263" s="69" t="str">
        <f t="shared" si="45"/>
        <v/>
      </c>
      <c r="D263" s="70" t="str">
        <f t="shared" si="46"/>
        <v/>
      </c>
      <c r="E263" s="70" t="str">
        <f t="shared" si="49"/>
        <v/>
      </c>
      <c r="F263" s="258" t="str">
        <f>IF(査定表!E245=0,"",査定表!E245)</f>
        <v/>
      </c>
      <c r="G263" s="69" t="str">
        <f t="shared" si="47"/>
        <v/>
      </c>
      <c r="J263" s="69" t="str">
        <f t="shared" si="48"/>
        <v/>
      </c>
      <c r="L263" s="96"/>
    </row>
    <row r="264" spans="2:12" hidden="1" x14ac:dyDescent="0.2">
      <c r="B264" s="85" t="str">
        <f>+IF(査定表!A246=0,"",査定表!A246)</f>
        <v/>
      </c>
      <c r="C264" s="69" t="str">
        <f t="shared" si="45"/>
        <v/>
      </c>
      <c r="D264" s="70" t="str">
        <f t="shared" si="46"/>
        <v/>
      </c>
      <c r="E264" s="70" t="str">
        <f t="shared" si="49"/>
        <v/>
      </c>
      <c r="F264" s="258" t="str">
        <f>IF(査定表!E246=0,"",査定表!E246)</f>
        <v/>
      </c>
      <c r="G264" s="69" t="str">
        <f t="shared" si="47"/>
        <v/>
      </c>
      <c r="J264" s="69" t="str">
        <f t="shared" si="48"/>
        <v/>
      </c>
      <c r="L264" s="96"/>
    </row>
    <row r="265" spans="2:12" hidden="1" x14ac:dyDescent="0.2">
      <c r="B265" s="85" t="str">
        <f>+IF(査定表!A247=0,"",査定表!A247)</f>
        <v/>
      </c>
      <c r="C265" s="69" t="str">
        <f t="shared" si="45"/>
        <v/>
      </c>
      <c r="D265" s="70" t="str">
        <f t="shared" si="46"/>
        <v/>
      </c>
      <c r="E265" s="70" t="str">
        <f t="shared" si="49"/>
        <v/>
      </c>
      <c r="F265" s="258" t="str">
        <f>IF(査定表!E247=0,"",査定表!E247)</f>
        <v/>
      </c>
      <c r="G265" s="69" t="str">
        <f t="shared" si="47"/>
        <v/>
      </c>
      <c r="J265" s="69" t="str">
        <f t="shared" si="48"/>
        <v/>
      </c>
      <c r="L265" s="96"/>
    </row>
    <row r="266" spans="2:12" hidden="1" x14ac:dyDescent="0.2">
      <c r="B266" s="85" t="str">
        <f>+IF(査定表!A248=0,"",査定表!A248)</f>
        <v/>
      </c>
      <c r="C266" s="69" t="str">
        <f t="shared" si="45"/>
        <v/>
      </c>
      <c r="D266" s="70" t="str">
        <f t="shared" si="46"/>
        <v/>
      </c>
      <c r="E266" s="70" t="str">
        <f t="shared" si="49"/>
        <v/>
      </c>
      <c r="F266" s="258" t="str">
        <f>IF(査定表!E248=0,"",査定表!E248)</f>
        <v/>
      </c>
      <c r="G266" s="69" t="str">
        <f t="shared" si="47"/>
        <v/>
      </c>
      <c r="J266" s="69" t="str">
        <f t="shared" si="48"/>
        <v/>
      </c>
      <c r="L266" s="96"/>
    </row>
    <row r="267" spans="2:12" hidden="1" x14ac:dyDescent="0.2">
      <c r="B267" s="85" t="str">
        <f>+IF(査定表!A249=0,"",査定表!A249)</f>
        <v/>
      </c>
      <c r="C267" s="69" t="str">
        <f t="shared" si="45"/>
        <v/>
      </c>
      <c r="D267" s="70" t="str">
        <f t="shared" si="46"/>
        <v/>
      </c>
      <c r="E267" s="70" t="str">
        <f t="shared" si="49"/>
        <v/>
      </c>
      <c r="F267" s="258" t="str">
        <f>IF(査定表!E249=0,"",査定表!E249)</f>
        <v/>
      </c>
      <c r="G267" s="69" t="str">
        <f t="shared" si="47"/>
        <v/>
      </c>
      <c r="J267" s="69" t="str">
        <f t="shared" si="48"/>
        <v/>
      </c>
      <c r="L267" s="96"/>
    </row>
    <row r="268" spans="2:12" hidden="1" x14ac:dyDescent="0.2">
      <c r="B268" s="85" t="str">
        <f>+IF(査定表!A250=0,"",査定表!A250)</f>
        <v/>
      </c>
      <c r="C268" s="69" t="str">
        <f t="shared" si="45"/>
        <v/>
      </c>
      <c r="D268" s="70" t="str">
        <f t="shared" si="46"/>
        <v/>
      </c>
      <c r="E268" s="70" t="str">
        <f t="shared" si="49"/>
        <v/>
      </c>
      <c r="F268" s="258" t="str">
        <f>IF(査定表!E250=0,"",査定表!E250)</f>
        <v/>
      </c>
      <c r="G268" s="69" t="str">
        <f t="shared" si="47"/>
        <v/>
      </c>
      <c r="J268" s="69" t="str">
        <f t="shared" si="48"/>
        <v/>
      </c>
      <c r="L268" s="96"/>
    </row>
    <row r="269" spans="2:12" hidden="1" x14ac:dyDescent="0.2">
      <c r="B269" s="85" t="str">
        <f>+IF(査定表!A251=0,"",査定表!A251)</f>
        <v/>
      </c>
      <c r="C269" s="69" t="str">
        <f t="shared" si="45"/>
        <v/>
      </c>
      <c r="D269" s="70" t="str">
        <f t="shared" si="46"/>
        <v/>
      </c>
      <c r="E269" s="70" t="str">
        <f t="shared" si="49"/>
        <v/>
      </c>
      <c r="F269" s="258" t="str">
        <f>IF(査定表!E251=0,"",査定表!E251)</f>
        <v/>
      </c>
      <c r="G269" s="69" t="str">
        <f t="shared" si="47"/>
        <v/>
      </c>
      <c r="J269" s="69" t="str">
        <f t="shared" si="48"/>
        <v/>
      </c>
      <c r="L269" s="96"/>
    </row>
    <row r="270" spans="2:12" hidden="1" x14ac:dyDescent="0.2">
      <c r="B270" s="85" t="str">
        <f>+IF(査定表!A252=0,"",査定表!A252)</f>
        <v/>
      </c>
      <c r="C270" s="69" t="str">
        <f t="shared" si="45"/>
        <v/>
      </c>
      <c r="D270" s="70" t="str">
        <f t="shared" si="46"/>
        <v/>
      </c>
      <c r="E270" s="70" t="str">
        <f t="shared" si="49"/>
        <v/>
      </c>
      <c r="F270" s="258" t="str">
        <f>IF(査定表!E252=0,"",査定表!E252)</f>
        <v/>
      </c>
      <c r="G270" s="69" t="str">
        <f t="shared" si="47"/>
        <v/>
      </c>
      <c r="J270" s="69" t="str">
        <f t="shared" si="48"/>
        <v/>
      </c>
      <c r="L270" s="96"/>
    </row>
    <row r="271" spans="2:12" hidden="1" x14ac:dyDescent="0.2">
      <c r="B271" s="85" t="str">
        <f>+IF(査定表!A253=0,"",査定表!A253)</f>
        <v/>
      </c>
      <c r="C271" s="69" t="str">
        <f t="shared" si="45"/>
        <v/>
      </c>
      <c r="D271" s="70" t="str">
        <f t="shared" si="46"/>
        <v/>
      </c>
      <c r="E271" s="70" t="str">
        <f t="shared" si="49"/>
        <v/>
      </c>
      <c r="F271" s="258" t="str">
        <f>IF(査定表!E253=0,"",査定表!E253)</f>
        <v/>
      </c>
      <c r="G271" s="69" t="str">
        <f t="shared" si="47"/>
        <v/>
      </c>
      <c r="J271" s="69" t="str">
        <f t="shared" si="48"/>
        <v/>
      </c>
      <c r="L271" s="96"/>
    </row>
    <row r="272" spans="2:12" hidden="1" x14ac:dyDescent="0.2">
      <c r="B272" s="85" t="str">
        <f>+IF(査定表!A258=0,"",査定表!A258)</f>
        <v/>
      </c>
      <c r="C272" s="69" t="str">
        <f t="shared" si="45"/>
        <v/>
      </c>
      <c r="D272" s="70" t="str">
        <f t="shared" si="46"/>
        <v/>
      </c>
      <c r="E272" s="70" t="str">
        <f t="shared" si="49"/>
        <v/>
      </c>
      <c r="F272" s="258" t="str">
        <f>IF(査定表!E254=0,"",査定表!E254)</f>
        <v/>
      </c>
      <c r="G272" s="69" t="str">
        <f t="shared" si="47"/>
        <v/>
      </c>
      <c r="J272" s="69" t="str">
        <f t="shared" si="48"/>
        <v/>
      </c>
      <c r="L272" s="96"/>
    </row>
    <row r="273" spans="2:12" hidden="1" x14ac:dyDescent="0.2">
      <c r="B273" s="85" t="str">
        <f>+IF(査定表!A259=0,"",査定表!A259)</f>
        <v/>
      </c>
      <c r="C273" s="69" t="str">
        <f t="shared" si="45"/>
        <v/>
      </c>
      <c r="D273" s="70" t="str">
        <f t="shared" si="46"/>
        <v/>
      </c>
      <c r="E273" s="70" t="str">
        <f t="shared" si="49"/>
        <v/>
      </c>
      <c r="F273" s="258" t="str">
        <f>IF(査定表!E255=0,"",査定表!E255)</f>
        <v/>
      </c>
      <c r="G273" s="69" t="str">
        <f t="shared" si="47"/>
        <v/>
      </c>
      <c r="J273" s="69" t="str">
        <f t="shared" si="48"/>
        <v/>
      </c>
      <c r="L273" s="96"/>
    </row>
    <row r="274" spans="2:12" hidden="1" x14ac:dyDescent="0.2">
      <c r="B274" s="84" t="s">
        <v>85</v>
      </c>
      <c r="C274" s="69" t="str">
        <f t="shared" si="45"/>
        <v/>
      </c>
      <c r="D274" s="70" t="str">
        <f t="shared" si="46"/>
        <v/>
      </c>
      <c r="E274" s="70"/>
      <c r="F274" s="259">
        <f>SUM(F238:F273)</f>
        <v>0</v>
      </c>
      <c r="G274" s="69"/>
      <c r="J274" s="69"/>
      <c r="L274" s="96"/>
    </row>
    <row r="275" spans="2:12" hidden="1" x14ac:dyDescent="0.2">
      <c r="B275" s="83" t="s">
        <v>83</v>
      </c>
      <c r="C275" s="69"/>
      <c r="D275" s="70" t="str">
        <f t="shared" si="46"/>
        <v>1</v>
      </c>
      <c r="E275" s="70" t="str">
        <f>IF(F275="","","式")</f>
        <v>式</v>
      </c>
      <c r="F275" s="258">
        <f>INT(F274*入力表!$D$1953)</f>
        <v>0</v>
      </c>
      <c r="G275" s="69"/>
      <c r="J275" s="69"/>
      <c r="L275" s="96"/>
    </row>
    <row r="276" spans="2:12" hidden="1" x14ac:dyDescent="0.2">
      <c r="B276" s="83" t="s">
        <v>18</v>
      </c>
      <c r="C276" s="69" t="str">
        <f t="shared" ref="C276" si="50">IF(D276="","","図面・仕様書どおり")</f>
        <v/>
      </c>
      <c r="D276" s="70" t="str">
        <f t="shared" si="46"/>
        <v/>
      </c>
      <c r="E276" s="70"/>
      <c r="F276" s="258">
        <f>+SUM(F274:F275)</f>
        <v>0</v>
      </c>
      <c r="G276" s="69"/>
      <c r="J276" s="69"/>
      <c r="L276" s="96"/>
    </row>
    <row r="277" spans="2:12" hidden="1" x14ac:dyDescent="0.2">
      <c r="B277" s="83"/>
      <c r="C277" s="69"/>
      <c r="D277" s="70"/>
      <c r="E277" s="70"/>
      <c r="F277" s="258"/>
      <c r="G277" s="69"/>
      <c r="J277" s="69"/>
      <c r="L277" s="96"/>
    </row>
    <row r="278" spans="2:12" hidden="1" x14ac:dyDescent="0.2">
      <c r="B278" s="85" t="str">
        <f>+IF(査定表!A261=0,"",査定表!A261)</f>
        <v/>
      </c>
      <c r="C278" s="69" t="str">
        <f t="shared" ref="C278:C315" si="51">IF(D278="","","図面・仕様書どおり")</f>
        <v/>
      </c>
      <c r="D278" s="70" t="str">
        <f t="shared" ref="D278:D317" si="52">IF(E278="","","1")</f>
        <v/>
      </c>
      <c r="E278" s="70" t="str">
        <f>IF(F278="","","式")</f>
        <v/>
      </c>
      <c r="F278" s="258" t="str">
        <f>IF(査定表!E261=0,"",査定表!E261)</f>
        <v/>
      </c>
      <c r="G278" s="69" t="str">
        <f t="shared" ref="G278:G314" si="53">IF(C278="","","諸経費共")</f>
        <v/>
      </c>
      <c r="J278" s="69" t="str">
        <f t="shared" ref="J278:J314" si="54">IF(F278="","","諸経費共")</f>
        <v/>
      </c>
      <c r="L278" s="96"/>
    </row>
    <row r="279" spans="2:12" hidden="1" x14ac:dyDescent="0.2">
      <c r="B279" s="85" t="str">
        <f>+IF(査定表!A262=0,"",査定表!A262)</f>
        <v/>
      </c>
      <c r="C279" s="69" t="str">
        <f t="shared" si="51"/>
        <v/>
      </c>
      <c r="D279" s="70" t="str">
        <f t="shared" si="52"/>
        <v/>
      </c>
      <c r="E279" s="70" t="str">
        <f t="shared" ref="E279:E314" si="55">IF(F279="","","式")</f>
        <v/>
      </c>
      <c r="F279" s="258" t="str">
        <f>IF(査定表!E262=0,"",査定表!E262)</f>
        <v/>
      </c>
      <c r="G279" s="69" t="str">
        <f t="shared" si="53"/>
        <v/>
      </c>
      <c r="J279" s="69" t="str">
        <f t="shared" si="54"/>
        <v/>
      </c>
      <c r="L279" s="96"/>
    </row>
    <row r="280" spans="2:12" hidden="1" x14ac:dyDescent="0.2">
      <c r="B280" s="85" t="str">
        <f>+IF(査定表!A263=0,"",査定表!A263)</f>
        <v/>
      </c>
      <c r="C280" s="69" t="str">
        <f t="shared" si="51"/>
        <v/>
      </c>
      <c r="D280" s="70" t="str">
        <f t="shared" si="52"/>
        <v/>
      </c>
      <c r="E280" s="70" t="str">
        <f t="shared" si="55"/>
        <v/>
      </c>
      <c r="F280" s="258" t="str">
        <f>IF(査定表!E263=0,"",査定表!E263)</f>
        <v/>
      </c>
      <c r="G280" s="69" t="str">
        <f t="shared" si="53"/>
        <v/>
      </c>
      <c r="J280" s="69" t="str">
        <f t="shared" si="54"/>
        <v/>
      </c>
      <c r="L280" s="96"/>
    </row>
    <row r="281" spans="2:12" hidden="1" x14ac:dyDescent="0.2">
      <c r="B281" s="85" t="str">
        <f>+IF(査定表!A264=0,"",査定表!A264)</f>
        <v/>
      </c>
      <c r="C281" s="69" t="str">
        <f t="shared" si="51"/>
        <v/>
      </c>
      <c r="D281" s="70" t="str">
        <f t="shared" si="52"/>
        <v/>
      </c>
      <c r="E281" s="70" t="str">
        <f t="shared" si="55"/>
        <v/>
      </c>
      <c r="F281" s="258" t="str">
        <f>IF(査定表!E264=0,"",査定表!E264)</f>
        <v/>
      </c>
      <c r="G281" s="69" t="str">
        <f t="shared" si="53"/>
        <v/>
      </c>
      <c r="J281" s="69" t="str">
        <f t="shared" si="54"/>
        <v/>
      </c>
      <c r="L281" s="96"/>
    </row>
    <row r="282" spans="2:12" hidden="1" x14ac:dyDescent="0.2">
      <c r="B282" s="85" t="str">
        <f>+IF(査定表!A265=0,"",査定表!A265)</f>
        <v/>
      </c>
      <c r="C282" s="69" t="str">
        <f t="shared" si="51"/>
        <v/>
      </c>
      <c r="D282" s="70" t="str">
        <f t="shared" si="52"/>
        <v/>
      </c>
      <c r="E282" s="70" t="str">
        <f t="shared" si="55"/>
        <v/>
      </c>
      <c r="F282" s="258" t="str">
        <f>IF(査定表!E265=0,"",査定表!E265)</f>
        <v/>
      </c>
      <c r="G282" s="69" t="str">
        <f t="shared" si="53"/>
        <v/>
      </c>
      <c r="J282" s="69" t="str">
        <f t="shared" si="54"/>
        <v/>
      </c>
      <c r="L282" s="96"/>
    </row>
    <row r="283" spans="2:12" hidden="1" x14ac:dyDescent="0.2">
      <c r="B283" s="85" t="str">
        <f>+IF(査定表!A266=0,"",査定表!A266)</f>
        <v/>
      </c>
      <c r="C283" s="69" t="str">
        <f t="shared" si="51"/>
        <v/>
      </c>
      <c r="D283" s="70" t="str">
        <f t="shared" si="52"/>
        <v/>
      </c>
      <c r="E283" s="70" t="str">
        <f t="shared" si="55"/>
        <v/>
      </c>
      <c r="F283" s="258" t="str">
        <f>IF(査定表!E266=0,"",査定表!E266)</f>
        <v/>
      </c>
      <c r="G283" s="69" t="str">
        <f t="shared" si="53"/>
        <v/>
      </c>
      <c r="J283" s="69" t="str">
        <f t="shared" si="54"/>
        <v/>
      </c>
      <c r="L283" s="96"/>
    </row>
    <row r="284" spans="2:12" hidden="1" x14ac:dyDescent="0.2">
      <c r="B284" s="85" t="str">
        <f>+IF(査定表!A267=0,"",査定表!A267)</f>
        <v/>
      </c>
      <c r="C284" s="69" t="str">
        <f t="shared" si="51"/>
        <v/>
      </c>
      <c r="D284" s="70" t="str">
        <f t="shared" si="52"/>
        <v/>
      </c>
      <c r="E284" s="70" t="str">
        <f t="shared" si="55"/>
        <v/>
      </c>
      <c r="F284" s="258" t="str">
        <f>IF(査定表!E267=0,"",査定表!E267)</f>
        <v/>
      </c>
      <c r="G284" s="69" t="str">
        <f t="shared" si="53"/>
        <v/>
      </c>
      <c r="J284" s="69" t="str">
        <f t="shared" si="54"/>
        <v/>
      </c>
      <c r="L284" s="96"/>
    </row>
    <row r="285" spans="2:12" hidden="1" x14ac:dyDescent="0.2">
      <c r="B285" s="85" t="str">
        <f>+IF(査定表!A268=0,"",査定表!A268)</f>
        <v/>
      </c>
      <c r="C285" s="69" t="str">
        <f t="shared" si="51"/>
        <v/>
      </c>
      <c r="D285" s="70" t="str">
        <f t="shared" si="52"/>
        <v/>
      </c>
      <c r="E285" s="70" t="str">
        <f t="shared" si="55"/>
        <v/>
      </c>
      <c r="F285" s="258" t="str">
        <f>IF(査定表!E268=0,"",査定表!E268)</f>
        <v/>
      </c>
      <c r="G285" s="69" t="str">
        <f t="shared" si="53"/>
        <v/>
      </c>
      <c r="J285" s="69" t="str">
        <f t="shared" si="54"/>
        <v/>
      </c>
      <c r="L285" s="96"/>
    </row>
    <row r="286" spans="2:12" hidden="1" x14ac:dyDescent="0.2">
      <c r="B286" s="85" t="str">
        <f>+IF(査定表!A269=0,"",査定表!A269)</f>
        <v/>
      </c>
      <c r="C286" s="69" t="str">
        <f t="shared" si="51"/>
        <v/>
      </c>
      <c r="D286" s="70" t="str">
        <f t="shared" si="52"/>
        <v/>
      </c>
      <c r="E286" s="70" t="str">
        <f t="shared" si="55"/>
        <v/>
      </c>
      <c r="F286" s="258" t="str">
        <f>IF(査定表!E269=0,"",査定表!E269)</f>
        <v/>
      </c>
      <c r="G286" s="69" t="str">
        <f t="shared" si="53"/>
        <v/>
      </c>
      <c r="J286" s="69" t="str">
        <f t="shared" si="54"/>
        <v/>
      </c>
      <c r="L286" s="96"/>
    </row>
    <row r="287" spans="2:12" hidden="1" x14ac:dyDescent="0.2">
      <c r="B287" s="85" t="str">
        <f>+IF(査定表!A270=0,"",査定表!A270)</f>
        <v/>
      </c>
      <c r="C287" s="69" t="str">
        <f t="shared" si="51"/>
        <v/>
      </c>
      <c r="D287" s="70" t="str">
        <f t="shared" si="52"/>
        <v/>
      </c>
      <c r="E287" s="70" t="str">
        <f t="shared" si="55"/>
        <v/>
      </c>
      <c r="F287" s="258" t="str">
        <f>IF(査定表!E270=0,"",査定表!E270)</f>
        <v/>
      </c>
      <c r="G287" s="69" t="str">
        <f t="shared" si="53"/>
        <v/>
      </c>
      <c r="J287" s="69" t="str">
        <f t="shared" si="54"/>
        <v/>
      </c>
      <c r="L287" s="96"/>
    </row>
    <row r="288" spans="2:12" hidden="1" x14ac:dyDescent="0.2">
      <c r="B288" s="85" t="str">
        <f>+IF(査定表!A271=0,"",査定表!A271)</f>
        <v/>
      </c>
      <c r="C288" s="69" t="str">
        <f t="shared" si="51"/>
        <v/>
      </c>
      <c r="D288" s="70" t="str">
        <f t="shared" si="52"/>
        <v/>
      </c>
      <c r="E288" s="70" t="str">
        <f t="shared" si="55"/>
        <v/>
      </c>
      <c r="F288" s="258" t="str">
        <f>IF(査定表!E271=0,"",査定表!E271)</f>
        <v/>
      </c>
      <c r="G288" s="69" t="str">
        <f t="shared" si="53"/>
        <v/>
      </c>
      <c r="J288" s="69" t="str">
        <f t="shared" si="54"/>
        <v/>
      </c>
      <c r="L288" s="96"/>
    </row>
    <row r="289" spans="2:12" hidden="1" x14ac:dyDescent="0.2">
      <c r="B289" s="85" t="str">
        <f>+IF(査定表!A272=0,"",査定表!A272)</f>
        <v/>
      </c>
      <c r="C289" s="69" t="str">
        <f t="shared" si="51"/>
        <v/>
      </c>
      <c r="D289" s="70" t="str">
        <f t="shared" si="52"/>
        <v/>
      </c>
      <c r="E289" s="70" t="str">
        <f t="shared" si="55"/>
        <v/>
      </c>
      <c r="F289" s="258" t="str">
        <f>IF(査定表!E272=0,"",査定表!E272)</f>
        <v/>
      </c>
      <c r="G289" s="69" t="str">
        <f t="shared" si="53"/>
        <v/>
      </c>
      <c r="J289" s="69" t="str">
        <f t="shared" si="54"/>
        <v/>
      </c>
      <c r="L289" s="96"/>
    </row>
    <row r="290" spans="2:12" hidden="1" x14ac:dyDescent="0.2">
      <c r="B290" s="85" t="str">
        <f>+IF(査定表!A273=0,"",査定表!A273)</f>
        <v/>
      </c>
      <c r="C290" s="69" t="str">
        <f t="shared" si="51"/>
        <v/>
      </c>
      <c r="D290" s="70" t="str">
        <f t="shared" si="52"/>
        <v/>
      </c>
      <c r="E290" s="70" t="str">
        <f t="shared" si="55"/>
        <v/>
      </c>
      <c r="F290" s="258" t="str">
        <f>IF(査定表!E273=0,"",査定表!E273)</f>
        <v/>
      </c>
      <c r="G290" s="69" t="str">
        <f t="shared" si="53"/>
        <v/>
      </c>
      <c r="J290" s="69" t="str">
        <f t="shared" si="54"/>
        <v/>
      </c>
      <c r="L290" s="96"/>
    </row>
    <row r="291" spans="2:12" hidden="1" x14ac:dyDescent="0.2">
      <c r="B291" s="85" t="str">
        <f>+IF(査定表!A274=0,"",査定表!A274)</f>
        <v/>
      </c>
      <c r="C291" s="69" t="str">
        <f t="shared" si="51"/>
        <v/>
      </c>
      <c r="D291" s="70" t="str">
        <f t="shared" si="52"/>
        <v/>
      </c>
      <c r="E291" s="70" t="str">
        <f t="shared" si="55"/>
        <v/>
      </c>
      <c r="F291" s="258" t="str">
        <f>IF(査定表!E274=0,"",査定表!E274)</f>
        <v/>
      </c>
      <c r="G291" s="69" t="str">
        <f t="shared" si="53"/>
        <v/>
      </c>
      <c r="J291" s="69" t="str">
        <f t="shared" si="54"/>
        <v/>
      </c>
      <c r="L291" s="96"/>
    </row>
    <row r="292" spans="2:12" hidden="1" x14ac:dyDescent="0.2">
      <c r="B292" s="85" t="str">
        <f>+IF(査定表!A275=0,"",査定表!A275)</f>
        <v/>
      </c>
      <c r="C292" s="69" t="str">
        <f t="shared" si="51"/>
        <v/>
      </c>
      <c r="D292" s="70" t="str">
        <f t="shared" si="52"/>
        <v/>
      </c>
      <c r="E292" s="70" t="str">
        <f t="shared" si="55"/>
        <v/>
      </c>
      <c r="F292" s="258" t="str">
        <f>IF(査定表!E275=0,"",査定表!E275)</f>
        <v/>
      </c>
      <c r="G292" s="69" t="str">
        <f t="shared" si="53"/>
        <v/>
      </c>
      <c r="J292" s="69" t="str">
        <f t="shared" si="54"/>
        <v/>
      </c>
      <c r="L292" s="96"/>
    </row>
    <row r="293" spans="2:12" hidden="1" x14ac:dyDescent="0.2">
      <c r="B293" s="85" t="str">
        <f>+IF(査定表!A276=0,"",査定表!A276)</f>
        <v/>
      </c>
      <c r="C293" s="69" t="str">
        <f t="shared" si="51"/>
        <v/>
      </c>
      <c r="D293" s="70" t="str">
        <f t="shared" si="52"/>
        <v/>
      </c>
      <c r="E293" s="70" t="str">
        <f t="shared" si="55"/>
        <v/>
      </c>
      <c r="F293" s="258" t="str">
        <f>IF(査定表!E276=0,"",査定表!E276)</f>
        <v/>
      </c>
      <c r="G293" s="69" t="str">
        <f t="shared" si="53"/>
        <v/>
      </c>
      <c r="J293" s="69" t="str">
        <f t="shared" si="54"/>
        <v/>
      </c>
      <c r="L293" s="96"/>
    </row>
    <row r="294" spans="2:12" hidden="1" x14ac:dyDescent="0.2">
      <c r="B294" s="85" t="str">
        <f>+IF(査定表!A277=0,"",査定表!A277)</f>
        <v/>
      </c>
      <c r="C294" s="69" t="str">
        <f t="shared" si="51"/>
        <v/>
      </c>
      <c r="D294" s="70" t="str">
        <f t="shared" si="52"/>
        <v/>
      </c>
      <c r="E294" s="70" t="str">
        <f t="shared" si="55"/>
        <v/>
      </c>
      <c r="F294" s="258" t="str">
        <f>IF(査定表!E277=0,"",査定表!E277)</f>
        <v/>
      </c>
      <c r="G294" s="69" t="str">
        <f t="shared" si="53"/>
        <v/>
      </c>
      <c r="J294" s="69" t="str">
        <f t="shared" si="54"/>
        <v/>
      </c>
      <c r="L294" s="96"/>
    </row>
    <row r="295" spans="2:12" hidden="1" x14ac:dyDescent="0.2">
      <c r="B295" s="85" t="str">
        <f>+IF(査定表!A278=0,"",査定表!A278)</f>
        <v/>
      </c>
      <c r="C295" s="69" t="str">
        <f t="shared" si="51"/>
        <v/>
      </c>
      <c r="D295" s="70" t="str">
        <f t="shared" si="52"/>
        <v/>
      </c>
      <c r="E295" s="70" t="str">
        <f t="shared" si="55"/>
        <v/>
      </c>
      <c r="F295" s="258" t="str">
        <f>IF(査定表!E278=0,"",査定表!E278)</f>
        <v/>
      </c>
      <c r="G295" s="69" t="str">
        <f t="shared" si="53"/>
        <v/>
      </c>
      <c r="J295" s="69" t="str">
        <f t="shared" si="54"/>
        <v/>
      </c>
      <c r="L295" s="96"/>
    </row>
    <row r="296" spans="2:12" hidden="1" x14ac:dyDescent="0.2">
      <c r="B296" s="85" t="str">
        <f>+IF(査定表!A279=0,"",査定表!A279)</f>
        <v/>
      </c>
      <c r="C296" s="69" t="str">
        <f t="shared" si="51"/>
        <v/>
      </c>
      <c r="D296" s="70" t="str">
        <f t="shared" si="52"/>
        <v/>
      </c>
      <c r="E296" s="70" t="str">
        <f t="shared" si="55"/>
        <v/>
      </c>
      <c r="F296" s="258" t="str">
        <f>IF(査定表!E279=0,"",査定表!E279)</f>
        <v/>
      </c>
      <c r="G296" s="69" t="str">
        <f t="shared" si="53"/>
        <v/>
      </c>
      <c r="J296" s="69" t="str">
        <f t="shared" si="54"/>
        <v/>
      </c>
      <c r="L296" s="96"/>
    </row>
    <row r="297" spans="2:12" hidden="1" x14ac:dyDescent="0.2">
      <c r="B297" s="85" t="str">
        <f>+IF(査定表!A280=0,"",査定表!A280)</f>
        <v/>
      </c>
      <c r="C297" s="69" t="str">
        <f t="shared" si="51"/>
        <v/>
      </c>
      <c r="D297" s="70" t="str">
        <f t="shared" si="52"/>
        <v/>
      </c>
      <c r="E297" s="70" t="str">
        <f t="shared" si="55"/>
        <v/>
      </c>
      <c r="F297" s="258" t="str">
        <f>IF(査定表!E280=0,"",査定表!E280)</f>
        <v/>
      </c>
      <c r="G297" s="69" t="str">
        <f t="shared" si="53"/>
        <v/>
      </c>
      <c r="J297" s="69" t="str">
        <f t="shared" si="54"/>
        <v/>
      </c>
      <c r="L297" s="96"/>
    </row>
    <row r="298" spans="2:12" hidden="1" x14ac:dyDescent="0.2">
      <c r="B298" s="85" t="str">
        <f>+IF(査定表!A281=0,"",査定表!A281)</f>
        <v/>
      </c>
      <c r="C298" s="69" t="str">
        <f t="shared" si="51"/>
        <v/>
      </c>
      <c r="D298" s="70" t="str">
        <f t="shared" si="52"/>
        <v/>
      </c>
      <c r="E298" s="70" t="str">
        <f t="shared" si="55"/>
        <v/>
      </c>
      <c r="F298" s="258" t="str">
        <f>IF(査定表!E281=0,"",査定表!E281)</f>
        <v/>
      </c>
      <c r="G298" s="69" t="str">
        <f t="shared" si="53"/>
        <v/>
      </c>
      <c r="J298" s="69" t="str">
        <f t="shared" si="54"/>
        <v/>
      </c>
      <c r="L298" s="96"/>
    </row>
    <row r="299" spans="2:12" hidden="1" x14ac:dyDescent="0.2">
      <c r="B299" s="85" t="str">
        <f>+IF(査定表!A282=0,"",査定表!A282)</f>
        <v/>
      </c>
      <c r="C299" s="69" t="str">
        <f t="shared" si="51"/>
        <v/>
      </c>
      <c r="D299" s="70" t="str">
        <f t="shared" si="52"/>
        <v/>
      </c>
      <c r="E299" s="70" t="str">
        <f t="shared" si="55"/>
        <v/>
      </c>
      <c r="F299" s="258" t="str">
        <f>IF(査定表!E282=0,"",査定表!E282)</f>
        <v/>
      </c>
      <c r="G299" s="69" t="str">
        <f t="shared" si="53"/>
        <v/>
      </c>
      <c r="J299" s="69" t="str">
        <f t="shared" si="54"/>
        <v/>
      </c>
      <c r="L299" s="96"/>
    </row>
    <row r="300" spans="2:12" hidden="1" x14ac:dyDescent="0.2">
      <c r="B300" s="85" t="str">
        <f>+IF(査定表!A283=0,"",査定表!A283)</f>
        <v/>
      </c>
      <c r="C300" s="69" t="str">
        <f t="shared" si="51"/>
        <v/>
      </c>
      <c r="D300" s="70" t="str">
        <f t="shared" si="52"/>
        <v/>
      </c>
      <c r="E300" s="70" t="str">
        <f t="shared" si="55"/>
        <v/>
      </c>
      <c r="F300" s="258" t="str">
        <f>IF(査定表!E283=0,"",査定表!E283)</f>
        <v/>
      </c>
      <c r="G300" s="69" t="str">
        <f t="shared" si="53"/>
        <v/>
      </c>
      <c r="J300" s="69" t="str">
        <f t="shared" si="54"/>
        <v/>
      </c>
      <c r="L300" s="96"/>
    </row>
    <row r="301" spans="2:12" hidden="1" x14ac:dyDescent="0.2">
      <c r="B301" s="85" t="str">
        <f>+IF(査定表!A284=0,"",査定表!A284)</f>
        <v/>
      </c>
      <c r="C301" s="69" t="str">
        <f t="shared" si="51"/>
        <v/>
      </c>
      <c r="D301" s="70" t="str">
        <f t="shared" si="52"/>
        <v/>
      </c>
      <c r="E301" s="70" t="str">
        <f t="shared" si="55"/>
        <v/>
      </c>
      <c r="F301" s="258" t="str">
        <f>IF(査定表!E284=0,"",査定表!E284)</f>
        <v/>
      </c>
      <c r="G301" s="69" t="str">
        <f t="shared" si="53"/>
        <v/>
      </c>
      <c r="J301" s="69" t="str">
        <f t="shared" si="54"/>
        <v/>
      </c>
      <c r="L301" s="96"/>
    </row>
    <row r="302" spans="2:12" hidden="1" x14ac:dyDescent="0.2">
      <c r="B302" s="85" t="str">
        <f>+IF(査定表!A285=0,"",査定表!A285)</f>
        <v/>
      </c>
      <c r="C302" s="69" t="str">
        <f t="shared" si="51"/>
        <v/>
      </c>
      <c r="D302" s="70" t="str">
        <f t="shared" si="52"/>
        <v/>
      </c>
      <c r="E302" s="70" t="str">
        <f t="shared" si="55"/>
        <v/>
      </c>
      <c r="F302" s="258" t="str">
        <f>IF(査定表!E285=0,"",査定表!E285)</f>
        <v/>
      </c>
      <c r="G302" s="69" t="str">
        <f t="shared" si="53"/>
        <v/>
      </c>
      <c r="J302" s="69" t="str">
        <f t="shared" si="54"/>
        <v/>
      </c>
      <c r="L302" s="96"/>
    </row>
    <row r="303" spans="2:12" hidden="1" x14ac:dyDescent="0.2">
      <c r="B303" s="85" t="str">
        <f>+IF(査定表!A286=0,"",査定表!A286)</f>
        <v/>
      </c>
      <c r="C303" s="69" t="str">
        <f t="shared" si="51"/>
        <v/>
      </c>
      <c r="D303" s="70" t="str">
        <f t="shared" si="52"/>
        <v/>
      </c>
      <c r="E303" s="70" t="str">
        <f t="shared" si="55"/>
        <v/>
      </c>
      <c r="F303" s="258" t="str">
        <f>IF(査定表!E286=0,"",査定表!E286)</f>
        <v/>
      </c>
      <c r="G303" s="69" t="str">
        <f t="shared" si="53"/>
        <v/>
      </c>
      <c r="J303" s="69" t="str">
        <f t="shared" si="54"/>
        <v/>
      </c>
      <c r="L303" s="96"/>
    </row>
    <row r="304" spans="2:12" hidden="1" x14ac:dyDescent="0.2">
      <c r="B304" s="85" t="str">
        <f>+IF(査定表!A287=0,"",査定表!A287)</f>
        <v/>
      </c>
      <c r="C304" s="69" t="str">
        <f t="shared" si="51"/>
        <v/>
      </c>
      <c r="D304" s="70" t="str">
        <f t="shared" si="52"/>
        <v/>
      </c>
      <c r="E304" s="70" t="str">
        <f t="shared" si="55"/>
        <v/>
      </c>
      <c r="F304" s="258" t="str">
        <f>IF(査定表!E287=0,"",査定表!E287)</f>
        <v/>
      </c>
      <c r="G304" s="69" t="str">
        <f t="shared" si="53"/>
        <v/>
      </c>
      <c r="J304" s="69" t="str">
        <f t="shared" si="54"/>
        <v/>
      </c>
      <c r="L304" s="96"/>
    </row>
    <row r="305" spans="2:12" hidden="1" x14ac:dyDescent="0.2">
      <c r="B305" s="85" t="str">
        <f>+IF(査定表!A288=0,"",査定表!A288)</f>
        <v/>
      </c>
      <c r="C305" s="69" t="str">
        <f t="shared" si="51"/>
        <v/>
      </c>
      <c r="D305" s="70" t="str">
        <f t="shared" si="52"/>
        <v/>
      </c>
      <c r="E305" s="70" t="str">
        <f t="shared" si="55"/>
        <v/>
      </c>
      <c r="F305" s="258" t="str">
        <f>IF(査定表!E288=0,"",査定表!E288)</f>
        <v/>
      </c>
      <c r="G305" s="69" t="str">
        <f t="shared" si="53"/>
        <v/>
      </c>
      <c r="J305" s="69" t="str">
        <f t="shared" si="54"/>
        <v/>
      </c>
      <c r="L305" s="96"/>
    </row>
    <row r="306" spans="2:12" hidden="1" x14ac:dyDescent="0.2">
      <c r="B306" s="85" t="str">
        <f>+IF(査定表!A289=0,"",査定表!A289)</f>
        <v/>
      </c>
      <c r="C306" s="69" t="str">
        <f t="shared" si="51"/>
        <v/>
      </c>
      <c r="D306" s="70" t="str">
        <f t="shared" si="52"/>
        <v/>
      </c>
      <c r="E306" s="70" t="str">
        <f t="shared" si="55"/>
        <v/>
      </c>
      <c r="F306" s="258" t="str">
        <f>IF(査定表!E289=0,"",査定表!E289)</f>
        <v/>
      </c>
      <c r="G306" s="69" t="str">
        <f t="shared" si="53"/>
        <v/>
      </c>
      <c r="J306" s="69" t="str">
        <f t="shared" si="54"/>
        <v/>
      </c>
      <c r="L306" s="96"/>
    </row>
    <row r="307" spans="2:12" hidden="1" x14ac:dyDescent="0.2">
      <c r="B307" s="85" t="str">
        <f>+IF(査定表!A290=0,"",査定表!A290)</f>
        <v/>
      </c>
      <c r="C307" s="69" t="str">
        <f t="shared" si="51"/>
        <v/>
      </c>
      <c r="D307" s="70" t="str">
        <f t="shared" si="52"/>
        <v/>
      </c>
      <c r="E307" s="70" t="str">
        <f t="shared" si="55"/>
        <v/>
      </c>
      <c r="F307" s="258" t="str">
        <f>IF(査定表!E290=0,"",査定表!E290)</f>
        <v/>
      </c>
      <c r="G307" s="69" t="str">
        <f t="shared" si="53"/>
        <v/>
      </c>
      <c r="J307" s="69" t="str">
        <f t="shared" si="54"/>
        <v/>
      </c>
      <c r="L307" s="96"/>
    </row>
    <row r="308" spans="2:12" hidden="1" x14ac:dyDescent="0.2">
      <c r="B308" s="85" t="str">
        <f>+IF(査定表!A291=0,"",査定表!A291)</f>
        <v/>
      </c>
      <c r="C308" s="69" t="str">
        <f t="shared" si="51"/>
        <v/>
      </c>
      <c r="D308" s="70" t="str">
        <f t="shared" si="52"/>
        <v/>
      </c>
      <c r="E308" s="70" t="str">
        <f t="shared" si="55"/>
        <v/>
      </c>
      <c r="F308" s="258" t="str">
        <f>IF(査定表!E291=0,"",査定表!E291)</f>
        <v/>
      </c>
      <c r="G308" s="69" t="str">
        <f t="shared" si="53"/>
        <v/>
      </c>
      <c r="J308" s="69" t="str">
        <f t="shared" si="54"/>
        <v/>
      </c>
      <c r="L308" s="96"/>
    </row>
    <row r="309" spans="2:12" hidden="1" x14ac:dyDescent="0.2">
      <c r="B309" s="85" t="str">
        <f>+IF(査定表!A292=0,"",査定表!A292)</f>
        <v/>
      </c>
      <c r="C309" s="69" t="str">
        <f t="shared" si="51"/>
        <v/>
      </c>
      <c r="D309" s="70" t="str">
        <f t="shared" si="52"/>
        <v/>
      </c>
      <c r="E309" s="70" t="str">
        <f t="shared" si="55"/>
        <v/>
      </c>
      <c r="F309" s="258" t="str">
        <f>IF(査定表!E292=0,"",査定表!E292)</f>
        <v/>
      </c>
      <c r="G309" s="69" t="str">
        <f t="shared" si="53"/>
        <v/>
      </c>
      <c r="J309" s="69" t="str">
        <f t="shared" si="54"/>
        <v/>
      </c>
      <c r="L309" s="96"/>
    </row>
    <row r="310" spans="2:12" hidden="1" x14ac:dyDescent="0.2">
      <c r="B310" s="85" t="str">
        <f>+IF(査定表!A293=0,"",査定表!A293)</f>
        <v/>
      </c>
      <c r="C310" s="69" t="str">
        <f t="shared" si="51"/>
        <v/>
      </c>
      <c r="D310" s="70" t="str">
        <f t="shared" si="52"/>
        <v/>
      </c>
      <c r="E310" s="70" t="str">
        <f t="shared" si="55"/>
        <v/>
      </c>
      <c r="F310" s="258" t="str">
        <f>IF(査定表!E293=0,"",査定表!E293)</f>
        <v/>
      </c>
      <c r="G310" s="69" t="str">
        <f t="shared" si="53"/>
        <v/>
      </c>
      <c r="J310" s="69" t="str">
        <f t="shared" si="54"/>
        <v/>
      </c>
      <c r="L310" s="96"/>
    </row>
    <row r="311" spans="2:12" hidden="1" x14ac:dyDescent="0.2">
      <c r="B311" s="85" t="str">
        <f>+IF(査定表!A294=0,"",査定表!A294)</f>
        <v/>
      </c>
      <c r="C311" s="69" t="str">
        <f t="shared" si="51"/>
        <v/>
      </c>
      <c r="D311" s="70" t="str">
        <f t="shared" si="52"/>
        <v/>
      </c>
      <c r="E311" s="70" t="str">
        <f t="shared" si="55"/>
        <v/>
      </c>
      <c r="F311" s="258" t="str">
        <f>IF(査定表!E294=0,"",査定表!E294)</f>
        <v/>
      </c>
      <c r="G311" s="69" t="str">
        <f t="shared" si="53"/>
        <v/>
      </c>
      <c r="J311" s="69" t="str">
        <f t="shared" si="54"/>
        <v/>
      </c>
      <c r="L311" s="96"/>
    </row>
    <row r="312" spans="2:12" hidden="1" x14ac:dyDescent="0.2">
      <c r="B312" s="85" t="str">
        <f>+IF(査定表!A295=0,"",査定表!A295)</f>
        <v/>
      </c>
      <c r="C312" s="69" t="str">
        <f t="shared" si="51"/>
        <v/>
      </c>
      <c r="D312" s="70" t="str">
        <f t="shared" si="52"/>
        <v/>
      </c>
      <c r="E312" s="70" t="str">
        <f t="shared" si="55"/>
        <v/>
      </c>
      <c r="F312" s="258" t="str">
        <f>IF(査定表!E295=0,"",査定表!E295)</f>
        <v/>
      </c>
      <c r="G312" s="69" t="str">
        <f t="shared" si="53"/>
        <v/>
      </c>
      <c r="J312" s="69" t="str">
        <f t="shared" si="54"/>
        <v/>
      </c>
      <c r="L312" s="96"/>
    </row>
    <row r="313" spans="2:12" hidden="1" x14ac:dyDescent="0.2">
      <c r="B313" s="85" t="str">
        <f>+IF(査定表!A300=0,"",査定表!A300)</f>
        <v/>
      </c>
      <c r="C313" s="69" t="str">
        <f t="shared" si="51"/>
        <v/>
      </c>
      <c r="D313" s="70" t="str">
        <f t="shared" si="52"/>
        <v/>
      </c>
      <c r="E313" s="70" t="str">
        <f t="shared" si="55"/>
        <v/>
      </c>
      <c r="F313" s="258" t="str">
        <f>IF(査定表!E296=0,"",査定表!E296)</f>
        <v/>
      </c>
      <c r="G313" s="69" t="str">
        <f t="shared" si="53"/>
        <v/>
      </c>
      <c r="J313" s="69" t="str">
        <f t="shared" si="54"/>
        <v/>
      </c>
      <c r="L313" s="96"/>
    </row>
    <row r="314" spans="2:12" hidden="1" x14ac:dyDescent="0.2">
      <c r="B314" s="85" t="str">
        <f>+IF(査定表!A301=0,"",査定表!A301)</f>
        <v/>
      </c>
      <c r="C314" s="69" t="str">
        <f t="shared" si="51"/>
        <v/>
      </c>
      <c r="D314" s="70" t="str">
        <f t="shared" si="52"/>
        <v/>
      </c>
      <c r="E314" s="70" t="str">
        <f t="shared" si="55"/>
        <v/>
      </c>
      <c r="F314" s="258" t="str">
        <f>IF(査定表!E297=0,"",査定表!E297)</f>
        <v/>
      </c>
      <c r="G314" s="69" t="str">
        <f t="shared" si="53"/>
        <v/>
      </c>
      <c r="J314" s="69" t="str">
        <f t="shared" si="54"/>
        <v/>
      </c>
      <c r="L314" s="96"/>
    </row>
    <row r="315" spans="2:12" hidden="1" x14ac:dyDescent="0.2">
      <c r="B315" s="84" t="s">
        <v>85</v>
      </c>
      <c r="C315" s="69" t="str">
        <f t="shared" si="51"/>
        <v/>
      </c>
      <c r="D315" s="70" t="str">
        <f t="shared" si="52"/>
        <v/>
      </c>
      <c r="E315" s="70"/>
      <c r="F315" s="259">
        <f>SUM(F279:F314)</f>
        <v>0</v>
      </c>
      <c r="G315" s="69"/>
      <c r="J315" s="69"/>
      <c r="L315" s="96"/>
    </row>
    <row r="316" spans="2:12" hidden="1" x14ac:dyDescent="0.2">
      <c r="B316" s="83" t="s">
        <v>83</v>
      </c>
      <c r="C316" s="69"/>
      <c r="D316" s="70" t="str">
        <f t="shared" si="52"/>
        <v>1</v>
      </c>
      <c r="E316" s="70" t="str">
        <f>IF(F316="","","式")</f>
        <v>式</v>
      </c>
      <c r="F316" s="258">
        <f>INT(F315*入力表!$D$1953)</f>
        <v>0</v>
      </c>
      <c r="G316" s="69"/>
      <c r="J316" s="69"/>
      <c r="L316" s="96"/>
    </row>
    <row r="317" spans="2:12" hidden="1" x14ac:dyDescent="0.2">
      <c r="B317" s="83" t="s">
        <v>18</v>
      </c>
      <c r="C317" s="69" t="str">
        <f t="shared" ref="C317" si="56">IF(D317="","","図面・仕様書どおり")</f>
        <v/>
      </c>
      <c r="D317" s="70" t="str">
        <f t="shared" si="52"/>
        <v/>
      </c>
      <c r="E317" s="70"/>
      <c r="F317" s="258">
        <f>+SUM(F315:F316)</f>
        <v>0</v>
      </c>
      <c r="G317" s="69"/>
      <c r="J317" s="69"/>
      <c r="L317" s="96"/>
    </row>
    <row r="318" spans="2:12" hidden="1" x14ac:dyDescent="0.2">
      <c r="B318" s="83"/>
      <c r="C318" s="69"/>
      <c r="D318" s="70"/>
      <c r="E318" s="70"/>
      <c r="F318" s="258"/>
      <c r="G318" s="69"/>
      <c r="J318" s="69"/>
      <c r="L318" s="96"/>
    </row>
    <row r="319" spans="2:12" hidden="1" x14ac:dyDescent="0.2">
      <c r="B319" s="83"/>
      <c r="C319" s="69"/>
      <c r="D319" s="70"/>
      <c r="E319" s="70"/>
      <c r="F319" s="258"/>
      <c r="G319" s="69"/>
      <c r="J319" s="69"/>
      <c r="L319" s="96"/>
    </row>
    <row r="320" spans="2:12" hidden="1" x14ac:dyDescent="0.2">
      <c r="B320" s="85" t="str">
        <f>+IF(査定表!A303=0,"",査定表!A303)</f>
        <v/>
      </c>
      <c r="C320" s="69" t="str">
        <f t="shared" ref="C320:C357" si="57">IF(D320="","","図面・仕様書どおり")</f>
        <v/>
      </c>
      <c r="D320" s="70" t="str">
        <f t="shared" ref="D320:D359" si="58">IF(E320="","","1")</f>
        <v/>
      </c>
      <c r="E320" s="70" t="str">
        <f>IF(F320="","","式")</f>
        <v/>
      </c>
      <c r="F320" s="258" t="str">
        <f>IF(査定表!E303=0,"",査定表!E303)</f>
        <v/>
      </c>
      <c r="G320" s="69" t="str">
        <f t="shared" ref="G320:G356" si="59">IF(C320="","","諸経費共")</f>
        <v/>
      </c>
      <c r="J320" s="69" t="str">
        <f t="shared" ref="J320:J356" si="60">IF(F320="","","諸経費共")</f>
        <v/>
      </c>
      <c r="L320" s="96"/>
    </row>
    <row r="321" spans="2:12" hidden="1" x14ac:dyDescent="0.2">
      <c r="B321" s="85" t="str">
        <f>+IF(査定表!A304=0,"",査定表!A304)</f>
        <v/>
      </c>
      <c r="C321" s="69" t="str">
        <f t="shared" si="57"/>
        <v/>
      </c>
      <c r="D321" s="70" t="str">
        <f t="shared" si="58"/>
        <v/>
      </c>
      <c r="E321" s="70" t="str">
        <f t="shared" ref="E321:E356" si="61">IF(F321="","","式")</f>
        <v/>
      </c>
      <c r="F321" s="258" t="str">
        <f>IF(査定表!E304=0,"",査定表!E304)</f>
        <v/>
      </c>
      <c r="G321" s="69" t="str">
        <f t="shared" si="59"/>
        <v/>
      </c>
      <c r="J321" s="69" t="str">
        <f t="shared" si="60"/>
        <v/>
      </c>
      <c r="L321" s="96"/>
    </row>
    <row r="322" spans="2:12" hidden="1" x14ac:dyDescent="0.2">
      <c r="B322" s="85" t="str">
        <f>+IF(査定表!A305=0,"",査定表!A305)</f>
        <v/>
      </c>
      <c r="C322" s="69" t="str">
        <f t="shared" si="57"/>
        <v/>
      </c>
      <c r="D322" s="70" t="str">
        <f t="shared" si="58"/>
        <v/>
      </c>
      <c r="E322" s="70" t="str">
        <f t="shared" si="61"/>
        <v/>
      </c>
      <c r="F322" s="258" t="str">
        <f>IF(査定表!E305=0,"",査定表!E305)</f>
        <v/>
      </c>
      <c r="G322" s="69" t="str">
        <f t="shared" si="59"/>
        <v/>
      </c>
      <c r="J322" s="69" t="str">
        <f t="shared" si="60"/>
        <v/>
      </c>
      <c r="L322" s="96"/>
    </row>
    <row r="323" spans="2:12" hidden="1" x14ac:dyDescent="0.2">
      <c r="B323" s="85" t="str">
        <f>+IF(査定表!A306=0,"",査定表!A306)</f>
        <v/>
      </c>
      <c r="C323" s="69" t="str">
        <f t="shared" si="57"/>
        <v/>
      </c>
      <c r="D323" s="70" t="str">
        <f t="shared" si="58"/>
        <v/>
      </c>
      <c r="E323" s="70" t="str">
        <f t="shared" si="61"/>
        <v/>
      </c>
      <c r="F323" s="258" t="str">
        <f>IF(査定表!E306=0,"",査定表!E306)</f>
        <v/>
      </c>
      <c r="G323" s="69" t="str">
        <f t="shared" si="59"/>
        <v/>
      </c>
      <c r="J323" s="69" t="str">
        <f t="shared" si="60"/>
        <v/>
      </c>
      <c r="L323" s="96"/>
    </row>
    <row r="324" spans="2:12" hidden="1" x14ac:dyDescent="0.2">
      <c r="B324" s="85" t="str">
        <f>+IF(査定表!A307=0,"",査定表!A307)</f>
        <v/>
      </c>
      <c r="C324" s="69" t="str">
        <f t="shared" si="57"/>
        <v/>
      </c>
      <c r="D324" s="70" t="str">
        <f t="shared" si="58"/>
        <v/>
      </c>
      <c r="E324" s="70" t="str">
        <f t="shared" si="61"/>
        <v/>
      </c>
      <c r="F324" s="258" t="str">
        <f>IF(査定表!E307=0,"",査定表!E307)</f>
        <v/>
      </c>
      <c r="G324" s="69" t="str">
        <f t="shared" si="59"/>
        <v/>
      </c>
      <c r="J324" s="69" t="str">
        <f t="shared" si="60"/>
        <v/>
      </c>
      <c r="L324" s="96"/>
    </row>
    <row r="325" spans="2:12" hidden="1" x14ac:dyDescent="0.2">
      <c r="B325" s="85" t="str">
        <f>+IF(査定表!A308=0,"",査定表!A308)</f>
        <v/>
      </c>
      <c r="C325" s="69" t="str">
        <f t="shared" si="57"/>
        <v/>
      </c>
      <c r="D325" s="70" t="str">
        <f t="shared" si="58"/>
        <v/>
      </c>
      <c r="E325" s="70" t="str">
        <f t="shared" si="61"/>
        <v/>
      </c>
      <c r="F325" s="258" t="str">
        <f>IF(査定表!E308=0,"",査定表!E308)</f>
        <v/>
      </c>
      <c r="G325" s="69" t="str">
        <f t="shared" si="59"/>
        <v/>
      </c>
      <c r="J325" s="69" t="str">
        <f t="shared" si="60"/>
        <v/>
      </c>
      <c r="L325" s="96"/>
    </row>
    <row r="326" spans="2:12" hidden="1" x14ac:dyDescent="0.2">
      <c r="B326" s="85" t="str">
        <f>+IF(査定表!A309=0,"",査定表!A309)</f>
        <v/>
      </c>
      <c r="C326" s="69" t="str">
        <f t="shared" si="57"/>
        <v/>
      </c>
      <c r="D326" s="70" t="str">
        <f t="shared" si="58"/>
        <v/>
      </c>
      <c r="E326" s="70" t="str">
        <f t="shared" si="61"/>
        <v/>
      </c>
      <c r="F326" s="258" t="str">
        <f>IF(査定表!E309=0,"",査定表!E309)</f>
        <v/>
      </c>
      <c r="G326" s="69" t="str">
        <f t="shared" si="59"/>
        <v/>
      </c>
      <c r="J326" s="69" t="str">
        <f t="shared" si="60"/>
        <v/>
      </c>
      <c r="L326" s="96"/>
    </row>
    <row r="327" spans="2:12" hidden="1" x14ac:dyDescent="0.2">
      <c r="B327" s="85" t="str">
        <f>+IF(査定表!A310=0,"",査定表!A310)</f>
        <v/>
      </c>
      <c r="C327" s="69" t="str">
        <f t="shared" si="57"/>
        <v/>
      </c>
      <c r="D327" s="70" t="str">
        <f t="shared" si="58"/>
        <v/>
      </c>
      <c r="E327" s="70" t="str">
        <f t="shared" si="61"/>
        <v/>
      </c>
      <c r="F327" s="258" t="str">
        <f>IF(査定表!E310=0,"",査定表!E310)</f>
        <v/>
      </c>
      <c r="G327" s="69" t="str">
        <f t="shared" si="59"/>
        <v/>
      </c>
      <c r="J327" s="69" t="str">
        <f t="shared" si="60"/>
        <v/>
      </c>
      <c r="L327" s="96"/>
    </row>
    <row r="328" spans="2:12" hidden="1" x14ac:dyDescent="0.2">
      <c r="B328" s="85" t="str">
        <f>+IF(査定表!A311=0,"",査定表!A311)</f>
        <v/>
      </c>
      <c r="C328" s="69" t="str">
        <f t="shared" si="57"/>
        <v/>
      </c>
      <c r="D328" s="70" t="str">
        <f t="shared" si="58"/>
        <v/>
      </c>
      <c r="E328" s="70" t="str">
        <f t="shared" si="61"/>
        <v/>
      </c>
      <c r="F328" s="258" t="str">
        <f>IF(査定表!E311=0,"",査定表!E311)</f>
        <v/>
      </c>
      <c r="G328" s="69" t="str">
        <f t="shared" si="59"/>
        <v/>
      </c>
      <c r="J328" s="69" t="str">
        <f t="shared" si="60"/>
        <v/>
      </c>
      <c r="L328" s="96"/>
    </row>
    <row r="329" spans="2:12" hidden="1" x14ac:dyDescent="0.2">
      <c r="B329" s="85" t="str">
        <f>+IF(査定表!A312=0,"",査定表!A312)</f>
        <v/>
      </c>
      <c r="C329" s="69" t="str">
        <f t="shared" si="57"/>
        <v/>
      </c>
      <c r="D329" s="70" t="str">
        <f t="shared" si="58"/>
        <v/>
      </c>
      <c r="E329" s="70" t="str">
        <f t="shared" si="61"/>
        <v/>
      </c>
      <c r="F329" s="258" t="str">
        <f>IF(査定表!E312=0,"",査定表!E312)</f>
        <v/>
      </c>
      <c r="G329" s="69" t="str">
        <f t="shared" si="59"/>
        <v/>
      </c>
      <c r="J329" s="69" t="str">
        <f t="shared" si="60"/>
        <v/>
      </c>
      <c r="L329" s="96"/>
    </row>
    <row r="330" spans="2:12" hidden="1" x14ac:dyDescent="0.2">
      <c r="B330" s="85" t="str">
        <f>+IF(査定表!A313=0,"",査定表!A313)</f>
        <v/>
      </c>
      <c r="C330" s="69" t="str">
        <f t="shared" si="57"/>
        <v/>
      </c>
      <c r="D330" s="70" t="str">
        <f t="shared" si="58"/>
        <v/>
      </c>
      <c r="E330" s="70" t="str">
        <f t="shared" si="61"/>
        <v/>
      </c>
      <c r="F330" s="258" t="str">
        <f>IF(査定表!E313=0,"",査定表!E313)</f>
        <v/>
      </c>
      <c r="G330" s="69" t="str">
        <f t="shared" si="59"/>
        <v/>
      </c>
      <c r="J330" s="69" t="str">
        <f t="shared" si="60"/>
        <v/>
      </c>
      <c r="L330" s="96"/>
    </row>
    <row r="331" spans="2:12" hidden="1" x14ac:dyDescent="0.2">
      <c r="B331" s="85" t="str">
        <f>+IF(査定表!A314=0,"",査定表!A314)</f>
        <v/>
      </c>
      <c r="C331" s="69" t="str">
        <f t="shared" si="57"/>
        <v/>
      </c>
      <c r="D331" s="70" t="str">
        <f t="shared" si="58"/>
        <v/>
      </c>
      <c r="E331" s="70" t="str">
        <f t="shared" si="61"/>
        <v/>
      </c>
      <c r="F331" s="258" t="str">
        <f>IF(査定表!E314=0,"",査定表!E314)</f>
        <v/>
      </c>
      <c r="G331" s="69" t="str">
        <f t="shared" si="59"/>
        <v/>
      </c>
      <c r="J331" s="69" t="str">
        <f t="shared" si="60"/>
        <v/>
      </c>
      <c r="L331" s="96"/>
    </row>
    <row r="332" spans="2:12" hidden="1" x14ac:dyDescent="0.2">
      <c r="B332" s="85" t="str">
        <f>+IF(査定表!A315=0,"",査定表!A315)</f>
        <v/>
      </c>
      <c r="C332" s="69" t="str">
        <f t="shared" si="57"/>
        <v/>
      </c>
      <c r="D332" s="70" t="str">
        <f t="shared" si="58"/>
        <v/>
      </c>
      <c r="E332" s="70" t="str">
        <f t="shared" si="61"/>
        <v/>
      </c>
      <c r="F332" s="258" t="str">
        <f>IF(査定表!E315=0,"",査定表!E315)</f>
        <v/>
      </c>
      <c r="G332" s="69" t="str">
        <f t="shared" si="59"/>
        <v/>
      </c>
      <c r="J332" s="69" t="str">
        <f t="shared" si="60"/>
        <v/>
      </c>
      <c r="L332" s="96"/>
    </row>
    <row r="333" spans="2:12" hidden="1" x14ac:dyDescent="0.2">
      <c r="B333" s="85" t="str">
        <f>+IF(査定表!A316=0,"",査定表!A316)</f>
        <v/>
      </c>
      <c r="C333" s="69" t="str">
        <f t="shared" si="57"/>
        <v/>
      </c>
      <c r="D333" s="70" t="str">
        <f t="shared" si="58"/>
        <v/>
      </c>
      <c r="E333" s="70" t="str">
        <f t="shared" si="61"/>
        <v/>
      </c>
      <c r="F333" s="258" t="str">
        <f>IF(査定表!E316=0,"",査定表!E316)</f>
        <v/>
      </c>
      <c r="G333" s="69" t="str">
        <f t="shared" si="59"/>
        <v/>
      </c>
      <c r="J333" s="69" t="str">
        <f t="shared" si="60"/>
        <v/>
      </c>
      <c r="L333" s="96"/>
    </row>
    <row r="334" spans="2:12" hidden="1" x14ac:dyDescent="0.2">
      <c r="B334" s="85" t="str">
        <f>+IF(査定表!A317=0,"",査定表!A317)</f>
        <v/>
      </c>
      <c r="C334" s="69" t="str">
        <f t="shared" si="57"/>
        <v/>
      </c>
      <c r="D334" s="70" t="str">
        <f t="shared" si="58"/>
        <v/>
      </c>
      <c r="E334" s="70" t="str">
        <f t="shared" si="61"/>
        <v/>
      </c>
      <c r="F334" s="258" t="str">
        <f>IF(査定表!E317=0,"",査定表!E317)</f>
        <v/>
      </c>
      <c r="G334" s="69" t="str">
        <f t="shared" si="59"/>
        <v/>
      </c>
      <c r="J334" s="69" t="str">
        <f t="shared" si="60"/>
        <v/>
      </c>
      <c r="L334" s="96"/>
    </row>
    <row r="335" spans="2:12" hidden="1" x14ac:dyDescent="0.2">
      <c r="B335" s="85" t="str">
        <f>+IF(査定表!A318=0,"",査定表!A318)</f>
        <v/>
      </c>
      <c r="C335" s="69" t="str">
        <f t="shared" si="57"/>
        <v/>
      </c>
      <c r="D335" s="70" t="str">
        <f t="shared" si="58"/>
        <v/>
      </c>
      <c r="E335" s="70" t="str">
        <f t="shared" si="61"/>
        <v/>
      </c>
      <c r="F335" s="258" t="str">
        <f>IF(査定表!E318=0,"",査定表!E318)</f>
        <v/>
      </c>
      <c r="G335" s="69" t="str">
        <f t="shared" si="59"/>
        <v/>
      </c>
      <c r="J335" s="69" t="str">
        <f t="shared" si="60"/>
        <v/>
      </c>
      <c r="L335" s="96"/>
    </row>
    <row r="336" spans="2:12" hidden="1" x14ac:dyDescent="0.2">
      <c r="B336" s="85" t="str">
        <f>+IF(査定表!A319=0,"",査定表!A319)</f>
        <v/>
      </c>
      <c r="C336" s="69" t="str">
        <f t="shared" si="57"/>
        <v/>
      </c>
      <c r="D336" s="70" t="str">
        <f t="shared" si="58"/>
        <v/>
      </c>
      <c r="E336" s="70" t="str">
        <f t="shared" si="61"/>
        <v/>
      </c>
      <c r="F336" s="258" t="str">
        <f>IF(査定表!E319=0,"",査定表!E319)</f>
        <v/>
      </c>
      <c r="G336" s="69" t="str">
        <f t="shared" si="59"/>
        <v/>
      </c>
      <c r="J336" s="69" t="str">
        <f t="shared" si="60"/>
        <v/>
      </c>
      <c r="L336" s="96"/>
    </row>
    <row r="337" spans="2:12" hidden="1" x14ac:dyDescent="0.2">
      <c r="B337" s="85" t="str">
        <f>+IF(査定表!A320=0,"",査定表!A320)</f>
        <v/>
      </c>
      <c r="C337" s="69" t="str">
        <f t="shared" si="57"/>
        <v/>
      </c>
      <c r="D337" s="70" t="str">
        <f t="shared" si="58"/>
        <v/>
      </c>
      <c r="E337" s="70" t="str">
        <f t="shared" si="61"/>
        <v/>
      </c>
      <c r="F337" s="258" t="str">
        <f>IF(査定表!E320=0,"",査定表!E320)</f>
        <v/>
      </c>
      <c r="G337" s="69" t="str">
        <f t="shared" si="59"/>
        <v/>
      </c>
      <c r="J337" s="69" t="str">
        <f t="shared" si="60"/>
        <v/>
      </c>
      <c r="L337" s="96"/>
    </row>
    <row r="338" spans="2:12" hidden="1" x14ac:dyDescent="0.2">
      <c r="B338" s="85" t="str">
        <f>+IF(査定表!A321=0,"",査定表!A321)</f>
        <v/>
      </c>
      <c r="C338" s="69" t="str">
        <f t="shared" si="57"/>
        <v/>
      </c>
      <c r="D338" s="70" t="str">
        <f t="shared" si="58"/>
        <v/>
      </c>
      <c r="E338" s="70" t="str">
        <f t="shared" si="61"/>
        <v/>
      </c>
      <c r="F338" s="258" t="str">
        <f>IF(査定表!E321=0,"",査定表!E321)</f>
        <v/>
      </c>
      <c r="G338" s="69" t="str">
        <f t="shared" si="59"/>
        <v/>
      </c>
      <c r="J338" s="69" t="str">
        <f t="shared" si="60"/>
        <v/>
      </c>
      <c r="L338" s="96"/>
    </row>
    <row r="339" spans="2:12" hidden="1" x14ac:dyDescent="0.2">
      <c r="B339" s="85" t="str">
        <f>+IF(査定表!A322=0,"",査定表!A322)</f>
        <v/>
      </c>
      <c r="C339" s="69" t="str">
        <f t="shared" si="57"/>
        <v/>
      </c>
      <c r="D339" s="70" t="str">
        <f t="shared" si="58"/>
        <v/>
      </c>
      <c r="E339" s="70" t="str">
        <f t="shared" si="61"/>
        <v/>
      </c>
      <c r="F339" s="258" t="str">
        <f>IF(査定表!E322=0,"",査定表!E322)</f>
        <v/>
      </c>
      <c r="G339" s="69" t="str">
        <f t="shared" si="59"/>
        <v/>
      </c>
      <c r="J339" s="69" t="str">
        <f t="shared" si="60"/>
        <v/>
      </c>
      <c r="L339" s="96"/>
    </row>
    <row r="340" spans="2:12" hidden="1" x14ac:dyDescent="0.2">
      <c r="B340" s="85" t="str">
        <f>+IF(査定表!A323=0,"",査定表!A323)</f>
        <v/>
      </c>
      <c r="C340" s="69" t="str">
        <f t="shared" si="57"/>
        <v/>
      </c>
      <c r="D340" s="70" t="str">
        <f t="shared" si="58"/>
        <v/>
      </c>
      <c r="E340" s="70" t="str">
        <f t="shared" si="61"/>
        <v/>
      </c>
      <c r="F340" s="258" t="str">
        <f>IF(査定表!E323=0,"",査定表!E323)</f>
        <v/>
      </c>
      <c r="G340" s="69" t="str">
        <f t="shared" si="59"/>
        <v/>
      </c>
      <c r="J340" s="69" t="str">
        <f t="shared" si="60"/>
        <v/>
      </c>
      <c r="L340" s="96"/>
    </row>
    <row r="341" spans="2:12" hidden="1" x14ac:dyDescent="0.2">
      <c r="B341" s="85" t="str">
        <f>+IF(査定表!A324=0,"",査定表!A324)</f>
        <v/>
      </c>
      <c r="C341" s="69" t="str">
        <f t="shared" si="57"/>
        <v/>
      </c>
      <c r="D341" s="70" t="str">
        <f t="shared" si="58"/>
        <v/>
      </c>
      <c r="E341" s="70" t="str">
        <f t="shared" si="61"/>
        <v/>
      </c>
      <c r="F341" s="258" t="str">
        <f>IF(査定表!E324=0,"",査定表!E324)</f>
        <v/>
      </c>
      <c r="G341" s="69" t="str">
        <f t="shared" si="59"/>
        <v/>
      </c>
      <c r="J341" s="69" t="str">
        <f t="shared" si="60"/>
        <v/>
      </c>
      <c r="L341" s="96"/>
    </row>
    <row r="342" spans="2:12" hidden="1" x14ac:dyDescent="0.2">
      <c r="B342" s="85" t="str">
        <f>+IF(査定表!A325=0,"",査定表!A325)</f>
        <v/>
      </c>
      <c r="C342" s="69" t="str">
        <f t="shared" si="57"/>
        <v/>
      </c>
      <c r="D342" s="70" t="str">
        <f t="shared" si="58"/>
        <v/>
      </c>
      <c r="E342" s="70" t="str">
        <f t="shared" si="61"/>
        <v/>
      </c>
      <c r="F342" s="258" t="str">
        <f>IF(査定表!E325=0,"",査定表!E325)</f>
        <v/>
      </c>
      <c r="G342" s="69" t="str">
        <f t="shared" si="59"/>
        <v/>
      </c>
      <c r="J342" s="69" t="str">
        <f t="shared" si="60"/>
        <v/>
      </c>
      <c r="L342" s="96"/>
    </row>
    <row r="343" spans="2:12" hidden="1" x14ac:dyDescent="0.2">
      <c r="B343" s="85" t="str">
        <f>+IF(査定表!A326=0,"",査定表!A326)</f>
        <v/>
      </c>
      <c r="C343" s="69" t="str">
        <f t="shared" si="57"/>
        <v/>
      </c>
      <c r="D343" s="70" t="str">
        <f t="shared" si="58"/>
        <v/>
      </c>
      <c r="E343" s="70" t="str">
        <f t="shared" si="61"/>
        <v/>
      </c>
      <c r="F343" s="258" t="str">
        <f>IF(査定表!E326=0,"",査定表!E326)</f>
        <v/>
      </c>
      <c r="G343" s="69" t="str">
        <f t="shared" si="59"/>
        <v/>
      </c>
      <c r="J343" s="69" t="str">
        <f t="shared" si="60"/>
        <v/>
      </c>
      <c r="L343" s="96"/>
    </row>
    <row r="344" spans="2:12" hidden="1" x14ac:dyDescent="0.2">
      <c r="B344" s="85" t="str">
        <f>+IF(査定表!A327=0,"",査定表!A327)</f>
        <v/>
      </c>
      <c r="C344" s="69" t="str">
        <f t="shared" si="57"/>
        <v/>
      </c>
      <c r="D344" s="70" t="str">
        <f t="shared" si="58"/>
        <v/>
      </c>
      <c r="E344" s="70" t="str">
        <f t="shared" si="61"/>
        <v/>
      </c>
      <c r="F344" s="258" t="str">
        <f>IF(査定表!E327=0,"",査定表!E327)</f>
        <v/>
      </c>
      <c r="G344" s="69" t="str">
        <f t="shared" si="59"/>
        <v/>
      </c>
      <c r="J344" s="69" t="str">
        <f t="shared" si="60"/>
        <v/>
      </c>
      <c r="L344" s="96"/>
    </row>
    <row r="345" spans="2:12" hidden="1" x14ac:dyDescent="0.2">
      <c r="B345" s="85" t="str">
        <f>+IF(査定表!A328=0,"",査定表!A328)</f>
        <v/>
      </c>
      <c r="C345" s="69" t="str">
        <f t="shared" si="57"/>
        <v/>
      </c>
      <c r="D345" s="70" t="str">
        <f t="shared" si="58"/>
        <v/>
      </c>
      <c r="E345" s="70" t="str">
        <f t="shared" si="61"/>
        <v/>
      </c>
      <c r="F345" s="258" t="str">
        <f>IF(査定表!E328=0,"",査定表!E328)</f>
        <v/>
      </c>
      <c r="G345" s="69" t="str">
        <f t="shared" si="59"/>
        <v/>
      </c>
      <c r="J345" s="69" t="str">
        <f t="shared" si="60"/>
        <v/>
      </c>
      <c r="L345" s="96"/>
    </row>
    <row r="346" spans="2:12" hidden="1" x14ac:dyDescent="0.2">
      <c r="B346" s="85" t="str">
        <f>+IF(査定表!A329=0,"",査定表!A329)</f>
        <v/>
      </c>
      <c r="C346" s="69" t="str">
        <f t="shared" si="57"/>
        <v/>
      </c>
      <c r="D346" s="70" t="str">
        <f t="shared" si="58"/>
        <v/>
      </c>
      <c r="E346" s="70" t="str">
        <f t="shared" si="61"/>
        <v/>
      </c>
      <c r="F346" s="258" t="str">
        <f>IF(査定表!E329=0,"",査定表!E329)</f>
        <v/>
      </c>
      <c r="G346" s="69" t="str">
        <f t="shared" si="59"/>
        <v/>
      </c>
      <c r="J346" s="69" t="str">
        <f t="shared" si="60"/>
        <v/>
      </c>
      <c r="L346" s="96"/>
    </row>
    <row r="347" spans="2:12" hidden="1" x14ac:dyDescent="0.2">
      <c r="B347" s="85" t="str">
        <f>+IF(査定表!A330=0,"",査定表!A330)</f>
        <v/>
      </c>
      <c r="C347" s="69" t="str">
        <f t="shared" si="57"/>
        <v/>
      </c>
      <c r="D347" s="70" t="str">
        <f t="shared" si="58"/>
        <v/>
      </c>
      <c r="E347" s="70" t="str">
        <f t="shared" si="61"/>
        <v/>
      </c>
      <c r="F347" s="258" t="str">
        <f>IF(査定表!E330=0,"",査定表!E330)</f>
        <v/>
      </c>
      <c r="G347" s="69" t="str">
        <f t="shared" si="59"/>
        <v/>
      </c>
      <c r="J347" s="69" t="str">
        <f t="shared" si="60"/>
        <v/>
      </c>
      <c r="L347" s="96"/>
    </row>
    <row r="348" spans="2:12" hidden="1" x14ac:dyDescent="0.2">
      <c r="B348" s="85" t="str">
        <f>+IF(査定表!A331=0,"",査定表!A331)</f>
        <v/>
      </c>
      <c r="C348" s="69" t="str">
        <f t="shared" si="57"/>
        <v/>
      </c>
      <c r="D348" s="70" t="str">
        <f t="shared" si="58"/>
        <v/>
      </c>
      <c r="E348" s="70" t="str">
        <f t="shared" si="61"/>
        <v/>
      </c>
      <c r="F348" s="258" t="str">
        <f>IF(査定表!E331=0,"",査定表!E331)</f>
        <v/>
      </c>
      <c r="G348" s="69" t="str">
        <f t="shared" si="59"/>
        <v/>
      </c>
      <c r="J348" s="69" t="str">
        <f t="shared" si="60"/>
        <v/>
      </c>
      <c r="L348" s="96"/>
    </row>
    <row r="349" spans="2:12" hidden="1" x14ac:dyDescent="0.2">
      <c r="B349" s="85" t="str">
        <f>+IF(査定表!A332=0,"",査定表!A332)</f>
        <v/>
      </c>
      <c r="C349" s="69" t="str">
        <f t="shared" si="57"/>
        <v/>
      </c>
      <c r="D349" s="70" t="str">
        <f t="shared" si="58"/>
        <v/>
      </c>
      <c r="E349" s="70" t="str">
        <f t="shared" si="61"/>
        <v/>
      </c>
      <c r="F349" s="258" t="str">
        <f>IF(査定表!E332=0,"",査定表!E332)</f>
        <v/>
      </c>
      <c r="G349" s="69" t="str">
        <f t="shared" si="59"/>
        <v/>
      </c>
      <c r="J349" s="69" t="str">
        <f t="shared" si="60"/>
        <v/>
      </c>
      <c r="L349" s="96"/>
    </row>
    <row r="350" spans="2:12" hidden="1" x14ac:dyDescent="0.2">
      <c r="B350" s="85" t="str">
        <f>+IF(査定表!A333=0,"",査定表!A333)</f>
        <v/>
      </c>
      <c r="C350" s="69" t="str">
        <f t="shared" si="57"/>
        <v/>
      </c>
      <c r="D350" s="70" t="str">
        <f t="shared" si="58"/>
        <v/>
      </c>
      <c r="E350" s="70" t="str">
        <f t="shared" si="61"/>
        <v/>
      </c>
      <c r="F350" s="258" t="str">
        <f>IF(査定表!E333=0,"",査定表!E333)</f>
        <v/>
      </c>
      <c r="G350" s="69" t="str">
        <f t="shared" si="59"/>
        <v/>
      </c>
      <c r="J350" s="69" t="str">
        <f t="shared" si="60"/>
        <v/>
      </c>
      <c r="L350" s="96"/>
    </row>
    <row r="351" spans="2:12" hidden="1" x14ac:dyDescent="0.2">
      <c r="B351" s="85" t="str">
        <f>+IF(査定表!A334=0,"",査定表!A334)</f>
        <v/>
      </c>
      <c r="C351" s="69" t="str">
        <f t="shared" si="57"/>
        <v/>
      </c>
      <c r="D351" s="70" t="str">
        <f t="shared" si="58"/>
        <v/>
      </c>
      <c r="E351" s="70" t="str">
        <f t="shared" si="61"/>
        <v/>
      </c>
      <c r="F351" s="258" t="str">
        <f>IF(査定表!E334=0,"",査定表!E334)</f>
        <v/>
      </c>
      <c r="G351" s="69" t="str">
        <f t="shared" si="59"/>
        <v/>
      </c>
      <c r="J351" s="69" t="str">
        <f t="shared" si="60"/>
        <v/>
      </c>
      <c r="L351" s="96"/>
    </row>
    <row r="352" spans="2:12" hidden="1" x14ac:dyDescent="0.2">
      <c r="B352" s="85" t="str">
        <f>+IF(査定表!A335=0,"",査定表!A335)</f>
        <v/>
      </c>
      <c r="C352" s="69" t="str">
        <f t="shared" si="57"/>
        <v/>
      </c>
      <c r="D352" s="70" t="str">
        <f t="shared" si="58"/>
        <v/>
      </c>
      <c r="E352" s="70" t="str">
        <f t="shared" si="61"/>
        <v/>
      </c>
      <c r="F352" s="258" t="str">
        <f>IF(査定表!E335=0,"",査定表!E335)</f>
        <v/>
      </c>
      <c r="G352" s="69" t="str">
        <f t="shared" si="59"/>
        <v/>
      </c>
      <c r="J352" s="69" t="str">
        <f t="shared" si="60"/>
        <v/>
      </c>
      <c r="L352" s="96"/>
    </row>
    <row r="353" spans="2:12" hidden="1" x14ac:dyDescent="0.2">
      <c r="B353" s="85" t="str">
        <f>+IF(査定表!A336=0,"",査定表!A336)</f>
        <v/>
      </c>
      <c r="C353" s="69" t="str">
        <f t="shared" si="57"/>
        <v/>
      </c>
      <c r="D353" s="70" t="str">
        <f t="shared" si="58"/>
        <v/>
      </c>
      <c r="E353" s="70" t="str">
        <f t="shared" si="61"/>
        <v/>
      </c>
      <c r="F353" s="258" t="str">
        <f>IF(査定表!E336=0,"",査定表!E336)</f>
        <v/>
      </c>
      <c r="G353" s="69" t="str">
        <f t="shared" si="59"/>
        <v/>
      </c>
      <c r="J353" s="69" t="str">
        <f t="shared" si="60"/>
        <v/>
      </c>
      <c r="L353" s="96"/>
    </row>
    <row r="354" spans="2:12" hidden="1" x14ac:dyDescent="0.2">
      <c r="B354" s="85" t="str">
        <f>+IF(査定表!A337=0,"",査定表!A337)</f>
        <v/>
      </c>
      <c r="C354" s="69" t="str">
        <f t="shared" si="57"/>
        <v/>
      </c>
      <c r="D354" s="70" t="str">
        <f t="shared" si="58"/>
        <v/>
      </c>
      <c r="E354" s="70" t="str">
        <f t="shared" si="61"/>
        <v/>
      </c>
      <c r="F354" s="258" t="str">
        <f>IF(査定表!E337=0,"",査定表!E337)</f>
        <v/>
      </c>
      <c r="G354" s="69" t="str">
        <f t="shared" si="59"/>
        <v/>
      </c>
      <c r="J354" s="69" t="str">
        <f t="shared" si="60"/>
        <v/>
      </c>
      <c r="L354" s="96"/>
    </row>
    <row r="355" spans="2:12" hidden="1" x14ac:dyDescent="0.2">
      <c r="B355" s="85" t="str">
        <f>+IF(査定表!A342=0,"",査定表!A342)</f>
        <v/>
      </c>
      <c r="C355" s="69" t="str">
        <f t="shared" si="57"/>
        <v/>
      </c>
      <c r="D355" s="70" t="str">
        <f t="shared" si="58"/>
        <v/>
      </c>
      <c r="E355" s="70" t="str">
        <f t="shared" si="61"/>
        <v/>
      </c>
      <c r="F355" s="258" t="str">
        <f>IF(査定表!E338=0,"",査定表!E338)</f>
        <v/>
      </c>
      <c r="G355" s="69" t="str">
        <f t="shared" si="59"/>
        <v/>
      </c>
      <c r="J355" s="69" t="str">
        <f t="shared" si="60"/>
        <v/>
      </c>
      <c r="L355" s="96"/>
    </row>
    <row r="356" spans="2:12" hidden="1" x14ac:dyDescent="0.2">
      <c r="B356" s="85" t="str">
        <f>+IF(査定表!A343=0,"",査定表!A343)</f>
        <v/>
      </c>
      <c r="C356" s="69" t="str">
        <f t="shared" si="57"/>
        <v/>
      </c>
      <c r="D356" s="70" t="str">
        <f t="shared" si="58"/>
        <v/>
      </c>
      <c r="E356" s="70" t="str">
        <f t="shared" si="61"/>
        <v/>
      </c>
      <c r="F356" s="258" t="str">
        <f>IF(査定表!E339=0,"",査定表!E339)</f>
        <v/>
      </c>
      <c r="G356" s="69" t="str">
        <f t="shared" si="59"/>
        <v/>
      </c>
      <c r="J356" s="69" t="str">
        <f t="shared" si="60"/>
        <v/>
      </c>
      <c r="L356" s="96"/>
    </row>
    <row r="357" spans="2:12" hidden="1" x14ac:dyDescent="0.2">
      <c r="B357" s="84" t="s">
        <v>85</v>
      </c>
      <c r="C357" s="69" t="str">
        <f t="shared" si="57"/>
        <v/>
      </c>
      <c r="D357" s="70" t="str">
        <f t="shared" si="58"/>
        <v/>
      </c>
      <c r="E357" s="70"/>
      <c r="F357" s="259">
        <f>SUM(F321:F356)</f>
        <v>0</v>
      </c>
      <c r="G357" s="69"/>
      <c r="J357" s="69"/>
      <c r="L357" s="96"/>
    </row>
    <row r="358" spans="2:12" hidden="1" x14ac:dyDescent="0.2">
      <c r="B358" s="83" t="s">
        <v>83</v>
      </c>
      <c r="C358" s="69"/>
      <c r="D358" s="70" t="str">
        <f t="shared" si="58"/>
        <v>1</v>
      </c>
      <c r="E358" s="70" t="str">
        <f>IF(F358="","","式")</f>
        <v>式</v>
      </c>
      <c r="F358" s="258">
        <f>INT(F357*入力表!$D$1953)</f>
        <v>0</v>
      </c>
      <c r="G358" s="69"/>
      <c r="J358" s="69"/>
      <c r="L358" s="96"/>
    </row>
    <row r="359" spans="2:12" hidden="1" x14ac:dyDescent="0.2">
      <c r="B359" s="83" t="s">
        <v>18</v>
      </c>
      <c r="C359" s="69" t="str">
        <f t="shared" ref="C359" si="62">IF(D359="","","図面・仕様書どおり")</f>
        <v/>
      </c>
      <c r="D359" s="70" t="str">
        <f t="shared" si="58"/>
        <v/>
      </c>
      <c r="E359" s="70"/>
      <c r="F359" s="258">
        <f>+SUM(F357:F358)</f>
        <v>0</v>
      </c>
      <c r="G359" s="69"/>
      <c r="J359" s="69"/>
      <c r="L359" s="96"/>
    </row>
    <row r="360" spans="2:12" hidden="1" x14ac:dyDescent="0.2">
      <c r="B360" s="83"/>
      <c r="C360" s="69"/>
      <c r="D360" s="70"/>
      <c r="E360" s="70"/>
      <c r="F360" s="258"/>
      <c r="G360" s="69"/>
      <c r="J360" s="69"/>
      <c r="L360" s="96"/>
    </row>
    <row r="361" spans="2:12" hidden="1" x14ac:dyDescent="0.2">
      <c r="B361" s="83"/>
      <c r="C361" s="69"/>
      <c r="D361" s="70"/>
      <c r="E361" s="70"/>
      <c r="F361" s="258"/>
      <c r="G361" s="69"/>
      <c r="J361" s="69"/>
      <c r="L361" s="96"/>
    </row>
    <row r="362" spans="2:12" hidden="1" x14ac:dyDescent="0.2">
      <c r="B362" s="85" t="str">
        <f>+IF(査定表!A345=0,"",査定表!A345)</f>
        <v/>
      </c>
      <c r="C362" s="69" t="str">
        <f t="shared" ref="C362:C399" si="63">IF(D362="","","図面・仕様書どおり")</f>
        <v/>
      </c>
      <c r="D362" s="70" t="str">
        <f t="shared" ref="D362:D401" si="64">IF(E362="","","1")</f>
        <v/>
      </c>
      <c r="E362" s="70" t="str">
        <f>IF(F362="","","式")</f>
        <v/>
      </c>
      <c r="F362" s="258" t="str">
        <f>IF(査定表!E345=0,"",査定表!E345)</f>
        <v/>
      </c>
      <c r="G362" s="69" t="str">
        <f t="shared" ref="G362:G398" si="65">IF(C362="","","諸経費共")</f>
        <v/>
      </c>
      <c r="J362" s="69" t="str">
        <f t="shared" ref="J362:J398" si="66">IF(F362="","","諸経費共")</f>
        <v/>
      </c>
      <c r="L362" s="96"/>
    </row>
    <row r="363" spans="2:12" hidden="1" x14ac:dyDescent="0.2">
      <c r="B363" s="85" t="str">
        <f>+IF(査定表!A346=0,"",査定表!A346)</f>
        <v/>
      </c>
      <c r="C363" s="69" t="str">
        <f t="shared" si="63"/>
        <v/>
      </c>
      <c r="D363" s="70" t="str">
        <f t="shared" si="64"/>
        <v/>
      </c>
      <c r="E363" s="70" t="str">
        <f t="shared" ref="E363:E398" si="67">IF(F363="","","式")</f>
        <v/>
      </c>
      <c r="F363" s="258" t="str">
        <f>IF(査定表!E346=0,"",査定表!E346)</f>
        <v/>
      </c>
      <c r="G363" s="69" t="str">
        <f t="shared" si="65"/>
        <v/>
      </c>
      <c r="J363" s="69" t="str">
        <f t="shared" si="66"/>
        <v/>
      </c>
      <c r="L363" s="96"/>
    </row>
    <row r="364" spans="2:12" hidden="1" x14ac:dyDescent="0.2">
      <c r="B364" s="85" t="str">
        <f>+IF(査定表!A347=0,"",査定表!A347)</f>
        <v/>
      </c>
      <c r="C364" s="69" t="str">
        <f t="shared" si="63"/>
        <v/>
      </c>
      <c r="D364" s="70" t="str">
        <f t="shared" si="64"/>
        <v/>
      </c>
      <c r="E364" s="70" t="str">
        <f t="shared" si="67"/>
        <v/>
      </c>
      <c r="F364" s="258" t="str">
        <f>IF(査定表!E347=0,"",査定表!E347)</f>
        <v/>
      </c>
      <c r="G364" s="69" t="str">
        <f t="shared" si="65"/>
        <v/>
      </c>
      <c r="J364" s="69" t="str">
        <f t="shared" si="66"/>
        <v/>
      </c>
      <c r="L364" s="96"/>
    </row>
    <row r="365" spans="2:12" hidden="1" x14ac:dyDescent="0.2">
      <c r="B365" s="85" t="str">
        <f>+IF(査定表!A348=0,"",査定表!A348)</f>
        <v/>
      </c>
      <c r="C365" s="69" t="str">
        <f t="shared" si="63"/>
        <v/>
      </c>
      <c r="D365" s="70" t="str">
        <f t="shared" si="64"/>
        <v/>
      </c>
      <c r="E365" s="70" t="str">
        <f t="shared" si="67"/>
        <v/>
      </c>
      <c r="F365" s="258" t="str">
        <f>IF(査定表!E348=0,"",査定表!E348)</f>
        <v/>
      </c>
      <c r="G365" s="69" t="str">
        <f t="shared" si="65"/>
        <v/>
      </c>
      <c r="J365" s="69" t="str">
        <f t="shared" si="66"/>
        <v/>
      </c>
      <c r="L365" s="96"/>
    </row>
    <row r="366" spans="2:12" hidden="1" x14ac:dyDescent="0.2">
      <c r="B366" s="85" t="str">
        <f>+IF(査定表!A349=0,"",査定表!A349)</f>
        <v/>
      </c>
      <c r="C366" s="69" t="str">
        <f t="shared" si="63"/>
        <v/>
      </c>
      <c r="D366" s="70" t="str">
        <f t="shared" si="64"/>
        <v/>
      </c>
      <c r="E366" s="70" t="str">
        <f t="shared" si="67"/>
        <v/>
      </c>
      <c r="F366" s="258" t="str">
        <f>IF(査定表!E349=0,"",査定表!E349)</f>
        <v/>
      </c>
      <c r="G366" s="69" t="str">
        <f t="shared" si="65"/>
        <v/>
      </c>
      <c r="J366" s="69" t="str">
        <f t="shared" si="66"/>
        <v/>
      </c>
      <c r="L366" s="96"/>
    </row>
    <row r="367" spans="2:12" hidden="1" x14ac:dyDescent="0.2">
      <c r="B367" s="85" t="str">
        <f>+IF(査定表!A350=0,"",査定表!A350)</f>
        <v/>
      </c>
      <c r="C367" s="69" t="str">
        <f t="shared" si="63"/>
        <v/>
      </c>
      <c r="D367" s="70" t="str">
        <f t="shared" si="64"/>
        <v/>
      </c>
      <c r="E367" s="70" t="str">
        <f t="shared" si="67"/>
        <v/>
      </c>
      <c r="F367" s="258" t="str">
        <f>IF(査定表!E350=0,"",査定表!E350)</f>
        <v/>
      </c>
      <c r="G367" s="69" t="str">
        <f t="shared" si="65"/>
        <v/>
      </c>
      <c r="J367" s="69" t="str">
        <f t="shared" si="66"/>
        <v/>
      </c>
      <c r="L367" s="96"/>
    </row>
    <row r="368" spans="2:12" hidden="1" x14ac:dyDescent="0.2">
      <c r="B368" s="85" t="str">
        <f>+IF(査定表!A351=0,"",査定表!A351)</f>
        <v/>
      </c>
      <c r="C368" s="69" t="str">
        <f t="shared" si="63"/>
        <v/>
      </c>
      <c r="D368" s="70" t="str">
        <f t="shared" si="64"/>
        <v/>
      </c>
      <c r="E368" s="70" t="str">
        <f t="shared" si="67"/>
        <v/>
      </c>
      <c r="F368" s="258" t="str">
        <f>IF(査定表!E351=0,"",査定表!E351)</f>
        <v/>
      </c>
      <c r="G368" s="69" t="str">
        <f t="shared" si="65"/>
        <v/>
      </c>
      <c r="J368" s="69" t="str">
        <f t="shared" si="66"/>
        <v/>
      </c>
      <c r="L368" s="96"/>
    </row>
    <row r="369" spans="2:12" hidden="1" x14ac:dyDescent="0.2">
      <c r="B369" s="85" t="str">
        <f>+IF(査定表!A352=0,"",査定表!A352)</f>
        <v/>
      </c>
      <c r="C369" s="69" t="str">
        <f t="shared" si="63"/>
        <v/>
      </c>
      <c r="D369" s="70" t="str">
        <f t="shared" si="64"/>
        <v/>
      </c>
      <c r="E369" s="70" t="str">
        <f t="shared" si="67"/>
        <v/>
      </c>
      <c r="F369" s="258" t="str">
        <f>IF(査定表!E352=0,"",査定表!E352)</f>
        <v/>
      </c>
      <c r="G369" s="69" t="str">
        <f t="shared" si="65"/>
        <v/>
      </c>
      <c r="J369" s="69" t="str">
        <f t="shared" si="66"/>
        <v/>
      </c>
      <c r="L369" s="96"/>
    </row>
    <row r="370" spans="2:12" hidden="1" x14ac:dyDescent="0.2">
      <c r="B370" s="85" t="str">
        <f>+IF(査定表!A353=0,"",査定表!A353)</f>
        <v/>
      </c>
      <c r="C370" s="69" t="str">
        <f t="shared" si="63"/>
        <v/>
      </c>
      <c r="D370" s="70" t="str">
        <f t="shared" si="64"/>
        <v/>
      </c>
      <c r="E370" s="70" t="str">
        <f t="shared" si="67"/>
        <v/>
      </c>
      <c r="F370" s="258" t="str">
        <f>IF(査定表!E353=0,"",査定表!E353)</f>
        <v/>
      </c>
      <c r="G370" s="69" t="str">
        <f t="shared" si="65"/>
        <v/>
      </c>
      <c r="J370" s="69" t="str">
        <f t="shared" si="66"/>
        <v/>
      </c>
      <c r="L370" s="96"/>
    </row>
    <row r="371" spans="2:12" hidden="1" x14ac:dyDescent="0.2">
      <c r="B371" s="85" t="str">
        <f>+IF(査定表!A354=0,"",査定表!A354)</f>
        <v/>
      </c>
      <c r="C371" s="69" t="str">
        <f t="shared" si="63"/>
        <v/>
      </c>
      <c r="D371" s="70" t="str">
        <f t="shared" si="64"/>
        <v/>
      </c>
      <c r="E371" s="70" t="str">
        <f t="shared" si="67"/>
        <v/>
      </c>
      <c r="F371" s="258" t="str">
        <f>IF(査定表!E354=0,"",査定表!E354)</f>
        <v/>
      </c>
      <c r="G371" s="69" t="str">
        <f t="shared" si="65"/>
        <v/>
      </c>
      <c r="J371" s="69" t="str">
        <f t="shared" si="66"/>
        <v/>
      </c>
      <c r="L371" s="96"/>
    </row>
    <row r="372" spans="2:12" hidden="1" x14ac:dyDescent="0.2">
      <c r="B372" s="85" t="str">
        <f>+IF(査定表!A355=0,"",査定表!A355)</f>
        <v/>
      </c>
      <c r="C372" s="69" t="str">
        <f t="shared" si="63"/>
        <v/>
      </c>
      <c r="D372" s="70" t="str">
        <f t="shared" si="64"/>
        <v/>
      </c>
      <c r="E372" s="70" t="str">
        <f t="shared" si="67"/>
        <v/>
      </c>
      <c r="F372" s="258" t="str">
        <f>IF(査定表!E355=0,"",査定表!E355)</f>
        <v/>
      </c>
      <c r="G372" s="69" t="str">
        <f t="shared" si="65"/>
        <v/>
      </c>
      <c r="J372" s="69" t="str">
        <f t="shared" si="66"/>
        <v/>
      </c>
      <c r="L372" s="96"/>
    </row>
    <row r="373" spans="2:12" hidden="1" x14ac:dyDescent="0.2">
      <c r="B373" s="85" t="str">
        <f>+IF(査定表!A356=0,"",査定表!A356)</f>
        <v/>
      </c>
      <c r="C373" s="69" t="str">
        <f t="shared" si="63"/>
        <v/>
      </c>
      <c r="D373" s="70" t="str">
        <f t="shared" si="64"/>
        <v/>
      </c>
      <c r="E373" s="70" t="str">
        <f t="shared" si="67"/>
        <v/>
      </c>
      <c r="F373" s="258" t="str">
        <f>IF(査定表!E356=0,"",査定表!E356)</f>
        <v/>
      </c>
      <c r="G373" s="69" t="str">
        <f t="shared" si="65"/>
        <v/>
      </c>
      <c r="J373" s="69" t="str">
        <f t="shared" si="66"/>
        <v/>
      </c>
      <c r="L373" s="96"/>
    </row>
    <row r="374" spans="2:12" hidden="1" x14ac:dyDescent="0.2">
      <c r="B374" s="85" t="str">
        <f>+IF(査定表!A357=0,"",査定表!A357)</f>
        <v/>
      </c>
      <c r="C374" s="69" t="str">
        <f t="shared" si="63"/>
        <v/>
      </c>
      <c r="D374" s="70" t="str">
        <f t="shared" si="64"/>
        <v/>
      </c>
      <c r="E374" s="70" t="str">
        <f t="shared" si="67"/>
        <v/>
      </c>
      <c r="F374" s="258" t="str">
        <f>IF(査定表!E357=0,"",査定表!E357)</f>
        <v/>
      </c>
      <c r="G374" s="69" t="str">
        <f t="shared" si="65"/>
        <v/>
      </c>
      <c r="J374" s="69" t="str">
        <f t="shared" si="66"/>
        <v/>
      </c>
      <c r="L374" s="96"/>
    </row>
    <row r="375" spans="2:12" hidden="1" x14ac:dyDescent="0.2">
      <c r="B375" s="85" t="str">
        <f>+IF(査定表!A358=0,"",査定表!A358)</f>
        <v/>
      </c>
      <c r="C375" s="69" t="str">
        <f t="shared" si="63"/>
        <v/>
      </c>
      <c r="D375" s="70" t="str">
        <f t="shared" si="64"/>
        <v/>
      </c>
      <c r="E375" s="70" t="str">
        <f t="shared" si="67"/>
        <v/>
      </c>
      <c r="F375" s="258" t="str">
        <f>IF(査定表!E358=0,"",査定表!E358)</f>
        <v/>
      </c>
      <c r="G375" s="69" t="str">
        <f t="shared" si="65"/>
        <v/>
      </c>
      <c r="J375" s="69" t="str">
        <f t="shared" si="66"/>
        <v/>
      </c>
      <c r="L375" s="96"/>
    </row>
    <row r="376" spans="2:12" hidden="1" x14ac:dyDescent="0.2">
      <c r="B376" s="85" t="str">
        <f>+IF(査定表!A359=0,"",査定表!A359)</f>
        <v/>
      </c>
      <c r="C376" s="69" t="str">
        <f t="shared" si="63"/>
        <v/>
      </c>
      <c r="D376" s="70" t="str">
        <f t="shared" si="64"/>
        <v/>
      </c>
      <c r="E376" s="70" t="str">
        <f t="shared" si="67"/>
        <v/>
      </c>
      <c r="F376" s="258" t="str">
        <f>IF(査定表!E359=0,"",査定表!E359)</f>
        <v/>
      </c>
      <c r="G376" s="69" t="str">
        <f t="shared" si="65"/>
        <v/>
      </c>
      <c r="J376" s="69" t="str">
        <f t="shared" si="66"/>
        <v/>
      </c>
      <c r="L376" s="96"/>
    </row>
    <row r="377" spans="2:12" hidden="1" x14ac:dyDescent="0.2">
      <c r="B377" s="85" t="str">
        <f>+IF(査定表!A360=0,"",査定表!A360)</f>
        <v/>
      </c>
      <c r="C377" s="69" t="str">
        <f t="shared" si="63"/>
        <v/>
      </c>
      <c r="D377" s="70" t="str">
        <f t="shared" si="64"/>
        <v/>
      </c>
      <c r="E377" s="70" t="str">
        <f t="shared" si="67"/>
        <v/>
      </c>
      <c r="F377" s="258" t="str">
        <f>IF(査定表!E360=0,"",査定表!E360)</f>
        <v/>
      </c>
      <c r="G377" s="69" t="str">
        <f t="shared" si="65"/>
        <v/>
      </c>
      <c r="J377" s="69" t="str">
        <f t="shared" si="66"/>
        <v/>
      </c>
      <c r="L377" s="96"/>
    </row>
    <row r="378" spans="2:12" hidden="1" x14ac:dyDescent="0.2">
      <c r="B378" s="85" t="str">
        <f>+IF(査定表!A361=0,"",査定表!A361)</f>
        <v/>
      </c>
      <c r="C378" s="69" t="str">
        <f t="shared" si="63"/>
        <v/>
      </c>
      <c r="D378" s="70" t="str">
        <f t="shared" si="64"/>
        <v/>
      </c>
      <c r="E378" s="70" t="str">
        <f t="shared" si="67"/>
        <v/>
      </c>
      <c r="F378" s="258" t="str">
        <f>IF(査定表!E361=0,"",査定表!E361)</f>
        <v/>
      </c>
      <c r="G378" s="69" t="str">
        <f t="shared" si="65"/>
        <v/>
      </c>
      <c r="J378" s="69" t="str">
        <f t="shared" si="66"/>
        <v/>
      </c>
      <c r="L378" s="96"/>
    </row>
    <row r="379" spans="2:12" hidden="1" x14ac:dyDescent="0.2">
      <c r="B379" s="85" t="str">
        <f>+IF(査定表!A362=0,"",査定表!A362)</f>
        <v/>
      </c>
      <c r="C379" s="69" t="str">
        <f t="shared" si="63"/>
        <v/>
      </c>
      <c r="D379" s="70" t="str">
        <f t="shared" si="64"/>
        <v/>
      </c>
      <c r="E379" s="70" t="str">
        <f t="shared" si="67"/>
        <v/>
      </c>
      <c r="F379" s="258" t="str">
        <f>IF(査定表!E362=0,"",査定表!E362)</f>
        <v/>
      </c>
      <c r="G379" s="69" t="str">
        <f t="shared" si="65"/>
        <v/>
      </c>
      <c r="J379" s="69" t="str">
        <f t="shared" si="66"/>
        <v/>
      </c>
      <c r="L379" s="96"/>
    </row>
    <row r="380" spans="2:12" hidden="1" x14ac:dyDescent="0.2">
      <c r="B380" s="85" t="str">
        <f>+IF(査定表!A363=0,"",査定表!A363)</f>
        <v/>
      </c>
      <c r="C380" s="69" t="str">
        <f t="shared" si="63"/>
        <v/>
      </c>
      <c r="D380" s="70" t="str">
        <f t="shared" si="64"/>
        <v/>
      </c>
      <c r="E380" s="70" t="str">
        <f t="shared" si="67"/>
        <v/>
      </c>
      <c r="F380" s="258" t="str">
        <f>IF(査定表!E363=0,"",査定表!E363)</f>
        <v/>
      </c>
      <c r="G380" s="69" t="str">
        <f t="shared" si="65"/>
        <v/>
      </c>
      <c r="J380" s="69" t="str">
        <f t="shared" si="66"/>
        <v/>
      </c>
      <c r="L380" s="96"/>
    </row>
    <row r="381" spans="2:12" hidden="1" x14ac:dyDescent="0.2">
      <c r="B381" s="85" t="str">
        <f>+IF(査定表!A364=0,"",査定表!A364)</f>
        <v/>
      </c>
      <c r="C381" s="69" t="str">
        <f t="shared" si="63"/>
        <v/>
      </c>
      <c r="D381" s="70" t="str">
        <f t="shared" si="64"/>
        <v/>
      </c>
      <c r="E381" s="70" t="str">
        <f t="shared" si="67"/>
        <v/>
      </c>
      <c r="F381" s="258" t="str">
        <f>IF(査定表!E364=0,"",査定表!E364)</f>
        <v/>
      </c>
      <c r="G381" s="69" t="str">
        <f t="shared" si="65"/>
        <v/>
      </c>
      <c r="J381" s="69" t="str">
        <f t="shared" si="66"/>
        <v/>
      </c>
      <c r="L381" s="96"/>
    </row>
    <row r="382" spans="2:12" hidden="1" x14ac:dyDescent="0.2">
      <c r="B382" s="85" t="str">
        <f>+IF(査定表!A365=0,"",査定表!A365)</f>
        <v/>
      </c>
      <c r="C382" s="69" t="str">
        <f t="shared" si="63"/>
        <v/>
      </c>
      <c r="D382" s="70" t="str">
        <f t="shared" si="64"/>
        <v/>
      </c>
      <c r="E382" s="70" t="str">
        <f t="shared" si="67"/>
        <v/>
      </c>
      <c r="F382" s="258" t="str">
        <f>IF(査定表!E365=0,"",査定表!E365)</f>
        <v/>
      </c>
      <c r="G382" s="69" t="str">
        <f t="shared" si="65"/>
        <v/>
      </c>
      <c r="J382" s="69" t="str">
        <f t="shared" si="66"/>
        <v/>
      </c>
      <c r="L382" s="96"/>
    </row>
    <row r="383" spans="2:12" hidden="1" x14ac:dyDescent="0.2">
      <c r="B383" s="85" t="str">
        <f>+IF(査定表!A366=0,"",査定表!A366)</f>
        <v/>
      </c>
      <c r="C383" s="69" t="str">
        <f t="shared" si="63"/>
        <v/>
      </c>
      <c r="D383" s="70" t="str">
        <f t="shared" si="64"/>
        <v/>
      </c>
      <c r="E383" s="70" t="str">
        <f t="shared" si="67"/>
        <v/>
      </c>
      <c r="F383" s="258" t="str">
        <f>IF(査定表!E366=0,"",査定表!E366)</f>
        <v/>
      </c>
      <c r="G383" s="69" t="str">
        <f t="shared" si="65"/>
        <v/>
      </c>
      <c r="J383" s="69" t="str">
        <f t="shared" si="66"/>
        <v/>
      </c>
      <c r="L383" s="96"/>
    </row>
    <row r="384" spans="2:12" hidden="1" x14ac:dyDescent="0.2">
      <c r="B384" s="85" t="str">
        <f>+IF(査定表!A367=0,"",査定表!A367)</f>
        <v/>
      </c>
      <c r="C384" s="69" t="str">
        <f t="shared" si="63"/>
        <v/>
      </c>
      <c r="D384" s="70" t="str">
        <f t="shared" si="64"/>
        <v/>
      </c>
      <c r="E384" s="70" t="str">
        <f t="shared" si="67"/>
        <v/>
      </c>
      <c r="F384" s="258" t="str">
        <f>IF(査定表!E367=0,"",査定表!E367)</f>
        <v/>
      </c>
      <c r="G384" s="69" t="str">
        <f t="shared" si="65"/>
        <v/>
      </c>
      <c r="J384" s="69" t="str">
        <f t="shared" si="66"/>
        <v/>
      </c>
      <c r="L384" s="96"/>
    </row>
    <row r="385" spans="2:12" hidden="1" x14ac:dyDescent="0.2">
      <c r="B385" s="85" t="str">
        <f>+IF(査定表!A368=0,"",査定表!A368)</f>
        <v/>
      </c>
      <c r="C385" s="69" t="str">
        <f t="shared" si="63"/>
        <v/>
      </c>
      <c r="D385" s="70" t="str">
        <f t="shared" si="64"/>
        <v/>
      </c>
      <c r="E385" s="70" t="str">
        <f t="shared" si="67"/>
        <v/>
      </c>
      <c r="F385" s="258" t="str">
        <f>IF(査定表!E368=0,"",査定表!E368)</f>
        <v/>
      </c>
      <c r="G385" s="69" t="str">
        <f t="shared" si="65"/>
        <v/>
      </c>
      <c r="J385" s="69" t="str">
        <f t="shared" si="66"/>
        <v/>
      </c>
      <c r="L385" s="96"/>
    </row>
    <row r="386" spans="2:12" hidden="1" x14ac:dyDescent="0.2">
      <c r="B386" s="85" t="str">
        <f>+IF(査定表!A369=0,"",査定表!A369)</f>
        <v/>
      </c>
      <c r="C386" s="69" t="str">
        <f t="shared" si="63"/>
        <v/>
      </c>
      <c r="D386" s="70" t="str">
        <f t="shared" si="64"/>
        <v/>
      </c>
      <c r="E386" s="70" t="str">
        <f t="shared" si="67"/>
        <v/>
      </c>
      <c r="F386" s="258" t="str">
        <f>IF(査定表!E369=0,"",査定表!E369)</f>
        <v/>
      </c>
      <c r="G386" s="69" t="str">
        <f t="shared" si="65"/>
        <v/>
      </c>
      <c r="J386" s="69" t="str">
        <f t="shared" si="66"/>
        <v/>
      </c>
      <c r="L386" s="96"/>
    </row>
    <row r="387" spans="2:12" hidden="1" x14ac:dyDescent="0.2">
      <c r="B387" s="85" t="str">
        <f>+IF(査定表!A370=0,"",査定表!A370)</f>
        <v/>
      </c>
      <c r="C387" s="69" t="str">
        <f t="shared" si="63"/>
        <v/>
      </c>
      <c r="D387" s="70" t="str">
        <f t="shared" si="64"/>
        <v/>
      </c>
      <c r="E387" s="70" t="str">
        <f t="shared" si="67"/>
        <v/>
      </c>
      <c r="F387" s="258" t="str">
        <f>IF(査定表!E370=0,"",査定表!E370)</f>
        <v/>
      </c>
      <c r="G387" s="69" t="str">
        <f t="shared" si="65"/>
        <v/>
      </c>
      <c r="J387" s="69" t="str">
        <f t="shared" si="66"/>
        <v/>
      </c>
      <c r="L387" s="96"/>
    </row>
    <row r="388" spans="2:12" hidden="1" x14ac:dyDescent="0.2">
      <c r="B388" s="85" t="str">
        <f>+IF(査定表!A371=0,"",査定表!A371)</f>
        <v/>
      </c>
      <c r="C388" s="69" t="str">
        <f t="shared" si="63"/>
        <v/>
      </c>
      <c r="D388" s="70" t="str">
        <f t="shared" si="64"/>
        <v/>
      </c>
      <c r="E388" s="70" t="str">
        <f t="shared" si="67"/>
        <v/>
      </c>
      <c r="F388" s="258" t="str">
        <f>IF(査定表!E371=0,"",査定表!E371)</f>
        <v/>
      </c>
      <c r="G388" s="69" t="str">
        <f t="shared" si="65"/>
        <v/>
      </c>
      <c r="J388" s="69" t="str">
        <f t="shared" si="66"/>
        <v/>
      </c>
      <c r="L388" s="96"/>
    </row>
    <row r="389" spans="2:12" hidden="1" x14ac:dyDescent="0.2">
      <c r="B389" s="85" t="str">
        <f>+IF(査定表!A372=0,"",査定表!A372)</f>
        <v/>
      </c>
      <c r="C389" s="69" t="str">
        <f t="shared" si="63"/>
        <v/>
      </c>
      <c r="D389" s="70" t="str">
        <f t="shared" si="64"/>
        <v/>
      </c>
      <c r="E389" s="70" t="str">
        <f t="shared" si="67"/>
        <v/>
      </c>
      <c r="F389" s="258" t="str">
        <f>IF(査定表!E372=0,"",査定表!E372)</f>
        <v/>
      </c>
      <c r="G389" s="69" t="str">
        <f t="shared" si="65"/>
        <v/>
      </c>
      <c r="J389" s="69" t="str">
        <f t="shared" si="66"/>
        <v/>
      </c>
      <c r="L389" s="96"/>
    </row>
    <row r="390" spans="2:12" hidden="1" x14ac:dyDescent="0.2">
      <c r="B390" s="85" t="str">
        <f>+IF(査定表!A373=0,"",査定表!A373)</f>
        <v/>
      </c>
      <c r="C390" s="69" t="str">
        <f t="shared" si="63"/>
        <v/>
      </c>
      <c r="D390" s="70" t="str">
        <f t="shared" si="64"/>
        <v/>
      </c>
      <c r="E390" s="70" t="str">
        <f t="shared" si="67"/>
        <v/>
      </c>
      <c r="F390" s="258" t="str">
        <f>IF(査定表!E373=0,"",査定表!E373)</f>
        <v/>
      </c>
      <c r="G390" s="69" t="str">
        <f t="shared" si="65"/>
        <v/>
      </c>
      <c r="J390" s="69" t="str">
        <f t="shared" si="66"/>
        <v/>
      </c>
      <c r="L390" s="96"/>
    </row>
    <row r="391" spans="2:12" hidden="1" x14ac:dyDescent="0.2">
      <c r="B391" s="85" t="str">
        <f>+IF(査定表!A374=0,"",査定表!A374)</f>
        <v/>
      </c>
      <c r="C391" s="69" t="str">
        <f t="shared" si="63"/>
        <v/>
      </c>
      <c r="D391" s="70" t="str">
        <f t="shared" si="64"/>
        <v/>
      </c>
      <c r="E391" s="70" t="str">
        <f t="shared" si="67"/>
        <v/>
      </c>
      <c r="F391" s="258" t="str">
        <f>IF(査定表!E374=0,"",査定表!E374)</f>
        <v/>
      </c>
      <c r="G391" s="69" t="str">
        <f t="shared" si="65"/>
        <v/>
      </c>
      <c r="J391" s="69" t="str">
        <f t="shared" si="66"/>
        <v/>
      </c>
      <c r="L391" s="96"/>
    </row>
    <row r="392" spans="2:12" hidden="1" x14ac:dyDescent="0.2">
      <c r="B392" s="85" t="str">
        <f>+IF(査定表!A375=0,"",査定表!A375)</f>
        <v/>
      </c>
      <c r="C392" s="69" t="str">
        <f t="shared" si="63"/>
        <v/>
      </c>
      <c r="D392" s="70" t="str">
        <f t="shared" si="64"/>
        <v/>
      </c>
      <c r="E392" s="70" t="str">
        <f t="shared" si="67"/>
        <v/>
      </c>
      <c r="F392" s="258" t="str">
        <f>IF(査定表!E375=0,"",査定表!E375)</f>
        <v/>
      </c>
      <c r="G392" s="69" t="str">
        <f t="shared" si="65"/>
        <v/>
      </c>
      <c r="J392" s="69" t="str">
        <f t="shared" si="66"/>
        <v/>
      </c>
      <c r="L392" s="96"/>
    </row>
    <row r="393" spans="2:12" hidden="1" x14ac:dyDescent="0.2">
      <c r="B393" s="85" t="str">
        <f>+IF(査定表!A376=0,"",査定表!A376)</f>
        <v/>
      </c>
      <c r="C393" s="69" t="str">
        <f t="shared" si="63"/>
        <v/>
      </c>
      <c r="D393" s="70" t="str">
        <f t="shared" si="64"/>
        <v/>
      </c>
      <c r="E393" s="70" t="str">
        <f t="shared" si="67"/>
        <v/>
      </c>
      <c r="F393" s="258" t="str">
        <f>IF(査定表!E376=0,"",査定表!E376)</f>
        <v/>
      </c>
      <c r="G393" s="69" t="str">
        <f t="shared" si="65"/>
        <v/>
      </c>
      <c r="J393" s="69" t="str">
        <f t="shared" si="66"/>
        <v/>
      </c>
      <c r="L393" s="96"/>
    </row>
    <row r="394" spans="2:12" hidden="1" x14ac:dyDescent="0.2">
      <c r="B394" s="85" t="str">
        <f>+IF(査定表!A377=0,"",査定表!A377)</f>
        <v/>
      </c>
      <c r="C394" s="69" t="str">
        <f t="shared" si="63"/>
        <v/>
      </c>
      <c r="D394" s="70" t="str">
        <f t="shared" si="64"/>
        <v/>
      </c>
      <c r="E394" s="70" t="str">
        <f t="shared" si="67"/>
        <v/>
      </c>
      <c r="F394" s="258" t="str">
        <f>IF(査定表!E377=0,"",査定表!E377)</f>
        <v/>
      </c>
      <c r="G394" s="69" t="str">
        <f t="shared" si="65"/>
        <v/>
      </c>
      <c r="J394" s="69" t="str">
        <f t="shared" si="66"/>
        <v/>
      </c>
      <c r="L394" s="96"/>
    </row>
    <row r="395" spans="2:12" hidden="1" x14ac:dyDescent="0.2">
      <c r="B395" s="85" t="str">
        <f>+IF(査定表!A378=0,"",査定表!A378)</f>
        <v/>
      </c>
      <c r="C395" s="69" t="str">
        <f t="shared" si="63"/>
        <v/>
      </c>
      <c r="D395" s="70" t="str">
        <f t="shared" si="64"/>
        <v/>
      </c>
      <c r="E395" s="70" t="str">
        <f t="shared" si="67"/>
        <v/>
      </c>
      <c r="F395" s="258" t="str">
        <f>IF(査定表!E378=0,"",査定表!E378)</f>
        <v/>
      </c>
      <c r="G395" s="69" t="str">
        <f t="shared" si="65"/>
        <v/>
      </c>
      <c r="J395" s="69" t="str">
        <f t="shared" si="66"/>
        <v/>
      </c>
      <c r="L395" s="96"/>
    </row>
    <row r="396" spans="2:12" hidden="1" x14ac:dyDescent="0.2">
      <c r="B396" s="85" t="str">
        <f>+IF(査定表!A379=0,"",査定表!A379)</f>
        <v/>
      </c>
      <c r="C396" s="69" t="str">
        <f t="shared" si="63"/>
        <v/>
      </c>
      <c r="D396" s="70" t="str">
        <f t="shared" si="64"/>
        <v/>
      </c>
      <c r="E396" s="70" t="str">
        <f t="shared" si="67"/>
        <v/>
      </c>
      <c r="F396" s="258" t="str">
        <f>IF(査定表!E379=0,"",査定表!E379)</f>
        <v/>
      </c>
      <c r="G396" s="69" t="str">
        <f t="shared" si="65"/>
        <v/>
      </c>
      <c r="J396" s="69" t="str">
        <f t="shared" si="66"/>
        <v/>
      </c>
      <c r="L396" s="96"/>
    </row>
    <row r="397" spans="2:12" hidden="1" x14ac:dyDescent="0.2">
      <c r="B397" s="85" t="str">
        <f>+IF(査定表!A384=0,"",査定表!A384)</f>
        <v/>
      </c>
      <c r="C397" s="69" t="str">
        <f t="shared" si="63"/>
        <v/>
      </c>
      <c r="D397" s="70" t="str">
        <f t="shared" si="64"/>
        <v/>
      </c>
      <c r="E397" s="70" t="str">
        <f t="shared" si="67"/>
        <v/>
      </c>
      <c r="F397" s="258" t="str">
        <f>IF(査定表!E380=0,"",査定表!E380)</f>
        <v/>
      </c>
      <c r="G397" s="69" t="str">
        <f t="shared" si="65"/>
        <v/>
      </c>
      <c r="J397" s="69" t="str">
        <f t="shared" si="66"/>
        <v/>
      </c>
      <c r="L397" s="96"/>
    </row>
    <row r="398" spans="2:12" hidden="1" x14ac:dyDescent="0.2">
      <c r="B398" s="85" t="str">
        <f>+IF(査定表!A385=0,"",査定表!A385)</f>
        <v/>
      </c>
      <c r="C398" s="69" t="str">
        <f t="shared" si="63"/>
        <v/>
      </c>
      <c r="D398" s="70" t="str">
        <f t="shared" si="64"/>
        <v/>
      </c>
      <c r="E398" s="70" t="str">
        <f t="shared" si="67"/>
        <v/>
      </c>
      <c r="F398" s="258" t="str">
        <f>IF(査定表!E381=0,"",査定表!E381)</f>
        <v/>
      </c>
      <c r="G398" s="69" t="str">
        <f t="shared" si="65"/>
        <v/>
      </c>
      <c r="J398" s="69" t="str">
        <f t="shared" si="66"/>
        <v/>
      </c>
      <c r="L398" s="96"/>
    </row>
    <row r="399" spans="2:12" hidden="1" x14ac:dyDescent="0.2">
      <c r="B399" s="84" t="s">
        <v>85</v>
      </c>
      <c r="C399" s="69" t="str">
        <f t="shared" si="63"/>
        <v/>
      </c>
      <c r="D399" s="70" t="str">
        <f t="shared" si="64"/>
        <v/>
      </c>
      <c r="E399" s="70"/>
      <c r="F399" s="259">
        <f>SUM(F363:F398)</f>
        <v>0</v>
      </c>
      <c r="G399" s="69"/>
      <c r="J399" s="69"/>
      <c r="L399" s="96"/>
    </row>
    <row r="400" spans="2:12" hidden="1" x14ac:dyDescent="0.2">
      <c r="B400" s="83" t="s">
        <v>83</v>
      </c>
      <c r="C400" s="69"/>
      <c r="D400" s="70" t="str">
        <f t="shared" si="64"/>
        <v>1</v>
      </c>
      <c r="E400" s="70" t="str">
        <f>IF(F400="","","式")</f>
        <v>式</v>
      </c>
      <c r="F400" s="258">
        <f>INT(F399*入力表!$D$1953)</f>
        <v>0</v>
      </c>
      <c r="G400" s="69"/>
      <c r="J400" s="69"/>
      <c r="L400" s="96"/>
    </row>
    <row r="401" spans="2:12" hidden="1" x14ac:dyDescent="0.2">
      <c r="B401" s="83" t="s">
        <v>18</v>
      </c>
      <c r="C401" s="69" t="str">
        <f t="shared" ref="C401" si="68">IF(D401="","","図面・仕様書どおり")</f>
        <v/>
      </c>
      <c r="D401" s="70" t="str">
        <f t="shared" si="64"/>
        <v/>
      </c>
      <c r="E401" s="70"/>
      <c r="F401" s="258">
        <f>+SUM(F399:F400)</f>
        <v>0</v>
      </c>
      <c r="G401" s="69"/>
      <c r="J401" s="69"/>
      <c r="L401" s="96"/>
    </row>
    <row r="402" spans="2:12" hidden="1" x14ac:dyDescent="0.2">
      <c r="B402" s="83"/>
      <c r="C402" s="69"/>
      <c r="D402" s="70"/>
      <c r="E402" s="70"/>
      <c r="F402" s="258"/>
      <c r="G402" s="69"/>
      <c r="J402" s="69"/>
      <c r="L402" s="96"/>
    </row>
    <row r="403" spans="2:12" hidden="1" x14ac:dyDescent="0.2">
      <c r="B403" s="83"/>
      <c r="C403" s="69"/>
      <c r="D403" s="70"/>
      <c r="E403" s="70"/>
      <c r="F403" s="258"/>
      <c r="G403" s="69"/>
      <c r="J403" s="69"/>
      <c r="L403" s="96"/>
    </row>
    <row r="404" spans="2:12" hidden="1" x14ac:dyDescent="0.2">
      <c r="B404" s="85" t="str">
        <f>+IF(査定表!A387=0,"",査定表!A387)</f>
        <v/>
      </c>
      <c r="C404" s="69" t="str">
        <f t="shared" ref="C404:C441" si="69">IF(D404="","","図面・仕様書どおり")</f>
        <v/>
      </c>
      <c r="D404" s="70" t="str">
        <f t="shared" ref="D404:D443" si="70">IF(E404="","","1")</f>
        <v/>
      </c>
      <c r="E404" s="70" t="str">
        <f>IF(F404="","","式")</f>
        <v/>
      </c>
      <c r="F404" s="258" t="str">
        <f>IF(査定表!E387=0,"",査定表!E387)</f>
        <v/>
      </c>
      <c r="G404" s="69" t="str">
        <f t="shared" ref="G404:G440" si="71">IF(C404="","","諸経費共")</f>
        <v/>
      </c>
      <c r="J404" s="69" t="str">
        <f t="shared" ref="J404:J440" si="72">IF(F404="","","諸経費共")</f>
        <v/>
      </c>
      <c r="L404" s="96"/>
    </row>
    <row r="405" spans="2:12" hidden="1" x14ac:dyDescent="0.2">
      <c r="B405" s="85" t="str">
        <f>+IF(査定表!A388=0,"",査定表!A388)</f>
        <v/>
      </c>
      <c r="C405" s="69" t="str">
        <f t="shared" si="69"/>
        <v/>
      </c>
      <c r="D405" s="70" t="str">
        <f t="shared" si="70"/>
        <v/>
      </c>
      <c r="E405" s="70" t="str">
        <f t="shared" ref="E405:E440" si="73">IF(F405="","","式")</f>
        <v/>
      </c>
      <c r="F405" s="258" t="str">
        <f>IF(査定表!E388=0,"",査定表!E388)</f>
        <v/>
      </c>
      <c r="G405" s="69" t="str">
        <f t="shared" si="71"/>
        <v/>
      </c>
      <c r="J405" s="69" t="str">
        <f t="shared" si="72"/>
        <v/>
      </c>
      <c r="L405" s="96"/>
    </row>
    <row r="406" spans="2:12" hidden="1" x14ac:dyDescent="0.2">
      <c r="B406" s="85" t="str">
        <f>+IF(査定表!A389=0,"",査定表!A389)</f>
        <v/>
      </c>
      <c r="C406" s="69" t="str">
        <f t="shared" si="69"/>
        <v/>
      </c>
      <c r="D406" s="70" t="str">
        <f t="shared" si="70"/>
        <v/>
      </c>
      <c r="E406" s="70" t="str">
        <f t="shared" si="73"/>
        <v/>
      </c>
      <c r="F406" s="258" t="str">
        <f>IF(査定表!E389=0,"",査定表!E389)</f>
        <v/>
      </c>
      <c r="G406" s="69" t="str">
        <f t="shared" si="71"/>
        <v/>
      </c>
      <c r="J406" s="69" t="str">
        <f t="shared" si="72"/>
        <v/>
      </c>
      <c r="L406" s="96"/>
    </row>
    <row r="407" spans="2:12" hidden="1" x14ac:dyDescent="0.2">
      <c r="B407" s="85" t="str">
        <f>+IF(査定表!A390=0,"",査定表!A390)</f>
        <v/>
      </c>
      <c r="C407" s="69" t="str">
        <f t="shared" si="69"/>
        <v/>
      </c>
      <c r="D407" s="70" t="str">
        <f t="shared" si="70"/>
        <v/>
      </c>
      <c r="E407" s="70" t="str">
        <f t="shared" si="73"/>
        <v/>
      </c>
      <c r="F407" s="258" t="str">
        <f>IF(査定表!E390=0,"",査定表!E390)</f>
        <v/>
      </c>
      <c r="G407" s="69" t="str">
        <f t="shared" si="71"/>
        <v/>
      </c>
      <c r="J407" s="69" t="str">
        <f t="shared" si="72"/>
        <v/>
      </c>
      <c r="L407" s="96"/>
    </row>
    <row r="408" spans="2:12" hidden="1" x14ac:dyDescent="0.2">
      <c r="B408" s="85" t="str">
        <f>+IF(査定表!A391=0,"",査定表!A391)</f>
        <v/>
      </c>
      <c r="C408" s="69" t="str">
        <f t="shared" si="69"/>
        <v/>
      </c>
      <c r="D408" s="70" t="str">
        <f t="shared" si="70"/>
        <v/>
      </c>
      <c r="E408" s="70" t="str">
        <f t="shared" si="73"/>
        <v/>
      </c>
      <c r="F408" s="258" t="str">
        <f>IF(査定表!E391=0,"",査定表!E391)</f>
        <v/>
      </c>
      <c r="G408" s="69" t="str">
        <f t="shared" si="71"/>
        <v/>
      </c>
      <c r="J408" s="69" t="str">
        <f t="shared" si="72"/>
        <v/>
      </c>
      <c r="L408" s="96"/>
    </row>
    <row r="409" spans="2:12" hidden="1" x14ac:dyDescent="0.2">
      <c r="B409" s="85" t="str">
        <f>+IF(査定表!A392=0,"",査定表!A392)</f>
        <v/>
      </c>
      <c r="C409" s="69" t="str">
        <f t="shared" si="69"/>
        <v/>
      </c>
      <c r="D409" s="70" t="str">
        <f t="shared" si="70"/>
        <v/>
      </c>
      <c r="E409" s="70" t="str">
        <f t="shared" si="73"/>
        <v/>
      </c>
      <c r="F409" s="258" t="str">
        <f>IF(査定表!E392=0,"",査定表!E392)</f>
        <v/>
      </c>
      <c r="G409" s="69" t="str">
        <f t="shared" si="71"/>
        <v/>
      </c>
      <c r="J409" s="69" t="str">
        <f t="shared" si="72"/>
        <v/>
      </c>
      <c r="L409" s="96"/>
    </row>
    <row r="410" spans="2:12" hidden="1" x14ac:dyDescent="0.2">
      <c r="B410" s="85" t="str">
        <f>+IF(査定表!A393=0,"",査定表!A393)</f>
        <v/>
      </c>
      <c r="C410" s="69" t="str">
        <f t="shared" si="69"/>
        <v/>
      </c>
      <c r="D410" s="70" t="str">
        <f t="shared" si="70"/>
        <v/>
      </c>
      <c r="E410" s="70" t="str">
        <f t="shared" si="73"/>
        <v/>
      </c>
      <c r="F410" s="258" t="str">
        <f>IF(査定表!E393=0,"",査定表!E393)</f>
        <v/>
      </c>
      <c r="G410" s="69" t="str">
        <f t="shared" si="71"/>
        <v/>
      </c>
      <c r="J410" s="69" t="str">
        <f t="shared" si="72"/>
        <v/>
      </c>
      <c r="L410" s="96"/>
    </row>
    <row r="411" spans="2:12" hidden="1" x14ac:dyDescent="0.2">
      <c r="B411" s="85" t="str">
        <f>+IF(査定表!A394=0,"",査定表!A394)</f>
        <v/>
      </c>
      <c r="C411" s="69" t="str">
        <f t="shared" si="69"/>
        <v/>
      </c>
      <c r="D411" s="70" t="str">
        <f t="shared" si="70"/>
        <v/>
      </c>
      <c r="E411" s="70" t="str">
        <f t="shared" si="73"/>
        <v/>
      </c>
      <c r="F411" s="258" t="str">
        <f>IF(査定表!E394=0,"",査定表!E394)</f>
        <v/>
      </c>
      <c r="G411" s="69" t="str">
        <f t="shared" si="71"/>
        <v/>
      </c>
      <c r="J411" s="69" t="str">
        <f t="shared" si="72"/>
        <v/>
      </c>
      <c r="L411" s="96"/>
    </row>
    <row r="412" spans="2:12" hidden="1" x14ac:dyDescent="0.2">
      <c r="B412" s="85" t="str">
        <f>+IF(査定表!A395=0,"",査定表!A395)</f>
        <v/>
      </c>
      <c r="C412" s="69" t="str">
        <f t="shared" si="69"/>
        <v/>
      </c>
      <c r="D412" s="70" t="str">
        <f t="shared" si="70"/>
        <v/>
      </c>
      <c r="E412" s="70" t="str">
        <f t="shared" si="73"/>
        <v/>
      </c>
      <c r="F412" s="258" t="str">
        <f>IF(査定表!E395=0,"",査定表!E395)</f>
        <v/>
      </c>
      <c r="G412" s="69" t="str">
        <f t="shared" si="71"/>
        <v/>
      </c>
      <c r="J412" s="69" t="str">
        <f t="shared" si="72"/>
        <v/>
      </c>
      <c r="L412" s="96"/>
    </row>
    <row r="413" spans="2:12" hidden="1" x14ac:dyDescent="0.2">
      <c r="B413" s="85" t="str">
        <f>+IF(査定表!A396=0,"",査定表!A396)</f>
        <v/>
      </c>
      <c r="C413" s="69" t="str">
        <f t="shared" si="69"/>
        <v/>
      </c>
      <c r="D413" s="70" t="str">
        <f t="shared" si="70"/>
        <v/>
      </c>
      <c r="E413" s="70" t="str">
        <f t="shared" si="73"/>
        <v/>
      </c>
      <c r="F413" s="258" t="str">
        <f>IF(査定表!E396=0,"",査定表!E396)</f>
        <v/>
      </c>
      <c r="G413" s="69" t="str">
        <f t="shared" si="71"/>
        <v/>
      </c>
      <c r="J413" s="69" t="str">
        <f t="shared" si="72"/>
        <v/>
      </c>
      <c r="L413" s="96"/>
    </row>
    <row r="414" spans="2:12" hidden="1" x14ac:dyDescent="0.2">
      <c r="B414" s="85" t="str">
        <f>+IF(査定表!A397=0,"",査定表!A397)</f>
        <v/>
      </c>
      <c r="C414" s="69" t="str">
        <f t="shared" si="69"/>
        <v/>
      </c>
      <c r="D414" s="70" t="str">
        <f t="shared" si="70"/>
        <v/>
      </c>
      <c r="E414" s="70" t="str">
        <f t="shared" si="73"/>
        <v/>
      </c>
      <c r="F414" s="258" t="str">
        <f>IF(査定表!E397=0,"",査定表!E397)</f>
        <v/>
      </c>
      <c r="G414" s="69" t="str">
        <f t="shared" si="71"/>
        <v/>
      </c>
      <c r="J414" s="69" t="str">
        <f t="shared" si="72"/>
        <v/>
      </c>
      <c r="L414" s="96"/>
    </row>
    <row r="415" spans="2:12" hidden="1" x14ac:dyDescent="0.2">
      <c r="B415" s="85" t="str">
        <f>+IF(査定表!A398=0,"",査定表!A398)</f>
        <v/>
      </c>
      <c r="C415" s="69" t="str">
        <f t="shared" si="69"/>
        <v/>
      </c>
      <c r="D415" s="70" t="str">
        <f t="shared" si="70"/>
        <v/>
      </c>
      <c r="E415" s="70" t="str">
        <f t="shared" si="73"/>
        <v/>
      </c>
      <c r="F415" s="258" t="str">
        <f>IF(査定表!E398=0,"",査定表!E398)</f>
        <v/>
      </c>
      <c r="G415" s="69" t="str">
        <f t="shared" si="71"/>
        <v/>
      </c>
      <c r="J415" s="69" t="str">
        <f t="shared" si="72"/>
        <v/>
      </c>
      <c r="L415" s="96"/>
    </row>
    <row r="416" spans="2:12" hidden="1" x14ac:dyDescent="0.2">
      <c r="B416" s="85" t="str">
        <f>+IF(査定表!A399=0,"",査定表!A399)</f>
        <v/>
      </c>
      <c r="C416" s="69" t="str">
        <f t="shared" si="69"/>
        <v/>
      </c>
      <c r="D416" s="70" t="str">
        <f t="shared" si="70"/>
        <v/>
      </c>
      <c r="E416" s="70" t="str">
        <f t="shared" si="73"/>
        <v/>
      </c>
      <c r="F416" s="258" t="str">
        <f>IF(査定表!E399=0,"",査定表!E399)</f>
        <v/>
      </c>
      <c r="G416" s="69" t="str">
        <f t="shared" si="71"/>
        <v/>
      </c>
      <c r="J416" s="69" t="str">
        <f t="shared" si="72"/>
        <v/>
      </c>
      <c r="L416" s="96"/>
    </row>
    <row r="417" spans="2:12" hidden="1" x14ac:dyDescent="0.2">
      <c r="B417" s="85" t="str">
        <f>+IF(査定表!A400=0,"",査定表!A400)</f>
        <v/>
      </c>
      <c r="C417" s="69" t="str">
        <f t="shared" si="69"/>
        <v/>
      </c>
      <c r="D417" s="70" t="str">
        <f t="shared" si="70"/>
        <v/>
      </c>
      <c r="E417" s="70" t="str">
        <f t="shared" si="73"/>
        <v/>
      </c>
      <c r="F417" s="258" t="str">
        <f>IF(査定表!E400=0,"",査定表!E400)</f>
        <v/>
      </c>
      <c r="G417" s="69" t="str">
        <f t="shared" si="71"/>
        <v/>
      </c>
      <c r="J417" s="69" t="str">
        <f t="shared" si="72"/>
        <v/>
      </c>
      <c r="L417" s="96"/>
    </row>
    <row r="418" spans="2:12" hidden="1" x14ac:dyDescent="0.2">
      <c r="B418" s="85" t="str">
        <f>+IF(査定表!A401=0,"",査定表!A401)</f>
        <v/>
      </c>
      <c r="C418" s="69" t="str">
        <f t="shared" si="69"/>
        <v/>
      </c>
      <c r="D418" s="70" t="str">
        <f t="shared" si="70"/>
        <v/>
      </c>
      <c r="E418" s="70" t="str">
        <f t="shared" si="73"/>
        <v/>
      </c>
      <c r="F418" s="258" t="str">
        <f>IF(査定表!E401=0,"",査定表!E401)</f>
        <v/>
      </c>
      <c r="G418" s="69" t="str">
        <f t="shared" si="71"/>
        <v/>
      </c>
      <c r="J418" s="69" t="str">
        <f t="shared" si="72"/>
        <v/>
      </c>
      <c r="L418" s="96"/>
    </row>
    <row r="419" spans="2:12" hidden="1" x14ac:dyDescent="0.2">
      <c r="B419" s="85" t="str">
        <f>+IF(査定表!A402=0,"",査定表!A402)</f>
        <v/>
      </c>
      <c r="C419" s="69" t="str">
        <f t="shared" si="69"/>
        <v/>
      </c>
      <c r="D419" s="70" t="str">
        <f t="shared" si="70"/>
        <v/>
      </c>
      <c r="E419" s="70" t="str">
        <f t="shared" si="73"/>
        <v/>
      </c>
      <c r="F419" s="258" t="str">
        <f>IF(査定表!E402=0,"",査定表!E402)</f>
        <v/>
      </c>
      <c r="G419" s="69" t="str">
        <f t="shared" si="71"/>
        <v/>
      </c>
      <c r="J419" s="69" t="str">
        <f t="shared" si="72"/>
        <v/>
      </c>
      <c r="L419" s="96"/>
    </row>
    <row r="420" spans="2:12" hidden="1" x14ac:dyDescent="0.2">
      <c r="B420" s="85" t="str">
        <f>+IF(査定表!A403=0,"",査定表!A403)</f>
        <v/>
      </c>
      <c r="C420" s="69" t="str">
        <f t="shared" si="69"/>
        <v/>
      </c>
      <c r="D420" s="70" t="str">
        <f t="shared" si="70"/>
        <v/>
      </c>
      <c r="E420" s="70" t="str">
        <f t="shared" si="73"/>
        <v/>
      </c>
      <c r="F420" s="258" t="str">
        <f>IF(査定表!E403=0,"",査定表!E403)</f>
        <v/>
      </c>
      <c r="G420" s="69" t="str">
        <f t="shared" si="71"/>
        <v/>
      </c>
      <c r="J420" s="69" t="str">
        <f t="shared" si="72"/>
        <v/>
      </c>
      <c r="L420" s="96"/>
    </row>
    <row r="421" spans="2:12" hidden="1" x14ac:dyDescent="0.2">
      <c r="B421" s="85" t="str">
        <f>+IF(査定表!A404=0,"",査定表!A404)</f>
        <v/>
      </c>
      <c r="C421" s="69" t="str">
        <f t="shared" si="69"/>
        <v/>
      </c>
      <c r="D421" s="70" t="str">
        <f t="shared" si="70"/>
        <v/>
      </c>
      <c r="E421" s="70" t="str">
        <f t="shared" si="73"/>
        <v/>
      </c>
      <c r="F421" s="258" t="str">
        <f>IF(査定表!E404=0,"",査定表!E404)</f>
        <v/>
      </c>
      <c r="G421" s="69" t="str">
        <f t="shared" si="71"/>
        <v/>
      </c>
      <c r="J421" s="69" t="str">
        <f t="shared" si="72"/>
        <v/>
      </c>
      <c r="L421" s="96"/>
    </row>
    <row r="422" spans="2:12" hidden="1" x14ac:dyDescent="0.2">
      <c r="B422" s="85" t="str">
        <f>+IF(査定表!A405=0,"",査定表!A405)</f>
        <v/>
      </c>
      <c r="C422" s="69" t="str">
        <f t="shared" si="69"/>
        <v/>
      </c>
      <c r="D422" s="70" t="str">
        <f t="shared" si="70"/>
        <v/>
      </c>
      <c r="E422" s="70" t="str">
        <f t="shared" si="73"/>
        <v/>
      </c>
      <c r="F422" s="258" t="str">
        <f>IF(査定表!E405=0,"",査定表!E405)</f>
        <v/>
      </c>
      <c r="G422" s="69" t="str">
        <f t="shared" si="71"/>
        <v/>
      </c>
      <c r="J422" s="69" t="str">
        <f t="shared" si="72"/>
        <v/>
      </c>
      <c r="L422" s="96"/>
    </row>
    <row r="423" spans="2:12" hidden="1" x14ac:dyDescent="0.2">
      <c r="B423" s="85" t="str">
        <f>+IF(査定表!A406=0,"",査定表!A406)</f>
        <v/>
      </c>
      <c r="C423" s="69" t="str">
        <f t="shared" si="69"/>
        <v/>
      </c>
      <c r="D423" s="70" t="str">
        <f t="shared" si="70"/>
        <v/>
      </c>
      <c r="E423" s="70" t="str">
        <f t="shared" si="73"/>
        <v/>
      </c>
      <c r="F423" s="258" t="str">
        <f>IF(査定表!E406=0,"",査定表!E406)</f>
        <v/>
      </c>
      <c r="G423" s="69" t="str">
        <f t="shared" si="71"/>
        <v/>
      </c>
      <c r="J423" s="69" t="str">
        <f t="shared" si="72"/>
        <v/>
      </c>
      <c r="L423" s="96"/>
    </row>
    <row r="424" spans="2:12" hidden="1" x14ac:dyDescent="0.2">
      <c r="B424" s="85" t="str">
        <f>+IF(査定表!A407=0,"",査定表!A407)</f>
        <v/>
      </c>
      <c r="C424" s="69" t="str">
        <f t="shared" si="69"/>
        <v/>
      </c>
      <c r="D424" s="70" t="str">
        <f t="shared" si="70"/>
        <v/>
      </c>
      <c r="E424" s="70" t="str">
        <f t="shared" si="73"/>
        <v/>
      </c>
      <c r="F424" s="258" t="str">
        <f>IF(査定表!E407=0,"",査定表!E407)</f>
        <v/>
      </c>
      <c r="G424" s="69" t="str">
        <f t="shared" si="71"/>
        <v/>
      </c>
      <c r="J424" s="69" t="str">
        <f t="shared" si="72"/>
        <v/>
      </c>
      <c r="L424" s="96"/>
    </row>
    <row r="425" spans="2:12" hidden="1" x14ac:dyDescent="0.2">
      <c r="B425" s="85" t="str">
        <f>+IF(査定表!A408=0,"",査定表!A408)</f>
        <v/>
      </c>
      <c r="C425" s="69" t="str">
        <f t="shared" si="69"/>
        <v/>
      </c>
      <c r="D425" s="70" t="str">
        <f t="shared" si="70"/>
        <v/>
      </c>
      <c r="E425" s="70" t="str">
        <f t="shared" si="73"/>
        <v/>
      </c>
      <c r="F425" s="258" t="str">
        <f>IF(査定表!E408=0,"",査定表!E408)</f>
        <v/>
      </c>
      <c r="G425" s="69" t="str">
        <f t="shared" si="71"/>
        <v/>
      </c>
      <c r="J425" s="69" t="str">
        <f t="shared" si="72"/>
        <v/>
      </c>
      <c r="L425" s="96"/>
    </row>
    <row r="426" spans="2:12" hidden="1" x14ac:dyDescent="0.2">
      <c r="B426" s="85" t="str">
        <f>+IF(査定表!A409=0,"",査定表!A409)</f>
        <v/>
      </c>
      <c r="C426" s="69" t="str">
        <f t="shared" si="69"/>
        <v/>
      </c>
      <c r="D426" s="70" t="str">
        <f t="shared" si="70"/>
        <v/>
      </c>
      <c r="E426" s="70" t="str">
        <f t="shared" si="73"/>
        <v/>
      </c>
      <c r="F426" s="258" t="str">
        <f>IF(査定表!E409=0,"",査定表!E409)</f>
        <v/>
      </c>
      <c r="G426" s="69" t="str">
        <f t="shared" si="71"/>
        <v/>
      </c>
      <c r="J426" s="69" t="str">
        <f t="shared" si="72"/>
        <v/>
      </c>
      <c r="L426" s="96"/>
    </row>
    <row r="427" spans="2:12" hidden="1" x14ac:dyDescent="0.2">
      <c r="B427" s="85" t="str">
        <f>+IF(査定表!A410=0,"",査定表!A410)</f>
        <v/>
      </c>
      <c r="C427" s="69" t="str">
        <f t="shared" si="69"/>
        <v/>
      </c>
      <c r="D427" s="70" t="str">
        <f t="shared" si="70"/>
        <v/>
      </c>
      <c r="E427" s="70" t="str">
        <f t="shared" si="73"/>
        <v/>
      </c>
      <c r="F427" s="258" t="str">
        <f>IF(査定表!E410=0,"",査定表!E410)</f>
        <v/>
      </c>
      <c r="G427" s="69" t="str">
        <f t="shared" si="71"/>
        <v/>
      </c>
      <c r="J427" s="69" t="str">
        <f t="shared" si="72"/>
        <v/>
      </c>
      <c r="L427" s="96"/>
    </row>
    <row r="428" spans="2:12" hidden="1" x14ac:dyDescent="0.2">
      <c r="B428" s="85" t="str">
        <f>+IF(査定表!A411=0,"",査定表!A411)</f>
        <v/>
      </c>
      <c r="C428" s="69" t="str">
        <f t="shared" si="69"/>
        <v/>
      </c>
      <c r="D428" s="70" t="str">
        <f t="shared" si="70"/>
        <v/>
      </c>
      <c r="E428" s="70" t="str">
        <f t="shared" si="73"/>
        <v/>
      </c>
      <c r="F428" s="258" t="str">
        <f>IF(査定表!E411=0,"",査定表!E411)</f>
        <v/>
      </c>
      <c r="G428" s="69" t="str">
        <f t="shared" si="71"/>
        <v/>
      </c>
      <c r="J428" s="69" t="str">
        <f t="shared" si="72"/>
        <v/>
      </c>
      <c r="L428" s="96"/>
    </row>
    <row r="429" spans="2:12" hidden="1" x14ac:dyDescent="0.2">
      <c r="B429" s="85" t="str">
        <f>+IF(査定表!A412=0,"",査定表!A412)</f>
        <v/>
      </c>
      <c r="C429" s="69" t="str">
        <f t="shared" si="69"/>
        <v/>
      </c>
      <c r="D429" s="70" t="str">
        <f t="shared" si="70"/>
        <v/>
      </c>
      <c r="E429" s="70" t="str">
        <f t="shared" si="73"/>
        <v/>
      </c>
      <c r="F429" s="258" t="str">
        <f>IF(査定表!E412=0,"",査定表!E412)</f>
        <v/>
      </c>
      <c r="G429" s="69" t="str">
        <f t="shared" si="71"/>
        <v/>
      </c>
      <c r="J429" s="69" t="str">
        <f t="shared" si="72"/>
        <v/>
      </c>
      <c r="L429" s="96"/>
    </row>
    <row r="430" spans="2:12" hidden="1" x14ac:dyDescent="0.2">
      <c r="B430" s="85" t="str">
        <f>+IF(査定表!A413=0,"",査定表!A413)</f>
        <v/>
      </c>
      <c r="C430" s="69" t="str">
        <f t="shared" si="69"/>
        <v/>
      </c>
      <c r="D430" s="70" t="str">
        <f t="shared" si="70"/>
        <v/>
      </c>
      <c r="E430" s="70" t="str">
        <f t="shared" si="73"/>
        <v/>
      </c>
      <c r="F430" s="258" t="str">
        <f>IF(査定表!E413=0,"",査定表!E413)</f>
        <v/>
      </c>
      <c r="G430" s="69" t="str">
        <f t="shared" si="71"/>
        <v/>
      </c>
      <c r="J430" s="69" t="str">
        <f t="shared" si="72"/>
        <v/>
      </c>
      <c r="L430" s="96"/>
    </row>
    <row r="431" spans="2:12" hidden="1" x14ac:dyDescent="0.2">
      <c r="B431" s="85" t="str">
        <f>+IF(査定表!A414=0,"",査定表!A414)</f>
        <v/>
      </c>
      <c r="C431" s="69" t="str">
        <f t="shared" si="69"/>
        <v/>
      </c>
      <c r="D431" s="70" t="str">
        <f t="shared" si="70"/>
        <v/>
      </c>
      <c r="E431" s="70" t="str">
        <f t="shared" si="73"/>
        <v/>
      </c>
      <c r="F431" s="258" t="str">
        <f>IF(査定表!E414=0,"",査定表!E414)</f>
        <v/>
      </c>
      <c r="G431" s="69" t="str">
        <f t="shared" si="71"/>
        <v/>
      </c>
      <c r="J431" s="69" t="str">
        <f t="shared" si="72"/>
        <v/>
      </c>
      <c r="L431" s="96"/>
    </row>
    <row r="432" spans="2:12" hidden="1" x14ac:dyDescent="0.2">
      <c r="B432" s="85" t="str">
        <f>+IF(査定表!A415=0,"",査定表!A415)</f>
        <v/>
      </c>
      <c r="C432" s="69" t="str">
        <f t="shared" si="69"/>
        <v/>
      </c>
      <c r="D432" s="70" t="str">
        <f t="shared" si="70"/>
        <v/>
      </c>
      <c r="E432" s="70" t="str">
        <f t="shared" si="73"/>
        <v/>
      </c>
      <c r="F432" s="258" t="str">
        <f>IF(査定表!E415=0,"",査定表!E415)</f>
        <v/>
      </c>
      <c r="G432" s="69" t="str">
        <f t="shared" si="71"/>
        <v/>
      </c>
      <c r="J432" s="69" t="str">
        <f t="shared" si="72"/>
        <v/>
      </c>
      <c r="L432" s="96"/>
    </row>
    <row r="433" spans="2:12" hidden="1" x14ac:dyDescent="0.2">
      <c r="B433" s="85" t="str">
        <f>+IF(査定表!A416=0,"",査定表!A416)</f>
        <v/>
      </c>
      <c r="C433" s="69" t="str">
        <f t="shared" si="69"/>
        <v/>
      </c>
      <c r="D433" s="70" t="str">
        <f t="shared" si="70"/>
        <v/>
      </c>
      <c r="E433" s="70" t="str">
        <f t="shared" si="73"/>
        <v/>
      </c>
      <c r="F433" s="258" t="str">
        <f>IF(査定表!E416=0,"",査定表!E416)</f>
        <v/>
      </c>
      <c r="G433" s="69" t="str">
        <f t="shared" si="71"/>
        <v/>
      </c>
      <c r="J433" s="69" t="str">
        <f t="shared" si="72"/>
        <v/>
      </c>
      <c r="L433" s="96"/>
    </row>
    <row r="434" spans="2:12" hidden="1" x14ac:dyDescent="0.2">
      <c r="B434" s="85" t="str">
        <f>+IF(査定表!A417=0,"",査定表!A417)</f>
        <v/>
      </c>
      <c r="C434" s="69" t="str">
        <f t="shared" si="69"/>
        <v/>
      </c>
      <c r="D434" s="70" t="str">
        <f t="shared" si="70"/>
        <v/>
      </c>
      <c r="E434" s="70" t="str">
        <f t="shared" si="73"/>
        <v/>
      </c>
      <c r="F434" s="258" t="str">
        <f>IF(査定表!E417=0,"",査定表!E417)</f>
        <v/>
      </c>
      <c r="G434" s="69" t="str">
        <f t="shared" si="71"/>
        <v/>
      </c>
      <c r="J434" s="69" t="str">
        <f t="shared" si="72"/>
        <v/>
      </c>
      <c r="L434" s="96"/>
    </row>
    <row r="435" spans="2:12" hidden="1" x14ac:dyDescent="0.2">
      <c r="B435" s="85" t="str">
        <f>+IF(査定表!A418=0,"",査定表!A418)</f>
        <v/>
      </c>
      <c r="C435" s="69" t="str">
        <f t="shared" si="69"/>
        <v/>
      </c>
      <c r="D435" s="70" t="str">
        <f t="shared" si="70"/>
        <v/>
      </c>
      <c r="E435" s="70" t="str">
        <f t="shared" si="73"/>
        <v/>
      </c>
      <c r="F435" s="258" t="str">
        <f>IF(査定表!E418=0,"",査定表!E418)</f>
        <v/>
      </c>
      <c r="G435" s="69" t="str">
        <f t="shared" si="71"/>
        <v/>
      </c>
      <c r="J435" s="69" t="str">
        <f t="shared" si="72"/>
        <v/>
      </c>
      <c r="L435" s="96"/>
    </row>
    <row r="436" spans="2:12" hidden="1" x14ac:dyDescent="0.2">
      <c r="B436" s="85" t="str">
        <f>+IF(査定表!A419=0,"",査定表!A419)</f>
        <v/>
      </c>
      <c r="C436" s="69" t="str">
        <f t="shared" si="69"/>
        <v/>
      </c>
      <c r="D436" s="70" t="str">
        <f t="shared" si="70"/>
        <v/>
      </c>
      <c r="E436" s="70" t="str">
        <f t="shared" si="73"/>
        <v/>
      </c>
      <c r="F436" s="258" t="str">
        <f>IF(査定表!E419=0,"",査定表!E419)</f>
        <v/>
      </c>
      <c r="G436" s="69" t="str">
        <f t="shared" si="71"/>
        <v/>
      </c>
      <c r="J436" s="69" t="str">
        <f t="shared" si="72"/>
        <v/>
      </c>
      <c r="L436" s="96"/>
    </row>
    <row r="437" spans="2:12" hidden="1" x14ac:dyDescent="0.2">
      <c r="B437" s="85" t="str">
        <f>+IF(査定表!A420=0,"",査定表!A420)</f>
        <v/>
      </c>
      <c r="C437" s="69" t="str">
        <f t="shared" si="69"/>
        <v/>
      </c>
      <c r="D437" s="70" t="str">
        <f t="shared" si="70"/>
        <v/>
      </c>
      <c r="E437" s="70" t="str">
        <f t="shared" si="73"/>
        <v/>
      </c>
      <c r="F437" s="258" t="str">
        <f>IF(査定表!E420=0,"",査定表!E420)</f>
        <v/>
      </c>
      <c r="G437" s="69" t="str">
        <f t="shared" si="71"/>
        <v/>
      </c>
      <c r="J437" s="69" t="str">
        <f t="shared" si="72"/>
        <v/>
      </c>
      <c r="L437" s="96"/>
    </row>
    <row r="438" spans="2:12" hidden="1" x14ac:dyDescent="0.2">
      <c r="B438" s="85" t="str">
        <f>+IF(査定表!A421=0,"",査定表!A421)</f>
        <v/>
      </c>
      <c r="C438" s="69" t="str">
        <f t="shared" si="69"/>
        <v/>
      </c>
      <c r="D438" s="70" t="str">
        <f t="shared" si="70"/>
        <v/>
      </c>
      <c r="E438" s="70" t="str">
        <f t="shared" si="73"/>
        <v/>
      </c>
      <c r="F438" s="258" t="str">
        <f>IF(査定表!E421=0,"",査定表!E421)</f>
        <v/>
      </c>
      <c r="G438" s="69" t="str">
        <f t="shared" si="71"/>
        <v/>
      </c>
      <c r="J438" s="69" t="str">
        <f t="shared" si="72"/>
        <v/>
      </c>
      <c r="L438" s="96"/>
    </row>
    <row r="439" spans="2:12" hidden="1" x14ac:dyDescent="0.2">
      <c r="B439" s="85" t="str">
        <f>+IF(査定表!A426=0,"",査定表!A426)</f>
        <v/>
      </c>
      <c r="C439" s="69" t="str">
        <f t="shared" si="69"/>
        <v/>
      </c>
      <c r="D439" s="70" t="str">
        <f t="shared" si="70"/>
        <v/>
      </c>
      <c r="E439" s="70" t="str">
        <f t="shared" si="73"/>
        <v/>
      </c>
      <c r="F439" s="258" t="str">
        <f>IF(査定表!E422=0,"",査定表!E422)</f>
        <v/>
      </c>
      <c r="G439" s="69" t="str">
        <f t="shared" si="71"/>
        <v/>
      </c>
      <c r="J439" s="69" t="str">
        <f t="shared" si="72"/>
        <v/>
      </c>
      <c r="L439" s="96"/>
    </row>
    <row r="440" spans="2:12" hidden="1" x14ac:dyDescent="0.2">
      <c r="B440" s="85" t="str">
        <f>+IF(査定表!A427=0,"",査定表!A427)</f>
        <v/>
      </c>
      <c r="C440" s="69" t="str">
        <f t="shared" si="69"/>
        <v/>
      </c>
      <c r="D440" s="70" t="str">
        <f t="shared" si="70"/>
        <v/>
      </c>
      <c r="E440" s="70" t="str">
        <f t="shared" si="73"/>
        <v/>
      </c>
      <c r="F440" s="258" t="str">
        <f>IF(査定表!E423=0,"",査定表!E423)</f>
        <v/>
      </c>
      <c r="G440" s="69" t="str">
        <f t="shared" si="71"/>
        <v/>
      </c>
      <c r="J440" s="69" t="str">
        <f t="shared" si="72"/>
        <v/>
      </c>
      <c r="L440" s="96"/>
    </row>
    <row r="441" spans="2:12" hidden="1" x14ac:dyDescent="0.2">
      <c r="B441" s="84" t="s">
        <v>85</v>
      </c>
      <c r="C441" s="69" t="str">
        <f t="shared" si="69"/>
        <v/>
      </c>
      <c r="D441" s="70" t="str">
        <f t="shared" si="70"/>
        <v/>
      </c>
      <c r="E441" s="70"/>
      <c r="F441" s="259">
        <f>SUM(F405:F440)</f>
        <v>0</v>
      </c>
      <c r="G441" s="69"/>
      <c r="J441" s="69"/>
      <c r="L441" s="96"/>
    </row>
    <row r="442" spans="2:12" hidden="1" x14ac:dyDescent="0.2">
      <c r="B442" s="83" t="s">
        <v>83</v>
      </c>
      <c r="C442" s="69"/>
      <c r="D442" s="70" t="str">
        <f t="shared" si="70"/>
        <v>1</v>
      </c>
      <c r="E442" s="70" t="str">
        <f>IF(F442="","","式")</f>
        <v>式</v>
      </c>
      <c r="F442" s="258">
        <f>INT(F441*入力表!$D$1953)</f>
        <v>0</v>
      </c>
      <c r="G442" s="69"/>
      <c r="J442" s="69"/>
      <c r="L442" s="96"/>
    </row>
    <row r="443" spans="2:12" hidden="1" x14ac:dyDescent="0.2">
      <c r="B443" s="83" t="s">
        <v>18</v>
      </c>
      <c r="C443" s="69" t="str">
        <f t="shared" ref="C443" si="74">IF(D443="","","図面・仕様書どおり")</f>
        <v/>
      </c>
      <c r="D443" s="70" t="str">
        <f t="shared" si="70"/>
        <v/>
      </c>
      <c r="E443" s="70"/>
      <c r="F443" s="258">
        <f>+SUM(F441:F442)</f>
        <v>0</v>
      </c>
      <c r="G443" s="69"/>
      <c r="J443" s="69"/>
      <c r="L443" s="96"/>
    </row>
    <row r="444" spans="2:12" hidden="1" x14ac:dyDescent="0.2">
      <c r="B444" s="83"/>
      <c r="C444" s="69"/>
      <c r="D444" s="70"/>
      <c r="E444" s="70"/>
      <c r="F444" s="258"/>
      <c r="G444" s="69"/>
      <c r="J444" s="69"/>
      <c r="L444" s="96"/>
    </row>
    <row r="445" spans="2:12" hidden="1" x14ac:dyDescent="0.2">
      <c r="B445" s="83"/>
      <c r="C445" s="69"/>
      <c r="D445" s="70"/>
      <c r="E445" s="70"/>
      <c r="F445" s="258"/>
      <c r="G445" s="69"/>
      <c r="J445" s="69"/>
      <c r="L445" s="96"/>
    </row>
    <row r="446" spans="2:12" hidden="1" x14ac:dyDescent="0.2">
      <c r="B446" s="85" t="str">
        <f>+IF(査定表!A429=0,"",査定表!A429)</f>
        <v/>
      </c>
      <c r="C446" s="69" t="str">
        <f t="shared" ref="C446:C483" si="75">IF(D446="","","図面・仕様書どおり")</f>
        <v/>
      </c>
      <c r="D446" s="70" t="str">
        <f t="shared" ref="D446:D485" si="76">IF(E446="","","1")</f>
        <v/>
      </c>
      <c r="E446" s="70" t="str">
        <f>IF(F446="","","式")</f>
        <v/>
      </c>
      <c r="F446" s="258" t="str">
        <f>IF(査定表!E429=0,"",査定表!E429)</f>
        <v/>
      </c>
      <c r="G446" s="69" t="str">
        <f t="shared" ref="G446:G482" si="77">IF(C446="","","諸経費共")</f>
        <v/>
      </c>
      <c r="J446" s="69" t="str">
        <f t="shared" ref="J446:J482" si="78">IF(F446="","","諸経費共")</f>
        <v/>
      </c>
      <c r="L446" s="96"/>
    </row>
    <row r="447" spans="2:12" hidden="1" x14ac:dyDescent="0.2">
      <c r="B447" s="85" t="str">
        <f>+IF(査定表!A430=0,"",査定表!A430)</f>
        <v/>
      </c>
      <c r="C447" s="69" t="str">
        <f t="shared" si="75"/>
        <v/>
      </c>
      <c r="D447" s="70" t="str">
        <f t="shared" si="76"/>
        <v/>
      </c>
      <c r="E447" s="70" t="str">
        <f t="shared" ref="E447:E482" si="79">IF(F447="","","式")</f>
        <v/>
      </c>
      <c r="F447" s="258" t="str">
        <f>IF(査定表!E430=0,"",査定表!E430)</f>
        <v/>
      </c>
      <c r="G447" s="69" t="str">
        <f t="shared" si="77"/>
        <v/>
      </c>
      <c r="J447" s="69" t="str">
        <f t="shared" si="78"/>
        <v/>
      </c>
      <c r="L447" s="96"/>
    </row>
    <row r="448" spans="2:12" hidden="1" x14ac:dyDescent="0.2">
      <c r="B448" s="85" t="str">
        <f>+IF(査定表!A431=0,"",査定表!A431)</f>
        <v/>
      </c>
      <c r="C448" s="69" t="str">
        <f t="shared" si="75"/>
        <v/>
      </c>
      <c r="D448" s="70" t="str">
        <f t="shared" si="76"/>
        <v/>
      </c>
      <c r="E448" s="70" t="str">
        <f t="shared" si="79"/>
        <v/>
      </c>
      <c r="F448" s="258" t="str">
        <f>IF(査定表!E431=0,"",査定表!E431)</f>
        <v/>
      </c>
      <c r="G448" s="69" t="str">
        <f t="shared" si="77"/>
        <v/>
      </c>
      <c r="J448" s="69" t="str">
        <f t="shared" si="78"/>
        <v/>
      </c>
      <c r="L448" s="96"/>
    </row>
    <row r="449" spans="2:12" hidden="1" x14ac:dyDescent="0.2">
      <c r="B449" s="85" t="str">
        <f>+IF(査定表!A432=0,"",査定表!A432)</f>
        <v/>
      </c>
      <c r="C449" s="69" t="str">
        <f t="shared" si="75"/>
        <v/>
      </c>
      <c r="D449" s="70" t="str">
        <f t="shared" si="76"/>
        <v/>
      </c>
      <c r="E449" s="70" t="str">
        <f t="shared" si="79"/>
        <v/>
      </c>
      <c r="F449" s="258" t="str">
        <f>IF(査定表!E432=0,"",査定表!E432)</f>
        <v/>
      </c>
      <c r="G449" s="69" t="str">
        <f t="shared" si="77"/>
        <v/>
      </c>
      <c r="J449" s="69" t="str">
        <f t="shared" si="78"/>
        <v/>
      </c>
      <c r="L449" s="96"/>
    </row>
    <row r="450" spans="2:12" hidden="1" x14ac:dyDescent="0.2">
      <c r="B450" s="85" t="str">
        <f>+IF(査定表!A433=0,"",査定表!A433)</f>
        <v/>
      </c>
      <c r="C450" s="69" t="str">
        <f t="shared" si="75"/>
        <v/>
      </c>
      <c r="D450" s="70" t="str">
        <f t="shared" si="76"/>
        <v/>
      </c>
      <c r="E450" s="70" t="str">
        <f t="shared" si="79"/>
        <v/>
      </c>
      <c r="F450" s="258" t="str">
        <f>IF(査定表!E433=0,"",査定表!E433)</f>
        <v/>
      </c>
      <c r="G450" s="69" t="str">
        <f t="shared" si="77"/>
        <v/>
      </c>
      <c r="J450" s="69" t="str">
        <f t="shared" si="78"/>
        <v/>
      </c>
      <c r="L450" s="96"/>
    </row>
    <row r="451" spans="2:12" hidden="1" x14ac:dyDescent="0.2">
      <c r="B451" s="85" t="str">
        <f>+IF(査定表!A434=0,"",査定表!A434)</f>
        <v/>
      </c>
      <c r="C451" s="69" t="str">
        <f t="shared" si="75"/>
        <v/>
      </c>
      <c r="D451" s="70" t="str">
        <f t="shared" si="76"/>
        <v/>
      </c>
      <c r="E451" s="70" t="str">
        <f t="shared" si="79"/>
        <v/>
      </c>
      <c r="F451" s="258" t="str">
        <f>IF(査定表!E434=0,"",査定表!E434)</f>
        <v/>
      </c>
      <c r="G451" s="69" t="str">
        <f t="shared" si="77"/>
        <v/>
      </c>
      <c r="J451" s="69" t="str">
        <f t="shared" si="78"/>
        <v/>
      </c>
      <c r="L451" s="96"/>
    </row>
    <row r="452" spans="2:12" hidden="1" x14ac:dyDescent="0.2">
      <c r="B452" s="85" t="str">
        <f>+IF(査定表!A435=0,"",査定表!A435)</f>
        <v/>
      </c>
      <c r="C452" s="69" t="str">
        <f t="shared" si="75"/>
        <v/>
      </c>
      <c r="D452" s="70" t="str">
        <f t="shared" si="76"/>
        <v/>
      </c>
      <c r="E452" s="70" t="str">
        <f t="shared" si="79"/>
        <v/>
      </c>
      <c r="F452" s="258" t="str">
        <f>IF(査定表!E435=0,"",査定表!E435)</f>
        <v/>
      </c>
      <c r="G452" s="69" t="str">
        <f t="shared" si="77"/>
        <v/>
      </c>
      <c r="J452" s="69" t="str">
        <f t="shared" si="78"/>
        <v/>
      </c>
      <c r="L452" s="96"/>
    </row>
    <row r="453" spans="2:12" hidden="1" x14ac:dyDescent="0.2">
      <c r="B453" s="85" t="str">
        <f>+IF(査定表!A436=0,"",査定表!A436)</f>
        <v/>
      </c>
      <c r="C453" s="69" t="str">
        <f t="shared" si="75"/>
        <v/>
      </c>
      <c r="D453" s="70" t="str">
        <f t="shared" si="76"/>
        <v/>
      </c>
      <c r="E453" s="70" t="str">
        <f t="shared" si="79"/>
        <v/>
      </c>
      <c r="F453" s="258" t="str">
        <f>IF(査定表!E436=0,"",査定表!E436)</f>
        <v/>
      </c>
      <c r="G453" s="69" t="str">
        <f t="shared" si="77"/>
        <v/>
      </c>
      <c r="J453" s="69" t="str">
        <f t="shared" si="78"/>
        <v/>
      </c>
      <c r="L453" s="96"/>
    </row>
    <row r="454" spans="2:12" hidden="1" x14ac:dyDescent="0.2">
      <c r="B454" s="85" t="str">
        <f>+IF(査定表!A437=0,"",査定表!A437)</f>
        <v/>
      </c>
      <c r="C454" s="69" t="str">
        <f t="shared" si="75"/>
        <v/>
      </c>
      <c r="D454" s="70" t="str">
        <f t="shared" si="76"/>
        <v/>
      </c>
      <c r="E454" s="70" t="str">
        <f t="shared" si="79"/>
        <v/>
      </c>
      <c r="F454" s="258" t="str">
        <f>IF(査定表!E437=0,"",査定表!E437)</f>
        <v/>
      </c>
      <c r="G454" s="69" t="str">
        <f t="shared" si="77"/>
        <v/>
      </c>
      <c r="J454" s="69" t="str">
        <f t="shared" si="78"/>
        <v/>
      </c>
      <c r="L454" s="96"/>
    </row>
    <row r="455" spans="2:12" hidden="1" x14ac:dyDescent="0.2">
      <c r="B455" s="85" t="str">
        <f>+IF(査定表!A438=0,"",査定表!A438)</f>
        <v/>
      </c>
      <c r="C455" s="69" t="str">
        <f t="shared" si="75"/>
        <v/>
      </c>
      <c r="D455" s="70" t="str">
        <f t="shared" si="76"/>
        <v/>
      </c>
      <c r="E455" s="70" t="str">
        <f t="shared" si="79"/>
        <v/>
      </c>
      <c r="F455" s="258" t="str">
        <f>IF(査定表!E438=0,"",査定表!E438)</f>
        <v/>
      </c>
      <c r="G455" s="69" t="str">
        <f t="shared" si="77"/>
        <v/>
      </c>
      <c r="J455" s="69" t="str">
        <f t="shared" si="78"/>
        <v/>
      </c>
      <c r="L455" s="96"/>
    </row>
    <row r="456" spans="2:12" hidden="1" x14ac:dyDescent="0.2">
      <c r="B456" s="85" t="str">
        <f>+IF(査定表!A439=0,"",査定表!A439)</f>
        <v/>
      </c>
      <c r="C456" s="69" t="str">
        <f t="shared" si="75"/>
        <v/>
      </c>
      <c r="D456" s="70" t="str">
        <f t="shared" si="76"/>
        <v/>
      </c>
      <c r="E456" s="70" t="str">
        <f t="shared" si="79"/>
        <v/>
      </c>
      <c r="F456" s="258" t="str">
        <f>IF(査定表!E439=0,"",査定表!E439)</f>
        <v/>
      </c>
      <c r="G456" s="69" t="str">
        <f t="shared" si="77"/>
        <v/>
      </c>
      <c r="J456" s="69" t="str">
        <f t="shared" si="78"/>
        <v/>
      </c>
      <c r="L456" s="96"/>
    </row>
    <row r="457" spans="2:12" hidden="1" x14ac:dyDescent="0.2">
      <c r="B457" s="85" t="str">
        <f>+IF(査定表!A440=0,"",査定表!A440)</f>
        <v/>
      </c>
      <c r="C457" s="69" t="str">
        <f t="shared" si="75"/>
        <v/>
      </c>
      <c r="D457" s="70" t="str">
        <f t="shared" si="76"/>
        <v/>
      </c>
      <c r="E457" s="70" t="str">
        <f t="shared" si="79"/>
        <v/>
      </c>
      <c r="F457" s="258" t="str">
        <f>IF(査定表!E440=0,"",査定表!E440)</f>
        <v/>
      </c>
      <c r="G457" s="69" t="str">
        <f t="shared" si="77"/>
        <v/>
      </c>
      <c r="J457" s="69" t="str">
        <f t="shared" si="78"/>
        <v/>
      </c>
      <c r="L457" s="96"/>
    </row>
    <row r="458" spans="2:12" hidden="1" x14ac:dyDescent="0.2">
      <c r="B458" s="85" t="str">
        <f>+IF(査定表!A441=0,"",査定表!A441)</f>
        <v/>
      </c>
      <c r="C458" s="69" t="str">
        <f t="shared" si="75"/>
        <v/>
      </c>
      <c r="D458" s="70" t="str">
        <f t="shared" si="76"/>
        <v/>
      </c>
      <c r="E458" s="70" t="str">
        <f t="shared" si="79"/>
        <v/>
      </c>
      <c r="F458" s="258" t="str">
        <f>IF(査定表!E441=0,"",査定表!E441)</f>
        <v/>
      </c>
      <c r="G458" s="69" t="str">
        <f t="shared" si="77"/>
        <v/>
      </c>
      <c r="J458" s="69" t="str">
        <f t="shared" si="78"/>
        <v/>
      </c>
      <c r="L458" s="96"/>
    </row>
    <row r="459" spans="2:12" hidden="1" x14ac:dyDescent="0.2">
      <c r="B459" s="85" t="str">
        <f>+IF(査定表!A442=0,"",査定表!A442)</f>
        <v/>
      </c>
      <c r="C459" s="69" t="str">
        <f t="shared" si="75"/>
        <v/>
      </c>
      <c r="D459" s="70" t="str">
        <f t="shared" si="76"/>
        <v/>
      </c>
      <c r="E459" s="70" t="str">
        <f t="shared" si="79"/>
        <v/>
      </c>
      <c r="F459" s="258" t="str">
        <f>IF(査定表!E442=0,"",査定表!E442)</f>
        <v/>
      </c>
      <c r="G459" s="69" t="str">
        <f t="shared" si="77"/>
        <v/>
      </c>
      <c r="J459" s="69" t="str">
        <f t="shared" si="78"/>
        <v/>
      </c>
      <c r="L459" s="96"/>
    </row>
    <row r="460" spans="2:12" hidden="1" x14ac:dyDescent="0.2">
      <c r="B460" s="85" t="str">
        <f>+IF(査定表!A443=0,"",査定表!A443)</f>
        <v/>
      </c>
      <c r="C460" s="69" t="str">
        <f t="shared" si="75"/>
        <v/>
      </c>
      <c r="D460" s="70" t="str">
        <f t="shared" si="76"/>
        <v/>
      </c>
      <c r="E460" s="70" t="str">
        <f t="shared" si="79"/>
        <v/>
      </c>
      <c r="F460" s="258" t="str">
        <f>IF(査定表!E443=0,"",査定表!E443)</f>
        <v/>
      </c>
      <c r="G460" s="69" t="str">
        <f t="shared" si="77"/>
        <v/>
      </c>
      <c r="J460" s="69" t="str">
        <f t="shared" si="78"/>
        <v/>
      </c>
      <c r="L460" s="96"/>
    </row>
    <row r="461" spans="2:12" hidden="1" x14ac:dyDescent="0.2">
      <c r="B461" s="85" t="str">
        <f>+IF(査定表!A444=0,"",査定表!A444)</f>
        <v/>
      </c>
      <c r="C461" s="69" t="str">
        <f t="shared" si="75"/>
        <v/>
      </c>
      <c r="D461" s="70" t="str">
        <f t="shared" si="76"/>
        <v/>
      </c>
      <c r="E461" s="70" t="str">
        <f t="shared" si="79"/>
        <v/>
      </c>
      <c r="F461" s="258" t="str">
        <f>IF(査定表!E444=0,"",査定表!E444)</f>
        <v/>
      </c>
      <c r="G461" s="69" t="str">
        <f t="shared" si="77"/>
        <v/>
      </c>
      <c r="J461" s="69" t="str">
        <f t="shared" si="78"/>
        <v/>
      </c>
      <c r="L461" s="96"/>
    </row>
    <row r="462" spans="2:12" hidden="1" x14ac:dyDescent="0.2">
      <c r="B462" s="85" t="str">
        <f>+IF(査定表!A445=0,"",査定表!A445)</f>
        <v/>
      </c>
      <c r="C462" s="69" t="str">
        <f t="shared" si="75"/>
        <v/>
      </c>
      <c r="D462" s="70" t="str">
        <f t="shared" si="76"/>
        <v/>
      </c>
      <c r="E462" s="70" t="str">
        <f t="shared" si="79"/>
        <v/>
      </c>
      <c r="F462" s="258" t="str">
        <f>IF(査定表!E445=0,"",査定表!E445)</f>
        <v/>
      </c>
      <c r="G462" s="69" t="str">
        <f t="shared" si="77"/>
        <v/>
      </c>
      <c r="J462" s="69" t="str">
        <f t="shared" si="78"/>
        <v/>
      </c>
      <c r="L462" s="96"/>
    </row>
    <row r="463" spans="2:12" hidden="1" x14ac:dyDescent="0.2">
      <c r="B463" s="85" t="str">
        <f>+IF(査定表!A446=0,"",査定表!A446)</f>
        <v/>
      </c>
      <c r="C463" s="69" t="str">
        <f t="shared" si="75"/>
        <v/>
      </c>
      <c r="D463" s="70" t="str">
        <f t="shared" si="76"/>
        <v/>
      </c>
      <c r="E463" s="70" t="str">
        <f t="shared" si="79"/>
        <v/>
      </c>
      <c r="F463" s="258" t="str">
        <f>IF(査定表!E446=0,"",査定表!E446)</f>
        <v/>
      </c>
      <c r="G463" s="69" t="str">
        <f t="shared" si="77"/>
        <v/>
      </c>
      <c r="J463" s="69" t="str">
        <f t="shared" si="78"/>
        <v/>
      </c>
      <c r="L463" s="96"/>
    </row>
    <row r="464" spans="2:12" hidden="1" x14ac:dyDescent="0.2">
      <c r="B464" s="85" t="str">
        <f>+IF(査定表!A447=0,"",査定表!A447)</f>
        <v/>
      </c>
      <c r="C464" s="69" t="str">
        <f t="shared" si="75"/>
        <v/>
      </c>
      <c r="D464" s="70" t="str">
        <f t="shared" si="76"/>
        <v/>
      </c>
      <c r="E464" s="70" t="str">
        <f t="shared" si="79"/>
        <v/>
      </c>
      <c r="F464" s="258" t="str">
        <f>IF(査定表!E447=0,"",査定表!E447)</f>
        <v/>
      </c>
      <c r="G464" s="69" t="str">
        <f t="shared" si="77"/>
        <v/>
      </c>
      <c r="J464" s="69" t="str">
        <f t="shared" si="78"/>
        <v/>
      </c>
      <c r="L464" s="96"/>
    </row>
    <row r="465" spans="2:12" hidden="1" x14ac:dyDescent="0.2">
      <c r="B465" s="85" t="str">
        <f>+IF(査定表!A448=0,"",査定表!A448)</f>
        <v/>
      </c>
      <c r="C465" s="69" t="str">
        <f t="shared" si="75"/>
        <v/>
      </c>
      <c r="D465" s="70" t="str">
        <f t="shared" si="76"/>
        <v/>
      </c>
      <c r="E465" s="70" t="str">
        <f t="shared" si="79"/>
        <v/>
      </c>
      <c r="F465" s="258" t="str">
        <f>IF(査定表!E448=0,"",査定表!E448)</f>
        <v/>
      </c>
      <c r="G465" s="69" t="str">
        <f t="shared" si="77"/>
        <v/>
      </c>
      <c r="J465" s="69" t="str">
        <f t="shared" si="78"/>
        <v/>
      </c>
      <c r="L465" s="96"/>
    </row>
    <row r="466" spans="2:12" hidden="1" x14ac:dyDescent="0.2">
      <c r="B466" s="85" t="str">
        <f>+IF(査定表!A449=0,"",査定表!A449)</f>
        <v/>
      </c>
      <c r="C466" s="69" t="str">
        <f t="shared" si="75"/>
        <v/>
      </c>
      <c r="D466" s="70" t="str">
        <f t="shared" si="76"/>
        <v/>
      </c>
      <c r="E466" s="70" t="str">
        <f t="shared" si="79"/>
        <v/>
      </c>
      <c r="F466" s="258" t="str">
        <f>IF(査定表!E449=0,"",査定表!E449)</f>
        <v/>
      </c>
      <c r="G466" s="69" t="str">
        <f t="shared" si="77"/>
        <v/>
      </c>
      <c r="J466" s="69" t="str">
        <f t="shared" si="78"/>
        <v/>
      </c>
      <c r="L466" s="96"/>
    </row>
    <row r="467" spans="2:12" hidden="1" x14ac:dyDescent="0.2">
      <c r="B467" s="85" t="str">
        <f>+IF(査定表!A450=0,"",査定表!A450)</f>
        <v/>
      </c>
      <c r="C467" s="69" t="str">
        <f t="shared" si="75"/>
        <v/>
      </c>
      <c r="D467" s="70" t="str">
        <f t="shared" si="76"/>
        <v/>
      </c>
      <c r="E467" s="70" t="str">
        <f t="shared" si="79"/>
        <v/>
      </c>
      <c r="F467" s="258" t="str">
        <f>IF(査定表!E450=0,"",査定表!E450)</f>
        <v/>
      </c>
      <c r="G467" s="69" t="str">
        <f t="shared" si="77"/>
        <v/>
      </c>
      <c r="J467" s="69" t="str">
        <f t="shared" si="78"/>
        <v/>
      </c>
      <c r="L467" s="96"/>
    </row>
    <row r="468" spans="2:12" hidden="1" x14ac:dyDescent="0.2">
      <c r="B468" s="85" t="str">
        <f>+IF(査定表!A451=0,"",査定表!A451)</f>
        <v/>
      </c>
      <c r="C468" s="69" t="str">
        <f t="shared" si="75"/>
        <v/>
      </c>
      <c r="D468" s="70" t="str">
        <f t="shared" si="76"/>
        <v/>
      </c>
      <c r="E468" s="70" t="str">
        <f t="shared" si="79"/>
        <v/>
      </c>
      <c r="F468" s="258" t="str">
        <f>IF(査定表!E451=0,"",査定表!E451)</f>
        <v/>
      </c>
      <c r="G468" s="69" t="str">
        <f t="shared" si="77"/>
        <v/>
      </c>
      <c r="J468" s="69" t="str">
        <f t="shared" si="78"/>
        <v/>
      </c>
      <c r="L468" s="96"/>
    </row>
    <row r="469" spans="2:12" hidden="1" x14ac:dyDescent="0.2">
      <c r="B469" s="85" t="str">
        <f>+IF(査定表!A452=0,"",査定表!A452)</f>
        <v/>
      </c>
      <c r="C469" s="69" t="str">
        <f t="shared" si="75"/>
        <v/>
      </c>
      <c r="D469" s="70" t="str">
        <f t="shared" si="76"/>
        <v/>
      </c>
      <c r="E469" s="70" t="str">
        <f t="shared" si="79"/>
        <v/>
      </c>
      <c r="F469" s="258" t="str">
        <f>IF(査定表!E452=0,"",査定表!E452)</f>
        <v/>
      </c>
      <c r="G469" s="69" t="str">
        <f t="shared" si="77"/>
        <v/>
      </c>
      <c r="J469" s="69" t="str">
        <f t="shared" si="78"/>
        <v/>
      </c>
      <c r="L469" s="96"/>
    </row>
    <row r="470" spans="2:12" hidden="1" x14ac:dyDescent="0.2">
      <c r="B470" s="85" t="str">
        <f>+IF(査定表!A453=0,"",査定表!A453)</f>
        <v/>
      </c>
      <c r="C470" s="69" t="str">
        <f t="shared" si="75"/>
        <v/>
      </c>
      <c r="D470" s="70" t="str">
        <f t="shared" si="76"/>
        <v/>
      </c>
      <c r="E470" s="70" t="str">
        <f t="shared" si="79"/>
        <v/>
      </c>
      <c r="F470" s="258" t="str">
        <f>IF(査定表!E453=0,"",査定表!E453)</f>
        <v/>
      </c>
      <c r="G470" s="69" t="str">
        <f t="shared" si="77"/>
        <v/>
      </c>
      <c r="J470" s="69" t="str">
        <f t="shared" si="78"/>
        <v/>
      </c>
      <c r="L470" s="96"/>
    </row>
    <row r="471" spans="2:12" hidden="1" x14ac:dyDescent="0.2">
      <c r="B471" s="85" t="str">
        <f>+IF(査定表!A454=0,"",査定表!A454)</f>
        <v/>
      </c>
      <c r="C471" s="69" t="str">
        <f t="shared" si="75"/>
        <v/>
      </c>
      <c r="D471" s="70" t="str">
        <f t="shared" si="76"/>
        <v/>
      </c>
      <c r="E471" s="70" t="str">
        <f t="shared" si="79"/>
        <v/>
      </c>
      <c r="F471" s="258" t="str">
        <f>IF(査定表!E454=0,"",査定表!E454)</f>
        <v/>
      </c>
      <c r="G471" s="69" t="str">
        <f t="shared" si="77"/>
        <v/>
      </c>
      <c r="J471" s="69" t="str">
        <f t="shared" si="78"/>
        <v/>
      </c>
      <c r="L471" s="96"/>
    </row>
    <row r="472" spans="2:12" hidden="1" x14ac:dyDescent="0.2">
      <c r="B472" s="85" t="str">
        <f>+IF(査定表!A455=0,"",査定表!A455)</f>
        <v/>
      </c>
      <c r="C472" s="69" t="str">
        <f t="shared" si="75"/>
        <v/>
      </c>
      <c r="D472" s="70" t="str">
        <f t="shared" si="76"/>
        <v/>
      </c>
      <c r="E472" s="70" t="str">
        <f t="shared" si="79"/>
        <v/>
      </c>
      <c r="F472" s="258" t="str">
        <f>IF(査定表!E455=0,"",査定表!E455)</f>
        <v/>
      </c>
      <c r="G472" s="69" t="str">
        <f t="shared" si="77"/>
        <v/>
      </c>
      <c r="J472" s="69" t="str">
        <f t="shared" si="78"/>
        <v/>
      </c>
      <c r="L472" s="96"/>
    </row>
    <row r="473" spans="2:12" hidden="1" x14ac:dyDescent="0.2">
      <c r="B473" s="85" t="str">
        <f>+IF(査定表!A456=0,"",査定表!A456)</f>
        <v/>
      </c>
      <c r="C473" s="69" t="str">
        <f t="shared" si="75"/>
        <v/>
      </c>
      <c r="D473" s="70" t="str">
        <f t="shared" si="76"/>
        <v/>
      </c>
      <c r="E473" s="70" t="str">
        <f t="shared" si="79"/>
        <v/>
      </c>
      <c r="F473" s="258" t="str">
        <f>IF(査定表!E456=0,"",査定表!E456)</f>
        <v/>
      </c>
      <c r="G473" s="69" t="str">
        <f t="shared" si="77"/>
        <v/>
      </c>
      <c r="J473" s="69" t="str">
        <f t="shared" si="78"/>
        <v/>
      </c>
      <c r="L473" s="96"/>
    </row>
    <row r="474" spans="2:12" hidden="1" x14ac:dyDescent="0.2">
      <c r="B474" s="85" t="str">
        <f>+IF(査定表!A457=0,"",査定表!A457)</f>
        <v/>
      </c>
      <c r="C474" s="69" t="str">
        <f t="shared" si="75"/>
        <v/>
      </c>
      <c r="D474" s="70" t="str">
        <f t="shared" si="76"/>
        <v/>
      </c>
      <c r="E474" s="70" t="str">
        <f t="shared" si="79"/>
        <v/>
      </c>
      <c r="F474" s="258" t="str">
        <f>IF(査定表!E457=0,"",査定表!E457)</f>
        <v/>
      </c>
      <c r="G474" s="69" t="str">
        <f t="shared" si="77"/>
        <v/>
      </c>
      <c r="J474" s="69" t="str">
        <f t="shared" si="78"/>
        <v/>
      </c>
      <c r="L474" s="96"/>
    </row>
    <row r="475" spans="2:12" hidden="1" x14ac:dyDescent="0.2">
      <c r="B475" s="85" t="str">
        <f>+IF(査定表!A458=0,"",査定表!A458)</f>
        <v/>
      </c>
      <c r="C475" s="69" t="str">
        <f t="shared" si="75"/>
        <v/>
      </c>
      <c r="D475" s="70" t="str">
        <f t="shared" si="76"/>
        <v/>
      </c>
      <c r="E475" s="70" t="str">
        <f t="shared" si="79"/>
        <v/>
      </c>
      <c r="F475" s="258" t="str">
        <f>IF(査定表!E458=0,"",査定表!E458)</f>
        <v/>
      </c>
      <c r="G475" s="69" t="str">
        <f t="shared" si="77"/>
        <v/>
      </c>
      <c r="J475" s="69" t="str">
        <f t="shared" si="78"/>
        <v/>
      </c>
      <c r="L475" s="96"/>
    </row>
    <row r="476" spans="2:12" hidden="1" x14ac:dyDescent="0.2">
      <c r="B476" s="85" t="str">
        <f>+IF(査定表!A459=0,"",査定表!A459)</f>
        <v/>
      </c>
      <c r="C476" s="69" t="str">
        <f t="shared" si="75"/>
        <v/>
      </c>
      <c r="D476" s="70" t="str">
        <f t="shared" si="76"/>
        <v/>
      </c>
      <c r="E476" s="70" t="str">
        <f t="shared" si="79"/>
        <v/>
      </c>
      <c r="F476" s="258" t="str">
        <f>IF(査定表!E459=0,"",査定表!E459)</f>
        <v/>
      </c>
      <c r="G476" s="69" t="str">
        <f t="shared" si="77"/>
        <v/>
      </c>
      <c r="J476" s="69" t="str">
        <f t="shared" si="78"/>
        <v/>
      </c>
      <c r="L476" s="96"/>
    </row>
    <row r="477" spans="2:12" hidden="1" x14ac:dyDescent="0.2">
      <c r="B477" s="85" t="str">
        <f>+IF(査定表!A460=0,"",査定表!A460)</f>
        <v/>
      </c>
      <c r="C477" s="69" t="str">
        <f t="shared" si="75"/>
        <v/>
      </c>
      <c r="D477" s="70" t="str">
        <f t="shared" si="76"/>
        <v/>
      </c>
      <c r="E477" s="70" t="str">
        <f t="shared" si="79"/>
        <v/>
      </c>
      <c r="F477" s="258" t="str">
        <f>IF(査定表!E460=0,"",査定表!E460)</f>
        <v/>
      </c>
      <c r="G477" s="69" t="str">
        <f t="shared" si="77"/>
        <v/>
      </c>
      <c r="J477" s="69" t="str">
        <f t="shared" si="78"/>
        <v/>
      </c>
      <c r="L477" s="96"/>
    </row>
    <row r="478" spans="2:12" hidden="1" x14ac:dyDescent="0.2">
      <c r="B478" s="85" t="str">
        <f>+IF(査定表!A461=0,"",査定表!A461)</f>
        <v/>
      </c>
      <c r="C478" s="69" t="str">
        <f t="shared" si="75"/>
        <v/>
      </c>
      <c r="D478" s="70" t="str">
        <f t="shared" si="76"/>
        <v/>
      </c>
      <c r="E478" s="70" t="str">
        <f t="shared" si="79"/>
        <v/>
      </c>
      <c r="F478" s="258" t="str">
        <f>IF(査定表!E461=0,"",査定表!E461)</f>
        <v/>
      </c>
      <c r="G478" s="69" t="str">
        <f t="shared" si="77"/>
        <v/>
      </c>
      <c r="J478" s="69" t="str">
        <f t="shared" si="78"/>
        <v/>
      </c>
      <c r="L478" s="96"/>
    </row>
    <row r="479" spans="2:12" hidden="1" x14ac:dyDescent="0.2">
      <c r="B479" s="85" t="str">
        <f>+IF(査定表!A462=0,"",査定表!A462)</f>
        <v/>
      </c>
      <c r="C479" s="69" t="str">
        <f t="shared" si="75"/>
        <v/>
      </c>
      <c r="D479" s="70" t="str">
        <f t="shared" si="76"/>
        <v/>
      </c>
      <c r="E479" s="70" t="str">
        <f t="shared" si="79"/>
        <v/>
      </c>
      <c r="F479" s="258" t="str">
        <f>IF(査定表!E462=0,"",査定表!E462)</f>
        <v/>
      </c>
      <c r="G479" s="69" t="str">
        <f t="shared" si="77"/>
        <v/>
      </c>
      <c r="J479" s="69" t="str">
        <f t="shared" si="78"/>
        <v/>
      </c>
      <c r="L479" s="96"/>
    </row>
    <row r="480" spans="2:12" hidden="1" x14ac:dyDescent="0.2">
      <c r="B480" s="85" t="str">
        <f>+IF(査定表!A463=0,"",査定表!A463)</f>
        <v/>
      </c>
      <c r="C480" s="69" t="str">
        <f t="shared" si="75"/>
        <v/>
      </c>
      <c r="D480" s="70" t="str">
        <f t="shared" si="76"/>
        <v/>
      </c>
      <c r="E480" s="70" t="str">
        <f t="shared" si="79"/>
        <v/>
      </c>
      <c r="F480" s="258" t="str">
        <f>IF(査定表!E463=0,"",査定表!E463)</f>
        <v/>
      </c>
      <c r="G480" s="69" t="str">
        <f t="shared" si="77"/>
        <v/>
      </c>
      <c r="J480" s="69" t="str">
        <f t="shared" si="78"/>
        <v/>
      </c>
      <c r="L480" s="96"/>
    </row>
    <row r="481" spans="2:12" hidden="1" x14ac:dyDescent="0.2">
      <c r="B481" s="85" t="str">
        <f>+IF(査定表!A468=0,"",査定表!A468)</f>
        <v/>
      </c>
      <c r="C481" s="69" t="str">
        <f t="shared" si="75"/>
        <v/>
      </c>
      <c r="D481" s="70" t="str">
        <f t="shared" si="76"/>
        <v/>
      </c>
      <c r="E481" s="70" t="str">
        <f t="shared" si="79"/>
        <v/>
      </c>
      <c r="F481" s="258" t="str">
        <f>IF(査定表!E464=0,"",査定表!E464)</f>
        <v/>
      </c>
      <c r="G481" s="69" t="str">
        <f t="shared" si="77"/>
        <v/>
      </c>
      <c r="J481" s="69" t="str">
        <f t="shared" si="78"/>
        <v/>
      </c>
      <c r="L481" s="96"/>
    </row>
    <row r="482" spans="2:12" hidden="1" x14ac:dyDescent="0.2">
      <c r="B482" s="85" t="str">
        <f>+IF(査定表!A469=0,"",査定表!A469)</f>
        <v/>
      </c>
      <c r="C482" s="69" t="str">
        <f t="shared" si="75"/>
        <v/>
      </c>
      <c r="D482" s="70" t="str">
        <f t="shared" si="76"/>
        <v/>
      </c>
      <c r="E482" s="70" t="str">
        <f t="shared" si="79"/>
        <v/>
      </c>
      <c r="F482" s="258" t="str">
        <f>IF(査定表!E465=0,"",査定表!E465)</f>
        <v/>
      </c>
      <c r="G482" s="69" t="str">
        <f t="shared" si="77"/>
        <v/>
      </c>
      <c r="J482" s="69" t="str">
        <f t="shared" si="78"/>
        <v/>
      </c>
      <c r="L482" s="96"/>
    </row>
    <row r="483" spans="2:12" hidden="1" x14ac:dyDescent="0.2">
      <c r="B483" s="84" t="s">
        <v>85</v>
      </c>
      <c r="C483" s="69" t="str">
        <f t="shared" si="75"/>
        <v/>
      </c>
      <c r="D483" s="70" t="str">
        <f t="shared" si="76"/>
        <v/>
      </c>
      <c r="E483" s="70"/>
      <c r="F483" s="259">
        <f>SUM(F447:F482)</f>
        <v>0</v>
      </c>
      <c r="G483" s="69"/>
      <c r="J483" s="69"/>
      <c r="L483" s="96"/>
    </row>
    <row r="484" spans="2:12" hidden="1" x14ac:dyDescent="0.2">
      <c r="B484" s="83" t="s">
        <v>83</v>
      </c>
      <c r="C484" s="69"/>
      <c r="D484" s="70" t="str">
        <f t="shared" si="76"/>
        <v>1</v>
      </c>
      <c r="E484" s="70" t="str">
        <f>IF(F484="","","式")</f>
        <v>式</v>
      </c>
      <c r="F484" s="258">
        <f>INT(F483*入力表!$D$1953)</f>
        <v>0</v>
      </c>
      <c r="G484" s="69"/>
      <c r="J484" s="69"/>
      <c r="L484" s="96"/>
    </row>
    <row r="485" spans="2:12" hidden="1" x14ac:dyDescent="0.2">
      <c r="B485" s="83" t="s">
        <v>18</v>
      </c>
      <c r="C485" s="69" t="str">
        <f t="shared" ref="C485" si="80">IF(D485="","","図面・仕様書どおり")</f>
        <v/>
      </c>
      <c r="D485" s="70" t="str">
        <f t="shared" si="76"/>
        <v/>
      </c>
      <c r="E485" s="70"/>
      <c r="F485" s="258">
        <f>+SUM(F483:F484)</f>
        <v>0</v>
      </c>
      <c r="G485" s="69"/>
      <c r="J485" s="69"/>
      <c r="L485" s="96"/>
    </row>
    <row r="486" spans="2:12" hidden="1" x14ac:dyDescent="0.2">
      <c r="B486" s="83"/>
      <c r="C486" s="69"/>
      <c r="D486" s="70"/>
      <c r="E486" s="70"/>
      <c r="F486" s="258"/>
      <c r="G486" s="69"/>
      <c r="J486" s="69"/>
      <c r="L486" s="96"/>
    </row>
    <row r="487" spans="2:12" hidden="1" x14ac:dyDescent="0.2">
      <c r="B487" s="83"/>
      <c r="C487" s="69"/>
      <c r="D487" s="70"/>
      <c r="E487" s="70"/>
      <c r="F487" s="258"/>
      <c r="G487" s="69"/>
      <c r="J487" s="69"/>
      <c r="L487" s="96"/>
    </row>
    <row r="488" spans="2:12" hidden="1" x14ac:dyDescent="0.2">
      <c r="B488" s="85" t="str">
        <f>+IF(査定表!A471=0,"",査定表!A471)</f>
        <v/>
      </c>
      <c r="C488" s="69" t="str">
        <f t="shared" ref="C488:C525" si="81">IF(D488="","","図面・仕様書どおり")</f>
        <v/>
      </c>
      <c r="D488" s="70" t="str">
        <f t="shared" ref="D488:D527" si="82">IF(E488="","","1")</f>
        <v/>
      </c>
      <c r="E488" s="70" t="str">
        <f>IF(F488="","","式")</f>
        <v/>
      </c>
      <c r="F488" s="258" t="str">
        <f>IF(査定表!E471=0,"",査定表!E471)</f>
        <v/>
      </c>
      <c r="G488" s="69" t="str">
        <f t="shared" ref="G488:G524" si="83">IF(C488="","","諸経費共")</f>
        <v/>
      </c>
      <c r="J488" s="69" t="str">
        <f t="shared" ref="J488:J524" si="84">IF(F488="","","諸経費共")</f>
        <v/>
      </c>
      <c r="L488" s="96"/>
    </row>
    <row r="489" spans="2:12" hidden="1" x14ac:dyDescent="0.2">
      <c r="B489" s="85" t="str">
        <f>+IF(査定表!A472=0,"",査定表!A472)</f>
        <v/>
      </c>
      <c r="C489" s="69" t="str">
        <f t="shared" si="81"/>
        <v/>
      </c>
      <c r="D489" s="70" t="str">
        <f t="shared" si="82"/>
        <v/>
      </c>
      <c r="E489" s="70" t="str">
        <f t="shared" ref="E489:E524" si="85">IF(F489="","","式")</f>
        <v/>
      </c>
      <c r="F489" s="258" t="str">
        <f>IF(査定表!E472=0,"",査定表!E472)</f>
        <v/>
      </c>
      <c r="G489" s="69" t="str">
        <f t="shared" si="83"/>
        <v/>
      </c>
      <c r="J489" s="69" t="str">
        <f t="shared" si="84"/>
        <v/>
      </c>
      <c r="L489" s="96"/>
    </row>
    <row r="490" spans="2:12" hidden="1" x14ac:dyDescent="0.2">
      <c r="B490" s="85" t="str">
        <f>+IF(査定表!A473=0,"",査定表!A473)</f>
        <v/>
      </c>
      <c r="C490" s="69" t="str">
        <f t="shared" si="81"/>
        <v/>
      </c>
      <c r="D490" s="70" t="str">
        <f t="shared" si="82"/>
        <v/>
      </c>
      <c r="E490" s="70" t="str">
        <f t="shared" si="85"/>
        <v/>
      </c>
      <c r="F490" s="258" t="str">
        <f>IF(査定表!E473=0,"",査定表!E473)</f>
        <v/>
      </c>
      <c r="G490" s="69" t="str">
        <f t="shared" si="83"/>
        <v/>
      </c>
      <c r="J490" s="69" t="str">
        <f t="shared" si="84"/>
        <v/>
      </c>
      <c r="L490" s="96"/>
    </row>
    <row r="491" spans="2:12" hidden="1" x14ac:dyDescent="0.2">
      <c r="B491" s="85" t="str">
        <f>+IF(査定表!A474=0,"",査定表!A474)</f>
        <v/>
      </c>
      <c r="C491" s="69" t="str">
        <f t="shared" si="81"/>
        <v/>
      </c>
      <c r="D491" s="70" t="str">
        <f t="shared" si="82"/>
        <v/>
      </c>
      <c r="E491" s="70" t="str">
        <f t="shared" si="85"/>
        <v/>
      </c>
      <c r="F491" s="258" t="str">
        <f>IF(査定表!E474=0,"",査定表!E474)</f>
        <v/>
      </c>
      <c r="G491" s="69" t="str">
        <f t="shared" si="83"/>
        <v/>
      </c>
      <c r="J491" s="69" t="str">
        <f t="shared" si="84"/>
        <v/>
      </c>
      <c r="L491" s="96"/>
    </row>
    <row r="492" spans="2:12" hidden="1" x14ac:dyDescent="0.2">
      <c r="B492" s="85" t="str">
        <f>+IF(査定表!A475=0,"",査定表!A475)</f>
        <v/>
      </c>
      <c r="C492" s="69" t="str">
        <f t="shared" si="81"/>
        <v/>
      </c>
      <c r="D492" s="70" t="str">
        <f t="shared" si="82"/>
        <v/>
      </c>
      <c r="E492" s="70" t="str">
        <f t="shared" si="85"/>
        <v/>
      </c>
      <c r="F492" s="258" t="str">
        <f>IF(査定表!E475=0,"",査定表!E475)</f>
        <v/>
      </c>
      <c r="G492" s="69" t="str">
        <f t="shared" si="83"/>
        <v/>
      </c>
      <c r="J492" s="69" t="str">
        <f t="shared" si="84"/>
        <v/>
      </c>
      <c r="L492" s="96"/>
    </row>
    <row r="493" spans="2:12" hidden="1" x14ac:dyDescent="0.2">
      <c r="B493" s="85" t="str">
        <f>+IF(査定表!A476=0,"",査定表!A476)</f>
        <v/>
      </c>
      <c r="C493" s="69" t="str">
        <f t="shared" si="81"/>
        <v/>
      </c>
      <c r="D493" s="70" t="str">
        <f t="shared" si="82"/>
        <v/>
      </c>
      <c r="E493" s="70" t="str">
        <f t="shared" si="85"/>
        <v/>
      </c>
      <c r="F493" s="258" t="str">
        <f>IF(査定表!E476=0,"",査定表!E476)</f>
        <v/>
      </c>
      <c r="G493" s="69" t="str">
        <f t="shared" si="83"/>
        <v/>
      </c>
      <c r="J493" s="69" t="str">
        <f t="shared" si="84"/>
        <v/>
      </c>
      <c r="L493" s="96"/>
    </row>
    <row r="494" spans="2:12" hidden="1" x14ac:dyDescent="0.2">
      <c r="B494" s="85" t="str">
        <f>+IF(査定表!A477=0,"",査定表!A477)</f>
        <v/>
      </c>
      <c r="C494" s="69" t="str">
        <f t="shared" si="81"/>
        <v/>
      </c>
      <c r="D494" s="70" t="str">
        <f t="shared" si="82"/>
        <v/>
      </c>
      <c r="E494" s="70" t="str">
        <f t="shared" si="85"/>
        <v/>
      </c>
      <c r="F494" s="258" t="str">
        <f>IF(査定表!E477=0,"",査定表!E477)</f>
        <v/>
      </c>
      <c r="G494" s="69" t="str">
        <f t="shared" si="83"/>
        <v/>
      </c>
      <c r="J494" s="69" t="str">
        <f t="shared" si="84"/>
        <v/>
      </c>
      <c r="L494" s="96"/>
    </row>
    <row r="495" spans="2:12" hidden="1" x14ac:dyDescent="0.2">
      <c r="B495" s="85" t="str">
        <f>+IF(査定表!A478=0,"",査定表!A478)</f>
        <v/>
      </c>
      <c r="C495" s="69" t="str">
        <f t="shared" si="81"/>
        <v/>
      </c>
      <c r="D495" s="70" t="str">
        <f t="shared" si="82"/>
        <v/>
      </c>
      <c r="E495" s="70" t="str">
        <f t="shared" si="85"/>
        <v/>
      </c>
      <c r="F495" s="258" t="str">
        <f>IF(査定表!E478=0,"",査定表!E478)</f>
        <v/>
      </c>
      <c r="G495" s="69" t="str">
        <f t="shared" si="83"/>
        <v/>
      </c>
      <c r="J495" s="69" t="str">
        <f t="shared" si="84"/>
        <v/>
      </c>
      <c r="L495" s="96"/>
    </row>
    <row r="496" spans="2:12" hidden="1" x14ac:dyDescent="0.2">
      <c r="B496" s="85" t="str">
        <f>+IF(査定表!A479=0,"",査定表!A479)</f>
        <v/>
      </c>
      <c r="C496" s="69" t="str">
        <f t="shared" si="81"/>
        <v/>
      </c>
      <c r="D496" s="70" t="str">
        <f t="shared" si="82"/>
        <v/>
      </c>
      <c r="E496" s="70" t="str">
        <f t="shared" si="85"/>
        <v/>
      </c>
      <c r="F496" s="258" t="str">
        <f>IF(査定表!E479=0,"",査定表!E479)</f>
        <v/>
      </c>
      <c r="G496" s="69" t="str">
        <f t="shared" si="83"/>
        <v/>
      </c>
      <c r="J496" s="69" t="str">
        <f t="shared" si="84"/>
        <v/>
      </c>
      <c r="L496" s="96"/>
    </row>
    <row r="497" spans="2:12" hidden="1" x14ac:dyDescent="0.2">
      <c r="B497" s="85" t="str">
        <f>+IF(査定表!A480=0,"",査定表!A480)</f>
        <v/>
      </c>
      <c r="C497" s="69" t="str">
        <f t="shared" si="81"/>
        <v/>
      </c>
      <c r="D497" s="70" t="str">
        <f t="shared" si="82"/>
        <v/>
      </c>
      <c r="E497" s="70" t="str">
        <f t="shared" si="85"/>
        <v/>
      </c>
      <c r="F497" s="258" t="str">
        <f>IF(査定表!E480=0,"",査定表!E480)</f>
        <v/>
      </c>
      <c r="G497" s="69" t="str">
        <f t="shared" si="83"/>
        <v/>
      </c>
      <c r="J497" s="69" t="str">
        <f t="shared" si="84"/>
        <v/>
      </c>
      <c r="L497" s="96"/>
    </row>
    <row r="498" spans="2:12" hidden="1" x14ac:dyDescent="0.2">
      <c r="B498" s="85" t="str">
        <f>+IF(査定表!A481=0,"",査定表!A481)</f>
        <v/>
      </c>
      <c r="C498" s="69" t="str">
        <f t="shared" si="81"/>
        <v/>
      </c>
      <c r="D498" s="70" t="str">
        <f t="shared" si="82"/>
        <v/>
      </c>
      <c r="E498" s="70" t="str">
        <f t="shared" si="85"/>
        <v/>
      </c>
      <c r="F498" s="258" t="str">
        <f>IF(査定表!E481=0,"",査定表!E481)</f>
        <v/>
      </c>
      <c r="G498" s="69" t="str">
        <f t="shared" si="83"/>
        <v/>
      </c>
      <c r="J498" s="69" t="str">
        <f t="shared" si="84"/>
        <v/>
      </c>
      <c r="L498" s="96"/>
    </row>
    <row r="499" spans="2:12" hidden="1" x14ac:dyDescent="0.2">
      <c r="B499" s="85" t="str">
        <f>+IF(査定表!A482=0,"",査定表!A482)</f>
        <v/>
      </c>
      <c r="C499" s="69" t="str">
        <f t="shared" si="81"/>
        <v/>
      </c>
      <c r="D499" s="70" t="str">
        <f t="shared" si="82"/>
        <v/>
      </c>
      <c r="E499" s="70" t="str">
        <f t="shared" si="85"/>
        <v/>
      </c>
      <c r="F499" s="258" t="str">
        <f>IF(査定表!E482=0,"",査定表!E482)</f>
        <v/>
      </c>
      <c r="G499" s="69" t="str">
        <f t="shared" si="83"/>
        <v/>
      </c>
      <c r="J499" s="69" t="str">
        <f t="shared" si="84"/>
        <v/>
      </c>
      <c r="L499" s="96"/>
    </row>
    <row r="500" spans="2:12" hidden="1" x14ac:dyDescent="0.2">
      <c r="B500" s="85" t="str">
        <f>+IF(査定表!A483=0,"",査定表!A483)</f>
        <v/>
      </c>
      <c r="C500" s="69" t="str">
        <f t="shared" si="81"/>
        <v/>
      </c>
      <c r="D500" s="70" t="str">
        <f t="shared" si="82"/>
        <v/>
      </c>
      <c r="E500" s="70" t="str">
        <f t="shared" si="85"/>
        <v/>
      </c>
      <c r="F500" s="258" t="str">
        <f>IF(査定表!E483=0,"",査定表!E483)</f>
        <v/>
      </c>
      <c r="G500" s="69" t="str">
        <f t="shared" si="83"/>
        <v/>
      </c>
      <c r="J500" s="69" t="str">
        <f t="shared" si="84"/>
        <v/>
      </c>
      <c r="L500" s="96"/>
    </row>
    <row r="501" spans="2:12" hidden="1" x14ac:dyDescent="0.2">
      <c r="B501" s="85" t="str">
        <f>+IF(査定表!A484=0,"",査定表!A484)</f>
        <v/>
      </c>
      <c r="C501" s="69" t="str">
        <f t="shared" si="81"/>
        <v/>
      </c>
      <c r="D501" s="70" t="str">
        <f t="shared" si="82"/>
        <v/>
      </c>
      <c r="E501" s="70" t="str">
        <f t="shared" si="85"/>
        <v/>
      </c>
      <c r="F501" s="258" t="str">
        <f>IF(査定表!E484=0,"",査定表!E484)</f>
        <v/>
      </c>
      <c r="G501" s="69" t="str">
        <f t="shared" si="83"/>
        <v/>
      </c>
      <c r="J501" s="69" t="str">
        <f t="shared" si="84"/>
        <v/>
      </c>
      <c r="L501" s="96"/>
    </row>
    <row r="502" spans="2:12" hidden="1" x14ac:dyDescent="0.2">
      <c r="B502" s="85" t="str">
        <f>+IF(査定表!A485=0,"",査定表!A485)</f>
        <v/>
      </c>
      <c r="C502" s="69" t="str">
        <f t="shared" si="81"/>
        <v/>
      </c>
      <c r="D502" s="70" t="str">
        <f t="shared" si="82"/>
        <v/>
      </c>
      <c r="E502" s="70" t="str">
        <f t="shared" si="85"/>
        <v/>
      </c>
      <c r="F502" s="258" t="str">
        <f>IF(査定表!E485=0,"",査定表!E485)</f>
        <v/>
      </c>
      <c r="G502" s="69" t="str">
        <f t="shared" si="83"/>
        <v/>
      </c>
      <c r="J502" s="69" t="str">
        <f t="shared" si="84"/>
        <v/>
      </c>
      <c r="L502" s="96"/>
    </row>
    <row r="503" spans="2:12" hidden="1" x14ac:dyDescent="0.2">
      <c r="B503" s="85" t="str">
        <f>+IF(査定表!A486=0,"",査定表!A486)</f>
        <v/>
      </c>
      <c r="C503" s="69" t="str">
        <f t="shared" si="81"/>
        <v/>
      </c>
      <c r="D503" s="70" t="str">
        <f t="shared" si="82"/>
        <v/>
      </c>
      <c r="E503" s="70" t="str">
        <f t="shared" si="85"/>
        <v/>
      </c>
      <c r="F503" s="258" t="str">
        <f>IF(査定表!E486=0,"",査定表!E486)</f>
        <v/>
      </c>
      <c r="G503" s="69" t="str">
        <f t="shared" si="83"/>
        <v/>
      </c>
      <c r="J503" s="69" t="str">
        <f t="shared" si="84"/>
        <v/>
      </c>
      <c r="L503" s="96"/>
    </row>
    <row r="504" spans="2:12" hidden="1" x14ac:dyDescent="0.2">
      <c r="B504" s="85" t="str">
        <f>+IF(査定表!A487=0,"",査定表!A487)</f>
        <v/>
      </c>
      <c r="C504" s="69" t="str">
        <f t="shared" si="81"/>
        <v/>
      </c>
      <c r="D504" s="70" t="str">
        <f t="shared" si="82"/>
        <v/>
      </c>
      <c r="E504" s="70" t="str">
        <f t="shared" si="85"/>
        <v/>
      </c>
      <c r="F504" s="258" t="str">
        <f>IF(査定表!E487=0,"",査定表!E487)</f>
        <v/>
      </c>
      <c r="G504" s="69" t="str">
        <f t="shared" si="83"/>
        <v/>
      </c>
      <c r="J504" s="69" t="str">
        <f t="shared" si="84"/>
        <v/>
      </c>
      <c r="L504" s="96"/>
    </row>
    <row r="505" spans="2:12" hidden="1" x14ac:dyDescent="0.2">
      <c r="B505" s="85" t="str">
        <f>+IF(査定表!A488=0,"",査定表!A488)</f>
        <v/>
      </c>
      <c r="C505" s="69" t="str">
        <f t="shared" si="81"/>
        <v/>
      </c>
      <c r="D505" s="70" t="str">
        <f t="shared" si="82"/>
        <v/>
      </c>
      <c r="E505" s="70" t="str">
        <f t="shared" si="85"/>
        <v/>
      </c>
      <c r="F505" s="258" t="str">
        <f>IF(査定表!E488=0,"",査定表!E488)</f>
        <v/>
      </c>
      <c r="G505" s="69" t="str">
        <f t="shared" si="83"/>
        <v/>
      </c>
      <c r="J505" s="69" t="str">
        <f t="shared" si="84"/>
        <v/>
      </c>
      <c r="L505" s="96"/>
    </row>
    <row r="506" spans="2:12" hidden="1" x14ac:dyDescent="0.2">
      <c r="B506" s="85" t="str">
        <f>+IF(査定表!A489=0,"",査定表!A489)</f>
        <v/>
      </c>
      <c r="C506" s="69" t="str">
        <f t="shared" si="81"/>
        <v/>
      </c>
      <c r="D506" s="70" t="str">
        <f t="shared" si="82"/>
        <v/>
      </c>
      <c r="E506" s="70" t="str">
        <f t="shared" si="85"/>
        <v/>
      </c>
      <c r="F506" s="258" t="str">
        <f>IF(査定表!E489=0,"",査定表!E489)</f>
        <v/>
      </c>
      <c r="G506" s="69" t="str">
        <f t="shared" si="83"/>
        <v/>
      </c>
      <c r="J506" s="69" t="str">
        <f t="shared" si="84"/>
        <v/>
      </c>
      <c r="L506" s="96"/>
    </row>
    <row r="507" spans="2:12" hidden="1" x14ac:dyDescent="0.2">
      <c r="B507" s="85" t="str">
        <f>+IF(査定表!A490=0,"",査定表!A490)</f>
        <v/>
      </c>
      <c r="C507" s="69" t="str">
        <f t="shared" si="81"/>
        <v/>
      </c>
      <c r="D507" s="70" t="str">
        <f t="shared" si="82"/>
        <v/>
      </c>
      <c r="E507" s="70" t="str">
        <f t="shared" si="85"/>
        <v/>
      </c>
      <c r="F507" s="258" t="str">
        <f>IF(査定表!E490=0,"",査定表!E490)</f>
        <v/>
      </c>
      <c r="G507" s="69" t="str">
        <f t="shared" si="83"/>
        <v/>
      </c>
      <c r="J507" s="69" t="str">
        <f t="shared" si="84"/>
        <v/>
      </c>
      <c r="L507" s="96"/>
    </row>
    <row r="508" spans="2:12" hidden="1" x14ac:dyDescent="0.2">
      <c r="B508" s="85" t="str">
        <f>+IF(査定表!A491=0,"",査定表!A491)</f>
        <v/>
      </c>
      <c r="C508" s="69" t="str">
        <f t="shared" si="81"/>
        <v/>
      </c>
      <c r="D508" s="70" t="str">
        <f t="shared" si="82"/>
        <v/>
      </c>
      <c r="E508" s="70" t="str">
        <f t="shared" si="85"/>
        <v/>
      </c>
      <c r="F508" s="258" t="str">
        <f>IF(査定表!E491=0,"",査定表!E491)</f>
        <v/>
      </c>
      <c r="G508" s="69" t="str">
        <f t="shared" si="83"/>
        <v/>
      </c>
      <c r="J508" s="69" t="str">
        <f t="shared" si="84"/>
        <v/>
      </c>
      <c r="L508" s="96"/>
    </row>
    <row r="509" spans="2:12" hidden="1" x14ac:dyDescent="0.2">
      <c r="B509" s="85" t="str">
        <f>+IF(査定表!A492=0,"",査定表!A492)</f>
        <v/>
      </c>
      <c r="C509" s="69" t="str">
        <f t="shared" si="81"/>
        <v/>
      </c>
      <c r="D509" s="70" t="str">
        <f t="shared" si="82"/>
        <v/>
      </c>
      <c r="E509" s="70" t="str">
        <f t="shared" si="85"/>
        <v/>
      </c>
      <c r="F509" s="258" t="str">
        <f>IF(査定表!E492=0,"",査定表!E492)</f>
        <v/>
      </c>
      <c r="G509" s="69" t="str">
        <f t="shared" si="83"/>
        <v/>
      </c>
      <c r="J509" s="69" t="str">
        <f t="shared" si="84"/>
        <v/>
      </c>
      <c r="L509" s="96"/>
    </row>
    <row r="510" spans="2:12" hidden="1" x14ac:dyDescent="0.2">
      <c r="B510" s="85" t="str">
        <f>+IF(査定表!A493=0,"",査定表!A493)</f>
        <v/>
      </c>
      <c r="C510" s="69" t="str">
        <f t="shared" si="81"/>
        <v/>
      </c>
      <c r="D510" s="70" t="str">
        <f t="shared" si="82"/>
        <v/>
      </c>
      <c r="E510" s="70" t="str">
        <f t="shared" si="85"/>
        <v/>
      </c>
      <c r="F510" s="258" t="str">
        <f>IF(査定表!E493=0,"",査定表!E493)</f>
        <v/>
      </c>
      <c r="G510" s="69" t="str">
        <f t="shared" si="83"/>
        <v/>
      </c>
      <c r="J510" s="69" t="str">
        <f t="shared" si="84"/>
        <v/>
      </c>
      <c r="L510" s="96"/>
    </row>
    <row r="511" spans="2:12" hidden="1" x14ac:dyDescent="0.2">
      <c r="B511" s="85" t="str">
        <f>+IF(査定表!A494=0,"",査定表!A494)</f>
        <v/>
      </c>
      <c r="C511" s="69" t="str">
        <f t="shared" si="81"/>
        <v/>
      </c>
      <c r="D511" s="70" t="str">
        <f t="shared" si="82"/>
        <v/>
      </c>
      <c r="E511" s="70" t="str">
        <f t="shared" si="85"/>
        <v/>
      </c>
      <c r="F511" s="258" t="str">
        <f>IF(査定表!E494=0,"",査定表!E494)</f>
        <v/>
      </c>
      <c r="G511" s="69" t="str">
        <f t="shared" si="83"/>
        <v/>
      </c>
      <c r="J511" s="69" t="str">
        <f t="shared" si="84"/>
        <v/>
      </c>
      <c r="L511" s="96"/>
    </row>
    <row r="512" spans="2:12" hidden="1" x14ac:dyDescent="0.2">
      <c r="B512" s="85" t="str">
        <f>+IF(査定表!A495=0,"",査定表!A495)</f>
        <v/>
      </c>
      <c r="C512" s="69" t="str">
        <f t="shared" si="81"/>
        <v/>
      </c>
      <c r="D512" s="70" t="str">
        <f t="shared" si="82"/>
        <v/>
      </c>
      <c r="E512" s="70" t="str">
        <f t="shared" si="85"/>
        <v/>
      </c>
      <c r="F512" s="258" t="str">
        <f>IF(査定表!E495=0,"",査定表!E495)</f>
        <v/>
      </c>
      <c r="G512" s="69" t="str">
        <f t="shared" si="83"/>
        <v/>
      </c>
      <c r="J512" s="69" t="str">
        <f t="shared" si="84"/>
        <v/>
      </c>
      <c r="L512" s="96"/>
    </row>
    <row r="513" spans="2:12" hidden="1" x14ac:dyDescent="0.2">
      <c r="B513" s="85" t="str">
        <f>+IF(査定表!A496=0,"",査定表!A496)</f>
        <v/>
      </c>
      <c r="C513" s="69" t="str">
        <f t="shared" si="81"/>
        <v/>
      </c>
      <c r="D513" s="70" t="str">
        <f t="shared" si="82"/>
        <v/>
      </c>
      <c r="E513" s="70" t="str">
        <f t="shared" si="85"/>
        <v/>
      </c>
      <c r="F513" s="258" t="str">
        <f>IF(査定表!E496=0,"",査定表!E496)</f>
        <v/>
      </c>
      <c r="G513" s="69" t="str">
        <f t="shared" si="83"/>
        <v/>
      </c>
      <c r="J513" s="69" t="str">
        <f t="shared" si="84"/>
        <v/>
      </c>
      <c r="L513" s="96"/>
    </row>
    <row r="514" spans="2:12" hidden="1" x14ac:dyDescent="0.2">
      <c r="B514" s="85" t="str">
        <f>+IF(査定表!A497=0,"",査定表!A497)</f>
        <v/>
      </c>
      <c r="C514" s="69" t="str">
        <f t="shared" si="81"/>
        <v/>
      </c>
      <c r="D514" s="70" t="str">
        <f t="shared" si="82"/>
        <v/>
      </c>
      <c r="E514" s="70" t="str">
        <f t="shared" si="85"/>
        <v/>
      </c>
      <c r="F514" s="258" t="str">
        <f>IF(査定表!E497=0,"",査定表!E497)</f>
        <v/>
      </c>
      <c r="G514" s="69" t="str">
        <f t="shared" si="83"/>
        <v/>
      </c>
      <c r="J514" s="69" t="str">
        <f t="shared" si="84"/>
        <v/>
      </c>
      <c r="L514" s="96"/>
    </row>
    <row r="515" spans="2:12" hidden="1" x14ac:dyDescent="0.2">
      <c r="B515" s="85" t="str">
        <f>+IF(査定表!A498=0,"",査定表!A498)</f>
        <v/>
      </c>
      <c r="C515" s="69" t="str">
        <f t="shared" si="81"/>
        <v/>
      </c>
      <c r="D515" s="70" t="str">
        <f t="shared" si="82"/>
        <v/>
      </c>
      <c r="E515" s="70" t="str">
        <f t="shared" si="85"/>
        <v/>
      </c>
      <c r="F515" s="258" t="str">
        <f>IF(査定表!E498=0,"",査定表!E498)</f>
        <v/>
      </c>
      <c r="G515" s="69" t="str">
        <f t="shared" si="83"/>
        <v/>
      </c>
      <c r="J515" s="69" t="str">
        <f t="shared" si="84"/>
        <v/>
      </c>
      <c r="L515" s="96"/>
    </row>
    <row r="516" spans="2:12" hidden="1" x14ac:dyDescent="0.2">
      <c r="B516" s="85" t="str">
        <f>+IF(査定表!A499=0,"",査定表!A499)</f>
        <v/>
      </c>
      <c r="C516" s="69" t="str">
        <f t="shared" si="81"/>
        <v/>
      </c>
      <c r="D516" s="70" t="str">
        <f t="shared" si="82"/>
        <v/>
      </c>
      <c r="E516" s="70" t="str">
        <f t="shared" si="85"/>
        <v/>
      </c>
      <c r="F516" s="258" t="str">
        <f>IF(査定表!E499=0,"",査定表!E499)</f>
        <v/>
      </c>
      <c r="G516" s="69" t="str">
        <f t="shared" si="83"/>
        <v/>
      </c>
      <c r="J516" s="69" t="str">
        <f t="shared" si="84"/>
        <v/>
      </c>
      <c r="L516" s="96"/>
    </row>
    <row r="517" spans="2:12" hidden="1" x14ac:dyDescent="0.2">
      <c r="B517" s="85" t="str">
        <f>+IF(査定表!A500=0,"",査定表!A500)</f>
        <v/>
      </c>
      <c r="C517" s="69" t="str">
        <f t="shared" si="81"/>
        <v/>
      </c>
      <c r="D517" s="70" t="str">
        <f t="shared" si="82"/>
        <v/>
      </c>
      <c r="E517" s="70" t="str">
        <f t="shared" si="85"/>
        <v/>
      </c>
      <c r="F517" s="258" t="str">
        <f>IF(査定表!E500=0,"",査定表!E500)</f>
        <v/>
      </c>
      <c r="G517" s="69" t="str">
        <f t="shared" si="83"/>
        <v/>
      </c>
      <c r="J517" s="69" t="str">
        <f t="shared" si="84"/>
        <v/>
      </c>
      <c r="L517" s="96"/>
    </row>
    <row r="518" spans="2:12" hidden="1" x14ac:dyDescent="0.2">
      <c r="B518" s="85" t="str">
        <f>+IF(査定表!A501=0,"",査定表!A501)</f>
        <v/>
      </c>
      <c r="C518" s="69" t="str">
        <f t="shared" si="81"/>
        <v/>
      </c>
      <c r="D518" s="70" t="str">
        <f t="shared" si="82"/>
        <v/>
      </c>
      <c r="E518" s="70" t="str">
        <f t="shared" si="85"/>
        <v/>
      </c>
      <c r="F518" s="258" t="str">
        <f>IF(査定表!E501=0,"",査定表!E501)</f>
        <v/>
      </c>
      <c r="G518" s="69" t="str">
        <f t="shared" si="83"/>
        <v/>
      </c>
      <c r="J518" s="69" t="str">
        <f t="shared" si="84"/>
        <v/>
      </c>
      <c r="L518" s="96"/>
    </row>
    <row r="519" spans="2:12" hidden="1" x14ac:dyDescent="0.2">
      <c r="B519" s="85" t="str">
        <f>+IF(査定表!A502=0,"",査定表!A502)</f>
        <v/>
      </c>
      <c r="C519" s="69" t="str">
        <f t="shared" si="81"/>
        <v/>
      </c>
      <c r="D519" s="70" t="str">
        <f t="shared" si="82"/>
        <v/>
      </c>
      <c r="E519" s="70" t="str">
        <f t="shared" si="85"/>
        <v/>
      </c>
      <c r="F519" s="258" t="str">
        <f>IF(査定表!E502=0,"",査定表!E502)</f>
        <v/>
      </c>
      <c r="G519" s="69" t="str">
        <f t="shared" si="83"/>
        <v/>
      </c>
      <c r="J519" s="69" t="str">
        <f t="shared" si="84"/>
        <v/>
      </c>
      <c r="L519" s="96"/>
    </row>
    <row r="520" spans="2:12" hidden="1" x14ac:dyDescent="0.2">
      <c r="B520" s="85" t="str">
        <f>+IF(査定表!A503=0,"",査定表!A503)</f>
        <v/>
      </c>
      <c r="C520" s="69" t="str">
        <f t="shared" si="81"/>
        <v/>
      </c>
      <c r="D520" s="70" t="str">
        <f t="shared" si="82"/>
        <v/>
      </c>
      <c r="E520" s="70" t="str">
        <f t="shared" si="85"/>
        <v/>
      </c>
      <c r="F520" s="258" t="str">
        <f>IF(査定表!E503=0,"",査定表!E503)</f>
        <v/>
      </c>
      <c r="G520" s="69" t="str">
        <f t="shared" si="83"/>
        <v/>
      </c>
      <c r="J520" s="69" t="str">
        <f t="shared" si="84"/>
        <v/>
      </c>
      <c r="L520" s="96"/>
    </row>
    <row r="521" spans="2:12" hidden="1" x14ac:dyDescent="0.2">
      <c r="B521" s="85" t="str">
        <f>+IF(査定表!A504=0,"",査定表!A504)</f>
        <v/>
      </c>
      <c r="C521" s="69" t="str">
        <f t="shared" si="81"/>
        <v/>
      </c>
      <c r="D521" s="70" t="str">
        <f t="shared" si="82"/>
        <v/>
      </c>
      <c r="E521" s="70" t="str">
        <f t="shared" si="85"/>
        <v/>
      </c>
      <c r="F521" s="258" t="str">
        <f>IF(査定表!E504=0,"",査定表!E504)</f>
        <v/>
      </c>
      <c r="G521" s="69" t="str">
        <f t="shared" si="83"/>
        <v/>
      </c>
      <c r="J521" s="69" t="str">
        <f t="shared" si="84"/>
        <v/>
      </c>
      <c r="L521" s="96"/>
    </row>
    <row r="522" spans="2:12" hidden="1" x14ac:dyDescent="0.2">
      <c r="B522" s="85" t="str">
        <f>+IF(査定表!A505=0,"",査定表!A505)</f>
        <v/>
      </c>
      <c r="C522" s="69" t="str">
        <f t="shared" si="81"/>
        <v/>
      </c>
      <c r="D522" s="70" t="str">
        <f t="shared" si="82"/>
        <v/>
      </c>
      <c r="E522" s="70" t="str">
        <f t="shared" si="85"/>
        <v/>
      </c>
      <c r="F522" s="258" t="str">
        <f>IF(査定表!E505=0,"",査定表!E505)</f>
        <v/>
      </c>
      <c r="G522" s="69" t="str">
        <f t="shared" si="83"/>
        <v/>
      </c>
      <c r="J522" s="69" t="str">
        <f t="shared" si="84"/>
        <v/>
      </c>
      <c r="L522" s="96"/>
    </row>
    <row r="523" spans="2:12" hidden="1" x14ac:dyDescent="0.2">
      <c r="B523" s="85" t="str">
        <f>+IF(査定表!A510=0,"",査定表!A510)</f>
        <v/>
      </c>
      <c r="C523" s="69" t="str">
        <f t="shared" si="81"/>
        <v/>
      </c>
      <c r="D523" s="70" t="str">
        <f t="shared" si="82"/>
        <v/>
      </c>
      <c r="E523" s="70" t="str">
        <f t="shared" si="85"/>
        <v/>
      </c>
      <c r="F523" s="258" t="str">
        <f>IF(査定表!E506=0,"",査定表!E506)</f>
        <v/>
      </c>
      <c r="G523" s="69" t="str">
        <f t="shared" si="83"/>
        <v/>
      </c>
      <c r="J523" s="69" t="str">
        <f t="shared" si="84"/>
        <v/>
      </c>
      <c r="L523" s="96"/>
    </row>
    <row r="524" spans="2:12" hidden="1" x14ac:dyDescent="0.2">
      <c r="B524" s="85" t="str">
        <f>+IF(査定表!A511=0,"",査定表!A511)</f>
        <v/>
      </c>
      <c r="C524" s="69" t="str">
        <f t="shared" si="81"/>
        <v/>
      </c>
      <c r="D524" s="70" t="str">
        <f t="shared" si="82"/>
        <v/>
      </c>
      <c r="E524" s="70" t="str">
        <f t="shared" si="85"/>
        <v/>
      </c>
      <c r="F524" s="258" t="str">
        <f>IF(査定表!E507=0,"",査定表!E507)</f>
        <v/>
      </c>
      <c r="G524" s="69" t="str">
        <f t="shared" si="83"/>
        <v/>
      </c>
      <c r="J524" s="69" t="str">
        <f t="shared" si="84"/>
        <v/>
      </c>
      <c r="L524" s="96"/>
    </row>
    <row r="525" spans="2:12" hidden="1" x14ac:dyDescent="0.2">
      <c r="B525" s="84" t="s">
        <v>85</v>
      </c>
      <c r="C525" s="69" t="str">
        <f t="shared" si="81"/>
        <v/>
      </c>
      <c r="D525" s="70" t="str">
        <f t="shared" si="82"/>
        <v/>
      </c>
      <c r="E525" s="70"/>
      <c r="F525" s="259">
        <f>SUM(F489:F524)</f>
        <v>0</v>
      </c>
      <c r="G525" s="69"/>
      <c r="J525" s="69"/>
      <c r="L525" s="96"/>
    </row>
    <row r="526" spans="2:12" hidden="1" x14ac:dyDescent="0.2">
      <c r="B526" s="83" t="s">
        <v>83</v>
      </c>
      <c r="C526" s="69"/>
      <c r="D526" s="70" t="str">
        <f t="shared" si="82"/>
        <v>1</v>
      </c>
      <c r="E526" s="70" t="str">
        <f>IF(F526="","","式")</f>
        <v>式</v>
      </c>
      <c r="F526" s="258">
        <f>INT(F525*入力表!$D$1953)</f>
        <v>0</v>
      </c>
      <c r="G526" s="69"/>
      <c r="J526" s="69"/>
      <c r="L526" s="96"/>
    </row>
    <row r="527" spans="2:12" hidden="1" x14ac:dyDescent="0.2">
      <c r="B527" s="83" t="s">
        <v>18</v>
      </c>
      <c r="C527" s="69" t="str">
        <f t="shared" ref="C527" si="86">IF(D527="","","図面・仕様書どおり")</f>
        <v/>
      </c>
      <c r="D527" s="70" t="str">
        <f t="shared" si="82"/>
        <v/>
      </c>
      <c r="E527" s="70"/>
      <c r="F527" s="258">
        <f>+SUM(F525:F526)</f>
        <v>0</v>
      </c>
      <c r="G527" s="69"/>
      <c r="J527" s="69"/>
      <c r="L527" s="96"/>
    </row>
    <row r="528" spans="2:12" hidden="1" x14ac:dyDescent="0.2">
      <c r="B528" s="83"/>
      <c r="C528" s="69"/>
      <c r="D528" s="70"/>
      <c r="E528" s="70"/>
      <c r="F528" s="258"/>
      <c r="G528" s="69"/>
      <c r="J528" s="69"/>
      <c r="L528" s="96"/>
    </row>
    <row r="529" spans="2:12" hidden="1" x14ac:dyDescent="0.2">
      <c r="B529" s="83"/>
      <c r="C529" s="69"/>
      <c r="D529" s="70"/>
      <c r="E529" s="70"/>
      <c r="F529" s="258"/>
      <c r="G529" s="69"/>
      <c r="J529" s="69"/>
      <c r="L529" s="96"/>
    </row>
    <row r="530" spans="2:12" hidden="1" x14ac:dyDescent="0.2">
      <c r="B530" s="85" t="str">
        <f>+IF(査定表!A513=0,"",査定表!A513)</f>
        <v/>
      </c>
      <c r="C530" s="69" t="str">
        <f t="shared" ref="C530:C567" si="87">IF(D530="","","図面・仕様書どおり")</f>
        <v/>
      </c>
      <c r="D530" s="70" t="str">
        <f t="shared" ref="D530:D569" si="88">IF(E530="","","1")</f>
        <v/>
      </c>
      <c r="E530" s="70" t="str">
        <f>IF(F530="","","式")</f>
        <v/>
      </c>
      <c r="F530" s="258" t="str">
        <f>IF(査定表!E513=0,"",査定表!E513)</f>
        <v/>
      </c>
      <c r="G530" s="69" t="str">
        <f t="shared" ref="G530:G566" si="89">IF(C530="","","諸経費共")</f>
        <v/>
      </c>
      <c r="J530" s="69" t="str">
        <f t="shared" ref="J530:J566" si="90">IF(F530="","","諸経費共")</f>
        <v/>
      </c>
      <c r="L530" s="96"/>
    </row>
    <row r="531" spans="2:12" hidden="1" x14ac:dyDescent="0.2">
      <c r="B531" s="85" t="str">
        <f>+IF(査定表!A514=0,"",査定表!A514)</f>
        <v/>
      </c>
      <c r="C531" s="69" t="str">
        <f t="shared" si="87"/>
        <v/>
      </c>
      <c r="D531" s="70" t="str">
        <f t="shared" si="88"/>
        <v/>
      </c>
      <c r="E531" s="70" t="str">
        <f t="shared" ref="E531:E566" si="91">IF(F531="","","式")</f>
        <v/>
      </c>
      <c r="F531" s="258" t="str">
        <f>IF(査定表!E514=0,"",査定表!E514)</f>
        <v/>
      </c>
      <c r="G531" s="69" t="str">
        <f t="shared" si="89"/>
        <v/>
      </c>
      <c r="J531" s="69" t="str">
        <f t="shared" si="90"/>
        <v/>
      </c>
      <c r="L531" s="96"/>
    </row>
    <row r="532" spans="2:12" hidden="1" x14ac:dyDescent="0.2">
      <c r="B532" s="85" t="str">
        <f>+IF(査定表!A515=0,"",査定表!A515)</f>
        <v/>
      </c>
      <c r="C532" s="69" t="str">
        <f t="shared" si="87"/>
        <v/>
      </c>
      <c r="D532" s="70" t="str">
        <f t="shared" si="88"/>
        <v/>
      </c>
      <c r="E532" s="70" t="str">
        <f t="shared" si="91"/>
        <v/>
      </c>
      <c r="F532" s="258" t="str">
        <f>IF(査定表!E515=0,"",査定表!E515)</f>
        <v/>
      </c>
      <c r="G532" s="69" t="str">
        <f t="shared" si="89"/>
        <v/>
      </c>
      <c r="J532" s="69" t="str">
        <f t="shared" si="90"/>
        <v/>
      </c>
      <c r="L532" s="96"/>
    </row>
    <row r="533" spans="2:12" hidden="1" x14ac:dyDescent="0.2">
      <c r="B533" s="85" t="str">
        <f>+IF(査定表!A516=0,"",査定表!A516)</f>
        <v/>
      </c>
      <c r="C533" s="69" t="str">
        <f t="shared" si="87"/>
        <v/>
      </c>
      <c r="D533" s="70" t="str">
        <f t="shared" si="88"/>
        <v/>
      </c>
      <c r="E533" s="70" t="str">
        <f t="shared" si="91"/>
        <v/>
      </c>
      <c r="F533" s="258" t="str">
        <f>IF(査定表!E516=0,"",査定表!E516)</f>
        <v/>
      </c>
      <c r="G533" s="69" t="str">
        <f t="shared" si="89"/>
        <v/>
      </c>
      <c r="J533" s="69" t="str">
        <f t="shared" si="90"/>
        <v/>
      </c>
      <c r="L533" s="96"/>
    </row>
    <row r="534" spans="2:12" hidden="1" x14ac:dyDescent="0.2">
      <c r="B534" s="85" t="str">
        <f>+IF(査定表!A517=0,"",査定表!A517)</f>
        <v/>
      </c>
      <c r="C534" s="69" t="str">
        <f t="shared" si="87"/>
        <v/>
      </c>
      <c r="D534" s="70" t="str">
        <f t="shared" si="88"/>
        <v/>
      </c>
      <c r="E534" s="70" t="str">
        <f t="shared" si="91"/>
        <v/>
      </c>
      <c r="F534" s="258" t="str">
        <f>IF(査定表!E517=0,"",査定表!E517)</f>
        <v/>
      </c>
      <c r="G534" s="69" t="str">
        <f t="shared" si="89"/>
        <v/>
      </c>
      <c r="J534" s="69" t="str">
        <f t="shared" si="90"/>
        <v/>
      </c>
      <c r="L534" s="96"/>
    </row>
    <row r="535" spans="2:12" hidden="1" x14ac:dyDescent="0.2">
      <c r="B535" s="85" t="str">
        <f>+IF(査定表!A518=0,"",査定表!A518)</f>
        <v/>
      </c>
      <c r="C535" s="69" t="str">
        <f t="shared" si="87"/>
        <v/>
      </c>
      <c r="D535" s="70" t="str">
        <f t="shared" si="88"/>
        <v/>
      </c>
      <c r="E535" s="70" t="str">
        <f t="shared" si="91"/>
        <v/>
      </c>
      <c r="F535" s="258" t="str">
        <f>IF(査定表!E518=0,"",査定表!E518)</f>
        <v/>
      </c>
      <c r="G535" s="69" t="str">
        <f t="shared" si="89"/>
        <v/>
      </c>
      <c r="J535" s="69" t="str">
        <f t="shared" si="90"/>
        <v/>
      </c>
      <c r="L535" s="96"/>
    </row>
    <row r="536" spans="2:12" hidden="1" x14ac:dyDescent="0.2">
      <c r="B536" s="85" t="str">
        <f>+IF(査定表!A519=0,"",査定表!A519)</f>
        <v/>
      </c>
      <c r="C536" s="69" t="str">
        <f t="shared" si="87"/>
        <v/>
      </c>
      <c r="D536" s="70" t="str">
        <f t="shared" si="88"/>
        <v/>
      </c>
      <c r="E536" s="70" t="str">
        <f t="shared" si="91"/>
        <v/>
      </c>
      <c r="F536" s="258" t="str">
        <f>IF(査定表!E519=0,"",査定表!E519)</f>
        <v/>
      </c>
      <c r="G536" s="69" t="str">
        <f t="shared" si="89"/>
        <v/>
      </c>
      <c r="J536" s="69" t="str">
        <f t="shared" si="90"/>
        <v/>
      </c>
      <c r="L536" s="96"/>
    </row>
    <row r="537" spans="2:12" hidden="1" x14ac:dyDescent="0.2">
      <c r="B537" s="85" t="str">
        <f>+IF(査定表!A520=0,"",査定表!A520)</f>
        <v/>
      </c>
      <c r="C537" s="69" t="str">
        <f t="shared" si="87"/>
        <v/>
      </c>
      <c r="D537" s="70" t="str">
        <f t="shared" si="88"/>
        <v/>
      </c>
      <c r="E537" s="70" t="str">
        <f t="shared" si="91"/>
        <v/>
      </c>
      <c r="F537" s="258" t="str">
        <f>IF(査定表!E520=0,"",査定表!E520)</f>
        <v/>
      </c>
      <c r="G537" s="69" t="str">
        <f t="shared" si="89"/>
        <v/>
      </c>
      <c r="J537" s="69" t="str">
        <f t="shared" si="90"/>
        <v/>
      </c>
      <c r="L537" s="96"/>
    </row>
    <row r="538" spans="2:12" hidden="1" x14ac:dyDescent="0.2">
      <c r="B538" s="85" t="str">
        <f>+IF(査定表!A521=0,"",査定表!A521)</f>
        <v/>
      </c>
      <c r="C538" s="69" t="str">
        <f t="shared" si="87"/>
        <v/>
      </c>
      <c r="D538" s="70" t="str">
        <f t="shared" si="88"/>
        <v/>
      </c>
      <c r="E538" s="70" t="str">
        <f t="shared" si="91"/>
        <v/>
      </c>
      <c r="F538" s="258" t="str">
        <f>IF(査定表!E521=0,"",査定表!E521)</f>
        <v/>
      </c>
      <c r="G538" s="69" t="str">
        <f t="shared" si="89"/>
        <v/>
      </c>
      <c r="J538" s="69" t="str">
        <f t="shared" si="90"/>
        <v/>
      </c>
      <c r="L538" s="96"/>
    </row>
    <row r="539" spans="2:12" hidden="1" x14ac:dyDescent="0.2">
      <c r="B539" s="85" t="str">
        <f>+IF(査定表!A522=0,"",査定表!A522)</f>
        <v/>
      </c>
      <c r="C539" s="69" t="str">
        <f t="shared" si="87"/>
        <v/>
      </c>
      <c r="D539" s="70" t="str">
        <f t="shared" si="88"/>
        <v/>
      </c>
      <c r="E539" s="70" t="str">
        <f t="shared" si="91"/>
        <v/>
      </c>
      <c r="F539" s="258" t="str">
        <f>IF(査定表!E522=0,"",査定表!E522)</f>
        <v/>
      </c>
      <c r="G539" s="69" t="str">
        <f t="shared" si="89"/>
        <v/>
      </c>
      <c r="J539" s="69" t="str">
        <f t="shared" si="90"/>
        <v/>
      </c>
      <c r="L539" s="96"/>
    </row>
    <row r="540" spans="2:12" hidden="1" x14ac:dyDescent="0.2">
      <c r="B540" s="85" t="str">
        <f>+IF(査定表!A523=0,"",査定表!A523)</f>
        <v/>
      </c>
      <c r="C540" s="69" t="str">
        <f t="shared" si="87"/>
        <v/>
      </c>
      <c r="D540" s="70" t="str">
        <f t="shared" si="88"/>
        <v/>
      </c>
      <c r="E540" s="70" t="str">
        <f t="shared" si="91"/>
        <v/>
      </c>
      <c r="F540" s="258" t="str">
        <f>IF(査定表!E523=0,"",査定表!E523)</f>
        <v/>
      </c>
      <c r="G540" s="69" t="str">
        <f t="shared" si="89"/>
        <v/>
      </c>
      <c r="J540" s="69" t="str">
        <f t="shared" si="90"/>
        <v/>
      </c>
      <c r="L540" s="96"/>
    </row>
    <row r="541" spans="2:12" hidden="1" x14ac:dyDescent="0.2">
      <c r="B541" s="85" t="str">
        <f>+IF(査定表!A524=0,"",査定表!A524)</f>
        <v/>
      </c>
      <c r="C541" s="69" t="str">
        <f t="shared" si="87"/>
        <v/>
      </c>
      <c r="D541" s="70" t="str">
        <f t="shared" si="88"/>
        <v/>
      </c>
      <c r="E541" s="70" t="str">
        <f t="shared" si="91"/>
        <v/>
      </c>
      <c r="F541" s="258" t="str">
        <f>IF(査定表!E524=0,"",査定表!E524)</f>
        <v/>
      </c>
      <c r="G541" s="69" t="str">
        <f t="shared" si="89"/>
        <v/>
      </c>
      <c r="J541" s="69" t="str">
        <f t="shared" si="90"/>
        <v/>
      </c>
      <c r="L541" s="96"/>
    </row>
    <row r="542" spans="2:12" hidden="1" x14ac:dyDescent="0.2">
      <c r="B542" s="85" t="str">
        <f>+IF(査定表!A525=0,"",査定表!A525)</f>
        <v/>
      </c>
      <c r="C542" s="69" t="str">
        <f t="shared" si="87"/>
        <v/>
      </c>
      <c r="D542" s="70" t="str">
        <f t="shared" si="88"/>
        <v/>
      </c>
      <c r="E542" s="70" t="str">
        <f t="shared" si="91"/>
        <v/>
      </c>
      <c r="F542" s="258" t="str">
        <f>IF(査定表!E525=0,"",査定表!E525)</f>
        <v/>
      </c>
      <c r="G542" s="69" t="str">
        <f t="shared" si="89"/>
        <v/>
      </c>
      <c r="J542" s="69" t="str">
        <f t="shared" si="90"/>
        <v/>
      </c>
      <c r="L542" s="96"/>
    </row>
    <row r="543" spans="2:12" hidden="1" x14ac:dyDescent="0.2">
      <c r="B543" s="85" t="str">
        <f>+IF(査定表!A526=0,"",査定表!A526)</f>
        <v/>
      </c>
      <c r="C543" s="69" t="str">
        <f t="shared" si="87"/>
        <v/>
      </c>
      <c r="D543" s="70" t="str">
        <f t="shared" si="88"/>
        <v/>
      </c>
      <c r="E543" s="70" t="str">
        <f t="shared" si="91"/>
        <v/>
      </c>
      <c r="F543" s="258" t="str">
        <f>IF(査定表!E526=0,"",査定表!E526)</f>
        <v/>
      </c>
      <c r="G543" s="69" t="str">
        <f t="shared" si="89"/>
        <v/>
      </c>
      <c r="J543" s="69" t="str">
        <f t="shared" si="90"/>
        <v/>
      </c>
      <c r="L543" s="96"/>
    </row>
    <row r="544" spans="2:12" hidden="1" x14ac:dyDescent="0.2">
      <c r="B544" s="85" t="str">
        <f>+IF(査定表!A527=0,"",査定表!A527)</f>
        <v/>
      </c>
      <c r="C544" s="69" t="str">
        <f t="shared" si="87"/>
        <v/>
      </c>
      <c r="D544" s="70" t="str">
        <f t="shared" si="88"/>
        <v/>
      </c>
      <c r="E544" s="70" t="str">
        <f t="shared" si="91"/>
        <v/>
      </c>
      <c r="F544" s="258" t="str">
        <f>IF(査定表!E527=0,"",査定表!E527)</f>
        <v/>
      </c>
      <c r="G544" s="69" t="str">
        <f t="shared" si="89"/>
        <v/>
      </c>
      <c r="J544" s="69" t="str">
        <f t="shared" si="90"/>
        <v/>
      </c>
      <c r="L544" s="96"/>
    </row>
    <row r="545" spans="2:12" hidden="1" x14ac:dyDescent="0.2">
      <c r="B545" s="85" t="str">
        <f>+IF(査定表!A528=0,"",査定表!A528)</f>
        <v/>
      </c>
      <c r="C545" s="69" t="str">
        <f t="shared" si="87"/>
        <v/>
      </c>
      <c r="D545" s="70" t="str">
        <f t="shared" si="88"/>
        <v/>
      </c>
      <c r="E545" s="70" t="str">
        <f t="shared" si="91"/>
        <v/>
      </c>
      <c r="F545" s="258" t="str">
        <f>IF(査定表!E528=0,"",査定表!E528)</f>
        <v/>
      </c>
      <c r="G545" s="69" t="str">
        <f t="shared" si="89"/>
        <v/>
      </c>
      <c r="J545" s="69" t="str">
        <f t="shared" si="90"/>
        <v/>
      </c>
      <c r="L545" s="96"/>
    </row>
    <row r="546" spans="2:12" hidden="1" x14ac:dyDescent="0.2">
      <c r="B546" s="85" t="str">
        <f>+IF(査定表!A529=0,"",査定表!A529)</f>
        <v/>
      </c>
      <c r="C546" s="69" t="str">
        <f t="shared" si="87"/>
        <v/>
      </c>
      <c r="D546" s="70" t="str">
        <f t="shared" si="88"/>
        <v/>
      </c>
      <c r="E546" s="70" t="str">
        <f t="shared" si="91"/>
        <v/>
      </c>
      <c r="F546" s="258" t="str">
        <f>IF(査定表!E529=0,"",査定表!E529)</f>
        <v/>
      </c>
      <c r="G546" s="69" t="str">
        <f t="shared" si="89"/>
        <v/>
      </c>
      <c r="J546" s="69" t="str">
        <f t="shared" si="90"/>
        <v/>
      </c>
      <c r="L546" s="96"/>
    </row>
    <row r="547" spans="2:12" hidden="1" x14ac:dyDescent="0.2">
      <c r="B547" s="85" t="str">
        <f>+IF(査定表!A530=0,"",査定表!A530)</f>
        <v/>
      </c>
      <c r="C547" s="69" t="str">
        <f t="shared" si="87"/>
        <v/>
      </c>
      <c r="D547" s="70" t="str">
        <f t="shared" si="88"/>
        <v/>
      </c>
      <c r="E547" s="70" t="str">
        <f t="shared" si="91"/>
        <v/>
      </c>
      <c r="F547" s="258" t="str">
        <f>IF(査定表!E530=0,"",査定表!E530)</f>
        <v/>
      </c>
      <c r="G547" s="69" t="str">
        <f t="shared" si="89"/>
        <v/>
      </c>
      <c r="J547" s="69" t="str">
        <f t="shared" si="90"/>
        <v/>
      </c>
      <c r="L547" s="96"/>
    </row>
    <row r="548" spans="2:12" hidden="1" x14ac:dyDescent="0.2">
      <c r="B548" s="85" t="str">
        <f>+IF(査定表!A531=0,"",査定表!A531)</f>
        <v/>
      </c>
      <c r="C548" s="69" t="str">
        <f t="shared" si="87"/>
        <v/>
      </c>
      <c r="D548" s="70" t="str">
        <f t="shared" si="88"/>
        <v/>
      </c>
      <c r="E548" s="70" t="str">
        <f t="shared" si="91"/>
        <v/>
      </c>
      <c r="F548" s="258" t="str">
        <f>IF(査定表!E531=0,"",査定表!E531)</f>
        <v/>
      </c>
      <c r="G548" s="69" t="str">
        <f t="shared" si="89"/>
        <v/>
      </c>
      <c r="J548" s="69" t="str">
        <f t="shared" si="90"/>
        <v/>
      </c>
      <c r="L548" s="96"/>
    </row>
    <row r="549" spans="2:12" hidden="1" x14ac:dyDescent="0.2">
      <c r="B549" s="85" t="str">
        <f>+IF(査定表!A532=0,"",査定表!A532)</f>
        <v/>
      </c>
      <c r="C549" s="69" t="str">
        <f t="shared" si="87"/>
        <v/>
      </c>
      <c r="D549" s="70" t="str">
        <f t="shared" si="88"/>
        <v/>
      </c>
      <c r="E549" s="70" t="str">
        <f t="shared" si="91"/>
        <v/>
      </c>
      <c r="F549" s="258" t="str">
        <f>IF(査定表!E532=0,"",査定表!E532)</f>
        <v/>
      </c>
      <c r="G549" s="69" t="str">
        <f t="shared" si="89"/>
        <v/>
      </c>
      <c r="J549" s="69" t="str">
        <f t="shared" si="90"/>
        <v/>
      </c>
      <c r="L549" s="96"/>
    </row>
    <row r="550" spans="2:12" hidden="1" x14ac:dyDescent="0.2">
      <c r="B550" s="85" t="str">
        <f>+IF(査定表!A533=0,"",査定表!A533)</f>
        <v/>
      </c>
      <c r="C550" s="69" t="str">
        <f t="shared" si="87"/>
        <v/>
      </c>
      <c r="D550" s="70" t="str">
        <f t="shared" si="88"/>
        <v/>
      </c>
      <c r="E550" s="70" t="str">
        <f t="shared" si="91"/>
        <v/>
      </c>
      <c r="F550" s="258" t="str">
        <f>IF(査定表!E533=0,"",査定表!E533)</f>
        <v/>
      </c>
      <c r="G550" s="69" t="str">
        <f t="shared" si="89"/>
        <v/>
      </c>
      <c r="J550" s="69" t="str">
        <f t="shared" si="90"/>
        <v/>
      </c>
      <c r="L550" s="96"/>
    </row>
    <row r="551" spans="2:12" hidden="1" x14ac:dyDescent="0.2">
      <c r="B551" s="85" t="str">
        <f>+IF(査定表!A534=0,"",査定表!A534)</f>
        <v/>
      </c>
      <c r="C551" s="69" t="str">
        <f t="shared" si="87"/>
        <v/>
      </c>
      <c r="D551" s="70" t="str">
        <f t="shared" si="88"/>
        <v/>
      </c>
      <c r="E551" s="70" t="str">
        <f t="shared" si="91"/>
        <v/>
      </c>
      <c r="F551" s="258" t="str">
        <f>IF(査定表!E534=0,"",査定表!E534)</f>
        <v/>
      </c>
      <c r="G551" s="69" t="str">
        <f t="shared" si="89"/>
        <v/>
      </c>
      <c r="J551" s="69" t="str">
        <f t="shared" si="90"/>
        <v/>
      </c>
      <c r="L551" s="96"/>
    </row>
    <row r="552" spans="2:12" hidden="1" x14ac:dyDescent="0.2">
      <c r="B552" s="85" t="str">
        <f>+IF(査定表!A535=0,"",査定表!A535)</f>
        <v/>
      </c>
      <c r="C552" s="69" t="str">
        <f t="shared" si="87"/>
        <v/>
      </c>
      <c r="D552" s="70" t="str">
        <f t="shared" si="88"/>
        <v/>
      </c>
      <c r="E552" s="70" t="str">
        <f t="shared" si="91"/>
        <v/>
      </c>
      <c r="F552" s="258" t="str">
        <f>IF(査定表!E535=0,"",査定表!E535)</f>
        <v/>
      </c>
      <c r="G552" s="69" t="str">
        <f t="shared" si="89"/>
        <v/>
      </c>
      <c r="J552" s="69" t="str">
        <f t="shared" si="90"/>
        <v/>
      </c>
      <c r="L552" s="96"/>
    </row>
    <row r="553" spans="2:12" hidden="1" x14ac:dyDescent="0.2">
      <c r="B553" s="85" t="str">
        <f>+IF(査定表!A536=0,"",査定表!A536)</f>
        <v/>
      </c>
      <c r="C553" s="69" t="str">
        <f t="shared" si="87"/>
        <v/>
      </c>
      <c r="D553" s="70" t="str">
        <f t="shared" si="88"/>
        <v/>
      </c>
      <c r="E553" s="70" t="str">
        <f t="shared" si="91"/>
        <v/>
      </c>
      <c r="F553" s="258" t="str">
        <f>IF(査定表!E536=0,"",査定表!E536)</f>
        <v/>
      </c>
      <c r="G553" s="69" t="str">
        <f t="shared" si="89"/>
        <v/>
      </c>
      <c r="J553" s="69" t="str">
        <f t="shared" si="90"/>
        <v/>
      </c>
      <c r="L553" s="96"/>
    </row>
    <row r="554" spans="2:12" hidden="1" x14ac:dyDescent="0.2">
      <c r="B554" s="85" t="str">
        <f>+IF(査定表!A537=0,"",査定表!A537)</f>
        <v/>
      </c>
      <c r="C554" s="69" t="str">
        <f t="shared" si="87"/>
        <v/>
      </c>
      <c r="D554" s="70" t="str">
        <f t="shared" si="88"/>
        <v/>
      </c>
      <c r="E554" s="70" t="str">
        <f t="shared" si="91"/>
        <v/>
      </c>
      <c r="F554" s="258" t="str">
        <f>IF(査定表!E537=0,"",査定表!E537)</f>
        <v/>
      </c>
      <c r="G554" s="69" t="str">
        <f t="shared" si="89"/>
        <v/>
      </c>
      <c r="J554" s="69" t="str">
        <f t="shared" si="90"/>
        <v/>
      </c>
      <c r="L554" s="96"/>
    </row>
    <row r="555" spans="2:12" hidden="1" x14ac:dyDescent="0.2">
      <c r="B555" s="85" t="str">
        <f>+IF(査定表!A538=0,"",査定表!A538)</f>
        <v/>
      </c>
      <c r="C555" s="69" t="str">
        <f t="shared" si="87"/>
        <v/>
      </c>
      <c r="D555" s="70" t="str">
        <f t="shared" si="88"/>
        <v/>
      </c>
      <c r="E555" s="70" t="str">
        <f t="shared" si="91"/>
        <v/>
      </c>
      <c r="F555" s="258" t="str">
        <f>IF(査定表!E538=0,"",査定表!E538)</f>
        <v/>
      </c>
      <c r="G555" s="69" t="str">
        <f t="shared" si="89"/>
        <v/>
      </c>
      <c r="J555" s="69" t="str">
        <f t="shared" si="90"/>
        <v/>
      </c>
      <c r="L555" s="96"/>
    </row>
    <row r="556" spans="2:12" hidden="1" x14ac:dyDescent="0.2">
      <c r="B556" s="85" t="str">
        <f>+IF(査定表!A539=0,"",査定表!A539)</f>
        <v/>
      </c>
      <c r="C556" s="69" t="str">
        <f t="shared" si="87"/>
        <v/>
      </c>
      <c r="D556" s="70" t="str">
        <f t="shared" si="88"/>
        <v/>
      </c>
      <c r="E556" s="70" t="str">
        <f t="shared" si="91"/>
        <v/>
      </c>
      <c r="F556" s="258" t="str">
        <f>IF(査定表!E539=0,"",査定表!E539)</f>
        <v/>
      </c>
      <c r="G556" s="69" t="str">
        <f t="shared" si="89"/>
        <v/>
      </c>
      <c r="J556" s="69" t="str">
        <f t="shared" si="90"/>
        <v/>
      </c>
      <c r="L556" s="96"/>
    </row>
    <row r="557" spans="2:12" hidden="1" x14ac:dyDescent="0.2">
      <c r="B557" s="85" t="str">
        <f>+IF(査定表!A540=0,"",査定表!A540)</f>
        <v/>
      </c>
      <c r="C557" s="69" t="str">
        <f t="shared" si="87"/>
        <v/>
      </c>
      <c r="D557" s="70" t="str">
        <f t="shared" si="88"/>
        <v/>
      </c>
      <c r="E557" s="70" t="str">
        <f t="shared" si="91"/>
        <v/>
      </c>
      <c r="F557" s="258" t="str">
        <f>IF(査定表!E540=0,"",査定表!E540)</f>
        <v/>
      </c>
      <c r="G557" s="69" t="str">
        <f t="shared" si="89"/>
        <v/>
      </c>
      <c r="J557" s="69" t="str">
        <f t="shared" si="90"/>
        <v/>
      </c>
      <c r="L557" s="96"/>
    </row>
    <row r="558" spans="2:12" hidden="1" x14ac:dyDescent="0.2">
      <c r="B558" s="85" t="str">
        <f>+IF(査定表!A541=0,"",査定表!A541)</f>
        <v/>
      </c>
      <c r="C558" s="69" t="str">
        <f t="shared" si="87"/>
        <v/>
      </c>
      <c r="D558" s="70" t="str">
        <f t="shared" si="88"/>
        <v/>
      </c>
      <c r="E558" s="70" t="str">
        <f t="shared" si="91"/>
        <v/>
      </c>
      <c r="F558" s="258" t="str">
        <f>IF(査定表!E541=0,"",査定表!E541)</f>
        <v/>
      </c>
      <c r="G558" s="69" t="str">
        <f t="shared" si="89"/>
        <v/>
      </c>
      <c r="J558" s="69" t="str">
        <f t="shared" si="90"/>
        <v/>
      </c>
      <c r="L558" s="96"/>
    </row>
    <row r="559" spans="2:12" hidden="1" x14ac:dyDescent="0.2">
      <c r="B559" s="85" t="str">
        <f>+IF(査定表!A542=0,"",査定表!A542)</f>
        <v/>
      </c>
      <c r="C559" s="69" t="str">
        <f t="shared" si="87"/>
        <v/>
      </c>
      <c r="D559" s="70" t="str">
        <f t="shared" si="88"/>
        <v/>
      </c>
      <c r="E559" s="70" t="str">
        <f t="shared" si="91"/>
        <v/>
      </c>
      <c r="F559" s="258" t="str">
        <f>IF(査定表!E542=0,"",査定表!E542)</f>
        <v/>
      </c>
      <c r="G559" s="69" t="str">
        <f t="shared" si="89"/>
        <v/>
      </c>
      <c r="J559" s="69" t="str">
        <f t="shared" si="90"/>
        <v/>
      </c>
      <c r="L559" s="96"/>
    </row>
    <row r="560" spans="2:12" hidden="1" x14ac:dyDescent="0.2">
      <c r="B560" s="85" t="str">
        <f>+IF(査定表!A543=0,"",査定表!A543)</f>
        <v/>
      </c>
      <c r="C560" s="69" t="str">
        <f t="shared" si="87"/>
        <v/>
      </c>
      <c r="D560" s="70" t="str">
        <f t="shared" si="88"/>
        <v/>
      </c>
      <c r="E560" s="70" t="str">
        <f t="shared" si="91"/>
        <v/>
      </c>
      <c r="F560" s="258" t="str">
        <f>IF(査定表!E543=0,"",査定表!E543)</f>
        <v/>
      </c>
      <c r="G560" s="69" t="str">
        <f t="shared" si="89"/>
        <v/>
      </c>
      <c r="J560" s="69" t="str">
        <f t="shared" si="90"/>
        <v/>
      </c>
      <c r="L560" s="96"/>
    </row>
    <row r="561" spans="2:12" hidden="1" x14ac:dyDescent="0.2">
      <c r="B561" s="85" t="str">
        <f>+IF(査定表!A544=0,"",査定表!A544)</f>
        <v/>
      </c>
      <c r="C561" s="69" t="str">
        <f t="shared" si="87"/>
        <v/>
      </c>
      <c r="D561" s="70" t="str">
        <f t="shared" si="88"/>
        <v/>
      </c>
      <c r="E561" s="70" t="str">
        <f t="shared" si="91"/>
        <v/>
      </c>
      <c r="F561" s="258" t="str">
        <f>IF(査定表!E544=0,"",査定表!E544)</f>
        <v/>
      </c>
      <c r="G561" s="69" t="str">
        <f t="shared" si="89"/>
        <v/>
      </c>
      <c r="J561" s="69" t="str">
        <f t="shared" si="90"/>
        <v/>
      </c>
      <c r="L561" s="96"/>
    </row>
    <row r="562" spans="2:12" hidden="1" x14ac:dyDescent="0.2">
      <c r="B562" s="85" t="str">
        <f>+IF(査定表!A545=0,"",査定表!A545)</f>
        <v/>
      </c>
      <c r="C562" s="69" t="str">
        <f t="shared" si="87"/>
        <v/>
      </c>
      <c r="D562" s="70" t="str">
        <f t="shared" si="88"/>
        <v/>
      </c>
      <c r="E562" s="70" t="str">
        <f t="shared" si="91"/>
        <v/>
      </c>
      <c r="F562" s="258" t="str">
        <f>IF(査定表!E545=0,"",査定表!E545)</f>
        <v/>
      </c>
      <c r="G562" s="69" t="str">
        <f t="shared" si="89"/>
        <v/>
      </c>
      <c r="J562" s="69" t="str">
        <f t="shared" si="90"/>
        <v/>
      </c>
      <c r="L562" s="96"/>
    </row>
    <row r="563" spans="2:12" hidden="1" x14ac:dyDescent="0.2">
      <c r="B563" s="85" t="str">
        <f>+IF(査定表!A546=0,"",査定表!A546)</f>
        <v/>
      </c>
      <c r="C563" s="69" t="str">
        <f t="shared" si="87"/>
        <v/>
      </c>
      <c r="D563" s="70" t="str">
        <f t="shared" si="88"/>
        <v/>
      </c>
      <c r="E563" s="70" t="str">
        <f t="shared" si="91"/>
        <v/>
      </c>
      <c r="F563" s="258" t="str">
        <f>IF(査定表!E546=0,"",査定表!E546)</f>
        <v/>
      </c>
      <c r="G563" s="69" t="str">
        <f t="shared" si="89"/>
        <v/>
      </c>
      <c r="J563" s="69" t="str">
        <f t="shared" si="90"/>
        <v/>
      </c>
      <c r="L563" s="96"/>
    </row>
    <row r="564" spans="2:12" hidden="1" x14ac:dyDescent="0.2">
      <c r="B564" s="85" t="str">
        <f>+IF(査定表!A547=0,"",査定表!A547)</f>
        <v/>
      </c>
      <c r="C564" s="69" t="str">
        <f t="shared" si="87"/>
        <v/>
      </c>
      <c r="D564" s="70" t="str">
        <f t="shared" si="88"/>
        <v/>
      </c>
      <c r="E564" s="70" t="str">
        <f t="shared" si="91"/>
        <v/>
      </c>
      <c r="F564" s="258" t="str">
        <f>IF(査定表!E547=0,"",査定表!E547)</f>
        <v/>
      </c>
      <c r="G564" s="69" t="str">
        <f t="shared" si="89"/>
        <v/>
      </c>
      <c r="J564" s="69" t="str">
        <f t="shared" si="90"/>
        <v/>
      </c>
      <c r="L564" s="96"/>
    </row>
    <row r="565" spans="2:12" hidden="1" x14ac:dyDescent="0.2">
      <c r="B565" s="85" t="str">
        <f>+IF(査定表!A552=0,"",査定表!A552)</f>
        <v/>
      </c>
      <c r="C565" s="69" t="str">
        <f t="shared" si="87"/>
        <v/>
      </c>
      <c r="D565" s="70" t="str">
        <f t="shared" si="88"/>
        <v/>
      </c>
      <c r="E565" s="70" t="str">
        <f t="shared" si="91"/>
        <v/>
      </c>
      <c r="F565" s="258" t="str">
        <f>IF(査定表!E548=0,"",査定表!E548)</f>
        <v/>
      </c>
      <c r="G565" s="69" t="str">
        <f t="shared" si="89"/>
        <v/>
      </c>
      <c r="J565" s="69" t="str">
        <f t="shared" si="90"/>
        <v/>
      </c>
      <c r="L565" s="96"/>
    </row>
    <row r="566" spans="2:12" hidden="1" x14ac:dyDescent="0.2">
      <c r="B566" s="85" t="str">
        <f>+IF(査定表!A553=0,"",査定表!A553)</f>
        <v/>
      </c>
      <c r="C566" s="69" t="str">
        <f t="shared" si="87"/>
        <v/>
      </c>
      <c r="D566" s="70" t="str">
        <f t="shared" si="88"/>
        <v/>
      </c>
      <c r="E566" s="70" t="str">
        <f t="shared" si="91"/>
        <v/>
      </c>
      <c r="F566" s="258" t="str">
        <f>IF(査定表!E549=0,"",査定表!E549)</f>
        <v/>
      </c>
      <c r="G566" s="69" t="str">
        <f t="shared" si="89"/>
        <v/>
      </c>
      <c r="J566" s="69" t="str">
        <f t="shared" si="90"/>
        <v/>
      </c>
      <c r="L566" s="96"/>
    </row>
    <row r="567" spans="2:12" hidden="1" x14ac:dyDescent="0.2">
      <c r="B567" s="84" t="s">
        <v>85</v>
      </c>
      <c r="C567" s="69" t="str">
        <f t="shared" si="87"/>
        <v/>
      </c>
      <c r="D567" s="70" t="str">
        <f t="shared" si="88"/>
        <v/>
      </c>
      <c r="E567" s="70"/>
      <c r="F567" s="259">
        <f>SUM(F531:F566)</f>
        <v>0</v>
      </c>
      <c r="G567" s="69"/>
      <c r="J567" s="69"/>
      <c r="L567" s="96"/>
    </row>
    <row r="568" spans="2:12" hidden="1" x14ac:dyDescent="0.2">
      <c r="B568" s="83" t="s">
        <v>83</v>
      </c>
      <c r="C568" s="69"/>
      <c r="D568" s="70" t="str">
        <f t="shared" si="88"/>
        <v>1</v>
      </c>
      <c r="E568" s="70" t="str">
        <f>IF(F568="","","式")</f>
        <v>式</v>
      </c>
      <c r="F568" s="258">
        <f>INT(F567*入力表!$D$1953)</f>
        <v>0</v>
      </c>
      <c r="G568" s="69"/>
      <c r="J568" s="69"/>
      <c r="L568" s="96"/>
    </row>
    <row r="569" spans="2:12" hidden="1" x14ac:dyDescent="0.2">
      <c r="B569" s="83" t="s">
        <v>18</v>
      </c>
      <c r="C569" s="69" t="str">
        <f t="shared" ref="C569" si="92">IF(D569="","","図面・仕様書どおり")</f>
        <v/>
      </c>
      <c r="D569" s="70" t="str">
        <f t="shared" si="88"/>
        <v/>
      </c>
      <c r="E569" s="70"/>
      <c r="F569" s="258">
        <f>+SUM(F567:F568)</f>
        <v>0</v>
      </c>
      <c r="G569" s="69"/>
      <c r="J569" s="69"/>
      <c r="L569" s="96"/>
    </row>
    <row r="570" spans="2:12" hidden="1" x14ac:dyDescent="0.2">
      <c r="B570" s="83"/>
      <c r="C570" s="69"/>
      <c r="D570" s="70"/>
      <c r="E570" s="70"/>
      <c r="F570" s="258"/>
      <c r="G570" s="69"/>
      <c r="J570" s="69"/>
      <c r="L570" s="96"/>
    </row>
    <row r="571" spans="2:12" hidden="1" x14ac:dyDescent="0.2">
      <c r="B571" s="83"/>
      <c r="C571" s="69"/>
      <c r="D571" s="70"/>
      <c r="E571" s="70"/>
      <c r="F571" s="258"/>
      <c r="G571" s="69"/>
      <c r="J571" s="69"/>
      <c r="L571" s="96"/>
    </row>
    <row r="572" spans="2:12" hidden="1" x14ac:dyDescent="0.2">
      <c r="B572" s="85" t="str">
        <f>+IF(査定表!A555=0,"",査定表!A555)</f>
        <v/>
      </c>
      <c r="C572" s="69" t="str">
        <f t="shared" ref="C572:C609" si="93">IF(D572="","","図面・仕様書どおり")</f>
        <v/>
      </c>
      <c r="D572" s="70" t="str">
        <f t="shared" ref="D572:D611" si="94">IF(E572="","","1")</f>
        <v/>
      </c>
      <c r="E572" s="70" t="str">
        <f>IF(F572="","","式")</f>
        <v/>
      </c>
      <c r="F572" s="258" t="str">
        <f>IF(査定表!E555=0,"",査定表!E555)</f>
        <v/>
      </c>
      <c r="G572" s="69" t="str">
        <f t="shared" ref="G572:G608" si="95">IF(C572="","","諸経費共")</f>
        <v/>
      </c>
      <c r="J572" s="69" t="str">
        <f t="shared" ref="J572:J608" si="96">IF(F572="","","諸経費共")</f>
        <v/>
      </c>
      <c r="L572" s="96"/>
    </row>
    <row r="573" spans="2:12" hidden="1" x14ac:dyDescent="0.2">
      <c r="B573" s="85" t="str">
        <f>+IF(査定表!A556=0,"",査定表!A556)</f>
        <v/>
      </c>
      <c r="C573" s="69" t="str">
        <f t="shared" si="93"/>
        <v/>
      </c>
      <c r="D573" s="70" t="str">
        <f t="shared" si="94"/>
        <v/>
      </c>
      <c r="E573" s="70" t="str">
        <f t="shared" ref="E573:E608" si="97">IF(F573="","","式")</f>
        <v/>
      </c>
      <c r="F573" s="258" t="str">
        <f>IF(査定表!E556=0,"",査定表!E556)</f>
        <v/>
      </c>
      <c r="G573" s="69" t="str">
        <f t="shared" si="95"/>
        <v/>
      </c>
      <c r="J573" s="69" t="str">
        <f t="shared" si="96"/>
        <v/>
      </c>
      <c r="L573" s="96"/>
    </row>
    <row r="574" spans="2:12" hidden="1" x14ac:dyDescent="0.2">
      <c r="B574" s="85" t="str">
        <f>+IF(査定表!A557=0,"",査定表!A557)</f>
        <v/>
      </c>
      <c r="C574" s="69" t="str">
        <f t="shared" si="93"/>
        <v/>
      </c>
      <c r="D574" s="70" t="str">
        <f t="shared" si="94"/>
        <v/>
      </c>
      <c r="E574" s="70" t="str">
        <f t="shared" si="97"/>
        <v/>
      </c>
      <c r="F574" s="258" t="str">
        <f>IF(査定表!E557=0,"",査定表!E557)</f>
        <v/>
      </c>
      <c r="G574" s="69" t="str">
        <f t="shared" si="95"/>
        <v/>
      </c>
      <c r="J574" s="69" t="str">
        <f t="shared" si="96"/>
        <v/>
      </c>
      <c r="L574" s="96"/>
    </row>
    <row r="575" spans="2:12" hidden="1" x14ac:dyDescent="0.2">
      <c r="B575" s="85" t="str">
        <f>+IF(査定表!A558=0,"",査定表!A558)</f>
        <v/>
      </c>
      <c r="C575" s="69" t="str">
        <f t="shared" si="93"/>
        <v/>
      </c>
      <c r="D575" s="70" t="str">
        <f t="shared" si="94"/>
        <v/>
      </c>
      <c r="E575" s="70" t="str">
        <f t="shared" si="97"/>
        <v/>
      </c>
      <c r="F575" s="258" t="str">
        <f>IF(査定表!E558=0,"",査定表!E558)</f>
        <v/>
      </c>
      <c r="G575" s="69" t="str">
        <f t="shared" si="95"/>
        <v/>
      </c>
      <c r="J575" s="69" t="str">
        <f t="shared" si="96"/>
        <v/>
      </c>
      <c r="L575" s="96"/>
    </row>
    <row r="576" spans="2:12" hidden="1" x14ac:dyDescent="0.2">
      <c r="B576" s="85" t="str">
        <f>+IF(査定表!A559=0,"",査定表!A559)</f>
        <v/>
      </c>
      <c r="C576" s="69" t="str">
        <f t="shared" si="93"/>
        <v/>
      </c>
      <c r="D576" s="70" t="str">
        <f t="shared" si="94"/>
        <v/>
      </c>
      <c r="E576" s="70" t="str">
        <f t="shared" si="97"/>
        <v/>
      </c>
      <c r="F576" s="258" t="str">
        <f>IF(査定表!E559=0,"",査定表!E559)</f>
        <v/>
      </c>
      <c r="G576" s="69" t="str">
        <f t="shared" si="95"/>
        <v/>
      </c>
      <c r="J576" s="69" t="str">
        <f t="shared" si="96"/>
        <v/>
      </c>
      <c r="L576" s="96"/>
    </row>
    <row r="577" spans="2:12" hidden="1" x14ac:dyDescent="0.2">
      <c r="B577" s="85" t="str">
        <f>+IF(査定表!A560=0,"",査定表!A560)</f>
        <v/>
      </c>
      <c r="C577" s="69" t="str">
        <f t="shared" si="93"/>
        <v/>
      </c>
      <c r="D577" s="70" t="str">
        <f t="shared" si="94"/>
        <v/>
      </c>
      <c r="E577" s="70" t="str">
        <f t="shared" si="97"/>
        <v/>
      </c>
      <c r="F577" s="258" t="str">
        <f>IF(査定表!E560=0,"",査定表!E560)</f>
        <v/>
      </c>
      <c r="G577" s="69" t="str">
        <f t="shared" si="95"/>
        <v/>
      </c>
      <c r="J577" s="69" t="str">
        <f t="shared" si="96"/>
        <v/>
      </c>
      <c r="L577" s="96"/>
    </row>
    <row r="578" spans="2:12" hidden="1" x14ac:dyDescent="0.2">
      <c r="B578" s="85" t="str">
        <f>+IF(査定表!A561=0,"",査定表!A561)</f>
        <v/>
      </c>
      <c r="C578" s="69" t="str">
        <f t="shared" si="93"/>
        <v/>
      </c>
      <c r="D578" s="70" t="str">
        <f t="shared" si="94"/>
        <v/>
      </c>
      <c r="E578" s="70" t="str">
        <f t="shared" si="97"/>
        <v/>
      </c>
      <c r="F578" s="258" t="str">
        <f>IF(査定表!E561=0,"",査定表!E561)</f>
        <v/>
      </c>
      <c r="G578" s="69" t="str">
        <f t="shared" si="95"/>
        <v/>
      </c>
      <c r="J578" s="69" t="str">
        <f t="shared" si="96"/>
        <v/>
      </c>
      <c r="L578" s="96"/>
    </row>
    <row r="579" spans="2:12" hidden="1" x14ac:dyDescent="0.2">
      <c r="B579" s="85" t="str">
        <f>+IF(査定表!A562=0,"",査定表!A562)</f>
        <v/>
      </c>
      <c r="C579" s="69" t="str">
        <f t="shared" si="93"/>
        <v/>
      </c>
      <c r="D579" s="70" t="str">
        <f t="shared" si="94"/>
        <v/>
      </c>
      <c r="E579" s="70" t="str">
        <f t="shared" si="97"/>
        <v/>
      </c>
      <c r="F579" s="258" t="str">
        <f>IF(査定表!E562=0,"",査定表!E562)</f>
        <v/>
      </c>
      <c r="G579" s="69" t="str">
        <f t="shared" si="95"/>
        <v/>
      </c>
      <c r="J579" s="69" t="str">
        <f t="shared" si="96"/>
        <v/>
      </c>
      <c r="L579" s="96"/>
    </row>
    <row r="580" spans="2:12" hidden="1" x14ac:dyDescent="0.2">
      <c r="B580" s="85" t="str">
        <f>+IF(査定表!A563=0,"",査定表!A563)</f>
        <v/>
      </c>
      <c r="C580" s="69" t="str">
        <f t="shared" si="93"/>
        <v/>
      </c>
      <c r="D580" s="70" t="str">
        <f t="shared" si="94"/>
        <v/>
      </c>
      <c r="E580" s="70" t="str">
        <f t="shared" si="97"/>
        <v/>
      </c>
      <c r="F580" s="258" t="str">
        <f>IF(査定表!E563=0,"",査定表!E563)</f>
        <v/>
      </c>
      <c r="G580" s="69" t="str">
        <f t="shared" si="95"/>
        <v/>
      </c>
      <c r="J580" s="69" t="str">
        <f t="shared" si="96"/>
        <v/>
      </c>
      <c r="L580" s="96"/>
    </row>
    <row r="581" spans="2:12" hidden="1" x14ac:dyDescent="0.2">
      <c r="B581" s="85" t="str">
        <f>+IF(査定表!A564=0,"",査定表!A564)</f>
        <v/>
      </c>
      <c r="C581" s="69" t="str">
        <f t="shared" si="93"/>
        <v/>
      </c>
      <c r="D581" s="70" t="str">
        <f t="shared" si="94"/>
        <v/>
      </c>
      <c r="E581" s="70" t="str">
        <f t="shared" si="97"/>
        <v/>
      </c>
      <c r="F581" s="258" t="str">
        <f>IF(査定表!E564=0,"",査定表!E564)</f>
        <v/>
      </c>
      <c r="G581" s="69" t="str">
        <f t="shared" si="95"/>
        <v/>
      </c>
      <c r="J581" s="69" t="str">
        <f t="shared" si="96"/>
        <v/>
      </c>
      <c r="L581" s="96"/>
    </row>
    <row r="582" spans="2:12" hidden="1" x14ac:dyDescent="0.2">
      <c r="B582" s="85" t="str">
        <f>+IF(査定表!A565=0,"",査定表!A565)</f>
        <v/>
      </c>
      <c r="C582" s="69" t="str">
        <f t="shared" si="93"/>
        <v/>
      </c>
      <c r="D582" s="70" t="str">
        <f t="shared" si="94"/>
        <v/>
      </c>
      <c r="E582" s="70" t="str">
        <f t="shared" si="97"/>
        <v/>
      </c>
      <c r="F582" s="258" t="str">
        <f>IF(査定表!E565=0,"",査定表!E565)</f>
        <v/>
      </c>
      <c r="G582" s="69" t="str">
        <f t="shared" si="95"/>
        <v/>
      </c>
      <c r="J582" s="69" t="str">
        <f t="shared" si="96"/>
        <v/>
      </c>
      <c r="L582" s="96"/>
    </row>
    <row r="583" spans="2:12" hidden="1" x14ac:dyDescent="0.2">
      <c r="B583" s="85" t="str">
        <f>+IF(査定表!A566=0,"",査定表!A566)</f>
        <v/>
      </c>
      <c r="C583" s="69" t="str">
        <f t="shared" si="93"/>
        <v/>
      </c>
      <c r="D583" s="70" t="str">
        <f t="shared" si="94"/>
        <v/>
      </c>
      <c r="E583" s="70" t="str">
        <f t="shared" si="97"/>
        <v/>
      </c>
      <c r="F583" s="258" t="str">
        <f>IF(査定表!E566=0,"",査定表!E566)</f>
        <v/>
      </c>
      <c r="G583" s="69" t="str">
        <f t="shared" si="95"/>
        <v/>
      </c>
      <c r="J583" s="69" t="str">
        <f t="shared" si="96"/>
        <v/>
      </c>
      <c r="L583" s="96"/>
    </row>
    <row r="584" spans="2:12" hidden="1" x14ac:dyDescent="0.2">
      <c r="B584" s="85" t="str">
        <f>+IF(査定表!A567=0,"",査定表!A567)</f>
        <v/>
      </c>
      <c r="C584" s="69" t="str">
        <f t="shared" si="93"/>
        <v/>
      </c>
      <c r="D584" s="70" t="str">
        <f t="shared" si="94"/>
        <v/>
      </c>
      <c r="E584" s="70" t="str">
        <f t="shared" si="97"/>
        <v/>
      </c>
      <c r="F584" s="258" t="str">
        <f>IF(査定表!E567=0,"",査定表!E567)</f>
        <v/>
      </c>
      <c r="G584" s="69" t="str">
        <f t="shared" si="95"/>
        <v/>
      </c>
      <c r="J584" s="69" t="str">
        <f t="shared" si="96"/>
        <v/>
      </c>
      <c r="L584" s="96"/>
    </row>
    <row r="585" spans="2:12" hidden="1" x14ac:dyDescent="0.2">
      <c r="B585" s="85" t="str">
        <f>+IF(査定表!A568=0,"",査定表!A568)</f>
        <v/>
      </c>
      <c r="C585" s="69" t="str">
        <f t="shared" si="93"/>
        <v/>
      </c>
      <c r="D585" s="70" t="str">
        <f t="shared" si="94"/>
        <v/>
      </c>
      <c r="E585" s="70" t="str">
        <f t="shared" si="97"/>
        <v/>
      </c>
      <c r="F585" s="258" t="str">
        <f>IF(査定表!E568=0,"",査定表!E568)</f>
        <v/>
      </c>
      <c r="G585" s="69" t="str">
        <f t="shared" si="95"/>
        <v/>
      </c>
      <c r="J585" s="69" t="str">
        <f t="shared" si="96"/>
        <v/>
      </c>
      <c r="L585" s="96"/>
    </row>
    <row r="586" spans="2:12" hidden="1" x14ac:dyDescent="0.2">
      <c r="B586" s="85" t="str">
        <f>+IF(査定表!A569=0,"",査定表!A569)</f>
        <v/>
      </c>
      <c r="C586" s="69" t="str">
        <f t="shared" si="93"/>
        <v/>
      </c>
      <c r="D586" s="70" t="str">
        <f t="shared" si="94"/>
        <v/>
      </c>
      <c r="E586" s="70" t="str">
        <f t="shared" si="97"/>
        <v/>
      </c>
      <c r="F586" s="258" t="str">
        <f>IF(査定表!E569=0,"",査定表!E569)</f>
        <v/>
      </c>
      <c r="G586" s="69" t="str">
        <f t="shared" si="95"/>
        <v/>
      </c>
      <c r="J586" s="69" t="str">
        <f t="shared" si="96"/>
        <v/>
      </c>
      <c r="L586" s="96"/>
    </row>
    <row r="587" spans="2:12" hidden="1" x14ac:dyDescent="0.2">
      <c r="B587" s="85" t="str">
        <f>+IF(査定表!A570=0,"",査定表!A570)</f>
        <v/>
      </c>
      <c r="C587" s="69" t="str">
        <f t="shared" si="93"/>
        <v/>
      </c>
      <c r="D587" s="70" t="str">
        <f t="shared" si="94"/>
        <v/>
      </c>
      <c r="E587" s="70" t="str">
        <f t="shared" si="97"/>
        <v/>
      </c>
      <c r="F587" s="258" t="str">
        <f>IF(査定表!E570=0,"",査定表!E570)</f>
        <v/>
      </c>
      <c r="G587" s="69" t="str">
        <f t="shared" si="95"/>
        <v/>
      </c>
      <c r="J587" s="69" t="str">
        <f t="shared" si="96"/>
        <v/>
      </c>
      <c r="L587" s="96"/>
    </row>
    <row r="588" spans="2:12" hidden="1" x14ac:dyDescent="0.2">
      <c r="B588" s="85" t="str">
        <f>+IF(査定表!A571=0,"",査定表!A571)</f>
        <v/>
      </c>
      <c r="C588" s="69" t="str">
        <f t="shared" si="93"/>
        <v/>
      </c>
      <c r="D588" s="70" t="str">
        <f t="shared" si="94"/>
        <v/>
      </c>
      <c r="E588" s="70" t="str">
        <f t="shared" si="97"/>
        <v/>
      </c>
      <c r="F588" s="258" t="str">
        <f>IF(査定表!E571=0,"",査定表!E571)</f>
        <v/>
      </c>
      <c r="G588" s="69" t="str">
        <f t="shared" si="95"/>
        <v/>
      </c>
      <c r="J588" s="69" t="str">
        <f t="shared" si="96"/>
        <v/>
      </c>
      <c r="L588" s="96"/>
    </row>
    <row r="589" spans="2:12" hidden="1" x14ac:dyDescent="0.2">
      <c r="B589" s="85" t="str">
        <f>+IF(査定表!A572=0,"",査定表!A572)</f>
        <v/>
      </c>
      <c r="C589" s="69" t="str">
        <f t="shared" si="93"/>
        <v/>
      </c>
      <c r="D589" s="70" t="str">
        <f t="shared" si="94"/>
        <v/>
      </c>
      <c r="E589" s="70" t="str">
        <f t="shared" si="97"/>
        <v/>
      </c>
      <c r="F589" s="258" t="str">
        <f>IF(査定表!E572=0,"",査定表!E572)</f>
        <v/>
      </c>
      <c r="G589" s="69" t="str">
        <f t="shared" si="95"/>
        <v/>
      </c>
      <c r="J589" s="69" t="str">
        <f t="shared" si="96"/>
        <v/>
      </c>
      <c r="L589" s="96"/>
    </row>
    <row r="590" spans="2:12" hidden="1" x14ac:dyDescent="0.2">
      <c r="B590" s="85" t="str">
        <f>+IF(査定表!A573=0,"",査定表!A573)</f>
        <v/>
      </c>
      <c r="C590" s="69" t="str">
        <f t="shared" si="93"/>
        <v/>
      </c>
      <c r="D590" s="70" t="str">
        <f t="shared" si="94"/>
        <v/>
      </c>
      <c r="E590" s="70" t="str">
        <f t="shared" si="97"/>
        <v/>
      </c>
      <c r="F590" s="258" t="str">
        <f>IF(査定表!E573=0,"",査定表!E573)</f>
        <v/>
      </c>
      <c r="G590" s="69" t="str">
        <f t="shared" si="95"/>
        <v/>
      </c>
      <c r="J590" s="69" t="str">
        <f t="shared" si="96"/>
        <v/>
      </c>
      <c r="L590" s="96"/>
    </row>
    <row r="591" spans="2:12" hidden="1" x14ac:dyDescent="0.2">
      <c r="B591" s="85" t="str">
        <f>+IF(査定表!A574=0,"",査定表!A574)</f>
        <v/>
      </c>
      <c r="C591" s="69" t="str">
        <f t="shared" si="93"/>
        <v/>
      </c>
      <c r="D591" s="70" t="str">
        <f t="shared" si="94"/>
        <v/>
      </c>
      <c r="E591" s="70" t="str">
        <f t="shared" si="97"/>
        <v/>
      </c>
      <c r="F591" s="258" t="str">
        <f>IF(査定表!E574=0,"",査定表!E574)</f>
        <v/>
      </c>
      <c r="G591" s="69" t="str">
        <f t="shared" si="95"/>
        <v/>
      </c>
      <c r="J591" s="69" t="str">
        <f t="shared" si="96"/>
        <v/>
      </c>
      <c r="L591" s="96"/>
    </row>
    <row r="592" spans="2:12" hidden="1" x14ac:dyDescent="0.2">
      <c r="B592" s="85" t="str">
        <f>+IF(査定表!A575=0,"",査定表!A575)</f>
        <v/>
      </c>
      <c r="C592" s="69" t="str">
        <f t="shared" si="93"/>
        <v/>
      </c>
      <c r="D592" s="70" t="str">
        <f t="shared" si="94"/>
        <v/>
      </c>
      <c r="E592" s="70" t="str">
        <f t="shared" si="97"/>
        <v/>
      </c>
      <c r="F592" s="258" t="str">
        <f>IF(査定表!E575=0,"",査定表!E575)</f>
        <v/>
      </c>
      <c r="G592" s="69" t="str">
        <f t="shared" si="95"/>
        <v/>
      </c>
      <c r="J592" s="69" t="str">
        <f t="shared" si="96"/>
        <v/>
      </c>
      <c r="L592" s="96"/>
    </row>
    <row r="593" spans="2:12" hidden="1" x14ac:dyDescent="0.2">
      <c r="B593" s="85" t="str">
        <f>+IF(査定表!A576=0,"",査定表!A576)</f>
        <v/>
      </c>
      <c r="C593" s="69" t="str">
        <f t="shared" si="93"/>
        <v/>
      </c>
      <c r="D593" s="70" t="str">
        <f t="shared" si="94"/>
        <v/>
      </c>
      <c r="E593" s="70" t="str">
        <f t="shared" si="97"/>
        <v/>
      </c>
      <c r="F593" s="258" t="str">
        <f>IF(査定表!E576=0,"",査定表!E576)</f>
        <v/>
      </c>
      <c r="G593" s="69" t="str">
        <f t="shared" si="95"/>
        <v/>
      </c>
      <c r="J593" s="69" t="str">
        <f t="shared" si="96"/>
        <v/>
      </c>
      <c r="L593" s="96"/>
    </row>
    <row r="594" spans="2:12" hidden="1" x14ac:dyDescent="0.2">
      <c r="B594" s="85" t="str">
        <f>+IF(査定表!A577=0,"",査定表!A577)</f>
        <v/>
      </c>
      <c r="C594" s="69" t="str">
        <f t="shared" si="93"/>
        <v/>
      </c>
      <c r="D594" s="70" t="str">
        <f t="shared" si="94"/>
        <v/>
      </c>
      <c r="E594" s="70" t="str">
        <f t="shared" si="97"/>
        <v/>
      </c>
      <c r="F594" s="258" t="str">
        <f>IF(査定表!E577=0,"",査定表!E577)</f>
        <v/>
      </c>
      <c r="G594" s="69" t="str">
        <f t="shared" si="95"/>
        <v/>
      </c>
      <c r="J594" s="69" t="str">
        <f t="shared" si="96"/>
        <v/>
      </c>
      <c r="L594" s="96"/>
    </row>
    <row r="595" spans="2:12" hidden="1" x14ac:dyDescent="0.2">
      <c r="B595" s="85" t="str">
        <f>+IF(査定表!A578=0,"",査定表!A578)</f>
        <v/>
      </c>
      <c r="C595" s="69" t="str">
        <f t="shared" si="93"/>
        <v/>
      </c>
      <c r="D595" s="70" t="str">
        <f t="shared" si="94"/>
        <v/>
      </c>
      <c r="E595" s="70" t="str">
        <f t="shared" si="97"/>
        <v/>
      </c>
      <c r="F595" s="258" t="str">
        <f>IF(査定表!E578=0,"",査定表!E578)</f>
        <v/>
      </c>
      <c r="G595" s="69" t="str">
        <f t="shared" si="95"/>
        <v/>
      </c>
      <c r="J595" s="69" t="str">
        <f t="shared" si="96"/>
        <v/>
      </c>
      <c r="L595" s="96"/>
    </row>
    <row r="596" spans="2:12" hidden="1" x14ac:dyDescent="0.2">
      <c r="B596" s="85" t="str">
        <f>+IF(査定表!A579=0,"",査定表!A579)</f>
        <v/>
      </c>
      <c r="C596" s="69" t="str">
        <f t="shared" si="93"/>
        <v/>
      </c>
      <c r="D596" s="70" t="str">
        <f t="shared" si="94"/>
        <v/>
      </c>
      <c r="E596" s="70" t="str">
        <f t="shared" si="97"/>
        <v/>
      </c>
      <c r="F596" s="258" t="str">
        <f>IF(査定表!E579=0,"",査定表!E579)</f>
        <v/>
      </c>
      <c r="G596" s="69" t="str">
        <f t="shared" si="95"/>
        <v/>
      </c>
      <c r="J596" s="69" t="str">
        <f t="shared" si="96"/>
        <v/>
      </c>
      <c r="L596" s="96"/>
    </row>
    <row r="597" spans="2:12" hidden="1" x14ac:dyDescent="0.2">
      <c r="B597" s="85" t="str">
        <f>+IF(査定表!A580=0,"",査定表!A580)</f>
        <v/>
      </c>
      <c r="C597" s="69" t="str">
        <f t="shared" si="93"/>
        <v/>
      </c>
      <c r="D597" s="70" t="str">
        <f t="shared" si="94"/>
        <v/>
      </c>
      <c r="E597" s="70" t="str">
        <f t="shared" si="97"/>
        <v/>
      </c>
      <c r="F597" s="258" t="str">
        <f>IF(査定表!E580=0,"",査定表!E580)</f>
        <v/>
      </c>
      <c r="G597" s="69" t="str">
        <f t="shared" si="95"/>
        <v/>
      </c>
      <c r="J597" s="69" t="str">
        <f t="shared" si="96"/>
        <v/>
      </c>
      <c r="L597" s="96"/>
    </row>
    <row r="598" spans="2:12" hidden="1" x14ac:dyDescent="0.2">
      <c r="B598" s="85" t="str">
        <f>+IF(査定表!A581=0,"",査定表!A581)</f>
        <v/>
      </c>
      <c r="C598" s="69" t="str">
        <f t="shared" si="93"/>
        <v/>
      </c>
      <c r="D598" s="70" t="str">
        <f t="shared" si="94"/>
        <v/>
      </c>
      <c r="E598" s="70" t="str">
        <f t="shared" si="97"/>
        <v/>
      </c>
      <c r="F598" s="258" t="str">
        <f>IF(査定表!E581=0,"",査定表!E581)</f>
        <v/>
      </c>
      <c r="G598" s="69" t="str">
        <f t="shared" si="95"/>
        <v/>
      </c>
      <c r="J598" s="69" t="str">
        <f t="shared" si="96"/>
        <v/>
      </c>
      <c r="L598" s="96"/>
    </row>
    <row r="599" spans="2:12" hidden="1" x14ac:dyDescent="0.2">
      <c r="B599" s="85" t="str">
        <f>+IF(査定表!A582=0,"",査定表!A582)</f>
        <v/>
      </c>
      <c r="C599" s="69" t="str">
        <f t="shared" si="93"/>
        <v/>
      </c>
      <c r="D599" s="70" t="str">
        <f t="shared" si="94"/>
        <v/>
      </c>
      <c r="E599" s="70" t="str">
        <f t="shared" si="97"/>
        <v/>
      </c>
      <c r="F599" s="258" t="str">
        <f>IF(査定表!E582=0,"",査定表!E582)</f>
        <v/>
      </c>
      <c r="G599" s="69" t="str">
        <f t="shared" si="95"/>
        <v/>
      </c>
      <c r="J599" s="69" t="str">
        <f t="shared" si="96"/>
        <v/>
      </c>
      <c r="L599" s="96"/>
    </row>
    <row r="600" spans="2:12" hidden="1" x14ac:dyDescent="0.2">
      <c r="B600" s="85" t="str">
        <f>+IF(査定表!A583=0,"",査定表!A583)</f>
        <v/>
      </c>
      <c r="C600" s="69" t="str">
        <f t="shared" si="93"/>
        <v/>
      </c>
      <c r="D600" s="70" t="str">
        <f t="shared" si="94"/>
        <v/>
      </c>
      <c r="E600" s="70" t="str">
        <f t="shared" si="97"/>
        <v/>
      </c>
      <c r="F600" s="258" t="str">
        <f>IF(査定表!E583=0,"",査定表!E583)</f>
        <v/>
      </c>
      <c r="G600" s="69" t="str">
        <f t="shared" si="95"/>
        <v/>
      </c>
      <c r="J600" s="69" t="str">
        <f t="shared" si="96"/>
        <v/>
      </c>
      <c r="L600" s="96"/>
    </row>
    <row r="601" spans="2:12" hidden="1" x14ac:dyDescent="0.2">
      <c r="B601" s="85" t="str">
        <f>+IF(査定表!A584=0,"",査定表!A584)</f>
        <v/>
      </c>
      <c r="C601" s="69" t="str">
        <f t="shared" si="93"/>
        <v/>
      </c>
      <c r="D601" s="70" t="str">
        <f t="shared" si="94"/>
        <v/>
      </c>
      <c r="E601" s="70" t="str">
        <f t="shared" si="97"/>
        <v/>
      </c>
      <c r="F601" s="258" t="str">
        <f>IF(査定表!E584=0,"",査定表!E584)</f>
        <v/>
      </c>
      <c r="G601" s="69" t="str">
        <f t="shared" si="95"/>
        <v/>
      </c>
      <c r="J601" s="69" t="str">
        <f t="shared" si="96"/>
        <v/>
      </c>
      <c r="L601" s="96"/>
    </row>
    <row r="602" spans="2:12" hidden="1" x14ac:dyDescent="0.2">
      <c r="B602" s="85" t="str">
        <f>+IF(査定表!A585=0,"",査定表!A585)</f>
        <v/>
      </c>
      <c r="C602" s="69" t="str">
        <f t="shared" si="93"/>
        <v/>
      </c>
      <c r="D602" s="70" t="str">
        <f t="shared" si="94"/>
        <v/>
      </c>
      <c r="E602" s="70" t="str">
        <f t="shared" si="97"/>
        <v/>
      </c>
      <c r="F602" s="258" t="str">
        <f>IF(査定表!E585=0,"",査定表!E585)</f>
        <v/>
      </c>
      <c r="G602" s="69" t="str">
        <f t="shared" si="95"/>
        <v/>
      </c>
      <c r="J602" s="69" t="str">
        <f t="shared" si="96"/>
        <v/>
      </c>
      <c r="L602" s="96"/>
    </row>
    <row r="603" spans="2:12" hidden="1" x14ac:dyDescent="0.2">
      <c r="B603" s="85" t="str">
        <f>+IF(査定表!A586=0,"",査定表!A586)</f>
        <v/>
      </c>
      <c r="C603" s="69" t="str">
        <f t="shared" si="93"/>
        <v/>
      </c>
      <c r="D603" s="70" t="str">
        <f t="shared" si="94"/>
        <v/>
      </c>
      <c r="E603" s="70" t="str">
        <f t="shared" si="97"/>
        <v/>
      </c>
      <c r="F603" s="258" t="str">
        <f>IF(査定表!E586=0,"",査定表!E586)</f>
        <v/>
      </c>
      <c r="G603" s="69" t="str">
        <f t="shared" si="95"/>
        <v/>
      </c>
      <c r="J603" s="69" t="str">
        <f t="shared" si="96"/>
        <v/>
      </c>
      <c r="L603" s="96"/>
    </row>
    <row r="604" spans="2:12" hidden="1" x14ac:dyDescent="0.2">
      <c r="B604" s="85" t="str">
        <f>+IF(査定表!A587=0,"",査定表!A587)</f>
        <v/>
      </c>
      <c r="C604" s="69" t="str">
        <f t="shared" si="93"/>
        <v/>
      </c>
      <c r="D604" s="70" t="str">
        <f t="shared" si="94"/>
        <v/>
      </c>
      <c r="E604" s="70" t="str">
        <f t="shared" si="97"/>
        <v/>
      </c>
      <c r="F604" s="258" t="str">
        <f>IF(査定表!E587=0,"",査定表!E587)</f>
        <v/>
      </c>
      <c r="G604" s="69" t="str">
        <f t="shared" si="95"/>
        <v/>
      </c>
      <c r="J604" s="69" t="str">
        <f t="shared" si="96"/>
        <v/>
      </c>
      <c r="L604" s="96"/>
    </row>
    <row r="605" spans="2:12" hidden="1" x14ac:dyDescent="0.2">
      <c r="B605" s="85" t="str">
        <f>+IF(査定表!A588=0,"",査定表!A588)</f>
        <v/>
      </c>
      <c r="C605" s="69" t="str">
        <f t="shared" si="93"/>
        <v/>
      </c>
      <c r="D605" s="70" t="str">
        <f t="shared" si="94"/>
        <v/>
      </c>
      <c r="E605" s="70" t="str">
        <f t="shared" si="97"/>
        <v/>
      </c>
      <c r="F605" s="258" t="str">
        <f>IF(査定表!E588=0,"",査定表!E588)</f>
        <v/>
      </c>
      <c r="G605" s="69" t="str">
        <f t="shared" si="95"/>
        <v/>
      </c>
      <c r="J605" s="69" t="str">
        <f t="shared" si="96"/>
        <v/>
      </c>
      <c r="L605" s="96"/>
    </row>
    <row r="606" spans="2:12" hidden="1" x14ac:dyDescent="0.2">
      <c r="B606" s="85" t="str">
        <f>+IF(査定表!A589=0,"",査定表!A589)</f>
        <v/>
      </c>
      <c r="C606" s="69" t="str">
        <f t="shared" si="93"/>
        <v/>
      </c>
      <c r="D606" s="70" t="str">
        <f t="shared" si="94"/>
        <v/>
      </c>
      <c r="E606" s="70" t="str">
        <f t="shared" si="97"/>
        <v/>
      </c>
      <c r="F606" s="258" t="str">
        <f>IF(査定表!E589=0,"",査定表!E589)</f>
        <v/>
      </c>
      <c r="G606" s="69" t="str">
        <f t="shared" si="95"/>
        <v/>
      </c>
      <c r="J606" s="69" t="str">
        <f t="shared" si="96"/>
        <v/>
      </c>
      <c r="L606" s="96"/>
    </row>
    <row r="607" spans="2:12" hidden="1" x14ac:dyDescent="0.2">
      <c r="B607" s="85" t="str">
        <f>+IF(査定表!A594=0,"",査定表!A594)</f>
        <v/>
      </c>
      <c r="C607" s="69" t="str">
        <f t="shared" si="93"/>
        <v/>
      </c>
      <c r="D607" s="70" t="str">
        <f t="shared" si="94"/>
        <v/>
      </c>
      <c r="E607" s="70" t="str">
        <f t="shared" si="97"/>
        <v/>
      </c>
      <c r="F607" s="258" t="str">
        <f>IF(査定表!E590=0,"",査定表!E590)</f>
        <v/>
      </c>
      <c r="G607" s="69" t="str">
        <f t="shared" si="95"/>
        <v/>
      </c>
      <c r="J607" s="69" t="str">
        <f t="shared" si="96"/>
        <v/>
      </c>
      <c r="L607" s="96"/>
    </row>
    <row r="608" spans="2:12" hidden="1" x14ac:dyDescent="0.2">
      <c r="B608" s="85" t="str">
        <f>+IF(査定表!A595=0,"",査定表!A595)</f>
        <v/>
      </c>
      <c r="C608" s="69" t="str">
        <f t="shared" si="93"/>
        <v/>
      </c>
      <c r="D608" s="70" t="str">
        <f t="shared" si="94"/>
        <v/>
      </c>
      <c r="E608" s="70" t="str">
        <f t="shared" si="97"/>
        <v/>
      </c>
      <c r="F608" s="258" t="str">
        <f>IF(査定表!E591=0,"",査定表!E591)</f>
        <v/>
      </c>
      <c r="G608" s="69" t="str">
        <f t="shared" si="95"/>
        <v/>
      </c>
      <c r="J608" s="69" t="str">
        <f t="shared" si="96"/>
        <v/>
      </c>
      <c r="L608" s="96"/>
    </row>
    <row r="609" spans="2:12" hidden="1" x14ac:dyDescent="0.2">
      <c r="B609" s="84" t="s">
        <v>85</v>
      </c>
      <c r="C609" s="69" t="str">
        <f t="shared" si="93"/>
        <v/>
      </c>
      <c r="D609" s="70" t="str">
        <f t="shared" si="94"/>
        <v/>
      </c>
      <c r="E609" s="70"/>
      <c r="F609" s="259">
        <f>SUM(F573:F608)</f>
        <v>0</v>
      </c>
      <c r="G609" s="69"/>
      <c r="J609" s="69"/>
      <c r="L609" s="96"/>
    </row>
    <row r="610" spans="2:12" hidden="1" x14ac:dyDescent="0.2">
      <c r="B610" s="83" t="s">
        <v>83</v>
      </c>
      <c r="C610" s="69"/>
      <c r="D610" s="70" t="str">
        <f t="shared" si="94"/>
        <v>1</v>
      </c>
      <c r="E610" s="70" t="str">
        <f>IF(F610="","","式")</f>
        <v>式</v>
      </c>
      <c r="F610" s="258">
        <f>INT(F609*入力表!$D$1953)</f>
        <v>0</v>
      </c>
      <c r="G610" s="69"/>
      <c r="J610" s="69"/>
      <c r="L610" s="96"/>
    </row>
    <row r="611" spans="2:12" hidden="1" x14ac:dyDescent="0.2">
      <c r="B611" s="83" t="s">
        <v>18</v>
      </c>
      <c r="C611" s="69" t="str">
        <f t="shared" ref="C611" si="98">IF(D611="","","図面・仕様書どおり")</f>
        <v/>
      </c>
      <c r="D611" s="70" t="str">
        <f t="shared" si="94"/>
        <v/>
      </c>
      <c r="E611" s="70"/>
      <c r="F611" s="258">
        <f>+SUM(F609:F610)</f>
        <v>0</v>
      </c>
      <c r="G611" s="69"/>
      <c r="J611" s="69"/>
      <c r="L611" s="96"/>
    </row>
    <row r="612" spans="2:12" hidden="1" x14ac:dyDescent="0.2">
      <c r="B612" s="83"/>
      <c r="C612" s="69"/>
      <c r="D612" s="70"/>
      <c r="E612" s="70"/>
      <c r="F612" s="258"/>
      <c r="G612" s="69"/>
      <c r="J612" s="69"/>
      <c r="L612" s="96"/>
    </row>
    <row r="613" spans="2:12" hidden="1" x14ac:dyDescent="0.2">
      <c r="B613" s="83"/>
      <c r="C613" s="69"/>
      <c r="D613" s="70"/>
      <c r="E613" s="70"/>
      <c r="F613" s="258"/>
      <c r="G613" s="69"/>
      <c r="J613" s="69"/>
      <c r="L613" s="96"/>
    </row>
    <row r="614" spans="2:12" hidden="1" x14ac:dyDescent="0.2">
      <c r="B614" s="85" t="str">
        <f>+IF(査定表!A597=0,"",査定表!A597)</f>
        <v/>
      </c>
      <c r="C614" s="69" t="str">
        <f t="shared" ref="C614:C651" si="99">IF(D614="","","図面・仕様書どおり")</f>
        <v/>
      </c>
      <c r="D614" s="70" t="str">
        <f t="shared" ref="D614:D653" si="100">IF(E614="","","1")</f>
        <v/>
      </c>
      <c r="E614" s="70" t="str">
        <f>IF(F614="","","式")</f>
        <v/>
      </c>
      <c r="F614" s="258" t="str">
        <f>IF(査定表!E597=0,"",査定表!E597)</f>
        <v/>
      </c>
      <c r="G614" s="69" t="str">
        <f t="shared" ref="G614:G650" si="101">IF(C614="","","諸経費共")</f>
        <v/>
      </c>
      <c r="J614" s="69" t="str">
        <f t="shared" ref="J614:J650" si="102">IF(F614="","","諸経費共")</f>
        <v/>
      </c>
      <c r="L614" s="96"/>
    </row>
    <row r="615" spans="2:12" hidden="1" x14ac:dyDescent="0.2">
      <c r="B615" s="85" t="str">
        <f>+IF(査定表!A598=0,"",査定表!A598)</f>
        <v/>
      </c>
      <c r="C615" s="69" t="str">
        <f t="shared" si="99"/>
        <v/>
      </c>
      <c r="D615" s="70" t="str">
        <f t="shared" si="100"/>
        <v/>
      </c>
      <c r="E615" s="70" t="str">
        <f t="shared" ref="E615:E650" si="103">IF(F615="","","式")</f>
        <v/>
      </c>
      <c r="F615" s="258" t="str">
        <f>IF(査定表!E598=0,"",査定表!E598)</f>
        <v/>
      </c>
      <c r="G615" s="69" t="str">
        <f t="shared" si="101"/>
        <v/>
      </c>
      <c r="J615" s="69" t="str">
        <f t="shared" si="102"/>
        <v/>
      </c>
      <c r="L615" s="96"/>
    </row>
    <row r="616" spans="2:12" hidden="1" x14ac:dyDescent="0.2">
      <c r="B616" s="85" t="str">
        <f>+IF(査定表!A599=0,"",査定表!A599)</f>
        <v/>
      </c>
      <c r="C616" s="69" t="str">
        <f t="shared" si="99"/>
        <v/>
      </c>
      <c r="D616" s="70" t="str">
        <f t="shared" si="100"/>
        <v/>
      </c>
      <c r="E616" s="70" t="str">
        <f t="shared" si="103"/>
        <v/>
      </c>
      <c r="F616" s="258" t="str">
        <f>IF(査定表!E599=0,"",査定表!E599)</f>
        <v/>
      </c>
      <c r="G616" s="69" t="str">
        <f t="shared" si="101"/>
        <v/>
      </c>
      <c r="J616" s="69" t="str">
        <f t="shared" si="102"/>
        <v/>
      </c>
      <c r="L616" s="96"/>
    </row>
    <row r="617" spans="2:12" hidden="1" x14ac:dyDescent="0.2">
      <c r="B617" s="85" t="str">
        <f>+IF(査定表!A600=0,"",査定表!A600)</f>
        <v/>
      </c>
      <c r="C617" s="69" t="str">
        <f t="shared" si="99"/>
        <v/>
      </c>
      <c r="D617" s="70" t="str">
        <f t="shared" si="100"/>
        <v/>
      </c>
      <c r="E617" s="70" t="str">
        <f t="shared" si="103"/>
        <v/>
      </c>
      <c r="F617" s="258" t="str">
        <f>IF(査定表!E600=0,"",査定表!E600)</f>
        <v/>
      </c>
      <c r="G617" s="69" t="str">
        <f t="shared" si="101"/>
        <v/>
      </c>
      <c r="J617" s="69" t="str">
        <f t="shared" si="102"/>
        <v/>
      </c>
      <c r="L617" s="96"/>
    </row>
    <row r="618" spans="2:12" hidden="1" x14ac:dyDescent="0.2">
      <c r="B618" s="85" t="str">
        <f>+IF(査定表!A601=0,"",査定表!A601)</f>
        <v/>
      </c>
      <c r="C618" s="69" t="str">
        <f t="shared" si="99"/>
        <v/>
      </c>
      <c r="D618" s="70" t="str">
        <f t="shared" si="100"/>
        <v/>
      </c>
      <c r="E618" s="70" t="str">
        <f t="shared" si="103"/>
        <v/>
      </c>
      <c r="F618" s="258" t="str">
        <f>IF(査定表!E601=0,"",査定表!E601)</f>
        <v/>
      </c>
      <c r="G618" s="69" t="str">
        <f t="shared" si="101"/>
        <v/>
      </c>
      <c r="J618" s="69" t="str">
        <f t="shared" si="102"/>
        <v/>
      </c>
      <c r="L618" s="96"/>
    </row>
    <row r="619" spans="2:12" hidden="1" x14ac:dyDescent="0.2">
      <c r="B619" s="85" t="str">
        <f>+IF(査定表!A602=0,"",査定表!A602)</f>
        <v/>
      </c>
      <c r="C619" s="69" t="str">
        <f t="shared" si="99"/>
        <v/>
      </c>
      <c r="D619" s="70" t="str">
        <f t="shared" si="100"/>
        <v/>
      </c>
      <c r="E619" s="70" t="str">
        <f t="shared" si="103"/>
        <v/>
      </c>
      <c r="F619" s="258" t="str">
        <f>IF(査定表!E602=0,"",査定表!E602)</f>
        <v/>
      </c>
      <c r="G619" s="69" t="str">
        <f t="shared" si="101"/>
        <v/>
      </c>
      <c r="J619" s="69" t="str">
        <f t="shared" si="102"/>
        <v/>
      </c>
      <c r="L619" s="96"/>
    </row>
    <row r="620" spans="2:12" hidden="1" x14ac:dyDescent="0.2">
      <c r="B620" s="85" t="str">
        <f>+IF(査定表!A603=0,"",査定表!A603)</f>
        <v/>
      </c>
      <c r="C620" s="69" t="str">
        <f t="shared" si="99"/>
        <v/>
      </c>
      <c r="D620" s="70" t="str">
        <f t="shared" si="100"/>
        <v/>
      </c>
      <c r="E620" s="70" t="str">
        <f t="shared" si="103"/>
        <v/>
      </c>
      <c r="F620" s="258" t="str">
        <f>IF(査定表!E603=0,"",査定表!E603)</f>
        <v/>
      </c>
      <c r="G620" s="69" t="str">
        <f t="shared" si="101"/>
        <v/>
      </c>
      <c r="J620" s="69" t="str">
        <f t="shared" si="102"/>
        <v/>
      </c>
      <c r="L620" s="96"/>
    </row>
    <row r="621" spans="2:12" hidden="1" x14ac:dyDescent="0.2">
      <c r="B621" s="85" t="str">
        <f>+IF(査定表!A604=0,"",査定表!A604)</f>
        <v/>
      </c>
      <c r="C621" s="69" t="str">
        <f t="shared" si="99"/>
        <v/>
      </c>
      <c r="D621" s="70" t="str">
        <f t="shared" si="100"/>
        <v/>
      </c>
      <c r="E621" s="70" t="str">
        <f t="shared" si="103"/>
        <v/>
      </c>
      <c r="F621" s="258" t="str">
        <f>IF(査定表!E604=0,"",査定表!E604)</f>
        <v/>
      </c>
      <c r="G621" s="69" t="str">
        <f t="shared" si="101"/>
        <v/>
      </c>
      <c r="J621" s="69" t="str">
        <f t="shared" si="102"/>
        <v/>
      </c>
      <c r="L621" s="96"/>
    </row>
    <row r="622" spans="2:12" hidden="1" x14ac:dyDescent="0.2">
      <c r="B622" s="85" t="str">
        <f>+IF(査定表!A605=0,"",査定表!A605)</f>
        <v/>
      </c>
      <c r="C622" s="69" t="str">
        <f t="shared" si="99"/>
        <v/>
      </c>
      <c r="D622" s="70" t="str">
        <f t="shared" si="100"/>
        <v/>
      </c>
      <c r="E622" s="70" t="str">
        <f t="shared" si="103"/>
        <v/>
      </c>
      <c r="F622" s="258" t="str">
        <f>IF(査定表!E605=0,"",査定表!E605)</f>
        <v/>
      </c>
      <c r="G622" s="69" t="str">
        <f t="shared" si="101"/>
        <v/>
      </c>
      <c r="J622" s="69" t="str">
        <f t="shared" si="102"/>
        <v/>
      </c>
      <c r="L622" s="96"/>
    </row>
    <row r="623" spans="2:12" hidden="1" x14ac:dyDescent="0.2">
      <c r="B623" s="85" t="str">
        <f>+IF(査定表!A606=0,"",査定表!A606)</f>
        <v/>
      </c>
      <c r="C623" s="69" t="str">
        <f t="shared" si="99"/>
        <v/>
      </c>
      <c r="D623" s="70" t="str">
        <f t="shared" si="100"/>
        <v/>
      </c>
      <c r="E623" s="70" t="str">
        <f t="shared" si="103"/>
        <v/>
      </c>
      <c r="F623" s="258" t="str">
        <f>IF(査定表!E606=0,"",査定表!E606)</f>
        <v/>
      </c>
      <c r="G623" s="69" t="str">
        <f t="shared" si="101"/>
        <v/>
      </c>
      <c r="J623" s="69" t="str">
        <f t="shared" si="102"/>
        <v/>
      </c>
      <c r="L623" s="96"/>
    </row>
    <row r="624" spans="2:12" hidden="1" x14ac:dyDescent="0.2">
      <c r="B624" s="85" t="str">
        <f>+IF(査定表!A607=0,"",査定表!A607)</f>
        <v/>
      </c>
      <c r="C624" s="69" t="str">
        <f t="shared" si="99"/>
        <v/>
      </c>
      <c r="D624" s="70" t="str">
        <f t="shared" si="100"/>
        <v/>
      </c>
      <c r="E624" s="70" t="str">
        <f t="shared" si="103"/>
        <v/>
      </c>
      <c r="F624" s="258" t="str">
        <f>IF(査定表!E607=0,"",査定表!E607)</f>
        <v/>
      </c>
      <c r="G624" s="69" t="str">
        <f t="shared" si="101"/>
        <v/>
      </c>
      <c r="J624" s="69" t="str">
        <f t="shared" si="102"/>
        <v/>
      </c>
      <c r="L624" s="96"/>
    </row>
    <row r="625" spans="2:12" hidden="1" x14ac:dyDescent="0.2">
      <c r="B625" s="85" t="str">
        <f>+IF(査定表!A608=0,"",査定表!A608)</f>
        <v/>
      </c>
      <c r="C625" s="69" t="str">
        <f t="shared" si="99"/>
        <v/>
      </c>
      <c r="D625" s="70" t="str">
        <f t="shared" si="100"/>
        <v/>
      </c>
      <c r="E625" s="70" t="str">
        <f t="shared" si="103"/>
        <v/>
      </c>
      <c r="F625" s="258" t="str">
        <f>IF(査定表!E608=0,"",査定表!E608)</f>
        <v/>
      </c>
      <c r="G625" s="69" t="str">
        <f t="shared" si="101"/>
        <v/>
      </c>
      <c r="J625" s="69" t="str">
        <f t="shared" si="102"/>
        <v/>
      </c>
      <c r="L625" s="96"/>
    </row>
    <row r="626" spans="2:12" hidden="1" x14ac:dyDescent="0.2">
      <c r="B626" s="85" t="str">
        <f>+IF(査定表!A609=0,"",査定表!A609)</f>
        <v/>
      </c>
      <c r="C626" s="69" t="str">
        <f t="shared" si="99"/>
        <v/>
      </c>
      <c r="D626" s="70" t="str">
        <f t="shared" si="100"/>
        <v/>
      </c>
      <c r="E626" s="70" t="str">
        <f t="shared" si="103"/>
        <v/>
      </c>
      <c r="F626" s="258" t="str">
        <f>IF(査定表!E609=0,"",査定表!E609)</f>
        <v/>
      </c>
      <c r="G626" s="69" t="str">
        <f t="shared" si="101"/>
        <v/>
      </c>
      <c r="J626" s="69" t="str">
        <f t="shared" si="102"/>
        <v/>
      </c>
      <c r="L626" s="96"/>
    </row>
    <row r="627" spans="2:12" hidden="1" x14ac:dyDescent="0.2">
      <c r="B627" s="85" t="str">
        <f>+IF(査定表!A610=0,"",査定表!A610)</f>
        <v/>
      </c>
      <c r="C627" s="69" t="str">
        <f t="shared" si="99"/>
        <v/>
      </c>
      <c r="D627" s="70" t="str">
        <f t="shared" si="100"/>
        <v/>
      </c>
      <c r="E627" s="70" t="str">
        <f t="shared" si="103"/>
        <v/>
      </c>
      <c r="F627" s="258" t="str">
        <f>IF(査定表!E610=0,"",査定表!E610)</f>
        <v/>
      </c>
      <c r="G627" s="69" t="str">
        <f t="shared" si="101"/>
        <v/>
      </c>
      <c r="J627" s="69" t="str">
        <f t="shared" si="102"/>
        <v/>
      </c>
      <c r="L627" s="96"/>
    </row>
    <row r="628" spans="2:12" hidden="1" x14ac:dyDescent="0.2">
      <c r="B628" s="85" t="str">
        <f>+IF(査定表!A611=0,"",査定表!A611)</f>
        <v/>
      </c>
      <c r="C628" s="69" t="str">
        <f t="shared" si="99"/>
        <v/>
      </c>
      <c r="D628" s="70" t="str">
        <f t="shared" si="100"/>
        <v/>
      </c>
      <c r="E628" s="70" t="str">
        <f t="shared" si="103"/>
        <v/>
      </c>
      <c r="F628" s="258" t="str">
        <f>IF(査定表!E611=0,"",査定表!E611)</f>
        <v/>
      </c>
      <c r="G628" s="69" t="str">
        <f t="shared" si="101"/>
        <v/>
      </c>
      <c r="J628" s="69" t="str">
        <f t="shared" si="102"/>
        <v/>
      </c>
      <c r="L628" s="96"/>
    </row>
    <row r="629" spans="2:12" hidden="1" x14ac:dyDescent="0.2">
      <c r="B629" s="85" t="str">
        <f>+IF(査定表!A612=0,"",査定表!A612)</f>
        <v/>
      </c>
      <c r="C629" s="69" t="str">
        <f t="shared" si="99"/>
        <v/>
      </c>
      <c r="D629" s="70" t="str">
        <f t="shared" si="100"/>
        <v/>
      </c>
      <c r="E629" s="70" t="str">
        <f t="shared" si="103"/>
        <v/>
      </c>
      <c r="F629" s="258" t="str">
        <f>IF(査定表!E612=0,"",査定表!E612)</f>
        <v/>
      </c>
      <c r="G629" s="69" t="str">
        <f t="shared" si="101"/>
        <v/>
      </c>
      <c r="J629" s="69" t="str">
        <f t="shared" si="102"/>
        <v/>
      </c>
      <c r="L629" s="96"/>
    </row>
    <row r="630" spans="2:12" hidden="1" x14ac:dyDescent="0.2">
      <c r="B630" s="85" t="str">
        <f>+IF(査定表!A613=0,"",査定表!A613)</f>
        <v/>
      </c>
      <c r="C630" s="69" t="str">
        <f t="shared" si="99"/>
        <v/>
      </c>
      <c r="D630" s="70" t="str">
        <f t="shared" si="100"/>
        <v/>
      </c>
      <c r="E630" s="70" t="str">
        <f t="shared" si="103"/>
        <v/>
      </c>
      <c r="F630" s="258" t="str">
        <f>IF(査定表!E613=0,"",査定表!E613)</f>
        <v/>
      </c>
      <c r="G630" s="69" t="str">
        <f t="shared" si="101"/>
        <v/>
      </c>
      <c r="J630" s="69" t="str">
        <f t="shared" si="102"/>
        <v/>
      </c>
      <c r="L630" s="96"/>
    </row>
    <row r="631" spans="2:12" hidden="1" x14ac:dyDescent="0.2">
      <c r="B631" s="85" t="str">
        <f>+IF(査定表!A614=0,"",査定表!A614)</f>
        <v/>
      </c>
      <c r="C631" s="69" t="str">
        <f t="shared" si="99"/>
        <v/>
      </c>
      <c r="D631" s="70" t="str">
        <f t="shared" si="100"/>
        <v/>
      </c>
      <c r="E631" s="70" t="str">
        <f t="shared" si="103"/>
        <v/>
      </c>
      <c r="F631" s="258" t="str">
        <f>IF(査定表!E614=0,"",査定表!E614)</f>
        <v/>
      </c>
      <c r="G631" s="69" t="str">
        <f t="shared" si="101"/>
        <v/>
      </c>
      <c r="J631" s="69" t="str">
        <f t="shared" si="102"/>
        <v/>
      </c>
      <c r="L631" s="96"/>
    </row>
    <row r="632" spans="2:12" hidden="1" x14ac:dyDescent="0.2">
      <c r="B632" s="85" t="str">
        <f>+IF(査定表!A615=0,"",査定表!A615)</f>
        <v/>
      </c>
      <c r="C632" s="69" t="str">
        <f t="shared" si="99"/>
        <v/>
      </c>
      <c r="D632" s="70" t="str">
        <f t="shared" si="100"/>
        <v/>
      </c>
      <c r="E632" s="70" t="str">
        <f t="shared" si="103"/>
        <v/>
      </c>
      <c r="F632" s="258" t="str">
        <f>IF(査定表!E615=0,"",査定表!E615)</f>
        <v/>
      </c>
      <c r="G632" s="69" t="str">
        <f t="shared" si="101"/>
        <v/>
      </c>
      <c r="J632" s="69" t="str">
        <f t="shared" si="102"/>
        <v/>
      </c>
      <c r="L632" s="96"/>
    </row>
    <row r="633" spans="2:12" hidden="1" x14ac:dyDescent="0.2">
      <c r="B633" s="85" t="str">
        <f>+IF(査定表!A616=0,"",査定表!A616)</f>
        <v/>
      </c>
      <c r="C633" s="69" t="str">
        <f t="shared" si="99"/>
        <v/>
      </c>
      <c r="D633" s="70" t="str">
        <f t="shared" si="100"/>
        <v/>
      </c>
      <c r="E633" s="70" t="str">
        <f t="shared" si="103"/>
        <v/>
      </c>
      <c r="F633" s="258" t="str">
        <f>IF(査定表!E616=0,"",査定表!E616)</f>
        <v/>
      </c>
      <c r="G633" s="69" t="str">
        <f t="shared" si="101"/>
        <v/>
      </c>
      <c r="J633" s="69" t="str">
        <f t="shared" si="102"/>
        <v/>
      </c>
      <c r="L633" s="96"/>
    </row>
    <row r="634" spans="2:12" hidden="1" x14ac:dyDescent="0.2">
      <c r="B634" s="85" t="str">
        <f>+IF(査定表!A617=0,"",査定表!A617)</f>
        <v/>
      </c>
      <c r="C634" s="69" t="str">
        <f t="shared" si="99"/>
        <v/>
      </c>
      <c r="D634" s="70" t="str">
        <f t="shared" si="100"/>
        <v/>
      </c>
      <c r="E634" s="70" t="str">
        <f t="shared" si="103"/>
        <v/>
      </c>
      <c r="F634" s="258" t="str">
        <f>IF(査定表!E617=0,"",査定表!E617)</f>
        <v/>
      </c>
      <c r="G634" s="69" t="str">
        <f t="shared" si="101"/>
        <v/>
      </c>
      <c r="J634" s="69" t="str">
        <f t="shared" si="102"/>
        <v/>
      </c>
      <c r="L634" s="96"/>
    </row>
    <row r="635" spans="2:12" hidden="1" x14ac:dyDescent="0.2">
      <c r="B635" s="85" t="str">
        <f>+IF(査定表!A618=0,"",査定表!A618)</f>
        <v/>
      </c>
      <c r="C635" s="69" t="str">
        <f t="shared" si="99"/>
        <v/>
      </c>
      <c r="D635" s="70" t="str">
        <f t="shared" si="100"/>
        <v/>
      </c>
      <c r="E635" s="70" t="str">
        <f t="shared" si="103"/>
        <v/>
      </c>
      <c r="F635" s="258" t="str">
        <f>IF(査定表!E618=0,"",査定表!E618)</f>
        <v/>
      </c>
      <c r="G635" s="69" t="str">
        <f t="shared" si="101"/>
        <v/>
      </c>
      <c r="J635" s="69" t="str">
        <f t="shared" si="102"/>
        <v/>
      </c>
      <c r="L635" s="96"/>
    </row>
    <row r="636" spans="2:12" hidden="1" x14ac:dyDescent="0.2">
      <c r="B636" s="85" t="str">
        <f>+IF(査定表!A619=0,"",査定表!A619)</f>
        <v/>
      </c>
      <c r="C636" s="69" t="str">
        <f t="shared" si="99"/>
        <v/>
      </c>
      <c r="D636" s="70" t="str">
        <f t="shared" si="100"/>
        <v/>
      </c>
      <c r="E636" s="70" t="str">
        <f t="shared" si="103"/>
        <v/>
      </c>
      <c r="F636" s="258" t="str">
        <f>IF(査定表!E619=0,"",査定表!E619)</f>
        <v/>
      </c>
      <c r="G636" s="69" t="str">
        <f t="shared" si="101"/>
        <v/>
      </c>
      <c r="J636" s="69" t="str">
        <f t="shared" si="102"/>
        <v/>
      </c>
      <c r="L636" s="96"/>
    </row>
    <row r="637" spans="2:12" hidden="1" x14ac:dyDescent="0.2">
      <c r="B637" s="85" t="str">
        <f>+IF(査定表!A620=0,"",査定表!A620)</f>
        <v/>
      </c>
      <c r="C637" s="69" t="str">
        <f t="shared" si="99"/>
        <v/>
      </c>
      <c r="D637" s="70" t="str">
        <f t="shared" si="100"/>
        <v/>
      </c>
      <c r="E637" s="70" t="str">
        <f t="shared" si="103"/>
        <v/>
      </c>
      <c r="F637" s="258" t="str">
        <f>IF(査定表!E620=0,"",査定表!E620)</f>
        <v/>
      </c>
      <c r="G637" s="69" t="str">
        <f t="shared" si="101"/>
        <v/>
      </c>
      <c r="J637" s="69" t="str">
        <f t="shared" si="102"/>
        <v/>
      </c>
      <c r="L637" s="96"/>
    </row>
    <row r="638" spans="2:12" hidden="1" x14ac:dyDescent="0.2">
      <c r="B638" s="85" t="str">
        <f>+IF(査定表!A621=0,"",査定表!A621)</f>
        <v/>
      </c>
      <c r="C638" s="69" t="str">
        <f t="shared" si="99"/>
        <v/>
      </c>
      <c r="D638" s="70" t="str">
        <f t="shared" si="100"/>
        <v/>
      </c>
      <c r="E638" s="70" t="str">
        <f t="shared" si="103"/>
        <v/>
      </c>
      <c r="F638" s="258" t="str">
        <f>IF(査定表!E621=0,"",査定表!E621)</f>
        <v/>
      </c>
      <c r="G638" s="69" t="str">
        <f t="shared" si="101"/>
        <v/>
      </c>
      <c r="J638" s="69" t="str">
        <f t="shared" si="102"/>
        <v/>
      </c>
      <c r="L638" s="96"/>
    </row>
    <row r="639" spans="2:12" hidden="1" x14ac:dyDescent="0.2">
      <c r="B639" s="85" t="str">
        <f>+IF(査定表!A622=0,"",査定表!A622)</f>
        <v/>
      </c>
      <c r="C639" s="69" t="str">
        <f t="shared" si="99"/>
        <v/>
      </c>
      <c r="D639" s="70" t="str">
        <f t="shared" si="100"/>
        <v/>
      </c>
      <c r="E639" s="70" t="str">
        <f t="shared" si="103"/>
        <v/>
      </c>
      <c r="F639" s="258" t="str">
        <f>IF(査定表!E622=0,"",査定表!E622)</f>
        <v/>
      </c>
      <c r="G639" s="69" t="str">
        <f t="shared" si="101"/>
        <v/>
      </c>
      <c r="J639" s="69" t="str">
        <f t="shared" si="102"/>
        <v/>
      </c>
      <c r="L639" s="96"/>
    </row>
    <row r="640" spans="2:12" hidden="1" x14ac:dyDescent="0.2">
      <c r="B640" s="85" t="str">
        <f>+IF(査定表!A623=0,"",査定表!A623)</f>
        <v/>
      </c>
      <c r="C640" s="69" t="str">
        <f t="shared" si="99"/>
        <v/>
      </c>
      <c r="D640" s="70" t="str">
        <f t="shared" si="100"/>
        <v/>
      </c>
      <c r="E640" s="70" t="str">
        <f t="shared" si="103"/>
        <v/>
      </c>
      <c r="F640" s="258" t="str">
        <f>IF(査定表!E623=0,"",査定表!E623)</f>
        <v/>
      </c>
      <c r="G640" s="69" t="str">
        <f t="shared" si="101"/>
        <v/>
      </c>
      <c r="J640" s="69" t="str">
        <f t="shared" si="102"/>
        <v/>
      </c>
      <c r="L640" s="96"/>
    </row>
    <row r="641" spans="2:12" hidden="1" x14ac:dyDescent="0.2">
      <c r="B641" s="85" t="str">
        <f>+IF(査定表!A624=0,"",査定表!A624)</f>
        <v/>
      </c>
      <c r="C641" s="69" t="str">
        <f t="shared" si="99"/>
        <v/>
      </c>
      <c r="D641" s="70" t="str">
        <f t="shared" si="100"/>
        <v/>
      </c>
      <c r="E641" s="70" t="str">
        <f t="shared" si="103"/>
        <v/>
      </c>
      <c r="F641" s="258" t="str">
        <f>IF(査定表!E624=0,"",査定表!E624)</f>
        <v/>
      </c>
      <c r="G641" s="69" t="str">
        <f t="shared" si="101"/>
        <v/>
      </c>
      <c r="J641" s="69" t="str">
        <f t="shared" si="102"/>
        <v/>
      </c>
      <c r="L641" s="96"/>
    </row>
    <row r="642" spans="2:12" hidden="1" x14ac:dyDescent="0.2">
      <c r="B642" s="85" t="str">
        <f>+IF(査定表!A625=0,"",査定表!A625)</f>
        <v/>
      </c>
      <c r="C642" s="69" t="str">
        <f t="shared" si="99"/>
        <v/>
      </c>
      <c r="D642" s="70" t="str">
        <f t="shared" si="100"/>
        <v/>
      </c>
      <c r="E642" s="70" t="str">
        <f t="shared" si="103"/>
        <v/>
      </c>
      <c r="F642" s="258" t="str">
        <f>IF(査定表!E625=0,"",査定表!E625)</f>
        <v/>
      </c>
      <c r="G642" s="69" t="str">
        <f t="shared" si="101"/>
        <v/>
      </c>
      <c r="J642" s="69" t="str">
        <f t="shared" si="102"/>
        <v/>
      </c>
      <c r="L642" s="96"/>
    </row>
    <row r="643" spans="2:12" hidden="1" x14ac:dyDescent="0.2">
      <c r="B643" s="85" t="str">
        <f>+IF(査定表!A626=0,"",査定表!A626)</f>
        <v/>
      </c>
      <c r="C643" s="69" t="str">
        <f t="shared" si="99"/>
        <v/>
      </c>
      <c r="D643" s="70" t="str">
        <f t="shared" si="100"/>
        <v/>
      </c>
      <c r="E643" s="70" t="str">
        <f t="shared" si="103"/>
        <v/>
      </c>
      <c r="F643" s="258" t="str">
        <f>IF(査定表!E626=0,"",査定表!E626)</f>
        <v/>
      </c>
      <c r="G643" s="69" t="str">
        <f t="shared" si="101"/>
        <v/>
      </c>
      <c r="J643" s="69" t="str">
        <f t="shared" si="102"/>
        <v/>
      </c>
      <c r="L643" s="96"/>
    </row>
    <row r="644" spans="2:12" hidden="1" x14ac:dyDescent="0.2">
      <c r="B644" s="85" t="str">
        <f>+IF(査定表!A627=0,"",査定表!A627)</f>
        <v/>
      </c>
      <c r="C644" s="69" t="str">
        <f t="shared" si="99"/>
        <v/>
      </c>
      <c r="D644" s="70" t="str">
        <f t="shared" si="100"/>
        <v/>
      </c>
      <c r="E644" s="70" t="str">
        <f t="shared" si="103"/>
        <v/>
      </c>
      <c r="F644" s="258" t="str">
        <f>IF(査定表!E627=0,"",査定表!E627)</f>
        <v/>
      </c>
      <c r="G644" s="69" t="str">
        <f t="shared" si="101"/>
        <v/>
      </c>
      <c r="J644" s="69" t="str">
        <f t="shared" si="102"/>
        <v/>
      </c>
      <c r="L644" s="96"/>
    </row>
    <row r="645" spans="2:12" hidden="1" x14ac:dyDescent="0.2">
      <c r="B645" s="85" t="str">
        <f>+IF(査定表!A628=0,"",査定表!A628)</f>
        <v/>
      </c>
      <c r="C645" s="69" t="str">
        <f t="shared" si="99"/>
        <v/>
      </c>
      <c r="D645" s="70" t="str">
        <f t="shared" si="100"/>
        <v/>
      </c>
      <c r="E645" s="70" t="str">
        <f t="shared" si="103"/>
        <v/>
      </c>
      <c r="F645" s="258" t="str">
        <f>IF(査定表!E628=0,"",査定表!E628)</f>
        <v/>
      </c>
      <c r="G645" s="69" t="str">
        <f t="shared" si="101"/>
        <v/>
      </c>
      <c r="J645" s="69" t="str">
        <f t="shared" si="102"/>
        <v/>
      </c>
      <c r="L645" s="96"/>
    </row>
    <row r="646" spans="2:12" hidden="1" x14ac:dyDescent="0.2">
      <c r="B646" s="85" t="str">
        <f>+IF(査定表!A629=0,"",査定表!A629)</f>
        <v/>
      </c>
      <c r="C646" s="69" t="str">
        <f t="shared" si="99"/>
        <v/>
      </c>
      <c r="D646" s="70" t="str">
        <f t="shared" si="100"/>
        <v/>
      </c>
      <c r="E646" s="70" t="str">
        <f t="shared" si="103"/>
        <v/>
      </c>
      <c r="F646" s="258" t="str">
        <f>IF(査定表!E629=0,"",査定表!E629)</f>
        <v/>
      </c>
      <c r="G646" s="69" t="str">
        <f t="shared" si="101"/>
        <v/>
      </c>
      <c r="J646" s="69" t="str">
        <f t="shared" si="102"/>
        <v/>
      </c>
      <c r="L646" s="96"/>
    </row>
    <row r="647" spans="2:12" hidden="1" x14ac:dyDescent="0.2">
      <c r="B647" s="85" t="str">
        <f>+IF(査定表!A630=0,"",査定表!A630)</f>
        <v/>
      </c>
      <c r="C647" s="69" t="str">
        <f t="shared" si="99"/>
        <v/>
      </c>
      <c r="D647" s="70" t="str">
        <f t="shared" si="100"/>
        <v/>
      </c>
      <c r="E647" s="70" t="str">
        <f t="shared" si="103"/>
        <v/>
      </c>
      <c r="F647" s="258" t="str">
        <f>IF(査定表!E630=0,"",査定表!E630)</f>
        <v/>
      </c>
      <c r="G647" s="69" t="str">
        <f t="shared" si="101"/>
        <v/>
      </c>
      <c r="J647" s="69" t="str">
        <f t="shared" si="102"/>
        <v/>
      </c>
      <c r="L647" s="96"/>
    </row>
    <row r="648" spans="2:12" hidden="1" x14ac:dyDescent="0.2">
      <c r="B648" s="85" t="str">
        <f>+IF(査定表!A631=0,"",査定表!A631)</f>
        <v/>
      </c>
      <c r="C648" s="69" t="str">
        <f t="shared" si="99"/>
        <v/>
      </c>
      <c r="D648" s="70" t="str">
        <f t="shared" si="100"/>
        <v/>
      </c>
      <c r="E648" s="70" t="str">
        <f t="shared" si="103"/>
        <v/>
      </c>
      <c r="F648" s="258" t="str">
        <f>IF(査定表!E631=0,"",査定表!E631)</f>
        <v/>
      </c>
      <c r="G648" s="69" t="str">
        <f t="shared" si="101"/>
        <v/>
      </c>
      <c r="J648" s="69" t="str">
        <f t="shared" si="102"/>
        <v/>
      </c>
      <c r="L648" s="96"/>
    </row>
    <row r="649" spans="2:12" hidden="1" x14ac:dyDescent="0.2">
      <c r="B649" s="85" t="str">
        <f>+IF(査定表!A636=0,"",査定表!A636)</f>
        <v/>
      </c>
      <c r="C649" s="69" t="str">
        <f t="shared" si="99"/>
        <v/>
      </c>
      <c r="D649" s="70" t="str">
        <f t="shared" si="100"/>
        <v/>
      </c>
      <c r="E649" s="70" t="str">
        <f t="shared" si="103"/>
        <v/>
      </c>
      <c r="F649" s="258" t="str">
        <f>IF(査定表!E632=0,"",査定表!E632)</f>
        <v/>
      </c>
      <c r="G649" s="69" t="str">
        <f t="shared" si="101"/>
        <v/>
      </c>
      <c r="J649" s="69" t="str">
        <f t="shared" si="102"/>
        <v/>
      </c>
      <c r="L649" s="96"/>
    </row>
    <row r="650" spans="2:12" hidden="1" x14ac:dyDescent="0.2">
      <c r="B650" s="85" t="str">
        <f>+IF(査定表!A637=0,"",査定表!A637)</f>
        <v/>
      </c>
      <c r="C650" s="69" t="str">
        <f t="shared" si="99"/>
        <v/>
      </c>
      <c r="D650" s="70" t="str">
        <f t="shared" si="100"/>
        <v/>
      </c>
      <c r="E650" s="70" t="str">
        <f t="shared" si="103"/>
        <v/>
      </c>
      <c r="F650" s="258" t="str">
        <f>IF(査定表!E633=0,"",査定表!E633)</f>
        <v/>
      </c>
      <c r="G650" s="69" t="str">
        <f t="shared" si="101"/>
        <v/>
      </c>
      <c r="J650" s="69" t="str">
        <f t="shared" si="102"/>
        <v/>
      </c>
      <c r="L650" s="96"/>
    </row>
    <row r="651" spans="2:12" hidden="1" x14ac:dyDescent="0.2">
      <c r="B651" s="84" t="s">
        <v>85</v>
      </c>
      <c r="C651" s="69" t="str">
        <f t="shared" si="99"/>
        <v/>
      </c>
      <c r="D651" s="70" t="str">
        <f t="shared" si="100"/>
        <v/>
      </c>
      <c r="E651" s="70"/>
      <c r="F651" s="259">
        <f>SUM(F615:F650)</f>
        <v>0</v>
      </c>
      <c r="G651" s="69"/>
      <c r="J651" s="69"/>
      <c r="L651" s="96"/>
    </row>
    <row r="652" spans="2:12" hidden="1" x14ac:dyDescent="0.2">
      <c r="B652" s="83" t="s">
        <v>83</v>
      </c>
      <c r="C652" s="69"/>
      <c r="D652" s="70" t="str">
        <f t="shared" si="100"/>
        <v>1</v>
      </c>
      <c r="E652" s="70" t="str">
        <f>IF(F652="","","式")</f>
        <v>式</v>
      </c>
      <c r="F652" s="258">
        <f>INT(F651*入力表!$D$1953)</f>
        <v>0</v>
      </c>
      <c r="G652" s="69"/>
      <c r="J652" s="69"/>
      <c r="L652" s="96"/>
    </row>
    <row r="653" spans="2:12" hidden="1" x14ac:dyDescent="0.2">
      <c r="B653" s="83" t="s">
        <v>18</v>
      </c>
      <c r="C653" s="69" t="str">
        <f t="shared" ref="C653" si="104">IF(D653="","","図面・仕様書どおり")</f>
        <v/>
      </c>
      <c r="D653" s="70" t="str">
        <f t="shared" si="100"/>
        <v/>
      </c>
      <c r="E653" s="70"/>
      <c r="F653" s="258">
        <f>+SUM(F651:F652)</f>
        <v>0</v>
      </c>
      <c r="G653" s="69"/>
      <c r="J653" s="69"/>
      <c r="L653" s="96"/>
    </row>
    <row r="654" spans="2:12" hidden="1" x14ac:dyDescent="0.2">
      <c r="B654" s="83"/>
      <c r="C654" s="69"/>
      <c r="D654" s="70"/>
      <c r="E654" s="70"/>
      <c r="F654" s="258"/>
      <c r="G654" s="69"/>
      <c r="J654" s="69"/>
      <c r="L654" s="96"/>
    </row>
    <row r="655" spans="2:12" hidden="1" x14ac:dyDescent="0.2">
      <c r="B655" s="83"/>
      <c r="C655" s="69"/>
      <c r="D655" s="70"/>
      <c r="E655" s="70"/>
      <c r="F655" s="258"/>
      <c r="G655" s="69"/>
      <c r="J655" s="69"/>
      <c r="L655" s="96"/>
    </row>
    <row r="656" spans="2:12" hidden="1" x14ac:dyDescent="0.2">
      <c r="B656" s="85" t="str">
        <f>+IF(査定表!A639=0,"",査定表!A639)</f>
        <v/>
      </c>
      <c r="C656" s="69" t="str">
        <f t="shared" ref="C656:C693" si="105">IF(D656="","","図面・仕様書どおり")</f>
        <v/>
      </c>
      <c r="D656" s="70" t="str">
        <f t="shared" ref="D656:D695" si="106">IF(E656="","","1")</f>
        <v/>
      </c>
      <c r="E656" s="70" t="str">
        <f>IF(F656="","","式")</f>
        <v/>
      </c>
      <c r="F656" s="258" t="str">
        <f>IF(査定表!E639=0,"",査定表!E639)</f>
        <v/>
      </c>
      <c r="G656" s="69" t="str">
        <f t="shared" ref="G656:G692" si="107">IF(C656="","","諸経費共")</f>
        <v/>
      </c>
      <c r="J656" s="69" t="str">
        <f t="shared" ref="J656:J692" si="108">IF(F656="","","諸経費共")</f>
        <v/>
      </c>
      <c r="L656" s="96"/>
    </row>
    <row r="657" spans="2:12" hidden="1" x14ac:dyDescent="0.2">
      <c r="B657" s="85" t="str">
        <f>+IF(査定表!A640=0,"",査定表!A640)</f>
        <v/>
      </c>
      <c r="C657" s="69" t="str">
        <f t="shared" si="105"/>
        <v/>
      </c>
      <c r="D657" s="70" t="str">
        <f t="shared" si="106"/>
        <v/>
      </c>
      <c r="E657" s="70" t="str">
        <f t="shared" ref="E657:E692" si="109">IF(F657="","","式")</f>
        <v/>
      </c>
      <c r="F657" s="258" t="str">
        <f>IF(査定表!E640=0,"",査定表!E640)</f>
        <v/>
      </c>
      <c r="G657" s="69" t="str">
        <f t="shared" si="107"/>
        <v/>
      </c>
      <c r="J657" s="69" t="str">
        <f t="shared" si="108"/>
        <v/>
      </c>
      <c r="L657" s="96"/>
    </row>
    <row r="658" spans="2:12" hidden="1" x14ac:dyDescent="0.2">
      <c r="B658" s="85" t="str">
        <f>+IF(査定表!A641=0,"",査定表!A641)</f>
        <v/>
      </c>
      <c r="C658" s="69" t="str">
        <f t="shared" si="105"/>
        <v/>
      </c>
      <c r="D658" s="70" t="str">
        <f t="shared" si="106"/>
        <v/>
      </c>
      <c r="E658" s="70" t="str">
        <f t="shared" si="109"/>
        <v/>
      </c>
      <c r="F658" s="258" t="str">
        <f>IF(査定表!E641=0,"",査定表!E641)</f>
        <v/>
      </c>
      <c r="G658" s="69" t="str">
        <f t="shared" si="107"/>
        <v/>
      </c>
      <c r="J658" s="69" t="str">
        <f t="shared" si="108"/>
        <v/>
      </c>
      <c r="L658" s="96"/>
    </row>
    <row r="659" spans="2:12" hidden="1" x14ac:dyDescent="0.2">
      <c r="B659" s="85" t="str">
        <f>+IF(査定表!A642=0,"",査定表!A642)</f>
        <v/>
      </c>
      <c r="C659" s="69" t="str">
        <f t="shared" si="105"/>
        <v/>
      </c>
      <c r="D659" s="70" t="str">
        <f t="shared" si="106"/>
        <v/>
      </c>
      <c r="E659" s="70" t="str">
        <f t="shared" si="109"/>
        <v/>
      </c>
      <c r="F659" s="258" t="str">
        <f>IF(査定表!E642=0,"",査定表!E642)</f>
        <v/>
      </c>
      <c r="G659" s="69" t="str">
        <f t="shared" si="107"/>
        <v/>
      </c>
      <c r="J659" s="69" t="str">
        <f t="shared" si="108"/>
        <v/>
      </c>
      <c r="L659" s="96"/>
    </row>
    <row r="660" spans="2:12" hidden="1" x14ac:dyDescent="0.2">
      <c r="B660" s="85" t="str">
        <f>+IF(査定表!A643=0,"",査定表!A643)</f>
        <v/>
      </c>
      <c r="C660" s="69" t="str">
        <f t="shared" si="105"/>
        <v/>
      </c>
      <c r="D660" s="70" t="str">
        <f t="shared" si="106"/>
        <v/>
      </c>
      <c r="E660" s="70" t="str">
        <f t="shared" si="109"/>
        <v/>
      </c>
      <c r="F660" s="258" t="str">
        <f>IF(査定表!E643=0,"",査定表!E643)</f>
        <v/>
      </c>
      <c r="G660" s="69" t="str">
        <f t="shared" si="107"/>
        <v/>
      </c>
      <c r="J660" s="69" t="str">
        <f t="shared" si="108"/>
        <v/>
      </c>
      <c r="L660" s="96"/>
    </row>
    <row r="661" spans="2:12" hidden="1" x14ac:dyDescent="0.2">
      <c r="B661" s="85" t="str">
        <f>+IF(査定表!A644=0,"",査定表!A644)</f>
        <v/>
      </c>
      <c r="C661" s="69" t="str">
        <f t="shared" si="105"/>
        <v/>
      </c>
      <c r="D661" s="70" t="str">
        <f t="shared" si="106"/>
        <v/>
      </c>
      <c r="E661" s="70" t="str">
        <f t="shared" si="109"/>
        <v/>
      </c>
      <c r="F661" s="258" t="str">
        <f>IF(査定表!E644=0,"",査定表!E644)</f>
        <v/>
      </c>
      <c r="G661" s="69" t="str">
        <f t="shared" si="107"/>
        <v/>
      </c>
      <c r="J661" s="69" t="str">
        <f t="shared" si="108"/>
        <v/>
      </c>
      <c r="L661" s="96"/>
    </row>
    <row r="662" spans="2:12" hidden="1" x14ac:dyDescent="0.2">
      <c r="B662" s="85" t="str">
        <f>+IF(査定表!A645=0,"",査定表!A645)</f>
        <v/>
      </c>
      <c r="C662" s="69" t="str">
        <f t="shared" si="105"/>
        <v/>
      </c>
      <c r="D662" s="70" t="str">
        <f t="shared" si="106"/>
        <v/>
      </c>
      <c r="E662" s="70" t="str">
        <f t="shared" si="109"/>
        <v/>
      </c>
      <c r="F662" s="258" t="str">
        <f>IF(査定表!E645=0,"",査定表!E645)</f>
        <v/>
      </c>
      <c r="G662" s="69" t="str">
        <f t="shared" si="107"/>
        <v/>
      </c>
      <c r="J662" s="69" t="str">
        <f t="shared" si="108"/>
        <v/>
      </c>
      <c r="L662" s="96"/>
    </row>
    <row r="663" spans="2:12" hidden="1" x14ac:dyDescent="0.2">
      <c r="B663" s="85" t="str">
        <f>+IF(査定表!A646=0,"",査定表!A646)</f>
        <v/>
      </c>
      <c r="C663" s="69" t="str">
        <f t="shared" si="105"/>
        <v/>
      </c>
      <c r="D663" s="70" t="str">
        <f t="shared" si="106"/>
        <v/>
      </c>
      <c r="E663" s="70" t="str">
        <f t="shared" si="109"/>
        <v/>
      </c>
      <c r="F663" s="258" t="str">
        <f>IF(査定表!E646=0,"",査定表!E646)</f>
        <v/>
      </c>
      <c r="G663" s="69" t="str">
        <f t="shared" si="107"/>
        <v/>
      </c>
      <c r="J663" s="69" t="str">
        <f t="shared" si="108"/>
        <v/>
      </c>
      <c r="L663" s="96"/>
    </row>
    <row r="664" spans="2:12" hidden="1" x14ac:dyDescent="0.2">
      <c r="B664" s="85" t="str">
        <f>+IF(査定表!A647=0,"",査定表!A647)</f>
        <v/>
      </c>
      <c r="C664" s="69" t="str">
        <f t="shared" si="105"/>
        <v/>
      </c>
      <c r="D664" s="70" t="str">
        <f t="shared" si="106"/>
        <v/>
      </c>
      <c r="E664" s="70" t="str">
        <f t="shared" si="109"/>
        <v/>
      </c>
      <c r="F664" s="258" t="str">
        <f>IF(査定表!E647=0,"",査定表!E647)</f>
        <v/>
      </c>
      <c r="G664" s="69" t="str">
        <f t="shared" si="107"/>
        <v/>
      </c>
      <c r="J664" s="69" t="str">
        <f t="shared" si="108"/>
        <v/>
      </c>
      <c r="L664" s="96"/>
    </row>
    <row r="665" spans="2:12" hidden="1" x14ac:dyDescent="0.2">
      <c r="B665" s="85" t="str">
        <f>+IF(査定表!A648=0,"",査定表!A648)</f>
        <v/>
      </c>
      <c r="C665" s="69" t="str">
        <f t="shared" si="105"/>
        <v/>
      </c>
      <c r="D665" s="70" t="str">
        <f t="shared" si="106"/>
        <v/>
      </c>
      <c r="E665" s="70" t="str">
        <f t="shared" si="109"/>
        <v/>
      </c>
      <c r="F665" s="258" t="str">
        <f>IF(査定表!E648=0,"",査定表!E648)</f>
        <v/>
      </c>
      <c r="G665" s="69" t="str">
        <f t="shared" si="107"/>
        <v/>
      </c>
      <c r="J665" s="69" t="str">
        <f t="shared" si="108"/>
        <v/>
      </c>
      <c r="L665" s="96"/>
    </row>
    <row r="666" spans="2:12" hidden="1" x14ac:dyDescent="0.2">
      <c r="B666" s="85" t="str">
        <f>+IF(査定表!A649=0,"",査定表!A649)</f>
        <v/>
      </c>
      <c r="C666" s="69" t="str">
        <f t="shared" si="105"/>
        <v/>
      </c>
      <c r="D666" s="70" t="str">
        <f t="shared" si="106"/>
        <v/>
      </c>
      <c r="E666" s="70" t="str">
        <f t="shared" si="109"/>
        <v/>
      </c>
      <c r="F666" s="258" t="str">
        <f>IF(査定表!E649=0,"",査定表!E649)</f>
        <v/>
      </c>
      <c r="G666" s="69" t="str">
        <f t="shared" si="107"/>
        <v/>
      </c>
      <c r="J666" s="69" t="str">
        <f t="shared" si="108"/>
        <v/>
      </c>
      <c r="L666" s="96"/>
    </row>
    <row r="667" spans="2:12" hidden="1" x14ac:dyDescent="0.2">
      <c r="B667" s="85" t="str">
        <f>+IF(査定表!A650=0,"",査定表!A650)</f>
        <v/>
      </c>
      <c r="C667" s="69" t="str">
        <f t="shared" si="105"/>
        <v/>
      </c>
      <c r="D667" s="70" t="str">
        <f t="shared" si="106"/>
        <v/>
      </c>
      <c r="E667" s="70" t="str">
        <f t="shared" si="109"/>
        <v/>
      </c>
      <c r="F667" s="258" t="str">
        <f>IF(査定表!E650=0,"",査定表!E650)</f>
        <v/>
      </c>
      <c r="G667" s="69" t="str">
        <f t="shared" si="107"/>
        <v/>
      </c>
      <c r="J667" s="69" t="str">
        <f t="shared" si="108"/>
        <v/>
      </c>
      <c r="L667" s="96"/>
    </row>
    <row r="668" spans="2:12" hidden="1" x14ac:dyDescent="0.2">
      <c r="B668" s="85" t="str">
        <f>+IF(査定表!A651=0,"",査定表!A651)</f>
        <v/>
      </c>
      <c r="C668" s="69" t="str">
        <f t="shared" si="105"/>
        <v/>
      </c>
      <c r="D668" s="70" t="str">
        <f t="shared" si="106"/>
        <v/>
      </c>
      <c r="E668" s="70" t="str">
        <f t="shared" si="109"/>
        <v/>
      </c>
      <c r="F668" s="258" t="str">
        <f>IF(査定表!E651=0,"",査定表!E651)</f>
        <v/>
      </c>
      <c r="G668" s="69" t="str">
        <f t="shared" si="107"/>
        <v/>
      </c>
      <c r="J668" s="69" t="str">
        <f t="shared" si="108"/>
        <v/>
      </c>
      <c r="L668" s="96"/>
    </row>
    <row r="669" spans="2:12" hidden="1" x14ac:dyDescent="0.2">
      <c r="B669" s="85" t="str">
        <f>+IF(査定表!A652=0,"",査定表!A652)</f>
        <v/>
      </c>
      <c r="C669" s="69" t="str">
        <f t="shared" si="105"/>
        <v/>
      </c>
      <c r="D669" s="70" t="str">
        <f t="shared" si="106"/>
        <v/>
      </c>
      <c r="E669" s="70" t="str">
        <f t="shared" si="109"/>
        <v/>
      </c>
      <c r="F669" s="258" t="str">
        <f>IF(査定表!E652=0,"",査定表!E652)</f>
        <v/>
      </c>
      <c r="G669" s="69" t="str">
        <f t="shared" si="107"/>
        <v/>
      </c>
      <c r="J669" s="69" t="str">
        <f t="shared" si="108"/>
        <v/>
      </c>
      <c r="L669" s="96"/>
    </row>
    <row r="670" spans="2:12" hidden="1" x14ac:dyDescent="0.2">
      <c r="B670" s="85" t="str">
        <f>+IF(査定表!A653=0,"",査定表!A653)</f>
        <v/>
      </c>
      <c r="C670" s="69" t="str">
        <f t="shared" si="105"/>
        <v/>
      </c>
      <c r="D670" s="70" t="str">
        <f t="shared" si="106"/>
        <v/>
      </c>
      <c r="E670" s="70" t="str">
        <f t="shared" si="109"/>
        <v/>
      </c>
      <c r="F670" s="258" t="str">
        <f>IF(査定表!E653=0,"",査定表!E653)</f>
        <v/>
      </c>
      <c r="G670" s="69" t="str">
        <f t="shared" si="107"/>
        <v/>
      </c>
      <c r="J670" s="69" t="str">
        <f t="shared" si="108"/>
        <v/>
      </c>
      <c r="L670" s="96"/>
    </row>
    <row r="671" spans="2:12" hidden="1" x14ac:dyDescent="0.2">
      <c r="B671" s="85" t="str">
        <f>+IF(査定表!A654=0,"",査定表!A654)</f>
        <v/>
      </c>
      <c r="C671" s="69" t="str">
        <f t="shared" si="105"/>
        <v/>
      </c>
      <c r="D671" s="70" t="str">
        <f t="shared" si="106"/>
        <v/>
      </c>
      <c r="E671" s="70" t="str">
        <f t="shared" si="109"/>
        <v/>
      </c>
      <c r="F671" s="258" t="str">
        <f>IF(査定表!E654=0,"",査定表!E654)</f>
        <v/>
      </c>
      <c r="G671" s="69" t="str">
        <f t="shared" si="107"/>
        <v/>
      </c>
      <c r="J671" s="69" t="str">
        <f t="shared" si="108"/>
        <v/>
      </c>
      <c r="L671" s="96"/>
    </row>
    <row r="672" spans="2:12" hidden="1" x14ac:dyDescent="0.2">
      <c r="B672" s="85" t="str">
        <f>+IF(査定表!A655=0,"",査定表!A655)</f>
        <v/>
      </c>
      <c r="C672" s="69" t="str">
        <f t="shared" si="105"/>
        <v/>
      </c>
      <c r="D672" s="70" t="str">
        <f t="shared" si="106"/>
        <v/>
      </c>
      <c r="E672" s="70" t="str">
        <f t="shared" si="109"/>
        <v/>
      </c>
      <c r="F672" s="258" t="str">
        <f>IF(査定表!E655=0,"",査定表!E655)</f>
        <v/>
      </c>
      <c r="G672" s="69" t="str">
        <f t="shared" si="107"/>
        <v/>
      </c>
      <c r="J672" s="69" t="str">
        <f t="shared" si="108"/>
        <v/>
      </c>
      <c r="L672" s="96"/>
    </row>
    <row r="673" spans="2:12" hidden="1" x14ac:dyDescent="0.2">
      <c r="B673" s="85" t="str">
        <f>+IF(査定表!A656=0,"",査定表!A656)</f>
        <v/>
      </c>
      <c r="C673" s="69" t="str">
        <f t="shared" si="105"/>
        <v/>
      </c>
      <c r="D673" s="70" t="str">
        <f t="shared" si="106"/>
        <v/>
      </c>
      <c r="E673" s="70" t="str">
        <f t="shared" si="109"/>
        <v/>
      </c>
      <c r="F673" s="258" t="str">
        <f>IF(査定表!E656=0,"",査定表!E656)</f>
        <v/>
      </c>
      <c r="G673" s="69" t="str">
        <f t="shared" si="107"/>
        <v/>
      </c>
      <c r="J673" s="69" t="str">
        <f t="shared" si="108"/>
        <v/>
      </c>
      <c r="L673" s="96"/>
    </row>
    <row r="674" spans="2:12" hidden="1" x14ac:dyDescent="0.2">
      <c r="B674" s="85" t="str">
        <f>+IF(査定表!A657=0,"",査定表!A657)</f>
        <v/>
      </c>
      <c r="C674" s="69" t="str">
        <f t="shared" si="105"/>
        <v/>
      </c>
      <c r="D674" s="70" t="str">
        <f t="shared" si="106"/>
        <v/>
      </c>
      <c r="E674" s="70" t="str">
        <f t="shared" si="109"/>
        <v/>
      </c>
      <c r="F674" s="258" t="str">
        <f>IF(査定表!E657=0,"",査定表!E657)</f>
        <v/>
      </c>
      <c r="G674" s="69" t="str">
        <f t="shared" si="107"/>
        <v/>
      </c>
      <c r="J674" s="69" t="str">
        <f t="shared" si="108"/>
        <v/>
      </c>
      <c r="L674" s="96"/>
    </row>
    <row r="675" spans="2:12" hidden="1" x14ac:dyDescent="0.2">
      <c r="B675" s="85" t="str">
        <f>+IF(査定表!A658=0,"",査定表!A658)</f>
        <v/>
      </c>
      <c r="C675" s="69" t="str">
        <f t="shared" si="105"/>
        <v/>
      </c>
      <c r="D675" s="70" t="str">
        <f t="shared" si="106"/>
        <v/>
      </c>
      <c r="E675" s="70" t="str">
        <f t="shared" si="109"/>
        <v/>
      </c>
      <c r="F675" s="258" t="str">
        <f>IF(査定表!E658=0,"",査定表!E658)</f>
        <v/>
      </c>
      <c r="G675" s="69" t="str">
        <f t="shared" si="107"/>
        <v/>
      </c>
      <c r="J675" s="69" t="str">
        <f t="shared" si="108"/>
        <v/>
      </c>
      <c r="L675" s="96"/>
    </row>
    <row r="676" spans="2:12" hidden="1" x14ac:dyDescent="0.2">
      <c r="B676" s="85" t="str">
        <f>+IF(査定表!A659=0,"",査定表!A659)</f>
        <v/>
      </c>
      <c r="C676" s="69" t="str">
        <f t="shared" si="105"/>
        <v/>
      </c>
      <c r="D676" s="70" t="str">
        <f t="shared" si="106"/>
        <v/>
      </c>
      <c r="E676" s="70" t="str">
        <f t="shared" si="109"/>
        <v/>
      </c>
      <c r="F676" s="258" t="str">
        <f>IF(査定表!E659=0,"",査定表!E659)</f>
        <v/>
      </c>
      <c r="G676" s="69" t="str">
        <f t="shared" si="107"/>
        <v/>
      </c>
      <c r="J676" s="69" t="str">
        <f t="shared" si="108"/>
        <v/>
      </c>
      <c r="L676" s="96"/>
    </row>
    <row r="677" spans="2:12" hidden="1" x14ac:dyDescent="0.2">
      <c r="B677" s="85" t="str">
        <f>+IF(査定表!A660=0,"",査定表!A660)</f>
        <v/>
      </c>
      <c r="C677" s="69" t="str">
        <f t="shared" si="105"/>
        <v/>
      </c>
      <c r="D677" s="70" t="str">
        <f t="shared" si="106"/>
        <v/>
      </c>
      <c r="E677" s="70" t="str">
        <f t="shared" si="109"/>
        <v/>
      </c>
      <c r="F677" s="258" t="str">
        <f>IF(査定表!E660=0,"",査定表!E660)</f>
        <v/>
      </c>
      <c r="G677" s="69" t="str">
        <f t="shared" si="107"/>
        <v/>
      </c>
      <c r="J677" s="69" t="str">
        <f t="shared" si="108"/>
        <v/>
      </c>
      <c r="L677" s="96"/>
    </row>
    <row r="678" spans="2:12" hidden="1" x14ac:dyDescent="0.2">
      <c r="B678" s="85" t="str">
        <f>+IF(査定表!A661=0,"",査定表!A661)</f>
        <v/>
      </c>
      <c r="C678" s="69" t="str">
        <f t="shared" si="105"/>
        <v/>
      </c>
      <c r="D678" s="70" t="str">
        <f t="shared" si="106"/>
        <v/>
      </c>
      <c r="E678" s="70" t="str">
        <f t="shared" si="109"/>
        <v/>
      </c>
      <c r="F678" s="258" t="str">
        <f>IF(査定表!E661=0,"",査定表!E661)</f>
        <v/>
      </c>
      <c r="G678" s="69" t="str">
        <f t="shared" si="107"/>
        <v/>
      </c>
      <c r="J678" s="69" t="str">
        <f t="shared" si="108"/>
        <v/>
      </c>
      <c r="L678" s="96"/>
    </row>
    <row r="679" spans="2:12" hidden="1" x14ac:dyDescent="0.2">
      <c r="B679" s="85" t="str">
        <f>+IF(査定表!A662=0,"",査定表!A662)</f>
        <v/>
      </c>
      <c r="C679" s="69" t="str">
        <f t="shared" si="105"/>
        <v/>
      </c>
      <c r="D679" s="70" t="str">
        <f t="shared" si="106"/>
        <v/>
      </c>
      <c r="E679" s="70" t="str">
        <f t="shared" si="109"/>
        <v/>
      </c>
      <c r="F679" s="258" t="str">
        <f>IF(査定表!E662=0,"",査定表!E662)</f>
        <v/>
      </c>
      <c r="G679" s="69" t="str">
        <f t="shared" si="107"/>
        <v/>
      </c>
      <c r="J679" s="69" t="str">
        <f t="shared" si="108"/>
        <v/>
      </c>
      <c r="L679" s="96"/>
    </row>
    <row r="680" spans="2:12" hidden="1" x14ac:dyDescent="0.2">
      <c r="B680" s="85" t="str">
        <f>+IF(査定表!A663=0,"",査定表!A663)</f>
        <v/>
      </c>
      <c r="C680" s="69" t="str">
        <f t="shared" si="105"/>
        <v/>
      </c>
      <c r="D680" s="70" t="str">
        <f t="shared" si="106"/>
        <v/>
      </c>
      <c r="E680" s="70" t="str">
        <f t="shared" si="109"/>
        <v/>
      </c>
      <c r="F680" s="258" t="str">
        <f>IF(査定表!E663=0,"",査定表!E663)</f>
        <v/>
      </c>
      <c r="G680" s="69" t="str">
        <f t="shared" si="107"/>
        <v/>
      </c>
      <c r="J680" s="69" t="str">
        <f t="shared" si="108"/>
        <v/>
      </c>
      <c r="L680" s="96"/>
    </row>
    <row r="681" spans="2:12" hidden="1" x14ac:dyDescent="0.2">
      <c r="B681" s="85" t="str">
        <f>+IF(査定表!A664=0,"",査定表!A664)</f>
        <v/>
      </c>
      <c r="C681" s="69" t="str">
        <f t="shared" si="105"/>
        <v/>
      </c>
      <c r="D681" s="70" t="str">
        <f t="shared" si="106"/>
        <v/>
      </c>
      <c r="E681" s="70" t="str">
        <f t="shared" si="109"/>
        <v/>
      </c>
      <c r="F681" s="258" t="str">
        <f>IF(査定表!E664=0,"",査定表!E664)</f>
        <v/>
      </c>
      <c r="G681" s="69" t="str">
        <f t="shared" si="107"/>
        <v/>
      </c>
      <c r="J681" s="69" t="str">
        <f t="shared" si="108"/>
        <v/>
      </c>
      <c r="L681" s="96"/>
    </row>
    <row r="682" spans="2:12" hidden="1" x14ac:dyDescent="0.2">
      <c r="B682" s="85" t="str">
        <f>+IF(査定表!A665=0,"",査定表!A665)</f>
        <v/>
      </c>
      <c r="C682" s="69" t="str">
        <f t="shared" si="105"/>
        <v/>
      </c>
      <c r="D682" s="70" t="str">
        <f t="shared" si="106"/>
        <v/>
      </c>
      <c r="E682" s="70" t="str">
        <f t="shared" si="109"/>
        <v/>
      </c>
      <c r="F682" s="258" t="str">
        <f>IF(査定表!E665=0,"",査定表!E665)</f>
        <v/>
      </c>
      <c r="G682" s="69" t="str">
        <f t="shared" si="107"/>
        <v/>
      </c>
      <c r="J682" s="69" t="str">
        <f t="shared" si="108"/>
        <v/>
      </c>
      <c r="L682" s="96"/>
    </row>
    <row r="683" spans="2:12" hidden="1" x14ac:dyDescent="0.2">
      <c r="B683" s="85" t="str">
        <f>+IF(査定表!A666=0,"",査定表!A666)</f>
        <v/>
      </c>
      <c r="C683" s="69" t="str">
        <f t="shared" si="105"/>
        <v/>
      </c>
      <c r="D683" s="70" t="str">
        <f t="shared" si="106"/>
        <v/>
      </c>
      <c r="E683" s="70" t="str">
        <f t="shared" si="109"/>
        <v/>
      </c>
      <c r="F683" s="258" t="str">
        <f>IF(査定表!E666=0,"",査定表!E666)</f>
        <v/>
      </c>
      <c r="G683" s="69" t="str">
        <f t="shared" si="107"/>
        <v/>
      </c>
      <c r="J683" s="69" t="str">
        <f t="shared" si="108"/>
        <v/>
      </c>
      <c r="L683" s="96"/>
    </row>
    <row r="684" spans="2:12" hidden="1" x14ac:dyDescent="0.2">
      <c r="B684" s="85" t="str">
        <f>+IF(査定表!A667=0,"",査定表!A667)</f>
        <v/>
      </c>
      <c r="C684" s="69" t="str">
        <f t="shared" si="105"/>
        <v/>
      </c>
      <c r="D684" s="70" t="str">
        <f t="shared" si="106"/>
        <v/>
      </c>
      <c r="E684" s="70" t="str">
        <f t="shared" si="109"/>
        <v/>
      </c>
      <c r="F684" s="258" t="str">
        <f>IF(査定表!E667=0,"",査定表!E667)</f>
        <v/>
      </c>
      <c r="G684" s="69" t="str">
        <f t="shared" si="107"/>
        <v/>
      </c>
      <c r="J684" s="69" t="str">
        <f t="shared" si="108"/>
        <v/>
      </c>
      <c r="L684" s="96"/>
    </row>
    <row r="685" spans="2:12" hidden="1" x14ac:dyDescent="0.2">
      <c r="B685" s="85" t="str">
        <f>+IF(査定表!A668=0,"",査定表!A668)</f>
        <v/>
      </c>
      <c r="C685" s="69" t="str">
        <f t="shared" si="105"/>
        <v/>
      </c>
      <c r="D685" s="70" t="str">
        <f t="shared" si="106"/>
        <v/>
      </c>
      <c r="E685" s="70" t="str">
        <f t="shared" si="109"/>
        <v/>
      </c>
      <c r="F685" s="258" t="str">
        <f>IF(査定表!E668=0,"",査定表!E668)</f>
        <v/>
      </c>
      <c r="G685" s="69" t="str">
        <f t="shared" si="107"/>
        <v/>
      </c>
      <c r="J685" s="69" t="str">
        <f t="shared" si="108"/>
        <v/>
      </c>
      <c r="L685" s="96"/>
    </row>
    <row r="686" spans="2:12" hidden="1" x14ac:dyDescent="0.2">
      <c r="B686" s="85" t="str">
        <f>+IF(査定表!A669=0,"",査定表!A669)</f>
        <v/>
      </c>
      <c r="C686" s="69" t="str">
        <f t="shared" si="105"/>
        <v/>
      </c>
      <c r="D686" s="70" t="str">
        <f t="shared" si="106"/>
        <v/>
      </c>
      <c r="E686" s="70" t="str">
        <f t="shared" si="109"/>
        <v/>
      </c>
      <c r="F686" s="258" t="str">
        <f>IF(査定表!E669=0,"",査定表!E669)</f>
        <v/>
      </c>
      <c r="G686" s="69" t="str">
        <f t="shared" si="107"/>
        <v/>
      </c>
      <c r="J686" s="69" t="str">
        <f t="shared" si="108"/>
        <v/>
      </c>
      <c r="L686" s="96"/>
    </row>
    <row r="687" spans="2:12" hidden="1" x14ac:dyDescent="0.2">
      <c r="B687" s="85" t="str">
        <f>+IF(査定表!A670=0,"",査定表!A670)</f>
        <v/>
      </c>
      <c r="C687" s="69" t="str">
        <f t="shared" si="105"/>
        <v/>
      </c>
      <c r="D687" s="70" t="str">
        <f t="shared" si="106"/>
        <v/>
      </c>
      <c r="E687" s="70" t="str">
        <f t="shared" si="109"/>
        <v/>
      </c>
      <c r="F687" s="258" t="str">
        <f>IF(査定表!E670=0,"",査定表!E670)</f>
        <v/>
      </c>
      <c r="G687" s="69" t="str">
        <f t="shared" si="107"/>
        <v/>
      </c>
      <c r="J687" s="69" t="str">
        <f t="shared" si="108"/>
        <v/>
      </c>
      <c r="L687" s="96"/>
    </row>
    <row r="688" spans="2:12" hidden="1" x14ac:dyDescent="0.2">
      <c r="B688" s="85" t="str">
        <f>+IF(査定表!A671=0,"",査定表!A671)</f>
        <v/>
      </c>
      <c r="C688" s="69" t="str">
        <f t="shared" si="105"/>
        <v/>
      </c>
      <c r="D688" s="70" t="str">
        <f t="shared" si="106"/>
        <v/>
      </c>
      <c r="E688" s="70" t="str">
        <f t="shared" si="109"/>
        <v/>
      </c>
      <c r="F688" s="258" t="str">
        <f>IF(査定表!E671=0,"",査定表!E671)</f>
        <v/>
      </c>
      <c r="G688" s="69" t="str">
        <f t="shared" si="107"/>
        <v/>
      </c>
      <c r="J688" s="69" t="str">
        <f t="shared" si="108"/>
        <v/>
      </c>
      <c r="L688" s="96"/>
    </row>
    <row r="689" spans="2:12" hidden="1" x14ac:dyDescent="0.2">
      <c r="B689" s="85" t="str">
        <f>+IF(査定表!A672=0,"",査定表!A672)</f>
        <v/>
      </c>
      <c r="C689" s="69" t="str">
        <f t="shared" si="105"/>
        <v/>
      </c>
      <c r="D689" s="70" t="str">
        <f t="shared" si="106"/>
        <v/>
      </c>
      <c r="E689" s="70" t="str">
        <f t="shared" si="109"/>
        <v/>
      </c>
      <c r="F689" s="258" t="str">
        <f>IF(査定表!E672=0,"",査定表!E672)</f>
        <v/>
      </c>
      <c r="G689" s="69" t="str">
        <f t="shared" si="107"/>
        <v/>
      </c>
      <c r="J689" s="69" t="str">
        <f t="shared" si="108"/>
        <v/>
      </c>
      <c r="L689" s="96"/>
    </row>
    <row r="690" spans="2:12" hidden="1" x14ac:dyDescent="0.2">
      <c r="B690" s="85" t="str">
        <f>+IF(査定表!A673=0,"",査定表!A673)</f>
        <v/>
      </c>
      <c r="C690" s="69" t="str">
        <f t="shared" si="105"/>
        <v/>
      </c>
      <c r="D690" s="70" t="str">
        <f t="shared" si="106"/>
        <v/>
      </c>
      <c r="E690" s="70" t="str">
        <f t="shared" si="109"/>
        <v/>
      </c>
      <c r="F690" s="258" t="str">
        <f>IF(査定表!E673=0,"",査定表!E673)</f>
        <v/>
      </c>
      <c r="G690" s="69" t="str">
        <f t="shared" si="107"/>
        <v/>
      </c>
      <c r="J690" s="69" t="str">
        <f t="shared" si="108"/>
        <v/>
      </c>
      <c r="L690" s="96"/>
    </row>
    <row r="691" spans="2:12" hidden="1" x14ac:dyDescent="0.2">
      <c r="B691" s="85" t="str">
        <f>+IF(査定表!A678=0,"",査定表!A678)</f>
        <v/>
      </c>
      <c r="C691" s="69" t="str">
        <f t="shared" si="105"/>
        <v/>
      </c>
      <c r="D691" s="70" t="str">
        <f t="shared" si="106"/>
        <v/>
      </c>
      <c r="E691" s="70" t="str">
        <f t="shared" si="109"/>
        <v/>
      </c>
      <c r="F691" s="258" t="str">
        <f>IF(査定表!E674=0,"",査定表!E674)</f>
        <v/>
      </c>
      <c r="G691" s="69" t="str">
        <f t="shared" si="107"/>
        <v/>
      </c>
      <c r="J691" s="69" t="str">
        <f t="shared" si="108"/>
        <v/>
      </c>
      <c r="L691" s="96"/>
    </row>
    <row r="692" spans="2:12" hidden="1" x14ac:dyDescent="0.2">
      <c r="B692" s="85" t="str">
        <f>+IF(査定表!A679=0,"",査定表!A679)</f>
        <v/>
      </c>
      <c r="C692" s="69" t="str">
        <f t="shared" si="105"/>
        <v/>
      </c>
      <c r="D692" s="70" t="str">
        <f t="shared" si="106"/>
        <v/>
      </c>
      <c r="E692" s="70" t="str">
        <f t="shared" si="109"/>
        <v/>
      </c>
      <c r="F692" s="258" t="str">
        <f>IF(査定表!E675=0,"",査定表!E675)</f>
        <v/>
      </c>
      <c r="G692" s="69" t="str">
        <f t="shared" si="107"/>
        <v/>
      </c>
      <c r="J692" s="69" t="str">
        <f t="shared" si="108"/>
        <v/>
      </c>
      <c r="L692" s="96"/>
    </row>
    <row r="693" spans="2:12" hidden="1" x14ac:dyDescent="0.2">
      <c r="B693" s="84" t="s">
        <v>85</v>
      </c>
      <c r="C693" s="69" t="str">
        <f t="shared" si="105"/>
        <v/>
      </c>
      <c r="D693" s="70" t="str">
        <f t="shared" si="106"/>
        <v/>
      </c>
      <c r="E693" s="70"/>
      <c r="F693" s="259">
        <f>SUM(F657:F692)</f>
        <v>0</v>
      </c>
      <c r="G693" s="69"/>
      <c r="J693" s="69"/>
      <c r="L693" s="96"/>
    </row>
    <row r="694" spans="2:12" hidden="1" x14ac:dyDescent="0.2">
      <c r="B694" s="83" t="s">
        <v>83</v>
      </c>
      <c r="C694" s="69"/>
      <c r="D694" s="70" t="str">
        <f t="shared" si="106"/>
        <v>1</v>
      </c>
      <c r="E694" s="70" t="str">
        <f>IF(F694="","","式")</f>
        <v>式</v>
      </c>
      <c r="F694" s="258">
        <f>INT(F693*入力表!$D$1953)</f>
        <v>0</v>
      </c>
      <c r="G694" s="69"/>
      <c r="J694" s="69"/>
      <c r="L694" s="96"/>
    </row>
    <row r="695" spans="2:12" hidden="1" x14ac:dyDescent="0.2">
      <c r="B695" s="83" t="s">
        <v>18</v>
      </c>
      <c r="C695" s="69" t="str">
        <f t="shared" ref="C695" si="110">IF(D695="","","図面・仕様書どおり")</f>
        <v/>
      </c>
      <c r="D695" s="70" t="str">
        <f t="shared" si="106"/>
        <v/>
      </c>
      <c r="E695" s="70"/>
      <c r="F695" s="258">
        <f>+SUM(F693:F694)</f>
        <v>0</v>
      </c>
      <c r="G695" s="69"/>
      <c r="J695" s="69"/>
      <c r="L695" s="96"/>
    </row>
    <row r="696" spans="2:12" hidden="1" x14ac:dyDescent="0.2">
      <c r="B696" s="83"/>
      <c r="C696" s="69"/>
      <c r="D696" s="70"/>
      <c r="E696" s="70"/>
      <c r="F696" s="258"/>
      <c r="G696" s="69"/>
      <c r="J696" s="69"/>
      <c r="L696" s="96"/>
    </row>
    <row r="697" spans="2:12" hidden="1" x14ac:dyDescent="0.2">
      <c r="B697" s="83"/>
      <c r="C697" s="69"/>
      <c r="D697" s="70"/>
      <c r="E697" s="70"/>
      <c r="F697" s="258"/>
      <c r="G697" s="69"/>
      <c r="J697" s="69"/>
      <c r="L697" s="96"/>
    </row>
    <row r="698" spans="2:12" hidden="1" x14ac:dyDescent="0.2">
      <c r="B698" s="85" t="str">
        <f>+IF(査定表!A681=0,"",査定表!A681)</f>
        <v/>
      </c>
      <c r="C698" s="69" t="str">
        <f t="shared" ref="C698:C735" si="111">IF(D698="","","図面・仕様書どおり")</f>
        <v/>
      </c>
      <c r="D698" s="70" t="str">
        <f t="shared" ref="D698:D737" si="112">IF(E698="","","1")</f>
        <v/>
      </c>
      <c r="E698" s="70" t="str">
        <f>IF(F698="","","式")</f>
        <v/>
      </c>
      <c r="F698" s="258" t="str">
        <f>IF(査定表!E681=0,"",査定表!E681)</f>
        <v/>
      </c>
      <c r="G698" s="69" t="str">
        <f t="shared" ref="G698:G734" si="113">IF(C698="","","諸経費共")</f>
        <v/>
      </c>
      <c r="J698" s="69" t="str">
        <f t="shared" ref="J698:J734" si="114">IF(F698="","","諸経費共")</f>
        <v/>
      </c>
      <c r="L698" s="96"/>
    </row>
    <row r="699" spans="2:12" hidden="1" x14ac:dyDescent="0.2">
      <c r="B699" s="85" t="str">
        <f>+IF(査定表!A682=0,"",査定表!A682)</f>
        <v/>
      </c>
      <c r="C699" s="69" t="str">
        <f t="shared" si="111"/>
        <v/>
      </c>
      <c r="D699" s="70" t="str">
        <f t="shared" si="112"/>
        <v/>
      </c>
      <c r="E699" s="70" t="str">
        <f t="shared" ref="E699:E734" si="115">IF(F699="","","式")</f>
        <v/>
      </c>
      <c r="F699" s="258" t="str">
        <f>IF(査定表!E682=0,"",査定表!E682)</f>
        <v/>
      </c>
      <c r="G699" s="69" t="str">
        <f t="shared" si="113"/>
        <v/>
      </c>
      <c r="J699" s="69" t="str">
        <f t="shared" si="114"/>
        <v/>
      </c>
      <c r="L699" s="96"/>
    </row>
    <row r="700" spans="2:12" hidden="1" x14ac:dyDescent="0.2">
      <c r="B700" s="85" t="str">
        <f>+IF(査定表!A683=0,"",査定表!A683)</f>
        <v/>
      </c>
      <c r="C700" s="69" t="str">
        <f t="shared" si="111"/>
        <v/>
      </c>
      <c r="D700" s="70" t="str">
        <f t="shared" si="112"/>
        <v/>
      </c>
      <c r="E700" s="70" t="str">
        <f t="shared" si="115"/>
        <v/>
      </c>
      <c r="F700" s="258" t="str">
        <f>IF(査定表!E683=0,"",査定表!E683)</f>
        <v/>
      </c>
      <c r="G700" s="69" t="str">
        <f t="shared" si="113"/>
        <v/>
      </c>
      <c r="J700" s="69" t="str">
        <f t="shared" si="114"/>
        <v/>
      </c>
      <c r="L700" s="96"/>
    </row>
    <row r="701" spans="2:12" hidden="1" x14ac:dyDescent="0.2">
      <c r="B701" s="85" t="str">
        <f>+IF(査定表!A684=0,"",査定表!A684)</f>
        <v/>
      </c>
      <c r="C701" s="69" t="str">
        <f t="shared" si="111"/>
        <v/>
      </c>
      <c r="D701" s="70" t="str">
        <f t="shared" si="112"/>
        <v/>
      </c>
      <c r="E701" s="70" t="str">
        <f t="shared" si="115"/>
        <v/>
      </c>
      <c r="F701" s="258" t="str">
        <f>IF(査定表!E684=0,"",査定表!E684)</f>
        <v/>
      </c>
      <c r="G701" s="69" t="str">
        <f t="shared" si="113"/>
        <v/>
      </c>
      <c r="J701" s="69" t="str">
        <f t="shared" si="114"/>
        <v/>
      </c>
      <c r="L701" s="96"/>
    </row>
    <row r="702" spans="2:12" hidden="1" x14ac:dyDescent="0.2">
      <c r="B702" s="85" t="str">
        <f>+IF(査定表!A685=0,"",査定表!A685)</f>
        <v/>
      </c>
      <c r="C702" s="69" t="str">
        <f t="shared" si="111"/>
        <v/>
      </c>
      <c r="D702" s="70" t="str">
        <f t="shared" si="112"/>
        <v/>
      </c>
      <c r="E702" s="70" t="str">
        <f t="shared" si="115"/>
        <v/>
      </c>
      <c r="F702" s="258" t="str">
        <f>IF(査定表!E685=0,"",査定表!E685)</f>
        <v/>
      </c>
      <c r="G702" s="69" t="str">
        <f t="shared" si="113"/>
        <v/>
      </c>
      <c r="J702" s="69" t="str">
        <f t="shared" si="114"/>
        <v/>
      </c>
      <c r="L702" s="96"/>
    </row>
    <row r="703" spans="2:12" hidden="1" x14ac:dyDescent="0.2">
      <c r="B703" s="85" t="str">
        <f>+IF(査定表!A686=0,"",査定表!A686)</f>
        <v/>
      </c>
      <c r="C703" s="69" t="str">
        <f t="shared" si="111"/>
        <v/>
      </c>
      <c r="D703" s="70" t="str">
        <f t="shared" si="112"/>
        <v/>
      </c>
      <c r="E703" s="70" t="str">
        <f t="shared" si="115"/>
        <v/>
      </c>
      <c r="F703" s="258" t="str">
        <f>IF(査定表!E686=0,"",査定表!E686)</f>
        <v/>
      </c>
      <c r="G703" s="69" t="str">
        <f t="shared" si="113"/>
        <v/>
      </c>
      <c r="J703" s="69" t="str">
        <f t="shared" si="114"/>
        <v/>
      </c>
      <c r="L703" s="96"/>
    </row>
    <row r="704" spans="2:12" hidden="1" x14ac:dyDescent="0.2">
      <c r="B704" s="85" t="str">
        <f>+IF(査定表!A687=0,"",査定表!A687)</f>
        <v/>
      </c>
      <c r="C704" s="69" t="str">
        <f t="shared" si="111"/>
        <v/>
      </c>
      <c r="D704" s="70" t="str">
        <f t="shared" si="112"/>
        <v/>
      </c>
      <c r="E704" s="70" t="str">
        <f t="shared" si="115"/>
        <v/>
      </c>
      <c r="F704" s="258" t="str">
        <f>IF(査定表!E687=0,"",査定表!E687)</f>
        <v/>
      </c>
      <c r="G704" s="69" t="str">
        <f t="shared" si="113"/>
        <v/>
      </c>
      <c r="J704" s="69" t="str">
        <f t="shared" si="114"/>
        <v/>
      </c>
      <c r="L704" s="96"/>
    </row>
    <row r="705" spans="2:12" hidden="1" x14ac:dyDescent="0.2">
      <c r="B705" s="85" t="str">
        <f>+IF(査定表!A688=0,"",査定表!A688)</f>
        <v/>
      </c>
      <c r="C705" s="69" t="str">
        <f t="shared" si="111"/>
        <v/>
      </c>
      <c r="D705" s="70" t="str">
        <f t="shared" si="112"/>
        <v/>
      </c>
      <c r="E705" s="70" t="str">
        <f t="shared" si="115"/>
        <v/>
      </c>
      <c r="F705" s="258" t="str">
        <f>IF(査定表!E688=0,"",査定表!E688)</f>
        <v/>
      </c>
      <c r="G705" s="69" t="str">
        <f t="shared" si="113"/>
        <v/>
      </c>
      <c r="J705" s="69" t="str">
        <f t="shared" si="114"/>
        <v/>
      </c>
      <c r="L705" s="96"/>
    </row>
    <row r="706" spans="2:12" hidden="1" x14ac:dyDescent="0.2">
      <c r="B706" s="85" t="str">
        <f>+IF(査定表!A689=0,"",査定表!A689)</f>
        <v/>
      </c>
      <c r="C706" s="69" t="str">
        <f t="shared" si="111"/>
        <v/>
      </c>
      <c r="D706" s="70" t="str">
        <f t="shared" si="112"/>
        <v/>
      </c>
      <c r="E706" s="70" t="str">
        <f t="shared" si="115"/>
        <v/>
      </c>
      <c r="F706" s="258" t="str">
        <f>IF(査定表!E689=0,"",査定表!E689)</f>
        <v/>
      </c>
      <c r="G706" s="69" t="str">
        <f t="shared" si="113"/>
        <v/>
      </c>
      <c r="J706" s="69" t="str">
        <f t="shared" si="114"/>
        <v/>
      </c>
      <c r="L706" s="96"/>
    </row>
    <row r="707" spans="2:12" hidden="1" x14ac:dyDescent="0.2">
      <c r="B707" s="85" t="str">
        <f>+IF(査定表!A690=0,"",査定表!A690)</f>
        <v/>
      </c>
      <c r="C707" s="69" t="str">
        <f t="shared" si="111"/>
        <v/>
      </c>
      <c r="D707" s="70" t="str">
        <f t="shared" si="112"/>
        <v/>
      </c>
      <c r="E707" s="70" t="str">
        <f t="shared" si="115"/>
        <v/>
      </c>
      <c r="F707" s="258" t="str">
        <f>IF(査定表!E690=0,"",査定表!E690)</f>
        <v/>
      </c>
      <c r="G707" s="69" t="str">
        <f t="shared" si="113"/>
        <v/>
      </c>
      <c r="J707" s="69" t="str">
        <f t="shared" si="114"/>
        <v/>
      </c>
      <c r="L707" s="96"/>
    </row>
    <row r="708" spans="2:12" hidden="1" x14ac:dyDescent="0.2">
      <c r="B708" s="85" t="str">
        <f>+IF(査定表!A691=0,"",査定表!A691)</f>
        <v/>
      </c>
      <c r="C708" s="69" t="str">
        <f t="shared" si="111"/>
        <v/>
      </c>
      <c r="D708" s="70" t="str">
        <f t="shared" si="112"/>
        <v/>
      </c>
      <c r="E708" s="70" t="str">
        <f t="shared" si="115"/>
        <v/>
      </c>
      <c r="F708" s="258" t="str">
        <f>IF(査定表!E691=0,"",査定表!E691)</f>
        <v/>
      </c>
      <c r="G708" s="69" t="str">
        <f t="shared" si="113"/>
        <v/>
      </c>
      <c r="J708" s="69" t="str">
        <f t="shared" si="114"/>
        <v/>
      </c>
      <c r="L708" s="96"/>
    </row>
    <row r="709" spans="2:12" hidden="1" x14ac:dyDescent="0.2">
      <c r="B709" s="85" t="str">
        <f>+IF(査定表!A692=0,"",査定表!A692)</f>
        <v/>
      </c>
      <c r="C709" s="69" t="str">
        <f t="shared" si="111"/>
        <v/>
      </c>
      <c r="D709" s="70" t="str">
        <f t="shared" si="112"/>
        <v/>
      </c>
      <c r="E709" s="70" t="str">
        <f t="shared" si="115"/>
        <v/>
      </c>
      <c r="F709" s="258" t="str">
        <f>IF(査定表!E692=0,"",査定表!E692)</f>
        <v/>
      </c>
      <c r="G709" s="69" t="str">
        <f t="shared" si="113"/>
        <v/>
      </c>
      <c r="J709" s="69" t="str">
        <f t="shared" si="114"/>
        <v/>
      </c>
      <c r="L709" s="96"/>
    </row>
    <row r="710" spans="2:12" hidden="1" x14ac:dyDescent="0.2">
      <c r="B710" s="85" t="str">
        <f>+IF(査定表!A693=0,"",査定表!A693)</f>
        <v/>
      </c>
      <c r="C710" s="69" t="str">
        <f t="shared" si="111"/>
        <v/>
      </c>
      <c r="D710" s="70" t="str">
        <f t="shared" si="112"/>
        <v/>
      </c>
      <c r="E710" s="70" t="str">
        <f t="shared" si="115"/>
        <v/>
      </c>
      <c r="F710" s="258" t="str">
        <f>IF(査定表!E693=0,"",査定表!E693)</f>
        <v/>
      </c>
      <c r="G710" s="69" t="str">
        <f t="shared" si="113"/>
        <v/>
      </c>
      <c r="J710" s="69" t="str">
        <f t="shared" si="114"/>
        <v/>
      </c>
      <c r="L710" s="96"/>
    </row>
    <row r="711" spans="2:12" hidden="1" x14ac:dyDescent="0.2">
      <c r="B711" s="85" t="str">
        <f>+IF(査定表!A694=0,"",査定表!A694)</f>
        <v/>
      </c>
      <c r="C711" s="69" t="str">
        <f t="shared" si="111"/>
        <v/>
      </c>
      <c r="D711" s="70" t="str">
        <f t="shared" si="112"/>
        <v/>
      </c>
      <c r="E711" s="70" t="str">
        <f t="shared" si="115"/>
        <v/>
      </c>
      <c r="F711" s="258" t="str">
        <f>IF(査定表!E694=0,"",査定表!E694)</f>
        <v/>
      </c>
      <c r="G711" s="69" t="str">
        <f t="shared" si="113"/>
        <v/>
      </c>
      <c r="J711" s="69" t="str">
        <f t="shared" si="114"/>
        <v/>
      </c>
      <c r="L711" s="96"/>
    </row>
    <row r="712" spans="2:12" hidden="1" x14ac:dyDescent="0.2">
      <c r="B712" s="85" t="str">
        <f>+IF(査定表!A695=0,"",査定表!A695)</f>
        <v/>
      </c>
      <c r="C712" s="69" t="str">
        <f t="shared" si="111"/>
        <v/>
      </c>
      <c r="D712" s="70" t="str">
        <f t="shared" si="112"/>
        <v/>
      </c>
      <c r="E712" s="70" t="str">
        <f t="shared" si="115"/>
        <v/>
      </c>
      <c r="F712" s="258" t="str">
        <f>IF(査定表!E695=0,"",査定表!E695)</f>
        <v/>
      </c>
      <c r="G712" s="69" t="str">
        <f t="shared" si="113"/>
        <v/>
      </c>
      <c r="J712" s="69" t="str">
        <f t="shared" si="114"/>
        <v/>
      </c>
      <c r="L712" s="96"/>
    </row>
    <row r="713" spans="2:12" hidden="1" x14ac:dyDescent="0.2">
      <c r="B713" s="85" t="str">
        <f>+IF(査定表!A696=0,"",査定表!A696)</f>
        <v/>
      </c>
      <c r="C713" s="69" t="str">
        <f t="shared" si="111"/>
        <v/>
      </c>
      <c r="D713" s="70" t="str">
        <f t="shared" si="112"/>
        <v/>
      </c>
      <c r="E713" s="70" t="str">
        <f t="shared" si="115"/>
        <v/>
      </c>
      <c r="F713" s="258" t="str">
        <f>IF(査定表!E696=0,"",査定表!E696)</f>
        <v/>
      </c>
      <c r="G713" s="69" t="str">
        <f t="shared" si="113"/>
        <v/>
      </c>
      <c r="J713" s="69" t="str">
        <f t="shared" si="114"/>
        <v/>
      </c>
      <c r="L713" s="96"/>
    </row>
    <row r="714" spans="2:12" hidden="1" x14ac:dyDescent="0.2">
      <c r="B714" s="85" t="str">
        <f>+IF(査定表!A697=0,"",査定表!A697)</f>
        <v/>
      </c>
      <c r="C714" s="69" t="str">
        <f t="shared" si="111"/>
        <v/>
      </c>
      <c r="D714" s="70" t="str">
        <f t="shared" si="112"/>
        <v/>
      </c>
      <c r="E714" s="70" t="str">
        <f t="shared" si="115"/>
        <v/>
      </c>
      <c r="F714" s="258" t="str">
        <f>IF(査定表!E697=0,"",査定表!E697)</f>
        <v/>
      </c>
      <c r="G714" s="69" t="str">
        <f t="shared" si="113"/>
        <v/>
      </c>
      <c r="J714" s="69" t="str">
        <f t="shared" si="114"/>
        <v/>
      </c>
      <c r="L714" s="96"/>
    </row>
    <row r="715" spans="2:12" hidden="1" x14ac:dyDescent="0.2">
      <c r="B715" s="85" t="str">
        <f>+IF(査定表!A698=0,"",査定表!A698)</f>
        <v/>
      </c>
      <c r="C715" s="69" t="str">
        <f t="shared" si="111"/>
        <v/>
      </c>
      <c r="D715" s="70" t="str">
        <f t="shared" si="112"/>
        <v/>
      </c>
      <c r="E715" s="70" t="str">
        <f t="shared" si="115"/>
        <v/>
      </c>
      <c r="F715" s="258" t="str">
        <f>IF(査定表!E698=0,"",査定表!E698)</f>
        <v/>
      </c>
      <c r="G715" s="69" t="str">
        <f t="shared" si="113"/>
        <v/>
      </c>
      <c r="J715" s="69" t="str">
        <f t="shared" si="114"/>
        <v/>
      </c>
      <c r="L715" s="96"/>
    </row>
    <row r="716" spans="2:12" hidden="1" x14ac:dyDescent="0.2">
      <c r="B716" s="85" t="str">
        <f>+IF(査定表!A699=0,"",査定表!A699)</f>
        <v/>
      </c>
      <c r="C716" s="69" t="str">
        <f t="shared" si="111"/>
        <v/>
      </c>
      <c r="D716" s="70" t="str">
        <f t="shared" si="112"/>
        <v/>
      </c>
      <c r="E716" s="70" t="str">
        <f t="shared" si="115"/>
        <v/>
      </c>
      <c r="F716" s="258" t="str">
        <f>IF(査定表!E699=0,"",査定表!E699)</f>
        <v/>
      </c>
      <c r="G716" s="69" t="str">
        <f t="shared" si="113"/>
        <v/>
      </c>
      <c r="J716" s="69" t="str">
        <f t="shared" si="114"/>
        <v/>
      </c>
      <c r="L716" s="96"/>
    </row>
    <row r="717" spans="2:12" hidden="1" x14ac:dyDescent="0.2">
      <c r="B717" s="85" t="str">
        <f>+IF(査定表!A700=0,"",査定表!A700)</f>
        <v/>
      </c>
      <c r="C717" s="69" t="str">
        <f t="shared" si="111"/>
        <v/>
      </c>
      <c r="D717" s="70" t="str">
        <f t="shared" si="112"/>
        <v/>
      </c>
      <c r="E717" s="70" t="str">
        <f t="shared" si="115"/>
        <v/>
      </c>
      <c r="F717" s="258" t="str">
        <f>IF(査定表!E700=0,"",査定表!E700)</f>
        <v/>
      </c>
      <c r="G717" s="69" t="str">
        <f t="shared" si="113"/>
        <v/>
      </c>
      <c r="J717" s="69" t="str">
        <f t="shared" si="114"/>
        <v/>
      </c>
      <c r="L717" s="96"/>
    </row>
    <row r="718" spans="2:12" hidden="1" x14ac:dyDescent="0.2">
      <c r="B718" s="85" t="str">
        <f>+IF(査定表!A701=0,"",査定表!A701)</f>
        <v/>
      </c>
      <c r="C718" s="69" t="str">
        <f t="shared" si="111"/>
        <v/>
      </c>
      <c r="D718" s="70" t="str">
        <f t="shared" si="112"/>
        <v/>
      </c>
      <c r="E718" s="70" t="str">
        <f t="shared" si="115"/>
        <v/>
      </c>
      <c r="F718" s="258" t="str">
        <f>IF(査定表!E701=0,"",査定表!E701)</f>
        <v/>
      </c>
      <c r="G718" s="69" t="str">
        <f t="shared" si="113"/>
        <v/>
      </c>
      <c r="J718" s="69" t="str">
        <f t="shared" si="114"/>
        <v/>
      </c>
      <c r="L718" s="96"/>
    </row>
    <row r="719" spans="2:12" hidden="1" x14ac:dyDescent="0.2">
      <c r="B719" s="85" t="str">
        <f>+IF(査定表!A702=0,"",査定表!A702)</f>
        <v/>
      </c>
      <c r="C719" s="69" t="str">
        <f t="shared" si="111"/>
        <v/>
      </c>
      <c r="D719" s="70" t="str">
        <f t="shared" si="112"/>
        <v/>
      </c>
      <c r="E719" s="70" t="str">
        <f t="shared" si="115"/>
        <v/>
      </c>
      <c r="F719" s="258" t="str">
        <f>IF(査定表!E702=0,"",査定表!E702)</f>
        <v/>
      </c>
      <c r="G719" s="69" t="str">
        <f t="shared" si="113"/>
        <v/>
      </c>
      <c r="J719" s="69" t="str">
        <f t="shared" si="114"/>
        <v/>
      </c>
      <c r="L719" s="96"/>
    </row>
    <row r="720" spans="2:12" hidden="1" x14ac:dyDescent="0.2">
      <c r="B720" s="85" t="str">
        <f>+IF(査定表!A703=0,"",査定表!A703)</f>
        <v/>
      </c>
      <c r="C720" s="69" t="str">
        <f t="shared" si="111"/>
        <v/>
      </c>
      <c r="D720" s="70" t="str">
        <f t="shared" si="112"/>
        <v/>
      </c>
      <c r="E720" s="70" t="str">
        <f t="shared" si="115"/>
        <v/>
      </c>
      <c r="F720" s="258" t="str">
        <f>IF(査定表!E703=0,"",査定表!E703)</f>
        <v/>
      </c>
      <c r="G720" s="69" t="str">
        <f t="shared" si="113"/>
        <v/>
      </c>
      <c r="J720" s="69" t="str">
        <f t="shared" si="114"/>
        <v/>
      </c>
      <c r="L720" s="96"/>
    </row>
    <row r="721" spans="2:12" hidden="1" x14ac:dyDescent="0.2">
      <c r="B721" s="85" t="str">
        <f>+IF(査定表!A704=0,"",査定表!A704)</f>
        <v/>
      </c>
      <c r="C721" s="69" t="str">
        <f t="shared" si="111"/>
        <v/>
      </c>
      <c r="D721" s="70" t="str">
        <f t="shared" si="112"/>
        <v/>
      </c>
      <c r="E721" s="70" t="str">
        <f t="shared" si="115"/>
        <v/>
      </c>
      <c r="F721" s="258" t="str">
        <f>IF(査定表!E704=0,"",査定表!E704)</f>
        <v/>
      </c>
      <c r="G721" s="69" t="str">
        <f t="shared" si="113"/>
        <v/>
      </c>
      <c r="J721" s="69" t="str">
        <f t="shared" si="114"/>
        <v/>
      </c>
      <c r="L721" s="96"/>
    </row>
    <row r="722" spans="2:12" hidden="1" x14ac:dyDescent="0.2">
      <c r="B722" s="85" t="str">
        <f>+IF(査定表!A705=0,"",査定表!A705)</f>
        <v/>
      </c>
      <c r="C722" s="69" t="str">
        <f t="shared" si="111"/>
        <v/>
      </c>
      <c r="D722" s="70" t="str">
        <f t="shared" si="112"/>
        <v/>
      </c>
      <c r="E722" s="70" t="str">
        <f t="shared" si="115"/>
        <v/>
      </c>
      <c r="F722" s="258" t="str">
        <f>IF(査定表!E705=0,"",査定表!E705)</f>
        <v/>
      </c>
      <c r="G722" s="69" t="str">
        <f t="shared" si="113"/>
        <v/>
      </c>
      <c r="J722" s="69" t="str">
        <f t="shared" si="114"/>
        <v/>
      </c>
      <c r="L722" s="96"/>
    </row>
    <row r="723" spans="2:12" hidden="1" x14ac:dyDescent="0.2">
      <c r="B723" s="85" t="str">
        <f>+IF(査定表!A706=0,"",査定表!A706)</f>
        <v/>
      </c>
      <c r="C723" s="69" t="str">
        <f t="shared" si="111"/>
        <v/>
      </c>
      <c r="D723" s="70" t="str">
        <f t="shared" si="112"/>
        <v/>
      </c>
      <c r="E723" s="70" t="str">
        <f t="shared" si="115"/>
        <v/>
      </c>
      <c r="F723" s="258" t="str">
        <f>IF(査定表!E706=0,"",査定表!E706)</f>
        <v/>
      </c>
      <c r="G723" s="69" t="str">
        <f t="shared" si="113"/>
        <v/>
      </c>
      <c r="J723" s="69" t="str">
        <f t="shared" si="114"/>
        <v/>
      </c>
      <c r="L723" s="96"/>
    </row>
    <row r="724" spans="2:12" hidden="1" x14ac:dyDescent="0.2">
      <c r="B724" s="85" t="str">
        <f>+IF(査定表!A707=0,"",査定表!A707)</f>
        <v/>
      </c>
      <c r="C724" s="69" t="str">
        <f t="shared" si="111"/>
        <v/>
      </c>
      <c r="D724" s="70" t="str">
        <f t="shared" si="112"/>
        <v/>
      </c>
      <c r="E724" s="70" t="str">
        <f t="shared" si="115"/>
        <v/>
      </c>
      <c r="F724" s="258" t="str">
        <f>IF(査定表!E707=0,"",査定表!E707)</f>
        <v/>
      </c>
      <c r="G724" s="69" t="str">
        <f t="shared" si="113"/>
        <v/>
      </c>
      <c r="J724" s="69" t="str">
        <f t="shared" si="114"/>
        <v/>
      </c>
      <c r="L724" s="96"/>
    </row>
    <row r="725" spans="2:12" hidden="1" x14ac:dyDescent="0.2">
      <c r="B725" s="85" t="str">
        <f>+IF(査定表!A708=0,"",査定表!A708)</f>
        <v/>
      </c>
      <c r="C725" s="69" t="str">
        <f t="shared" si="111"/>
        <v/>
      </c>
      <c r="D725" s="70" t="str">
        <f t="shared" si="112"/>
        <v/>
      </c>
      <c r="E725" s="70" t="str">
        <f t="shared" si="115"/>
        <v/>
      </c>
      <c r="F725" s="258" t="str">
        <f>IF(査定表!E708=0,"",査定表!E708)</f>
        <v/>
      </c>
      <c r="G725" s="69" t="str">
        <f t="shared" si="113"/>
        <v/>
      </c>
      <c r="J725" s="69" t="str">
        <f t="shared" si="114"/>
        <v/>
      </c>
      <c r="L725" s="96"/>
    </row>
    <row r="726" spans="2:12" hidden="1" x14ac:dyDescent="0.2">
      <c r="B726" s="85" t="str">
        <f>+IF(査定表!A709=0,"",査定表!A709)</f>
        <v/>
      </c>
      <c r="C726" s="69" t="str">
        <f t="shared" si="111"/>
        <v/>
      </c>
      <c r="D726" s="70" t="str">
        <f t="shared" si="112"/>
        <v/>
      </c>
      <c r="E726" s="70" t="str">
        <f t="shared" si="115"/>
        <v/>
      </c>
      <c r="F726" s="258" t="str">
        <f>IF(査定表!E709=0,"",査定表!E709)</f>
        <v/>
      </c>
      <c r="G726" s="69" t="str">
        <f t="shared" si="113"/>
        <v/>
      </c>
      <c r="J726" s="69" t="str">
        <f t="shared" si="114"/>
        <v/>
      </c>
      <c r="L726" s="96"/>
    </row>
    <row r="727" spans="2:12" hidden="1" x14ac:dyDescent="0.2">
      <c r="B727" s="85" t="str">
        <f>+IF(査定表!A710=0,"",査定表!A710)</f>
        <v/>
      </c>
      <c r="C727" s="69" t="str">
        <f t="shared" si="111"/>
        <v/>
      </c>
      <c r="D727" s="70" t="str">
        <f t="shared" si="112"/>
        <v/>
      </c>
      <c r="E727" s="70" t="str">
        <f t="shared" si="115"/>
        <v/>
      </c>
      <c r="F727" s="258" t="str">
        <f>IF(査定表!E710=0,"",査定表!E710)</f>
        <v/>
      </c>
      <c r="G727" s="69" t="str">
        <f t="shared" si="113"/>
        <v/>
      </c>
      <c r="J727" s="69" t="str">
        <f t="shared" si="114"/>
        <v/>
      </c>
      <c r="L727" s="96"/>
    </row>
    <row r="728" spans="2:12" hidden="1" x14ac:dyDescent="0.2">
      <c r="B728" s="85" t="str">
        <f>+IF(査定表!A711=0,"",査定表!A711)</f>
        <v/>
      </c>
      <c r="C728" s="69" t="str">
        <f t="shared" si="111"/>
        <v/>
      </c>
      <c r="D728" s="70" t="str">
        <f t="shared" si="112"/>
        <v/>
      </c>
      <c r="E728" s="70" t="str">
        <f t="shared" si="115"/>
        <v/>
      </c>
      <c r="F728" s="258" t="str">
        <f>IF(査定表!E711=0,"",査定表!E711)</f>
        <v/>
      </c>
      <c r="G728" s="69" t="str">
        <f t="shared" si="113"/>
        <v/>
      </c>
      <c r="J728" s="69" t="str">
        <f t="shared" si="114"/>
        <v/>
      </c>
      <c r="L728" s="96"/>
    </row>
    <row r="729" spans="2:12" hidden="1" x14ac:dyDescent="0.2">
      <c r="B729" s="85" t="str">
        <f>+IF(査定表!A712=0,"",査定表!A712)</f>
        <v/>
      </c>
      <c r="C729" s="69" t="str">
        <f t="shared" si="111"/>
        <v/>
      </c>
      <c r="D729" s="70" t="str">
        <f t="shared" si="112"/>
        <v/>
      </c>
      <c r="E729" s="70" t="str">
        <f t="shared" si="115"/>
        <v/>
      </c>
      <c r="F729" s="258" t="str">
        <f>IF(査定表!E712=0,"",査定表!E712)</f>
        <v/>
      </c>
      <c r="G729" s="69" t="str">
        <f t="shared" si="113"/>
        <v/>
      </c>
      <c r="J729" s="69" t="str">
        <f t="shared" si="114"/>
        <v/>
      </c>
      <c r="L729" s="96"/>
    </row>
    <row r="730" spans="2:12" hidden="1" x14ac:dyDescent="0.2">
      <c r="B730" s="85" t="str">
        <f>+IF(査定表!A713=0,"",査定表!A713)</f>
        <v/>
      </c>
      <c r="C730" s="69" t="str">
        <f t="shared" si="111"/>
        <v/>
      </c>
      <c r="D730" s="70" t="str">
        <f t="shared" si="112"/>
        <v/>
      </c>
      <c r="E730" s="70" t="str">
        <f t="shared" si="115"/>
        <v/>
      </c>
      <c r="F730" s="258" t="str">
        <f>IF(査定表!E713=0,"",査定表!E713)</f>
        <v/>
      </c>
      <c r="G730" s="69" t="str">
        <f t="shared" si="113"/>
        <v/>
      </c>
      <c r="J730" s="69" t="str">
        <f t="shared" si="114"/>
        <v/>
      </c>
      <c r="L730" s="96"/>
    </row>
    <row r="731" spans="2:12" hidden="1" x14ac:dyDescent="0.2">
      <c r="B731" s="85" t="str">
        <f>+IF(査定表!A714=0,"",査定表!A714)</f>
        <v/>
      </c>
      <c r="C731" s="69" t="str">
        <f t="shared" si="111"/>
        <v/>
      </c>
      <c r="D731" s="70" t="str">
        <f t="shared" si="112"/>
        <v/>
      </c>
      <c r="E731" s="70" t="str">
        <f t="shared" si="115"/>
        <v/>
      </c>
      <c r="F731" s="258" t="str">
        <f>IF(査定表!E714=0,"",査定表!E714)</f>
        <v/>
      </c>
      <c r="G731" s="69" t="str">
        <f t="shared" si="113"/>
        <v/>
      </c>
      <c r="J731" s="69" t="str">
        <f t="shared" si="114"/>
        <v/>
      </c>
      <c r="L731" s="96"/>
    </row>
    <row r="732" spans="2:12" hidden="1" x14ac:dyDescent="0.2">
      <c r="B732" s="85" t="str">
        <f>+IF(査定表!A715=0,"",査定表!A715)</f>
        <v/>
      </c>
      <c r="C732" s="69" t="str">
        <f t="shared" si="111"/>
        <v/>
      </c>
      <c r="D732" s="70" t="str">
        <f t="shared" si="112"/>
        <v/>
      </c>
      <c r="E732" s="70" t="str">
        <f t="shared" si="115"/>
        <v/>
      </c>
      <c r="F732" s="258" t="str">
        <f>IF(査定表!E715=0,"",査定表!E715)</f>
        <v/>
      </c>
      <c r="G732" s="69" t="str">
        <f t="shared" si="113"/>
        <v/>
      </c>
      <c r="J732" s="69" t="str">
        <f t="shared" si="114"/>
        <v/>
      </c>
      <c r="L732" s="96"/>
    </row>
    <row r="733" spans="2:12" hidden="1" x14ac:dyDescent="0.2">
      <c r="B733" s="85" t="str">
        <f>+IF(査定表!A720=0,"",査定表!A720)</f>
        <v/>
      </c>
      <c r="C733" s="69" t="str">
        <f t="shared" si="111"/>
        <v/>
      </c>
      <c r="D733" s="70" t="str">
        <f t="shared" si="112"/>
        <v/>
      </c>
      <c r="E733" s="70" t="str">
        <f t="shared" si="115"/>
        <v/>
      </c>
      <c r="F733" s="258" t="str">
        <f>IF(査定表!E716=0,"",査定表!E716)</f>
        <v/>
      </c>
      <c r="G733" s="69" t="str">
        <f t="shared" si="113"/>
        <v/>
      </c>
      <c r="J733" s="69" t="str">
        <f t="shared" si="114"/>
        <v/>
      </c>
      <c r="L733" s="96"/>
    </row>
    <row r="734" spans="2:12" hidden="1" x14ac:dyDescent="0.2">
      <c r="B734" s="85" t="str">
        <f>+IF(査定表!A721=0,"",査定表!A721)</f>
        <v/>
      </c>
      <c r="C734" s="69" t="str">
        <f t="shared" si="111"/>
        <v/>
      </c>
      <c r="D734" s="70" t="str">
        <f t="shared" si="112"/>
        <v/>
      </c>
      <c r="E734" s="70" t="str">
        <f t="shared" si="115"/>
        <v/>
      </c>
      <c r="F734" s="258" t="str">
        <f>IF(査定表!E717=0,"",査定表!E717)</f>
        <v/>
      </c>
      <c r="G734" s="69" t="str">
        <f t="shared" si="113"/>
        <v/>
      </c>
      <c r="J734" s="69" t="str">
        <f t="shared" si="114"/>
        <v/>
      </c>
      <c r="L734" s="96"/>
    </row>
    <row r="735" spans="2:12" hidden="1" x14ac:dyDescent="0.2">
      <c r="B735" s="84" t="s">
        <v>85</v>
      </c>
      <c r="C735" s="69" t="str">
        <f t="shared" si="111"/>
        <v/>
      </c>
      <c r="D735" s="70" t="str">
        <f t="shared" si="112"/>
        <v/>
      </c>
      <c r="E735" s="70"/>
      <c r="F735" s="259">
        <f>SUM(F699:F734)</f>
        <v>0</v>
      </c>
      <c r="G735" s="69"/>
      <c r="J735" s="69"/>
      <c r="L735" s="96"/>
    </row>
    <row r="736" spans="2:12" hidden="1" x14ac:dyDescent="0.2">
      <c r="B736" s="83" t="s">
        <v>83</v>
      </c>
      <c r="C736" s="69"/>
      <c r="D736" s="70" t="str">
        <f t="shared" si="112"/>
        <v>1</v>
      </c>
      <c r="E736" s="70" t="str">
        <f>IF(F736="","","式")</f>
        <v>式</v>
      </c>
      <c r="F736" s="258">
        <f>INT(F735*入力表!$D$1953)</f>
        <v>0</v>
      </c>
      <c r="G736" s="69"/>
      <c r="J736" s="69"/>
      <c r="L736" s="96"/>
    </row>
    <row r="737" spans="2:12" hidden="1" x14ac:dyDescent="0.2">
      <c r="B737" s="83" t="s">
        <v>18</v>
      </c>
      <c r="C737" s="69" t="str">
        <f t="shared" ref="C737" si="116">IF(D737="","","図面・仕様書どおり")</f>
        <v/>
      </c>
      <c r="D737" s="70" t="str">
        <f t="shared" si="112"/>
        <v/>
      </c>
      <c r="E737" s="70"/>
      <c r="F737" s="258">
        <f>+SUM(F735:F736)</f>
        <v>0</v>
      </c>
      <c r="G737" s="69"/>
      <c r="J737" s="69"/>
      <c r="L737" s="96"/>
    </row>
    <row r="738" spans="2:12" hidden="1" x14ac:dyDescent="0.2">
      <c r="B738" s="83"/>
      <c r="C738" s="69"/>
      <c r="D738" s="70"/>
      <c r="E738" s="70"/>
      <c r="F738" s="258"/>
      <c r="G738" s="69"/>
      <c r="J738" s="69"/>
      <c r="L738" s="96"/>
    </row>
    <row r="739" spans="2:12" hidden="1" x14ac:dyDescent="0.2">
      <c r="B739" s="83"/>
      <c r="C739" s="69"/>
      <c r="D739" s="70"/>
      <c r="E739" s="70"/>
      <c r="F739" s="258"/>
      <c r="G739" s="69"/>
      <c r="J739" s="69"/>
      <c r="L739" s="96"/>
    </row>
    <row r="740" spans="2:12" hidden="1" x14ac:dyDescent="0.2">
      <c r="B740" s="85" t="str">
        <f>+IF(査定表!A723=0,"",査定表!A723)</f>
        <v/>
      </c>
      <c r="C740" s="69" t="str">
        <f t="shared" ref="C740:C777" si="117">IF(D740="","","図面・仕様書どおり")</f>
        <v/>
      </c>
      <c r="D740" s="70" t="str">
        <f t="shared" ref="D740:D779" si="118">IF(E740="","","1")</f>
        <v/>
      </c>
      <c r="E740" s="70" t="str">
        <f>IF(F740="","","式")</f>
        <v/>
      </c>
      <c r="F740" s="258" t="str">
        <f>IF(査定表!E723=0,"",査定表!E723)</f>
        <v/>
      </c>
      <c r="G740" s="69" t="str">
        <f t="shared" ref="G740:G776" si="119">IF(C740="","","諸経費共")</f>
        <v/>
      </c>
      <c r="J740" s="69" t="str">
        <f t="shared" ref="J740:J776" si="120">IF(F740="","","諸経費共")</f>
        <v/>
      </c>
      <c r="L740" s="96"/>
    </row>
    <row r="741" spans="2:12" hidden="1" x14ac:dyDescent="0.2">
      <c r="B741" s="85" t="str">
        <f>+IF(査定表!A724=0,"",査定表!A724)</f>
        <v/>
      </c>
      <c r="C741" s="69" t="str">
        <f t="shared" si="117"/>
        <v/>
      </c>
      <c r="D741" s="70" t="str">
        <f t="shared" si="118"/>
        <v/>
      </c>
      <c r="E741" s="70" t="str">
        <f t="shared" ref="E741:E776" si="121">IF(F741="","","式")</f>
        <v/>
      </c>
      <c r="F741" s="258" t="str">
        <f>IF(査定表!E724=0,"",査定表!E724)</f>
        <v/>
      </c>
      <c r="G741" s="69" t="str">
        <f t="shared" si="119"/>
        <v/>
      </c>
      <c r="J741" s="69" t="str">
        <f t="shared" si="120"/>
        <v/>
      </c>
      <c r="L741" s="96"/>
    </row>
    <row r="742" spans="2:12" hidden="1" x14ac:dyDescent="0.2">
      <c r="B742" s="85" t="str">
        <f>+IF(査定表!A725=0,"",査定表!A725)</f>
        <v/>
      </c>
      <c r="C742" s="69" t="str">
        <f t="shared" si="117"/>
        <v/>
      </c>
      <c r="D742" s="70" t="str">
        <f t="shared" si="118"/>
        <v/>
      </c>
      <c r="E742" s="70" t="str">
        <f t="shared" si="121"/>
        <v/>
      </c>
      <c r="F742" s="258" t="str">
        <f>IF(査定表!E725=0,"",査定表!E725)</f>
        <v/>
      </c>
      <c r="G742" s="69" t="str">
        <f t="shared" si="119"/>
        <v/>
      </c>
      <c r="J742" s="69" t="str">
        <f t="shared" si="120"/>
        <v/>
      </c>
      <c r="L742" s="96"/>
    </row>
    <row r="743" spans="2:12" hidden="1" x14ac:dyDescent="0.2">
      <c r="B743" s="85" t="str">
        <f>+IF(査定表!A726=0,"",査定表!A726)</f>
        <v/>
      </c>
      <c r="C743" s="69" t="str">
        <f t="shared" si="117"/>
        <v/>
      </c>
      <c r="D743" s="70" t="str">
        <f t="shared" si="118"/>
        <v/>
      </c>
      <c r="E743" s="70" t="str">
        <f t="shared" si="121"/>
        <v/>
      </c>
      <c r="F743" s="258" t="str">
        <f>IF(査定表!E726=0,"",査定表!E726)</f>
        <v/>
      </c>
      <c r="G743" s="69" t="str">
        <f t="shared" si="119"/>
        <v/>
      </c>
      <c r="J743" s="69" t="str">
        <f t="shared" si="120"/>
        <v/>
      </c>
      <c r="L743" s="96"/>
    </row>
    <row r="744" spans="2:12" hidden="1" x14ac:dyDescent="0.2">
      <c r="B744" s="85" t="str">
        <f>+IF(査定表!A727=0,"",査定表!A727)</f>
        <v/>
      </c>
      <c r="C744" s="69" t="str">
        <f t="shared" si="117"/>
        <v/>
      </c>
      <c r="D744" s="70" t="str">
        <f t="shared" si="118"/>
        <v/>
      </c>
      <c r="E744" s="70" t="str">
        <f t="shared" si="121"/>
        <v/>
      </c>
      <c r="F744" s="258" t="str">
        <f>IF(査定表!E727=0,"",査定表!E727)</f>
        <v/>
      </c>
      <c r="G744" s="69" t="str">
        <f t="shared" si="119"/>
        <v/>
      </c>
      <c r="J744" s="69" t="str">
        <f t="shared" si="120"/>
        <v/>
      </c>
      <c r="L744" s="96"/>
    </row>
    <row r="745" spans="2:12" hidden="1" x14ac:dyDescent="0.2">
      <c r="B745" s="85" t="str">
        <f>+IF(査定表!A728=0,"",査定表!A728)</f>
        <v/>
      </c>
      <c r="C745" s="69" t="str">
        <f t="shared" si="117"/>
        <v/>
      </c>
      <c r="D745" s="70" t="str">
        <f t="shared" si="118"/>
        <v/>
      </c>
      <c r="E745" s="70" t="str">
        <f t="shared" si="121"/>
        <v/>
      </c>
      <c r="F745" s="258" t="str">
        <f>IF(査定表!E728=0,"",査定表!E728)</f>
        <v/>
      </c>
      <c r="G745" s="69" t="str">
        <f t="shared" si="119"/>
        <v/>
      </c>
      <c r="J745" s="69" t="str">
        <f t="shared" si="120"/>
        <v/>
      </c>
      <c r="L745" s="96"/>
    </row>
    <row r="746" spans="2:12" hidden="1" x14ac:dyDescent="0.2">
      <c r="B746" s="85" t="str">
        <f>+IF(査定表!A729=0,"",査定表!A729)</f>
        <v/>
      </c>
      <c r="C746" s="69" t="str">
        <f t="shared" si="117"/>
        <v/>
      </c>
      <c r="D746" s="70" t="str">
        <f t="shared" si="118"/>
        <v/>
      </c>
      <c r="E746" s="70" t="str">
        <f t="shared" si="121"/>
        <v/>
      </c>
      <c r="F746" s="258" t="str">
        <f>IF(査定表!E729=0,"",査定表!E729)</f>
        <v/>
      </c>
      <c r="G746" s="69" t="str">
        <f t="shared" si="119"/>
        <v/>
      </c>
      <c r="J746" s="69" t="str">
        <f t="shared" si="120"/>
        <v/>
      </c>
      <c r="L746" s="96"/>
    </row>
    <row r="747" spans="2:12" hidden="1" x14ac:dyDescent="0.2">
      <c r="B747" s="85" t="str">
        <f>+IF(査定表!A730=0,"",査定表!A730)</f>
        <v/>
      </c>
      <c r="C747" s="69" t="str">
        <f t="shared" si="117"/>
        <v/>
      </c>
      <c r="D747" s="70" t="str">
        <f t="shared" si="118"/>
        <v/>
      </c>
      <c r="E747" s="70" t="str">
        <f t="shared" si="121"/>
        <v/>
      </c>
      <c r="F747" s="258" t="str">
        <f>IF(査定表!E730=0,"",査定表!E730)</f>
        <v/>
      </c>
      <c r="G747" s="69" t="str">
        <f t="shared" si="119"/>
        <v/>
      </c>
      <c r="J747" s="69" t="str">
        <f t="shared" si="120"/>
        <v/>
      </c>
      <c r="L747" s="96"/>
    </row>
    <row r="748" spans="2:12" hidden="1" x14ac:dyDescent="0.2">
      <c r="B748" s="85" t="str">
        <f>+IF(査定表!A731=0,"",査定表!A731)</f>
        <v/>
      </c>
      <c r="C748" s="69" t="str">
        <f t="shared" si="117"/>
        <v/>
      </c>
      <c r="D748" s="70" t="str">
        <f t="shared" si="118"/>
        <v/>
      </c>
      <c r="E748" s="70" t="str">
        <f t="shared" si="121"/>
        <v/>
      </c>
      <c r="F748" s="258" t="str">
        <f>IF(査定表!E731=0,"",査定表!E731)</f>
        <v/>
      </c>
      <c r="G748" s="69" t="str">
        <f t="shared" si="119"/>
        <v/>
      </c>
      <c r="J748" s="69" t="str">
        <f t="shared" si="120"/>
        <v/>
      </c>
      <c r="L748" s="96"/>
    </row>
    <row r="749" spans="2:12" hidden="1" x14ac:dyDescent="0.2">
      <c r="B749" s="85" t="str">
        <f>+IF(査定表!A732=0,"",査定表!A732)</f>
        <v/>
      </c>
      <c r="C749" s="69" t="str">
        <f t="shared" si="117"/>
        <v/>
      </c>
      <c r="D749" s="70" t="str">
        <f t="shared" si="118"/>
        <v/>
      </c>
      <c r="E749" s="70" t="str">
        <f t="shared" si="121"/>
        <v/>
      </c>
      <c r="F749" s="258" t="str">
        <f>IF(査定表!E732=0,"",査定表!E732)</f>
        <v/>
      </c>
      <c r="G749" s="69" t="str">
        <f t="shared" si="119"/>
        <v/>
      </c>
      <c r="J749" s="69" t="str">
        <f t="shared" si="120"/>
        <v/>
      </c>
      <c r="L749" s="96"/>
    </row>
    <row r="750" spans="2:12" hidden="1" x14ac:dyDescent="0.2">
      <c r="B750" s="85" t="str">
        <f>+IF(査定表!A733=0,"",査定表!A733)</f>
        <v/>
      </c>
      <c r="C750" s="69" t="str">
        <f t="shared" si="117"/>
        <v/>
      </c>
      <c r="D750" s="70" t="str">
        <f t="shared" si="118"/>
        <v/>
      </c>
      <c r="E750" s="70" t="str">
        <f t="shared" si="121"/>
        <v/>
      </c>
      <c r="F750" s="258" t="str">
        <f>IF(査定表!E733=0,"",査定表!E733)</f>
        <v/>
      </c>
      <c r="G750" s="69" t="str">
        <f t="shared" si="119"/>
        <v/>
      </c>
      <c r="J750" s="69" t="str">
        <f t="shared" si="120"/>
        <v/>
      </c>
      <c r="L750" s="96"/>
    </row>
    <row r="751" spans="2:12" hidden="1" x14ac:dyDescent="0.2">
      <c r="B751" s="85" t="str">
        <f>+IF(査定表!A734=0,"",査定表!A734)</f>
        <v/>
      </c>
      <c r="C751" s="69" t="str">
        <f t="shared" si="117"/>
        <v/>
      </c>
      <c r="D751" s="70" t="str">
        <f t="shared" si="118"/>
        <v/>
      </c>
      <c r="E751" s="70" t="str">
        <f t="shared" si="121"/>
        <v/>
      </c>
      <c r="F751" s="258" t="str">
        <f>IF(査定表!E734=0,"",査定表!E734)</f>
        <v/>
      </c>
      <c r="G751" s="69" t="str">
        <f t="shared" si="119"/>
        <v/>
      </c>
      <c r="J751" s="69" t="str">
        <f t="shared" si="120"/>
        <v/>
      </c>
      <c r="L751" s="96"/>
    </row>
    <row r="752" spans="2:12" hidden="1" x14ac:dyDescent="0.2">
      <c r="B752" s="85" t="str">
        <f>+IF(査定表!A735=0,"",査定表!A735)</f>
        <v/>
      </c>
      <c r="C752" s="69" t="str">
        <f t="shared" si="117"/>
        <v/>
      </c>
      <c r="D752" s="70" t="str">
        <f t="shared" si="118"/>
        <v/>
      </c>
      <c r="E752" s="70" t="str">
        <f t="shared" si="121"/>
        <v/>
      </c>
      <c r="F752" s="258" t="str">
        <f>IF(査定表!E735=0,"",査定表!E735)</f>
        <v/>
      </c>
      <c r="G752" s="69" t="str">
        <f t="shared" si="119"/>
        <v/>
      </c>
      <c r="J752" s="69" t="str">
        <f t="shared" si="120"/>
        <v/>
      </c>
      <c r="L752" s="96"/>
    </row>
    <row r="753" spans="2:12" hidden="1" x14ac:dyDescent="0.2">
      <c r="B753" s="85" t="str">
        <f>+IF(査定表!A736=0,"",査定表!A736)</f>
        <v/>
      </c>
      <c r="C753" s="69" t="str">
        <f t="shared" si="117"/>
        <v/>
      </c>
      <c r="D753" s="70" t="str">
        <f t="shared" si="118"/>
        <v/>
      </c>
      <c r="E753" s="70" t="str">
        <f t="shared" si="121"/>
        <v/>
      </c>
      <c r="F753" s="258" t="str">
        <f>IF(査定表!E736=0,"",査定表!E736)</f>
        <v/>
      </c>
      <c r="G753" s="69" t="str">
        <f t="shared" si="119"/>
        <v/>
      </c>
      <c r="J753" s="69" t="str">
        <f t="shared" si="120"/>
        <v/>
      </c>
      <c r="L753" s="96"/>
    </row>
    <row r="754" spans="2:12" hidden="1" x14ac:dyDescent="0.2">
      <c r="B754" s="85" t="str">
        <f>+IF(査定表!A737=0,"",査定表!A737)</f>
        <v/>
      </c>
      <c r="C754" s="69" t="str">
        <f t="shared" si="117"/>
        <v/>
      </c>
      <c r="D754" s="70" t="str">
        <f t="shared" si="118"/>
        <v/>
      </c>
      <c r="E754" s="70" t="str">
        <f t="shared" si="121"/>
        <v/>
      </c>
      <c r="F754" s="258" t="str">
        <f>IF(査定表!E737=0,"",査定表!E737)</f>
        <v/>
      </c>
      <c r="G754" s="69" t="str">
        <f t="shared" si="119"/>
        <v/>
      </c>
      <c r="J754" s="69" t="str">
        <f t="shared" si="120"/>
        <v/>
      </c>
      <c r="L754" s="96"/>
    </row>
    <row r="755" spans="2:12" hidden="1" x14ac:dyDescent="0.2">
      <c r="B755" s="85" t="str">
        <f>+IF(査定表!A738=0,"",査定表!A738)</f>
        <v/>
      </c>
      <c r="C755" s="69" t="str">
        <f t="shared" si="117"/>
        <v/>
      </c>
      <c r="D755" s="70" t="str">
        <f t="shared" si="118"/>
        <v/>
      </c>
      <c r="E755" s="70" t="str">
        <f t="shared" si="121"/>
        <v/>
      </c>
      <c r="F755" s="258" t="str">
        <f>IF(査定表!E738=0,"",査定表!E738)</f>
        <v/>
      </c>
      <c r="G755" s="69" t="str">
        <f t="shared" si="119"/>
        <v/>
      </c>
      <c r="J755" s="69" t="str">
        <f t="shared" si="120"/>
        <v/>
      </c>
      <c r="L755" s="96"/>
    </row>
    <row r="756" spans="2:12" hidden="1" x14ac:dyDescent="0.2">
      <c r="B756" s="85" t="str">
        <f>+IF(査定表!A739=0,"",査定表!A739)</f>
        <v/>
      </c>
      <c r="C756" s="69" t="str">
        <f t="shared" si="117"/>
        <v/>
      </c>
      <c r="D756" s="70" t="str">
        <f t="shared" si="118"/>
        <v/>
      </c>
      <c r="E756" s="70" t="str">
        <f t="shared" si="121"/>
        <v/>
      </c>
      <c r="F756" s="258" t="str">
        <f>IF(査定表!E739=0,"",査定表!E739)</f>
        <v/>
      </c>
      <c r="G756" s="69" t="str">
        <f t="shared" si="119"/>
        <v/>
      </c>
      <c r="J756" s="69" t="str">
        <f t="shared" si="120"/>
        <v/>
      </c>
      <c r="L756" s="96"/>
    </row>
    <row r="757" spans="2:12" hidden="1" x14ac:dyDescent="0.2">
      <c r="B757" s="85" t="str">
        <f>+IF(査定表!A740=0,"",査定表!A740)</f>
        <v/>
      </c>
      <c r="C757" s="69" t="str">
        <f t="shared" si="117"/>
        <v/>
      </c>
      <c r="D757" s="70" t="str">
        <f t="shared" si="118"/>
        <v/>
      </c>
      <c r="E757" s="70" t="str">
        <f t="shared" si="121"/>
        <v/>
      </c>
      <c r="F757" s="258" t="str">
        <f>IF(査定表!E740=0,"",査定表!E740)</f>
        <v/>
      </c>
      <c r="G757" s="69" t="str">
        <f t="shared" si="119"/>
        <v/>
      </c>
      <c r="J757" s="69" t="str">
        <f t="shared" si="120"/>
        <v/>
      </c>
      <c r="L757" s="96"/>
    </row>
    <row r="758" spans="2:12" hidden="1" x14ac:dyDescent="0.2">
      <c r="B758" s="85" t="str">
        <f>+IF(査定表!A741=0,"",査定表!A741)</f>
        <v/>
      </c>
      <c r="C758" s="69" t="str">
        <f t="shared" si="117"/>
        <v/>
      </c>
      <c r="D758" s="70" t="str">
        <f t="shared" si="118"/>
        <v/>
      </c>
      <c r="E758" s="70" t="str">
        <f t="shared" si="121"/>
        <v/>
      </c>
      <c r="F758" s="258" t="str">
        <f>IF(査定表!E741=0,"",査定表!E741)</f>
        <v/>
      </c>
      <c r="G758" s="69" t="str">
        <f t="shared" si="119"/>
        <v/>
      </c>
      <c r="J758" s="69" t="str">
        <f t="shared" si="120"/>
        <v/>
      </c>
      <c r="L758" s="96"/>
    </row>
    <row r="759" spans="2:12" hidden="1" x14ac:dyDescent="0.2">
      <c r="B759" s="85" t="str">
        <f>+IF(査定表!A742=0,"",査定表!A742)</f>
        <v/>
      </c>
      <c r="C759" s="69" t="str">
        <f t="shared" si="117"/>
        <v/>
      </c>
      <c r="D759" s="70" t="str">
        <f t="shared" si="118"/>
        <v/>
      </c>
      <c r="E759" s="70" t="str">
        <f t="shared" si="121"/>
        <v/>
      </c>
      <c r="F759" s="258" t="str">
        <f>IF(査定表!E742=0,"",査定表!E742)</f>
        <v/>
      </c>
      <c r="G759" s="69" t="str">
        <f t="shared" si="119"/>
        <v/>
      </c>
      <c r="J759" s="69" t="str">
        <f t="shared" si="120"/>
        <v/>
      </c>
      <c r="L759" s="96"/>
    </row>
    <row r="760" spans="2:12" hidden="1" x14ac:dyDescent="0.2">
      <c r="B760" s="85" t="str">
        <f>+IF(査定表!A743=0,"",査定表!A743)</f>
        <v/>
      </c>
      <c r="C760" s="69" t="str">
        <f t="shared" si="117"/>
        <v/>
      </c>
      <c r="D760" s="70" t="str">
        <f t="shared" si="118"/>
        <v/>
      </c>
      <c r="E760" s="70" t="str">
        <f t="shared" si="121"/>
        <v/>
      </c>
      <c r="F760" s="258" t="str">
        <f>IF(査定表!E743=0,"",査定表!E743)</f>
        <v/>
      </c>
      <c r="G760" s="69" t="str">
        <f t="shared" si="119"/>
        <v/>
      </c>
      <c r="J760" s="69" t="str">
        <f t="shared" si="120"/>
        <v/>
      </c>
      <c r="L760" s="96"/>
    </row>
    <row r="761" spans="2:12" hidden="1" x14ac:dyDescent="0.2">
      <c r="B761" s="85" t="str">
        <f>+IF(査定表!A744=0,"",査定表!A744)</f>
        <v/>
      </c>
      <c r="C761" s="69" t="str">
        <f t="shared" si="117"/>
        <v/>
      </c>
      <c r="D761" s="70" t="str">
        <f t="shared" si="118"/>
        <v/>
      </c>
      <c r="E761" s="70" t="str">
        <f t="shared" si="121"/>
        <v/>
      </c>
      <c r="F761" s="258" t="str">
        <f>IF(査定表!E744=0,"",査定表!E744)</f>
        <v/>
      </c>
      <c r="G761" s="69" t="str">
        <f t="shared" si="119"/>
        <v/>
      </c>
      <c r="J761" s="69" t="str">
        <f t="shared" si="120"/>
        <v/>
      </c>
      <c r="L761" s="96"/>
    </row>
    <row r="762" spans="2:12" hidden="1" x14ac:dyDescent="0.2">
      <c r="B762" s="85" t="str">
        <f>+IF(査定表!A745=0,"",査定表!A745)</f>
        <v/>
      </c>
      <c r="C762" s="69" t="str">
        <f t="shared" si="117"/>
        <v/>
      </c>
      <c r="D762" s="70" t="str">
        <f t="shared" si="118"/>
        <v/>
      </c>
      <c r="E762" s="70" t="str">
        <f t="shared" si="121"/>
        <v/>
      </c>
      <c r="F762" s="258" t="str">
        <f>IF(査定表!E745=0,"",査定表!E745)</f>
        <v/>
      </c>
      <c r="G762" s="69" t="str">
        <f t="shared" si="119"/>
        <v/>
      </c>
      <c r="J762" s="69" t="str">
        <f t="shared" si="120"/>
        <v/>
      </c>
      <c r="L762" s="96"/>
    </row>
    <row r="763" spans="2:12" hidden="1" x14ac:dyDescent="0.2">
      <c r="B763" s="85" t="str">
        <f>+IF(査定表!A746=0,"",査定表!A746)</f>
        <v/>
      </c>
      <c r="C763" s="69" t="str">
        <f t="shared" si="117"/>
        <v/>
      </c>
      <c r="D763" s="70" t="str">
        <f t="shared" si="118"/>
        <v/>
      </c>
      <c r="E763" s="70" t="str">
        <f t="shared" si="121"/>
        <v/>
      </c>
      <c r="F763" s="258" t="str">
        <f>IF(査定表!E746=0,"",査定表!E746)</f>
        <v/>
      </c>
      <c r="G763" s="69" t="str">
        <f t="shared" si="119"/>
        <v/>
      </c>
      <c r="J763" s="69" t="str">
        <f t="shared" si="120"/>
        <v/>
      </c>
      <c r="L763" s="96"/>
    </row>
    <row r="764" spans="2:12" hidden="1" x14ac:dyDescent="0.2">
      <c r="B764" s="85" t="str">
        <f>+IF(査定表!A747=0,"",査定表!A747)</f>
        <v/>
      </c>
      <c r="C764" s="69" t="str">
        <f t="shared" si="117"/>
        <v/>
      </c>
      <c r="D764" s="70" t="str">
        <f t="shared" si="118"/>
        <v/>
      </c>
      <c r="E764" s="70" t="str">
        <f t="shared" si="121"/>
        <v/>
      </c>
      <c r="F764" s="258" t="str">
        <f>IF(査定表!E747=0,"",査定表!E747)</f>
        <v/>
      </c>
      <c r="G764" s="69" t="str">
        <f t="shared" si="119"/>
        <v/>
      </c>
      <c r="J764" s="69" t="str">
        <f t="shared" si="120"/>
        <v/>
      </c>
      <c r="L764" s="96"/>
    </row>
    <row r="765" spans="2:12" hidden="1" x14ac:dyDescent="0.2">
      <c r="B765" s="85" t="str">
        <f>+IF(査定表!A748=0,"",査定表!A748)</f>
        <v/>
      </c>
      <c r="C765" s="69" t="str">
        <f t="shared" si="117"/>
        <v/>
      </c>
      <c r="D765" s="70" t="str">
        <f t="shared" si="118"/>
        <v/>
      </c>
      <c r="E765" s="70" t="str">
        <f t="shared" si="121"/>
        <v/>
      </c>
      <c r="F765" s="258" t="str">
        <f>IF(査定表!E748=0,"",査定表!E748)</f>
        <v/>
      </c>
      <c r="G765" s="69" t="str">
        <f t="shared" si="119"/>
        <v/>
      </c>
      <c r="J765" s="69" t="str">
        <f t="shared" si="120"/>
        <v/>
      </c>
      <c r="L765" s="96"/>
    </row>
    <row r="766" spans="2:12" hidden="1" x14ac:dyDescent="0.2">
      <c r="B766" s="85" t="str">
        <f>+IF(査定表!A749=0,"",査定表!A749)</f>
        <v/>
      </c>
      <c r="C766" s="69" t="str">
        <f t="shared" si="117"/>
        <v/>
      </c>
      <c r="D766" s="70" t="str">
        <f t="shared" si="118"/>
        <v/>
      </c>
      <c r="E766" s="70" t="str">
        <f t="shared" si="121"/>
        <v/>
      </c>
      <c r="F766" s="258" t="str">
        <f>IF(査定表!E749=0,"",査定表!E749)</f>
        <v/>
      </c>
      <c r="G766" s="69" t="str">
        <f t="shared" si="119"/>
        <v/>
      </c>
      <c r="J766" s="69" t="str">
        <f t="shared" si="120"/>
        <v/>
      </c>
      <c r="L766" s="96"/>
    </row>
    <row r="767" spans="2:12" hidden="1" x14ac:dyDescent="0.2">
      <c r="B767" s="85" t="str">
        <f>+IF(査定表!A750=0,"",査定表!A750)</f>
        <v/>
      </c>
      <c r="C767" s="69" t="str">
        <f t="shared" si="117"/>
        <v/>
      </c>
      <c r="D767" s="70" t="str">
        <f t="shared" si="118"/>
        <v/>
      </c>
      <c r="E767" s="70" t="str">
        <f t="shared" si="121"/>
        <v/>
      </c>
      <c r="F767" s="258" t="str">
        <f>IF(査定表!E750=0,"",査定表!E750)</f>
        <v/>
      </c>
      <c r="G767" s="69" t="str">
        <f t="shared" si="119"/>
        <v/>
      </c>
      <c r="J767" s="69" t="str">
        <f t="shared" si="120"/>
        <v/>
      </c>
      <c r="L767" s="96"/>
    </row>
    <row r="768" spans="2:12" hidden="1" x14ac:dyDescent="0.2">
      <c r="B768" s="85" t="str">
        <f>+IF(査定表!A751=0,"",査定表!A751)</f>
        <v/>
      </c>
      <c r="C768" s="69" t="str">
        <f t="shared" si="117"/>
        <v/>
      </c>
      <c r="D768" s="70" t="str">
        <f t="shared" si="118"/>
        <v/>
      </c>
      <c r="E768" s="70" t="str">
        <f t="shared" si="121"/>
        <v/>
      </c>
      <c r="F768" s="258" t="str">
        <f>IF(査定表!E751=0,"",査定表!E751)</f>
        <v/>
      </c>
      <c r="G768" s="69" t="str">
        <f t="shared" si="119"/>
        <v/>
      </c>
      <c r="J768" s="69" t="str">
        <f t="shared" si="120"/>
        <v/>
      </c>
      <c r="L768" s="96"/>
    </row>
    <row r="769" spans="2:12" hidden="1" x14ac:dyDescent="0.2">
      <c r="B769" s="85" t="str">
        <f>+IF(査定表!A752=0,"",査定表!A752)</f>
        <v/>
      </c>
      <c r="C769" s="69" t="str">
        <f t="shared" si="117"/>
        <v/>
      </c>
      <c r="D769" s="70" t="str">
        <f t="shared" si="118"/>
        <v/>
      </c>
      <c r="E769" s="70" t="str">
        <f t="shared" si="121"/>
        <v/>
      </c>
      <c r="F769" s="258" t="str">
        <f>IF(査定表!E752=0,"",査定表!E752)</f>
        <v/>
      </c>
      <c r="G769" s="69" t="str">
        <f t="shared" si="119"/>
        <v/>
      </c>
      <c r="J769" s="69" t="str">
        <f t="shared" si="120"/>
        <v/>
      </c>
      <c r="L769" s="96"/>
    </row>
    <row r="770" spans="2:12" hidden="1" x14ac:dyDescent="0.2">
      <c r="B770" s="85" t="str">
        <f>+IF(査定表!A753=0,"",査定表!A753)</f>
        <v/>
      </c>
      <c r="C770" s="69" t="str">
        <f t="shared" si="117"/>
        <v/>
      </c>
      <c r="D770" s="70" t="str">
        <f t="shared" si="118"/>
        <v/>
      </c>
      <c r="E770" s="70" t="str">
        <f t="shared" si="121"/>
        <v/>
      </c>
      <c r="F770" s="258" t="str">
        <f>IF(査定表!E753=0,"",査定表!E753)</f>
        <v/>
      </c>
      <c r="G770" s="69" t="str">
        <f t="shared" si="119"/>
        <v/>
      </c>
      <c r="J770" s="69" t="str">
        <f t="shared" si="120"/>
        <v/>
      </c>
      <c r="L770" s="96"/>
    </row>
    <row r="771" spans="2:12" hidden="1" x14ac:dyDescent="0.2">
      <c r="B771" s="85" t="str">
        <f>+IF(査定表!A754=0,"",査定表!A754)</f>
        <v/>
      </c>
      <c r="C771" s="69" t="str">
        <f t="shared" si="117"/>
        <v/>
      </c>
      <c r="D771" s="70" t="str">
        <f t="shared" si="118"/>
        <v/>
      </c>
      <c r="E771" s="70" t="str">
        <f t="shared" si="121"/>
        <v/>
      </c>
      <c r="F771" s="258" t="str">
        <f>IF(査定表!E754=0,"",査定表!E754)</f>
        <v/>
      </c>
      <c r="G771" s="69" t="str">
        <f t="shared" si="119"/>
        <v/>
      </c>
      <c r="J771" s="69" t="str">
        <f t="shared" si="120"/>
        <v/>
      </c>
      <c r="L771" s="96"/>
    </row>
    <row r="772" spans="2:12" hidden="1" x14ac:dyDescent="0.2">
      <c r="B772" s="85" t="str">
        <f>+IF(査定表!A755=0,"",査定表!A755)</f>
        <v/>
      </c>
      <c r="C772" s="69" t="str">
        <f t="shared" si="117"/>
        <v/>
      </c>
      <c r="D772" s="70" t="str">
        <f t="shared" si="118"/>
        <v/>
      </c>
      <c r="E772" s="70" t="str">
        <f t="shared" si="121"/>
        <v/>
      </c>
      <c r="F772" s="258" t="str">
        <f>IF(査定表!E755=0,"",査定表!E755)</f>
        <v/>
      </c>
      <c r="G772" s="69" t="str">
        <f t="shared" si="119"/>
        <v/>
      </c>
      <c r="J772" s="69" t="str">
        <f t="shared" si="120"/>
        <v/>
      </c>
      <c r="L772" s="96"/>
    </row>
    <row r="773" spans="2:12" hidden="1" x14ac:dyDescent="0.2">
      <c r="B773" s="85" t="str">
        <f>+IF(査定表!A756=0,"",査定表!A756)</f>
        <v/>
      </c>
      <c r="C773" s="69" t="str">
        <f t="shared" si="117"/>
        <v/>
      </c>
      <c r="D773" s="70" t="str">
        <f t="shared" si="118"/>
        <v/>
      </c>
      <c r="E773" s="70" t="str">
        <f t="shared" si="121"/>
        <v/>
      </c>
      <c r="F773" s="258" t="str">
        <f>IF(査定表!E756=0,"",査定表!E756)</f>
        <v/>
      </c>
      <c r="G773" s="69" t="str">
        <f t="shared" si="119"/>
        <v/>
      </c>
      <c r="J773" s="69" t="str">
        <f t="shared" si="120"/>
        <v/>
      </c>
      <c r="L773" s="96"/>
    </row>
    <row r="774" spans="2:12" hidden="1" x14ac:dyDescent="0.2">
      <c r="B774" s="85" t="str">
        <f>+IF(査定表!A757=0,"",査定表!A757)</f>
        <v/>
      </c>
      <c r="C774" s="69" t="str">
        <f t="shared" si="117"/>
        <v/>
      </c>
      <c r="D774" s="70" t="str">
        <f t="shared" si="118"/>
        <v/>
      </c>
      <c r="E774" s="70" t="str">
        <f t="shared" si="121"/>
        <v/>
      </c>
      <c r="F774" s="258" t="str">
        <f>IF(査定表!E757=0,"",査定表!E757)</f>
        <v/>
      </c>
      <c r="G774" s="69" t="str">
        <f t="shared" si="119"/>
        <v/>
      </c>
      <c r="J774" s="69" t="str">
        <f t="shared" si="120"/>
        <v/>
      </c>
      <c r="L774" s="96"/>
    </row>
    <row r="775" spans="2:12" hidden="1" x14ac:dyDescent="0.2">
      <c r="B775" s="85" t="str">
        <f>+IF(査定表!A762=0,"",査定表!A762)</f>
        <v/>
      </c>
      <c r="C775" s="69" t="str">
        <f t="shared" si="117"/>
        <v/>
      </c>
      <c r="D775" s="70" t="str">
        <f t="shared" si="118"/>
        <v/>
      </c>
      <c r="E775" s="70" t="str">
        <f t="shared" si="121"/>
        <v/>
      </c>
      <c r="F775" s="258" t="str">
        <f>IF(査定表!E758=0,"",査定表!E758)</f>
        <v/>
      </c>
      <c r="G775" s="69" t="str">
        <f t="shared" si="119"/>
        <v/>
      </c>
      <c r="J775" s="69" t="str">
        <f t="shared" si="120"/>
        <v/>
      </c>
      <c r="L775" s="96"/>
    </row>
    <row r="776" spans="2:12" hidden="1" x14ac:dyDescent="0.2">
      <c r="B776" s="85" t="str">
        <f>+IF(査定表!A763=0,"",査定表!A763)</f>
        <v/>
      </c>
      <c r="C776" s="69" t="str">
        <f t="shared" si="117"/>
        <v/>
      </c>
      <c r="D776" s="70" t="str">
        <f t="shared" si="118"/>
        <v/>
      </c>
      <c r="E776" s="70" t="str">
        <f t="shared" si="121"/>
        <v/>
      </c>
      <c r="F776" s="258" t="str">
        <f>IF(査定表!E759=0,"",査定表!E759)</f>
        <v/>
      </c>
      <c r="G776" s="69" t="str">
        <f t="shared" si="119"/>
        <v/>
      </c>
      <c r="J776" s="69" t="str">
        <f t="shared" si="120"/>
        <v/>
      </c>
      <c r="L776" s="96"/>
    </row>
    <row r="777" spans="2:12" hidden="1" x14ac:dyDescent="0.2">
      <c r="B777" s="84" t="s">
        <v>85</v>
      </c>
      <c r="C777" s="69" t="str">
        <f t="shared" si="117"/>
        <v/>
      </c>
      <c r="D777" s="70" t="str">
        <f t="shared" si="118"/>
        <v/>
      </c>
      <c r="E777" s="70"/>
      <c r="F777" s="259">
        <f>SUM(F741:F776)</f>
        <v>0</v>
      </c>
      <c r="G777" s="69"/>
      <c r="J777" s="69"/>
      <c r="L777" s="96"/>
    </row>
    <row r="778" spans="2:12" hidden="1" x14ac:dyDescent="0.2">
      <c r="B778" s="83" t="s">
        <v>83</v>
      </c>
      <c r="C778" s="69"/>
      <c r="D778" s="70" t="str">
        <f t="shared" si="118"/>
        <v>1</v>
      </c>
      <c r="E778" s="70" t="str">
        <f>IF(F778="","","式")</f>
        <v>式</v>
      </c>
      <c r="F778" s="258">
        <f>INT(F777*入力表!$D$1953)</f>
        <v>0</v>
      </c>
      <c r="G778" s="69"/>
      <c r="J778" s="69"/>
      <c r="L778" s="96"/>
    </row>
    <row r="779" spans="2:12" hidden="1" x14ac:dyDescent="0.2">
      <c r="B779" s="83" t="s">
        <v>18</v>
      </c>
      <c r="C779" s="69" t="str">
        <f t="shared" ref="C779" si="122">IF(D779="","","図面・仕様書どおり")</f>
        <v/>
      </c>
      <c r="D779" s="70" t="str">
        <f t="shared" si="118"/>
        <v/>
      </c>
      <c r="E779" s="70"/>
      <c r="F779" s="258">
        <f>+SUM(F777:F778)</f>
        <v>0</v>
      </c>
      <c r="G779" s="69"/>
      <c r="J779" s="69"/>
      <c r="L779" s="96"/>
    </row>
    <row r="780" spans="2:12" hidden="1" x14ac:dyDescent="0.2">
      <c r="B780" s="83"/>
      <c r="C780" s="69"/>
      <c r="D780" s="70"/>
      <c r="E780" s="70"/>
      <c r="F780" s="258"/>
      <c r="G780" s="69"/>
      <c r="J780" s="69"/>
      <c r="L780" s="96"/>
    </row>
    <row r="781" spans="2:12" hidden="1" x14ac:dyDescent="0.2">
      <c r="B781" s="83"/>
      <c r="C781" s="69"/>
      <c r="D781" s="70"/>
      <c r="E781" s="70"/>
      <c r="F781" s="258"/>
      <c r="G781" s="69"/>
      <c r="J781" s="69"/>
      <c r="L781" s="96"/>
    </row>
    <row r="782" spans="2:12" hidden="1" x14ac:dyDescent="0.2">
      <c r="B782" s="85" t="str">
        <f>+IF(査定表!A765=0,"",査定表!A765)</f>
        <v/>
      </c>
      <c r="C782" s="69" t="str">
        <f t="shared" ref="C782:C819" si="123">IF(D782="","","図面・仕様書どおり")</f>
        <v/>
      </c>
      <c r="D782" s="70" t="str">
        <f t="shared" ref="D782:D821" si="124">IF(E782="","","1")</f>
        <v/>
      </c>
      <c r="E782" s="70" t="str">
        <f>IF(F782="","","式")</f>
        <v/>
      </c>
      <c r="F782" s="258" t="str">
        <f>IF(査定表!E765=0,"",査定表!E765)</f>
        <v/>
      </c>
      <c r="G782" s="69" t="str">
        <f t="shared" ref="G782:G818" si="125">IF(C782="","","諸経費共")</f>
        <v/>
      </c>
      <c r="J782" s="69" t="str">
        <f t="shared" ref="J782:J818" si="126">IF(F782="","","諸経費共")</f>
        <v/>
      </c>
      <c r="L782" s="96"/>
    </row>
    <row r="783" spans="2:12" hidden="1" x14ac:dyDescent="0.2">
      <c r="B783" s="85" t="str">
        <f>+IF(査定表!A766=0,"",査定表!A766)</f>
        <v/>
      </c>
      <c r="C783" s="69" t="str">
        <f t="shared" si="123"/>
        <v/>
      </c>
      <c r="D783" s="70" t="str">
        <f t="shared" si="124"/>
        <v/>
      </c>
      <c r="E783" s="70" t="str">
        <f t="shared" ref="E783:E818" si="127">IF(F783="","","式")</f>
        <v/>
      </c>
      <c r="F783" s="258" t="str">
        <f>IF(査定表!E766=0,"",査定表!E766)</f>
        <v/>
      </c>
      <c r="G783" s="69" t="str">
        <f t="shared" si="125"/>
        <v/>
      </c>
      <c r="J783" s="69" t="str">
        <f t="shared" si="126"/>
        <v/>
      </c>
      <c r="L783" s="96"/>
    </row>
    <row r="784" spans="2:12" hidden="1" x14ac:dyDescent="0.2">
      <c r="B784" s="85" t="str">
        <f>+IF(査定表!A767=0,"",査定表!A767)</f>
        <v/>
      </c>
      <c r="C784" s="69" t="str">
        <f t="shared" si="123"/>
        <v/>
      </c>
      <c r="D784" s="70" t="str">
        <f t="shared" si="124"/>
        <v/>
      </c>
      <c r="E784" s="70" t="str">
        <f t="shared" si="127"/>
        <v/>
      </c>
      <c r="F784" s="258" t="str">
        <f>IF(査定表!E767=0,"",査定表!E767)</f>
        <v/>
      </c>
      <c r="G784" s="69" t="str">
        <f t="shared" si="125"/>
        <v/>
      </c>
      <c r="J784" s="69" t="str">
        <f t="shared" si="126"/>
        <v/>
      </c>
      <c r="L784" s="96"/>
    </row>
    <row r="785" spans="2:12" hidden="1" x14ac:dyDescent="0.2">
      <c r="B785" s="85" t="str">
        <f>+IF(査定表!A768=0,"",査定表!A768)</f>
        <v/>
      </c>
      <c r="C785" s="69" t="str">
        <f t="shared" si="123"/>
        <v/>
      </c>
      <c r="D785" s="70" t="str">
        <f t="shared" si="124"/>
        <v/>
      </c>
      <c r="E785" s="70" t="str">
        <f t="shared" si="127"/>
        <v/>
      </c>
      <c r="F785" s="258" t="str">
        <f>IF(査定表!E768=0,"",査定表!E768)</f>
        <v/>
      </c>
      <c r="G785" s="69" t="str">
        <f t="shared" si="125"/>
        <v/>
      </c>
      <c r="J785" s="69" t="str">
        <f t="shared" si="126"/>
        <v/>
      </c>
      <c r="L785" s="96"/>
    </row>
    <row r="786" spans="2:12" hidden="1" x14ac:dyDescent="0.2">
      <c r="B786" s="85" t="str">
        <f>+IF(査定表!A769=0,"",査定表!A769)</f>
        <v/>
      </c>
      <c r="C786" s="69" t="str">
        <f t="shared" si="123"/>
        <v/>
      </c>
      <c r="D786" s="70" t="str">
        <f t="shared" si="124"/>
        <v/>
      </c>
      <c r="E786" s="70" t="str">
        <f t="shared" si="127"/>
        <v/>
      </c>
      <c r="F786" s="258" t="str">
        <f>IF(査定表!E769=0,"",査定表!E769)</f>
        <v/>
      </c>
      <c r="G786" s="69" t="str">
        <f t="shared" si="125"/>
        <v/>
      </c>
      <c r="J786" s="69" t="str">
        <f t="shared" si="126"/>
        <v/>
      </c>
      <c r="L786" s="96"/>
    </row>
    <row r="787" spans="2:12" hidden="1" x14ac:dyDescent="0.2">
      <c r="B787" s="85" t="str">
        <f>+IF(査定表!A770=0,"",査定表!A770)</f>
        <v/>
      </c>
      <c r="C787" s="69" t="str">
        <f t="shared" si="123"/>
        <v/>
      </c>
      <c r="D787" s="70" t="str">
        <f t="shared" si="124"/>
        <v/>
      </c>
      <c r="E787" s="70" t="str">
        <f t="shared" si="127"/>
        <v/>
      </c>
      <c r="F787" s="258" t="str">
        <f>IF(査定表!E770=0,"",査定表!E770)</f>
        <v/>
      </c>
      <c r="G787" s="69" t="str">
        <f t="shared" si="125"/>
        <v/>
      </c>
      <c r="J787" s="69" t="str">
        <f t="shared" si="126"/>
        <v/>
      </c>
      <c r="L787" s="96"/>
    </row>
    <row r="788" spans="2:12" hidden="1" x14ac:dyDescent="0.2">
      <c r="B788" s="85" t="str">
        <f>+IF(査定表!A771=0,"",査定表!A771)</f>
        <v/>
      </c>
      <c r="C788" s="69" t="str">
        <f t="shared" si="123"/>
        <v/>
      </c>
      <c r="D788" s="70" t="str">
        <f t="shared" si="124"/>
        <v/>
      </c>
      <c r="E788" s="70" t="str">
        <f t="shared" si="127"/>
        <v/>
      </c>
      <c r="F788" s="258" t="str">
        <f>IF(査定表!E771=0,"",査定表!E771)</f>
        <v/>
      </c>
      <c r="G788" s="69" t="str">
        <f t="shared" si="125"/>
        <v/>
      </c>
      <c r="J788" s="69" t="str">
        <f t="shared" si="126"/>
        <v/>
      </c>
      <c r="L788" s="96"/>
    </row>
    <row r="789" spans="2:12" hidden="1" x14ac:dyDescent="0.2">
      <c r="B789" s="85" t="str">
        <f>+IF(査定表!A772=0,"",査定表!A772)</f>
        <v/>
      </c>
      <c r="C789" s="69" t="str">
        <f t="shared" si="123"/>
        <v/>
      </c>
      <c r="D789" s="70" t="str">
        <f t="shared" si="124"/>
        <v/>
      </c>
      <c r="E789" s="70" t="str">
        <f t="shared" si="127"/>
        <v/>
      </c>
      <c r="F789" s="258" t="str">
        <f>IF(査定表!E772=0,"",査定表!E772)</f>
        <v/>
      </c>
      <c r="G789" s="69" t="str">
        <f t="shared" si="125"/>
        <v/>
      </c>
      <c r="J789" s="69" t="str">
        <f t="shared" si="126"/>
        <v/>
      </c>
      <c r="L789" s="96"/>
    </row>
    <row r="790" spans="2:12" hidden="1" x14ac:dyDescent="0.2">
      <c r="B790" s="85" t="str">
        <f>+IF(査定表!A773=0,"",査定表!A773)</f>
        <v/>
      </c>
      <c r="C790" s="69" t="str">
        <f t="shared" si="123"/>
        <v/>
      </c>
      <c r="D790" s="70" t="str">
        <f t="shared" si="124"/>
        <v/>
      </c>
      <c r="E790" s="70" t="str">
        <f t="shared" si="127"/>
        <v/>
      </c>
      <c r="F790" s="258" t="str">
        <f>IF(査定表!E773=0,"",査定表!E773)</f>
        <v/>
      </c>
      <c r="G790" s="69" t="str">
        <f t="shared" si="125"/>
        <v/>
      </c>
      <c r="J790" s="69" t="str">
        <f t="shared" si="126"/>
        <v/>
      </c>
      <c r="L790" s="96"/>
    </row>
    <row r="791" spans="2:12" hidden="1" x14ac:dyDescent="0.2">
      <c r="B791" s="85" t="str">
        <f>+IF(査定表!A774=0,"",査定表!A774)</f>
        <v/>
      </c>
      <c r="C791" s="69" t="str">
        <f t="shared" si="123"/>
        <v/>
      </c>
      <c r="D791" s="70" t="str">
        <f t="shared" si="124"/>
        <v/>
      </c>
      <c r="E791" s="70" t="str">
        <f t="shared" si="127"/>
        <v/>
      </c>
      <c r="F791" s="258" t="str">
        <f>IF(査定表!E774=0,"",査定表!E774)</f>
        <v/>
      </c>
      <c r="G791" s="69" t="str">
        <f t="shared" si="125"/>
        <v/>
      </c>
      <c r="J791" s="69" t="str">
        <f t="shared" si="126"/>
        <v/>
      </c>
      <c r="L791" s="96"/>
    </row>
    <row r="792" spans="2:12" hidden="1" x14ac:dyDescent="0.2">
      <c r="B792" s="85" t="str">
        <f>+IF(査定表!A775=0,"",査定表!A775)</f>
        <v/>
      </c>
      <c r="C792" s="69" t="str">
        <f t="shared" si="123"/>
        <v/>
      </c>
      <c r="D792" s="70" t="str">
        <f t="shared" si="124"/>
        <v/>
      </c>
      <c r="E792" s="70" t="str">
        <f t="shared" si="127"/>
        <v/>
      </c>
      <c r="F792" s="258" t="str">
        <f>IF(査定表!E775=0,"",査定表!E775)</f>
        <v/>
      </c>
      <c r="G792" s="69" t="str">
        <f t="shared" si="125"/>
        <v/>
      </c>
      <c r="J792" s="69" t="str">
        <f t="shared" si="126"/>
        <v/>
      </c>
      <c r="L792" s="96"/>
    </row>
    <row r="793" spans="2:12" hidden="1" x14ac:dyDescent="0.2">
      <c r="B793" s="85" t="str">
        <f>+IF(査定表!A776=0,"",査定表!A776)</f>
        <v/>
      </c>
      <c r="C793" s="69" t="str">
        <f t="shared" si="123"/>
        <v/>
      </c>
      <c r="D793" s="70" t="str">
        <f t="shared" si="124"/>
        <v/>
      </c>
      <c r="E793" s="70" t="str">
        <f t="shared" si="127"/>
        <v/>
      </c>
      <c r="F793" s="258" t="str">
        <f>IF(査定表!E776=0,"",査定表!E776)</f>
        <v/>
      </c>
      <c r="G793" s="69" t="str">
        <f t="shared" si="125"/>
        <v/>
      </c>
      <c r="J793" s="69" t="str">
        <f t="shared" si="126"/>
        <v/>
      </c>
      <c r="L793" s="96"/>
    </row>
    <row r="794" spans="2:12" hidden="1" x14ac:dyDescent="0.2">
      <c r="B794" s="85" t="str">
        <f>+IF(査定表!A777=0,"",査定表!A777)</f>
        <v/>
      </c>
      <c r="C794" s="69" t="str">
        <f t="shared" si="123"/>
        <v/>
      </c>
      <c r="D794" s="70" t="str">
        <f t="shared" si="124"/>
        <v/>
      </c>
      <c r="E794" s="70" t="str">
        <f t="shared" si="127"/>
        <v/>
      </c>
      <c r="F794" s="258" t="str">
        <f>IF(査定表!E777=0,"",査定表!E777)</f>
        <v/>
      </c>
      <c r="G794" s="69" t="str">
        <f t="shared" si="125"/>
        <v/>
      </c>
      <c r="J794" s="69" t="str">
        <f t="shared" si="126"/>
        <v/>
      </c>
      <c r="L794" s="96"/>
    </row>
    <row r="795" spans="2:12" hidden="1" x14ac:dyDescent="0.2">
      <c r="B795" s="85" t="str">
        <f>+IF(査定表!A778=0,"",査定表!A778)</f>
        <v/>
      </c>
      <c r="C795" s="69" t="str">
        <f t="shared" si="123"/>
        <v/>
      </c>
      <c r="D795" s="70" t="str">
        <f t="shared" si="124"/>
        <v/>
      </c>
      <c r="E795" s="70" t="str">
        <f t="shared" si="127"/>
        <v/>
      </c>
      <c r="F795" s="258" t="str">
        <f>IF(査定表!E778=0,"",査定表!E778)</f>
        <v/>
      </c>
      <c r="G795" s="69" t="str">
        <f t="shared" si="125"/>
        <v/>
      </c>
      <c r="J795" s="69" t="str">
        <f t="shared" si="126"/>
        <v/>
      </c>
      <c r="L795" s="96"/>
    </row>
    <row r="796" spans="2:12" hidden="1" x14ac:dyDescent="0.2">
      <c r="B796" s="85" t="str">
        <f>+IF(査定表!A779=0,"",査定表!A779)</f>
        <v/>
      </c>
      <c r="C796" s="69" t="str">
        <f t="shared" si="123"/>
        <v/>
      </c>
      <c r="D796" s="70" t="str">
        <f t="shared" si="124"/>
        <v/>
      </c>
      <c r="E796" s="70" t="str">
        <f t="shared" si="127"/>
        <v/>
      </c>
      <c r="F796" s="258" t="str">
        <f>IF(査定表!E779=0,"",査定表!E779)</f>
        <v/>
      </c>
      <c r="G796" s="69" t="str">
        <f t="shared" si="125"/>
        <v/>
      </c>
      <c r="J796" s="69" t="str">
        <f t="shared" si="126"/>
        <v/>
      </c>
      <c r="L796" s="96"/>
    </row>
    <row r="797" spans="2:12" hidden="1" x14ac:dyDescent="0.2">
      <c r="B797" s="85" t="str">
        <f>+IF(査定表!A780=0,"",査定表!A780)</f>
        <v/>
      </c>
      <c r="C797" s="69" t="str">
        <f t="shared" si="123"/>
        <v/>
      </c>
      <c r="D797" s="70" t="str">
        <f t="shared" si="124"/>
        <v/>
      </c>
      <c r="E797" s="70" t="str">
        <f t="shared" si="127"/>
        <v/>
      </c>
      <c r="F797" s="258" t="str">
        <f>IF(査定表!E780=0,"",査定表!E780)</f>
        <v/>
      </c>
      <c r="G797" s="69" t="str">
        <f t="shared" si="125"/>
        <v/>
      </c>
      <c r="J797" s="69" t="str">
        <f t="shared" si="126"/>
        <v/>
      </c>
      <c r="L797" s="96"/>
    </row>
    <row r="798" spans="2:12" hidden="1" x14ac:dyDescent="0.2">
      <c r="B798" s="85" t="str">
        <f>+IF(査定表!A781=0,"",査定表!A781)</f>
        <v/>
      </c>
      <c r="C798" s="69" t="str">
        <f t="shared" si="123"/>
        <v/>
      </c>
      <c r="D798" s="70" t="str">
        <f t="shared" si="124"/>
        <v/>
      </c>
      <c r="E798" s="70" t="str">
        <f t="shared" si="127"/>
        <v/>
      </c>
      <c r="F798" s="258" t="str">
        <f>IF(査定表!E781=0,"",査定表!E781)</f>
        <v/>
      </c>
      <c r="G798" s="69" t="str">
        <f t="shared" si="125"/>
        <v/>
      </c>
      <c r="J798" s="69" t="str">
        <f t="shared" si="126"/>
        <v/>
      </c>
      <c r="L798" s="96"/>
    </row>
    <row r="799" spans="2:12" hidden="1" x14ac:dyDescent="0.2">
      <c r="B799" s="85" t="str">
        <f>+IF(査定表!A782=0,"",査定表!A782)</f>
        <v/>
      </c>
      <c r="C799" s="69" t="str">
        <f t="shared" si="123"/>
        <v/>
      </c>
      <c r="D799" s="70" t="str">
        <f t="shared" si="124"/>
        <v/>
      </c>
      <c r="E799" s="70" t="str">
        <f t="shared" si="127"/>
        <v/>
      </c>
      <c r="F799" s="258" t="str">
        <f>IF(査定表!E782=0,"",査定表!E782)</f>
        <v/>
      </c>
      <c r="G799" s="69" t="str">
        <f t="shared" si="125"/>
        <v/>
      </c>
      <c r="J799" s="69" t="str">
        <f t="shared" si="126"/>
        <v/>
      </c>
      <c r="L799" s="96"/>
    </row>
    <row r="800" spans="2:12" hidden="1" x14ac:dyDescent="0.2">
      <c r="B800" s="85" t="str">
        <f>+IF(査定表!A783=0,"",査定表!A783)</f>
        <v/>
      </c>
      <c r="C800" s="69" t="str">
        <f t="shared" si="123"/>
        <v/>
      </c>
      <c r="D800" s="70" t="str">
        <f t="shared" si="124"/>
        <v/>
      </c>
      <c r="E800" s="70" t="str">
        <f t="shared" si="127"/>
        <v/>
      </c>
      <c r="F800" s="258" t="str">
        <f>IF(査定表!E783=0,"",査定表!E783)</f>
        <v/>
      </c>
      <c r="G800" s="69" t="str">
        <f t="shared" si="125"/>
        <v/>
      </c>
      <c r="J800" s="69" t="str">
        <f t="shared" si="126"/>
        <v/>
      </c>
      <c r="L800" s="96"/>
    </row>
    <row r="801" spans="2:12" hidden="1" x14ac:dyDescent="0.2">
      <c r="B801" s="85" t="str">
        <f>+IF(査定表!A784=0,"",査定表!A784)</f>
        <v/>
      </c>
      <c r="C801" s="69" t="str">
        <f t="shared" si="123"/>
        <v/>
      </c>
      <c r="D801" s="70" t="str">
        <f t="shared" si="124"/>
        <v/>
      </c>
      <c r="E801" s="70" t="str">
        <f t="shared" si="127"/>
        <v/>
      </c>
      <c r="F801" s="258" t="str">
        <f>IF(査定表!E784=0,"",査定表!E784)</f>
        <v/>
      </c>
      <c r="G801" s="69" t="str">
        <f t="shared" si="125"/>
        <v/>
      </c>
      <c r="J801" s="69" t="str">
        <f t="shared" si="126"/>
        <v/>
      </c>
      <c r="L801" s="96"/>
    </row>
    <row r="802" spans="2:12" hidden="1" x14ac:dyDescent="0.2">
      <c r="B802" s="85" t="str">
        <f>+IF(査定表!A785=0,"",査定表!A785)</f>
        <v/>
      </c>
      <c r="C802" s="69" t="str">
        <f t="shared" si="123"/>
        <v/>
      </c>
      <c r="D802" s="70" t="str">
        <f t="shared" si="124"/>
        <v/>
      </c>
      <c r="E802" s="70" t="str">
        <f t="shared" si="127"/>
        <v/>
      </c>
      <c r="F802" s="258" t="str">
        <f>IF(査定表!E785=0,"",査定表!E785)</f>
        <v/>
      </c>
      <c r="G802" s="69" t="str">
        <f t="shared" si="125"/>
        <v/>
      </c>
      <c r="J802" s="69" t="str">
        <f t="shared" si="126"/>
        <v/>
      </c>
      <c r="L802" s="96"/>
    </row>
    <row r="803" spans="2:12" hidden="1" x14ac:dyDescent="0.2">
      <c r="B803" s="85" t="str">
        <f>+IF(査定表!A786=0,"",査定表!A786)</f>
        <v/>
      </c>
      <c r="C803" s="69" t="str">
        <f t="shared" si="123"/>
        <v/>
      </c>
      <c r="D803" s="70" t="str">
        <f t="shared" si="124"/>
        <v/>
      </c>
      <c r="E803" s="70" t="str">
        <f t="shared" si="127"/>
        <v/>
      </c>
      <c r="F803" s="258" t="str">
        <f>IF(査定表!E786=0,"",査定表!E786)</f>
        <v/>
      </c>
      <c r="G803" s="69" t="str">
        <f t="shared" si="125"/>
        <v/>
      </c>
      <c r="J803" s="69" t="str">
        <f t="shared" si="126"/>
        <v/>
      </c>
      <c r="L803" s="96"/>
    </row>
    <row r="804" spans="2:12" hidden="1" x14ac:dyDescent="0.2">
      <c r="B804" s="85" t="str">
        <f>+IF(査定表!A787=0,"",査定表!A787)</f>
        <v/>
      </c>
      <c r="C804" s="69" t="str">
        <f t="shared" si="123"/>
        <v/>
      </c>
      <c r="D804" s="70" t="str">
        <f t="shared" si="124"/>
        <v/>
      </c>
      <c r="E804" s="70" t="str">
        <f t="shared" si="127"/>
        <v/>
      </c>
      <c r="F804" s="258" t="str">
        <f>IF(査定表!E787=0,"",査定表!E787)</f>
        <v/>
      </c>
      <c r="G804" s="69" t="str">
        <f t="shared" si="125"/>
        <v/>
      </c>
      <c r="J804" s="69" t="str">
        <f t="shared" si="126"/>
        <v/>
      </c>
      <c r="L804" s="96"/>
    </row>
    <row r="805" spans="2:12" hidden="1" x14ac:dyDescent="0.2">
      <c r="B805" s="85" t="str">
        <f>+IF(査定表!A788=0,"",査定表!A788)</f>
        <v/>
      </c>
      <c r="C805" s="69" t="str">
        <f t="shared" si="123"/>
        <v/>
      </c>
      <c r="D805" s="70" t="str">
        <f t="shared" si="124"/>
        <v/>
      </c>
      <c r="E805" s="70" t="str">
        <f t="shared" si="127"/>
        <v/>
      </c>
      <c r="F805" s="258" t="str">
        <f>IF(査定表!E788=0,"",査定表!E788)</f>
        <v/>
      </c>
      <c r="G805" s="69" t="str">
        <f t="shared" si="125"/>
        <v/>
      </c>
      <c r="J805" s="69" t="str">
        <f t="shared" si="126"/>
        <v/>
      </c>
      <c r="L805" s="96"/>
    </row>
    <row r="806" spans="2:12" hidden="1" x14ac:dyDescent="0.2">
      <c r="B806" s="85" t="str">
        <f>+IF(査定表!A789=0,"",査定表!A789)</f>
        <v/>
      </c>
      <c r="C806" s="69" t="str">
        <f t="shared" si="123"/>
        <v/>
      </c>
      <c r="D806" s="70" t="str">
        <f t="shared" si="124"/>
        <v/>
      </c>
      <c r="E806" s="70" t="str">
        <f t="shared" si="127"/>
        <v/>
      </c>
      <c r="F806" s="258" t="str">
        <f>IF(査定表!E789=0,"",査定表!E789)</f>
        <v/>
      </c>
      <c r="G806" s="69" t="str">
        <f t="shared" si="125"/>
        <v/>
      </c>
      <c r="J806" s="69" t="str">
        <f t="shared" si="126"/>
        <v/>
      </c>
      <c r="L806" s="96"/>
    </row>
    <row r="807" spans="2:12" hidden="1" x14ac:dyDescent="0.2">
      <c r="B807" s="85" t="str">
        <f>+IF(査定表!A790=0,"",査定表!A790)</f>
        <v/>
      </c>
      <c r="C807" s="69" t="str">
        <f t="shared" si="123"/>
        <v/>
      </c>
      <c r="D807" s="70" t="str">
        <f t="shared" si="124"/>
        <v/>
      </c>
      <c r="E807" s="70" t="str">
        <f t="shared" si="127"/>
        <v/>
      </c>
      <c r="F807" s="258" t="str">
        <f>IF(査定表!E790=0,"",査定表!E790)</f>
        <v/>
      </c>
      <c r="G807" s="69" t="str">
        <f t="shared" si="125"/>
        <v/>
      </c>
      <c r="J807" s="69" t="str">
        <f t="shared" si="126"/>
        <v/>
      </c>
      <c r="L807" s="96"/>
    </row>
    <row r="808" spans="2:12" hidden="1" x14ac:dyDescent="0.2">
      <c r="B808" s="85" t="str">
        <f>+IF(査定表!A791=0,"",査定表!A791)</f>
        <v/>
      </c>
      <c r="C808" s="69" t="str">
        <f t="shared" si="123"/>
        <v/>
      </c>
      <c r="D808" s="70" t="str">
        <f t="shared" si="124"/>
        <v/>
      </c>
      <c r="E808" s="70" t="str">
        <f t="shared" si="127"/>
        <v/>
      </c>
      <c r="F808" s="258" t="str">
        <f>IF(査定表!E791=0,"",査定表!E791)</f>
        <v/>
      </c>
      <c r="G808" s="69" t="str">
        <f t="shared" si="125"/>
        <v/>
      </c>
      <c r="J808" s="69" t="str">
        <f t="shared" si="126"/>
        <v/>
      </c>
      <c r="L808" s="96"/>
    </row>
    <row r="809" spans="2:12" hidden="1" x14ac:dyDescent="0.2">
      <c r="B809" s="85" t="str">
        <f>+IF(査定表!A792=0,"",査定表!A792)</f>
        <v/>
      </c>
      <c r="C809" s="69" t="str">
        <f t="shared" si="123"/>
        <v/>
      </c>
      <c r="D809" s="70" t="str">
        <f t="shared" si="124"/>
        <v/>
      </c>
      <c r="E809" s="70" t="str">
        <f t="shared" si="127"/>
        <v/>
      </c>
      <c r="F809" s="258" t="str">
        <f>IF(査定表!E792=0,"",査定表!E792)</f>
        <v/>
      </c>
      <c r="G809" s="69" t="str">
        <f t="shared" si="125"/>
        <v/>
      </c>
      <c r="J809" s="69" t="str">
        <f t="shared" si="126"/>
        <v/>
      </c>
      <c r="L809" s="96"/>
    </row>
    <row r="810" spans="2:12" hidden="1" x14ac:dyDescent="0.2">
      <c r="B810" s="85" t="str">
        <f>+IF(査定表!A793=0,"",査定表!A793)</f>
        <v/>
      </c>
      <c r="C810" s="69" t="str">
        <f t="shared" si="123"/>
        <v/>
      </c>
      <c r="D810" s="70" t="str">
        <f t="shared" si="124"/>
        <v/>
      </c>
      <c r="E810" s="70" t="str">
        <f t="shared" si="127"/>
        <v/>
      </c>
      <c r="F810" s="258" t="str">
        <f>IF(査定表!E793=0,"",査定表!E793)</f>
        <v/>
      </c>
      <c r="G810" s="69" t="str">
        <f t="shared" si="125"/>
        <v/>
      </c>
      <c r="J810" s="69" t="str">
        <f t="shared" si="126"/>
        <v/>
      </c>
      <c r="L810" s="96"/>
    </row>
    <row r="811" spans="2:12" hidden="1" x14ac:dyDescent="0.2">
      <c r="B811" s="85" t="str">
        <f>+IF(査定表!A794=0,"",査定表!A794)</f>
        <v/>
      </c>
      <c r="C811" s="69" t="str">
        <f t="shared" si="123"/>
        <v/>
      </c>
      <c r="D811" s="70" t="str">
        <f t="shared" si="124"/>
        <v/>
      </c>
      <c r="E811" s="70" t="str">
        <f t="shared" si="127"/>
        <v/>
      </c>
      <c r="F811" s="258" t="str">
        <f>IF(査定表!E794=0,"",査定表!E794)</f>
        <v/>
      </c>
      <c r="G811" s="69" t="str">
        <f t="shared" si="125"/>
        <v/>
      </c>
      <c r="J811" s="69" t="str">
        <f t="shared" si="126"/>
        <v/>
      </c>
      <c r="L811" s="96"/>
    </row>
    <row r="812" spans="2:12" hidden="1" x14ac:dyDescent="0.2">
      <c r="B812" s="85" t="str">
        <f>+IF(査定表!A795=0,"",査定表!A795)</f>
        <v/>
      </c>
      <c r="C812" s="69" t="str">
        <f t="shared" si="123"/>
        <v/>
      </c>
      <c r="D812" s="70" t="str">
        <f t="shared" si="124"/>
        <v/>
      </c>
      <c r="E812" s="70" t="str">
        <f t="shared" si="127"/>
        <v/>
      </c>
      <c r="F812" s="258" t="str">
        <f>IF(査定表!E795=0,"",査定表!E795)</f>
        <v/>
      </c>
      <c r="G812" s="69" t="str">
        <f t="shared" si="125"/>
        <v/>
      </c>
      <c r="J812" s="69" t="str">
        <f t="shared" si="126"/>
        <v/>
      </c>
      <c r="L812" s="96"/>
    </row>
    <row r="813" spans="2:12" hidden="1" x14ac:dyDescent="0.2">
      <c r="B813" s="85" t="str">
        <f>+IF(査定表!A796=0,"",査定表!A796)</f>
        <v/>
      </c>
      <c r="C813" s="69" t="str">
        <f t="shared" si="123"/>
        <v/>
      </c>
      <c r="D813" s="70" t="str">
        <f t="shared" si="124"/>
        <v/>
      </c>
      <c r="E813" s="70" t="str">
        <f t="shared" si="127"/>
        <v/>
      </c>
      <c r="F813" s="258" t="str">
        <f>IF(査定表!E796=0,"",査定表!E796)</f>
        <v/>
      </c>
      <c r="G813" s="69" t="str">
        <f t="shared" si="125"/>
        <v/>
      </c>
      <c r="J813" s="69" t="str">
        <f t="shared" si="126"/>
        <v/>
      </c>
      <c r="L813" s="96"/>
    </row>
    <row r="814" spans="2:12" hidden="1" x14ac:dyDescent="0.2">
      <c r="B814" s="85" t="str">
        <f>+IF(査定表!A797=0,"",査定表!A797)</f>
        <v/>
      </c>
      <c r="C814" s="69" t="str">
        <f t="shared" si="123"/>
        <v/>
      </c>
      <c r="D814" s="70" t="str">
        <f t="shared" si="124"/>
        <v/>
      </c>
      <c r="E814" s="70" t="str">
        <f t="shared" si="127"/>
        <v/>
      </c>
      <c r="F814" s="258" t="str">
        <f>IF(査定表!E797=0,"",査定表!E797)</f>
        <v/>
      </c>
      <c r="G814" s="69" t="str">
        <f t="shared" si="125"/>
        <v/>
      </c>
      <c r="J814" s="69" t="str">
        <f t="shared" si="126"/>
        <v/>
      </c>
      <c r="L814" s="96"/>
    </row>
    <row r="815" spans="2:12" hidden="1" x14ac:dyDescent="0.2">
      <c r="B815" s="85" t="str">
        <f>+IF(査定表!A798=0,"",査定表!A798)</f>
        <v/>
      </c>
      <c r="C815" s="69" t="str">
        <f t="shared" si="123"/>
        <v/>
      </c>
      <c r="D815" s="70" t="str">
        <f t="shared" si="124"/>
        <v/>
      </c>
      <c r="E815" s="70" t="str">
        <f t="shared" si="127"/>
        <v/>
      </c>
      <c r="F815" s="258" t="str">
        <f>IF(査定表!E798=0,"",査定表!E798)</f>
        <v/>
      </c>
      <c r="G815" s="69" t="str">
        <f t="shared" si="125"/>
        <v/>
      </c>
      <c r="J815" s="69" t="str">
        <f t="shared" si="126"/>
        <v/>
      </c>
      <c r="L815" s="96"/>
    </row>
    <row r="816" spans="2:12" hidden="1" x14ac:dyDescent="0.2">
      <c r="B816" s="85" t="str">
        <f>+IF(査定表!A799=0,"",査定表!A799)</f>
        <v/>
      </c>
      <c r="C816" s="69" t="str">
        <f t="shared" si="123"/>
        <v/>
      </c>
      <c r="D816" s="70" t="str">
        <f t="shared" si="124"/>
        <v/>
      </c>
      <c r="E816" s="70" t="str">
        <f t="shared" si="127"/>
        <v/>
      </c>
      <c r="F816" s="258" t="str">
        <f>IF(査定表!E799=0,"",査定表!E799)</f>
        <v/>
      </c>
      <c r="G816" s="69" t="str">
        <f t="shared" si="125"/>
        <v/>
      </c>
      <c r="J816" s="69" t="str">
        <f t="shared" si="126"/>
        <v/>
      </c>
      <c r="L816" s="96"/>
    </row>
    <row r="817" spans="2:12" hidden="1" x14ac:dyDescent="0.2">
      <c r="B817" s="85" t="str">
        <f>+IF(査定表!A804=0,"",査定表!A804)</f>
        <v/>
      </c>
      <c r="C817" s="69" t="str">
        <f t="shared" si="123"/>
        <v/>
      </c>
      <c r="D817" s="70" t="str">
        <f t="shared" si="124"/>
        <v/>
      </c>
      <c r="E817" s="70" t="str">
        <f t="shared" si="127"/>
        <v/>
      </c>
      <c r="F817" s="258" t="str">
        <f>IF(査定表!E800=0,"",査定表!E800)</f>
        <v/>
      </c>
      <c r="G817" s="69" t="str">
        <f t="shared" si="125"/>
        <v/>
      </c>
      <c r="J817" s="69" t="str">
        <f t="shared" si="126"/>
        <v/>
      </c>
      <c r="L817" s="96"/>
    </row>
    <row r="818" spans="2:12" hidden="1" x14ac:dyDescent="0.2">
      <c r="B818" s="85" t="str">
        <f>+IF(査定表!A805=0,"",査定表!A805)</f>
        <v/>
      </c>
      <c r="C818" s="69" t="str">
        <f t="shared" si="123"/>
        <v/>
      </c>
      <c r="D818" s="70" t="str">
        <f t="shared" si="124"/>
        <v/>
      </c>
      <c r="E818" s="70" t="str">
        <f t="shared" si="127"/>
        <v/>
      </c>
      <c r="F818" s="258" t="str">
        <f>IF(査定表!E801=0,"",査定表!E801)</f>
        <v/>
      </c>
      <c r="G818" s="69" t="str">
        <f t="shared" si="125"/>
        <v/>
      </c>
      <c r="J818" s="69" t="str">
        <f t="shared" si="126"/>
        <v/>
      </c>
      <c r="L818" s="96"/>
    </row>
    <row r="819" spans="2:12" hidden="1" x14ac:dyDescent="0.2">
      <c r="B819" s="84" t="s">
        <v>85</v>
      </c>
      <c r="C819" s="69" t="str">
        <f t="shared" si="123"/>
        <v/>
      </c>
      <c r="D819" s="70" t="str">
        <f t="shared" si="124"/>
        <v/>
      </c>
      <c r="E819" s="70"/>
      <c r="F819" s="259">
        <f>SUM(F783:F818)</f>
        <v>0</v>
      </c>
      <c r="G819" s="69"/>
      <c r="J819" s="69"/>
      <c r="L819" s="96"/>
    </row>
    <row r="820" spans="2:12" hidden="1" x14ac:dyDescent="0.2">
      <c r="B820" s="83" t="s">
        <v>83</v>
      </c>
      <c r="C820" s="69"/>
      <c r="D820" s="70" t="str">
        <f t="shared" si="124"/>
        <v>1</v>
      </c>
      <c r="E820" s="70" t="str">
        <f>IF(F820="","","式")</f>
        <v>式</v>
      </c>
      <c r="F820" s="258">
        <f>INT(F819*入力表!$D$1953)</f>
        <v>0</v>
      </c>
      <c r="G820" s="69"/>
      <c r="J820" s="69"/>
      <c r="L820" s="96"/>
    </row>
    <row r="821" spans="2:12" hidden="1" x14ac:dyDescent="0.2">
      <c r="B821" s="83" t="s">
        <v>18</v>
      </c>
      <c r="C821" s="69" t="str">
        <f t="shared" ref="C821" si="128">IF(D821="","","図面・仕様書どおり")</f>
        <v/>
      </c>
      <c r="D821" s="70" t="str">
        <f t="shared" si="124"/>
        <v/>
      </c>
      <c r="E821" s="70"/>
      <c r="F821" s="258">
        <f>+SUM(F819:F820)</f>
        <v>0</v>
      </c>
      <c r="G821" s="69"/>
      <c r="J821" s="69"/>
      <c r="L821" s="96"/>
    </row>
    <row r="822" spans="2:12" hidden="1" x14ac:dyDescent="0.2">
      <c r="B822" s="83"/>
      <c r="C822" s="69"/>
      <c r="D822" s="70"/>
      <c r="E822" s="70"/>
      <c r="F822" s="258"/>
      <c r="G822" s="69"/>
      <c r="J822" s="69"/>
      <c r="L822" s="96"/>
    </row>
    <row r="823" spans="2:12" hidden="1" x14ac:dyDescent="0.2">
      <c r="B823" s="83"/>
      <c r="C823" s="69"/>
      <c r="D823" s="70"/>
      <c r="E823" s="70"/>
      <c r="F823" s="258"/>
      <c r="G823" s="69"/>
      <c r="J823" s="69"/>
      <c r="L823" s="96"/>
    </row>
    <row r="824" spans="2:12" hidden="1" x14ac:dyDescent="0.2">
      <c r="B824" s="85" t="str">
        <f>+IF(査定表!A807=0,"",査定表!A807)</f>
        <v/>
      </c>
      <c r="C824" s="69" t="str">
        <f t="shared" ref="C824:C861" si="129">IF(D824="","","図面・仕様書どおり")</f>
        <v/>
      </c>
      <c r="D824" s="70" t="str">
        <f t="shared" ref="D824:D863" si="130">IF(E824="","","1")</f>
        <v/>
      </c>
      <c r="E824" s="70" t="str">
        <f>IF(F824="","","式")</f>
        <v/>
      </c>
      <c r="F824" s="258" t="str">
        <f>IF(査定表!E807=0,"",査定表!E807)</f>
        <v/>
      </c>
      <c r="G824" s="69" t="str">
        <f t="shared" ref="G824:G860" si="131">IF(C824="","","諸経費共")</f>
        <v/>
      </c>
      <c r="J824" s="69" t="str">
        <f t="shared" ref="J824:J860" si="132">IF(F824="","","諸経費共")</f>
        <v/>
      </c>
      <c r="L824" s="96"/>
    </row>
    <row r="825" spans="2:12" hidden="1" x14ac:dyDescent="0.2">
      <c r="B825" s="85" t="str">
        <f>+IF(査定表!A808=0,"",査定表!A808)</f>
        <v/>
      </c>
      <c r="C825" s="69" t="str">
        <f t="shared" si="129"/>
        <v/>
      </c>
      <c r="D825" s="70" t="str">
        <f t="shared" si="130"/>
        <v/>
      </c>
      <c r="E825" s="70" t="str">
        <f t="shared" ref="E825:E860" si="133">IF(F825="","","式")</f>
        <v/>
      </c>
      <c r="F825" s="258" t="str">
        <f>IF(査定表!E808=0,"",査定表!E808)</f>
        <v/>
      </c>
      <c r="G825" s="69" t="str">
        <f t="shared" si="131"/>
        <v/>
      </c>
      <c r="J825" s="69" t="str">
        <f t="shared" si="132"/>
        <v/>
      </c>
      <c r="L825" s="96"/>
    </row>
    <row r="826" spans="2:12" hidden="1" x14ac:dyDescent="0.2">
      <c r="B826" s="85" t="str">
        <f>+IF(査定表!A809=0,"",査定表!A809)</f>
        <v/>
      </c>
      <c r="C826" s="69" t="str">
        <f t="shared" si="129"/>
        <v/>
      </c>
      <c r="D826" s="70" t="str">
        <f t="shared" si="130"/>
        <v/>
      </c>
      <c r="E826" s="70" t="str">
        <f t="shared" si="133"/>
        <v/>
      </c>
      <c r="F826" s="258" t="str">
        <f>IF(査定表!E809=0,"",査定表!E809)</f>
        <v/>
      </c>
      <c r="G826" s="69" t="str">
        <f t="shared" si="131"/>
        <v/>
      </c>
      <c r="J826" s="69" t="str">
        <f t="shared" si="132"/>
        <v/>
      </c>
      <c r="L826" s="96"/>
    </row>
    <row r="827" spans="2:12" hidden="1" x14ac:dyDescent="0.2">
      <c r="B827" s="85" t="str">
        <f>+IF(査定表!A810=0,"",査定表!A810)</f>
        <v/>
      </c>
      <c r="C827" s="69" t="str">
        <f t="shared" si="129"/>
        <v/>
      </c>
      <c r="D827" s="70" t="str">
        <f t="shared" si="130"/>
        <v/>
      </c>
      <c r="E827" s="70" t="str">
        <f t="shared" si="133"/>
        <v/>
      </c>
      <c r="F827" s="258" t="str">
        <f>IF(査定表!E810=0,"",査定表!E810)</f>
        <v/>
      </c>
      <c r="G827" s="69" t="str">
        <f t="shared" si="131"/>
        <v/>
      </c>
      <c r="J827" s="69" t="str">
        <f t="shared" si="132"/>
        <v/>
      </c>
      <c r="L827" s="96"/>
    </row>
    <row r="828" spans="2:12" hidden="1" x14ac:dyDescent="0.2">
      <c r="B828" s="85" t="str">
        <f>+IF(査定表!A811=0,"",査定表!A811)</f>
        <v/>
      </c>
      <c r="C828" s="69" t="str">
        <f t="shared" si="129"/>
        <v/>
      </c>
      <c r="D828" s="70" t="str">
        <f t="shared" si="130"/>
        <v/>
      </c>
      <c r="E828" s="70" t="str">
        <f t="shared" si="133"/>
        <v/>
      </c>
      <c r="F828" s="258" t="str">
        <f>IF(査定表!E811=0,"",査定表!E811)</f>
        <v/>
      </c>
      <c r="G828" s="69" t="str">
        <f t="shared" si="131"/>
        <v/>
      </c>
      <c r="J828" s="69" t="str">
        <f t="shared" si="132"/>
        <v/>
      </c>
      <c r="L828" s="96"/>
    </row>
    <row r="829" spans="2:12" hidden="1" x14ac:dyDescent="0.2">
      <c r="B829" s="85" t="str">
        <f>+IF(査定表!A812=0,"",査定表!A812)</f>
        <v/>
      </c>
      <c r="C829" s="69" t="str">
        <f t="shared" si="129"/>
        <v/>
      </c>
      <c r="D829" s="70" t="str">
        <f t="shared" si="130"/>
        <v/>
      </c>
      <c r="E829" s="70" t="str">
        <f t="shared" si="133"/>
        <v/>
      </c>
      <c r="F829" s="258" t="str">
        <f>IF(査定表!E812=0,"",査定表!E812)</f>
        <v/>
      </c>
      <c r="G829" s="69" t="str">
        <f t="shared" si="131"/>
        <v/>
      </c>
      <c r="J829" s="69" t="str">
        <f t="shared" si="132"/>
        <v/>
      </c>
      <c r="L829" s="96"/>
    </row>
    <row r="830" spans="2:12" hidden="1" x14ac:dyDescent="0.2">
      <c r="B830" s="85" t="str">
        <f>+IF(査定表!A813=0,"",査定表!A813)</f>
        <v/>
      </c>
      <c r="C830" s="69" t="str">
        <f t="shared" si="129"/>
        <v/>
      </c>
      <c r="D830" s="70" t="str">
        <f t="shared" si="130"/>
        <v/>
      </c>
      <c r="E830" s="70" t="str">
        <f t="shared" si="133"/>
        <v/>
      </c>
      <c r="F830" s="258" t="str">
        <f>IF(査定表!E813=0,"",査定表!E813)</f>
        <v/>
      </c>
      <c r="G830" s="69" t="str">
        <f t="shared" si="131"/>
        <v/>
      </c>
      <c r="J830" s="69" t="str">
        <f t="shared" si="132"/>
        <v/>
      </c>
      <c r="L830" s="96"/>
    </row>
    <row r="831" spans="2:12" hidden="1" x14ac:dyDescent="0.2">
      <c r="B831" s="85" t="str">
        <f>+IF(査定表!A814=0,"",査定表!A814)</f>
        <v/>
      </c>
      <c r="C831" s="69" t="str">
        <f t="shared" si="129"/>
        <v/>
      </c>
      <c r="D831" s="70" t="str">
        <f t="shared" si="130"/>
        <v/>
      </c>
      <c r="E831" s="70" t="str">
        <f t="shared" si="133"/>
        <v/>
      </c>
      <c r="F831" s="258" t="str">
        <f>IF(査定表!E814=0,"",査定表!E814)</f>
        <v/>
      </c>
      <c r="G831" s="69" t="str">
        <f t="shared" si="131"/>
        <v/>
      </c>
      <c r="J831" s="69" t="str">
        <f t="shared" si="132"/>
        <v/>
      </c>
      <c r="L831" s="96"/>
    </row>
    <row r="832" spans="2:12" hidden="1" x14ac:dyDescent="0.2">
      <c r="B832" s="85" t="str">
        <f>+IF(査定表!A815=0,"",査定表!A815)</f>
        <v/>
      </c>
      <c r="C832" s="69" t="str">
        <f t="shared" si="129"/>
        <v/>
      </c>
      <c r="D832" s="70" t="str">
        <f t="shared" si="130"/>
        <v/>
      </c>
      <c r="E832" s="70" t="str">
        <f t="shared" si="133"/>
        <v/>
      </c>
      <c r="F832" s="258" t="str">
        <f>IF(査定表!E815=0,"",査定表!E815)</f>
        <v/>
      </c>
      <c r="G832" s="69" t="str">
        <f t="shared" si="131"/>
        <v/>
      </c>
      <c r="J832" s="69" t="str">
        <f t="shared" si="132"/>
        <v/>
      </c>
      <c r="L832" s="96"/>
    </row>
    <row r="833" spans="2:12" hidden="1" x14ac:dyDescent="0.2">
      <c r="B833" s="85" t="str">
        <f>+IF(査定表!A816=0,"",査定表!A816)</f>
        <v/>
      </c>
      <c r="C833" s="69" t="str">
        <f t="shared" si="129"/>
        <v/>
      </c>
      <c r="D833" s="70" t="str">
        <f t="shared" si="130"/>
        <v/>
      </c>
      <c r="E833" s="70" t="str">
        <f t="shared" si="133"/>
        <v/>
      </c>
      <c r="F833" s="258" t="str">
        <f>IF(査定表!E816=0,"",査定表!E816)</f>
        <v/>
      </c>
      <c r="G833" s="69" t="str">
        <f t="shared" si="131"/>
        <v/>
      </c>
      <c r="J833" s="69" t="str">
        <f t="shared" si="132"/>
        <v/>
      </c>
      <c r="L833" s="96"/>
    </row>
    <row r="834" spans="2:12" hidden="1" x14ac:dyDescent="0.2">
      <c r="B834" s="85" t="str">
        <f>+IF(査定表!A817=0,"",査定表!A817)</f>
        <v/>
      </c>
      <c r="C834" s="69" t="str">
        <f t="shared" si="129"/>
        <v/>
      </c>
      <c r="D834" s="70" t="str">
        <f t="shared" si="130"/>
        <v/>
      </c>
      <c r="E834" s="70" t="str">
        <f t="shared" si="133"/>
        <v/>
      </c>
      <c r="F834" s="258" t="str">
        <f>IF(査定表!E817=0,"",査定表!E817)</f>
        <v/>
      </c>
      <c r="G834" s="69" t="str">
        <f t="shared" si="131"/>
        <v/>
      </c>
      <c r="J834" s="69" t="str">
        <f t="shared" si="132"/>
        <v/>
      </c>
      <c r="L834" s="96"/>
    </row>
    <row r="835" spans="2:12" hidden="1" x14ac:dyDescent="0.2">
      <c r="B835" s="85" t="str">
        <f>+IF(査定表!A818=0,"",査定表!A818)</f>
        <v/>
      </c>
      <c r="C835" s="69" t="str">
        <f t="shared" si="129"/>
        <v/>
      </c>
      <c r="D835" s="70" t="str">
        <f t="shared" si="130"/>
        <v/>
      </c>
      <c r="E835" s="70" t="str">
        <f t="shared" si="133"/>
        <v/>
      </c>
      <c r="F835" s="258" t="str">
        <f>IF(査定表!E818=0,"",査定表!E818)</f>
        <v/>
      </c>
      <c r="G835" s="69" t="str">
        <f t="shared" si="131"/>
        <v/>
      </c>
      <c r="J835" s="69" t="str">
        <f t="shared" si="132"/>
        <v/>
      </c>
      <c r="L835" s="96"/>
    </row>
    <row r="836" spans="2:12" hidden="1" x14ac:dyDescent="0.2">
      <c r="B836" s="85" t="str">
        <f>+IF(査定表!A819=0,"",査定表!A819)</f>
        <v/>
      </c>
      <c r="C836" s="69" t="str">
        <f t="shared" si="129"/>
        <v/>
      </c>
      <c r="D836" s="70" t="str">
        <f t="shared" si="130"/>
        <v/>
      </c>
      <c r="E836" s="70" t="str">
        <f t="shared" si="133"/>
        <v/>
      </c>
      <c r="F836" s="258" t="str">
        <f>IF(査定表!E819=0,"",査定表!E819)</f>
        <v/>
      </c>
      <c r="G836" s="69" t="str">
        <f t="shared" si="131"/>
        <v/>
      </c>
      <c r="J836" s="69" t="str">
        <f t="shared" si="132"/>
        <v/>
      </c>
      <c r="L836" s="96"/>
    </row>
    <row r="837" spans="2:12" hidden="1" x14ac:dyDescent="0.2">
      <c r="B837" s="85" t="str">
        <f>+IF(査定表!A820=0,"",査定表!A820)</f>
        <v/>
      </c>
      <c r="C837" s="69" t="str">
        <f t="shared" si="129"/>
        <v/>
      </c>
      <c r="D837" s="70" t="str">
        <f t="shared" si="130"/>
        <v/>
      </c>
      <c r="E837" s="70" t="str">
        <f t="shared" si="133"/>
        <v/>
      </c>
      <c r="F837" s="258" t="str">
        <f>IF(査定表!E820=0,"",査定表!E820)</f>
        <v/>
      </c>
      <c r="G837" s="69" t="str">
        <f t="shared" si="131"/>
        <v/>
      </c>
      <c r="J837" s="69" t="str">
        <f t="shared" si="132"/>
        <v/>
      </c>
      <c r="L837" s="96"/>
    </row>
    <row r="838" spans="2:12" hidden="1" x14ac:dyDescent="0.2">
      <c r="B838" s="85" t="str">
        <f>+IF(査定表!A821=0,"",査定表!A821)</f>
        <v/>
      </c>
      <c r="C838" s="69" t="str">
        <f t="shared" si="129"/>
        <v/>
      </c>
      <c r="D838" s="70" t="str">
        <f t="shared" si="130"/>
        <v/>
      </c>
      <c r="E838" s="70" t="str">
        <f t="shared" si="133"/>
        <v/>
      </c>
      <c r="F838" s="258" t="str">
        <f>IF(査定表!E821=0,"",査定表!E821)</f>
        <v/>
      </c>
      <c r="G838" s="69" t="str">
        <f t="shared" si="131"/>
        <v/>
      </c>
      <c r="J838" s="69" t="str">
        <f t="shared" si="132"/>
        <v/>
      </c>
      <c r="L838" s="96"/>
    </row>
    <row r="839" spans="2:12" hidden="1" x14ac:dyDescent="0.2">
      <c r="B839" s="85" t="str">
        <f>+IF(査定表!A822=0,"",査定表!A822)</f>
        <v/>
      </c>
      <c r="C839" s="69" t="str">
        <f t="shared" si="129"/>
        <v/>
      </c>
      <c r="D839" s="70" t="str">
        <f t="shared" si="130"/>
        <v/>
      </c>
      <c r="E839" s="70" t="str">
        <f t="shared" si="133"/>
        <v/>
      </c>
      <c r="F839" s="258" t="str">
        <f>IF(査定表!E822=0,"",査定表!E822)</f>
        <v/>
      </c>
      <c r="G839" s="69" t="str">
        <f t="shared" si="131"/>
        <v/>
      </c>
      <c r="J839" s="69" t="str">
        <f t="shared" si="132"/>
        <v/>
      </c>
      <c r="L839" s="96"/>
    </row>
    <row r="840" spans="2:12" hidden="1" x14ac:dyDescent="0.2">
      <c r="B840" s="85" t="str">
        <f>+IF(査定表!A823=0,"",査定表!A823)</f>
        <v/>
      </c>
      <c r="C840" s="69" t="str">
        <f t="shared" si="129"/>
        <v/>
      </c>
      <c r="D840" s="70" t="str">
        <f t="shared" si="130"/>
        <v/>
      </c>
      <c r="E840" s="70" t="str">
        <f t="shared" si="133"/>
        <v/>
      </c>
      <c r="F840" s="258" t="str">
        <f>IF(査定表!E823=0,"",査定表!E823)</f>
        <v/>
      </c>
      <c r="G840" s="69" t="str">
        <f t="shared" si="131"/>
        <v/>
      </c>
      <c r="J840" s="69" t="str">
        <f t="shared" si="132"/>
        <v/>
      </c>
      <c r="L840" s="96"/>
    </row>
    <row r="841" spans="2:12" hidden="1" x14ac:dyDescent="0.2">
      <c r="B841" s="85" t="str">
        <f>+IF(査定表!A824=0,"",査定表!A824)</f>
        <v/>
      </c>
      <c r="C841" s="69" t="str">
        <f t="shared" si="129"/>
        <v/>
      </c>
      <c r="D841" s="70" t="str">
        <f t="shared" si="130"/>
        <v/>
      </c>
      <c r="E841" s="70" t="str">
        <f t="shared" si="133"/>
        <v/>
      </c>
      <c r="F841" s="258" t="str">
        <f>IF(査定表!E824=0,"",査定表!E824)</f>
        <v/>
      </c>
      <c r="G841" s="69" t="str">
        <f t="shared" si="131"/>
        <v/>
      </c>
      <c r="J841" s="69" t="str">
        <f t="shared" si="132"/>
        <v/>
      </c>
      <c r="L841" s="96"/>
    </row>
    <row r="842" spans="2:12" hidden="1" x14ac:dyDescent="0.2">
      <c r="B842" s="85" t="str">
        <f>+IF(査定表!A825=0,"",査定表!A825)</f>
        <v/>
      </c>
      <c r="C842" s="69" t="str">
        <f t="shared" si="129"/>
        <v/>
      </c>
      <c r="D842" s="70" t="str">
        <f t="shared" si="130"/>
        <v/>
      </c>
      <c r="E842" s="70" t="str">
        <f t="shared" si="133"/>
        <v/>
      </c>
      <c r="F842" s="258" t="str">
        <f>IF(査定表!E825=0,"",査定表!E825)</f>
        <v/>
      </c>
      <c r="G842" s="69" t="str">
        <f t="shared" si="131"/>
        <v/>
      </c>
      <c r="J842" s="69" t="str">
        <f t="shared" si="132"/>
        <v/>
      </c>
      <c r="L842" s="96"/>
    </row>
    <row r="843" spans="2:12" hidden="1" x14ac:dyDescent="0.2">
      <c r="B843" s="85" t="str">
        <f>+IF(査定表!A826=0,"",査定表!A826)</f>
        <v/>
      </c>
      <c r="C843" s="69" t="str">
        <f t="shared" si="129"/>
        <v/>
      </c>
      <c r="D843" s="70" t="str">
        <f t="shared" si="130"/>
        <v/>
      </c>
      <c r="E843" s="70" t="str">
        <f t="shared" si="133"/>
        <v/>
      </c>
      <c r="F843" s="258" t="str">
        <f>IF(査定表!E826=0,"",査定表!E826)</f>
        <v/>
      </c>
      <c r="G843" s="69" t="str">
        <f t="shared" si="131"/>
        <v/>
      </c>
      <c r="J843" s="69" t="str">
        <f t="shared" si="132"/>
        <v/>
      </c>
      <c r="L843" s="96"/>
    </row>
    <row r="844" spans="2:12" hidden="1" x14ac:dyDescent="0.2">
      <c r="B844" s="85" t="str">
        <f>+IF(査定表!A827=0,"",査定表!A827)</f>
        <v/>
      </c>
      <c r="C844" s="69" t="str">
        <f t="shared" si="129"/>
        <v/>
      </c>
      <c r="D844" s="70" t="str">
        <f t="shared" si="130"/>
        <v/>
      </c>
      <c r="E844" s="70" t="str">
        <f t="shared" si="133"/>
        <v/>
      </c>
      <c r="F844" s="258" t="str">
        <f>IF(査定表!E827=0,"",査定表!E827)</f>
        <v/>
      </c>
      <c r="G844" s="69" t="str">
        <f t="shared" si="131"/>
        <v/>
      </c>
      <c r="J844" s="69" t="str">
        <f t="shared" si="132"/>
        <v/>
      </c>
      <c r="L844" s="96"/>
    </row>
    <row r="845" spans="2:12" hidden="1" x14ac:dyDescent="0.2">
      <c r="B845" s="85" t="str">
        <f>+IF(査定表!A828=0,"",査定表!A828)</f>
        <v/>
      </c>
      <c r="C845" s="69" t="str">
        <f t="shared" si="129"/>
        <v/>
      </c>
      <c r="D845" s="70" t="str">
        <f t="shared" si="130"/>
        <v/>
      </c>
      <c r="E845" s="70" t="str">
        <f t="shared" si="133"/>
        <v/>
      </c>
      <c r="F845" s="258" t="str">
        <f>IF(査定表!E828=0,"",査定表!E828)</f>
        <v/>
      </c>
      <c r="G845" s="69" t="str">
        <f t="shared" si="131"/>
        <v/>
      </c>
      <c r="J845" s="69" t="str">
        <f t="shared" si="132"/>
        <v/>
      </c>
      <c r="L845" s="96"/>
    </row>
    <row r="846" spans="2:12" hidden="1" x14ac:dyDescent="0.2">
      <c r="B846" s="85" t="str">
        <f>+IF(査定表!A829=0,"",査定表!A829)</f>
        <v/>
      </c>
      <c r="C846" s="69" t="str">
        <f t="shared" si="129"/>
        <v/>
      </c>
      <c r="D846" s="70" t="str">
        <f t="shared" si="130"/>
        <v/>
      </c>
      <c r="E846" s="70" t="str">
        <f t="shared" si="133"/>
        <v/>
      </c>
      <c r="F846" s="258" t="str">
        <f>IF(査定表!E829=0,"",査定表!E829)</f>
        <v/>
      </c>
      <c r="G846" s="69" t="str">
        <f t="shared" si="131"/>
        <v/>
      </c>
      <c r="J846" s="69" t="str">
        <f t="shared" si="132"/>
        <v/>
      </c>
      <c r="L846" s="96"/>
    </row>
    <row r="847" spans="2:12" hidden="1" x14ac:dyDescent="0.2">
      <c r="B847" s="85" t="str">
        <f>+IF(査定表!A830=0,"",査定表!A830)</f>
        <v/>
      </c>
      <c r="C847" s="69" t="str">
        <f t="shared" si="129"/>
        <v/>
      </c>
      <c r="D847" s="70" t="str">
        <f t="shared" si="130"/>
        <v/>
      </c>
      <c r="E847" s="70" t="str">
        <f t="shared" si="133"/>
        <v/>
      </c>
      <c r="F847" s="258" t="str">
        <f>IF(査定表!E830=0,"",査定表!E830)</f>
        <v/>
      </c>
      <c r="G847" s="69" t="str">
        <f t="shared" si="131"/>
        <v/>
      </c>
      <c r="J847" s="69" t="str">
        <f t="shared" si="132"/>
        <v/>
      </c>
      <c r="L847" s="96"/>
    </row>
    <row r="848" spans="2:12" hidden="1" x14ac:dyDescent="0.2">
      <c r="B848" s="85" t="str">
        <f>+IF(査定表!A831=0,"",査定表!A831)</f>
        <v/>
      </c>
      <c r="C848" s="69" t="str">
        <f t="shared" si="129"/>
        <v/>
      </c>
      <c r="D848" s="70" t="str">
        <f t="shared" si="130"/>
        <v/>
      </c>
      <c r="E848" s="70" t="str">
        <f t="shared" si="133"/>
        <v/>
      </c>
      <c r="F848" s="258" t="str">
        <f>IF(査定表!E831=0,"",査定表!E831)</f>
        <v/>
      </c>
      <c r="G848" s="69" t="str">
        <f t="shared" si="131"/>
        <v/>
      </c>
      <c r="J848" s="69" t="str">
        <f t="shared" si="132"/>
        <v/>
      </c>
      <c r="L848" s="96"/>
    </row>
    <row r="849" spans="2:12" hidden="1" x14ac:dyDescent="0.2">
      <c r="B849" s="85" t="str">
        <f>+IF(査定表!A832=0,"",査定表!A832)</f>
        <v/>
      </c>
      <c r="C849" s="69" t="str">
        <f t="shared" si="129"/>
        <v/>
      </c>
      <c r="D849" s="70" t="str">
        <f t="shared" si="130"/>
        <v/>
      </c>
      <c r="E849" s="70" t="str">
        <f t="shared" si="133"/>
        <v/>
      </c>
      <c r="F849" s="258" t="str">
        <f>IF(査定表!E832=0,"",査定表!E832)</f>
        <v/>
      </c>
      <c r="G849" s="69" t="str">
        <f t="shared" si="131"/>
        <v/>
      </c>
      <c r="J849" s="69" t="str">
        <f t="shared" si="132"/>
        <v/>
      </c>
      <c r="L849" s="96"/>
    </row>
    <row r="850" spans="2:12" hidden="1" x14ac:dyDescent="0.2">
      <c r="B850" s="85" t="str">
        <f>+IF(査定表!A833=0,"",査定表!A833)</f>
        <v/>
      </c>
      <c r="C850" s="69" t="str">
        <f t="shared" si="129"/>
        <v/>
      </c>
      <c r="D850" s="70" t="str">
        <f t="shared" si="130"/>
        <v/>
      </c>
      <c r="E850" s="70" t="str">
        <f t="shared" si="133"/>
        <v/>
      </c>
      <c r="F850" s="258" t="str">
        <f>IF(査定表!E833=0,"",査定表!E833)</f>
        <v/>
      </c>
      <c r="G850" s="69" t="str">
        <f t="shared" si="131"/>
        <v/>
      </c>
      <c r="J850" s="69" t="str">
        <f t="shared" si="132"/>
        <v/>
      </c>
      <c r="L850" s="96"/>
    </row>
    <row r="851" spans="2:12" hidden="1" x14ac:dyDescent="0.2">
      <c r="B851" s="85" t="str">
        <f>+IF(査定表!A834=0,"",査定表!A834)</f>
        <v/>
      </c>
      <c r="C851" s="69" t="str">
        <f t="shared" si="129"/>
        <v/>
      </c>
      <c r="D851" s="70" t="str">
        <f t="shared" si="130"/>
        <v/>
      </c>
      <c r="E851" s="70" t="str">
        <f t="shared" si="133"/>
        <v/>
      </c>
      <c r="F851" s="258" t="str">
        <f>IF(査定表!E834=0,"",査定表!E834)</f>
        <v/>
      </c>
      <c r="G851" s="69" t="str">
        <f t="shared" si="131"/>
        <v/>
      </c>
      <c r="J851" s="69" t="str">
        <f t="shared" si="132"/>
        <v/>
      </c>
      <c r="L851" s="96"/>
    </row>
    <row r="852" spans="2:12" hidden="1" x14ac:dyDescent="0.2">
      <c r="B852" s="85" t="str">
        <f>+IF(査定表!A835=0,"",査定表!A835)</f>
        <v/>
      </c>
      <c r="C852" s="69" t="str">
        <f t="shared" si="129"/>
        <v/>
      </c>
      <c r="D852" s="70" t="str">
        <f t="shared" si="130"/>
        <v/>
      </c>
      <c r="E852" s="70" t="str">
        <f t="shared" si="133"/>
        <v/>
      </c>
      <c r="F852" s="258" t="str">
        <f>IF(査定表!E835=0,"",査定表!E835)</f>
        <v/>
      </c>
      <c r="G852" s="69" t="str">
        <f t="shared" si="131"/>
        <v/>
      </c>
      <c r="J852" s="69" t="str">
        <f t="shared" si="132"/>
        <v/>
      </c>
      <c r="L852" s="96"/>
    </row>
    <row r="853" spans="2:12" hidden="1" x14ac:dyDescent="0.2">
      <c r="B853" s="85" t="str">
        <f>+IF(査定表!A836=0,"",査定表!A836)</f>
        <v/>
      </c>
      <c r="C853" s="69" t="str">
        <f t="shared" si="129"/>
        <v/>
      </c>
      <c r="D853" s="70" t="str">
        <f t="shared" si="130"/>
        <v/>
      </c>
      <c r="E853" s="70" t="str">
        <f t="shared" si="133"/>
        <v/>
      </c>
      <c r="F853" s="258" t="str">
        <f>IF(査定表!E836=0,"",査定表!E836)</f>
        <v/>
      </c>
      <c r="G853" s="69" t="str">
        <f t="shared" si="131"/>
        <v/>
      </c>
      <c r="J853" s="69" t="str">
        <f t="shared" si="132"/>
        <v/>
      </c>
      <c r="L853" s="96"/>
    </row>
    <row r="854" spans="2:12" hidden="1" x14ac:dyDescent="0.2">
      <c r="B854" s="85" t="str">
        <f>+IF(査定表!A837=0,"",査定表!A837)</f>
        <v/>
      </c>
      <c r="C854" s="69" t="str">
        <f t="shared" si="129"/>
        <v/>
      </c>
      <c r="D854" s="70" t="str">
        <f t="shared" si="130"/>
        <v/>
      </c>
      <c r="E854" s="70" t="str">
        <f t="shared" si="133"/>
        <v/>
      </c>
      <c r="F854" s="258" t="str">
        <f>IF(査定表!E837=0,"",査定表!E837)</f>
        <v/>
      </c>
      <c r="G854" s="69" t="str">
        <f t="shared" si="131"/>
        <v/>
      </c>
      <c r="J854" s="69" t="str">
        <f t="shared" si="132"/>
        <v/>
      </c>
      <c r="L854" s="96"/>
    </row>
    <row r="855" spans="2:12" hidden="1" x14ac:dyDescent="0.2">
      <c r="B855" s="85" t="str">
        <f>+IF(査定表!A838=0,"",査定表!A838)</f>
        <v/>
      </c>
      <c r="C855" s="69" t="str">
        <f t="shared" si="129"/>
        <v/>
      </c>
      <c r="D855" s="70" t="str">
        <f t="shared" si="130"/>
        <v/>
      </c>
      <c r="E855" s="70" t="str">
        <f t="shared" si="133"/>
        <v/>
      </c>
      <c r="F855" s="258" t="str">
        <f>IF(査定表!E838=0,"",査定表!E838)</f>
        <v/>
      </c>
      <c r="G855" s="69" t="str">
        <f t="shared" si="131"/>
        <v/>
      </c>
      <c r="J855" s="69" t="str">
        <f t="shared" si="132"/>
        <v/>
      </c>
      <c r="L855" s="96"/>
    </row>
    <row r="856" spans="2:12" hidden="1" x14ac:dyDescent="0.2">
      <c r="B856" s="85" t="str">
        <f>+IF(査定表!A839=0,"",査定表!A839)</f>
        <v/>
      </c>
      <c r="C856" s="69" t="str">
        <f t="shared" si="129"/>
        <v/>
      </c>
      <c r="D856" s="70" t="str">
        <f t="shared" si="130"/>
        <v/>
      </c>
      <c r="E856" s="70" t="str">
        <f t="shared" si="133"/>
        <v/>
      </c>
      <c r="F856" s="258" t="str">
        <f>IF(査定表!E839=0,"",査定表!E839)</f>
        <v/>
      </c>
      <c r="G856" s="69" t="str">
        <f t="shared" si="131"/>
        <v/>
      </c>
      <c r="J856" s="69" t="str">
        <f t="shared" si="132"/>
        <v/>
      </c>
      <c r="L856" s="96"/>
    </row>
    <row r="857" spans="2:12" hidden="1" x14ac:dyDescent="0.2">
      <c r="B857" s="85" t="str">
        <f>+IF(査定表!A840=0,"",査定表!A840)</f>
        <v/>
      </c>
      <c r="C857" s="69" t="str">
        <f t="shared" si="129"/>
        <v/>
      </c>
      <c r="D857" s="70" t="str">
        <f t="shared" si="130"/>
        <v/>
      </c>
      <c r="E857" s="70" t="str">
        <f t="shared" si="133"/>
        <v/>
      </c>
      <c r="F857" s="258" t="str">
        <f>IF(査定表!E840=0,"",査定表!E840)</f>
        <v/>
      </c>
      <c r="G857" s="69" t="str">
        <f t="shared" si="131"/>
        <v/>
      </c>
      <c r="J857" s="69" t="str">
        <f t="shared" si="132"/>
        <v/>
      </c>
      <c r="L857" s="96"/>
    </row>
    <row r="858" spans="2:12" hidden="1" x14ac:dyDescent="0.2">
      <c r="B858" s="85" t="str">
        <f>+IF(査定表!A841=0,"",査定表!A841)</f>
        <v/>
      </c>
      <c r="C858" s="69" t="str">
        <f t="shared" si="129"/>
        <v/>
      </c>
      <c r="D858" s="70" t="str">
        <f t="shared" si="130"/>
        <v/>
      </c>
      <c r="E858" s="70" t="str">
        <f t="shared" si="133"/>
        <v/>
      </c>
      <c r="F858" s="258" t="str">
        <f>IF(査定表!E841=0,"",査定表!E841)</f>
        <v/>
      </c>
      <c r="G858" s="69" t="str">
        <f t="shared" si="131"/>
        <v/>
      </c>
      <c r="J858" s="69" t="str">
        <f t="shared" si="132"/>
        <v/>
      </c>
      <c r="L858" s="96"/>
    </row>
    <row r="859" spans="2:12" hidden="1" x14ac:dyDescent="0.2">
      <c r="B859" s="85" t="str">
        <f>+IF(査定表!A846=0,"",査定表!A846)</f>
        <v/>
      </c>
      <c r="C859" s="69" t="str">
        <f t="shared" si="129"/>
        <v/>
      </c>
      <c r="D859" s="70" t="str">
        <f t="shared" si="130"/>
        <v/>
      </c>
      <c r="E859" s="70" t="str">
        <f t="shared" si="133"/>
        <v/>
      </c>
      <c r="F859" s="258" t="str">
        <f>IF(査定表!E842=0,"",査定表!E842)</f>
        <v/>
      </c>
      <c r="G859" s="69" t="str">
        <f t="shared" si="131"/>
        <v/>
      </c>
      <c r="J859" s="69" t="str">
        <f t="shared" si="132"/>
        <v/>
      </c>
      <c r="L859" s="96"/>
    </row>
    <row r="860" spans="2:12" hidden="1" x14ac:dyDescent="0.2">
      <c r="B860" s="85" t="str">
        <f>+IF(査定表!A847=0,"",査定表!A847)</f>
        <v/>
      </c>
      <c r="C860" s="69" t="str">
        <f t="shared" si="129"/>
        <v/>
      </c>
      <c r="D860" s="70" t="str">
        <f t="shared" si="130"/>
        <v/>
      </c>
      <c r="E860" s="70" t="str">
        <f t="shared" si="133"/>
        <v/>
      </c>
      <c r="F860" s="258" t="str">
        <f>IF(査定表!E843=0,"",査定表!E843)</f>
        <v/>
      </c>
      <c r="G860" s="69" t="str">
        <f t="shared" si="131"/>
        <v/>
      </c>
      <c r="J860" s="69" t="str">
        <f t="shared" si="132"/>
        <v/>
      </c>
      <c r="L860" s="96"/>
    </row>
    <row r="861" spans="2:12" hidden="1" x14ac:dyDescent="0.2">
      <c r="B861" s="84" t="s">
        <v>85</v>
      </c>
      <c r="C861" s="69" t="str">
        <f t="shared" si="129"/>
        <v/>
      </c>
      <c r="D861" s="70" t="str">
        <f t="shared" si="130"/>
        <v/>
      </c>
      <c r="E861" s="70"/>
      <c r="F861" s="259">
        <f>SUM(F825:F860)</f>
        <v>0</v>
      </c>
      <c r="G861" s="69"/>
      <c r="J861" s="69"/>
      <c r="L861" s="96"/>
    </row>
    <row r="862" spans="2:12" hidden="1" x14ac:dyDescent="0.2">
      <c r="B862" s="83" t="s">
        <v>83</v>
      </c>
      <c r="C862" s="69"/>
      <c r="D862" s="70" t="str">
        <f t="shared" si="130"/>
        <v>1</v>
      </c>
      <c r="E862" s="70" t="str">
        <f>IF(F862="","","式")</f>
        <v>式</v>
      </c>
      <c r="F862" s="258">
        <f>INT(F861*入力表!$D$1953)</f>
        <v>0</v>
      </c>
      <c r="G862" s="69"/>
      <c r="J862" s="69"/>
      <c r="L862" s="96"/>
    </row>
    <row r="863" spans="2:12" hidden="1" x14ac:dyDescent="0.2">
      <c r="B863" s="83" t="s">
        <v>18</v>
      </c>
      <c r="C863" s="69" t="str">
        <f t="shared" ref="C863" si="134">IF(D863="","","図面・仕様書どおり")</f>
        <v/>
      </c>
      <c r="D863" s="70" t="str">
        <f t="shared" si="130"/>
        <v/>
      </c>
      <c r="E863" s="70"/>
      <c r="F863" s="258">
        <f>+SUM(F861:F862)</f>
        <v>0</v>
      </c>
      <c r="G863" s="69"/>
      <c r="J863" s="69"/>
      <c r="L863" s="96"/>
    </row>
    <row r="864" spans="2:12" hidden="1" x14ac:dyDescent="0.2">
      <c r="B864" s="83"/>
      <c r="C864" s="69"/>
      <c r="D864" s="70"/>
      <c r="E864" s="70"/>
      <c r="F864" s="258"/>
      <c r="G864" s="69"/>
      <c r="J864" s="69"/>
      <c r="L864" s="96"/>
    </row>
    <row r="865" spans="2:12" hidden="1" x14ac:dyDescent="0.2">
      <c r="B865" s="83"/>
      <c r="C865" s="69"/>
      <c r="D865" s="70"/>
      <c r="E865" s="70"/>
      <c r="F865" s="258"/>
      <c r="G865" s="69"/>
      <c r="J865" s="69"/>
      <c r="L865" s="96"/>
    </row>
    <row r="866" spans="2:12" hidden="1" x14ac:dyDescent="0.2">
      <c r="B866" s="85" t="str">
        <f>+IF(査定表!A849=0,"",査定表!A849)</f>
        <v/>
      </c>
      <c r="C866" s="69" t="str">
        <f t="shared" ref="C866:C903" si="135">IF(D866="","","図面・仕様書どおり")</f>
        <v/>
      </c>
      <c r="D866" s="70" t="str">
        <f t="shared" ref="D866:D905" si="136">IF(E866="","","1")</f>
        <v/>
      </c>
      <c r="E866" s="70" t="str">
        <f>IF(F866="","","式")</f>
        <v/>
      </c>
      <c r="F866" s="258" t="str">
        <f>IF(査定表!E849=0,"",査定表!E849)</f>
        <v/>
      </c>
      <c r="G866" s="69" t="str">
        <f t="shared" ref="G866:G902" si="137">IF(C866="","","諸経費共")</f>
        <v/>
      </c>
      <c r="J866" s="69" t="str">
        <f t="shared" ref="J866:J902" si="138">IF(F866="","","諸経費共")</f>
        <v/>
      </c>
      <c r="L866" s="96"/>
    </row>
    <row r="867" spans="2:12" hidden="1" x14ac:dyDescent="0.2">
      <c r="B867" s="85" t="str">
        <f>+IF(査定表!A850=0,"",査定表!A850)</f>
        <v/>
      </c>
      <c r="C867" s="69" t="str">
        <f t="shared" si="135"/>
        <v/>
      </c>
      <c r="D867" s="70" t="str">
        <f t="shared" si="136"/>
        <v/>
      </c>
      <c r="E867" s="70" t="str">
        <f t="shared" ref="E867:E902" si="139">IF(F867="","","式")</f>
        <v/>
      </c>
      <c r="F867" s="258" t="str">
        <f>IF(査定表!E850=0,"",査定表!E850)</f>
        <v/>
      </c>
      <c r="G867" s="69" t="str">
        <f t="shared" si="137"/>
        <v/>
      </c>
      <c r="J867" s="69" t="str">
        <f t="shared" si="138"/>
        <v/>
      </c>
      <c r="L867" s="96"/>
    </row>
    <row r="868" spans="2:12" hidden="1" x14ac:dyDescent="0.2">
      <c r="B868" s="85" t="str">
        <f>+IF(査定表!A851=0,"",査定表!A851)</f>
        <v/>
      </c>
      <c r="C868" s="69" t="str">
        <f t="shared" si="135"/>
        <v/>
      </c>
      <c r="D868" s="70" t="str">
        <f t="shared" si="136"/>
        <v/>
      </c>
      <c r="E868" s="70" t="str">
        <f t="shared" si="139"/>
        <v/>
      </c>
      <c r="F868" s="258" t="str">
        <f>IF(査定表!E851=0,"",査定表!E851)</f>
        <v/>
      </c>
      <c r="G868" s="69" t="str">
        <f t="shared" si="137"/>
        <v/>
      </c>
      <c r="J868" s="69" t="str">
        <f t="shared" si="138"/>
        <v/>
      </c>
      <c r="L868" s="96"/>
    </row>
    <row r="869" spans="2:12" hidden="1" x14ac:dyDescent="0.2">
      <c r="B869" s="85" t="str">
        <f>+IF(査定表!A852=0,"",査定表!A852)</f>
        <v/>
      </c>
      <c r="C869" s="69" t="str">
        <f t="shared" si="135"/>
        <v/>
      </c>
      <c r="D869" s="70" t="str">
        <f t="shared" si="136"/>
        <v/>
      </c>
      <c r="E869" s="70" t="str">
        <f t="shared" si="139"/>
        <v/>
      </c>
      <c r="F869" s="258" t="str">
        <f>IF(査定表!E852=0,"",査定表!E852)</f>
        <v/>
      </c>
      <c r="G869" s="69" t="str">
        <f t="shared" si="137"/>
        <v/>
      </c>
      <c r="J869" s="69" t="str">
        <f t="shared" si="138"/>
        <v/>
      </c>
      <c r="L869" s="96"/>
    </row>
    <row r="870" spans="2:12" hidden="1" x14ac:dyDescent="0.2">
      <c r="B870" s="85" t="str">
        <f>+IF(査定表!A853=0,"",査定表!A853)</f>
        <v/>
      </c>
      <c r="C870" s="69" t="str">
        <f t="shared" si="135"/>
        <v/>
      </c>
      <c r="D870" s="70" t="str">
        <f t="shared" si="136"/>
        <v/>
      </c>
      <c r="E870" s="70" t="str">
        <f t="shared" si="139"/>
        <v/>
      </c>
      <c r="F870" s="258" t="str">
        <f>IF(査定表!E853=0,"",査定表!E853)</f>
        <v/>
      </c>
      <c r="G870" s="69" t="str">
        <f t="shared" si="137"/>
        <v/>
      </c>
      <c r="J870" s="69" t="str">
        <f t="shared" si="138"/>
        <v/>
      </c>
      <c r="L870" s="96"/>
    </row>
    <row r="871" spans="2:12" hidden="1" x14ac:dyDescent="0.2">
      <c r="B871" s="85" t="str">
        <f>+IF(査定表!A854=0,"",査定表!A854)</f>
        <v/>
      </c>
      <c r="C871" s="69" t="str">
        <f t="shared" si="135"/>
        <v/>
      </c>
      <c r="D871" s="70" t="str">
        <f t="shared" si="136"/>
        <v/>
      </c>
      <c r="E871" s="70" t="str">
        <f t="shared" si="139"/>
        <v/>
      </c>
      <c r="F871" s="258" t="str">
        <f>IF(査定表!E854=0,"",査定表!E854)</f>
        <v/>
      </c>
      <c r="G871" s="69" t="str">
        <f t="shared" si="137"/>
        <v/>
      </c>
      <c r="J871" s="69" t="str">
        <f t="shared" si="138"/>
        <v/>
      </c>
      <c r="L871" s="96"/>
    </row>
    <row r="872" spans="2:12" hidden="1" x14ac:dyDescent="0.2">
      <c r="B872" s="85" t="str">
        <f>+IF(査定表!A855=0,"",査定表!A855)</f>
        <v/>
      </c>
      <c r="C872" s="69" t="str">
        <f t="shared" si="135"/>
        <v/>
      </c>
      <c r="D872" s="70" t="str">
        <f t="shared" si="136"/>
        <v/>
      </c>
      <c r="E872" s="70" t="str">
        <f t="shared" si="139"/>
        <v/>
      </c>
      <c r="F872" s="258" t="str">
        <f>IF(査定表!E855=0,"",査定表!E855)</f>
        <v/>
      </c>
      <c r="G872" s="69" t="str">
        <f t="shared" si="137"/>
        <v/>
      </c>
      <c r="J872" s="69" t="str">
        <f t="shared" si="138"/>
        <v/>
      </c>
      <c r="L872" s="96"/>
    </row>
    <row r="873" spans="2:12" hidden="1" x14ac:dyDescent="0.2">
      <c r="B873" s="85" t="str">
        <f>+IF(査定表!A856=0,"",査定表!A856)</f>
        <v/>
      </c>
      <c r="C873" s="69" t="str">
        <f t="shared" si="135"/>
        <v/>
      </c>
      <c r="D873" s="70" t="str">
        <f t="shared" si="136"/>
        <v/>
      </c>
      <c r="E873" s="70" t="str">
        <f t="shared" si="139"/>
        <v/>
      </c>
      <c r="F873" s="258" t="str">
        <f>IF(査定表!E856=0,"",査定表!E856)</f>
        <v/>
      </c>
      <c r="G873" s="69" t="str">
        <f t="shared" si="137"/>
        <v/>
      </c>
      <c r="J873" s="69" t="str">
        <f t="shared" si="138"/>
        <v/>
      </c>
      <c r="L873" s="96"/>
    </row>
    <row r="874" spans="2:12" hidden="1" x14ac:dyDescent="0.2">
      <c r="B874" s="85" t="str">
        <f>+IF(査定表!A857=0,"",査定表!A857)</f>
        <v/>
      </c>
      <c r="C874" s="69" t="str">
        <f t="shared" si="135"/>
        <v/>
      </c>
      <c r="D874" s="70" t="str">
        <f t="shared" si="136"/>
        <v/>
      </c>
      <c r="E874" s="70" t="str">
        <f t="shared" si="139"/>
        <v/>
      </c>
      <c r="F874" s="258" t="str">
        <f>IF(査定表!E857=0,"",査定表!E857)</f>
        <v/>
      </c>
      <c r="G874" s="69" t="str">
        <f t="shared" si="137"/>
        <v/>
      </c>
      <c r="J874" s="69" t="str">
        <f t="shared" si="138"/>
        <v/>
      </c>
      <c r="L874" s="96"/>
    </row>
    <row r="875" spans="2:12" hidden="1" x14ac:dyDescent="0.2">
      <c r="B875" s="85" t="str">
        <f>+IF(査定表!A858=0,"",査定表!A858)</f>
        <v/>
      </c>
      <c r="C875" s="69" t="str">
        <f t="shared" si="135"/>
        <v/>
      </c>
      <c r="D875" s="70" t="str">
        <f t="shared" si="136"/>
        <v/>
      </c>
      <c r="E875" s="70" t="str">
        <f t="shared" si="139"/>
        <v/>
      </c>
      <c r="F875" s="258" t="str">
        <f>IF(査定表!E858=0,"",査定表!E858)</f>
        <v/>
      </c>
      <c r="G875" s="69" t="str">
        <f t="shared" si="137"/>
        <v/>
      </c>
      <c r="J875" s="69" t="str">
        <f t="shared" si="138"/>
        <v/>
      </c>
      <c r="L875" s="96"/>
    </row>
    <row r="876" spans="2:12" hidden="1" x14ac:dyDescent="0.2">
      <c r="B876" s="85" t="str">
        <f>+IF(査定表!A859=0,"",査定表!A859)</f>
        <v/>
      </c>
      <c r="C876" s="69" t="str">
        <f t="shared" si="135"/>
        <v/>
      </c>
      <c r="D876" s="70" t="str">
        <f t="shared" si="136"/>
        <v/>
      </c>
      <c r="E876" s="70" t="str">
        <f t="shared" si="139"/>
        <v/>
      </c>
      <c r="F876" s="258" t="str">
        <f>IF(査定表!E859=0,"",査定表!E859)</f>
        <v/>
      </c>
      <c r="G876" s="69" t="str">
        <f t="shared" si="137"/>
        <v/>
      </c>
      <c r="J876" s="69" t="str">
        <f t="shared" si="138"/>
        <v/>
      </c>
      <c r="L876" s="96"/>
    </row>
    <row r="877" spans="2:12" hidden="1" x14ac:dyDescent="0.2">
      <c r="B877" s="85" t="str">
        <f>+IF(査定表!A860=0,"",査定表!A860)</f>
        <v/>
      </c>
      <c r="C877" s="69" t="str">
        <f t="shared" si="135"/>
        <v/>
      </c>
      <c r="D877" s="70" t="str">
        <f t="shared" si="136"/>
        <v/>
      </c>
      <c r="E877" s="70" t="str">
        <f t="shared" si="139"/>
        <v/>
      </c>
      <c r="F877" s="258" t="str">
        <f>IF(査定表!E860=0,"",査定表!E860)</f>
        <v/>
      </c>
      <c r="G877" s="69" t="str">
        <f t="shared" si="137"/>
        <v/>
      </c>
      <c r="J877" s="69" t="str">
        <f t="shared" si="138"/>
        <v/>
      </c>
      <c r="L877" s="96"/>
    </row>
    <row r="878" spans="2:12" hidden="1" x14ac:dyDescent="0.2">
      <c r="B878" s="85" t="str">
        <f>+IF(査定表!A861=0,"",査定表!A861)</f>
        <v/>
      </c>
      <c r="C878" s="69" t="str">
        <f t="shared" si="135"/>
        <v/>
      </c>
      <c r="D878" s="70" t="str">
        <f t="shared" si="136"/>
        <v/>
      </c>
      <c r="E878" s="70" t="str">
        <f t="shared" si="139"/>
        <v/>
      </c>
      <c r="F878" s="258" t="str">
        <f>IF(査定表!E861=0,"",査定表!E861)</f>
        <v/>
      </c>
      <c r="G878" s="69" t="str">
        <f t="shared" si="137"/>
        <v/>
      </c>
      <c r="J878" s="69" t="str">
        <f t="shared" si="138"/>
        <v/>
      </c>
      <c r="L878" s="96"/>
    </row>
    <row r="879" spans="2:12" hidden="1" x14ac:dyDescent="0.2">
      <c r="B879" s="85" t="str">
        <f>+IF(査定表!A862=0,"",査定表!A862)</f>
        <v/>
      </c>
      <c r="C879" s="69" t="str">
        <f t="shared" si="135"/>
        <v/>
      </c>
      <c r="D879" s="70" t="str">
        <f t="shared" si="136"/>
        <v/>
      </c>
      <c r="E879" s="70" t="str">
        <f t="shared" si="139"/>
        <v/>
      </c>
      <c r="F879" s="258" t="str">
        <f>IF(査定表!E862=0,"",査定表!E862)</f>
        <v/>
      </c>
      <c r="G879" s="69" t="str">
        <f t="shared" si="137"/>
        <v/>
      </c>
      <c r="J879" s="69" t="str">
        <f t="shared" si="138"/>
        <v/>
      </c>
      <c r="L879" s="96"/>
    </row>
    <row r="880" spans="2:12" hidden="1" x14ac:dyDescent="0.2">
      <c r="B880" s="85" t="str">
        <f>+IF(査定表!A863=0,"",査定表!A863)</f>
        <v/>
      </c>
      <c r="C880" s="69" t="str">
        <f t="shared" si="135"/>
        <v/>
      </c>
      <c r="D880" s="70" t="str">
        <f t="shared" si="136"/>
        <v/>
      </c>
      <c r="E880" s="70" t="str">
        <f t="shared" si="139"/>
        <v/>
      </c>
      <c r="F880" s="258" t="str">
        <f>IF(査定表!E863=0,"",査定表!E863)</f>
        <v/>
      </c>
      <c r="G880" s="69" t="str">
        <f t="shared" si="137"/>
        <v/>
      </c>
      <c r="J880" s="69" t="str">
        <f t="shared" si="138"/>
        <v/>
      </c>
      <c r="L880" s="96"/>
    </row>
    <row r="881" spans="2:12" hidden="1" x14ac:dyDescent="0.2">
      <c r="B881" s="85" t="str">
        <f>+IF(査定表!A864=0,"",査定表!A864)</f>
        <v/>
      </c>
      <c r="C881" s="69" t="str">
        <f t="shared" si="135"/>
        <v/>
      </c>
      <c r="D881" s="70" t="str">
        <f t="shared" si="136"/>
        <v/>
      </c>
      <c r="E881" s="70" t="str">
        <f t="shared" si="139"/>
        <v/>
      </c>
      <c r="F881" s="258" t="str">
        <f>IF(査定表!E864=0,"",査定表!E864)</f>
        <v/>
      </c>
      <c r="G881" s="69" t="str">
        <f t="shared" si="137"/>
        <v/>
      </c>
      <c r="J881" s="69" t="str">
        <f t="shared" si="138"/>
        <v/>
      </c>
      <c r="L881" s="96"/>
    </row>
    <row r="882" spans="2:12" hidden="1" x14ac:dyDescent="0.2">
      <c r="B882" s="85" t="str">
        <f>+IF(査定表!A865=0,"",査定表!A865)</f>
        <v/>
      </c>
      <c r="C882" s="69" t="str">
        <f t="shared" si="135"/>
        <v/>
      </c>
      <c r="D882" s="70" t="str">
        <f t="shared" si="136"/>
        <v/>
      </c>
      <c r="E882" s="70" t="str">
        <f t="shared" si="139"/>
        <v/>
      </c>
      <c r="F882" s="258" t="str">
        <f>IF(査定表!E865=0,"",査定表!E865)</f>
        <v/>
      </c>
      <c r="G882" s="69" t="str">
        <f t="shared" si="137"/>
        <v/>
      </c>
      <c r="J882" s="69" t="str">
        <f t="shared" si="138"/>
        <v/>
      </c>
      <c r="L882" s="96"/>
    </row>
    <row r="883" spans="2:12" hidden="1" x14ac:dyDescent="0.2">
      <c r="B883" s="85" t="str">
        <f>+IF(査定表!A866=0,"",査定表!A866)</f>
        <v/>
      </c>
      <c r="C883" s="69" t="str">
        <f t="shared" si="135"/>
        <v/>
      </c>
      <c r="D883" s="70" t="str">
        <f t="shared" si="136"/>
        <v/>
      </c>
      <c r="E883" s="70" t="str">
        <f t="shared" si="139"/>
        <v/>
      </c>
      <c r="F883" s="258" t="str">
        <f>IF(査定表!E866=0,"",査定表!E866)</f>
        <v/>
      </c>
      <c r="G883" s="69" t="str">
        <f t="shared" si="137"/>
        <v/>
      </c>
      <c r="J883" s="69" t="str">
        <f t="shared" si="138"/>
        <v/>
      </c>
      <c r="L883" s="96"/>
    </row>
    <row r="884" spans="2:12" hidden="1" x14ac:dyDescent="0.2">
      <c r="B884" s="85" t="str">
        <f>+IF(査定表!A867=0,"",査定表!A867)</f>
        <v/>
      </c>
      <c r="C884" s="69" t="str">
        <f t="shared" si="135"/>
        <v/>
      </c>
      <c r="D884" s="70" t="str">
        <f t="shared" si="136"/>
        <v/>
      </c>
      <c r="E884" s="70" t="str">
        <f t="shared" si="139"/>
        <v/>
      </c>
      <c r="F884" s="258" t="str">
        <f>IF(査定表!E867=0,"",査定表!E867)</f>
        <v/>
      </c>
      <c r="G884" s="69" t="str">
        <f t="shared" si="137"/>
        <v/>
      </c>
      <c r="J884" s="69" t="str">
        <f t="shared" si="138"/>
        <v/>
      </c>
      <c r="L884" s="96"/>
    </row>
    <row r="885" spans="2:12" hidden="1" x14ac:dyDescent="0.2">
      <c r="B885" s="85" t="str">
        <f>+IF(査定表!A868=0,"",査定表!A868)</f>
        <v/>
      </c>
      <c r="C885" s="69" t="str">
        <f t="shared" si="135"/>
        <v/>
      </c>
      <c r="D885" s="70" t="str">
        <f t="shared" si="136"/>
        <v/>
      </c>
      <c r="E885" s="70" t="str">
        <f t="shared" si="139"/>
        <v/>
      </c>
      <c r="F885" s="258" t="str">
        <f>IF(査定表!E868=0,"",査定表!E868)</f>
        <v/>
      </c>
      <c r="G885" s="69" t="str">
        <f t="shared" si="137"/>
        <v/>
      </c>
      <c r="J885" s="69" t="str">
        <f t="shared" si="138"/>
        <v/>
      </c>
      <c r="L885" s="96"/>
    </row>
    <row r="886" spans="2:12" hidden="1" x14ac:dyDescent="0.2">
      <c r="B886" s="85" t="str">
        <f>+IF(査定表!A869=0,"",査定表!A869)</f>
        <v/>
      </c>
      <c r="C886" s="69" t="str">
        <f t="shared" si="135"/>
        <v/>
      </c>
      <c r="D886" s="70" t="str">
        <f t="shared" si="136"/>
        <v/>
      </c>
      <c r="E886" s="70" t="str">
        <f t="shared" si="139"/>
        <v/>
      </c>
      <c r="F886" s="258" t="str">
        <f>IF(査定表!E869=0,"",査定表!E869)</f>
        <v/>
      </c>
      <c r="G886" s="69" t="str">
        <f t="shared" si="137"/>
        <v/>
      </c>
      <c r="J886" s="69" t="str">
        <f t="shared" si="138"/>
        <v/>
      </c>
      <c r="L886" s="96"/>
    </row>
    <row r="887" spans="2:12" hidden="1" x14ac:dyDescent="0.2">
      <c r="B887" s="85" t="str">
        <f>+IF(査定表!A870=0,"",査定表!A870)</f>
        <v/>
      </c>
      <c r="C887" s="69" t="str">
        <f t="shared" si="135"/>
        <v/>
      </c>
      <c r="D887" s="70" t="str">
        <f t="shared" si="136"/>
        <v/>
      </c>
      <c r="E887" s="70" t="str">
        <f t="shared" si="139"/>
        <v/>
      </c>
      <c r="F887" s="258" t="str">
        <f>IF(査定表!E870=0,"",査定表!E870)</f>
        <v/>
      </c>
      <c r="G887" s="69" t="str">
        <f t="shared" si="137"/>
        <v/>
      </c>
      <c r="J887" s="69" t="str">
        <f t="shared" si="138"/>
        <v/>
      </c>
      <c r="L887" s="96"/>
    </row>
    <row r="888" spans="2:12" hidden="1" x14ac:dyDescent="0.2">
      <c r="B888" s="85" t="str">
        <f>+IF(査定表!A871=0,"",査定表!A871)</f>
        <v/>
      </c>
      <c r="C888" s="69" t="str">
        <f t="shared" si="135"/>
        <v/>
      </c>
      <c r="D888" s="70" t="str">
        <f t="shared" si="136"/>
        <v/>
      </c>
      <c r="E888" s="70" t="str">
        <f t="shared" si="139"/>
        <v/>
      </c>
      <c r="F888" s="258" t="str">
        <f>IF(査定表!E871=0,"",査定表!E871)</f>
        <v/>
      </c>
      <c r="G888" s="69" t="str">
        <f t="shared" si="137"/>
        <v/>
      </c>
      <c r="J888" s="69" t="str">
        <f t="shared" si="138"/>
        <v/>
      </c>
      <c r="L888" s="96"/>
    </row>
    <row r="889" spans="2:12" hidden="1" x14ac:dyDescent="0.2">
      <c r="B889" s="85" t="str">
        <f>+IF(査定表!A872=0,"",査定表!A872)</f>
        <v/>
      </c>
      <c r="C889" s="69" t="str">
        <f t="shared" si="135"/>
        <v/>
      </c>
      <c r="D889" s="70" t="str">
        <f t="shared" si="136"/>
        <v/>
      </c>
      <c r="E889" s="70" t="str">
        <f t="shared" si="139"/>
        <v/>
      </c>
      <c r="F889" s="258" t="str">
        <f>IF(査定表!E872=0,"",査定表!E872)</f>
        <v/>
      </c>
      <c r="G889" s="69" t="str">
        <f t="shared" si="137"/>
        <v/>
      </c>
      <c r="J889" s="69" t="str">
        <f t="shared" si="138"/>
        <v/>
      </c>
      <c r="L889" s="96"/>
    </row>
    <row r="890" spans="2:12" hidden="1" x14ac:dyDescent="0.2">
      <c r="B890" s="85" t="str">
        <f>+IF(査定表!A873=0,"",査定表!A873)</f>
        <v/>
      </c>
      <c r="C890" s="69" t="str">
        <f t="shared" si="135"/>
        <v/>
      </c>
      <c r="D890" s="70" t="str">
        <f t="shared" si="136"/>
        <v/>
      </c>
      <c r="E890" s="70" t="str">
        <f t="shared" si="139"/>
        <v/>
      </c>
      <c r="F890" s="258" t="str">
        <f>IF(査定表!E873=0,"",査定表!E873)</f>
        <v/>
      </c>
      <c r="G890" s="69" t="str">
        <f t="shared" si="137"/>
        <v/>
      </c>
      <c r="J890" s="69" t="str">
        <f t="shared" si="138"/>
        <v/>
      </c>
      <c r="L890" s="96"/>
    </row>
    <row r="891" spans="2:12" hidden="1" x14ac:dyDescent="0.2">
      <c r="B891" s="85" t="str">
        <f>+IF(査定表!A874=0,"",査定表!A874)</f>
        <v/>
      </c>
      <c r="C891" s="69" t="str">
        <f t="shared" si="135"/>
        <v/>
      </c>
      <c r="D891" s="70" t="str">
        <f t="shared" si="136"/>
        <v/>
      </c>
      <c r="E891" s="70" t="str">
        <f t="shared" si="139"/>
        <v/>
      </c>
      <c r="F891" s="258" t="str">
        <f>IF(査定表!E874=0,"",査定表!E874)</f>
        <v/>
      </c>
      <c r="G891" s="69" t="str">
        <f t="shared" si="137"/>
        <v/>
      </c>
      <c r="J891" s="69" t="str">
        <f t="shared" si="138"/>
        <v/>
      </c>
      <c r="L891" s="96"/>
    </row>
    <row r="892" spans="2:12" hidden="1" x14ac:dyDescent="0.2">
      <c r="B892" s="85" t="str">
        <f>+IF(査定表!A875=0,"",査定表!A875)</f>
        <v/>
      </c>
      <c r="C892" s="69" t="str">
        <f t="shared" si="135"/>
        <v/>
      </c>
      <c r="D892" s="70" t="str">
        <f t="shared" si="136"/>
        <v/>
      </c>
      <c r="E892" s="70" t="str">
        <f t="shared" si="139"/>
        <v/>
      </c>
      <c r="F892" s="258" t="str">
        <f>IF(査定表!E875=0,"",査定表!E875)</f>
        <v/>
      </c>
      <c r="G892" s="69" t="str">
        <f t="shared" si="137"/>
        <v/>
      </c>
      <c r="J892" s="69" t="str">
        <f t="shared" si="138"/>
        <v/>
      </c>
      <c r="L892" s="96"/>
    </row>
    <row r="893" spans="2:12" hidden="1" x14ac:dyDescent="0.2">
      <c r="B893" s="85" t="str">
        <f>+IF(査定表!A876=0,"",査定表!A876)</f>
        <v/>
      </c>
      <c r="C893" s="69" t="str">
        <f t="shared" si="135"/>
        <v/>
      </c>
      <c r="D893" s="70" t="str">
        <f t="shared" si="136"/>
        <v/>
      </c>
      <c r="E893" s="70" t="str">
        <f t="shared" si="139"/>
        <v/>
      </c>
      <c r="F893" s="258" t="str">
        <f>IF(査定表!E876=0,"",査定表!E876)</f>
        <v/>
      </c>
      <c r="G893" s="69" t="str">
        <f t="shared" si="137"/>
        <v/>
      </c>
      <c r="J893" s="69" t="str">
        <f t="shared" si="138"/>
        <v/>
      </c>
      <c r="L893" s="96"/>
    </row>
    <row r="894" spans="2:12" hidden="1" x14ac:dyDescent="0.2">
      <c r="B894" s="85" t="str">
        <f>+IF(査定表!A877=0,"",査定表!A877)</f>
        <v/>
      </c>
      <c r="C894" s="69" t="str">
        <f t="shared" si="135"/>
        <v/>
      </c>
      <c r="D894" s="70" t="str">
        <f t="shared" si="136"/>
        <v/>
      </c>
      <c r="E894" s="70" t="str">
        <f t="shared" si="139"/>
        <v/>
      </c>
      <c r="F894" s="258" t="str">
        <f>IF(査定表!E877=0,"",査定表!E877)</f>
        <v/>
      </c>
      <c r="G894" s="69" t="str">
        <f t="shared" si="137"/>
        <v/>
      </c>
      <c r="J894" s="69" t="str">
        <f t="shared" si="138"/>
        <v/>
      </c>
      <c r="L894" s="96"/>
    </row>
    <row r="895" spans="2:12" hidden="1" x14ac:dyDescent="0.2">
      <c r="B895" s="85" t="str">
        <f>+IF(査定表!A878=0,"",査定表!A878)</f>
        <v/>
      </c>
      <c r="C895" s="69" t="str">
        <f t="shared" si="135"/>
        <v/>
      </c>
      <c r="D895" s="70" t="str">
        <f t="shared" si="136"/>
        <v/>
      </c>
      <c r="E895" s="70" t="str">
        <f t="shared" si="139"/>
        <v/>
      </c>
      <c r="F895" s="258" t="str">
        <f>IF(査定表!E878=0,"",査定表!E878)</f>
        <v/>
      </c>
      <c r="G895" s="69" t="str">
        <f t="shared" si="137"/>
        <v/>
      </c>
      <c r="J895" s="69" t="str">
        <f t="shared" si="138"/>
        <v/>
      </c>
      <c r="L895" s="96"/>
    </row>
    <row r="896" spans="2:12" hidden="1" x14ac:dyDescent="0.2">
      <c r="B896" s="85" t="str">
        <f>+IF(査定表!A879=0,"",査定表!A879)</f>
        <v/>
      </c>
      <c r="C896" s="69" t="str">
        <f t="shared" si="135"/>
        <v/>
      </c>
      <c r="D896" s="70" t="str">
        <f t="shared" si="136"/>
        <v/>
      </c>
      <c r="E896" s="70" t="str">
        <f t="shared" si="139"/>
        <v/>
      </c>
      <c r="F896" s="258" t="str">
        <f>IF(査定表!E879=0,"",査定表!E879)</f>
        <v/>
      </c>
      <c r="G896" s="69" t="str">
        <f t="shared" si="137"/>
        <v/>
      </c>
      <c r="J896" s="69" t="str">
        <f t="shared" si="138"/>
        <v/>
      </c>
      <c r="L896" s="96"/>
    </row>
    <row r="897" spans="2:12" hidden="1" x14ac:dyDescent="0.2">
      <c r="B897" s="85" t="str">
        <f>+IF(査定表!A880=0,"",査定表!A880)</f>
        <v/>
      </c>
      <c r="C897" s="69" t="str">
        <f t="shared" si="135"/>
        <v/>
      </c>
      <c r="D897" s="70" t="str">
        <f t="shared" si="136"/>
        <v/>
      </c>
      <c r="E897" s="70" t="str">
        <f t="shared" si="139"/>
        <v/>
      </c>
      <c r="F897" s="258" t="str">
        <f>IF(査定表!E880=0,"",査定表!E880)</f>
        <v/>
      </c>
      <c r="G897" s="69" t="str">
        <f t="shared" si="137"/>
        <v/>
      </c>
      <c r="J897" s="69" t="str">
        <f t="shared" si="138"/>
        <v/>
      </c>
      <c r="L897" s="96"/>
    </row>
    <row r="898" spans="2:12" hidden="1" x14ac:dyDescent="0.2">
      <c r="B898" s="85" t="str">
        <f>+IF(査定表!A881=0,"",査定表!A881)</f>
        <v/>
      </c>
      <c r="C898" s="69" t="str">
        <f t="shared" si="135"/>
        <v/>
      </c>
      <c r="D898" s="70" t="str">
        <f t="shared" si="136"/>
        <v/>
      </c>
      <c r="E898" s="70" t="str">
        <f t="shared" si="139"/>
        <v/>
      </c>
      <c r="F898" s="258" t="str">
        <f>IF(査定表!E881=0,"",査定表!E881)</f>
        <v/>
      </c>
      <c r="G898" s="69" t="str">
        <f t="shared" si="137"/>
        <v/>
      </c>
      <c r="J898" s="69" t="str">
        <f t="shared" si="138"/>
        <v/>
      </c>
      <c r="L898" s="96"/>
    </row>
    <row r="899" spans="2:12" hidden="1" x14ac:dyDescent="0.2">
      <c r="B899" s="85" t="str">
        <f>+IF(査定表!A882=0,"",査定表!A882)</f>
        <v/>
      </c>
      <c r="C899" s="69" t="str">
        <f t="shared" si="135"/>
        <v/>
      </c>
      <c r="D899" s="70" t="str">
        <f t="shared" si="136"/>
        <v/>
      </c>
      <c r="E899" s="70" t="str">
        <f t="shared" si="139"/>
        <v/>
      </c>
      <c r="F899" s="258" t="str">
        <f>IF(査定表!E882=0,"",査定表!E882)</f>
        <v/>
      </c>
      <c r="G899" s="69" t="str">
        <f t="shared" si="137"/>
        <v/>
      </c>
      <c r="J899" s="69" t="str">
        <f t="shared" si="138"/>
        <v/>
      </c>
      <c r="L899" s="96"/>
    </row>
    <row r="900" spans="2:12" hidden="1" x14ac:dyDescent="0.2">
      <c r="B900" s="85" t="str">
        <f>+IF(査定表!A883=0,"",査定表!A883)</f>
        <v/>
      </c>
      <c r="C900" s="69" t="str">
        <f t="shared" si="135"/>
        <v/>
      </c>
      <c r="D900" s="70" t="str">
        <f t="shared" si="136"/>
        <v/>
      </c>
      <c r="E900" s="70" t="str">
        <f t="shared" si="139"/>
        <v/>
      </c>
      <c r="F900" s="258" t="str">
        <f>IF(査定表!E883=0,"",査定表!E883)</f>
        <v/>
      </c>
      <c r="G900" s="69" t="str">
        <f t="shared" si="137"/>
        <v/>
      </c>
      <c r="J900" s="69" t="str">
        <f t="shared" si="138"/>
        <v/>
      </c>
      <c r="L900" s="96"/>
    </row>
    <row r="901" spans="2:12" hidden="1" x14ac:dyDescent="0.2">
      <c r="B901" s="85" t="str">
        <f>+IF(査定表!A888=0,"",査定表!A888)</f>
        <v/>
      </c>
      <c r="C901" s="69" t="str">
        <f t="shared" si="135"/>
        <v/>
      </c>
      <c r="D901" s="70" t="str">
        <f t="shared" si="136"/>
        <v/>
      </c>
      <c r="E901" s="70" t="str">
        <f t="shared" si="139"/>
        <v/>
      </c>
      <c r="F901" s="258" t="str">
        <f>IF(査定表!E884=0,"",査定表!E884)</f>
        <v/>
      </c>
      <c r="G901" s="69" t="str">
        <f t="shared" si="137"/>
        <v/>
      </c>
      <c r="J901" s="69" t="str">
        <f t="shared" si="138"/>
        <v/>
      </c>
      <c r="L901" s="96"/>
    </row>
    <row r="902" spans="2:12" hidden="1" x14ac:dyDescent="0.2">
      <c r="B902" s="85" t="str">
        <f>+IF(査定表!A889=0,"",査定表!A889)</f>
        <v/>
      </c>
      <c r="C902" s="69" t="str">
        <f t="shared" si="135"/>
        <v/>
      </c>
      <c r="D902" s="70" t="str">
        <f t="shared" si="136"/>
        <v/>
      </c>
      <c r="E902" s="70" t="str">
        <f t="shared" si="139"/>
        <v/>
      </c>
      <c r="F902" s="258" t="str">
        <f>IF(査定表!E885=0,"",査定表!E885)</f>
        <v/>
      </c>
      <c r="G902" s="69" t="str">
        <f t="shared" si="137"/>
        <v/>
      </c>
      <c r="J902" s="69" t="str">
        <f t="shared" si="138"/>
        <v/>
      </c>
      <c r="L902" s="96"/>
    </row>
    <row r="903" spans="2:12" hidden="1" x14ac:dyDescent="0.2">
      <c r="B903" s="84" t="s">
        <v>85</v>
      </c>
      <c r="C903" s="69" t="str">
        <f t="shared" si="135"/>
        <v/>
      </c>
      <c r="D903" s="70" t="str">
        <f t="shared" si="136"/>
        <v/>
      </c>
      <c r="E903" s="70"/>
      <c r="F903" s="259">
        <f>SUM(F867:F902)</f>
        <v>0</v>
      </c>
      <c r="G903" s="69"/>
      <c r="J903" s="69"/>
      <c r="L903" s="96"/>
    </row>
    <row r="904" spans="2:12" hidden="1" x14ac:dyDescent="0.2">
      <c r="B904" s="83" t="s">
        <v>83</v>
      </c>
      <c r="C904" s="69"/>
      <c r="D904" s="70" t="str">
        <f t="shared" si="136"/>
        <v>1</v>
      </c>
      <c r="E904" s="70" t="str">
        <f>IF(F904="","","式")</f>
        <v>式</v>
      </c>
      <c r="F904" s="258">
        <f>INT(F903*入力表!$D$1953)</f>
        <v>0</v>
      </c>
      <c r="G904" s="69"/>
      <c r="J904" s="69"/>
      <c r="L904" s="96"/>
    </row>
    <row r="905" spans="2:12" hidden="1" x14ac:dyDescent="0.2">
      <c r="B905" s="83" t="s">
        <v>18</v>
      </c>
      <c r="C905" s="69" t="str">
        <f t="shared" ref="C905" si="140">IF(D905="","","図面・仕様書どおり")</f>
        <v/>
      </c>
      <c r="D905" s="70" t="str">
        <f t="shared" si="136"/>
        <v/>
      </c>
      <c r="E905" s="70"/>
      <c r="F905" s="258">
        <f>+SUM(F903:F904)</f>
        <v>0</v>
      </c>
      <c r="G905" s="69"/>
      <c r="J905" s="69"/>
      <c r="L905" s="96"/>
    </row>
    <row r="906" spans="2:12" hidden="1" x14ac:dyDescent="0.2">
      <c r="B906" s="83"/>
      <c r="C906" s="69"/>
      <c r="D906" s="70"/>
      <c r="E906" s="70"/>
      <c r="F906" s="258"/>
      <c r="G906" s="69"/>
      <c r="J906" s="69"/>
      <c r="L906" s="96"/>
    </row>
    <row r="907" spans="2:12" hidden="1" x14ac:dyDescent="0.2">
      <c r="B907" s="83"/>
      <c r="C907" s="69"/>
      <c r="D907" s="70"/>
      <c r="E907" s="70"/>
      <c r="F907" s="258"/>
      <c r="G907" s="69"/>
      <c r="J907" s="69"/>
      <c r="L907" s="96"/>
    </row>
    <row r="908" spans="2:12" hidden="1" x14ac:dyDescent="0.2">
      <c r="B908" s="85" t="str">
        <f>+IF(査定表!A891=0,"",査定表!A891)</f>
        <v/>
      </c>
      <c r="C908" s="69" t="str">
        <f t="shared" ref="C908:C945" si="141">IF(D908="","","図面・仕様書どおり")</f>
        <v/>
      </c>
      <c r="D908" s="70" t="str">
        <f t="shared" ref="D908:D947" si="142">IF(E908="","","1")</f>
        <v/>
      </c>
      <c r="E908" s="70" t="str">
        <f>IF(F908="","","式")</f>
        <v/>
      </c>
      <c r="F908" s="258" t="str">
        <f>IF(査定表!E891=0,"",査定表!E891)</f>
        <v/>
      </c>
      <c r="G908" s="69" t="str">
        <f t="shared" ref="G908:G944" si="143">IF(C908="","","諸経費共")</f>
        <v/>
      </c>
      <c r="J908" s="69" t="str">
        <f t="shared" ref="J908:J944" si="144">IF(F908="","","諸経費共")</f>
        <v/>
      </c>
      <c r="L908" s="96"/>
    </row>
    <row r="909" spans="2:12" hidden="1" x14ac:dyDescent="0.2">
      <c r="B909" s="85" t="str">
        <f>+IF(査定表!A892=0,"",査定表!A892)</f>
        <v/>
      </c>
      <c r="C909" s="69" t="str">
        <f t="shared" si="141"/>
        <v/>
      </c>
      <c r="D909" s="70" t="str">
        <f t="shared" si="142"/>
        <v/>
      </c>
      <c r="E909" s="70" t="str">
        <f t="shared" ref="E909:E944" si="145">IF(F909="","","式")</f>
        <v/>
      </c>
      <c r="F909" s="258" t="str">
        <f>IF(査定表!E892=0,"",査定表!E892)</f>
        <v/>
      </c>
      <c r="G909" s="69" t="str">
        <f t="shared" si="143"/>
        <v/>
      </c>
      <c r="J909" s="69" t="str">
        <f t="shared" si="144"/>
        <v/>
      </c>
      <c r="L909" s="96"/>
    </row>
    <row r="910" spans="2:12" hidden="1" x14ac:dyDescent="0.2">
      <c r="B910" s="85" t="str">
        <f>+IF(査定表!A893=0,"",査定表!A893)</f>
        <v/>
      </c>
      <c r="C910" s="69" t="str">
        <f t="shared" si="141"/>
        <v/>
      </c>
      <c r="D910" s="70" t="str">
        <f t="shared" si="142"/>
        <v/>
      </c>
      <c r="E910" s="70" t="str">
        <f t="shared" si="145"/>
        <v/>
      </c>
      <c r="F910" s="258" t="str">
        <f>IF(査定表!E893=0,"",査定表!E893)</f>
        <v/>
      </c>
      <c r="G910" s="69" t="str">
        <f t="shared" si="143"/>
        <v/>
      </c>
      <c r="J910" s="69" t="str">
        <f t="shared" si="144"/>
        <v/>
      </c>
      <c r="L910" s="96"/>
    </row>
    <row r="911" spans="2:12" hidden="1" x14ac:dyDescent="0.2">
      <c r="B911" s="85" t="str">
        <f>+IF(査定表!A894=0,"",査定表!A894)</f>
        <v/>
      </c>
      <c r="C911" s="69" t="str">
        <f t="shared" si="141"/>
        <v/>
      </c>
      <c r="D911" s="70" t="str">
        <f t="shared" si="142"/>
        <v/>
      </c>
      <c r="E911" s="70" t="str">
        <f t="shared" si="145"/>
        <v/>
      </c>
      <c r="F911" s="258" t="str">
        <f>IF(査定表!E894=0,"",査定表!E894)</f>
        <v/>
      </c>
      <c r="G911" s="69" t="str">
        <f t="shared" si="143"/>
        <v/>
      </c>
      <c r="J911" s="69" t="str">
        <f t="shared" si="144"/>
        <v/>
      </c>
      <c r="L911" s="96"/>
    </row>
    <row r="912" spans="2:12" hidden="1" x14ac:dyDescent="0.2">
      <c r="B912" s="85" t="str">
        <f>+IF(査定表!A895=0,"",査定表!A895)</f>
        <v/>
      </c>
      <c r="C912" s="69" t="str">
        <f t="shared" si="141"/>
        <v/>
      </c>
      <c r="D912" s="70" t="str">
        <f t="shared" si="142"/>
        <v/>
      </c>
      <c r="E912" s="70" t="str">
        <f t="shared" si="145"/>
        <v/>
      </c>
      <c r="F912" s="258" t="str">
        <f>IF(査定表!E895=0,"",査定表!E895)</f>
        <v/>
      </c>
      <c r="G912" s="69" t="str">
        <f t="shared" si="143"/>
        <v/>
      </c>
      <c r="J912" s="69" t="str">
        <f t="shared" si="144"/>
        <v/>
      </c>
      <c r="L912" s="96"/>
    </row>
    <row r="913" spans="2:12" hidden="1" x14ac:dyDescent="0.2">
      <c r="B913" s="85" t="str">
        <f>+IF(査定表!A896=0,"",査定表!A896)</f>
        <v/>
      </c>
      <c r="C913" s="69" t="str">
        <f t="shared" si="141"/>
        <v/>
      </c>
      <c r="D913" s="70" t="str">
        <f t="shared" si="142"/>
        <v/>
      </c>
      <c r="E913" s="70" t="str">
        <f t="shared" si="145"/>
        <v/>
      </c>
      <c r="F913" s="258" t="str">
        <f>IF(査定表!E896=0,"",査定表!E896)</f>
        <v/>
      </c>
      <c r="G913" s="69" t="str">
        <f t="shared" si="143"/>
        <v/>
      </c>
      <c r="J913" s="69" t="str">
        <f t="shared" si="144"/>
        <v/>
      </c>
      <c r="L913" s="96"/>
    </row>
    <row r="914" spans="2:12" hidden="1" x14ac:dyDescent="0.2">
      <c r="B914" s="85" t="str">
        <f>+IF(査定表!A897=0,"",査定表!A897)</f>
        <v/>
      </c>
      <c r="C914" s="69" t="str">
        <f t="shared" si="141"/>
        <v/>
      </c>
      <c r="D914" s="70" t="str">
        <f t="shared" si="142"/>
        <v/>
      </c>
      <c r="E914" s="70" t="str">
        <f t="shared" si="145"/>
        <v/>
      </c>
      <c r="F914" s="258" t="str">
        <f>IF(査定表!E897=0,"",査定表!E897)</f>
        <v/>
      </c>
      <c r="G914" s="69" t="str">
        <f t="shared" si="143"/>
        <v/>
      </c>
      <c r="J914" s="69" t="str">
        <f t="shared" si="144"/>
        <v/>
      </c>
      <c r="L914" s="96"/>
    </row>
    <row r="915" spans="2:12" hidden="1" x14ac:dyDescent="0.2">
      <c r="B915" s="85" t="str">
        <f>+IF(査定表!A898=0,"",査定表!A898)</f>
        <v/>
      </c>
      <c r="C915" s="69" t="str">
        <f t="shared" si="141"/>
        <v/>
      </c>
      <c r="D915" s="70" t="str">
        <f t="shared" si="142"/>
        <v/>
      </c>
      <c r="E915" s="70" t="str">
        <f t="shared" si="145"/>
        <v/>
      </c>
      <c r="F915" s="258" t="str">
        <f>IF(査定表!E898=0,"",査定表!E898)</f>
        <v/>
      </c>
      <c r="G915" s="69" t="str">
        <f t="shared" si="143"/>
        <v/>
      </c>
      <c r="J915" s="69" t="str">
        <f t="shared" si="144"/>
        <v/>
      </c>
      <c r="L915" s="96"/>
    </row>
    <row r="916" spans="2:12" hidden="1" x14ac:dyDescent="0.2">
      <c r="B916" s="85" t="str">
        <f>+IF(査定表!A899=0,"",査定表!A899)</f>
        <v/>
      </c>
      <c r="C916" s="69" t="str">
        <f t="shared" si="141"/>
        <v/>
      </c>
      <c r="D916" s="70" t="str">
        <f t="shared" si="142"/>
        <v/>
      </c>
      <c r="E916" s="70" t="str">
        <f t="shared" si="145"/>
        <v/>
      </c>
      <c r="F916" s="258" t="str">
        <f>IF(査定表!E899=0,"",査定表!E899)</f>
        <v/>
      </c>
      <c r="G916" s="69" t="str">
        <f t="shared" si="143"/>
        <v/>
      </c>
      <c r="J916" s="69" t="str">
        <f t="shared" si="144"/>
        <v/>
      </c>
      <c r="L916" s="96"/>
    </row>
    <row r="917" spans="2:12" hidden="1" x14ac:dyDescent="0.2">
      <c r="B917" s="85" t="str">
        <f>+IF(査定表!A900=0,"",査定表!A900)</f>
        <v/>
      </c>
      <c r="C917" s="69" t="str">
        <f t="shared" si="141"/>
        <v/>
      </c>
      <c r="D917" s="70" t="str">
        <f t="shared" si="142"/>
        <v/>
      </c>
      <c r="E917" s="70" t="str">
        <f t="shared" si="145"/>
        <v/>
      </c>
      <c r="F917" s="258" t="str">
        <f>IF(査定表!E900=0,"",査定表!E900)</f>
        <v/>
      </c>
      <c r="G917" s="69" t="str">
        <f t="shared" si="143"/>
        <v/>
      </c>
      <c r="J917" s="69" t="str">
        <f t="shared" si="144"/>
        <v/>
      </c>
      <c r="L917" s="96"/>
    </row>
    <row r="918" spans="2:12" hidden="1" x14ac:dyDescent="0.2">
      <c r="B918" s="85" t="str">
        <f>+IF(査定表!A901=0,"",査定表!A901)</f>
        <v/>
      </c>
      <c r="C918" s="69" t="str">
        <f t="shared" si="141"/>
        <v/>
      </c>
      <c r="D918" s="70" t="str">
        <f t="shared" si="142"/>
        <v/>
      </c>
      <c r="E918" s="70" t="str">
        <f t="shared" si="145"/>
        <v/>
      </c>
      <c r="F918" s="258" t="str">
        <f>IF(査定表!E901=0,"",査定表!E901)</f>
        <v/>
      </c>
      <c r="G918" s="69" t="str">
        <f t="shared" si="143"/>
        <v/>
      </c>
      <c r="J918" s="69" t="str">
        <f t="shared" si="144"/>
        <v/>
      </c>
      <c r="L918" s="96"/>
    </row>
    <row r="919" spans="2:12" hidden="1" x14ac:dyDescent="0.2">
      <c r="B919" s="85" t="str">
        <f>+IF(査定表!A902=0,"",査定表!A902)</f>
        <v/>
      </c>
      <c r="C919" s="69" t="str">
        <f t="shared" si="141"/>
        <v/>
      </c>
      <c r="D919" s="70" t="str">
        <f t="shared" si="142"/>
        <v/>
      </c>
      <c r="E919" s="70" t="str">
        <f t="shared" si="145"/>
        <v/>
      </c>
      <c r="F919" s="258" t="str">
        <f>IF(査定表!E902=0,"",査定表!E902)</f>
        <v/>
      </c>
      <c r="G919" s="69" t="str">
        <f t="shared" si="143"/>
        <v/>
      </c>
      <c r="J919" s="69" t="str">
        <f t="shared" si="144"/>
        <v/>
      </c>
      <c r="L919" s="96"/>
    </row>
    <row r="920" spans="2:12" hidden="1" x14ac:dyDescent="0.2">
      <c r="B920" s="85" t="str">
        <f>+IF(査定表!A903=0,"",査定表!A903)</f>
        <v/>
      </c>
      <c r="C920" s="69" t="str">
        <f t="shared" si="141"/>
        <v/>
      </c>
      <c r="D920" s="70" t="str">
        <f t="shared" si="142"/>
        <v/>
      </c>
      <c r="E920" s="70" t="str">
        <f t="shared" si="145"/>
        <v/>
      </c>
      <c r="F920" s="258" t="str">
        <f>IF(査定表!E903=0,"",査定表!E903)</f>
        <v/>
      </c>
      <c r="G920" s="69" t="str">
        <f t="shared" si="143"/>
        <v/>
      </c>
      <c r="J920" s="69" t="str">
        <f t="shared" si="144"/>
        <v/>
      </c>
      <c r="L920" s="96"/>
    </row>
    <row r="921" spans="2:12" hidden="1" x14ac:dyDescent="0.2">
      <c r="B921" s="85" t="str">
        <f>+IF(査定表!A904=0,"",査定表!A904)</f>
        <v/>
      </c>
      <c r="C921" s="69" t="str">
        <f t="shared" si="141"/>
        <v/>
      </c>
      <c r="D921" s="70" t="str">
        <f t="shared" si="142"/>
        <v/>
      </c>
      <c r="E921" s="70" t="str">
        <f t="shared" si="145"/>
        <v/>
      </c>
      <c r="F921" s="258" t="str">
        <f>IF(査定表!E904=0,"",査定表!E904)</f>
        <v/>
      </c>
      <c r="G921" s="69" t="str">
        <f t="shared" si="143"/>
        <v/>
      </c>
      <c r="J921" s="69" t="str">
        <f t="shared" si="144"/>
        <v/>
      </c>
      <c r="L921" s="96"/>
    </row>
    <row r="922" spans="2:12" hidden="1" x14ac:dyDescent="0.2">
      <c r="B922" s="85" t="str">
        <f>+IF(査定表!A905=0,"",査定表!A905)</f>
        <v/>
      </c>
      <c r="C922" s="69" t="str">
        <f t="shared" si="141"/>
        <v/>
      </c>
      <c r="D922" s="70" t="str">
        <f t="shared" si="142"/>
        <v/>
      </c>
      <c r="E922" s="70" t="str">
        <f t="shared" si="145"/>
        <v/>
      </c>
      <c r="F922" s="258" t="str">
        <f>IF(査定表!E905=0,"",査定表!E905)</f>
        <v/>
      </c>
      <c r="G922" s="69" t="str">
        <f t="shared" si="143"/>
        <v/>
      </c>
      <c r="J922" s="69" t="str">
        <f t="shared" si="144"/>
        <v/>
      </c>
      <c r="L922" s="96"/>
    </row>
    <row r="923" spans="2:12" hidden="1" x14ac:dyDescent="0.2">
      <c r="B923" s="85" t="str">
        <f>+IF(査定表!A906=0,"",査定表!A906)</f>
        <v/>
      </c>
      <c r="C923" s="69" t="str">
        <f t="shared" si="141"/>
        <v/>
      </c>
      <c r="D923" s="70" t="str">
        <f t="shared" si="142"/>
        <v/>
      </c>
      <c r="E923" s="70" t="str">
        <f t="shared" si="145"/>
        <v/>
      </c>
      <c r="F923" s="258" t="str">
        <f>IF(査定表!E906=0,"",査定表!E906)</f>
        <v/>
      </c>
      <c r="G923" s="69" t="str">
        <f t="shared" si="143"/>
        <v/>
      </c>
      <c r="J923" s="69" t="str">
        <f t="shared" si="144"/>
        <v/>
      </c>
      <c r="L923" s="96"/>
    </row>
    <row r="924" spans="2:12" hidden="1" x14ac:dyDescent="0.2">
      <c r="B924" s="85" t="str">
        <f>+IF(査定表!A907=0,"",査定表!A907)</f>
        <v/>
      </c>
      <c r="C924" s="69" t="str">
        <f t="shared" si="141"/>
        <v/>
      </c>
      <c r="D924" s="70" t="str">
        <f t="shared" si="142"/>
        <v/>
      </c>
      <c r="E924" s="70" t="str">
        <f t="shared" si="145"/>
        <v/>
      </c>
      <c r="F924" s="258" t="str">
        <f>IF(査定表!E907=0,"",査定表!E907)</f>
        <v/>
      </c>
      <c r="G924" s="69" t="str">
        <f t="shared" si="143"/>
        <v/>
      </c>
      <c r="J924" s="69" t="str">
        <f t="shared" si="144"/>
        <v/>
      </c>
      <c r="L924" s="96"/>
    </row>
    <row r="925" spans="2:12" hidden="1" x14ac:dyDescent="0.2">
      <c r="B925" s="85" t="str">
        <f>+IF(査定表!A908=0,"",査定表!A908)</f>
        <v/>
      </c>
      <c r="C925" s="69" t="str">
        <f t="shared" si="141"/>
        <v/>
      </c>
      <c r="D925" s="70" t="str">
        <f t="shared" si="142"/>
        <v/>
      </c>
      <c r="E925" s="70" t="str">
        <f t="shared" si="145"/>
        <v/>
      </c>
      <c r="F925" s="258" t="str">
        <f>IF(査定表!E908=0,"",査定表!E908)</f>
        <v/>
      </c>
      <c r="G925" s="69" t="str">
        <f t="shared" si="143"/>
        <v/>
      </c>
      <c r="J925" s="69" t="str">
        <f t="shared" si="144"/>
        <v/>
      </c>
      <c r="L925" s="96"/>
    </row>
    <row r="926" spans="2:12" hidden="1" x14ac:dyDescent="0.2">
      <c r="B926" s="85" t="str">
        <f>+IF(査定表!A909=0,"",査定表!A909)</f>
        <v/>
      </c>
      <c r="C926" s="69" t="str">
        <f t="shared" si="141"/>
        <v/>
      </c>
      <c r="D926" s="70" t="str">
        <f t="shared" si="142"/>
        <v/>
      </c>
      <c r="E926" s="70" t="str">
        <f t="shared" si="145"/>
        <v/>
      </c>
      <c r="F926" s="258" t="str">
        <f>IF(査定表!E909=0,"",査定表!E909)</f>
        <v/>
      </c>
      <c r="G926" s="69" t="str">
        <f t="shared" si="143"/>
        <v/>
      </c>
      <c r="J926" s="69" t="str">
        <f t="shared" si="144"/>
        <v/>
      </c>
      <c r="L926" s="96"/>
    </row>
    <row r="927" spans="2:12" hidden="1" x14ac:dyDescent="0.2">
      <c r="B927" s="85" t="str">
        <f>+IF(査定表!A910=0,"",査定表!A910)</f>
        <v/>
      </c>
      <c r="C927" s="69" t="str">
        <f t="shared" si="141"/>
        <v/>
      </c>
      <c r="D927" s="70" t="str">
        <f t="shared" si="142"/>
        <v/>
      </c>
      <c r="E927" s="70" t="str">
        <f t="shared" si="145"/>
        <v/>
      </c>
      <c r="F927" s="258" t="str">
        <f>IF(査定表!E910=0,"",査定表!E910)</f>
        <v/>
      </c>
      <c r="G927" s="69" t="str">
        <f t="shared" si="143"/>
        <v/>
      </c>
      <c r="J927" s="69" t="str">
        <f t="shared" si="144"/>
        <v/>
      </c>
      <c r="L927" s="96"/>
    </row>
    <row r="928" spans="2:12" hidden="1" x14ac:dyDescent="0.2">
      <c r="B928" s="85" t="str">
        <f>+IF(査定表!A911=0,"",査定表!A911)</f>
        <v/>
      </c>
      <c r="C928" s="69" t="str">
        <f t="shared" si="141"/>
        <v/>
      </c>
      <c r="D928" s="70" t="str">
        <f t="shared" si="142"/>
        <v/>
      </c>
      <c r="E928" s="70" t="str">
        <f t="shared" si="145"/>
        <v/>
      </c>
      <c r="F928" s="258" t="str">
        <f>IF(査定表!E911=0,"",査定表!E911)</f>
        <v/>
      </c>
      <c r="G928" s="69" t="str">
        <f t="shared" si="143"/>
        <v/>
      </c>
      <c r="J928" s="69" t="str">
        <f t="shared" si="144"/>
        <v/>
      </c>
      <c r="L928" s="96"/>
    </row>
    <row r="929" spans="2:12" hidden="1" x14ac:dyDescent="0.2">
      <c r="B929" s="85" t="str">
        <f>+IF(査定表!A912=0,"",査定表!A912)</f>
        <v/>
      </c>
      <c r="C929" s="69" t="str">
        <f t="shared" si="141"/>
        <v/>
      </c>
      <c r="D929" s="70" t="str">
        <f t="shared" si="142"/>
        <v/>
      </c>
      <c r="E929" s="70" t="str">
        <f t="shared" si="145"/>
        <v/>
      </c>
      <c r="F929" s="258" t="str">
        <f>IF(査定表!E912=0,"",査定表!E912)</f>
        <v/>
      </c>
      <c r="G929" s="69" t="str">
        <f t="shared" si="143"/>
        <v/>
      </c>
      <c r="J929" s="69" t="str">
        <f t="shared" si="144"/>
        <v/>
      </c>
      <c r="L929" s="96"/>
    </row>
    <row r="930" spans="2:12" hidden="1" x14ac:dyDescent="0.2">
      <c r="B930" s="85" t="str">
        <f>+IF(査定表!A913=0,"",査定表!A913)</f>
        <v/>
      </c>
      <c r="C930" s="69" t="str">
        <f t="shared" si="141"/>
        <v/>
      </c>
      <c r="D930" s="70" t="str">
        <f t="shared" si="142"/>
        <v/>
      </c>
      <c r="E930" s="70" t="str">
        <f t="shared" si="145"/>
        <v/>
      </c>
      <c r="F930" s="258" t="str">
        <f>IF(査定表!E913=0,"",査定表!E913)</f>
        <v/>
      </c>
      <c r="G930" s="69" t="str">
        <f t="shared" si="143"/>
        <v/>
      </c>
      <c r="J930" s="69" t="str">
        <f t="shared" si="144"/>
        <v/>
      </c>
      <c r="L930" s="96"/>
    </row>
    <row r="931" spans="2:12" hidden="1" x14ac:dyDescent="0.2">
      <c r="B931" s="85" t="str">
        <f>+IF(査定表!A914=0,"",査定表!A914)</f>
        <v/>
      </c>
      <c r="C931" s="69" t="str">
        <f t="shared" si="141"/>
        <v/>
      </c>
      <c r="D931" s="70" t="str">
        <f t="shared" si="142"/>
        <v/>
      </c>
      <c r="E931" s="70" t="str">
        <f t="shared" si="145"/>
        <v/>
      </c>
      <c r="F931" s="258" t="str">
        <f>IF(査定表!E914=0,"",査定表!E914)</f>
        <v/>
      </c>
      <c r="G931" s="69" t="str">
        <f t="shared" si="143"/>
        <v/>
      </c>
      <c r="J931" s="69" t="str">
        <f t="shared" si="144"/>
        <v/>
      </c>
      <c r="L931" s="96"/>
    </row>
    <row r="932" spans="2:12" hidden="1" x14ac:dyDescent="0.2">
      <c r="B932" s="85" t="str">
        <f>+IF(査定表!A915=0,"",査定表!A915)</f>
        <v/>
      </c>
      <c r="C932" s="69" t="str">
        <f t="shared" si="141"/>
        <v/>
      </c>
      <c r="D932" s="70" t="str">
        <f t="shared" si="142"/>
        <v/>
      </c>
      <c r="E932" s="70" t="str">
        <f t="shared" si="145"/>
        <v/>
      </c>
      <c r="F932" s="258" t="str">
        <f>IF(査定表!E915=0,"",査定表!E915)</f>
        <v/>
      </c>
      <c r="G932" s="69" t="str">
        <f t="shared" si="143"/>
        <v/>
      </c>
      <c r="J932" s="69" t="str">
        <f t="shared" si="144"/>
        <v/>
      </c>
      <c r="L932" s="96"/>
    </row>
    <row r="933" spans="2:12" hidden="1" x14ac:dyDescent="0.2">
      <c r="B933" s="85" t="str">
        <f>+IF(査定表!A916=0,"",査定表!A916)</f>
        <v/>
      </c>
      <c r="C933" s="69" t="str">
        <f t="shared" si="141"/>
        <v/>
      </c>
      <c r="D933" s="70" t="str">
        <f t="shared" si="142"/>
        <v/>
      </c>
      <c r="E933" s="70" t="str">
        <f t="shared" si="145"/>
        <v/>
      </c>
      <c r="F933" s="258" t="str">
        <f>IF(査定表!E916=0,"",査定表!E916)</f>
        <v/>
      </c>
      <c r="G933" s="69" t="str">
        <f t="shared" si="143"/>
        <v/>
      </c>
      <c r="J933" s="69" t="str">
        <f t="shared" si="144"/>
        <v/>
      </c>
      <c r="L933" s="96"/>
    </row>
    <row r="934" spans="2:12" hidden="1" x14ac:dyDescent="0.2">
      <c r="B934" s="85" t="str">
        <f>+IF(査定表!A917=0,"",査定表!A917)</f>
        <v/>
      </c>
      <c r="C934" s="69" t="str">
        <f t="shared" si="141"/>
        <v/>
      </c>
      <c r="D934" s="70" t="str">
        <f t="shared" si="142"/>
        <v/>
      </c>
      <c r="E934" s="70" t="str">
        <f t="shared" si="145"/>
        <v/>
      </c>
      <c r="F934" s="258" t="str">
        <f>IF(査定表!E917=0,"",査定表!E917)</f>
        <v/>
      </c>
      <c r="G934" s="69" t="str">
        <f t="shared" si="143"/>
        <v/>
      </c>
      <c r="J934" s="69" t="str">
        <f t="shared" si="144"/>
        <v/>
      </c>
      <c r="L934" s="96"/>
    </row>
    <row r="935" spans="2:12" hidden="1" x14ac:dyDescent="0.2">
      <c r="B935" s="85" t="str">
        <f>+IF(査定表!A918=0,"",査定表!A918)</f>
        <v/>
      </c>
      <c r="C935" s="69" t="str">
        <f t="shared" si="141"/>
        <v/>
      </c>
      <c r="D935" s="70" t="str">
        <f t="shared" si="142"/>
        <v/>
      </c>
      <c r="E935" s="70" t="str">
        <f t="shared" si="145"/>
        <v/>
      </c>
      <c r="F935" s="258" t="str">
        <f>IF(査定表!E918=0,"",査定表!E918)</f>
        <v/>
      </c>
      <c r="G935" s="69" t="str">
        <f t="shared" si="143"/>
        <v/>
      </c>
      <c r="J935" s="69" t="str">
        <f t="shared" si="144"/>
        <v/>
      </c>
      <c r="L935" s="96"/>
    </row>
    <row r="936" spans="2:12" hidden="1" x14ac:dyDescent="0.2">
      <c r="B936" s="85" t="str">
        <f>+IF(査定表!A919=0,"",査定表!A919)</f>
        <v/>
      </c>
      <c r="C936" s="69" t="str">
        <f t="shared" si="141"/>
        <v/>
      </c>
      <c r="D936" s="70" t="str">
        <f t="shared" si="142"/>
        <v/>
      </c>
      <c r="E936" s="70" t="str">
        <f t="shared" si="145"/>
        <v/>
      </c>
      <c r="F936" s="258" t="str">
        <f>IF(査定表!E919=0,"",査定表!E919)</f>
        <v/>
      </c>
      <c r="G936" s="69" t="str">
        <f t="shared" si="143"/>
        <v/>
      </c>
      <c r="J936" s="69" t="str">
        <f t="shared" si="144"/>
        <v/>
      </c>
      <c r="L936" s="96"/>
    </row>
    <row r="937" spans="2:12" hidden="1" x14ac:dyDescent="0.2">
      <c r="B937" s="85" t="str">
        <f>+IF(査定表!A920=0,"",査定表!A920)</f>
        <v/>
      </c>
      <c r="C937" s="69" t="str">
        <f t="shared" si="141"/>
        <v/>
      </c>
      <c r="D937" s="70" t="str">
        <f t="shared" si="142"/>
        <v/>
      </c>
      <c r="E937" s="70" t="str">
        <f t="shared" si="145"/>
        <v/>
      </c>
      <c r="F937" s="258" t="str">
        <f>IF(査定表!E920=0,"",査定表!E920)</f>
        <v/>
      </c>
      <c r="G937" s="69" t="str">
        <f t="shared" si="143"/>
        <v/>
      </c>
      <c r="J937" s="69" t="str">
        <f t="shared" si="144"/>
        <v/>
      </c>
      <c r="L937" s="96"/>
    </row>
    <row r="938" spans="2:12" hidden="1" x14ac:dyDescent="0.2">
      <c r="B938" s="85" t="str">
        <f>+IF(査定表!A921=0,"",査定表!A921)</f>
        <v/>
      </c>
      <c r="C938" s="69" t="str">
        <f t="shared" si="141"/>
        <v/>
      </c>
      <c r="D938" s="70" t="str">
        <f t="shared" si="142"/>
        <v/>
      </c>
      <c r="E938" s="70" t="str">
        <f t="shared" si="145"/>
        <v/>
      </c>
      <c r="F938" s="258" t="str">
        <f>IF(査定表!E921=0,"",査定表!E921)</f>
        <v/>
      </c>
      <c r="G938" s="69" t="str">
        <f t="shared" si="143"/>
        <v/>
      </c>
      <c r="J938" s="69" t="str">
        <f t="shared" si="144"/>
        <v/>
      </c>
      <c r="L938" s="96"/>
    </row>
    <row r="939" spans="2:12" hidden="1" x14ac:dyDescent="0.2">
      <c r="B939" s="85" t="str">
        <f>+IF(査定表!A922=0,"",査定表!A922)</f>
        <v/>
      </c>
      <c r="C939" s="69" t="str">
        <f t="shared" si="141"/>
        <v/>
      </c>
      <c r="D939" s="70" t="str">
        <f t="shared" si="142"/>
        <v/>
      </c>
      <c r="E939" s="70" t="str">
        <f t="shared" si="145"/>
        <v/>
      </c>
      <c r="F939" s="258" t="str">
        <f>IF(査定表!E922=0,"",査定表!E922)</f>
        <v/>
      </c>
      <c r="G939" s="69" t="str">
        <f t="shared" si="143"/>
        <v/>
      </c>
      <c r="J939" s="69" t="str">
        <f t="shared" si="144"/>
        <v/>
      </c>
      <c r="L939" s="96"/>
    </row>
    <row r="940" spans="2:12" hidden="1" x14ac:dyDescent="0.2">
      <c r="B940" s="85" t="str">
        <f>+IF(査定表!A923=0,"",査定表!A923)</f>
        <v/>
      </c>
      <c r="C940" s="69" t="str">
        <f t="shared" si="141"/>
        <v/>
      </c>
      <c r="D940" s="70" t="str">
        <f t="shared" si="142"/>
        <v/>
      </c>
      <c r="E940" s="70" t="str">
        <f t="shared" si="145"/>
        <v/>
      </c>
      <c r="F940" s="258" t="str">
        <f>IF(査定表!E923=0,"",査定表!E923)</f>
        <v/>
      </c>
      <c r="G940" s="69" t="str">
        <f t="shared" si="143"/>
        <v/>
      </c>
      <c r="J940" s="69" t="str">
        <f t="shared" si="144"/>
        <v/>
      </c>
      <c r="L940" s="96"/>
    </row>
    <row r="941" spans="2:12" hidden="1" x14ac:dyDescent="0.2">
      <c r="B941" s="85" t="str">
        <f>+IF(査定表!A924=0,"",査定表!A924)</f>
        <v/>
      </c>
      <c r="C941" s="69" t="str">
        <f t="shared" si="141"/>
        <v/>
      </c>
      <c r="D941" s="70" t="str">
        <f t="shared" si="142"/>
        <v/>
      </c>
      <c r="E941" s="70" t="str">
        <f t="shared" si="145"/>
        <v/>
      </c>
      <c r="F941" s="258" t="str">
        <f>IF(査定表!E924=0,"",査定表!E924)</f>
        <v/>
      </c>
      <c r="G941" s="69" t="str">
        <f t="shared" si="143"/>
        <v/>
      </c>
      <c r="J941" s="69" t="str">
        <f t="shared" si="144"/>
        <v/>
      </c>
      <c r="L941" s="96"/>
    </row>
    <row r="942" spans="2:12" hidden="1" x14ac:dyDescent="0.2">
      <c r="B942" s="85" t="str">
        <f>+IF(査定表!A925=0,"",査定表!A925)</f>
        <v/>
      </c>
      <c r="C942" s="69" t="str">
        <f t="shared" si="141"/>
        <v/>
      </c>
      <c r="D942" s="70" t="str">
        <f t="shared" si="142"/>
        <v/>
      </c>
      <c r="E942" s="70" t="str">
        <f t="shared" si="145"/>
        <v/>
      </c>
      <c r="F942" s="258" t="str">
        <f>IF(査定表!E925=0,"",査定表!E925)</f>
        <v/>
      </c>
      <c r="G942" s="69" t="str">
        <f t="shared" si="143"/>
        <v/>
      </c>
      <c r="J942" s="69" t="str">
        <f t="shared" si="144"/>
        <v/>
      </c>
      <c r="L942" s="96"/>
    </row>
    <row r="943" spans="2:12" hidden="1" x14ac:dyDescent="0.2">
      <c r="B943" s="85" t="str">
        <f>+IF(査定表!A930=0,"",査定表!A930)</f>
        <v/>
      </c>
      <c r="C943" s="69" t="str">
        <f t="shared" si="141"/>
        <v/>
      </c>
      <c r="D943" s="70" t="str">
        <f t="shared" si="142"/>
        <v/>
      </c>
      <c r="E943" s="70" t="str">
        <f t="shared" si="145"/>
        <v/>
      </c>
      <c r="F943" s="258" t="str">
        <f>IF(査定表!E926=0,"",査定表!E926)</f>
        <v/>
      </c>
      <c r="G943" s="69" t="str">
        <f t="shared" si="143"/>
        <v/>
      </c>
      <c r="J943" s="69" t="str">
        <f t="shared" si="144"/>
        <v/>
      </c>
      <c r="L943" s="96"/>
    </row>
    <row r="944" spans="2:12" hidden="1" x14ac:dyDescent="0.2">
      <c r="B944" s="85" t="str">
        <f>+IF(査定表!A931=0,"",査定表!A931)</f>
        <v/>
      </c>
      <c r="C944" s="69" t="str">
        <f t="shared" si="141"/>
        <v/>
      </c>
      <c r="D944" s="70" t="str">
        <f t="shared" si="142"/>
        <v/>
      </c>
      <c r="E944" s="70" t="str">
        <f t="shared" si="145"/>
        <v/>
      </c>
      <c r="F944" s="258" t="str">
        <f>IF(査定表!E927=0,"",査定表!E927)</f>
        <v/>
      </c>
      <c r="G944" s="69" t="str">
        <f t="shared" si="143"/>
        <v/>
      </c>
      <c r="J944" s="69" t="str">
        <f t="shared" si="144"/>
        <v/>
      </c>
      <c r="L944" s="96"/>
    </row>
    <row r="945" spans="2:12" hidden="1" x14ac:dyDescent="0.2">
      <c r="B945" s="84" t="s">
        <v>85</v>
      </c>
      <c r="C945" s="69" t="str">
        <f t="shared" si="141"/>
        <v/>
      </c>
      <c r="D945" s="70" t="str">
        <f t="shared" si="142"/>
        <v/>
      </c>
      <c r="E945" s="70"/>
      <c r="F945" s="259">
        <f>SUM(F909:F944)</f>
        <v>0</v>
      </c>
      <c r="G945" s="69"/>
      <c r="J945" s="69"/>
      <c r="L945" s="96"/>
    </row>
    <row r="946" spans="2:12" hidden="1" x14ac:dyDescent="0.2">
      <c r="B946" s="83" t="s">
        <v>83</v>
      </c>
      <c r="C946" s="69"/>
      <c r="D946" s="70" t="str">
        <f t="shared" si="142"/>
        <v>1</v>
      </c>
      <c r="E946" s="70" t="str">
        <f>IF(F946="","","式")</f>
        <v>式</v>
      </c>
      <c r="F946" s="258">
        <f>INT(F945*入力表!$D$1953)</f>
        <v>0</v>
      </c>
      <c r="G946" s="69"/>
      <c r="J946" s="69"/>
      <c r="L946" s="96"/>
    </row>
    <row r="947" spans="2:12" hidden="1" x14ac:dyDescent="0.2">
      <c r="B947" s="83" t="s">
        <v>18</v>
      </c>
      <c r="C947" s="69" t="str">
        <f t="shared" ref="C947" si="146">IF(D947="","","図面・仕様書どおり")</f>
        <v/>
      </c>
      <c r="D947" s="70" t="str">
        <f t="shared" si="142"/>
        <v/>
      </c>
      <c r="E947" s="70"/>
      <c r="F947" s="258">
        <f>+SUM(F945:F946)</f>
        <v>0</v>
      </c>
      <c r="G947" s="69"/>
      <c r="J947" s="69"/>
      <c r="L947" s="96"/>
    </row>
    <row r="948" spans="2:12" hidden="1" x14ac:dyDescent="0.2">
      <c r="B948" s="83"/>
      <c r="C948" s="69"/>
      <c r="D948" s="70"/>
      <c r="E948" s="70"/>
      <c r="F948" s="258"/>
      <c r="G948" s="69"/>
      <c r="J948" s="69"/>
      <c r="L948" s="96"/>
    </row>
    <row r="949" spans="2:12" hidden="1" x14ac:dyDescent="0.2">
      <c r="B949" s="83"/>
      <c r="C949" s="69"/>
      <c r="D949" s="70"/>
      <c r="E949" s="70"/>
      <c r="F949" s="258"/>
      <c r="G949" s="69"/>
      <c r="J949" s="69"/>
      <c r="L949" s="96"/>
    </row>
    <row r="950" spans="2:12" hidden="1" x14ac:dyDescent="0.2">
      <c r="B950" s="85" t="str">
        <f>+IF(査定表!A933=0,"",査定表!A933)</f>
        <v/>
      </c>
      <c r="C950" s="69" t="str">
        <f t="shared" ref="C950:C987" si="147">IF(D950="","","図面・仕様書どおり")</f>
        <v/>
      </c>
      <c r="D950" s="70" t="str">
        <f t="shared" ref="D950:D989" si="148">IF(E950="","","1")</f>
        <v/>
      </c>
      <c r="E950" s="70" t="str">
        <f>IF(F950="","","式")</f>
        <v/>
      </c>
      <c r="F950" s="258" t="str">
        <f>IF(査定表!E933=0,"",査定表!E933)</f>
        <v/>
      </c>
      <c r="G950" s="69" t="str">
        <f t="shared" ref="G950:G986" si="149">IF(C950="","","諸経費共")</f>
        <v/>
      </c>
      <c r="J950" s="69" t="str">
        <f t="shared" ref="J950:J986" si="150">IF(F950="","","諸経費共")</f>
        <v/>
      </c>
      <c r="L950" s="96"/>
    </row>
    <row r="951" spans="2:12" hidden="1" x14ac:dyDescent="0.2">
      <c r="B951" s="85" t="str">
        <f>+IF(査定表!A934=0,"",査定表!A934)</f>
        <v/>
      </c>
      <c r="C951" s="69" t="str">
        <f t="shared" si="147"/>
        <v/>
      </c>
      <c r="D951" s="70" t="str">
        <f t="shared" si="148"/>
        <v/>
      </c>
      <c r="E951" s="70" t="str">
        <f t="shared" ref="E951:E986" si="151">IF(F951="","","式")</f>
        <v/>
      </c>
      <c r="F951" s="258" t="str">
        <f>IF(査定表!E934=0,"",査定表!E934)</f>
        <v/>
      </c>
      <c r="G951" s="69" t="str">
        <f t="shared" si="149"/>
        <v/>
      </c>
      <c r="J951" s="69" t="str">
        <f t="shared" si="150"/>
        <v/>
      </c>
      <c r="L951" s="96"/>
    </row>
    <row r="952" spans="2:12" hidden="1" x14ac:dyDescent="0.2">
      <c r="B952" s="85" t="str">
        <f>+IF(査定表!A935=0,"",査定表!A935)</f>
        <v/>
      </c>
      <c r="C952" s="69" t="str">
        <f t="shared" si="147"/>
        <v/>
      </c>
      <c r="D952" s="70" t="str">
        <f t="shared" si="148"/>
        <v/>
      </c>
      <c r="E952" s="70" t="str">
        <f t="shared" si="151"/>
        <v/>
      </c>
      <c r="F952" s="258" t="str">
        <f>IF(査定表!E935=0,"",査定表!E935)</f>
        <v/>
      </c>
      <c r="G952" s="69" t="str">
        <f t="shared" si="149"/>
        <v/>
      </c>
      <c r="J952" s="69" t="str">
        <f t="shared" si="150"/>
        <v/>
      </c>
      <c r="L952" s="96"/>
    </row>
    <row r="953" spans="2:12" hidden="1" x14ac:dyDescent="0.2">
      <c r="B953" s="85" t="str">
        <f>+IF(査定表!A936=0,"",査定表!A936)</f>
        <v/>
      </c>
      <c r="C953" s="69" t="str">
        <f t="shared" si="147"/>
        <v/>
      </c>
      <c r="D953" s="70" t="str">
        <f t="shared" si="148"/>
        <v/>
      </c>
      <c r="E953" s="70" t="str">
        <f t="shared" si="151"/>
        <v/>
      </c>
      <c r="F953" s="258" t="str">
        <f>IF(査定表!E936=0,"",査定表!E936)</f>
        <v/>
      </c>
      <c r="G953" s="69" t="str">
        <f t="shared" si="149"/>
        <v/>
      </c>
      <c r="J953" s="69" t="str">
        <f t="shared" si="150"/>
        <v/>
      </c>
      <c r="L953" s="96"/>
    </row>
    <row r="954" spans="2:12" hidden="1" x14ac:dyDescent="0.2">
      <c r="B954" s="85" t="str">
        <f>+IF(査定表!A937=0,"",査定表!A937)</f>
        <v/>
      </c>
      <c r="C954" s="69" t="str">
        <f t="shared" si="147"/>
        <v/>
      </c>
      <c r="D954" s="70" t="str">
        <f t="shared" si="148"/>
        <v/>
      </c>
      <c r="E954" s="70" t="str">
        <f t="shared" si="151"/>
        <v/>
      </c>
      <c r="F954" s="258" t="str">
        <f>IF(査定表!E937=0,"",査定表!E937)</f>
        <v/>
      </c>
      <c r="G954" s="69" t="str">
        <f t="shared" si="149"/>
        <v/>
      </c>
      <c r="J954" s="69" t="str">
        <f t="shared" si="150"/>
        <v/>
      </c>
      <c r="L954" s="96"/>
    </row>
    <row r="955" spans="2:12" hidden="1" x14ac:dyDescent="0.2">
      <c r="B955" s="85" t="str">
        <f>+IF(査定表!A938=0,"",査定表!A938)</f>
        <v/>
      </c>
      <c r="C955" s="69" t="str">
        <f t="shared" si="147"/>
        <v/>
      </c>
      <c r="D955" s="70" t="str">
        <f t="shared" si="148"/>
        <v/>
      </c>
      <c r="E955" s="70" t="str">
        <f t="shared" si="151"/>
        <v/>
      </c>
      <c r="F955" s="258" t="str">
        <f>IF(査定表!E938=0,"",査定表!E938)</f>
        <v/>
      </c>
      <c r="G955" s="69" t="str">
        <f t="shared" si="149"/>
        <v/>
      </c>
      <c r="J955" s="69" t="str">
        <f t="shared" si="150"/>
        <v/>
      </c>
      <c r="L955" s="96"/>
    </row>
    <row r="956" spans="2:12" hidden="1" x14ac:dyDescent="0.2">
      <c r="B956" s="85" t="str">
        <f>+IF(査定表!A939=0,"",査定表!A939)</f>
        <v/>
      </c>
      <c r="C956" s="69" t="str">
        <f t="shared" si="147"/>
        <v/>
      </c>
      <c r="D956" s="70" t="str">
        <f t="shared" si="148"/>
        <v/>
      </c>
      <c r="E956" s="70" t="str">
        <f t="shared" si="151"/>
        <v/>
      </c>
      <c r="F956" s="258" t="str">
        <f>IF(査定表!E939=0,"",査定表!E939)</f>
        <v/>
      </c>
      <c r="G956" s="69" t="str">
        <f t="shared" si="149"/>
        <v/>
      </c>
      <c r="J956" s="69" t="str">
        <f t="shared" si="150"/>
        <v/>
      </c>
      <c r="L956" s="96"/>
    </row>
    <row r="957" spans="2:12" hidden="1" x14ac:dyDescent="0.2">
      <c r="B957" s="85" t="str">
        <f>+IF(査定表!A940=0,"",査定表!A940)</f>
        <v/>
      </c>
      <c r="C957" s="69" t="str">
        <f t="shared" si="147"/>
        <v/>
      </c>
      <c r="D957" s="70" t="str">
        <f t="shared" si="148"/>
        <v/>
      </c>
      <c r="E957" s="70" t="str">
        <f t="shared" si="151"/>
        <v/>
      </c>
      <c r="F957" s="258" t="str">
        <f>IF(査定表!E940=0,"",査定表!E940)</f>
        <v/>
      </c>
      <c r="G957" s="69" t="str">
        <f t="shared" si="149"/>
        <v/>
      </c>
      <c r="J957" s="69" t="str">
        <f t="shared" si="150"/>
        <v/>
      </c>
      <c r="L957" s="96"/>
    </row>
    <row r="958" spans="2:12" hidden="1" x14ac:dyDescent="0.2">
      <c r="B958" s="85" t="str">
        <f>+IF(査定表!A941=0,"",査定表!A941)</f>
        <v/>
      </c>
      <c r="C958" s="69" t="str">
        <f t="shared" si="147"/>
        <v/>
      </c>
      <c r="D958" s="70" t="str">
        <f t="shared" si="148"/>
        <v/>
      </c>
      <c r="E958" s="70" t="str">
        <f t="shared" si="151"/>
        <v/>
      </c>
      <c r="F958" s="258" t="str">
        <f>IF(査定表!E941=0,"",査定表!E941)</f>
        <v/>
      </c>
      <c r="G958" s="69" t="str">
        <f t="shared" si="149"/>
        <v/>
      </c>
      <c r="J958" s="69" t="str">
        <f t="shared" si="150"/>
        <v/>
      </c>
      <c r="L958" s="96"/>
    </row>
    <row r="959" spans="2:12" hidden="1" x14ac:dyDescent="0.2">
      <c r="B959" s="85" t="str">
        <f>+IF(査定表!A942=0,"",査定表!A942)</f>
        <v/>
      </c>
      <c r="C959" s="69" t="str">
        <f t="shared" si="147"/>
        <v/>
      </c>
      <c r="D959" s="70" t="str">
        <f t="shared" si="148"/>
        <v/>
      </c>
      <c r="E959" s="70" t="str">
        <f t="shared" si="151"/>
        <v/>
      </c>
      <c r="F959" s="258" t="str">
        <f>IF(査定表!E942=0,"",査定表!E942)</f>
        <v/>
      </c>
      <c r="G959" s="69" t="str">
        <f t="shared" si="149"/>
        <v/>
      </c>
      <c r="J959" s="69" t="str">
        <f t="shared" si="150"/>
        <v/>
      </c>
      <c r="L959" s="96"/>
    </row>
    <row r="960" spans="2:12" hidden="1" x14ac:dyDescent="0.2">
      <c r="B960" s="85" t="str">
        <f>+IF(査定表!A943=0,"",査定表!A943)</f>
        <v/>
      </c>
      <c r="C960" s="69" t="str">
        <f t="shared" si="147"/>
        <v/>
      </c>
      <c r="D960" s="70" t="str">
        <f t="shared" si="148"/>
        <v/>
      </c>
      <c r="E960" s="70" t="str">
        <f t="shared" si="151"/>
        <v/>
      </c>
      <c r="F960" s="258" t="str">
        <f>IF(査定表!E943=0,"",査定表!E943)</f>
        <v/>
      </c>
      <c r="G960" s="69" t="str">
        <f t="shared" si="149"/>
        <v/>
      </c>
      <c r="J960" s="69" t="str">
        <f t="shared" si="150"/>
        <v/>
      </c>
      <c r="L960" s="96"/>
    </row>
    <row r="961" spans="2:12" hidden="1" x14ac:dyDescent="0.2">
      <c r="B961" s="85" t="str">
        <f>+IF(査定表!A944=0,"",査定表!A944)</f>
        <v/>
      </c>
      <c r="C961" s="69" t="str">
        <f t="shared" si="147"/>
        <v/>
      </c>
      <c r="D961" s="70" t="str">
        <f t="shared" si="148"/>
        <v/>
      </c>
      <c r="E961" s="70" t="str">
        <f t="shared" si="151"/>
        <v/>
      </c>
      <c r="F961" s="258" t="str">
        <f>IF(査定表!E944=0,"",査定表!E944)</f>
        <v/>
      </c>
      <c r="G961" s="69" t="str">
        <f t="shared" si="149"/>
        <v/>
      </c>
      <c r="J961" s="69" t="str">
        <f t="shared" si="150"/>
        <v/>
      </c>
      <c r="L961" s="96"/>
    </row>
    <row r="962" spans="2:12" hidden="1" x14ac:dyDescent="0.2">
      <c r="B962" s="85" t="str">
        <f>+IF(査定表!A945=0,"",査定表!A945)</f>
        <v/>
      </c>
      <c r="C962" s="69" t="str">
        <f t="shared" si="147"/>
        <v/>
      </c>
      <c r="D962" s="70" t="str">
        <f t="shared" si="148"/>
        <v/>
      </c>
      <c r="E962" s="70" t="str">
        <f t="shared" si="151"/>
        <v/>
      </c>
      <c r="F962" s="258" t="str">
        <f>IF(査定表!E945=0,"",査定表!E945)</f>
        <v/>
      </c>
      <c r="G962" s="69" t="str">
        <f t="shared" si="149"/>
        <v/>
      </c>
      <c r="J962" s="69" t="str">
        <f t="shared" si="150"/>
        <v/>
      </c>
      <c r="L962" s="96"/>
    </row>
    <row r="963" spans="2:12" hidden="1" x14ac:dyDescent="0.2">
      <c r="B963" s="85" t="str">
        <f>+IF(査定表!A946=0,"",査定表!A946)</f>
        <v/>
      </c>
      <c r="C963" s="69" t="str">
        <f t="shared" si="147"/>
        <v/>
      </c>
      <c r="D963" s="70" t="str">
        <f t="shared" si="148"/>
        <v/>
      </c>
      <c r="E963" s="70" t="str">
        <f t="shared" si="151"/>
        <v/>
      </c>
      <c r="F963" s="258" t="str">
        <f>IF(査定表!E946=0,"",査定表!E946)</f>
        <v/>
      </c>
      <c r="G963" s="69" t="str">
        <f t="shared" si="149"/>
        <v/>
      </c>
      <c r="J963" s="69" t="str">
        <f t="shared" si="150"/>
        <v/>
      </c>
      <c r="L963" s="96"/>
    </row>
    <row r="964" spans="2:12" hidden="1" x14ac:dyDescent="0.2">
      <c r="B964" s="85" t="str">
        <f>+IF(査定表!A947=0,"",査定表!A947)</f>
        <v/>
      </c>
      <c r="C964" s="69" t="str">
        <f t="shared" si="147"/>
        <v/>
      </c>
      <c r="D964" s="70" t="str">
        <f t="shared" si="148"/>
        <v/>
      </c>
      <c r="E964" s="70" t="str">
        <f t="shared" si="151"/>
        <v/>
      </c>
      <c r="F964" s="258" t="str">
        <f>IF(査定表!E947=0,"",査定表!E947)</f>
        <v/>
      </c>
      <c r="G964" s="69" t="str">
        <f t="shared" si="149"/>
        <v/>
      </c>
      <c r="J964" s="69" t="str">
        <f t="shared" si="150"/>
        <v/>
      </c>
      <c r="L964" s="96"/>
    </row>
    <row r="965" spans="2:12" hidden="1" x14ac:dyDescent="0.2">
      <c r="B965" s="85" t="str">
        <f>+IF(査定表!A948=0,"",査定表!A948)</f>
        <v/>
      </c>
      <c r="C965" s="69" t="str">
        <f t="shared" si="147"/>
        <v/>
      </c>
      <c r="D965" s="70" t="str">
        <f t="shared" si="148"/>
        <v/>
      </c>
      <c r="E965" s="70" t="str">
        <f t="shared" si="151"/>
        <v/>
      </c>
      <c r="F965" s="258" t="str">
        <f>IF(査定表!E948=0,"",査定表!E948)</f>
        <v/>
      </c>
      <c r="G965" s="69" t="str">
        <f t="shared" si="149"/>
        <v/>
      </c>
      <c r="J965" s="69" t="str">
        <f t="shared" si="150"/>
        <v/>
      </c>
      <c r="L965" s="96"/>
    </row>
    <row r="966" spans="2:12" hidden="1" x14ac:dyDescent="0.2">
      <c r="B966" s="85" t="str">
        <f>+IF(査定表!A949=0,"",査定表!A949)</f>
        <v/>
      </c>
      <c r="C966" s="69" t="str">
        <f t="shared" si="147"/>
        <v/>
      </c>
      <c r="D966" s="70" t="str">
        <f t="shared" si="148"/>
        <v/>
      </c>
      <c r="E966" s="70" t="str">
        <f t="shared" si="151"/>
        <v/>
      </c>
      <c r="F966" s="258" t="str">
        <f>IF(査定表!E949=0,"",査定表!E949)</f>
        <v/>
      </c>
      <c r="G966" s="69" t="str">
        <f t="shared" si="149"/>
        <v/>
      </c>
      <c r="J966" s="69" t="str">
        <f t="shared" si="150"/>
        <v/>
      </c>
      <c r="L966" s="96"/>
    </row>
    <row r="967" spans="2:12" hidden="1" x14ac:dyDescent="0.2">
      <c r="B967" s="85" t="str">
        <f>+IF(査定表!A950=0,"",査定表!A950)</f>
        <v/>
      </c>
      <c r="C967" s="69" t="str">
        <f t="shared" si="147"/>
        <v/>
      </c>
      <c r="D967" s="70" t="str">
        <f t="shared" si="148"/>
        <v/>
      </c>
      <c r="E967" s="70" t="str">
        <f t="shared" si="151"/>
        <v/>
      </c>
      <c r="F967" s="258" t="str">
        <f>IF(査定表!E950=0,"",査定表!E950)</f>
        <v/>
      </c>
      <c r="G967" s="69" t="str">
        <f t="shared" si="149"/>
        <v/>
      </c>
      <c r="J967" s="69" t="str">
        <f t="shared" si="150"/>
        <v/>
      </c>
      <c r="L967" s="96"/>
    </row>
    <row r="968" spans="2:12" hidden="1" x14ac:dyDescent="0.2">
      <c r="B968" s="85" t="str">
        <f>+IF(査定表!A951=0,"",査定表!A951)</f>
        <v/>
      </c>
      <c r="C968" s="69" t="str">
        <f t="shared" si="147"/>
        <v/>
      </c>
      <c r="D968" s="70" t="str">
        <f t="shared" si="148"/>
        <v/>
      </c>
      <c r="E968" s="70" t="str">
        <f t="shared" si="151"/>
        <v/>
      </c>
      <c r="F968" s="258" t="str">
        <f>IF(査定表!E951=0,"",査定表!E951)</f>
        <v/>
      </c>
      <c r="G968" s="69" t="str">
        <f t="shared" si="149"/>
        <v/>
      </c>
      <c r="J968" s="69" t="str">
        <f t="shared" si="150"/>
        <v/>
      </c>
      <c r="L968" s="96"/>
    </row>
    <row r="969" spans="2:12" hidden="1" x14ac:dyDescent="0.2">
      <c r="B969" s="85" t="str">
        <f>+IF(査定表!A952=0,"",査定表!A952)</f>
        <v/>
      </c>
      <c r="C969" s="69" t="str">
        <f t="shared" si="147"/>
        <v/>
      </c>
      <c r="D969" s="70" t="str">
        <f t="shared" si="148"/>
        <v/>
      </c>
      <c r="E969" s="70" t="str">
        <f t="shared" si="151"/>
        <v/>
      </c>
      <c r="F969" s="258" t="str">
        <f>IF(査定表!E952=0,"",査定表!E952)</f>
        <v/>
      </c>
      <c r="G969" s="69" t="str">
        <f t="shared" si="149"/>
        <v/>
      </c>
      <c r="J969" s="69" t="str">
        <f t="shared" si="150"/>
        <v/>
      </c>
      <c r="L969" s="96"/>
    </row>
    <row r="970" spans="2:12" hidden="1" x14ac:dyDescent="0.2">
      <c r="B970" s="85" t="str">
        <f>+IF(査定表!A953=0,"",査定表!A953)</f>
        <v/>
      </c>
      <c r="C970" s="69" t="str">
        <f t="shared" si="147"/>
        <v/>
      </c>
      <c r="D970" s="70" t="str">
        <f t="shared" si="148"/>
        <v/>
      </c>
      <c r="E970" s="70" t="str">
        <f t="shared" si="151"/>
        <v/>
      </c>
      <c r="F970" s="258" t="str">
        <f>IF(査定表!E953=0,"",査定表!E953)</f>
        <v/>
      </c>
      <c r="G970" s="69" t="str">
        <f t="shared" si="149"/>
        <v/>
      </c>
      <c r="J970" s="69" t="str">
        <f t="shared" si="150"/>
        <v/>
      </c>
      <c r="L970" s="96"/>
    </row>
    <row r="971" spans="2:12" hidden="1" x14ac:dyDescent="0.2">
      <c r="B971" s="85" t="str">
        <f>+IF(査定表!A954=0,"",査定表!A954)</f>
        <v/>
      </c>
      <c r="C971" s="69" t="str">
        <f t="shared" si="147"/>
        <v/>
      </c>
      <c r="D971" s="70" t="str">
        <f t="shared" si="148"/>
        <v/>
      </c>
      <c r="E971" s="70" t="str">
        <f t="shared" si="151"/>
        <v/>
      </c>
      <c r="F971" s="258" t="str">
        <f>IF(査定表!E954=0,"",査定表!E954)</f>
        <v/>
      </c>
      <c r="G971" s="69" t="str">
        <f t="shared" si="149"/>
        <v/>
      </c>
      <c r="J971" s="69" t="str">
        <f t="shared" si="150"/>
        <v/>
      </c>
      <c r="L971" s="96"/>
    </row>
    <row r="972" spans="2:12" hidden="1" x14ac:dyDescent="0.2">
      <c r="B972" s="85" t="str">
        <f>+IF(査定表!A955=0,"",査定表!A955)</f>
        <v/>
      </c>
      <c r="C972" s="69" t="str">
        <f t="shared" si="147"/>
        <v/>
      </c>
      <c r="D972" s="70" t="str">
        <f t="shared" si="148"/>
        <v/>
      </c>
      <c r="E972" s="70" t="str">
        <f t="shared" si="151"/>
        <v/>
      </c>
      <c r="F972" s="258" t="str">
        <f>IF(査定表!E955=0,"",査定表!E955)</f>
        <v/>
      </c>
      <c r="G972" s="69" t="str">
        <f t="shared" si="149"/>
        <v/>
      </c>
      <c r="J972" s="69" t="str">
        <f t="shared" si="150"/>
        <v/>
      </c>
      <c r="L972" s="96"/>
    </row>
    <row r="973" spans="2:12" hidden="1" x14ac:dyDescent="0.2">
      <c r="B973" s="85" t="str">
        <f>+IF(査定表!A956=0,"",査定表!A956)</f>
        <v/>
      </c>
      <c r="C973" s="69" t="str">
        <f t="shared" si="147"/>
        <v/>
      </c>
      <c r="D973" s="70" t="str">
        <f t="shared" si="148"/>
        <v/>
      </c>
      <c r="E973" s="70" t="str">
        <f t="shared" si="151"/>
        <v/>
      </c>
      <c r="F973" s="258" t="str">
        <f>IF(査定表!E956=0,"",査定表!E956)</f>
        <v/>
      </c>
      <c r="G973" s="69" t="str">
        <f t="shared" si="149"/>
        <v/>
      </c>
      <c r="J973" s="69" t="str">
        <f t="shared" si="150"/>
        <v/>
      </c>
      <c r="L973" s="96"/>
    </row>
    <row r="974" spans="2:12" hidden="1" x14ac:dyDescent="0.2">
      <c r="B974" s="85" t="str">
        <f>+IF(査定表!A957=0,"",査定表!A957)</f>
        <v/>
      </c>
      <c r="C974" s="69" t="str">
        <f t="shared" si="147"/>
        <v/>
      </c>
      <c r="D974" s="70" t="str">
        <f t="shared" si="148"/>
        <v/>
      </c>
      <c r="E974" s="70" t="str">
        <f t="shared" si="151"/>
        <v/>
      </c>
      <c r="F974" s="258" t="str">
        <f>IF(査定表!E957=0,"",査定表!E957)</f>
        <v/>
      </c>
      <c r="G974" s="69" t="str">
        <f t="shared" si="149"/>
        <v/>
      </c>
      <c r="J974" s="69" t="str">
        <f t="shared" si="150"/>
        <v/>
      </c>
      <c r="L974" s="96"/>
    </row>
    <row r="975" spans="2:12" hidden="1" x14ac:dyDescent="0.2">
      <c r="B975" s="85" t="str">
        <f>+IF(査定表!A958=0,"",査定表!A958)</f>
        <v/>
      </c>
      <c r="C975" s="69" t="str">
        <f t="shared" si="147"/>
        <v/>
      </c>
      <c r="D975" s="70" t="str">
        <f t="shared" si="148"/>
        <v/>
      </c>
      <c r="E975" s="70" t="str">
        <f t="shared" si="151"/>
        <v/>
      </c>
      <c r="F975" s="258" t="str">
        <f>IF(査定表!E958=0,"",査定表!E958)</f>
        <v/>
      </c>
      <c r="G975" s="69" t="str">
        <f t="shared" si="149"/>
        <v/>
      </c>
      <c r="J975" s="69" t="str">
        <f t="shared" si="150"/>
        <v/>
      </c>
      <c r="L975" s="96"/>
    </row>
    <row r="976" spans="2:12" hidden="1" x14ac:dyDescent="0.2">
      <c r="B976" s="85" t="str">
        <f>+IF(査定表!A959=0,"",査定表!A959)</f>
        <v/>
      </c>
      <c r="C976" s="69" t="str">
        <f t="shared" si="147"/>
        <v/>
      </c>
      <c r="D976" s="70" t="str">
        <f t="shared" si="148"/>
        <v/>
      </c>
      <c r="E976" s="70" t="str">
        <f t="shared" si="151"/>
        <v/>
      </c>
      <c r="F976" s="258" t="str">
        <f>IF(査定表!E959=0,"",査定表!E959)</f>
        <v/>
      </c>
      <c r="G976" s="69" t="str">
        <f t="shared" si="149"/>
        <v/>
      </c>
      <c r="J976" s="69" t="str">
        <f t="shared" si="150"/>
        <v/>
      </c>
      <c r="L976" s="96"/>
    </row>
    <row r="977" spans="2:12" hidden="1" x14ac:dyDescent="0.2">
      <c r="B977" s="85" t="str">
        <f>+IF(査定表!A960=0,"",査定表!A960)</f>
        <v/>
      </c>
      <c r="C977" s="69" t="str">
        <f t="shared" si="147"/>
        <v/>
      </c>
      <c r="D977" s="70" t="str">
        <f t="shared" si="148"/>
        <v/>
      </c>
      <c r="E977" s="70" t="str">
        <f t="shared" si="151"/>
        <v/>
      </c>
      <c r="F977" s="258" t="str">
        <f>IF(査定表!E960=0,"",査定表!E960)</f>
        <v/>
      </c>
      <c r="G977" s="69" t="str">
        <f t="shared" si="149"/>
        <v/>
      </c>
      <c r="J977" s="69" t="str">
        <f t="shared" si="150"/>
        <v/>
      </c>
      <c r="L977" s="96"/>
    </row>
    <row r="978" spans="2:12" hidden="1" x14ac:dyDescent="0.2">
      <c r="B978" s="85" t="str">
        <f>+IF(査定表!A961=0,"",査定表!A961)</f>
        <v/>
      </c>
      <c r="C978" s="69" t="str">
        <f t="shared" si="147"/>
        <v/>
      </c>
      <c r="D978" s="70" t="str">
        <f t="shared" si="148"/>
        <v/>
      </c>
      <c r="E978" s="70" t="str">
        <f t="shared" si="151"/>
        <v/>
      </c>
      <c r="F978" s="258" t="str">
        <f>IF(査定表!E961=0,"",査定表!E961)</f>
        <v/>
      </c>
      <c r="G978" s="69" t="str">
        <f t="shared" si="149"/>
        <v/>
      </c>
      <c r="J978" s="69" t="str">
        <f t="shared" si="150"/>
        <v/>
      </c>
      <c r="L978" s="96"/>
    </row>
    <row r="979" spans="2:12" hidden="1" x14ac:dyDescent="0.2">
      <c r="B979" s="85" t="str">
        <f>+IF(査定表!A962=0,"",査定表!A962)</f>
        <v/>
      </c>
      <c r="C979" s="69" t="str">
        <f t="shared" si="147"/>
        <v/>
      </c>
      <c r="D979" s="70" t="str">
        <f t="shared" si="148"/>
        <v/>
      </c>
      <c r="E979" s="70" t="str">
        <f t="shared" si="151"/>
        <v/>
      </c>
      <c r="F979" s="258" t="str">
        <f>IF(査定表!E962=0,"",査定表!E962)</f>
        <v/>
      </c>
      <c r="G979" s="69" t="str">
        <f t="shared" si="149"/>
        <v/>
      </c>
      <c r="J979" s="69" t="str">
        <f t="shared" si="150"/>
        <v/>
      </c>
      <c r="L979" s="96"/>
    </row>
    <row r="980" spans="2:12" hidden="1" x14ac:dyDescent="0.2">
      <c r="B980" s="85" t="str">
        <f>+IF(査定表!A963=0,"",査定表!A963)</f>
        <v/>
      </c>
      <c r="C980" s="69" t="str">
        <f t="shared" si="147"/>
        <v/>
      </c>
      <c r="D980" s="70" t="str">
        <f t="shared" si="148"/>
        <v/>
      </c>
      <c r="E980" s="70" t="str">
        <f t="shared" si="151"/>
        <v/>
      </c>
      <c r="F980" s="258" t="str">
        <f>IF(査定表!E963=0,"",査定表!E963)</f>
        <v/>
      </c>
      <c r="G980" s="69" t="str">
        <f t="shared" si="149"/>
        <v/>
      </c>
      <c r="J980" s="69" t="str">
        <f t="shared" si="150"/>
        <v/>
      </c>
      <c r="L980" s="96"/>
    </row>
    <row r="981" spans="2:12" hidden="1" x14ac:dyDescent="0.2">
      <c r="B981" s="85" t="str">
        <f>+IF(査定表!A964=0,"",査定表!A964)</f>
        <v/>
      </c>
      <c r="C981" s="69" t="str">
        <f t="shared" si="147"/>
        <v/>
      </c>
      <c r="D981" s="70" t="str">
        <f t="shared" si="148"/>
        <v/>
      </c>
      <c r="E981" s="70" t="str">
        <f t="shared" si="151"/>
        <v/>
      </c>
      <c r="F981" s="258" t="str">
        <f>IF(査定表!E964=0,"",査定表!E964)</f>
        <v/>
      </c>
      <c r="G981" s="69" t="str">
        <f t="shared" si="149"/>
        <v/>
      </c>
      <c r="J981" s="69" t="str">
        <f t="shared" si="150"/>
        <v/>
      </c>
      <c r="L981" s="96"/>
    </row>
    <row r="982" spans="2:12" hidden="1" x14ac:dyDescent="0.2">
      <c r="B982" s="85" t="str">
        <f>+IF(査定表!A965=0,"",査定表!A965)</f>
        <v/>
      </c>
      <c r="C982" s="69" t="str">
        <f t="shared" si="147"/>
        <v/>
      </c>
      <c r="D982" s="70" t="str">
        <f t="shared" si="148"/>
        <v/>
      </c>
      <c r="E982" s="70" t="str">
        <f t="shared" si="151"/>
        <v/>
      </c>
      <c r="F982" s="258" t="str">
        <f>IF(査定表!E965=0,"",査定表!E965)</f>
        <v/>
      </c>
      <c r="G982" s="69" t="str">
        <f t="shared" si="149"/>
        <v/>
      </c>
      <c r="J982" s="69" t="str">
        <f t="shared" si="150"/>
        <v/>
      </c>
      <c r="L982" s="96"/>
    </row>
    <row r="983" spans="2:12" hidden="1" x14ac:dyDescent="0.2">
      <c r="B983" s="85" t="str">
        <f>+IF(査定表!A966=0,"",査定表!A966)</f>
        <v/>
      </c>
      <c r="C983" s="69" t="str">
        <f t="shared" si="147"/>
        <v/>
      </c>
      <c r="D983" s="70" t="str">
        <f t="shared" si="148"/>
        <v/>
      </c>
      <c r="E983" s="70" t="str">
        <f t="shared" si="151"/>
        <v/>
      </c>
      <c r="F983" s="258" t="str">
        <f>IF(査定表!E966=0,"",査定表!E966)</f>
        <v/>
      </c>
      <c r="G983" s="69" t="str">
        <f t="shared" si="149"/>
        <v/>
      </c>
      <c r="J983" s="69" t="str">
        <f t="shared" si="150"/>
        <v/>
      </c>
      <c r="L983" s="96"/>
    </row>
    <row r="984" spans="2:12" hidden="1" x14ac:dyDescent="0.2">
      <c r="B984" s="85" t="str">
        <f>+IF(査定表!A967=0,"",査定表!A967)</f>
        <v/>
      </c>
      <c r="C984" s="69" t="str">
        <f t="shared" si="147"/>
        <v/>
      </c>
      <c r="D984" s="70" t="str">
        <f t="shared" si="148"/>
        <v/>
      </c>
      <c r="E984" s="70" t="str">
        <f t="shared" si="151"/>
        <v/>
      </c>
      <c r="F984" s="258" t="str">
        <f>IF(査定表!E967=0,"",査定表!E967)</f>
        <v/>
      </c>
      <c r="G984" s="69" t="str">
        <f t="shared" si="149"/>
        <v/>
      </c>
      <c r="J984" s="69" t="str">
        <f t="shared" si="150"/>
        <v/>
      </c>
      <c r="L984" s="96"/>
    </row>
    <row r="985" spans="2:12" hidden="1" x14ac:dyDescent="0.2">
      <c r="B985" s="85" t="str">
        <f>+IF(査定表!A972=0,"",査定表!A972)</f>
        <v/>
      </c>
      <c r="C985" s="69" t="str">
        <f t="shared" si="147"/>
        <v/>
      </c>
      <c r="D985" s="70" t="str">
        <f t="shared" si="148"/>
        <v/>
      </c>
      <c r="E985" s="70" t="str">
        <f t="shared" si="151"/>
        <v/>
      </c>
      <c r="F985" s="258" t="str">
        <f>IF(査定表!E968=0,"",査定表!E968)</f>
        <v/>
      </c>
      <c r="G985" s="69" t="str">
        <f t="shared" si="149"/>
        <v/>
      </c>
      <c r="J985" s="69" t="str">
        <f t="shared" si="150"/>
        <v/>
      </c>
      <c r="L985" s="96"/>
    </row>
    <row r="986" spans="2:12" hidden="1" x14ac:dyDescent="0.2">
      <c r="B986" s="85" t="str">
        <f>+IF(査定表!A973=0,"",査定表!A973)</f>
        <v/>
      </c>
      <c r="C986" s="69" t="str">
        <f t="shared" si="147"/>
        <v/>
      </c>
      <c r="D986" s="70" t="str">
        <f t="shared" si="148"/>
        <v/>
      </c>
      <c r="E986" s="70" t="str">
        <f t="shared" si="151"/>
        <v/>
      </c>
      <c r="F986" s="258" t="str">
        <f>IF(査定表!E969=0,"",査定表!E969)</f>
        <v/>
      </c>
      <c r="G986" s="69" t="str">
        <f t="shared" si="149"/>
        <v/>
      </c>
      <c r="J986" s="69" t="str">
        <f t="shared" si="150"/>
        <v/>
      </c>
      <c r="L986" s="96"/>
    </row>
    <row r="987" spans="2:12" hidden="1" x14ac:dyDescent="0.2">
      <c r="B987" s="84" t="s">
        <v>85</v>
      </c>
      <c r="C987" s="69" t="str">
        <f t="shared" si="147"/>
        <v/>
      </c>
      <c r="D987" s="70" t="str">
        <f t="shared" si="148"/>
        <v/>
      </c>
      <c r="E987" s="70"/>
      <c r="F987" s="259">
        <f>SUM(F951:F986)</f>
        <v>0</v>
      </c>
      <c r="G987" s="69"/>
      <c r="J987" s="69"/>
      <c r="L987" s="96"/>
    </row>
    <row r="988" spans="2:12" hidden="1" x14ac:dyDescent="0.2">
      <c r="B988" s="83" t="s">
        <v>83</v>
      </c>
      <c r="C988" s="69"/>
      <c r="D988" s="70" t="str">
        <f t="shared" si="148"/>
        <v>1</v>
      </c>
      <c r="E988" s="70" t="str">
        <f>IF(F988="","","式")</f>
        <v>式</v>
      </c>
      <c r="F988" s="258">
        <f>INT(F987*入力表!$D$1953)</f>
        <v>0</v>
      </c>
      <c r="G988" s="69"/>
      <c r="J988" s="69"/>
      <c r="L988" s="96"/>
    </row>
    <row r="989" spans="2:12" hidden="1" x14ac:dyDescent="0.2">
      <c r="B989" s="83" t="s">
        <v>18</v>
      </c>
      <c r="C989" s="69" t="str">
        <f t="shared" ref="C989" si="152">IF(D989="","","図面・仕様書どおり")</f>
        <v/>
      </c>
      <c r="D989" s="70" t="str">
        <f t="shared" si="148"/>
        <v/>
      </c>
      <c r="E989" s="70"/>
      <c r="F989" s="258">
        <f>+SUM(F987:F988)</f>
        <v>0</v>
      </c>
      <c r="G989" s="69"/>
      <c r="J989" s="69"/>
      <c r="L989" s="96"/>
    </row>
    <row r="990" spans="2:12" hidden="1" x14ac:dyDescent="0.2">
      <c r="B990" s="83"/>
      <c r="C990" s="69"/>
      <c r="D990" s="70"/>
      <c r="E990" s="70"/>
      <c r="F990" s="258"/>
      <c r="G990" s="69"/>
      <c r="J990" s="69"/>
      <c r="L990" s="96"/>
    </row>
    <row r="991" spans="2:12" hidden="1" x14ac:dyDescent="0.2">
      <c r="B991" s="83"/>
      <c r="C991" s="69"/>
      <c r="D991" s="70"/>
      <c r="E991" s="70"/>
      <c r="F991" s="258"/>
      <c r="G991" s="69"/>
      <c r="J991" s="69"/>
      <c r="L991" s="96"/>
    </row>
    <row r="992" spans="2:12" hidden="1" x14ac:dyDescent="0.2">
      <c r="B992" s="85" t="str">
        <f>+IF(査定表!A975=0,"",査定表!A975)</f>
        <v/>
      </c>
      <c r="C992" s="69" t="str">
        <f t="shared" ref="C992:C1029" si="153">IF(D992="","","図面・仕様書どおり")</f>
        <v/>
      </c>
      <c r="D992" s="70" t="str">
        <f t="shared" ref="D992:D1031" si="154">IF(E992="","","1")</f>
        <v/>
      </c>
      <c r="E992" s="70" t="str">
        <f>IF(F992="","","式")</f>
        <v/>
      </c>
      <c r="F992" s="258" t="str">
        <f>IF(査定表!E975=0,"",査定表!E975)</f>
        <v/>
      </c>
      <c r="G992" s="69" t="str">
        <f t="shared" ref="G992:G1028" si="155">IF(C992="","","諸経費共")</f>
        <v/>
      </c>
      <c r="J992" s="69" t="str">
        <f t="shared" ref="J992:J1028" si="156">IF(F992="","","諸経費共")</f>
        <v/>
      </c>
      <c r="L992" s="96"/>
    </row>
    <row r="993" spans="2:12" hidden="1" x14ac:dyDescent="0.2">
      <c r="B993" s="85" t="str">
        <f>+IF(査定表!A976=0,"",査定表!A976)</f>
        <v/>
      </c>
      <c r="C993" s="69" t="str">
        <f t="shared" si="153"/>
        <v/>
      </c>
      <c r="D993" s="70" t="str">
        <f t="shared" si="154"/>
        <v/>
      </c>
      <c r="E993" s="70" t="str">
        <f t="shared" ref="E993:E1028" si="157">IF(F993="","","式")</f>
        <v/>
      </c>
      <c r="F993" s="258" t="str">
        <f>IF(査定表!E976=0,"",査定表!E976)</f>
        <v/>
      </c>
      <c r="G993" s="69" t="str">
        <f t="shared" si="155"/>
        <v/>
      </c>
      <c r="J993" s="69" t="str">
        <f t="shared" si="156"/>
        <v/>
      </c>
      <c r="L993" s="96"/>
    </row>
    <row r="994" spans="2:12" hidden="1" x14ac:dyDescent="0.2">
      <c r="B994" s="85" t="str">
        <f>+IF(査定表!A977=0,"",査定表!A977)</f>
        <v/>
      </c>
      <c r="C994" s="69" t="str">
        <f t="shared" si="153"/>
        <v/>
      </c>
      <c r="D994" s="70" t="str">
        <f t="shared" si="154"/>
        <v/>
      </c>
      <c r="E994" s="70" t="str">
        <f t="shared" si="157"/>
        <v/>
      </c>
      <c r="F994" s="258" t="str">
        <f>IF(査定表!E977=0,"",査定表!E977)</f>
        <v/>
      </c>
      <c r="G994" s="69" t="str">
        <f t="shared" si="155"/>
        <v/>
      </c>
      <c r="J994" s="69" t="str">
        <f t="shared" si="156"/>
        <v/>
      </c>
      <c r="L994" s="96"/>
    </row>
    <row r="995" spans="2:12" hidden="1" x14ac:dyDescent="0.2">
      <c r="B995" s="85" t="str">
        <f>+IF(査定表!A978=0,"",査定表!A978)</f>
        <v/>
      </c>
      <c r="C995" s="69" t="str">
        <f t="shared" si="153"/>
        <v/>
      </c>
      <c r="D995" s="70" t="str">
        <f t="shared" si="154"/>
        <v/>
      </c>
      <c r="E995" s="70" t="str">
        <f t="shared" si="157"/>
        <v/>
      </c>
      <c r="F995" s="258" t="str">
        <f>IF(査定表!E978=0,"",査定表!E978)</f>
        <v/>
      </c>
      <c r="G995" s="69" t="str">
        <f t="shared" si="155"/>
        <v/>
      </c>
      <c r="J995" s="69" t="str">
        <f t="shared" si="156"/>
        <v/>
      </c>
      <c r="L995" s="96"/>
    </row>
    <row r="996" spans="2:12" hidden="1" x14ac:dyDescent="0.2">
      <c r="B996" s="85" t="str">
        <f>+IF(査定表!A979=0,"",査定表!A979)</f>
        <v/>
      </c>
      <c r="C996" s="69" t="str">
        <f t="shared" si="153"/>
        <v/>
      </c>
      <c r="D996" s="70" t="str">
        <f t="shared" si="154"/>
        <v/>
      </c>
      <c r="E996" s="70" t="str">
        <f t="shared" si="157"/>
        <v/>
      </c>
      <c r="F996" s="258" t="str">
        <f>IF(査定表!E979=0,"",査定表!E979)</f>
        <v/>
      </c>
      <c r="G996" s="69" t="str">
        <f t="shared" si="155"/>
        <v/>
      </c>
      <c r="J996" s="69" t="str">
        <f t="shared" si="156"/>
        <v/>
      </c>
      <c r="L996" s="96"/>
    </row>
    <row r="997" spans="2:12" hidden="1" x14ac:dyDescent="0.2">
      <c r="B997" s="85" t="str">
        <f>+IF(査定表!A980=0,"",査定表!A980)</f>
        <v/>
      </c>
      <c r="C997" s="69" t="str">
        <f t="shared" si="153"/>
        <v/>
      </c>
      <c r="D997" s="70" t="str">
        <f t="shared" si="154"/>
        <v/>
      </c>
      <c r="E997" s="70" t="str">
        <f t="shared" si="157"/>
        <v/>
      </c>
      <c r="F997" s="258" t="str">
        <f>IF(査定表!E980=0,"",査定表!E980)</f>
        <v/>
      </c>
      <c r="G997" s="69" t="str">
        <f t="shared" si="155"/>
        <v/>
      </c>
      <c r="J997" s="69" t="str">
        <f t="shared" si="156"/>
        <v/>
      </c>
      <c r="L997" s="96"/>
    </row>
    <row r="998" spans="2:12" hidden="1" x14ac:dyDescent="0.2">
      <c r="B998" s="85" t="str">
        <f>+IF(査定表!A981=0,"",査定表!A981)</f>
        <v/>
      </c>
      <c r="C998" s="69" t="str">
        <f t="shared" si="153"/>
        <v/>
      </c>
      <c r="D998" s="70" t="str">
        <f t="shared" si="154"/>
        <v/>
      </c>
      <c r="E998" s="70" t="str">
        <f t="shared" si="157"/>
        <v/>
      </c>
      <c r="F998" s="258" t="str">
        <f>IF(査定表!E981=0,"",査定表!E981)</f>
        <v/>
      </c>
      <c r="G998" s="69" t="str">
        <f t="shared" si="155"/>
        <v/>
      </c>
      <c r="J998" s="69" t="str">
        <f t="shared" si="156"/>
        <v/>
      </c>
      <c r="L998" s="96"/>
    </row>
    <row r="999" spans="2:12" hidden="1" x14ac:dyDescent="0.2">
      <c r="B999" s="85" t="str">
        <f>+IF(査定表!A982=0,"",査定表!A982)</f>
        <v/>
      </c>
      <c r="C999" s="69" t="str">
        <f t="shared" si="153"/>
        <v/>
      </c>
      <c r="D999" s="70" t="str">
        <f t="shared" si="154"/>
        <v/>
      </c>
      <c r="E999" s="70" t="str">
        <f t="shared" si="157"/>
        <v/>
      </c>
      <c r="F999" s="258" t="str">
        <f>IF(査定表!E982=0,"",査定表!E982)</f>
        <v/>
      </c>
      <c r="G999" s="69" t="str">
        <f t="shared" si="155"/>
        <v/>
      </c>
      <c r="J999" s="69" t="str">
        <f t="shared" si="156"/>
        <v/>
      </c>
      <c r="L999" s="96"/>
    </row>
    <row r="1000" spans="2:12" hidden="1" x14ac:dyDescent="0.2">
      <c r="B1000" s="85" t="str">
        <f>+IF(査定表!A983=0,"",査定表!A983)</f>
        <v/>
      </c>
      <c r="C1000" s="69" t="str">
        <f t="shared" si="153"/>
        <v/>
      </c>
      <c r="D1000" s="70" t="str">
        <f t="shared" si="154"/>
        <v/>
      </c>
      <c r="E1000" s="70" t="str">
        <f t="shared" si="157"/>
        <v/>
      </c>
      <c r="F1000" s="258" t="str">
        <f>IF(査定表!E983=0,"",査定表!E983)</f>
        <v/>
      </c>
      <c r="G1000" s="69" t="str">
        <f t="shared" si="155"/>
        <v/>
      </c>
      <c r="J1000" s="69" t="str">
        <f t="shared" si="156"/>
        <v/>
      </c>
      <c r="L1000" s="96"/>
    </row>
    <row r="1001" spans="2:12" hidden="1" x14ac:dyDescent="0.2">
      <c r="B1001" s="85" t="str">
        <f>+IF(査定表!A984=0,"",査定表!A984)</f>
        <v/>
      </c>
      <c r="C1001" s="69" t="str">
        <f t="shared" si="153"/>
        <v/>
      </c>
      <c r="D1001" s="70" t="str">
        <f t="shared" si="154"/>
        <v/>
      </c>
      <c r="E1001" s="70" t="str">
        <f t="shared" si="157"/>
        <v/>
      </c>
      <c r="F1001" s="258" t="str">
        <f>IF(査定表!E984=0,"",査定表!E984)</f>
        <v/>
      </c>
      <c r="G1001" s="69" t="str">
        <f t="shared" si="155"/>
        <v/>
      </c>
      <c r="J1001" s="69" t="str">
        <f t="shared" si="156"/>
        <v/>
      </c>
      <c r="L1001" s="96"/>
    </row>
    <row r="1002" spans="2:12" hidden="1" x14ac:dyDescent="0.2">
      <c r="B1002" s="85" t="str">
        <f>+IF(査定表!A985=0,"",査定表!A985)</f>
        <v/>
      </c>
      <c r="C1002" s="69" t="str">
        <f t="shared" si="153"/>
        <v/>
      </c>
      <c r="D1002" s="70" t="str">
        <f t="shared" si="154"/>
        <v/>
      </c>
      <c r="E1002" s="70" t="str">
        <f t="shared" si="157"/>
        <v/>
      </c>
      <c r="F1002" s="258" t="str">
        <f>IF(査定表!E985=0,"",査定表!E985)</f>
        <v/>
      </c>
      <c r="G1002" s="69" t="str">
        <f t="shared" si="155"/>
        <v/>
      </c>
      <c r="J1002" s="69" t="str">
        <f t="shared" si="156"/>
        <v/>
      </c>
      <c r="L1002" s="96"/>
    </row>
    <row r="1003" spans="2:12" hidden="1" x14ac:dyDescent="0.2">
      <c r="B1003" s="85" t="str">
        <f>+IF(査定表!A986=0,"",査定表!A986)</f>
        <v/>
      </c>
      <c r="C1003" s="69" t="str">
        <f t="shared" si="153"/>
        <v/>
      </c>
      <c r="D1003" s="70" t="str">
        <f t="shared" si="154"/>
        <v/>
      </c>
      <c r="E1003" s="70" t="str">
        <f t="shared" si="157"/>
        <v/>
      </c>
      <c r="F1003" s="258" t="str">
        <f>IF(査定表!E986=0,"",査定表!E986)</f>
        <v/>
      </c>
      <c r="G1003" s="69" t="str">
        <f t="shared" si="155"/>
        <v/>
      </c>
      <c r="J1003" s="69" t="str">
        <f t="shared" si="156"/>
        <v/>
      </c>
      <c r="L1003" s="96"/>
    </row>
    <row r="1004" spans="2:12" hidden="1" x14ac:dyDescent="0.2">
      <c r="B1004" s="85" t="str">
        <f>+IF(査定表!A987=0,"",査定表!A987)</f>
        <v/>
      </c>
      <c r="C1004" s="69" t="str">
        <f t="shared" si="153"/>
        <v/>
      </c>
      <c r="D1004" s="70" t="str">
        <f t="shared" si="154"/>
        <v/>
      </c>
      <c r="E1004" s="70" t="str">
        <f t="shared" si="157"/>
        <v/>
      </c>
      <c r="F1004" s="258" t="str">
        <f>IF(査定表!E987=0,"",査定表!E987)</f>
        <v/>
      </c>
      <c r="G1004" s="69" t="str">
        <f t="shared" si="155"/>
        <v/>
      </c>
      <c r="J1004" s="69" t="str">
        <f t="shared" si="156"/>
        <v/>
      </c>
      <c r="L1004" s="96"/>
    </row>
    <row r="1005" spans="2:12" hidden="1" x14ac:dyDescent="0.2">
      <c r="B1005" s="85" t="str">
        <f>+IF(査定表!A988=0,"",査定表!A988)</f>
        <v/>
      </c>
      <c r="C1005" s="69" t="str">
        <f t="shared" si="153"/>
        <v/>
      </c>
      <c r="D1005" s="70" t="str">
        <f t="shared" si="154"/>
        <v/>
      </c>
      <c r="E1005" s="70" t="str">
        <f t="shared" si="157"/>
        <v/>
      </c>
      <c r="F1005" s="258" t="str">
        <f>IF(査定表!E988=0,"",査定表!E988)</f>
        <v/>
      </c>
      <c r="G1005" s="69" t="str">
        <f t="shared" si="155"/>
        <v/>
      </c>
      <c r="J1005" s="69" t="str">
        <f t="shared" si="156"/>
        <v/>
      </c>
      <c r="L1005" s="96"/>
    </row>
    <row r="1006" spans="2:12" hidden="1" x14ac:dyDescent="0.2">
      <c r="B1006" s="85" t="str">
        <f>+IF(査定表!A989=0,"",査定表!A989)</f>
        <v/>
      </c>
      <c r="C1006" s="69" t="str">
        <f t="shared" si="153"/>
        <v/>
      </c>
      <c r="D1006" s="70" t="str">
        <f t="shared" si="154"/>
        <v/>
      </c>
      <c r="E1006" s="70" t="str">
        <f t="shared" si="157"/>
        <v/>
      </c>
      <c r="F1006" s="258" t="str">
        <f>IF(査定表!E989=0,"",査定表!E989)</f>
        <v/>
      </c>
      <c r="G1006" s="69" t="str">
        <f t="shared" si="155"/>
        <v/>
      </c>
      <c r="J1006" s="69" t="str">
        <f t="shared" si="156"/>
        <v/>
      </c>
      <c r="L1006" s="96"/>
    </row>
    <row r="1007" spans="2:12" hidden="1" x14ac:dyDescent="0.2">
      <c r="B1007" s="85" t="str">
        <f>+IF(査定表!A990=0,"",査定表!A990)</f>
        <v/>
      </c>
      <c r="C1007" s="69" t="str">
        <f t="shared" si="153"/>
        <v/>
      </c>
      <c r="D1007" s="70" t="str">
        <f t="shared" si="154"/>
        <v/>
      </c>
      <c r="E1007" s="70" t="str">
        <f t="shared" si="157"/>
        <v/>
      </c>
      <c r="F1007" s="258" t="str">
        <f>IF(査定表!E990=0,"",査定表!E990)</f>
        <v/>
      </c>
      <c r="G1007" s="69" t="str">
        <f t="shared" si="155"/>
        <v/>
      </c>
      <c r="J1007" s="69" t="str">
        <f t="shared" si="156"/>
        <v/>
      </c>
      <c r="L1007" s="96"/>
    </row>
    <row r="1008" spans="2:12" hidden="1" x14ac:dyDescent="0.2">
      <c r="B1008" s="85" t="str">
        <f>+IF(査定表!A991=0,"",査定表!A991)</f>
        <v/>
      </c>
      <c r="C1008" s="69" t="str">
        <f t="shared" si="153"/>
        <v/>
      </c>
      <c r="D1008" s="70" t="str">
        <f t="shared" si="154"/>
        <v/>
      </c>
      <c r="E1008" s="70" t="str">
        <f t="shared" si="157"/>
        <v/>
      </c>
      <c r="F1008" s="258" t="str">
        <f>IF(査定表!E991=0,"",査定表!E991)</f>
        <v/>
      </c>
      <c r="G1008" s="69" t="str">
        <f t="shared" si="155"/>
        <v/>
      </c>
      <c r="J1008" s="69" t="str">
        <f t="shared" si="156"/>
        <v/>
      </c>
      <c r="L1008" s="96"/>
    </row>
    <row r="1009" spans="2:12" hidden="1" x14ac:dyDescent="0.2">
      <c r="B1009" s="85" t="str">
        <f>+IF(査定表!A992=0,"",査定表!A992)</f>
        <v/>
      </c>
      <c r="C1009" s="69" t="str">
        <f t="shared" si="153"/>
        <v/>
      </c>
      <c r="D1009" s="70" t="str">
        <f t="shared" si="154"/>
        <v/>
      </c>
      <c r="E1009" s="70" t="str">
        <f t="shared" si="157"/>
        <v/>
      </c>
      <c r="F1009" s="258" t="str">
        <f>IF(査定表!E992=0,"",査定表!E992)</f>
        <v/>
      </c>
      <c r="G1009" s="69" t="str">
        <f t="shared" si="155"/>
        <v/>
      </c>
      <c r="J1009" s="69" t="str">
        <f t="shared" si="156"/>
        <v/>
      </c>
      <c r="L1009" s="96"/>
    </row>
    <row r="1010" spans="2:12" hidden="1" x14ac:dyDescent="0.2">
      <c r="B1010" s="85" t="str">
        <f>+IF(査定表!A993=0,"",査定表!A993)</f>
        <v/>
      </c>
      <c r="C1010" s="69" t="str">
        <f t="shared" si="153"/>
        <v/>
      </c>
      <c r="D1010" s="70" t="str">
        <f t="shared" si="154"/>
        <v/>
      </c>
      <c r="E1010" s="70" t="str">
        <f t="shared" si="157"/>
        <v/>
      </c>
      <c r="F1010" s="258" t="str">
        <f>IF(査定表!E993=0,"",査定表!E993)</f>
        <v/>
      </c>
      <c r="G1010" s="69" t="str">
        <f t="shared" si="155"/>
        <v/>
      </c>
      <c r="J1010" s="69" t="str">
        <f t="shared" si="156"/>
        <v/>
      </c>
      <c r="L1010" s="96"/>
    </row>
    <row r="1011" spans="2:12" hidden="1" x14ac:dyDescent="0.2">
      <c r="B1011" s="85" t="str">
        <f>+IF(査定表!A994=0,"",査定表!A994)</f>
        <v/>
      </c>
      <c r="C1011" s="69" t="str">
        <f t="shared" si="153"/>
        <v/>
      </c>
      <c r="D1011" s="70" t="str">
        <f t="shared" si="154"/>
        <v/>
      </c>
      <c r="E1011" s="70" t="str">
        <f t="shared" si="157"/>
        <v/>
      </c>
      <c r="F1011" s="258" t="str">
        <f>IF(査定表!E994=0,"",査定表!E994)</f>
        <v/>
      </c>
      <c r="G1011" s="69" t="str">
        <f t="shared" si="155"/>
        <v/>
      </c>
      <c r="J1011" s="69" t="str">
        <f t="shared" si="156"/>
        <v/>
      </c>
      <c r="L1011" s="96"/>
    </row>
    <row r="1012" spans="2:12" hidden="1" x14ac:dyDescent="0.2">
      <c r="B1012" s="85" t="str">
        <f>+IF(査定表!A995=0,"",査定表!A995)</f>
        <v/>
      </c>
      <c r="C1012" s="69" t="str">
        <f t="shared" si="153"/>
        <v/>
      </c>
      <c r="D1012" s="70" t="str">
        <f t="shared" si="154"/>
        <v/>
      </c>
      <c r="E1012" s="70" t="str">
        <f t="shared" si="157"/>
        <v/>
      </c>
      <c r="F1012" s="258" t="str">
        <f>IF(査定表!E995=0,"",査定表!E995)</f>
        <v/>
      </c>
      <c r="G1012" s="69" t="str">
        <f t="shared" si="155"/>
        <v/>
      </c>
      <c r="J1012" s="69" t="str">
        <f t="shared" si="156"/>
        <v/>
      </c>
      <c r="L1012" s="96"/>
    </row>
    <row r="1013" spans="2:12" hidden="1" x14ac:dyDescent="0.2">
      <c r="B1013" s="85" t="str">
        <f>+IF(査定表!A996=0,"",査定表!A996)</f>
        <v/>
      </c>
      <c r="C1013" s="69" t="str">
        <f t="shared" si="153"/>
        <v/>
      </c>
      <c r="D1013" s="70" t="str">
        <f t="shared" si="154"/>
        <v/>
      </c>
      <c r="E1013" s="70" t="str">
        <f t="shared" si="157"/>
        <v/>
      </c>
      <c r="F1013" s="258" t="str">
        <f>IF(査定表!E996=0,"",査定表!E996)</f>
        <v/>
      </c>
      <c r="G1013" s="69" t="str">
        <f t="shared" si="155"/>
        <v/>
      </c>
      <c r="J1013" s="69" t="str">
        <f t="shared" si="156"/>
        <v/>
      </c>
      <c r="L1013" s="96"/>
    </row>
    <row r="1014" spans="2:12" hidden="1" x14ac:dyDescent="0.2">
      <c r="B1014" s="85" t="str">
        <f>+IF(査定表!A997=0,"",査定表!A997)</f>
        <v/>
      </c>
      <c r="C1014" s="69" t="str">
        <f t="shared" si="153"/>
        <v/>
      </c>
      <c r="D1014" s="70" t="str">
        <f t="shared" si="154"/>
        <v/>
      </c>
      <c r="E1014" s="70" t="str">
        <f t="shared" si="157"/>
        <v/>
      </c>
      <c r="F1014" s="258" t="str">
        <f>IF(査定表!E997=0,"",査定表!E997)</f>
        <v/>
      </c>
      <c r="G1014" s="69" t="str">
        <f t="shared" si="155"/>
        <v/>
      </c>
      <c r="J1014" s="69" t="str">
        <f t="shared" si="156"/>
        <v/>
      </c>
      <c r="L1014" s="96"/>
    </row>
    <row r="1015" spans="2:12" hidden="1" x14ac:dyDescent="0.2">
      <c r="B1015" s="85" t="str">
        <f>+IF(査定表!A998=0,"",査定表!A998)</f>
        <v/>
      </c>
      <c r="C1015" s="69" t="str">
        <f t="shared" si="153"/>
        <v/>
      </c>
      <c r="D1015" s="70" t="str">
        <f t="shared" si="154"/>
        <v/>
      </c>
      <c r="E1015" s="70" t="str">
        <f t="shared" si="157"/>
        <v/>
      </c>
      <c r="F1015" s="258" t="str">
        <f>IF(査定表!E998=0,"",査定表!E998)</f>
        <v/>
      </c>
      <c r="G1015" s="69" t="str">
        <f t="shared" si="155"/>
        <v/>
      </c>
      <c r="J1015" s="69" t="str">
        <f t="shared" si="156"/>
        <v/>
      </c>
      <c r="L1015" s="96"/>
    </row>
    <row r="1016" spans="2:12" hidden="1" x14ac:dyDescent="0.2">
      <c r="B1016" s="85" t="str">
        <f>+IF(査定表!A999=0,"",査定表!A999)</f>
        <v/>
      </c>
      <c r="C1016" s="69" t="str">
        <f t="shared" si="153"/>
        <v/>
      </c>
      <c r="D1016" s="70" t="str">
        <f t="shared" si="154"/>
        <v/>
      </c>
      <c r="E1016" s="70" t="str">
        <f t="shared" si="157"/>
        <v/>
      </c>
      <c r="F1016" s="258" t="str">
        <f>IF(査定表!E999=0,"",査定表!E999)</f>
        <v/>
      </c>
      <c r="G1016" s="69" t="str">
        <f t="shared" si="155"/>
        <v/>
      </c>
      <c r="J1016" s="69" t="str">
        <f t="shared" si="156"/>
        <v/>
      </c>
      <c r="L1016" s="96"/>
    </row>
    <row r="1017" spans="2:12" hidden="1" x14ac:dyDescent="0.2">
      <c r="B1017" s="85" t="str">
        <f>+IF(査定表!A1000=0,"",査定表!A1000)</f>
        <v/>
      </c>
      <c r="C1017" s="69" t="str">
        <f t="shared" si="153"/>
        <v/>
      </c>
      <c r="D1017" s="70" t="str">
        <f t="shared" si="154"/>
        <v/>
      </c>
      <c r="E1017" s="70" t="str">
        <f t="shared" si="157"/>
        <v/>
      </c>
      <c r="F1017" s="258" t="str">
        <f>IF(査定表!E1000=0,"",査定表!E1000)</f>
        <v/>
      </c>
      <c r="G1017" s="69" t="str">
        <f t="shared" si="155"/>
        <v/>
      </c>
      <c r="J1017" s="69" t="str">
        <f t="shared" si="156"/>
        <v/>
      </c>
      <c r="L1017" s="96"/>
    </row>
    <row r="1018" spans="2:12" hidden="1" x14ac:dyDescent="0.2">
      <c r="B1018" s="85" t="str">
        <f>+IF(査定表!A1001=0,"",査定表!A1001)</f>
        <v/>
      </c>
      <c r="C1018" s="69" t="str">
        <f t="shared" si="153"/>
        <v/>
      </c>
      <c r="D1018" s="70" t="str">
        <f t="shared" si="154"/>
        <v/>
      </c>
      <c r="E1018" s="70" t="str">
        <f t="shared" si="157"/>
        <v/>
      </c>
      <c r="F1018" s="258" t="str">
        <f>IF(査定表!E1001=0,"",査定表!E1001)</f>
        <v/>
      </c>
      <c r="G1018" s="69" t="str">
        <f t="shared" si="155"/>
        <v/>
      </c>
      <c r="J1018" s="69" t="str">
        <f t="shared" si="156"/>
        <v/>
      </c>
      <c r="L1018" s="96"/>
    </row>
    <row r="1019" spans="2:12" hidden="1" x14ac:dyDescent="0.2">
      <c r="B1019" s="85" t="str">
        <f>+IF(査定表!A1002=0,"",査定表!A1002)</f>
        <v/>
      </c>
      <c r="C1019" s="69" t="str">
        <f t="shared" si="153"/>
        <v/>
      </c>
      <c r="D1019" s="70" t="str">
        <f t="shared" si="154"/>
        <v/>
      </c>
      <c r="E1019" s="70" t="str">
        <f t="shared" si="157"/>
        <v/>
      </c>
      <c r="F1019" s="258" t="str">
        <f>IF(査定表!E1002=0,"",査定表!E1002)</f>
        <v/>
      </c>
      <c r="G1019" s="69" t="str">
        <f t="shared" si="155"/>
        <v/>
      </c>
      <c r="J1019" s="69" t="str">
        <f t="shared" si="156"/>
        <v/>
      </c>
      <c r="L1019" s="96"/>
    </row>
    <row r="1020" spans="2:12" hidden="1" x14ac:dyDescent="0.2">
      <c r="B1020" s="85" t="str">
        <f>+IF(査定表!A1003=0,"",査定表!A1003)</f>
        <v/>
      </c>
      <c r="C1020" s="69" t="str">
        <f t="shared" si="153"/>
        <v/>
      </c>
      <c r="D1020" s="70" t="str">
        <f t="shared" si="154"/>
        <v/>
      </c>
      <c r="E1020" s="70" t="str">
        <f t="shared" si="157"/>
        <v/>
      </c>
      <c r="F1020" s="258" t="str">
        <f>IF(査定表!E1003=0,"",査定表!E1003)</f>
        <v/>
      </c>
      <c r="G1020" s="69" t="str">
        <f t="shared" si="155"/>
        <v/>
      </c>
      <c r="J1020" s="69" t="str">
        <f t="shared" si="156"/>
        <v/>
      </c>
      <c r="L1020" s="96"/>
    </row>
    <row r="1021" spans="2:12" hidden="1" x14ac:dyDescent="0.2">
      <c r="B1021" s="85" t="str">
        <f>+IF(査定表!A1004=0,"",査定表!A1004)</f>
        <v/>
      </c>
      <c r="C1021" s="69" t="str">
        <f t="shared" si="153"/>
        <v/>
      </c>
      <c r="D1021" s="70" t="str">
        <f t="shared" si="154"/>
        <v/>
      </c>
      <c r="E1021" s="70" t="str">
        <f t="shared" si="157"/>
        <v/>
      </c>
      <c r="F1021" s="258" t="str">
        <f>IF(査定表!E1004=0,"",査定表!E1004)</f>
        <v/>
      </c>
      <c r="G1021" s="69" t="str">
        <f t="shared" si="155"/>
        <v/>
      </c>
      <c r="J1021" s="69" t="str">
        <f t="shared" si="156"/>
        <v/>
      </c>
      <c r="L1021" s="96"/>
    </row>
    <row r="1022" spans="2:12" hidden="1" x14ac:dyDescent="0.2">
      <c r="B1022" s="85" t="str">
        <f>+IF(査定表!A1005=0,"",査定表!A1005)</f>
        <v/>
      </c>
      <c r="C1022" s="69" t="str">
        <f t="shared" si="153"/>
        <v/>
      </c>
      <c r="D1022" s="70" t="str">
        <f t="shared" si="154"/>
        <v/>
      </c>
      <c r="E1022" s="70" t="str">
        <f t="shared" si="157"/>
        <v/>
      </c>
      <c r="F1022" s="258" t="str">
        <f>IF(査定表!E1005=0,"",査定表!E1005)</f>
        <v/>
      </c>
      <c r="G1022" s="69" t="str">
        <f t="shared" si="155"/>
        <v/>
      </c>
      <c r="J1022" s="69" t="str">
        <f t="shared" si="156"/>
        <v/>
      </c>
      <c r="L1022" s="96"/>
    </row>
    <row r="1023" spans="2:12" hidden="1" x14ac:dyDescent="0.2">
      <c r="B1023" s="85" t="str">
        <f>+IF(査定表!A1006=0,"",査定表!A1006)</f>
        <v/>
      </c>
      <c r="C1023" s="69" t="str">
        <f t="shared" si="153"/>
        <v/>
      </c>
      <c r="D1023" s="70" t="str">
        <f t="shared" si="154"/>
        <v/>
      </c>
      <c r="E1023" s="70" t="str">
        <f t="shared" si="157"/>
        <v/>
      </c>
      <c r="F1023" s="258" t="str">
        <f>IF(査定表!E1006=0,"",査定表!E1006)</f>
        <v/>
      </c>
      <c r="G1023" s="69" t="str">
        <f t="shared" si="155"/>
        <v/>
      </c>
      <c r="J1023" s="69" t="str">
        <f t="shared" si="156"/>
        <v/>
      </c>
      <c r="L1023" s="96"/>
    </row>
    <row r="1024" spans="2:12" hidden="1" x14ac:dyDescent="0.2">
      <c r="B1024" s="85" t="str">
        <f>+IF(査定表!A1007=0,"",査定表!A1007)</f>
        <v/>
      </c>
      <c r="C1024" s="69" t="str">
        <f t="shared" si="153"/>
        <v/>
      </c>
      <c r="D1024" s="70" t="str">
        <f t="shared" si="154"/>
        <v/>
      </c>
      <c r="E1024" s="70" t="str">
        <f t="shared" si="157"/>
        <v/>
      </c>
      <c r="F1024" s="258" t="str">
        <f>IF(査定表!E1007=0,"",査定表!E1007)</f>
        <v/>
      </c>
      <c r="G1024" s="69" t="str">
        <f t="shared" si="155"/>
        <v/>
      </c>
      <c r="J1024" s="69" t="str">
        <f t="shared" si="156"/>
        <v/>
      </c>
      <c r="L1024" s="96"/>
    </row>
    <row r="1025" spans="2:12" hidden="1" x14ac:dyDescent="0.2">
      <c r="B1025" s="85" t="str">
        <f>+IF(査定表!A1008=0,"",査定表!A1008)</f>
        <v/>
      </c>
      <c r="C1025" s="69" t="str">
        <f t="shared" si="153"/>
        <v/>
      </c>
      <c r="D1025" s="70" t="str">
        <f t="shared" si="154"/>
        <v/>
      </c>
      <c r="E1025" s="70" t="str">
        <f t="shared" si="157"/>
        <v/>
      </c>
      <c r="F1025" s="258" t="str">
        <f>IF(査定表!E1008=0,"",査定表!E1008)</f>
        <v/>
      </c>
      <c r="G1025" s="69" t="str">
        <f t="shared" si="155"/>
        <v/>
      </c>
      <c r="J1025" s="69" t="str">
        <f t="shared" si="156"/>
        <v/>
      </c>
      <c r="L1025" s="96"/>
    </row>
    <row r="1026" spans="2:12" hidden="1" x14ac:dyDescent="0.2">
      <c r="B1026" s="85" t="str">
        <f>+IF(査定表!A1009=0,"",査定表!A1009)</f>
        <v/>
      </c>
      <c r="C1026" s="69" t="str">
        <f t="shared" si="153"/>
        <v/>
      </c>
      <c r="D1026" s="70" t="str">
        <f t="shared" si="154"/>
        <v/>
      </c>
      <c r="E1026" s="70" t="str">
        <f t="shared" si="157"/>
        <v/>
      </c>
      <c r="F1026" s="258" t="str">
        <f>IF(査定表!E1009=0,"",査定表!E1009)</f>
        <v/>
      </c>
      <c r="G1026" s="69" t="str">
        <f t="shared" si="155"/>
        <v/>
      </c>
      <c r="J1026" s="69" t="str">
        <f t="shared" si="156"/>
        <v/>
      </c>
      <c r="L1026" s="96"/>
    </row>
    <row r="1027" spans="2:12" hidden="1" x14ac:dyDescent="0.2">
      <c r="B1027" s="85" t="str">
        <f>+IF(査定表!A1014=0,"",査定表!A1014)</f>
        <v/>
      </c>
      <c r="C1027" s="69" t="str">
        <f t="shared" si="153"/>
        <v/>
      </c>
      <c r="D1027" s="70" t="str">
        <f t="shared" si="154"/>
        <v/>
      </c>
      <c r="E1027" s="70" t="str">
        <f t="shared" si="157"/>
        <v/>
      </c>
      <c r="F1027" s="258" t="str">
        <f>IF(査定表!E1010=0,"",査定表!E1010)</f>
        <v/>
      </c>
      <c r="G1027" s="69" t="str">
        <f t="shared" si="155"/>
        <v/>
      </c>
      <c r="J1027" s="69" t="str">
        <f t="shared" si="156"/>
        <v/>
      </c>
      <c r="L1027" s="96"/>
    </row>
    <row r="1028" spans="2:12" hidden="1" x14ac:dyDescent="0.2">
      <c r="B1028" s="85" t="str">
        <f>+IF(査定表!A1015=0,"",査定表!A1015)</f>
        <v/>
      </c>
      <c r="C1028" s="69" t="str">
        <f t="shared" si="153"/>
        <v/>
      </c>
      <c r="D1028" s="70" t="str">
        <f t="shared" si="154"/>
        <v/>
      </c>
      <c r="E1028" s="70" t="str">
        <f t="shared" si="157"/>
        <v/>
      </c>
      <c r="F1028" s="258" t="str">
        <f>IF(査定表!E1011=0,"",査定表!E1011)</f>
        <v/>
      </c>
      <c r="G1028" s="69" t="str">
        <f t="shared" si="155"/>
        <v/>
      </c>
      <c r="J1028" s="69" t="str">
        <f t="shared" si="156"/>
        <v/>
      </c>
      <c r="L1028" s="96"/>
    </row>
    <row r="1029" spans="2:12" hidden="1" x14ac:dyDescent="0.2">
      <c r="B1029" s="84" t="s">
        <v>85</v>
      </c>
      <c r="C1029" s="69" t="str">
        <f t="shared" si="153"/>
        <v/>
      </c>
      <c r="D1029" s="70" t="str">
        <f t="shared" si="154"/>
        <v/>
      </c>
      <c r="E1029" s="70"/>
      <c r="F1029" s="259">
        <f>SUM(F993:F1028)</f>
        <v>0</v>
      </c>
      <c r="G1029" s="69"/>
      <c r="J1029" s="69"/>
      <c r="L1029" s="96"/>
    </row>
    <row r="1030" spans="2:12" hidden="1" x14ac:dyDescent="0.2">
      <c r="B1030" s="83" t="s">
        <v>83</v>
      </c>
      <c r="C1030" s="69"/>
      <c r="D1030" s="70" t="str">
        <f t="shared" si="154"/>
        <v>1</v>
      </c>
      <c r="E1030" s="70" t="str">
        <f>IF(F1030="","","式")</f>
        <v>式</v>
      </c>
      <c r="F1030" s="258">
        <f>INT(F1029*入力表!$D$1953)</f>
        <v>0</v>
      </c>
      <c r="G1030" s="69"/>
      <c r="J1030" s="69"/>
      <c r="L1030" s="96"/>
    </row>
    <row r="1031" spans="2:12" hidden="1" x14ac:dyDescent="0.2">
      <c r="B1031" s="83" t="s">
        <v>18</v>
      </c>
      <c r="C1031" s="69" t="str">
        <f t="shared" ref="C1031" si="158">IF(D1031="","","図面・仕様書どおり")</f>
        <v/>
      </c>
      <c r="D1031" s="70" t="str">
        <f t="shared" si="154"/>
        <v/>
      </c>
      <c r="E1031" s="70"/>
      <c r="F1031" s="258">
        <f>+SUM(F1029:F1030)</f>
        <v>0</v>
      </c>
      <c r="G1031" s="69"/>
      <c r="J1031" s="69"/>
      <c r="L1031" s="96"/>
    </row>
    <row r="1032" spans="2:12" hidden="1" x14ac:dyDescent="0.2">
      <c r="B1032" s="83"/>
      <c r="C1032" s="69"/>
      <c r="D1032" s="70"/>
      <c r="E1032" s="70"/>
      <c r="F1032" s="258"/>
      <c r="G1032" s="69"/>
      <c r="J1032" s="69"/>
      <c r="L1032" s="96"/>
    </row>
    <row r="1033" spans="2:12" hidden="1" x14ac:dyDescent="0.2">
      <c r="B1033" s="83"/>
      <c r="C1033" s="69"/>
      <c r="D1033" s="70"/>
      <c r="E1033" s="70"/>
      <c r="F1033" s="258"/>
      <c r="G1033" s="69"/>
      <c r="J1033" s="69"/>
      <c r="L1033" s="96"/>
    </row>
    <row r="1034" spans="2:12" hidden="1" x14ac:dyDescent="0.2">
      <c r="B1034" s="85" t="str">
        <f>+IF(査定表!A1017=0,"",査定表!A1017)</f>
        <v/>
      </c>
      <c r="C1034" s="69" t="str">
        <f t="shared" ref="C1034:C1071" si="159">IF(D1034="","","図面・仕様書どおり")</f>
        <v/>
      </c>
      <c r="D1034" s="70" t="str">
        <f t="shared" ref="D1034:D1073" si="160">IF(E1034="","","1")</f>
        <v/>
      </c>
      <c r="E1034" s="70" t="str">
        <f>IF(F1034="","","式")</f>
        <v/>
      </c>
      <c r="F1034" s="258" t="str">
        <f>IF(査定表!E1017=0,"",査定表!E1017)</f>
        <v/>
      </c>
      <c r="G1034" s="69" t="str">
        <f t="shared" ref="G1034:G1070" si="161">IF(C1034="","","諸経費共")</f>
        <v/>
      </c>
      <c r="J1034" s="69" t="str">
        <f t="shared" ref="J1034:J1070" si="162">IF(F1034="","","諸経費共")</f>
        <v/>
      </c>
      <c r="L1034" s="96"/>
    </row>
    <row r="1035" spans="2:12" hidden="1" x14ac:dyDescent="0.2">
      <c r="B1035" s="85" t="str">
        <f>+IF(査定表!A1018=0,"",査定表!A1018)</f>
        <v/>
      </c>
      <c r="C1035" s="69" t="str">
        <f t="shared" si="159"/>
        <v/>
      </c>
      <c r="D1035" s="70" t="str">
        <f t="shared" si="160"/>
        <v/>
      </c>
      <c r="E1035" s="70" t="str">
        <f t="shared" ref="E1035:E1070" si="163">IF(F1035="","","式")</f>
        <v/>
      </c>
      <c r="F1035" s="258" t="str">
        <f>IF(査定表!E1018=0,"",査定表!E1018)</f>
        <v/>
      </c>
      <c r="G1035" s="69" t="str">
        <f t="shared" si="161"/>
        <v/>
      </c>
      <c r="J1035" s="69" t="str">
        <f t="shared" si="162"/>
        <v/>
      </c>
      <c r="L1035" s="96"/>
    </row>
    <row r="1036" spans="2:12" hidden="1" x14ac:dyDescent="0.2">
      <c r="B1036" s="85" t="str">
        <f>+IF(査定表!A1019=0,"",査定表!A1019)</f>
        <v/>
      </c>
      <c r="C1036" s="69" t="str">
        <f t="shared" si="159"/>
        <v/>
      </c>
      <c r="D1036" s="70" t="str">
        <f t="shared" si="160"/>
        <v/>
      </c>
      <c r="E1036" s="70" t="str">
        <f t="shared" si="163"/>
        <v/>
      </c>
      <c r="F1036" s="258" t="str">
        <f>IF(査定表!E1019=0,"",査定表!E1019)</f>
        <v/>
      </c>
      <c r="G1036" s="69" t="str">
        <f t="shared" si="161"/>
        <v/>
      </c>
      <c r="J1036" s="69" t="str">
        <f t="shared" si="162"/>
        <v/>
      </c>
      <c r="L1036" s="96"/>
    </row>
    <row r="1037" spans="2:12" hidden="1" x14ac:dyDescent="0.2">
      <c r="B1037" s="85" t="str">
        <f>+IF(査定表!A1020=0,"",査定表!A1020)</f>
        <v/>
      </c>
      <c r="C1037" s="69" t="str">
        <f t="shared" si="159"/>
        <v/>
      </c>
      <c r="D1037" s="70" t="str">
        <f t="shared" si="160"/>
        <v/>
      </c>
      <c r="E1037" s="70" t="str">
        <f t="shared" si="163"/>
        <v/>
      </c>
      <c r="F1037" s="258" t="str">
        <f>IF(査定表!E1020=0,"",査定表!E1020)</f>
        <v/>
      </c>
      <c r="G1037" s="69" t="str">
        <f t="shared" si="161"/>
        <v/>
      </c>
      <c r="J1037" s="69" t="str">
        <f t="shared" si="162"/>
        <v/>
      </c>
      <c r="L1037" s="96"/>
    </row>
    <row r="1038" spans="2:12" hidden="1" x14ac:dyDescent="0.2">
      <c r="B1038" s="85" t="str">
        <f>+IF(査定表!A1021=0,"",査定表!A1021)</f>
        <v/>
      </c>
      <c r="C1038" s="69" t="str">
        <f t="shared" si="159"/>
        <v/>
      </c>
      <c r="D1038" s="70" t="str">
        <f t="shared" si="160"/>
        <v/>
      </c>
      <c r="E1038" s="70" t="str">
        <f t="shared" si="163"/>
        <v/>
      </c>
      <c r="F1038" s="258" t="str">
        <f>IF(査定表!E1021=0,"",査定表!E1021)</f>
        <v/>
      </c>
      <c r="G1038" s="69" t="str">
        <f t="shared" si="161"/>
        <v/>
      </c>
      <c r="J1038" s="69" t="str">
        <f t="shared" si="162"/>
        <v/>
      </c>
      <c r="L1038" s="96"/>
    </row>
    <row r="1039" spans="2:12" hidden="1" x14ac:dyDescent="0.2">
      <c r="B1039" s="85" t="str">
        <f>+IF(査定表!A1022=0,"",査定表!A1022)</f>
        <v/>
      </c>
      <c r="C1039" s="69" t="str">
        <f t="shared" si="159"/>
        <v/>
      </c>
      <c r="D1039" s="70" t="str">
        <f t="shared" si="160"/>
        <v/>
      </c>
      <c r="E1039" s="70" t="str">
        <f t="shared" si="163"/>
        <v/>
      </c>
      <c r="F1039" s="258" t="str">
        <f>IF(査定表!E1022=0,"",査定表!E1022)</f>
        <v/>
      </c>
      <c r="G1039" s="69" t="str">
        <f t="shared" si="161"/>
        <v/>
      </c>
      <c r="J1039" s="69" t="str">
        <f t="shared" si="162"/>
        <v/>
      </c>
      <c r="L1039" s="96"/>
    </row>
    <row r="1040" spans="2:12" hidden="1" x14ac:dyDescent="0.2">
      <c r="B1040" s="85" t="str">
        <f>+IF(査定表!A1023=0,"",査定表!A1023)</f>
        <v/>
      </c>
      <c r="C1040" s="69" t="str">
        <f t="shared" si="159"/>
        <v/>
      </c>
      <c r="D1040" s="70" t="str">
        <f t="shared" si="160"/>
        <v/>
      </c>
      <c r="E1040" s="70" t="str">
        <f t="shared" si="163"/>
        <v/>
      </c>
      <c r="F1040" s="258" t="str">
        <f>IF(査定表!E1023=0,"",査定表!E1023)</f>
        <v/>
      </c>
      <c r="G1040" s="69" t="str">
        <f t="shared" si="161"/>
        <v/>
      </c>
      <c r="J1040" s="69" t="str">
        <f t="shared" si="162"/>
        <v/>
      </c>
      <c r="L1040" s="96"/>
    </row>
    <row r="1041" spans="2:12" hidden="1" x14ac:dyDescent="0.2">
      <c r="B1041" s="85" t="str">
        <f>+IF(査定表!A1024=0,"",査定表!A1024)</f>
        <v/>
      </c>
      <c r="C1041" s="69" t="str">
        <f t="shared" si="159"/>
        <v/>
      </c>
      <c r="D1041" s="70" t="str">
        <f t="shared" si="160"/>
        <v/>
      </c>
      <c r="E1041" s="70" t="str">
        <f t="shared" si="163"/>
        <v/>
      </c>
      <c r="F1041" s="258" t="str">
        <f>IF(査定表!E1024=0,"",査定表!E1024)</f>
        <v/>
      </c>
      <c r="G1041" s="69" t="str">
        <f t="shared" si="161"/>
        <v/>
      </c>
      <c r="J1041" s="69" t="str">
        <f t="shared" si="162"/>
        <v/>
      </c>
      <c r="L1041" s="96"/>
    </row>
    <row r="1042" spans="2:12" hidden="1" x14ac:dyDescent="0.2">
      <c r="B1042" s="85" t="str">
        <f>+IF(査定表!A1025=0,"",査定表!A1025)</f>
        <v/>
      </c>
      <c r="C1042" s="69" t="str">
        <f t="shared" si="159"/>
        <v/>
      </c>
      <c r="D1042" s="70" t="str">
        <f t="shared" si="160"/>
        <v/>
      </c>
      <c r="E1042" s="70" t="str">
        <f t="shared" si="163"/>
        <v/>
      </c>
      <c r="F1042" s="258" t="str">
        <f>IF(査定表!E1025=0,"",査定表!E1025)</f>
        <v/>
      </c>
      <c r="G1042" s="69" t="str">
        <f t="shared" si="161"/>
        <v/>
      </c>
      <c r="J1042" s="69" t="str">
        <f t="shared" si="162"/>
        <v/>
      </c>
      <c r="L1042" s="96"/>
    </row>
    <row r="1043" spans="2:12" hidden="1" x14ac:dyDescent="0.2">
      <c r="B1043" s="85" t="str">
        <f>+IF(査定表!A1026=0,"",査定表!A1026)</f>
        <v/>
      </c>
      <c r="C1043" s="69" t="str">
        <f t="shared" si="159"/>
        <v/>
      </c>
      <c r="D1043" s="70" t="str">
        <f t="shared" si="160"/>
        <v/>
      </c>
      <c r="E1043" s="70" t="str">
        <f t="shared" si="163"/>
        <v/>
      </c>
      <c r="F1043" s="258" t="str">
        <f>IF(査定表!E1026=0,"",査定表!E1026)</f>
        <v/>
      </c>
      <c r="G1043" s="69" t="str">
        <f t="shared" si="161"/>
        <v/>
      </c>
      <c r="J1043" s="69" t="str">
        <f t="shared" si="162"/>
        <v/>
      </c>
      <c r="L1043" s="96"/>
    </row>
    <row r="1044" spans="2:12" hidden="1" x14ac:dyDescent="0.2">
      <c r="B1044" s="85" t="str">
        <f>+IF(査定表!A1027=0,"",査定表!A1027)</f>
        <v/>
      </c>
      <c r="C1044" s="69" t="str">
        <f t="shared" si="159"/>
        <v/>
      </c>
      <c r="D1044" s="70" t="str">
        <f t="shared" si="160"/>
        <v/>
      </c>
      <c r="E1044" s="70" t="str">
        <f t="shared" si="163"/>
        <v/>
      </c>
      <c r="F1044" s="258" t="str">
        <f>IF(査定表!E1027=0,"",査定表!E1027)</f>
        <v/>
      </c>
      <c r="G1044" s="69" t="str">
        <f t="shared" si="161"/>
        <v/>
      </c>
      <c r="J1044" s="69" t="str">
        <f t="shared" si="162"/>
        <v/>
      </c>
      <c r="L1044" s="96"/>
    </row>
    <row r="1045" spans="2:12" hidden="1" x14ac:dyDescent="0.2">
      <c r="B1045" s="85" t="str">
        <f>+IF(査定表!A1028=0,"",査定表!A1028)</f>
        <v/>
      </c>
      <c r="C1045" s="69" t="str">
        <f t="shared" si="159"/>
        <v/>
      </c>
      <c r="D1045" s="70" t="str">
        <f t="shared" si="160"/>
        <v/>
      </c>
      <c r="E1045" s="70" t="str">
        <f t="shared" si="163"/>
        <v/>
      </c>
      <c r="F1045" s="258" t="str">
        <f>IF(査定表!E1028=0,"",査定表!E1028)</f>
        <v/>
      </c>
      <c r="G1045" s="69" t="str">
        <f t="shared" si="161"/>
        <v/>
      </c>
      <c r="J1045" s="69" t="str">
        <f t="shared" si="162"/>
        <v/>
      </c>
      <c r="L1045" s="96"/>
    </row>
    <row r="1046" spans="2:12" hidden="1" x14ac:dyDescent="0.2">
      <c r="B1046" s="85" t="str">
        <f>+IF(査定表!A1029=0,"",査定表!A1029)</f>
        <v/>
      </c>
      <c r="C1046" s="69" t="str">
        <f t="shared" si="159"/>
        <v/>
      </c>
      <c r="D1046" s="70" t="str">
        <f t="shared" si="160"/>
        <v/>
      </c>
      <c r="E1046" s="70" t="str">
        <f t="shared" si="163"/>
        <v/>
      </c>
      <c r="F1046" s="258" t="str">
        <f>IF(査定表!E1029=0,"",査定表!E1029)</f>
        <v/>
      </c>
      <c r="G1046" s="69" t="str">
        <f t="shared" si="161"/>
        <v/>
      </c>
      <c r="J1046" s="69" t="str">
        <f t="shared" si="162"/>
        <v/>
      </c>
      <c r="L1046" s="96"/>
    </row>
    <row r="1047" spans="2:12" hidden="1" x14ac:dyDescent="0.2">
      <c r="B1047" s="85" t="str">
        <f>+IF(査定表!A1030=0,"",査定表!A1030)</f>
        <v/>
      </c>
      <c r="C1047" s="69" t="str">
        <f t="shared" si="159"/>
        <v/>
      </c>
      <c r="D1047" s="70" t="str">
        <f t="shared" si="160"/>
        <v/>
      </c>
      <c r="E1047" s="70" t="str">
        <f t="shared" si="163"/>
        <v/>
      </c>
      <c r="F1047" s="258" t="str">
        <f>IF(査定表!E1030=0,"",査定表!E1030)</f>
        <v/>
      </c>
      <c r="G1047" s="69" t="str">
        <f t="shared" si="161"/>
        <v/>
      </c>
      <c r="J1047" s="69" t="str">
        <f t="shared" si="162"/>
        <v/>
      </c>
      <c r="L1047" s="96"/>
    </row>
    <row r="1048" spans="2:12" hidden="1" x14ac:dyDescent="0.2">
      <c r="B1048" s="85" t="str">
        <f>+IF(査定表!A1031=0,"",査定表!A1031)</f>
        <v/>
      </c>
      <c r="C1048" s="69" t="str">
        <f t="shared" si="159"/>
        <v/>
      </c>
      <c r="D1048" s="70" t="str">
        <f t="shared" si="160"/>
        <v/>
      </c>
      <c r="E1048" s="70" t="str">
        <f t="shared" si="163"/>
        <v/>
      </c>
      <c r="F1048" s="258" t="str">
        <f>IF(査定表!E1031=0,"",査定表!E1031)</f>
        <v/>
      </c>
      <c r="G1048" s="69" t="str">
        <f t="shared" si="161"/>
        <v/>
      </c>
      <c r="J1048" s="69" t="str">
        <f t="shared" si="162"/>
        <v/>
      </c>
      <c r="L1048" s="96"/>
    </row>
    <row r="1049" spans="2:12" hidden="1" x14ac:dyDescent="0.2">
      <c r="B1049" s="85" t="str">
        <f>+IF(査定表!A1032=0,"",査定表!A1032)</f>
        <v/>
      </c>
      <c r="C1049" s="69" t="str">
        <f t="shared" si="159"/>
        <v/>
      </c>
      <c r="D1049" s="70" t="str">
        <f t="shared" si="160"/>
        <v/>
      </c>
      <c r="E1049" s="70" t="str">
        <f t="shared" si="163"/>
        <v/>
      </c>
      <c r="F1049" s="258" t="str">
        <f>IF(査定表!E1032=0,"",査定表!E1032)</f>
        <v/>
      </c>
      <c r="G1049" s="69" t="str">
        <f t="shared" si="161"/>
        <v/>
      </c>
      <c r="J1049" s="69" t="str">
        <f t="shared" si="162"/>
        <v/>
      </c>
      <c r="L1049" s="96"/>
    </row>
    <row r="1050" spans="2:12" hidden="1" x14ac:dyDescent="0.2">
      <c r="B1050" s="85" t="str">
        <f>+IF(査定表!A1033=0,"",査定表!A1033)</f>
        <v/>
      </c>
      <c r="C1050" s="69" t="str">
        <f t="shared" si="159"/>
        <v/>
      </c>
      <c r="D1050" s="70" t="str">
        <f t="shared" si="160"/>
        <v/>
      </c>
      <c r="E1050" s="70" t="str">
        <f t="shared" si="163"/>
        <v/>
      </c>
      <c r="F1050" s="258" t="str">
        <f>IF(査定表!E1033=0,"",査定表!E1033)</f>
        <v/>
      </c>
      <c r="G1050" s="69" t="str">
        <f t="shared" si="161"/>
        <v/>
      </c>
      <c r="J1050" s="69" t="str">
        <f t="shared" si="162"/>
        <v/>
      </c>
      <c r="L1050" s="96"/>
    </row>
    <row r="1051" spans="2:12" hidden="1" x14ac:dyDescent="0.2">
      <c r="B1051" s="85" t="str">
        <f>+IF(査定表!A1034=0,"",査定表!A1034)</f>
        <v/>
      </c>
      <c r="C1051" s="69" t="str">
        <f t="shared" si="159"/>
        <v/>
      </c>
      <c r="D1051" s="70" t="str">
        <f t="shared" si="160"/>
        <v/>
      </c>
      <c r="E1051" s="70" t="str">
        <f t="shared" si="163"/>
        <v/>
      </c>
      <c r="F1051" s="258" t="str">
        <f>IF(査定表!E1034=0,"",査定表!E1034)</f>
        <v/>
      </c>
      <c r="G1051" s="69" t="str">
        <f t="shared" si="161"/>
        <v/>
      </c>
      <c r="J1051" s="69" t="str">
        <f t="shared" si="162"/>
        <v/>
      </c>
      <c r="L1051" s="96"/>
    </row>
    <row r="1052" spans="2:12" hidden="1" x14ac:dyDescent="0.2">
      <c r="B1052" s="85" t="str">
        <f>+IF(査定表!A1035=0,"",査定表!A1035)</f>
        <v/>
      </c>
      <c r="C1052" s="69" t="str">
        <f t="shared" si="159"/>
        <v/>
      </c>
      <c r="D1052" s="70" t="str">
        <f t="shared" si="160"/>
        <v/>
      </c>
      <c r="E1052" s="70" t="str">
        <f t="shared" si="163"/>
        <v/>
      </c>
      <c r="F1052" s="258" t="str">
        <f>IF(査定表!E1035=0,"",査定表!E1035)</f>
        <v/>
      </c>
      <c r="G1052" s="69" t="str">
        <f t="shared" si="161"/>
        <v/>
      </c>
      <c r="J1052" s="69" t="str">
        <f t="shared" si="162"/>
        <v/>
      </c>
      <c r="L1052" s="96"/>
    </row>
    <row r="1053" spans="2:12" hidden="1" x14ac:dyDescent="0.2">
      <c r="B1053" s="85" t="str">
        <f>+IF(査定表!A1036=0,"",査定表!A1036)</f>
        <v/>
      </c>
      <c r="C1053" s="69" t="str">
        <f t="shared" si="159"/>
        <v/>
      </c>
      <c r="D1053" s="70" t="str">
        <f t="shared" si="160"/>
        <v/>
      </c>
      <c r="E1053" s="70" t="str">
        <f t="shared" si="163"/>
        <v/>
      </c>
      <c r="F1053" s="258" t="str">
        <f>IF(査定表!E1036=0,"",査定表!E1036)</f>
        <v/>
      </c>
      <c r="G1053" s="69" t="str">
        <f t="shared" si="161"/>
        <v/>
      </c>
      <c r="J1053" s="69" t="str">
        <f t="shared" si="162"/>
        <v/>
      </c>
      <c r="L1053" s="96"/>
    </row>
    <row r="1054" spans="2:12" hidden="1" x14ac:dyDescent="0.2">
      <c r="B1054" s="85" t="str">
        <f>+IF(査定表!A1037=0,"",査定表!A1037)</f>
        <v/>
      </c>
      <c r="C1054" s="69" t="str">
        <f t="shared" si="159"/>
        <v/>
      </c>
      <c r="D1054" s="70" t="str">
        <f t="shared" si="160"/>
        <v/>
      </c>
      <c r="E1054" s="70" t="str">
        <f t="shared" si="163"/>
        <v/>
      </c>
      <c r="F1054" s="258" t="str">
        <f>IF(査定表!E1037=0,"",査定表!E1037)</f>
        <v/>
      </c>
      <c r="G1054" s="69" t="str">
        <f t="shared" si="161"/>
        <v/>
      </c>
      <c r="J1054" s="69" t="str">
        <f t="shared" si="162"/>
        <v/>
      </c>
      <c r="L1054" s="96"/>
    </row>
    <row r="1055" spans="2:12" hidden="1" x14ac:dyDescent="0.2">
      <c r="B1055" s="85" t="str">
        <f>+IF(査定表!A1038=0,"",査定表!A1038)</f>
        <v/>
      </c>
      <c r="C1055" s="69" t="str">
        <f t="shared" si="159"/>
        <v/>
      </c>
      <c r="D1055" s="70" t="str">
        <f t="shared" si="160"/>
        <v/>
      </c>
      <c r="E1055" s="70" t="str">
        <f t="shared" si="163"/>
        <v/>
      </c>
      <c r="F1055" s="258" t="str">
        <f>IF(査定表!E1038=0,"",査定表!E1038)</f>
        <v/>
      </c>
      <c r="G1055" s="69" t="str">
        <f t="shared" si="161"/>
        <v/>
      </c>
      <c r="J1055" s="69" t="str">
        <f t="shared" si="162"/>
        <v/>
      </c>
      <c r="L1055" s="96"/>
    </row>
    <row r="1056" spans="2:12" hidden="1" x14ac:dyDescent="0.2">
      <c r="B1056" s="85" t="str">
        <f>+IF(査定表!A1039=0,"",査定表!A1039)</f>
        <v/>
      </c>
      <c r="C1056" s="69" t="str">
        <f t="shared" si="159"/>
        <v/>
      </c>
      <c r="D1056" s="70" t="str">
        <f t="shared" si="160"/>
        <v/>
      </c>
      <c r="E1056" s="70" t="str">
        <f t="shared" si="163"/>
        <v/>
      </c>
      <c r="F1056" s="258" t="str">
        <f>IF(査定表!E1039=0,"",査定表!E1039)</f>
        <v/>
      </c>
      <c r="G1056" s="69" t="str">
        <f t="shared" si="161"/>
        <v/>
      </c>
      <c r="J1056" s="69" t="str">
        <f t="shared" si="162"/>
        <v/>
      </c>
      <c r="L1056" s="96"/>
    </row>
    <row r="1057" spans="2:12" hidden="1" x14ac:dyDescent="0.2">
      <c r="B1057" s="85" t="str">
        <f>+IF(査定表!A1040=0,"",査定表!A1040)</f>
        <v/>
      </c>
      <c r="C1057" s="69" t="str">
        <f t="shared" si="159"/>
        <v/>
      </c>
      <c r="D1057" s="70" t="str">
        <f t="shared" si="160"/>
        <v/>
      </c>
      <c r="E1057" s="70" t="str">
        <f t="shared" si="163"/>
        <v/>
      </c>
      <c r="F1057" s="258" t="str">
        <f>IF(査定表!E1040=0,"",査定表!E1040)</f>
        <v/>
      </c>
      <c r="G1057" s="69" t="str">
        <f t="shared" si="161"/>
        <v/>
      </c>
      <c r="J1057" s="69" t="str">
        <f t="shared" si="162"/>
        <v/>
      </c>
      <c r="L1057" s="96"/>
    </row>
    <row r="1058" spans="2:12" hidden="1" x14ac:dyDescent="0.2">
      <c r="B1058" s="85" t="str">
        <f>+IF(査定表!A1041=0,"",査定表!A1041)</f>
        <v/>
      </c>
      <c r="C1058" s="69" t="str">
        <f t="shared" si="159"/>
        <v/>
      </c>
      <c r="D1058" s="70" t="str">
        <f t="shared" si="160"/>
        <v/>
      </c>
      <c r="E1058" s="70" t="str">
        <f t="shared" si="163"/>
        <v/>
      </c>
      <c r="F1058" s="258" t="str">
        <f>IF(査定表!E1041=0,"",査定表!E1041)</f>
        <v/>
      </c>
      <c r="G1058" s="69" t="str">
        <f t="shared" si="161"/>
        <v/>
      </c>
      <c r="J1058" s="69" t="str">
        <f t="shared" si="162"/>
        <v/>
      </c>
      <c r="L1058" s="96"/>
    </row>
    <row r="1059" spans="2:12" hidden="1" x14ac:dyDescent="0.2">
      <c r="B1059" s="85" t="str">
        <f>+IF(査定表!A1042=0,"",査定表!A1042)</f>
        <v/>
      </c>
      <c r="C1059" s="69" t="str">
        <f t="shared" si="159"/>
        <v/>
      </c>
      <c r="D1059" s="70" t="str">
        <f t="shared" si="160"/>
        <v/>
      </c>
      <c r="E1059" s="70" t="str">
        <f t="shared" si="163"/>
        <v/>
      </c>
      <c r="F1059" s="258" t="str">
        <f>IF(査定表!E1042=0,"",査定表!E1042)</f>
        <v/>
      </c>
      <c r="G1059" s="69" t="str">
        <f t="shared" si="161"/>
        <v/>
      </c>
      <c r="J1059" s="69" t="str">
        <f t="shared" si="162"/>
        <v/>
      </c>
      <c r="L1059" s="96"/>
    </row>
    <row r="1060" spans="2:12" hidden="1" x14ac:dyDescent="0.2">
      <c r="B1060" s="85" t="str">
        <f>+IF(査定表!A1043=0,"",査定表!A1043)</f>
        <v/>
      </c>
      <c r="C1060" s="69" t="str">
        <f t="shared" si="159"/>
        <v/>
      </c>
      <c r="D1060" s="70" t="str">
        <f t="shared" si="160"/>
        <v/>
      </c>
      <c r="E1060" s="70" t="str">
        <f t="shared" si="163"/>
        <v/>
      </c>
      <c r="F1060" s="258" t="str">
        <f>IF(査定表!E1043=0,"",査定表!E1043)</f>
        <v/>
      </c>
      <c r="G1060" s="69" t="str">
        <f t="shared" si="161"/>
        <v/>
      </c>
      <c r="J1060" s="69" t="str">
        <f t="shared" si="162"/>
        <v/>
      </c>
      <c r="L1060" s="96"/>
    </row>
    <row r="1061" spans="2:12" hidden="1" x14ac:dyDescent="0.2">
      <c r="B1061" s="85" t="str">
        <f>+IF(査定表!A1044=0,"",査定表!A1044)</f>
        <v/>
      </c>
      <c r="C1061" s="69" t="str">
        <f t="shared" si="159"/>
        <v/>
      </c>
      <c r="D1061" s="70" t="str">
        <f t="shared" si="160"/>
        <v/>
      </c>
      <c r="E1061" s="70" t="str">
        <f t="shared" si="163"/>
        <v/>
      </c>
      <c r="F1061" s="258" t="str">
        <f>IF(査定表!E1044=0,"",査定表!E1044)</f>
        <v/>
      </c>
      <c r="G1061" s="69" t="str">
        <f t="shared" si="161"/>
        <v/>
      </c>
      <c r="J1061" s="69" t="str">
        <f t="shared" si="162"/>
        <v/>
      </c>
      <c r="L1061" s="96"/>
    </row>
    <row r="1062" spans="2:12" hidden="1" x14ac:dyDescent="0.2">
      <c r="B1062" s="85" t="str">
        <f>+IF(査定表!A1045=0,"",査定表!A1045)</f>
        <v/>
      </c>
      <c r="C1062" s="69" t="str">
        <f t="shared" si="159"/>
        <v/>
      </c>
      <c r="D1062" s="70" t="str">
        <f t="shared" si="160"/>
        <v/>
      </c>
      <c r="E1062" s="70" t="str">
        <f t="shared" si="163"/>
        <v/>
      </c>
      <c r="F1062" s="258" t="str">
        <f>IF(査定表!E1045=0,"",査定表!E1045)</f>
        <v/>
      </c>
      <c r="G1062" s="69" t="str">
        <f t="shared" si="161"/>
        <v/>
      </c>
      <c r="J1062" s="69" t="str">
        <f t="shared" si="162"/>
        <v/>
      </c>
      <c r="L1062" s="96"/>
    </row>
    <row r="1063" spans="2:12" hidden="1" x14ac:dyDescent="0.2">
      <c r="B1063" s="85" t="str">
        <f>+IF(査定表!A1046=0,"",査定表!A1046)</f>
        <v/>
      </c>
      <c r="C1063" s="69" t="str">
        <f t="shared" si="159"/>
        <v/>
      </c>
      <c r="D1063" s="70" t="str">
        <f t="shared" si="160"/>
        <v/>
      </c>
      <c r="E1063" s="70" t="str">
        <f t="shared" si="163"/>
        <v/>
      </c>
      <c r="F1063" s="258" t="str">
        <f>IF(査定表!E1046=0,"",査定表!E1046)</f>
        <v/>
      </c>
      <c r="G1063" s="69" t="str">
        <f t="shared" si="161"/>
        <v/>
      </c>
      <c r="J1063" s="69" t="str">
        <f t="shared" si="162"/>
        <v/>
      </c>
      <c r="L1063" s="96"/>
    </row>
    <row r="1064" spans="2:12" hidden="1" x14ac:dyDescent="0.2">
      <c r="B1064" s="85" t="str">
        <f>+IF(査定表!A1047=0,"",査定表!A1047)</f>
        <v/>
      </c>
      <c r="C1064" s="69" t="str">
        <f t="shared" si="159"/>
        <v/>
      </c>
      <c r="D1064" s="70" t="str">
        <f t="shared" si="160"/>
        <v/>
      </c>
      <c r="E1064" s="70" t="str">
        <f t="shared" si="163"/>
        <v/>
      </c>
      <c r="F1064" s="258" t="str">
        <f>IF(査定表!E1047=0,"",査定表!E1047)</f>
        <v/>
      </c>
      <c r="G1064" s="69" t="str">
        <f t="shared" si="161"/>
        <v/>
      </c>
      <c r="J1064" s="69" t="str">
        <f t="shared" si="162"/>
        <v/>
      </c>
      <c r="L1064" s="96"/>
    </row>
    <row r="1065" spans="2:12" hidden="1" x14ac:dyDescent="0.2">
      <c r="B1065" s="85" t="str">
        <f>+IF(査定表!A1048=0,"",査定表!A1048)</f>
        <v/>
      </c>
      <c r="C1065" s="69" t="str">
        <f t="shared" si="159"/>
        <v/>
      </c>
      <c r="D1065" s="70" t="str">
        <f t="shared" si="160"/>
        <v/>
      </c>
      <c r="E1065" s="70" t="str">
        <f t="shared" si="163"/>
        <v/>
      </c>
      <c r="F1065" s="258" t="str">
        <f>IF(査定表!E1048=0,"",査定表!E1048)</f>
        <v/>
      </c>
      <c r="G1065" s="69" t="str">
        <f t="shared" si="161"/>
        <v/>
      </c>
      <c r="J1065" s="69" t="str">
        <f t="shared" si="162"/>
        <v/>
      </c>
      <c r="L1065" s="96"/>
    </row>
    <row r="1066" spans="2:12" hidden="1" x14ac:dyDescent="0.2">
      <c r="B1066" s="85" t="str">
        <f>+IF(査定表!A1049=0,"",査定表!A1049)</f>
        <v/>
      </c>
      <c r="C1066" s="69" t="str">
        <f t="shared" si="159"/>
        <v/>
      </c>
      <c r="D1066" s="70" t="str">
        <f t="shared" si="160"/>
        <v/>
      </c>
      <c r="E1066" s="70" t="str">
        <f t="shared" si="163"/>
        <v/>
      </c>
      <c r="F1066" s="258" t="str">
        <f>IF(査定表!E1049=0,"",査定表!E1049)</f>
        <v/>
      </c>
      <c r="G1066" s="69" t="str">
        <f t="shared" si="161"/>
        <v/>
      </c>
      <c r="J1066" s="69" t="str">
        <f t="shared" si="162"/>
        <v/>
      </c>
      <c r="L1066" s="96"/>
    </row>
    <row r="1067" spans="2:12" hidden="1" x14ac:dyDescent="0.2">
      <c r="B1067" s="85" t="str">
        <f>+IF(査定表!A1050=0,"",査定表!A1050)</f>
        <v/>
      </c>
      <c r="C1067" s="69" t="str">
        <f t="shared" si="159"/>
        <v/>
      </c>
      <c r="D1067" s="70" t="str">
        <f t="shared" si="160"/>
        <v/>
      </c>
      <c r="E1067" s="70" t="str">
        <f t="shared" si="163"/>
        <v/>
      </c>
      <c r="F1067" s="258" t="str">
        <f>IF(査定表!E1050=0,"",査定表!E1050)</f>
        <v/>
      </c>
      <c r="G1067" s="69" t="str">
        <f t="shared" si="161"/>
        <v/>
      </c>
      <c r="J1067" s="69" t="str">
        <f t="shared" si="162"/>
        <v/>
      </c>
      <c r="L1067" s="96"/>
    </row>
    <row r="1068" spans="2:12" hidden="1" x14ac:dyDescent="0.2">
      <c r="B1068" s="85" t="str">
        <f>+IF(査定表!A1051=0,"",査定表!A1051)</f>
        <v/>
      </c>
      <c r="C1068" s="69" t="str">
        <f t="shared" si="159"/>
        <v/>
      </c>
      <c r="D1068" s="70" t="str">
        <f t="shared" si="160"/>
        <v/>
      </c>
      <c r="E1068" s="70" t="str">
        <f t="shared" si="163"/>
        <v/>
      </c>
      <c r="F1068" s="258" t="str">
        <f>IF(査定表!E1051=0,"",査定表!E1051)</f>
        <v/>
      </c>
      <c r="G1068" s="69" t="str">
        <f t="shared" si="161"/>
        <v/>
      </c>
      <c r="J1068" s="69" t="str">
        <f t="shared" si="162"/>
        <v/>
      </c>
      <c r="L1068" s="96"/>
    </row>
    <row r="1069" spans="2:12" hidden="1" x14ac:dyDescent="0.2">
      <c r="B1069" s="85" t="str">
        <f>+IF(査定表!A1056=0,"",査定表!A1056)</f>
        <v/>
      </c>
      <c r="C1069" s="69" t="str">
        <f t="shared" si="159"/>
        <v/>
      </c>
      <c r="D1069" s="70" t="str">
        <f t="shared" si="160"/>
        <v/>
      </c>
      <c r="E1069" s="70" t="str">
        <f t="shared" si="163"/>
        <v/>
      </c>
      <c r="F1069" s="258" t="str">
        <f>IF(査定表!E1052=0,"",査定表!E1052)</f>
        <v/>
      </c>
      <c r="G1069" s="69" t="str">
        <f t="shared" si="161"/>
        <v/>
      </c>
      <c r="J1069" s="69" t="str">
        <f t="shared" si="162"/>
        <v/>
      </c>
      <c r="L1069" s="96"/>
    </row>
    <row r="1070" spans="2:12" hidden="1" x14ac:dyDescent="0.2">
      <c r="B1070" s="85" t="str">
        <f>+IF(査定表!A1057=0,"",査定表!A1057)</f>
        <v/>
      </c>
      <c r="C1070" s="69" t="str">
        <f t="shared" si="159"/>
        <v/>
      </c>
      <c r="D1070" s="70" t="str">
        <f t="shared" si="160"/>
        <v/>
      </c>
      <c r="E1070" s="70" t="str">
        <f t="shared" si="163"/>
        <v/>
      </c>
      <c r="F1070" s="258" t="str">
        <f>IF(査定表!E1053=0,"",査定表!E1053)</f>
        <v/>
      </c>
      <c r="G1070" s="69" t="str">
        <f t="shared" si="161"/>
        <v/>
      </c>
      <c r="J1070" s="69" t="str">
        <f t="shared" si="162"/>
        <v/>
      </c>
      <c r="L1070" s="96"/>
    </row>
    <row r="1071" spans="2:12" hidden="1" x14ac:dyDescent="0.2">
      <c r="B1071" s="84" t="s">
        <v>85</v>
      </c>
      <c r="C1071" s="69" t="str">
        <f t="shared" si="159"/>
        <v/>
      </c>
      <c r="D1071" s="70" t="str">
        <f t="shared" si="160"/>
        <v/>
      </c>
      <c r="E1071" s="70"/>
      <c r="F1071" s="259">
        <f>SUM(F1035:F1070)</f>
        <v>0</v>
      </c>
      <c r="G1071" s="69"/>
      <c r="J1071" s="69"/>
      <c r="L1071" s="96"/>
    </row>
    <row r="1072" spans="2:12" hidden="1" x14ac:dyDescent="0.2">
      <c r="B1072" s="83" t="s">
        <v>83</v>
      </c>
      <c r="C1072" s="69"/>
      <c r="D1072" s="70" t="str">
        <f t="shared" si="160"/>
        <v>1</v>
      </c>
      <c r="E1072" s="70" t="str">
        <f>IF(F1072="","","式")</f>
        <v>式</v>
      </c>
      <c r="F1072" s="258">
        <f>INT(F1071*入力表!$D$1953)</f>
        <v>0</v>
      </c>
      <c r="G1072" s="69"/>
      <c r="J1072" s="69"/>
      <c r="L1072" s="96"/>
    </row>
    <row r="1073" spans="2:12" hidden="1" x14ac:dyDescent="0.2">
      <c r="B1073" s="83" t="s">
        <v>18</v>
      </c>
      <c r="C1073" s="69" t="str">
        <f t="shared" ref="C1073" si="164">IF(D1073="","","図面・仕様書どおり")</f>
        <v/>
      </c>
      <c r="D1073" s="70" t="str">
        <f t="shared" si="160"/>
        <v/>
      </c>
      <c r="E1073" s="70"/>
      <c r="F1073" s="258">
        <f>+SUM(F1071:F1072)</f>
        <v>0</v>
      </c>
      <c r="G1073" s="69"/>
      <c r="J1073" s="69"/>
      <c r="L1073" s="96"/>
    </row>
    <row r="1074" spans="2:12" hidden="1" x14ac:dyDescent="0.2">
      <c r="B1074" s="83"/>
      <c r="C1074" s="69"/>
      <c r="D1074" s="70"/>
      <c r="E1074" s="70"/>
      <c r="F1074" s="258"/>
      <c r="G1074" s="69"/>
      <c r="J1074" s="69"/>
      <c r="L1074" s="96"/>
    </row>
    <row r="1075" spans="2:12" hidden="1" x14ac:dyDescent="0.2">
      <c r="B1075" s="83"/>
      <c r="C1075" s="69"/>
      <c r="D1075" s="70"/>
      <c r="E1075" s="70"/>
      <c r="F1075" s="258"/>
      <c r="G1075" s="69"/>
      <c r="J1075" s="69"/>
      <c r="L1075" s="96"/>
    </row>
    <row r="1076" spans="2:12" hidden="1" x14ac:dyDescent="0.2">
      <c r="B1076" s="85" t="str">
        <f>+IF(査定表!A1059=0,"",査定表!A1059)</f>
        <v/>
      </c>
      <c r="C1076" s="69" t="str">
        <f t="shared" ref="C1076:C1113" si="165">IF(D1076="","","図面・仕様書どおり")</f>
        <v/>
      </c>
      <c r="D1076" s="70" t="str">
        <f t="shared" ref="D1076:D1115" si="166">IF(E1076="","","1")</f>
        <v/>
      </c>
      <c r="E1076" s="70" t="str">
        <f>IF(F1076="","","式")</f>
        <v/>
      </c>
      <c r="F1076" s="258" t="str">
        <f>IF(査定表!E1059=0,"",査定表!E1059)</f>
        <v/>
      </c>
      <c r="G1076" s="69" t="str">
        <f t="shared" ref="G1076:G1112" si="167">IF(C1076="","","諸経費共")</f>
        <v/>
      </c>
      <c r="J1076" s="69" t="str">
        <f t="shared" ref="J1076:J1112" si="168">IF(F1076="","","諸経費共")</f>
        <v/>
      </c>
      <c r="L1076" s="96"/>
    </row>
    <row r="1077" spans="2:12" hidden="1" x14ac:dyDescent="0.2">
      <c r="B1077" s="85" t="str">
        <f>+IF(査定表!A1060=0,"",査定表!A1060)</f>
        <v/>
      </c>
      <c r="C1077" s="69" t="str">
        <f t="shared" si="165"/>
        <v/>
      </c>
      <c r="D1077" s="70" t="str">
        <f t="shared" si="166"/>
        <v/>
      </c>
      <c r="E1077" s="70" t="str">
        <f t="shared" ref="E1077:E1112" si="169">IF(F1077="","","式")</f>
        <v/>
      </c>
      <c r="F1077" s="258" t="str">
        <f>IF(査定表!E1060=0,"",査定表!E1060)</f>
        <v/>
      </c>
      <c r="G1077" s="69" t="str">
        <f t="shared" si="167"/>
        <v/>
      </c>
      <c r="J1077" s="69" t="str">
        <f t="shared" si="168"/>
        <v/>
      </c>
      <c r="L1077" s="96"/>
    </row>
    <row r="1078" spans="2:12" hidden="1" x14ac:dyDescent="0.2">
      <c r="B1078" s="85" t="str">
        <f>+IF(査定表!A1061=0,"",査定表!A1061)</f>
        <v/>
      </c>
      <c r="C1078" s="69" t="str">
        <f t="shared" si="165"/>
        <v/>
      </c>
      <c r="D1078" s="70" t="str">
        <f t="shared" si="166"/>
        <v/>
      </c>
      <c r="E1078" s="70" t="str">
        <f t="shared" si="169"/>
        <v/>
      </c>
      <c r="F1078" s="258" t="str">
        <f>IF(査定表!E1061=0,"",査定表!E1061)</f>
        <v/>
      </c>
      <c r="G1078" s="69" t="str">
        <f t="shared" si="167"/>
        <v/>
      </c>
      <c r="J1078" s="69" t="str">
        <f t="shared" si="168"/>
        <v/>
      </c>
      <c r="L1078" s="96"/>
    </row>
    <row r="1079" spans="2:12" hidden="1" x14ac:dyDescent="0.2">
      <c r="B1079" s="85" t="str">
        <f>+IF(査定表!A1062=0,"",査定表!A1062)</f>
        <v/>
      </c>
      <c r="C1079" s="69" t="str">
        <f t="shared" si="165"/>
        <v/>
      </c>
      <c r="D1079" s="70" t="str">
        <f t="shared" si="166"/>
        <v/>
      </c>
      <c r="E1079" s="70" t="str">
        <f t="shared" si="169"/>
        <v/>
      </c>
      <c r="F1079" s="258" t="str">
        <f>IF(査定表!E1062=0,"",査定表!E1062)</f>
        <v/>
      </c>
      <c r="G1079" s="69" t="str">
        <f t="shared" si="167"/>
        <v/>
      </c>
      <c r="J1079" s="69" t="str">
        <f t="shared" si="168"/>
        <v/>
      </c>
      <c r="L1079" s="96"/>
    </row>
    <row r="1080" spans="2:12" hidden="1" x14ac:dyDescent="0.2">
      <c r="B1080" s="85" t="str">
        <f>+IF(査定表!A1063=0,"",査定表!A1063)</f>
        <v/>
      </c>
      <c r="C1080" s="69" t="str">
        <f t="shared" si="165"/>
        <v/>
      </c>
      <c r="D1080" s="70" t="str">
        <f t="shared" si="166"/>
        <v/>
      </c>
      <c r="E1080" s="70" t="str">
        <f t="shared" si="169"/>
        <v/>
      </c>
      <c r="F1080" s="258" t="str">
        <f>IF(査定表!E1063=0,"",査定表!E1063)</f>
        <v/>
      </c>
      <c r="G1080" s="69" t="str">
        <f t="shared" si="167"/>
        <v/>
      </c>
      <c r="J1080" s="69" t="str">
        <f t="shared" si="168"/>
        <v/>
      </c>
      <c r="L1080" s="96"/>
    </row>
    <row r="1081" spans="2:12" hidden="1" x14ac:dyDescent="0.2">
      <c r="B1081" s="85" t="str">
        <f>+IF(査定表!A1064=0,"",査定表!A1064)</f>
        <v/>
      </c>
      <c r="C1081" s="69" t="str">
        <f t="shared" si="165"/>
        <v/>
      </c>
      <c r="D1081" s="70" t="str">
        <f t="shared" si="166"/>
        <v/>
      </c>
      <c r="E1081" s="70" t="str">
        <f t="shared" si="169"/>
        <v/>
      </c>
      <c r="F1081" s="258" t="str">
        <f>IF(査定表!E1064=0,"",査定表!E1064)</f>
        <v/>
      </c>
      <c r="G1081" s="69" t="str">
        <f t="shared" si="167"/>
        <v/>
      </c>
      <c r="J1081" s="69" t="str">
        <f t="shared" si="168"/>
        <v/>
      </c>
      <c r="L1081" s="96"/>
    </row>
    <row r="1082" spans="2:12" hidden="1" x14ac:dyDescent="0.2">
      <c r="B1082" s="85" t="str">
        <f>+IF(査定表!A1065=0,"",査定表!A1065)</f>
        <v/>
      </c>
      <c r="C1082" s="69" t="str">
        <f t="shared" si="165"/>
        <v/>
      </c>
      <c r="D1082" s="70" t="str">
        <f t="shared" si="166"/>
        <v/>
      </c>
      <c r="E1082" s="70" t="str">
        <f t="shared" si="169"/>
        <v/>
      </c>
      <c r="F1082" s="258" t="str">
        <f>IF(査定表!E1065=0,"",査定表!E1065)</f>
        <v/>
      </c>
      <c r="G1082" s="69" t="str">
        <f t="shared" si="167"/>
        <v/>
      </c>
      <c r="J1082" s="69" t="str">
        <f t="shared" si="168"/>
        <v/>
      </c>
      <c r="L1082" s="96"/>
    </row>
    <row r="1083" spans="2:12" hidden="1" x14ac:dyDescent="0.2">
      <c r="B1083" s="85" t="str">
        <f>+IF(査定表!A1066=0,"",査定表!A1066)</f>
        <v/>
      </c>
      <c r="C1083" s="69" t="str">
        <f t="shared" si="165"/>
        <v/>
      </c>
      <c r="D1083" s="70" t="str">
        <f t="shared" si="166"/>
        <v/>
      </c>
      <c r="E1083" s="70" t="str">
        <f t="shared" si="169"/>
        <v/>
      </c>
      <c r="F1083" s="258" t="str">
        <f>IF(査定表!E1066=0,"",査定表!E1066)</f>
        <v/>
      </c>
      <c r="G1083" s="69" t="str">
        <f t="shared" si="167"/>
        <v/>
      </c>
      <c r="J1083" s="69" t="str">
        <f t="shared" si="168"/>
        <v/>
      </c>
      <c r="L1083" s="96"/>
    </row>
    <row r="1084" spans="2:12" hidden="1" x14ac:dyDescent="0.2">
      <c r="B1084" s="85" t="str">
        <f>+IF(査定表!A1067=0,"",査定表!A1067)</f>
        <v/>
      </c>
      <c r="C1084" s="69" t="str">
        <f t="shared" si="165"/>
        <v/>
      </c>
      <c r="D1084" s="70" t="str">
        <f t="shared" si="166"/>
        <v/>
      </c>
      <c r="E1084" s="70" t="str">
        <f t="shared" si="169"/>
        <v/>
      </c>
      <c r="F1084" s="258" t="str">
        <f>IF(査定表!E1067=0,"",査定表!E1067)</f>
        <v/>
      </c>
      <c r="G1084" s="69" t="str">
        <f t="shared" si="167"/>
        <v/>
      </c>
      <c r="J1084" s="69" t="str">
        <f t="shared" si="168"/>
        <v/>
      </c>
      <c r="L1084" s="96"/>
    </row>
    <row r="1085" spans="2:12" hidden="1" x14ac:dyDescent="0.2">
      <c r="B1085" s="85" t="str">
        <f>+IF(査定表!A1068=0,"",査定表!A1068)</f>
        <v/>
      </c>
      <c r="C1085" s="69" t="str">
        <f t="shared" si="165"/>
        <v/>
      </c>
      <c r="D1085" s="70" t="str">
        <f t="shared" si="166"/>
        <v/>
      </c>
      <c r="E1085" s="70" t="str">
        <f t="shared" si="169"/>
        <v/>
      </c>
      <c r="F1085" s="258" t="str">
        <f>IF(査定表!E1068=0,"",査定表!E1068)</f>
        <v/>
      </c>
      <c r="G1085" s="69" t="str">
        <f t="shared" si="167"/>
        <v/>
      </c>
      <c r="J1085" s="69" t="str">
        <f t="shared" si="168"/>
        <v/>
      </c>
      <c r="L1085" s="96"/>
    </row>
    <row r="1086" spans="2:12" hidden="1" x14ac:dyDescent="0.2">
      <c r="B1086" s="85" t="str">
        <f>+IF(査定表!A1069=0,"",査定表!A1069)</f>
        <v/>
      </c>
      <c r="C1086" s="69" t="str">
        <f t="shared" si="165"/>
        <v/>
      </c>
      <c r="D1086" s="70" t="str">
        <f t="shared" si="166"/>
        <v/>
      </c>
      <c r="E1086" s="70" t="str">
        <f t="shared" si="169"/>
        <v/>
      </c>
      <c r="F1086" s="258" t="str">
        <f>IF(査定表!E1069=0,"",査定表!E1069)</f>
        <v/>
      </c>
      <c r="G1086" s="69" t="str">
        <f t="shared" si="167"/>
        <v/>
      </c>
      <c r="J1086" s="69" t="str">
        <f t="shared" si="168"/>
        <v/>
      </c>
      <c r="L1086" s="96"/>
    </row>
    <row r="1087" spans="2:12" hidden="1" x14ac:dyDescent="0.2">
      <c r="B1087" s="85" t="str">
        <f>+IF(査定表!A1070=0,"",査定表!A1070)</f>
        <v/>
      </c>
      <c r="C1087" s="69" t="str">
        <f t="shared" si="165"/>
        <v/>
      </c>
      <c r="D1087" s="70" t="str">
        <f t="shared" si="166"/>
        <v/>
      </c>
      <c r="E1087" s="70" t="str">
        <f t="shared" si="169"/>
        <v/>
      </c>
      <c r="F1087" s="258" t="str">
        <f>IF(査定表!E1070=0,"",査定表!E1070)</f>
        <v/>
      </c>
      <c r="G1087" s="69" t="str">
        <f t="shared" si="167"/>
        <v/>
      </c>
      <c r="J1087" s="69" t="str">
        <f t="shared" si="168"/>
        <v/>
      </c>
      <c r="L1087" s="96"/>
    </row>
    <row r="1088" spans="2:12" hidden="1" x14ac:dyDescent="0.2">
      <c r="B1088" s="85" t="str">
        <f>+IF(査定表!A1071=0,"",査定表!A1071)</f>
        <v/>
      </c>
      <c r="C1088" s="69" t="str">
        <f t="shared" si="165"/>
        <v/>
      </c>
      <c r="D1088" s="70" t="str">
        <f t="shared" si="166"/>
        <v/>
      </c>
      <c r="E1088" s="70" t="str">
        <f t="shared" si="169"/>
        <v/>
      </c>
      <c r="F1088" s="258" t="str">
        <f>IF(査定表!E1071=0,"",査定表!E1071)</f>
        <v/>
      </c>
      <c r="G1088" s="69" t="str">
        <f t="shared" si="167"/>
        <v/>
      </c>
      <c r="J1088" s="69" t="str">
        <f t="shared" si="168"/>
        <v/>
      </c>
      <c r="L1088" s="96"/>
    </row>
    <row r="1089" spans="2:12" hidden="1" x14ac:dyDescent="0.2">
      <c r="B1089" s="85" t="str">
        <f>+IF(査定表!A1072=0,"",査定表!A1072)</f>
        <v/>
      </c>
      <c r="C1089" s="69" t="str">
        <f t="shared" si="165"/>
        <v/>
      </c>
      <c r="D1089" s="70" t="str">
        <f t="shared" si="166"/>
        <v/>
      </c>
      <c r="E1089" s="70" t="str">
        <f t="shared" si="169"/>
        <v/>
      </c>
      <c r="F1089" s="258" t="str">
        <f>IF(査定表!E1072=0,"",査定表!E1072)</f>
        <v/>
      </c>
      <c r="G1089" s="69" t="str">
        <f t="shared" si="167"/>
        <v/>
      </c>
      <c r="J1089" s="69" t="str">
        <f t="shared" si="168"/>
        <v/>
      </c>
      <c r="L1089" s="96"/>
    </row>
    <row r="1090" spans="2:12" hidden="1" x14ac:dyDescent="0.2">
      <c r="B1090" s="85" t="str">
        <f>+IF(査定表!A1073=0,"",査定表!A1073)</f>
        <v/>
      </c>
      <c r="C1090" s="69" t="str">
        <f t="shared" si="165"/>
        <v/>
      </c>
      <c r="D1090" s="70" t="str">
        <f t="shared" si="166"/>
        <v/>
      </c>
      <c r="E1090" s="70" t="str">
        <f t="shared" si="169"/>
        <v/>
      </c>
      <c r="F1090" s="258" t="str">
        <f>IF(査定表!E1073=0,"",査定表!E1073)</f>
        <v/>
      </c>
      <c r="G1090" s="69" t="str">
        <f t="shared" si="167"/>
        <v/>
      </c>
      <c r="J1090" s="69" t="str">
        <f t="shared" si="168"/>
        <v/>
      </c>
      <c r="L1090" s="96"/>
    </row>
    <row r="1091" spans="2:12" hidden="1" x14ac:dyDescent="0.2">
      <c r="B1091" s="85" t="str">
        <f>+IF(査定表!A1074=0,"",査定表!A1074)</f>
        <v/>
      </c>
      <c r="C1091" s="69" t="str">
        <f t="shared" si="165"/>
        <v/>
      </c>
      <c r="D1091" s="70" t="str">
        <f t="shared" si="166"/>
        <v/>
      </c>
      <c r="E1091" s="70" t="str">
        <f t="shared" si="169"/>
        <v/>
      </c>
      <c r="F1091" s="258" t="str">
        <f>IF(査定表!E1074=0,"",査定表!E1074)</f>
        <v/>
      </c>
      <c r="G1091" s="69" t="str">
        <f t="shared" si="167"/>
        <v/>
      </c>
      <c r="J1091" s="69" t="str">
        <f t="shared" si="168"/>
        <v/>
      </c>
      <c r="L1091" s="96"/>
    </row>
    <row r="1092" spans="2:12" hidden="1" x14ac:dyDescent="0.2">
      <c r="B1092" s="85" t="str">
        <f>+IF(査定表!A1075=0,"",査定表!A1075)</f>
        <v/>
      </c>
      <c r="C1092" s="69" t="str">
        <f t="shared" si="165"/>
        <v/>
      </c>
      <c r="D1092" s="70" t="str">
        <f t="shared" si="166"/>
        <v/>
      </c>
      <c r="E1092" s="70" t="str">
        <f t="shared" si="169"/>
        <v/>
      </c>
      <c r="F1092" s="258" t="str">
        <f>IF(査定表!E1075=0,"",査定表!E1075)</f>
        <v/>
      </c>
      <c r="G1092" s="69" t="str">
        <f t="shared" si="167"/>
        <v/>
      </c>
      <c r="J1092" s="69" t="str">
        <f t="shared" si="168"/>
        <v/>
      </c>
      <c r="L1092" s="96"/>
    </row>
    <row r="1093" spans="2:12" hidden="1" x14ac:dyDescent="0.2">
      <c r="B1093" s="85" t="str">
        <f>+IF(査定表!A1076=0,"",査定表!A1076)</f>
        <v/>
      </c>
      <c r="C1093" s="69" t="str">
        <f t="shared" si="165"/>
        <v/>
      </c>
      <c r="D1093" s="70" t="str">
        <f t="shared" si="166"/>
        <v/>
      </c>
      <c r="E1093" s="70" t="str">
        <f t="shared" si="169"/>
        <v/>
      </c>
      <c r="F1093" s="258" t="str">
        <f>IF(査定表!E1076=0,"",査定表!E1076)</f>
        <v/>
      </c>
      <c r="G1093" s="69" t="str">
        <f t="shared" si="167"/>
        <v/>
      </c>
      <c r="J1093" s="69" t="str">
        <f t="shared" si="168"/>
        <v/>
      </c>
      <c r="L1093" s="96"/>
    </row>
    <row r="1094" spans="2:12" hidden="1" x14ac:dyDescent="0.2">
      <c r="B1094" s="85" t="str">
        <f>+IF(査定表!A1077=0,"",査定表!A1077)</f>
        <v/>
      </c>
      <c r="C1094" s="69" t="str">
        <f t="shared" si="165"/>
        <v/>
      </c>
      <c r="D1094" s="70" t="str">
        <f t="shared" si="166"/>
        <v/>
      </c>
      <c r="E1094" s="70" t="str">
        <f t="shared" si="169"/>
        <v/>
      </c>
      <c r="F1094" s="258" t="str">
        <f>IF(査定表!E1077=0,"",査定表!E1077)</f>
        <v/>
      </c>
      <c r="G1094" s="69" t="str">
        <f t="shared" si="167"/>
        <v/>
      </c>
      <c r="J1094" s="69" t="str">
        <f t="shared" si="168"/>
        <v/>
      </c>
      <c r="L1094" s="96"/>
    </row>
    <row r="1095" spans="2:12" hidden="1" x14ac:dyDescent="0.2">
      <c r="B1095" s="85" t="str">
        <f>+IF(査定表!A1078=0,"",査定表!A1078)</f>
        <v/>
      </c>
      <c r="C1095" s="69" t="str">
        <f t="shared" si="165"/>
        <v/>
      </c>
      <c r="D1095" s="70" t="str">
        <f t="shared" si="166"/>
        <v/>
      </c>
      <c r="E1095" s="70" t="str">
        <f t="shared" si="169"/>
        <v/>
      </c>
      <c r="F1095" s="258" t="str">
        <f>IF(査定表!E1078=0,"",査定表!E1078)</f>
        <v/>
      </c>
      <c r="G1095" s="69" t="str">
        <f t="shared" si="167"/>
        <v/>
      </c>
      <c r="J1095" s="69" t="str">
        <f t="shared" si="168"/>
        <v/>
      </c>
      <c r="L1095" s="96"/>
    </row>
    <row r="1096" spans="2:12" hidden="1" x14ac:dyDescent="0.2">
      <c r="B1096" s="85" t="str">
        <f>+IF(査定表!A1079=0,"",査定表!A1079)</f>
        <v/>
      </c>
      <c r="C1096" s="69" t="str">
        <f t="shared" si="165"/>
        <v/>
      </c>
      <c r="D1096" s="70" t="str">
        <f t="shared" si="166"/>
        <v/>
      </c>
      <c r="E1096" s="70" t="str">
        <f t="shared" si="169"/>
        <v/>
      </c>
      <c r="F1096" s="258" t="str">
        <f>IF(査定表!E1079=0,"",査定表!E1079)</f>
        <v/>
      </c>
      <c r="G1096" s="69" t="str">
        <f t="shared" si="167"/>
        <v/>
      </c>
      <c r="J1096" s="69" t="str">
        <f t="shared" si="168"/>
        <v/>
      </c>
      <c r="L1096" s="96"/>
    </row>
    <row r="1097" spans="2:12" hidden="1" x14ac:dyDescent="0.2">
      <c r="B1097" s="85" t="str">
        <f>+IF(査定表!A1080=0,"",査定表!A1080)</f>
        <v/>
      </c>
      <c r="C1097" s="69" t="str">
        <f t="shared" si="165"/>
        <v/>
      </c>
      <c r="D1097" s="70" t="str">
        <f t="shared" si="166"/>
        <v/>
      </c>
      <c r="E1097" s="70" t="str">
        <f t="shared" si="169"/>
        <v/>
      </c>
      <c r="F1097" s="258" t="str">
        <f>IF(査定表!E1080=0,"",査定表!E1080)</f>
        <v/>
      </c>
      <c r="G1097" s="69" t="str">
        <f t="shared" si="167"/>
        <v/>
      </c>
      <c r="J1097" s="69" t="str">
        <f t="shared" si="168"/>
        <v/>
      </c>
      <c r="L1097" s="96"/>
    </row>
    <row r="1098" spans="2:12" hidden="1" x14ac:dyDescent="0.2">
      <c r="B1098" s="85" t="str">
        <f>+IF(査定表!A1081=0,"",査定表!A1081)</f>
        <v/>
      </c>
      <c r="C1098" s="69" t="str">
        <f t="shared" si="165"/>
        <v/>
      </c>
      <c r="D1098" s="70" t="str">
        <f t="shared" si="166"/>
        <v/>
      </c>
      <c r="E1098" s="70" t="str">
        <f t="shared" si="169"/>
        <v/>
      </c>
      <c r="F1098" s="258" t="str">
        <f>IF(査定表!E1081=0,"",査定表!E1081)</f>
        <v/>
      </c>
      <c r="G1098" s="69" t="str">
        <f t="shared" si="167"/>
        <v/>
      </c>
      <c r="J1098" s="69" t="str">
        <f t="shared" si="168"/>
        <v/>
      </c>
      <c r="L1098" s="96"/>
    </row>
    <row r="1099" spans="2:12" hidden="1" x14ac:dyDescent="0.2">
      <c r="B1099" s="85" t="str">
        <f>+IF(査定表!A1082=0,"",査定表!A1082)</f>
        <v/>
      </c>
      <c r="C1099" s="69" t="str">
        <f t="shared" si="165"/>
        <v/>
      </c>
      <c r="D1099" s="70" t="str">
        <f t="shared" si="166"/>
        <v/>
      </c>
      <c r="E1099" s="70" t="str">
        <f t="shared" si="169"/>
        <v/>
      </c>
      <c r="F1099" s="258" t="str">
        <f>IF(査定表!E1082=0,"",査定表!E1082)</f>
        <v/>
      </c>
      <c r="G1099" s="69" t="str">
        <f t="shared" si="167"/>
        <v/>
      </c>
      <c r="J1099" s="69" t="str">
        <f t="shared" si="168"/>
        <v/>
      </c>
      <c r="L1099" s="96"/>
    </row>
    <row r="1100" spans="2:12" hidden="1" x14ac:dyDescent="0.2">
      <c r="B1100" s="85" t="str">
        <f>+IF(査定表!A1083=0,"",査定表!A1083)</f>
        <v/>
      </c>
      <c r="C1100" s="69" t="str">
        <f t="shared" si="165"/>
        <v/>
      </c>
      <c r="D1100" s="70" t="str">
        <f t="shared" si="166"/>
        <v/>
      </c>
      <c r="E1100" s="70" t="str">
        <f t="shared" si="169"/>
        <v/>
      </c>
      <c r="F1100" s="258" t="str">
        <f>IF(査定表!E1083=0,"",査定表!E1083)</f>
        <v/>
      </c>
      <c r="G1100" s="69" t="str">
        <f t="shared" si="167"/>
        <v/>
      </c>
      <c r="J1100" s="69" t="str">
        <f t="shared" si="168"/>
        <v/>
      </c>
      <c r="L1100" s="96"/>
    </row>
    <row r="1101" spans="2:12" hidden="1" x14ac:dyDescent="0.2">
      <c r="B1101" s="85" t="str">
        <f>+IF(査定表!A1084=0,"",査定表!A1084)</f>
        <v/>
      </c>
      <c r="C1101" s="69" t="str">
        <f t="shared" si="165"/>
        <v/>
      </c>
      <c r="D1101" s="70" t="str">
        <f t="shared" si="166"/>
        <v/>
      </c>
      <c r="E1101" s="70" t="str">
        <f t="shared" si="169"/>
        <v/>
      </c>
      <c r="F1101" s="258" t="str">
        <f>IF(査定表!E1084=0,"",査定表!E1084)</f>
        <v/>
      </c>
      <c r="G1101" s="69" t="str">
        <f t="shared" si="167"/>
        <v/>
      </c>
      <c r="J1101" s="69" t="str">
        <f t="shared" si="168"/>
        <v/>
      </c>
      <c r="L1101" s="96"/>
    </row>
    <row r="1102" spans="2:12" hidden="1" x14ac:dyDescent="0.2">
      <c r="B1102" s="85" t="str">
        <f>+IF(査定表!A1085=0,"",査定表!A1085)</f>
        <v/>
      </c>
      <c r="C1102" s="69" t="str">
        <f t="shared" si="165"/>
        <v/>
      </c>
      <c r="D1102" s="70" t="str">
        <f t="shared" si="166"/>
        <v/>
      </c>
      <c r="E1102" s="70" t="str">
        <f t="shared" si="169"/>
        <v/>
      </c>
      <c r="F1102" s="258" t="str">
        <f>IF(査定表!E1085=0,"",査定表!E1085)</f>
        <v/>
      </c>
      <c r="G1102" s="69" t="str">
        <f t="shared" si="167"/>
        <v/>
      </c>
      <c r="J1102" s="69" t="str">
        <f t="shared" si="168"/>
        <v/>
      </c>
      <c r="L1102" s="96"/>
    </row>
    <row r="1103" spans="2:12" hidden="1" x14ac:dyDescent="0.2">
      <c r="B1103" s="85" t="str">
        <f>+IF(査定表!A1086=0,"",査定表!A1086)</f>
        <v/>
      </c>
      <c r="C1103" s="69" t="str">
        <f t="shared" si="165"/>
        <v/>
      </c>
      <c r="D1103" s="70" t="str">
        <f t="shared" si="166"/>
        <v/>
      </c>
      <c r="E1103" s="70" t="str">
        <f t="shared" si="169"/>
        <v/>
      </c>
      <c r="F1103" s="258" t="str">
        <f>IF(査定表!E1086=0,"",査定表!E1086)</f>
        <v/>
      </c>
      <c r="G1103" s="69" t="str">
        <f t="shared" si="167"/>
        <v/>
      </c>
      <c r="J1103" s="69" t="str">
        <f t="shared" si="168"/>
        <v/>
      </c>
      <c r="L1103" s="96"/>
    </row>
    <row r="1104" spans="2:12" hidden="1" x14ac:dyDescent="0.2">
      <c r="B1104" s="85" t="str">
        <f>+IF(査定表!A1087=0,"",査定表!A1087)</f>
        <v/>
      </c>
      <c r="C1104" s="69" t="str">
        <f t="shared" si="165"/>
        <v/>
      </c>
      <c r="D1104" s="70" t="str">
        <f t="shared" si="166"/>
        <v/>
      </c>
      <c r="E1104" s="70" t="str">
        <f t="shared" si="169"/>
        <v/>
      </c>
      <c r="F1104" s="258" t="str">
        <f>IF(査定表!E1087=0,"",査定表!E1087)</f>
        <v/>
      </c>
      <c r="G1104" s="69" t="str">
        <f t="shared" si="167"/>
        <v/>
      </c>
      <c r="J1104" s="69" t="str">
        <f t="shared" si="168"/>
        <v/>
      </c>
      <c r="L1104" s="96"/>
    </row>
    <row r="1105" spans="2:12" hidden="1" x14ac:dyDescent="0.2">
      <c r="B1105" s="85" t="str">
        <f>+IF(査定表!A1088=0,"",査定表!A1088)</f>
        <v/>
      </c>
      <c r="C1105" s="69" t="str">
        <f t="shared" si="165"/>
        <v/>
      </c>
      <c r="D1105" s="70" t="str">
        <f t="shared" si="166"/>
        <v/>
      </c>
      <c r="E1105" s="70" t="str">
        <f t="shared" si="169"/>
        <v/>
      </c>
      <c r="F1105" s="258" t="str">
        <f>IF(査定表!E1088=0,"",査定表!E1088)</f>
        <v/>
      </c>
      <c r="G1105" s="69" t="str">
        <f t="shared" si="167"/>
        <v/>
      </c>
      <c r="J1105" s="69" t="str">
        <f t="shared" si="168"/>
        <v/>
      </c>
      <c r="L1105" s="96"/>
    </row>
    <row r="1106" spans="2:12" hidden="1" x14ac:dyDescent="0.2">
      <c r="B1106" s="85" t="str">
        <f>+IF(査定表!A1089=0,"",査定表!A1089)</f>
        <v/>
      </c>
      <c r="C1106" s="69" t="str">
        <f t="shared" si="165"/>
        <v/>
      </c>
      <c r="D1106" s="70" t="str">
        <f t="shared" si="166"/>
        <v/>
      </c>
      <c r="E1106" s="70" t="str">
        <f t="shared" si="169"/>
        <v/>
      </c>
      <c r="F1106" s="258" t="str">
        <f>IF(査定表!E1089=0,"",査定表!E1089)</f>
        <v/>
      </c>
      <c r="G1106" s="69" t="str">
        <f t="shared" si="167"/>
        <v/>
      </c>
      <c r="J1106" s="69" t="str">
        <f t="shared" si="168"/>
        <v/>
      </c>
      <c r="L1106" s="96"/>
    </row>
    <row r="1107" spans="2:12" hidden="1" x14ac:dyDescent="0.2">
      <c r="B1107" s="85" t="str">
        <f>+IF(査定表!A1090=0,"",査定表!A1090)</f>
        <v/>
      </c>
      <c r="C1107" s="69" t="str">
        <f t="shared" si="165"/>
        <v/>
      </c>
      <c r="D1107" s="70" t="str">
        <f t="shared" si="166"/>
        <v/>
      </c>
      <c r="E1107" s="70" t="str">
        <f t="shared" si="169"/>
        <v/>
      </c>
      <c r="F1107" s="258" t="str">
        <f>IF(査定表!E1090=0,"",査定表!E1090)</f>
        <v/>
      </c>
      <c r="G1107" s="69" t="str">
        <f t="shared" si="167"/>
        <v/>
      </c>
      <c r="J1107" s="69" t="str">
        <f t="shared" si="168"/>
        <v/>
      </c>
      <c r="L1107" s="96"/>
    </row>
    <row r="1108" spans="2:12" hidden="1" x14ac:dyDescent="0.2">
      <c r="B1108" s="85" t="str">
        <f>+IF(査定表!A1091=0,"",査定表!A1091)</f>
        <v/>
      </c>
      <c r="C1108" s="69" t="str">
        <f t="shared" si="165"/>
        <v/>
      </c>
      <c r="D1108" s="70" t="str">
        <f t="shared" si="166"/>
        <v/>
      </c>
      <c r="E1108" s="70" t="str">
        <f t="shared" si="169"/>
        <v/>
      </c>
      <c r="F1108" s="258" t="str">
        <f>IF(査定表!E1091=0,"",査定表!E1091)</f>
        <v/>
      </c>
      <c r="G1108" s="69" t="str">
        <f t="shared" si="167"/>
        <v/>
      </c>
      <c r="J1108" s="69" t="str">
        <f t="shared" si="168"/>
        <v/>
      </c>
      <c r="L1108" s="96"/>
    </row>
    <row r="1109" spans="2:12" hidden="1" x14ac:dyDescent="0.2">
      <c r="B1109" s="85" t="str">
        <f>+IF(査定表!A1092=0,"",査定表!A1092)</f>
        <v/>
      </c>
      <c r="C1109" s="69" t="str">
        <f t="shared" si="165"/>
        <v/>
      </c>
      <c r="D1109" s="70" t="str">
        <f t="shared" si="166"/>
        <v/>
      </c>
      <c r="E1109" s="70" t="str">
        <f t="shared" si="169"/>
        <v/>
      </c>
      <c r="F1109" s="258" t="str">
        <f>IF(査定表!E1092=0,"",査定表!E1092)</f>
        <v/>
      </c>
      <c r="G1109" s="69" t="str">
        <f t="shared" si="167"/>
        <v/>
      </c>
      <c r="J1109" s="69" t="str">
        <f t="shared" si="168"/>
        <v/>
      </c>
      <c r="L1109" s="96"/>
    </row>
    <row r="1110" spans="2:12" hidden="1" x14ac:dyDescent="0.2">
      <c r="B1110" s="85" t="str">
        <f>+IF(査定表!A1093=0,"",査定表!A1093)</f>
        <v/>
      </c>
      <c r="C1110" s="69" t="str">
        <f t="shared" si="165"/>
        <v/>
      </c>
      <c r="D1110" s="70" t="str">
        <f t="shared" si="166"/>
        <v/>
      </c>
      <c r="E1110" s="70" t="str">
        <f t="shared" si="169"/>
        <v/>
      </c>
      <c r="F1110" s="258" t="str">
        <f>IF(査定表!E1093=0,"",査定表!E1093)</f>
        <v/>
      </c>
      <c r="G1110" s="69" t="str">
        <f t="shared" si="167"/>
        <v/>
      </c>
      <c r="J1110" s="69" t="str">
        <f t="shared" si="168"/>
        <v/>
      </c>
      <c r="L1110" s="96"/>
    </row>
    <row r="1111" spans="2:12" hidden="1" x14ac:dyDescent="0.2">
      <c r="B1111" s="85" t="str">
        <f>+IF(査定表!A1098=0,"",査定表!A1098)</f>
        <v/>
      </c>
      <c r="C1111" s="69" t="str">
        <f t="shared" si="165"/>
        <v/>
      </c>
      <c r="D1111" s="70" t="str">
        <f t="shared" si="166"/>
        <v/>
      </c>
      <c r="E1111" s="70" t="str">
        <f t="shared" si="169"/>
        <v/>
      </c>
      <c r="F1111" s="258" t="str">
        <f>IF(査定表!E1094=0,"",査定表!E1094)</f>
        <v/>
      </c>
      <c r="G1111" s="69" t="str">
        <f t="shared" si="167"/>
        <v/>
      </c>
      <c r="J1111" s="69" t="str">
        <f t="shared" si="168"/>
        <v/>
      </c>
      <c r="L1111" s="96"/>
    </row>
    <row r="1112" spans="2:12" hidden="1" x14ac:dyDescent="0.2">
      <c r="B1112" s="85" t="str">
        <f>+IF(査定表!A1099=0,"",査定表!A1099)</f>
        <v/>
      </c>
      <c r="C1112" s="69" t="str">
        <f t="shared" si="165"/>
        <v/>
      </c>
      <c r="D1112" s="70" t="str">
        <f t="shared" si="166"/>
        <v/>
      </c>
      <c r="E1112" s="70" t="str">
        <f t="shared" si="169"/>
        <v/>
      </c>
      <c r="F1112" s="258" t="str">
        <f>IF(査定表!E1095=0,"",査定表!E1095)</f>
        <v/>
      </c>
      <c r="G1112" s="69" t="str">
        <f t="shared" si="167"/>
        <v/>
      </c>
      <c r="J1112" s="69" t="str">
        <f t="shared" si="168"/>
        <v/>
      </c>
      <c r="L1112" s="96"/>
    </row>
    <row r="1113" spans="2:12" hidden="1" x14ac:dyDescent="0.2">
      <c r="B1113" s="84" t="s">
        <v>85</v>
      </c>
      <c r="C1113" s="69" t="str">
        <f t="shared" si="165"/>
        <v/>
      </c>
      <c r="D1113" s="70" t="str">
        <f t="shared" si="166"/>
        <v/>
      </c>
      <c r="E1113" s="70"/>
      <c r="F1113" s="259">
        <f>SUM(F1077:F1112)</f>
        <v>0</v>
      </c>
      <c r="G1113" s="69"/>
      <c r="J1113" s="69"/>
      <c r="L1113" s="96"/>
    </row>
    <row r="1114" spans="2:12" hidden="1" x14ac:dyDescent="0.2">
      <c r="B1114" s="83" t="s">
        <v>83</v>
      </c>
      <c r="C1114" s="69"/>
      <c r="D1114" s="70" t="str">
        <f t="shared" si="166"/>
        <v>1</v>
      </c>
      <c r="E1114" s="70" t="str">
        <f>IF(F1114="","","式")</f>
        <v>式</v>
      </c>
      <c r="F1114" s="258">
        <f>INT(F1113*入力表!$D$1953)</f>
        <v>0</v>
      </c>
      <c r="G1114" s="69"/>
      <c r="J1114" s="69"/>
      <c r="L1114" s="96"/>
    </row>
    <row r="1115" spans="2:12" hidden="1" x14ac:dyDescent="0.2">
      <c r="B1115" s="83" t="s">
        <v>18</v>
      </c>
      <c r="C1115" s="69" t="str">
        <f t="shared" ref="C1115" si="170">IF(D1115="","","図面・仕様書どおり")</f>
        <v/>
      </c>
      <c r="D1115" s="70" t="str">
        <f t="shared" si="166"/>
        <v/>
      </c>
      <c r="E1115" s="70"/>
      <c r="F1115" s="258">
        <f>+SUM(F1113:F1114)</f>
        <v>0</v>
      </c>
      <c r="G1115" s="69"/>
      <c r="J1115" s="69"/>
      <c r="L1115" s="96"/>
    </row>
    <row r="1116" spans="2:12" hidden="1" x14ac:dyDescent="0.2">
      <c r="B1116" s="83"/>
      <c r="C1116" s="69"/>
      <c r="D1116" s="70"/>
      <c r="E1116" s="70"/>
      <c r="F1116" s="258"/>
      <c r="G1116" s="69"/>
      <c r="J1116" s="69"/>
      <c r="L1116" s="96"/>
    </row>
    <row r="1117" spans="2:12" hidden="1" x14ac:dyDescent="0.2">
      <c r="B1117" s="83"/>
      <c r="C1117" s="69"/>
      <c r="D1117" s="70"/>
      <c r="E1117" s="70"/>
      <c r="F1117" s="258"/>
      <c r="G1117" s="69"/>
      <c r="J1117" s="69"/>
      <c r="L1117" s="96"/>
    </row>
    <row r="1118" spans="2:12" hidden="1" x14ac:dyDescent="0.2">
      <c r="B1118" s="85" t="str">
        <f>+IF(査定表!A1101=0,"",査定表!A1101)</f>
        <v/>
      </c>
      <c r="C1118" s="69" t="str">
        <f t="shared" ref="C1118:C1155" si="171">IF(D1118="","","図面・仕様書どおり")</f>
        <v/>
      </c>
      <c r="D1118" s="70" t="str">
        <f t="shared" ref="D1118:D1157" si="172">IF(E1118="","","1")</f>
        <v/>
      </c>
      <c r="E1118" s="70" t="str">
        <f>IF(F1118="","","式")</f>
        <v/>
      </c>
      <c r="F1118" s="258" t="str">
        <f>IF(査定表!E1101=0,"",査定表!E1101)</f>
        <v/>
      </c>
      <c r="G1118" s="69" t="str">
        <f t="shared" ref="G1118:G1154" si="173">IF(C1118="","","諸経費共")</f>
        <v/>
      </c>
      <c r="J1118" s="69" t="str">
        <f t="shared" ref="J1118:J1154" si="174">IF(F1118="","","諸経費共")</f>
        <v/>
      </c>
      <c r="L1118" s="96"/>
    </row>
    <row r="1119" spans="2:12" hidden="1" x14ac:dyDescent="0.2">
      <c r="B1119" s="85" t="str">
        <f>+IF(査定表!A1102=0,"",査定表!A1102)</f>
        <v/>
      </c>
      <c r="C1119" s="69" t="str">
        <f t="shared" si="171"/>
        <v/>
      </c>
      <c r="D1119" s="70" t="str">
        <f t="shared" si="172"/>
        <v/>
      </c>
      <c r="E1119" s="70" t="str">
        <f t="shared" ref="E1119:E1154" si="175">IF(F1119="","","式")</f>
        <v/>
      </c>
      <c r="F1119" s="258" t="str">
        <f>IF(査定表!E1102=0,"",査定表!E1102)</f>
        <v/>
      </c>
      <c r="G1119" s="69" t="str">
        <f t="shared" si="173"/>
        <v/>
      </c>
      <c r="J1119" s="69" t="str">
        <f t="shared" si="174"/>
        <v/>
      </c>
      <c r="L1119" s="96"/>
    </row>
    <row r="1120" spans="2:12" hidden="1" x14ac:dyDescent="0.2">
      <c r="B1120" s="85" t="str">
        <f>+IF(査定表!A1103=0,"",査定表!A1103)</f>
        <v/>
      </c>
      <c r="C1120" s="69" t="str">
        <f t="shared" si="171"/>
        <v/>
      </c>
      <c r="D1120" s="70" t="str">
        <f t="shared" si="172"/>
        <v/>
      </c>
      <c r="E1120" s="70" t="str">
        <f t="shared" si="175"/>
        <v/>
      </c>
      <c r="F1120" s="258" t="str">
        <f>IF(査定表!E1103=0,"",査定表!E1103)</f>
        <v/>
      </c>
      <c r="G1120" s="69" t="str">
        <f t="shared" si="173"/>
        <v/>
      </c>
      <c r="J1120" s="69" t="str">
        <f t="shared" si="174"/>
        <v/>
      </c>
      <c r="L1120" s="96"/>
    </row>
    <row r="1121" spans="2:12" hidden="1" x14ac:dyDescent="0.2">
      <c r="B1121" s="85" t="str">
        <f>+IF(査定表!A1104=0,"",査定表!A1104)</f>
        <v/>
      </c>
      <c r="C1121" s="69" t="str">
        <f t="shared" si="171"/>
        <v/>
      </c>
      <c r="D1121" s="70" t="str">
        <f t="shared" si="172"/>
        <v/>
      </c>
      <c r="E1121" s="70" t="str">
        <f t="shared" si="175"/>
        <v/>
      </c>
      <c r="F1121" s="258" t="str">
        <f>IF(査定表!E1104=0,"",査定表!E1104)</f>
        <v/>
      </c>
      <c r="G1121" s="69" t="str">
        <f t="shared" si="173"/>
        <v/>
      </c>
      <c r="J1121" s="69" t="str">
        <f t="shared" si="174"/>
        <v/>
      </c>
      <c r="L1121" s="96"/>
    </row>
    <row r="1122" spans="2:12" hidden="1" x14ac:dyDescent="0.2">
      <c r="B1122" s="85" t="str">
        <f>+IF(査定表!A1105=0,"",査定表!A1105)</f>
        <v/>
      </c>
      <c r="C1122" s="69" t="str">
        <f t="shared" si="171"/>
        <v/>
      </c>
      <c r="D1122" s="70" t="str">
        <f t="shared" si="172"/>
        <v/>
      </c>
      <c r="E1122" s="70" t="str">
        <f t="shared" si="175"/>
        <v/>
      </c>
      <c r="F1122" s="258" t="str">
        <f>IF(査定表!E1105=0,"",査定表!E1105)</f>
        <v/>
      </c>
      <c r="G1122" s="69" t="str">
        <f t="shared" si="173"/>
        <v/>
      </c>
      <c r="J1122" s="69" t="str">
        <f t="shared" si="174"/>
        <v/>
      </c>
      <c r="L1122" s="96"/>
    </row>
    <row r="1123" spans="2:12" hidden="1" x14ac:dyDescent="0.2">
      <c r="B1123" s="85" t="str">
        <f>+IF(査定表!A1106=0,"",査定表!A1106)</f>
        <v/>
      </c>
      <c r="C1123" s="69" t="str">
        <f t="shared" si="171"/>
        <v/>
      </c>
      <c r="D1123" s="70" t="str">
        <f t="shared" si="172"/>
        <v/>
      </c>
      <c r="E1123" s="70" t="str">
        <f t="shared" si="175"/>
        <v/>
      </c>
      <c r="F1123" s="258" t="str">
        <f>IF(査定表!E1106=0,"",査定表!E1106)</f>
        <v/>
      </c>
      <c r="G1123" s="69" t="str">
        <f t="shared" si="173"/>
        <v/>
      </c>
      <c r="J1123" s="69" t="str">
        <f t="shared" si="174"/>
        <v/>
      </c>
      <c r="L1123" s="96"/>
    </row>
    <row r="1124" spans="2:12" hidden="1" x14ac:dyDescent="0.2">
      <c r="B1124" s="85" t="str">
        <f>+IF(査定表!A1107=0,"",査定表!A1107)</f>
        <v/>
      </c>
      <c r="C1124" s="69" t="str">
        <f t="shared" si="171"/>
        <v/>
      </c>
      <c r="D1124" s="70" t="str">
        <f t="shared" si="172"/>
        <v/>
      </c>
      <c r="E1124" s="70" t="str">
        <f t="shared" si="175"/>
        <v/>
      </c>
      <c r="F1124" s="258" t="str">
        <f>IF(査定表!E1107=0,"",査定表!E1107)</f>
        <v/>
      </c>
      <c r="G1124" s="69" t="str">
        <f t="shared" si="173"/>
        <v/>
      </c>
      <c r="J1124" s="69" t="str">
        <f t="shared" si="174"/>
        <v/>
      </c>
      <c r="L1124" s="96"/>
    </row>
    <row r="1125" spans="2:12" hidden="1" x14ac:dyDescent="0.2">
      <c r="B1125" s="85" t="str">
        <f>+IF(査定表!A1108=0,"",査定表!A1108)</f>
        <v/>
      </c>
      <c r="C1125" s="69" t="str">
        <f t="shared" si="171"/>
        <v/>
      </c>
      <c r="D1125" s="70" t="str">
        <f t="shared" si="172"/>
        <v/>
      </c>
      <c r="E1125" s="70" t="str">
        <f t="shared" si="175"/>
        <v/>
      </c>
      <c r="F1125" s="258" t="str">
        <f>IF(査定表!E1108=0,"",査定表!E1108)</f>
        <v/>
      </c>
      <c r="G1125" s="69" t="str">
        <f t="shared" si="173"/>
        <v/>
      </c>
      <c r="J1125" s="69" t="str">
        <f t="shared" si="174"/>
        <v/>
      </c>
      <c r="L1125" s="96"/>
    </row>
    <row r="1126" spans="2:12" hidden="1" x14ac:dyDescent="0.2">
      <c r="B1126" s="85" t="str">
        <f>+IF(査定表!A1109=0,"",査定表!A1109)</f>
        <v/>
      </c>
      <c r="C1126" s="69" t="str">
        <f t="shared" si="171"/>
        <v/>
      </c>
      <c r="D1126" s="70" t="str">
        <f t="shared" si="172"/>
        <v/>
      </c>
      <c r="E1126" s="70" t="str">
        <f t="shared" si="175"/>
        <v/>
      </c>
      <c r="F1126" s="258" t="str">
        <f>IF(査定表!E1109=0,"",査定表!E1109)</f>
        <v/>
      </c>
      <c r="G1126" s="69" t="str">
        <f t="shared" si="173"/>
        <v/>
      </c>
      <c r="J1126" s="69" t="str">
        <f t="shared" si="174"/>
        <v/>
      </c>
      <c r="L1126" s="96"/>
    </row>
    <row r="1127" spans="2:12" hidden="1" x14ac:dyDescent="0.2">
      <c r="B1127" s="85" t="str">
        <f>+IF(査定表!A1110=0,"",査定表!A1110)</f>
        <v/>
      </c>
      <c r="C1127" s="69" t="str">
        <f t="shared" si="171"/>
        <v/>
      </c>
      <c r="D1127" s="70" t="str">
        <f t="shared" si="172"/>
        <v/>
      </c>
      <c r="E1127" s="70" t="str">
        <f t="shared" si="175"/>
        <v/>
      </c>
      <c r="F1127" s="258" t="str">
        <f>IF(査定表!E1110=0,"",査定表!E1110)</f>
        <v/>
      </c>
      <c r="G1127" s="69" t="str">
        <f t="shared" si="173"/>
        <v/>
      </c>
      <c r="J1127" s="69" t="str">
        <f t="shared" si="174"/>
        <v/>
      </c>
      <c r="L1127" s="96"/>
    </row>
    <row r="1128" spans="2:12" hidden="1" x14ac:dyDescent="0.2">
      <c r="B1128" s="85" t="str">
        <f>+IF(査定表!A1111=0,"",査定表!A1111)</f>
        <v/>
      </c>
      <c r="C1128" s="69" t="str">
        <f t="shared" si="171"/>
        <v/>
      </c>
      <c r="D1128" s="70" t="str">
        <f t="shared" si="172"/>
        <v/>
      </c>
      <c r="E1128" s="70" t="str">
        <f t="shared" si="175"/>
        <v/>
      </c>
      <c r="F1128" s="258" t="str">
        <f>IF(査定表!E1111=0,"",査定表!E1111)</f>
        <v/>
      </c>
      <c r="G1128" s="69" t="str">
        <f t="shared" si="173"/>
        <v/>
      </c>
      <c r="J1128" s="69" t="str">
        <f t="shared" si="174"/>
        <v/>
      </c>
      <c r="L1128" s="96"/>
    </row>
    <row r="1129" spans="2:12" hidden="1" x14ac:dyDescent="0.2">
      <c r="B1129" s="85" t="str">
        <f>+IF(査定表!A1112=0,"",査定表!A1112)</f>
        <v/>
      </c>
      <c r="C1129" s="69" t="str">
        <f t="shared" si="171"/>
        <v/>
      </c>
      <c r="D1129" s="70" t="str">
        <f t="shared" si="172"/>
        <v/>
      </c>
      <c r="E1129" s="70" t="str">
        <f t="shared" si="175"/>
        <v/>
      </c>
      <c r="F1129" s="258" t="str">
        <f>IF(査定表!E1112=0,"",査定表!E1112)</f>
        <v/>
      </c>
      <c r="G1129" s="69" t="str">
        <f t="shared" si="173"/>
        <v/>
      </c>
      <c r="J1129" s="69" t="str">
        <f t="shared" si="174"/>
        <v/>
      </c>
      <c r="L1129" s="96"/>
    </row>
    <row r="1130" spans="2:12" hidden="1" x14ac:dyDescent="0.2">
      <c r="B1130" s="85" t="str">
        <f>+IF(査定表!A1113=0,"",査定表!A1113)</f>
        <v/>
      </c>
      <c r="C1130" s="69" t="str">
        <f t="shared" si="171"/>
        <v/>
      </c>
      <c r="D1130" s="70" t="str">
        <f t="shared" si="172"/>
        <v/>
      </c>
      <c r="E1130" s="70" t="str">
        <f t="shared" si="175"/>
        <v/>
      </c>
      <c r="F1130" s="258" t="str">
        <f>IF(査定表!E1113=0,"",査定表!E1113)</f>
        <v/>
      </c>
      <c r="G1130" s="69" t="str">
        <f t="shared" si="173"/>
        <v/>
      </c>
      <c r="J1130" s="69" t="str">
        <f t="shared" si="174"/>
        <v/>
      </c>
      <c r="L1130" s="96"/>
    </row>
    <row r="1131" spans="2:12" hidden="1" x14ac:dyDescent="0.2">
      <c r="B1131" s="85" t="str">
        <f>+IF(査定表!A1114=0,"",査定表!A1114)</f>
        <v/>
      </c>
      <c r="C1131" s="69" t="str">
        <f t="shared" si="171"/>
        <v/>
      </c>
      <c r="D1131" s="70" t="str">
        <f t="shared" si="172"/>
        <v/>
      </c>
      <c r="E1131" s="70" t="str">
        <f t="shared" si="175"/>
        <v/>
      </c>
      <c r="F1131" s="258" t="str">
        <f>IF(査定表!E1114=0,"",査定表!E1114)</f>
        <v/>
      </c>
      <c r="G1131" s="69" t="str">
        <f t="shared" si="173"/>
        <v/>
      </c>
      <c r="J1131" s="69" t="str">
        <f t="shared" si="174"/>
        <v/>
      </c>
      <c r="L1131" s="96"/>
    </row>
    <row r="1132" spans="2:12" hidden="1" x14ac:dyDescent="0.2">
      <c r="B1132" s="85" t="str">
        <f>+IF(査定表!A1115=0,"",査定表!A1115)</f>
        <v/>
      </c>
      <c r="C1132" s="69" t="str">
        <f t="shared" si="171"/>
        <v/>
      </c>
      <c r="D1132" s="70" t="str">
        <f t="shared" si="172"/>
        <v/>
      </c>
      <c r="E1132" s="70" t="str">
        <f t="shared" si="175"/>
        <v/>
      </c>
      <c r="F1132" s="258" t="str">
        <f>IF(査定表!E1115=0,"",査定表!E1115)</f>
        <v/>
      </c>
      <c r="G1132" s="69" t="str">
        <f t="shared" si="173"/>
        <v/>
      </c>
      <c r="J1132" s="69" t="str">
        <f t="shared" si="174"/>
        <v/>
      </c>
      <c r="L1132" s="96"/>
    </row>
    <row r="1133" spans="2:12" hidden="1" x14ac:dyDescent="0.2">
      <c r="B1133" s="85" t="str">
        <f>+IF(査定表!A1116=0,"",査定表!A1116)</f>
        <v/>
      </c>
      <c r="C1133" s="69" t="str">
        <f t="shared" si="171"/>
        <v/>
      </c>
      <c r="D1133" s="70" t="str">
        <f t="shared" si="172"/>
        <v/>
      </c>
      <c r="E1133" s="70" t="str">
        <f t="shared" si="175"/>
        <v/>
      </c>
      <c r="F1133" s="258" t="str">
        <f>IF(査定表!E1116=0,"",査定表!E1116)</f>
        <v/>
      </c>
      <c r="G1133" s="69" t="str">
        <f t="shared" si="173"/>
        <v/>
      </c>
      <c r="J1133" s="69" t="str">
        <f t="shared" si="174"/>
        <v/>
      </c>
      <c r="L1133" s="96"/>
    </row>
    <row r="1134" spans="2:12" hidden="1" x14ac:dyDescent="0.2">
      <c r="B1134" s="85" t="str">
        <f>+IF(査定表!A1117=0,"",査定表!A1117)</f>
        <v/>
      </c>
      <c r="C1134" s="69" t="str">
        <f t="shared" si="171"/>
        <v/>
      </c>
      <c r="D1134" s="70" t="str">
        <f t="shared" si="172"/>
        <v/>
      </c>
      <c r="E1134" s="70" t="str">
        <f t="shared" si="175"/>
        <v/>
      </c>
      <c r="F1134" s="258" t="str">
        <f>IF(査定表!E1117=0,"",査定表!E1117)</f>
        <v/>
      </c>
      <c r="G1134" s="69" t="str">
        <f t="shared" si="173"/>
        <v/>
      </c>
      <c r="J1134" s="69" t="str">
        <f t="shared" si="174"/>
        <v/>
      </c>
      <c r="L1134" s="96"/>
    </row>
    <row r="1135" spans="2:12" hidden="1" x14ac:dyDescent="0.2">
      <c r="B1135" s="85" t="str">
        <f>+IF(査定表!A1118=0,"",査定表!A1118)</f>
        <v/>
      </c>
      <c r="C1135" s="69" t="str">
        <f t="shared" si="171"/>
        <v/>
      </c>
      <c r="D1135" s="70" t="str">
        <f t="shared" si="172"/>
        <v/>
      </c>
      <c r="E1135" s="70" t="str">
        <f t="shared" si="175"/>
        <v/>
      </c>
      <c r="F1135" s="258" t="str">
        <f>IF(査定表!E1118=0,"",査定表!E1118)</f>
        <v/>
      </c>
      <c r="G1135" s="69" t="str">
        <f t="shared" si="173"/>
        <v/>
      </c>
      <c r="J1135" s="69" t="str">
        <f t="shared" si="174"/>
        <v/>
      </c>
      <c r="L1135" s="96"/>
    </row>
    <row r="1136" spans="2:12" hidden="1" x14ac:dyDescent="0.2">
      <c r="B1136" s="85" t="str">
        <f>+IF(査定表!A1119=0,"",査定表!A1119)</f>
        <v/>
      </c>
      <c r="C1136" s="69" t="str">
        <f t="shared" si="171"/>
        <v/>
      </c>
      <c r="D1136" s="70" t="str">
        <f t="shared" si="172"/>
        <v/>
      </c>
      <c r="E1136" s="70" t="str">
        <f t="shared" si="175"/>
        <v/>
      </c>
      <c r="F1136" s="258" t="str">
        <f>IF(査定表!E1119=0,"",査定表!E1119)</f>
        <v/>
      </c>
      <c r="G1136" s="69" t="str">
        <f t="shared" si="173"/>
        <v/>
      </c>
      <c r="J1136" s="69" t="str">
        <f t="shared" si="174"/>
        <v/>
      </c>
      <c r="L1136" s="96"/>
    </row>
    <row r="1137" spans="2:12" hidden="1" x14ac:dyDescent="0.2">
      <c r="B1137" s="85" t="str">
        <f>+IF(査定表!A1120=0,"",査定表!A1120)</f>
        <v/>
      </c>
      <c r="C1137" s="69" t="str">
        <f t="shared" si="171"/>
        <v/>
      </c>
      <c r="D1137" s="70" t="str">
        <f t="shared" si="172"/>
        <v/>
      </c>
      <c r="E1137" s="70" t="str">
        <f t="shared" si="175"/>
        <v/>
      </c>
      <c r="F1137" s="258" t="str">
        <f>IF(査定表!E1120=0,"",査定表!E1120)</f>
        <v/>
      </c>
      <c r="G1137" s="69" t="str">
        <f t="shared" si="173"/>
        <v/>
      </c>
      <c r="J1137" s="69" t="str">
        <f t="shared" si="174"/>
        <v/>
      </c>
      <c r="L1137" s="96"/>
    </row>
    <row r="1138" spans="2:12" hidden="1" x14ac:dyDescent="0.2">
      <c r="B1138" s="85" t="str">
        <f>+IF(査定表!A1121=0,"",査定表!A1121)</f>
        <v/>
      </c>
      <c r="C1138" s="69" t="str">
        <f t="shared" si="171"/>
        <v/>
      </c>
      <c r="D1138" s="70" t="str">
        <f t="shared" si="172"/>
        <v/>
      </c>
      <c r="E1138" s="70" t="str">
        <f t="shared" si="175"/>
        <v/>
      </c>
      <c r="F1138" s="258" t="str">
        <f>IF(査定表!E1121=0,"",査定表!E1121)</f>
        <v/>
      </c>
      <c r="G1138" s="69" t="str">
        <f t="shared" si="173"/>
        <v/>
      </c>
      <c r="J1138" s="69" t="str">
        <f t="shared" si="174"/>
        <v/>
      </c>
      <c r="L1138" s="96"/>
    </row>
    <row r="1139" spans="2:12" hidden="1" x14ac:dyDescent="0.2">
      <c r="B1139" s="85" t="str">
        <f>+IF(査定表!A1122=0,"",査定表!A1122)</f>
        <v/>
      </c>
      <c r="C1139" s="69" t="str">
        <f t="shared" si="171"/>
        <v/>
      </c>
      <c r="D1139" s="70" t="str">
        <f t="shared" si="172"/>
        <v/>
      </c>
      <c r="E1139" s="70" t="str">
        <f t="shared" si="175"/>
        <v/>
      </c>
      <c r="F1139" s="258" t="str">
        <f>IF(査定表!E1122=0,"",査定表!E1122)</f>
        <v/>
      </c>
      <c r="G1139" s="69" t="str">
        <f t="shared" si="173"/>
        <v/>
      </c>
      <c r="J1139" s="69" t="str">
        <f t="shared" si="174"/>
        <v/>
      </c>
      <c r="L1139" s="96"/>
    </row>
    <row r="1140" spans="2:12" hidden="1" x14ac:dyDescent="0.2">
      <c r="B1140" s="85" t="str">
        <f>+IF(査定表!A1123=0,"",査定表!A1123)</f>
        <v/>
      </c>
      <c r="C1140" s="69" t="str">
        <f t="shared" si="171"/>
        <v/>
      </c>
      <c r="D1140" s="70" t="str">
        <f t="shared" si="172"/>
        <v/>
      </c>
      <c r="E1140" s="70" t="str">
        <f t="shared" si="175"/>
        <v/>
      </c>
      <c r="F1140" s="258" t="str">
        <f>IF(査定表!E1123=0,"",査定表!E1123)</f>
        <v/>
      </c>
      <c r="G1140" s="69" t="str">
        <f t="shared" si="173"/>
        <v/>
      </c>
      <c r="J1140" s="69" t="str">
        <f t="shared" si="174"/>
        <v/>
      </c>
      <c r="L1140" s="96"/>
    </row>
    <row r="1141" spans="2:12" hidden="1" x14ac:dyDescent="0.2">
      <c r="B1141" s="85" t="str">
        <f>+IF(査定表!A1124=0,"",査定表!A1124)</f>
        <v/>
      </c>
      <c r="C1141" s="69" t="str">
        <f t="shared" si="171"/>
        <v/>
      </c>
      <c r="D1141" s="70" t="str">
        <f t="shared" si="172"/>
        <v/>
      </c>
      <c r="E1141" s="70" t="str">
        <f t="shared" si="175"/>
        <v/>
      </c>
      <c r="F1141" s="258" t="str">
        <f>IF(査定表!E1124=0,"",査定表!E1124)</f>
        <v/>
      </c>
      <c r="G1141" s="69" t="str">
        <f t="shared" si="173"/>
        <v/>
      </c>
      <c r="J1141" s="69" t="str">
        <f t="shared" si="174"/>
        <v/>
      </c>
      <c r="L1141" s="96"/>
    </row>
    <row r="1142" spans="2:12" hidden="1" x14ac:dyDescent="0.2">
      <c r="B1142" s="85" t="str">
        <f>+IF(査定表!A1125=0,"",査定表!A1125)</f>
        <v/>
      </c>
      <c r="C1142" s="69" t="str">
        <f t="shared" si="171"/>
        <v/>
      </c>
      <c r="D1142" s="70" t="str">
        <f t="shared" si="172"/>
        <v/>
      </c>
      <c r="E1142" s="70" t="str">
        <f t="shared" si="175"/>
        <v/>
      </c>
      <c r="F1142" s="258" t="str">
        <f>IF(査定表!E1125=0,"",査定表!E1125)</f>
        <v/>
      </c>
      <c r="G1142" s="69" t="str">
        <f t="shared" si="173"/>
        <v/>
      </c>
      <c r="J1142" s="69" t="str">
        <f t="shared" si="174"/>
        <v/>
      </c>
      <c r="L1142" s="96"/>
    </row>
    <row r="1143" spans="2:12" hidden="1" x14ac:dyDescent="0.2">
      <c r="B1143" s="85" t="str">
        <f>+IF(査定表!A1126=0,"",査定表!A1126)</f>
        <v/>
      </c>
      <c r="C1143" s="69" t="str">
        <f t="shared" si="171"/>
        <v/>
      </c>
      <c r="D1143" s="70" t="str">
        <f t="shared" si="172"/>
        <v/>
      </c>
      <c r="E1143" s="70" t="str">
        <f t="shared" si="175"/>
        <v/>
      </c>
      <c r="F1143" s="258" t="str">
        <f>IF(査定表!E1126=0,"",査定表!E1126)</f>
        <v/>
      </c>
      <c r="G1143" s="69" t="str">
        <f t="shared" si="173"/>
        <v/>
      </c>
      <c r="J1143" s="69" t="str">
        <f t="shared" si="174"/>
        <v/>
      </c>
      <c r="L1143" s="96"/>
    </row>
    <row r="1144" spans="2:12" hidden="1" x14ac:dyDescent="0.2">
      <c r="B1144" s="85" t="str">
        <f>+IF(査定表!A1127=0,"",査定表!A1127)</f>
        <v/>
      </c>
      <c r="C1144" s="69" t="str">
        <f t="shared" si="171"/>
        <v/>
      </c>
      <c r="D1144" s="70" t="str">
        <f t="shared" si="172"/>
        <v/>
      </c>
      <c r="E1144" s="70" t="str">
        <f t="shared" si="175"/>
        <v/>
      </c>
      <c r="F1144" s="258" t="str">
        <f>IF(査定表!E1127=0,"",査定表!E1127)</f>
        <v/>
      </c>
      <c r="G1144" s="69" t="str">
        <f t="shared" si="173"/>
        <v/>
      </c>
      <c r="J1144" s="69" t="str">
        <f t="shared" si="174"/>
        <v/>
      </c>
      <c r="L1144" s="96"/>
    </row>
    <row r="1145" spans="2:12" hidden="1" x14ac:dyDescent="0.2">
      <c r="B1145" s="85" t="str">
        <f>+IF(査定表!A1128=0,"",査定表!A1128)</f>
        <v/>
      </c>
      <c r="C1145" s="69" t="str">
        <f t="shared" si="171"/>
        <v/>
      </c>
      <c r="D1145" s="70" t="str">
        <f t="shared" si="172"/>
        <v/>
      </c>
      <c r="E1145" s="70" t="str">
        <f t="shared" si="175"/>
        <v/>
      </c>
      <c r="F1145" s="258" t="str">
        <f>IF(査定表!E1128=0,"",査定表!E1128)</f>
        <v/>
      </c>
      <c r="G1145" s="69" t="str">
        <f t="shared" si="173"/>
        <v/>
      </c>
      <c r="J1145" s="69" t="str">
        <f t="shared" si="174"/>
        <v/>
      </c>
      <c r="L1145" s="96"/>
    </row>
    <row r="1146" spans="2:12" hidden="1" x14ac:dyDescent="0.2">
      <c r="B1146" s="85" t="str">
        <f>+IF(査定表!A1129=0,"",査定表!A1129)</f>
        <v/>
      </c>
      <c r="C1146" s="69" t="str">
        <f t="shared" si="171"/>
        <v/>
      </c>
      <c r="D1146" s="70" t="str">
        <f t="shared" si="172"/>
        <v/>
      </c>
      <c r="E1146" s="70" t="str">
        <f t="shared" si="175"/>
        <v/>
      </c>
      <c r="F1146" s="258" t="str">
        <f>IF(査定表!E1129=0,"",査定表!E1129)</f>
        <v/>
      </c>
      <c r="G1146" s="69" t="str">
        <f t="shared" si="173"/>
        <v/>
      </c>
      <c r="J1146" s="69" t="str">
        <f t="shared" si="174"/>
        <v/>
      </c>
      <c r="L1146" s="96"/>
    </row>
    <row r="1147" spans="2:12" hidden="1" x14ac:dyDescent="0.2">
      <c r="B1147" s="85" t="str">
        <f>+IF(査定表!A1130=0,"",査定表!A1130)</f>
        <v/>
      </c>
      <c r="C1147" s="69" t="str">
        <f t="shared" si="171"/>
        <v/>
      </c>
      <c r="D1147" s="70" t="str">
        <f t="shared" si="172"/>
        <v/>
      </c>
      <c r="E1147" s="70" t="str">
        <f t="shared" si="175"/>
        <v/>
      </c>
      <c r="F1147" s="258" t="str">
        <f>IF(査定表!E1130=0,"",査定表!E1130)</f>
        <v/>
      </c>
      <c r="G1147" s="69" t="str">
        <f t="shared" si="173"/>
        <v/>
      </c>
      <c r="J1147" s="69" t="str">
        <f t="shared" si="174"/>
        <v/>
      </c>
      <c r="L1147" s="96"/>
    </row>
    <row r="1148" spans="2:12" hidden="1" x14ac:dyDescent="0.2">
      <c r="B1148" s="85" t="str">
        <f>+IF(査定表!A1131=0,"",査定表!A1131)</f>
        <v/>
      </c>
      <c r="C1148" s="69" t="str">
        <f t="shared" si="171"/>
        <v/>
      </c>
      <c r="D1148" s="70" t="str">
        <f t="shared" si="172"/>
        <v/>
      </c>
      <c r="E1148" s="70" t="str">
        <f t="shared" si="175"/>
        <v/>
      </c>
      <c r="F1148" s="258" t="str">
        <f>IF(査定表!E1131=0,"",査定表!E1131)</f>
        <v/>
      </c>
      <c r="G1148" s="69" t="str">
        <f t="shared" si="173"/>
        <v/>
      </c>
      <c r="J1148" s="69" t="str">
        <f t="shared" si="174"/>
        <v/>
      </c>
      <c r="L1148" s="96"/>
    </row>
    <row r="1149" spans="2:12" hidden="1" x14ac:dyDescent="0.2">
      <c r="B1149" s="85" t="str">
        <f>+IF(査定表!A1132=0,"",査定表!A1132)</f>
        <v/>
      </c>
      <c r="C1149" s="69" t="str">
        <f t="shared" si="171"/>
        <v/>
      </c>
      <c r="D1149" s="70" t="str">
        <f t="shared" si="172"/>
        <v/>
      </c>
      <c r="E1149" s="70" t="str">
        <f t="shared" si="175"/>
        <v/>
      </c>
      <c r="F1149" s="258" t="str">
        <f>IF(査定表!E1132=0,"",査定表!E1132)</f>
        <v/>
      </c>
      <c r="G1149" s="69" t="str">
        <f t="shared" si="173"/>
        <v/>
      </c>
      <c r="J1149" s="69" t="str">
        <f t="shared" si="174"/>
        <v/>
      </c>
      <c r="L1149" s="96"/>
    </row>
    <row r="1150" spans="2:12" hidden="1" x14ac:dyDescent="0.2">
      <c r="B1150" s="85" t="str">
        <f>+IF(査定表!A1133=0,"",査定表!A1133)</f>
        <v/>
      </c>
      <c r="C1150" s="69" t="str">
        <f t="shared" si="171"/>
        <v/>
      </c>
      <c r="D1150" s="70" t="str">
        <f t="shared" si="172"/>
        <v/>
      </c>
      <c r="E1150" s="70" t="str">
        <f t="shared" si="175"/>
        <v/>
      </c>
      <c r="F1150" s="258" t="str">
        <f>IF(査定表!E1133=0,"",査定表!E1133)</f>
        <v/>
      </c>
      <c r="G1150" s="69" t="str">
        <f t="shared" si="173"/>
        <v/>
      </c>
      <c r="J1150" s="69" t="str">
        <f t="shared" si="174"/>
        <v/>
      </c>
      <c r="L1150" s="96"/>
    </row>
    <row r="1151" spans="2:12" hidden="1" x14ac:dyDescent="0.2">
      <c r="B1151" s="85" t="str">
        <f>+IF(査定表!A1134=0,"",査定表!A1134)</f>
        <v/>
      </c>
      <c r="C1151" s="69" t="str">
        <f t="shared" si="171"/>
        <v/>
      </c>
      <c r="D1151" s="70" t="str">
        <f t="shared" si="172"/>
        <v/>
      </c>
      <c r="E1151" s="70" t="str">
        <f t="shared" si="175"/>
        <v/>
      </c>
      <c r="F1151" s="258" t="str">
        <f>IF(査定表!E1134=0,"",査定表!E1134)</f>
        <v/>
      </c>
      <c r="G1151" s="69" t="str">
        <f t="shared" si="173"/>
        <v/>
      </c>
      <c r="J1151" s="69" t="str">
        <f t="shared" si="174"/>
        <v/>
      </c>
      <c r="L1151" s="96"/>
    </row>
    <row r="1152" spans="2:12" hidden="1" x14ac:dyDescent="0.2">
      <c r="B1152" s="85" t="str">
        <f>+IF(査定表!A1135=0,"",査定表!A1135)</f>
        <v/>
      </c>
      <c r="C1152" s="69" t="str">
        <f t="shared" si="171"/>
        <v/>
      </c>
      <c r="D1152" s="70" t="str">
        <f t="shared" si="172"/>
        <v/>
      </c>
      <c r="E1152" s="70" t="str">
        <f t="shared" si="175"/>
        <v/>
      </c>
      <c r="F1152" s="258" t="str">
        <f>IF(査定表!E1135=0,"",査定表!E1135)</f>
        <v/>
      </c>
      <c r="G1152" s="69" t="str">
        <f t="shared" si="173"/>
        <v/>
      </c>
      <c r="J1152" s="69" t="str">
        <f t="shared" si="174"/>
        <v/>
      </c>
      <c r="L1152" s="96"/>
    </row>
    <row r="1153" spans="2:12" hidden="1" x14ac:dyDescent="0.2">
      <c r="B1153" s="85" t="str">
        <f>+IF(査定表!A1140=0,"",査定表!A1140)</f>
        <v/>
      </c>
      <c r="C1153" s="69" t="str">
        <f t="shared" si="171"/>
        <v/>
      </c>
      <c r="D1153" s="70" t="str">
        <f t="shared" si="172"/>
        <v/>
      </c>
      <c r="E1153" s="70" t="str">
        <f t="shared" si="175"/>
        <v/>
      </c>
      <c r="F1153" s="258" t="str">
        <f>IF(査定表!E1136=0,"",査定表!E1136)</f>
        <v/>
      </c>
      <c r="G1153" s="69" t="str">
        <f t="shared" si="173"/>
        <v/>
      </c>
      <c r="J1153" s="69" t="str">
        <f t="shared" si="174"/>
        <v/>
      </c>
      <c r="L1153" s="96"/>
    </row>
    <row r="1154" spans="2:12" hidden="1" x14ac:dyDescent="0.2">
      <c r="B1154" s="85" t="str">
        <f>+IF(査定表!A1141=0,"",査定表!A1141)</f>
        <v/>
      </c>
      <c r="C1154" s="69" t="str">
        <f t="shared" si="171"/>
        <v/>
      </c>
      <c r="D1154" s="70" t="str">
        <f t="shared" si="172"/>
        <v/>
      </c>
      <c r="E1154" s="70" t="str">
        <f t="shared" si="175"/>
        <v/>
      </c>
      <c r="F1154" s="258" t="str">
        <f>IF(査定表!E1137=0,"",査定表!E1137)</f>
        <v/>
      </c>
      <c r="G1154" s="69" t="str">
        <f t="shared" si="173"/>
        <v/>
      </c>
      <c r="J1154" s="69" t="str">
        <f t="shared" si="174"/>
        <v/>
      </c>
      <c r="L1154" s="96"/>
    </row>
    <row r="1155" spans="2:12" hidden="1" x14ac:dyDescent="0.2">
      <c r="B1155" s="84" t="s">
        <v>85</v>
      </c>
      <c r="C1155" s="69" t="str">
        <f t="shared" si="171"/>
        <v/>
      </c>
      <c r="D1155" s="70" t="str">
        <f t="shared" si="172"/>
        <v/>
      </c>
      <c r="E1155" s="70"/>
      <c r="F1155" s="259">
        <f>SUM(F1119:F1154)</f>
        <v>0</v>
      </c>
      <c r="G1155" s="69"/>
      <c r="J1155" s="69"/>
      <c r="L1155" s="96"/>
    </row>
    <row r="1156" spans="2:12" hidden="1" x14ac:dyDescent="0.2">
      <c r="B1156" s="83" t="s">
        <v>83</v>
      </c>
      <c r="C1156" s="69"/>
      <c r="D1156" s="70" t="str">
        <f t="shared" si="172"/>
        <v>1</v>
      </c>
      <c r="E1156" s="70" t="str">
        <f>IF(F1156="","","式")</f>
        <v>式</v>
      </c>
      <c r="F1156" s="258">
        <f>INT(F1155*入力表!$D$1953)</f>
        <v>0</v>
      </c>
      <c r="G1156" s="69"/>
      <c r="J1156" s="69"/>
      <c r="L1156" s="96"/>
    </row>
    <row r="1157" spans="2:12" hidden="1" x14ac:dyDescent="0.2">
      <c r="B1157" s="83" t="s">
        <v>18</v>
      </c>
      <c r="C1157" s="69" t="str">
        <f t="shared" ref="C1157" si="176">IF(D1157="","","図面・仕様書どおり")</f>
        <v/>
      </c>
      <c r="D1157" s="70" t="str">
        <f t="shared" si="172"/>
        <v/>
      </c>
      <c r="E1157" s="70"/>
      <c r="F1157" s="258">
        <f>+SUM(F1155:F1156)</f>
        <v>0</v>
      </c>
      <c r="G1157" s="69"/>
      <c r="J1157" s="69"/>
      <c r="L1157" s="96"/>
    </row>
    <row r="1158" spans="2:12" hidden="1" x14ac:dyDescent="0.2">
      <c r="B1158" s="83"/>
      <c r="C1158" s="69"/>
      <c r="D1158" s="70"/>
      <c r="E1158" s="70"/>
      <c r="F1158" s="258"/>
      <c r="G1158" s="69"/>
      <c r="J1158" s="69"/>
      <c r="L1158" s="96"/>
    </row>
    <row r="1159" spans="2:12" hidden="1" x14ac:dyDescent="0.2">
      <c r="B1159" s="83"/>
      <c r="C1159" s="69"/>
      <c r="D1159" s="70"/>
      <c r="E1159" s="70"/>
      <c r="F1159" s="258"/>
      <c r="G1159" s="69"/>
      <c r="J1159" s="69"/>
      <c r="L1159" s="96"/>
    </row>
    <row r="1160" spans="2:12" hidden="1" x14ac:dyDescent="0.2">
      <c r="B1160" s="85" t="str">
        <f>+IF(査定表!A1143=0,"",査定表!A1143)</f>
        <v/>
      </c>
      <c r="C1160" s="69" t="str">
        <f t="shared" ref="C1160:C1197" si="177">IF(D1160="","","図面・仕様書どおり")</f>
        <v/>
      </c>
      <c r="D1160" s="70" t="str">
        <f t="shared" ref="D1160:D1199" si="178">IF(E1160="","","1")</f>
        <v/>
      </c>
      <c r="E1160" s="70" t="str">
        <f>IF(F1160="","","式")</f>
        <v/>
      </c>
      <c r="F1160" s="258" t="str">
        <f>IF(査定表!E1143=0,"",査定表!E1143)</f>
        <v/>
      </c>
      <c r="G1160" s="69" t="str">
        <f t="shared" ref="G1160:G1196" si="179">IF(C1160="","","諸経費共")</f>
        <v/>
      </c>
      <c r="J1160" s="69" t="str">
        <f t="shared" ref="J1160:J1196" si="180">IF(F1160="","","諸経費共")</f>
        <v/>
      </c>
      <c r="L1160" s="96"/>
    </row>
    <row r="1161" spans="2:12" hidden="1" x14ac:dyDescent="0.2">
      <c r="B1161" s="85" t="str">
        <f>+IF(査定表!A1144=0,"",査定表!A1144)</f>
        <v/>
      </c>
      <c r="C1161" s="69" t="str">
        <f t="shared" si="177"/>
        <v/>
      </c>
      <c r="D1161" s="70" t="str">
        <f t="shared" si="178"/>
        <v/>
      </c>
      <c r="E1161" s="70" t="str">
        <f t="shared" ref="E1161:E1196" si="181">IF(F1161="","","式")</f>
        <v/>
      </c>
      <c r="F1161" s="258" t="str">
        <f>IF(査定表!E1144=0,"",査定表!E1144)</f>
        <v/>
      </c>
      <c r="G1161" s="69" t="str">
        <f t="shared" si="179"/>
        <v/>
      </c>
      <c r="J1161" s="69" t="str">
        <f t="shared" si="180"/>
        <v/>
      </c>
      <c r="L1161" s="96"/>
    </row>
    <row r="1162" spans="2:12" hidden="1" x14ac:dyDescent="0.2">
      <c r="B1162" s="85" t="str">
        <f>+IF(査定表!A1145=0,"",査定表!A1145)</f>
        <v/>
      </c>
      <c r="C1162" s="69" t="str">
        <f t="shared" si="177"/>
        <v/>
      </c>
      <c r="D1162" s="70" t="str">
        <f t="shared" si="178"/>
        <v/>
      </c>
      <c r="E1162" s="70" t="str">
        <f t="shared" si="181"/>
        <v/>
      </c>
      <c r="F1162" s="258" t="str">
        <f>IF(査定表!E1145=0,"",査定表!E1145)</f>
        <v/>
      </c>
      <c r="G1162" s="69" t="str">
        <f t="shared" si="179"/>
        <v/>
      </c>
      <c r="J1162" s="69" t="str">
        <f t="shared" si="180"/>
        <v/>
      </c>
      <c r="L1162" s="96"/>
    </row>
    <row r="1163" spans="2:12" hidden="1" x14ac:dyDescent="0.2">
      <c r="B1163" s="85" t="str">
        <f>+IF(査定表!A1146=0,"",査定表!A1146)</f>
        <v/>
      </c>
      <c r="C1163" s="69" t="str">
        <f t="shared" si="177"/>
        <v/>
      </c>
      <c r="D1163" s="70" t="str">
        <f t="shared" si="178"/>
        <v/>
      </c>
      <c r="E1163" s="70" t="str">
        <f t="shared" si="181"/>
        <v/>
      </c>
      <c r="F1163" s="258" t="str">
        <f>IF(査定表!E1146=0,"",査定表!E1146)</f>
        <v/>
      </c>
      <c r="G1163" s="69" t="str">
        <f t="shared" si="179"/>
        <v/>
      </c>
      <c r="J1163" s="69" t="str">
        <f t="shared" si="180"/>
        <v/>
      </c>
      <c r="L1163" s="96"/>
    </row>
    <row r="1164" spans="2:12" hidden="1" x14ac:dyDescent="0.2">
      <c r="B1164" s="85" t="str">
        <f>+IF(査定表!A1147=0,"",査定表!A1147)</f>
        <v/>
      </c>
      <c r="C1164" s="69" t="str">
        <f t="shared" si="177"/>
        <v/>
      </c>
      <c r="D1164" s="70" t="str">
        <f t="shared" si="178"/>
        <v/>
      </c>
      <c r="E1164" s="70" t="str">
        <f t="shared" si="181"/>
        <v/>
      </c>
      <c r="F1164" s="258" t="str">
        <f>IF(査定表!E1147=0,"",査定表!E1147)</f>
        <v/>
      </c>
      <c r="G1164" s="69" t="str">
        <f t="shared" si="179"/>
        <v/>
      </c>
      <c r="J1164" s="69" t="str">
        <f t="shared" si="180"/>
        <v/>
      </c>
      <c r="L1164" s="96"/>
    </row>
    <row r="1165" spans="2:12" hidden="1" x14ac:dyDescent="0.2">
      <c r="B1165" s="85" t="str">
        <f>+IF(査定表!A1148=0,"",査定表!A1148)</f>
        <v/>
      </c>
      <c r="C1165" s="69" t="str">
        <f t="shared" si="177"/>
        <v/>
      </c>
      <c r="D1165" s="70" t="str">
        <f t="shared" si="178"/>
        <v/>
      </c>
      <c r="E1165" s="70" t="str">
        <f t="shared" si="181"/>
        <v/>
      </c>
      <c r="F1165" s="258" t="str">
        <f>IF(査定表!E1148=0,"",査定表!E1148)</f>
        <v/>
      </c>
      <c r="G1165" s="69" t="str">
        <f t="shared" si="179"/>
        <v/>
      </c>
      <c r="J1165" s="69" t="str">
        <f t="shared" si="180"/>
        <v/>
      </c>
      <c r="L1165" s="96"/>
    </row>
    <row r="1166" spans="2:12" hidden="1" x14ac:dyDescent="0.2">
      <c r="B1166" s="85" t="str">
        <f>+IF(査定表!A1149=0,"",査定表!A1149)</f>
        <v/>
      </c>
      <c r="C1166" s="69" t="str">
        <f t="shared" si="177"/>
        <v/>
      </c>
      <c r="D1166" s="70" t="str">
        <f t="shared" si="178"/>
        <v/>
      </c>
      <c r="E1166" s="70" t="str">
        <f t="shared" si="181"/>
        <v/>
      </c>
      <c r="F1166" s="258" t="str">
        <f>IF(査定表!E1149=0,"",査定表!E1149)</f>
        <v/>
      </c>
      <c r="G1166" s="69" t="str">
        <f t="shared" si="179"/>
        <v/>
      </c>
      <c r="J1166" s="69" t="str">
        <f t="shared" si="180"/>
        <v/>
      </c>
      <c r="L1166" s="96"/>
    </row>
    <row r="1167" spans="2:12" hidden="1" x14ac:dyDescent="0.2">
      <c r="B1167" s="85" t="str">
        <f>+IF(査定表!A1150=0,"",査定表!A1150)</f>
        <v/>
      </c>
      <c r="C1167" s="69" t="str">
        <f t="shared" si="177"/>
        <v/>
      </c>
      <c r="D1167" s="70" t="str">
        <f t="shared" si="178"/>
        <v/>
      </c>
      <c r="E1167" s="70" t="str">
        <f t="shared" si="181"/>
        <v/>
      </c>
      <c r="F1167" s="258" t="str">
        <f>IF(査定表!E1150=0,"",査定表!E1150)</f>
        <v/>
      </c>
      <c r="G1167" s="69" t="str">
        <f t="shared" si="179"/>
        <v/>
      </c>
      <c r="J1167" s="69" t="str">
        <f t="shared" si="180"/>
        <v/>
      </c>
      <c r="L1167" s="96"/>
    </row>
    <row r="1168" spans="2:12" hidden="1" x14ac:dyDescent="0.2">
      <c r="B1168" s="85" t="str">
        <f>+IF(査定表!A1151=0,"",査定表!A1151)</f>
        <v/>
      </c>
      <c r="C1168" s="69" t="str">
        <f t="shared" si="177"/>
        <v/>
      </c>
      <c r="D1168" s="70" t="str">
        <f t="shared" si="178"/>
        <v/>
      </c>
      <c r="E1168" s="70" t="str">
        <f t="shared" si="181"/>
        <v/>
      </c>
      <c r="F1168" s="258" t="str">
        <f>IF(査定表!E1151=0,"",査定表!E1151)</f>
        <v/>
      </c>
      <c r="G1168" s="69" t="str">
        <f t="shared" si="179"/>
        <v/>
      </c>
      <c r="J1168" s="69" t="str">
        <f t="shared" si="180"/>
        <v/>
      </c>
      <c r="L1168" s="96"/>
    </row>
    <row r="1169" spans="2:12" hidden="1" x14ac:dyDescent="0.2">
      <c r="B1169" s="85" t="str">
        <f>+IF(査定表!A1152=0,"",査定表!A1152)</f>
        <v/>
      </c>
      <c r="C1169" s="69" t="str">
        <f t="shared" si="177"/>
        <v/>
      </c>
      <c r="D1169" s="70" t="str">
        <f t="shared" si="178"/>
        <v/>
      </c>
      <c r="E1169" s="70" t="str">
        <f t="shared" si="181"/>
        <v/>
      </c>
      <c r="F1169" s="258" t="str">
        <f>IF(査定表!E1152=0,"",査定表!E1152)</f>
        <v/>
      </c>
      <c r="G1169" s="69" t="str">
        <f t="shared" si="179"/>
        <v/>
      </c>
      <c r="J1169" s="69" t="str">
        <f t="shared" si="180"/>
        <v/>
      </c>
      <c r="L1169" s="96"/>
    </row>
    <row r="1170" spans="2:12" hidden="1" x14ac:dyDescent="0.2">
      <c r="B1170" s="85" t="str">
        <f>+IF(査定表!A1153=0,"",査定表!A1153)</f>
        <v/>
      </c>
      <c r="C1170" s="69" t="str">
        <f t="shared" si="177"/>
        <v/>
      </c>
      <c r="D1170" s="70" t="str">
        <f t="shared" si="178"/>
        <v/>
      </c>
      <c r="E1170" s="70" t="str">
        <f t="shared" si="181"/>
        <v/>
      </c>
      <c r="F1170" s="258" t="str">
        <f>IF(査定表!E1153=0,"",査定表!E1153)</f>
        <v/>
      </c>
      <c r="G1170" s="69" t="str">
        <f t="shared" si="179"/>
        <v/>
      </c>
      <c r="J1170" s="69" t="str">
        <f t="shared" si="180"/>
        <v/>
      </c>
      <c r="L1170" s="96"/>
    </row>
    <row r="1171" spans="2:12" hidden="1" x14ac:dyDescent="0.2">
      <c r="B1171" s="85" t="str">
        <f>+IF(査定表!A1154=0,"",査定表!A1154)</f>
        <v/>
      </c>
      <c r="C1171" s="69" t="str">
        <f t="shared" si="177"/>
        <v/>
      </c>
      <c r="D1171" s="70" t="str">
        <f t="shared" si="178"/>
        <v/>
      </c>
      <c r="E1171" s="70" t="str">
        <f t="shared" si="181"/>
        <v/>
      </c>
      <c r="F1171" s="258" t="str">
        <f>IF(査定表!E1154=0,"",査定表!E1154)</f>
        <v/>
      </c>
      <c r="G1171" s="69" t="str">
        <f t="shared" si="179"/>
        <v/>
      </c>
      <c r="J1171" s="69" t="str">
        <f t="shared" si="180"/>
        <v/>
      </c>
      <c r="L1171" s="96"/>
    </row>
    <row r="1172" spans="2:12" hidden="1" x14ac:dyDescent="0.2">
      <c r="B1172" s="85" t="str">
        <f>+IF(査定表!A1155=0,"",査定表!A1155)</f>
        <v/>
      </c>
      <c r="C1172" s="69" t="str">
        <f t="shared" si="177"/>
        <v/>
      </c>
      <c r="D1172" s="70" t="str">
        <f t="shared" si="178"/>
        <v/>
      </c>
      <c r="E1172" s="70" t="str">
        <f t="shared" si="181"/>
        <v/>
      </c>
      <c r="F1172" s="258" t="str">
        <f>IF(査定表!E1155=0,"",査定表!E1155)</f>
        <v/>
      </c>
      <c r="G1172" s="69" t="str">
        <f t="shared" si="179"/>
        <v/>
      </c>
      <c r="J1172" s="69" t="str">
        <f t="shared" si="180"/>
        <v/>
      </c>
      <c r="L1172" s="96"/>
    </row>
    <row r="1173" spans="2:12" hidden="1" x14ac:dyDescent="0.2">
      <c r="B1173" s="85" t="str">
        <f>+IF(査定表!A1156=0,"",査定表!A1156)</f>
        <v/>
      </c>
      <c r="C1173" s="69" t="str">
        <f t="shared" si="177"/>
        <v/>
      </c>
      <c r="D1173" s="70" t="str">
        <f t="shared" si="178"/>
        <v/>
      </c>
      <c r="E1173" s="70" t="str">
        <f t="shared" si="181"/>
        <v/>
      </c>
      <c r="F1173" s="258" t="str">
        <f>IF(査定表!E1156=0,"",査定表!E1156)</f>
        <v/>
      </c>
      <c r="G1173" s="69" t="str">
        <f t="shared" si="179"/>
        <v/>
      </c>
      <c r="J1173" s="69" t="str">
        <f t="shared" si="180"/>
        <v/>
      </c>
      <c r="L1173" s="96"/>
    </row>
    <row r="1174" spans="2:12" hidden="1" x14ac:dyDescent="0.2">
      <c r="B1174" s="85" t="str">
        <f>+IF(査定表!A1157=0,"",査定表!A1157)</f>
        <v/>
      </c>
      <c r="C1174" s="69" t="str">
        <f t="shared" si="177"/>
        <v/>
      </c>
      <c r="D1174" s="70" t="str">
        <f t="shared" si="178"/>
        <v/>
      </c>
      <c r="E1174" s="70" t="str">
        <f t="shared" si="181"/>
        <v/>
      </c>
      <c r="F1174" s="258" t="str">
        <f>IF(査定表!E1157=0,"",査定表!E1157)</f>
        <v/>
      </c>
      <c r="G1174" s="69" t="str">
        <f t="shared" si="179"/>
        <v/>
      </c>
      <c r="J1174" s="69" t="str">
        <f t="shared" si="180"/>
        <v/>
      </c>
      <c r="L1174" s="96"/>
    </row>
    <row r="1175" spans="2:12" hidden="1" x14ac:dyDescent="0.2">
      <c r="B1175" s="85" t="str">
        <f>+IF(査定表!A1158=0,"",査定表!A1158)</f>
        <v/>
      </c>
      <c r="C1175" s="69" t="str">
        <f t="shared" si="177"/>
        <v/>
      </c>
      <c r="D1175" s="70" t="str">
        <f t="shared" si="178"/>
        <v/>
      </c>
      <c r="E1175" s="70" t="str">
        <f t="shared" si="181"/>
        <v/>
      </c>
      <c r="F1175" s="258" t="str">
        <f>IF(査定表!E1158=0,"",査定表!E1158)</f>
        <v/>
      </c>
      <c r="G1175" s="69" t="str">
        <f t="shared" si="179"/>
        <v/>
      </c>
      <c r="J1175" s="69" t="str">
        <f t="shared" si="180"/>
        <v/>
      </c>
      <c r="L1175" s="96"/>
    </row>
    <row r="1176" spans="2:12" hidden="1" x14ac:dyDescent="0.2">
      <c r="B1176" s="85" t="str">
        <f>+IF(査定表!A1159=0,"",査定表!A1159)</f>
        <v/>
      </c>
      <c r="C1176" s="69" t="str">
        <f t="shared" si="177"/>
        <v/>
      </c>
      <c r="D1176" s="70" t="str">
        <f t="shared" si="178"/>
        <v/>
      </c>
      <c r="E1176" s="70" t="str">
        <f t="shared" si="181"/>
        <v/>
      </c>
      <c r="F1176" s="258" t="str">
        <f>IF(査定表!E1159=0,"",査定表!E1159)</f>
        <v/>
      </c>
      <c r="G1176" s="69" t="str">
        <f t="shared" si="179"/>
        <v/>
      </c>
      <c r="J1176" s="69" t="str">
        <f t="shared" si="180"/>
        <v/>
      </c>
      <c r="L1176" s="96"/>
    </row>
    <row r="1177" spans="2:12" hidden="1" x14ac:dyDescent="0.2">
      <c r="B1177" s="85" t="str">
        <f>+IF(査定表!A1160=0,"",査定表!A1160)</f>
        <v/>
      </c>
      <c r="C1177" s="69" t="str">
        <f t="shared" si="177"/>
        <v/>
      </c>
      <c r="D1177" s="70" t="str">
        <f t="shared" si="178"/>
        <v/>
      </c>
      <c r="E1177" s="70" t="str">
        <f t="shared" si="181"/>
        <v/>
      </c>
      <c r="F1177" s="258" t="str">
        <f>IF(査定表!E1160=0,"",査定表!E1160)</f>
        <v/>
      </c>
      <c r="G1177" s="69" t="str">
        <f t="shared" si="179"/>
        <v/>
      </c>
      <c r="J1177" s="69" t="str">
        <f t="shared" si="180"/>
        <v/>
      </c>
      <c r="L1177" s="96"/>
    </row>
    <row r="1178" spans="2:12" hidden="1" x14ac:dyDescent="0.2">
      <c r="B1178" s="85" t="str">
        <f>+IF(査定表!A1161=0,"",査定表!A1161)</f>
        <v/>
      </c>
      <c r="C1178" s="69" t="str">
        <f t="shared" si="177"/>
        <v/>
      </c>
      <c r="D1178" s="70" t="str">
        <f t="shared" si="178"/>
        <v/>
      </c>
      <c r="E1178" s="70" t="str">
        <f t="shared" si="181"/>
        <v/>
      </c>
      <c r="F1178" s="258" t="str">
        <f>IF(査定表!E1161=0,"",査定表!E1161)</f>
        <v/>
      </c>
      <c r="G1178" s="69" t="str">
        <f t="shared" si="179"/>
        <v/>
      </c>
      <c r="J1178" s="69" t="str">
        <f t="shared" si="180"/>
        <v/>
      </c>
      <c r="L1178" s="96"/>
    </row>
    <row r="1179" spans="2:12" hidden="1" x14ac:dyDescent="0.2">
      <c r="B1179" s="85" t="str">
        <f>+IF(査定表!A1162=0,"",査定表!A1162)</f>
        <v/>
      </c>
      <c r="C1179" s="69" t="str">
        <f t="shared" si="177"/>
        <v/>
      </c>
      <c r="D1179" s="70" t="str">
        <f t="shared" si="178"/>
        <v/>
      </c>
      <c r="E1179" s="70" t="str">
        <f t="shared" si="181"/>
        <v/>
      </c>
      <c r="F1179" s="258" t="str">
        <f>IF(査定表!E1162=0,"",査定表!E1162)</f>
        <v/>
      </c>
      <c r="G1179" s="69" t="str">
        <f t="shared" si="179"/>
        <v/>
      </c>
      <c r="J1179" s="69" t="str">
        <f t="shared" si="180"/>
        <v/>
      </c>
      <c r="L1179" s="96"/>
    </row>
    <row r="1180" spans="2:12" hidden="1" x14ac:dyDescent="0.2">
      <c r="B1180" s="85" t="str">
        <f>+IF(査定表!A1163=0,"",査定表!A1163)</f>
        <v/>
      </c>
      <c r="C1180" s="69" t="str">
        <f t="shared" si="177"/>
        <v/>
      </c>
      <c r="D1180" s="70" t="str">
        <f t="shared" si="178"/>
        <v/>
      </c>
      <c r="E1180" s="70" t="str">
        <f t="shared" si="181"/>
        <v/>
      </c>
      <c r="F1180" s="258" t="str">
        <f>IF(査定表!E1163=0,"",査定表!E1163)</f>
        <v/>
      </c>
      <c r="G1180" s="69" t="str">
        <f t="shared" si="179"/>
        <v/>
      </c>
      <c r="J1180" s="69" t="str">
        <f t="shared" si="180"/>
        <v/>
      </c>
      <c r="L1180" s="96"/>
    </row>
    <row r="1181" spans="2:12" hidden="1" x14ac:dyDescent="0.2">
      <c r="B1181" s="85" t="str">
        <f>+IF(査定表!A1164=0,"",査定表!A1164)</f>
        <v/>
      </c>
      <c r="C1181" s="69" t="str">
        <f t="shared" si="177"/>
        <v/>
      </c>
      <c r="D1181" s="70" t="str">
        <f t="shared" si="178"/>
        <v/>
      </c>
      <c r="E1181" s="70" t="str">
        <f t="shared" si="181"/>
        <v/>
      </c>
      <c r="F1181" s="258" t="str">
        <f>IF(査定表!E1164=0,"",査定表!E1164)</f>
        <v/>
      </c>
      <c r="G1181" s="69" t="str">
        <f t="shared" si="179"/>
        <v/>
      </c>
      <c r="J1181" s="69" t="str">
        <f t="shared" si="180"/>
        <v/>
      </c>
      <c r="L1181" s="96"/>
    </row>
    <row r="1182" spans="2:12" hidden="1" x14ac:dyDescent="0.2">
      <c r="B1182" s="85" t="str">
        <f>+IF(査定表!A1165=0,"",査定表!A1165)</f>
        <v/>
      </c>
      <c r="C1182" s="69" t="str">
        <f t="shared" si="177"/>
        <v/>
      </c>
      <c r="D1182" s="70" t="str">
        <f t="shared" si="178"/>
        <v/>
      </c>
      <c r="E1182" s="70" t="str">
        <f t="shared" si="181"/>
        <v/>
      </c>
      <c r="F1182" s="258" t="str">
        <f>IF(査定表!E1165=0,"",査定表!E1165)</f>
        <v/>
      </c>
      <c r="G1182" s="69" t="str">
        <f t="shared" si="179"/>
        <v/>
      </c>
      <c r="J1182" s="69" t="str">
        <f t="shared" si="180"/>
        <v/>
      </c>
      <c r="L1182" s="96"/>
    </row>
    <row r="1183" spans="2:12" hidden="1" x14ac:dyDescent="0.2">
      <c r="B1183" s="85" t="str">
        <f>+IF(査定表!A1166=0,"",査定表!A1166)</f>
        <v/>
      </c>
      <c r="C1183" s="69" t="str">
        <f t="shared" si="177"/>
        <v/>
      </c>
      <c r="D1183" s="70" t="str">
        <f t="shared" si="178"/>
        <v/>
      </c>
      <c r="E1183" s="70" t="str">
        <f t="shared" si="181"/>
        <v/>
      </c>
      <c r="F1183" s="258" t="str">
        <f>IF(査定表!E1166=0,"",査定表!E1166)</f>
        <v/>
      </c>
      <c r="G1183" s="69" t="str">
        <f t="shared" si="179"/>
        <v/>
      </c>
      <c r="J1183" s="69" t="str">
        <f t="shared" si="180"/>
        <v/>
      </c>
      <c r="L1183" s="96"/>
    </row>
    <row r="1184" spans="2:12" hidden="1" x14ac:dyDescent="0.2">
      <c r="B1184" s="85" t="str">
        <f>+IF(査定表!A1167=0,"",査定表!A1167)</f>
        <v/>
      </c>
      <c r="C1184" s="69" t="str">
        <f t="shared" si="177"/>
        <v/>
      </c>
      <c r="D1184" s="70" t="str">
        <f t="shared" si="178"/>
        <v/>
      </c>
      <c r="E1184" s="70" t="str">
        <f t="shared" si="181"/>
        <v/>
      </c>
      <c r="F1184" s="258" t="str">
        <f>IF(査定表!E1167=0,"",査定表!E1167)</f>
        <v/>
      </c>
      <c r="G1184" s="69" t="str">
        <f t="shared" si="179"/>
        <v/>
      </c>
      <c r="J1184" s="69" t="str">
        <f t="shared" si="180"/>
        <v/>
      </c>
      <c r="L1184" s="96"/>
    </row>
    <row r="1185" spans="2:12" hidden="1" x14ac:dyDescent="0.2">
      <c r="B1185" s="85" t="str">
        <f>+IF(査定表!A1168=0,"",査定表!A1168)</f>
        <v/>
      </c>
      <c r="C1185" s="69" t="str">
        <f t="shared" si="177"/>
        <v/>
      </c>
      <c r="D1185" s="70" t="str">
        <f t="shared" si="178"/>
        <v/>
      </c>
      <c r="E1185" s="70" t="str">
        <f t="shared" si="181"/>
        <v/>
      </c>
      <c r="F1185" s="258" t="str">
        <f>IF(査定表!E1168=0,"",査定表!E1168)</f>
        <v/>
      </c>
      <c r="G1185" s="69" t="str">
        <f t="shared" si="179"/>
        <v/>
      </c>
      <c r="J1185" s="69" t="str">
        <f t="shared" si="180"/>
        <v/>
      </c>
      <c r="L1185" s="96"/>
    </row>
    <row r="1186" spans="2:12" hidden="1" x14ac:dyDescent="0.2">
      <c r="B1186" s="85" t="str">
        <f>+IF(査定表!A1169=0,"",査定表!A1169)</f>
        <v/>
      </c>
      <c r="C1186" s="69" t="str">
        <f t="shared" si="177"/>
        <v/>
      </c>
      <c r="D1186" s="70" t="str">
        <f t="shared" si="178"/>
        <v/>
      </c>
      <c r="E1186" s="70" t="str">
        <f t="shared" si="181"/>
        <v/>
      </c>
      <c r="F1186" s="258" t="str">
        <f>IF(査定表!E1169=0,"",査定表!E1169)</f>
        <v/>
      </c>
      <c r="G1186" s="69" t="str">
        <f t="shared" si="179"/>
        <v/>
      </c>
      <c r="J1186" s="69" t="str">
        <f t="shared" si="180"/>
        <v/>
      </c>
      <c r="L1186" s="96"/>
    </row>
    <row r="1187" spans="2:12" hidden="1" x14ac:dyDescent="0.2">
      <c r="B1187" s="85" t="str">
        <f>+IF(査定表!A1170=0,"",査定表!A1170)</f>
        <v/>
      </c>
      <c r="C1187" s="69" t="str">
        <f t="shared" si="177"/>
        <v/>
      </c>
      <c r="D1187" s="70" t="str">
        <f t="shared" si="178"/>
        <v/>
      </c>
      <c r="E1187" s="70" t="str">
        <f t="shared" si="181"/>
        <v/>
      </c>
      <c r="F1187" s="258" t="str">
        <f>IF(査定表!E1170=0,"",査定表!E1170)</f>
        <v/>
      </c>
      <c r="G1187" s="69" t="str">
        <f t="shared" si="179"/>
        <v/>
      </c>
      <c r="J1187" s="69" t="str">
        <f t="shared" si="180"/>
        <v/>
      </c>
      <c r="L1187" s="96"/>
    </row>
    <row r="1188" spans="2:12" hidden="1" x14ac:dyDescent="0.2">
      <c r="B1188" s="85" t="str">
        <f>+IF(査定表!A1171=0,"",査定表!A1171)</f>
        <v/>
      </c>
      <c r="C1188" s="69" t="str">
        <f t="shared" si="177"/>
        <v/>
      </c>
      <c r="D1188" s="70" t="str">
        <f t="shared" si="178"/>
        <v/>
      </c>
      <c r="E1188" s="70" t="str">
        <f t="shared" si="181"/>
        <v/>
      </c>
      <c r="F1188" s="258" t="str">
        <f>IF(査定表!E1171=0,"",査定表!E1171)</f>
        <v/>
      </c>
      <c r="G1188" s="69" t="str">
        <f t="shared" si="179"/>
        <v/>
      </c>
      <c r="J1188" s="69" t="str">
        <f t="shared" si="180"/>
        <v/>
      </c>
      <c r="L1188" s="96"/>
    </row>
    <row r="1189" spans="2:12" hidden="1" x14ac:dyDescent="0.2">
      <c r="B1189" s="85" t="str">
        <f>+IF(査定表!A1172=0,"",査定表!A1172)</f>
        <v/>
      </c>
      <c r="C1189" s="69" t="str">
        <f t="shared" si="177"/>
        <v/>
      </c>
      <c r="D1189" s="70" t="str">
        <f t="shared" si="178"/>
        <v/>
      </c>
      <c r="E1189" s="70" t="str">
        <f t="shared" si="181"/>
        <v/>
      </c>
      <c r="F1189" s="258" t="str">
        <f>IF(査定表!E1172=0,"",査定表!E1172)</f>
        <v/>
      </c>
      <c r="G1189" s="69" t="str">
        <f t="shared" si="179"/>
        <v/>
      </c>
      <c r="J1189" s="69" t="str">
        <f t="shared" si="180"/>
        <v/>
      </c>
      <c r="L1189" s="96"/>
    </row>
    <row r="1190" spans="2:12" hidden="1" x14ac:dyDescent="0.2">
      <c r="B1190" s="85" t="str">
        <f>+IF(査定表!A1173=0,"",査定表!A1173)</f>
        <v/>
      </c>
      <c r="C1190" s="69" t="str">
        <f t="shared" si="177"/>
        <v/>
      </c>
      <c r="D1190" s="70" t="str">
        <f t="shared" si="178"/>
        <v/>
      </c>
      <c r="E1190" s="70" t="str">
        <f t="shared" si="181"/>
        <v/>
      </c>
      <c r="F1190" s="258" t="str">
        <f>IF(査定表!E1173=0,"",査定表!E1173)</f>
        <v/>
      </c>
      <c r="G1190" s="69" t="str">
        <f t="shared" si="179"/>
        <v/>
      </c>
      <c r="J1190" s="69" t="str">
        <f t="shared" si="180"/>
        <v/>
      </c>
      <c r="L1190" s="96"/>
    </row>
    <row r="1191" spans="2:12" hidden="1" x14ac:dyDescent="0.2">
      <c r="B1191" s="85" t="str">
        <f>+IF(査定表!A1174=0,"",査定表!A1174)</f>
        <v/>
      </c>
      <c r="C1191" s="69" t="str">
        <f t="shared" si="177"/>
        <v/>
      </c>
      <c r="D1191" s="70" t="str">
        <f t="shared" si="178"/>
        <v/>
      </c>
      <c r="E1191" s="70" t="str">
        <f t="shared" si="181"/>
        <v/>
      </c>
      <c r="F1191" s="258" t="str">
        <f>IF(査定表!E1174=0,"",査定表!E1174)</f>
        <v/>
      </c>
      <c r="G1191" s="69" t="str">
        <f t="shared" si="179"/>
        <v/>
      </c>
      <c r="J1191" s="69" t="str">
        <f t="shared" si="180"/>
        <v/>
      </c>
      <c r="L1191" s="96"/>
    </row>
    <row r="1192" spans="2:12" hidden="1" x14ac:dyDescent="0.2">
      <c r="B1192" s="85" t="str">
        <f>+IF(査定表!A1175=0,"",査定表!A1175)</f>
        <v/>
      </c>
      <c r="C1192" s="69" t="str">
        <f t="shared" si="177"/>
        <v/>
      </c>
      <c r="D1192" s="70" t="str">
        <f t="shared" si="178"/>
        <v/>
      </c>
      <c r="E1192" s="70" t="str">
        <f t="shared" si="181"/>
        <v/>
      </c>
      <c r="F1192" s="258" t="str">
        <f>IF(査定表!E1175=0,"",査定表!E1175)</f>
        <v/>
      </c>
      <c r="G1192" s="69" t="str">
        <f t="shared" si="179"/>
        <v/>
      </c>
      <c r="J1192" s="69" t="str">
        <f t="shared" si="180"/>
        <v/>
      </c>
      <c r="L1192" s="96"/>
    </row>
    <row r="1193" spans="2:12" hidden="1" x14ac:dyDescent="0.2">
      <c r="B1193" s="85" t="str">
        <f>+IF(査定表!A1176=0,"",査定表!A1176)</f>
        <v/>
      </c>
      <c r="C1193" s="69" t="str">
        <f t="shared" si="177"/>
        <v/>
      </c>
      <c r="D1193" s="70" t="str">
        <f t="shared" si="178"/>
        <v/>
      </c>
      <c r="E1193" s="70" t="str">
        <f t="shared" si="181"/>
        <v/>
      </c>
      <c r="F1193" s="258" t="str">
        <f>IF(査定表!E1176=0,"",査定表!E1176)</f>
        <v/>
      </c>
      <c r="G1193" s="69" t="str">
        <f t="shared" si="179"/>
        <v/>
      </c>
      <c r="J1193" s="69" t="str">
        <f t="shared" si="180"/>
        <v/>
      </c>
      <c r="L1193" s="96"/>
    </row>
    <row r="1194" spans="2:12" hidden="1" x14ac:dyDescent="0.2">
      <c r="B1194" s="85" t="str">
        <f>+IF(査定表!A1177=0,"",査定表!A1177)</f>
        <v/>
      </c>
      <c r="C1194" s="69" t="str">
        <f t="shared" si="177"/>
        <v/>
      </c>
      <c r="D1194" s="70" t="str">
        <f t="shared" si="178"/>
        <v/>
      </c>
      <c r="E1194" s="70" t="str">
        <f t="shared" si="181"/>
        <v/>
      </c>
      <c r="F1194" s="258" t="str">
        <f>IF(査定表!E1177=0,"",査定表!E1177)</f>
        <v/>
      </c>
      <c r="G1194" s="69" t="str">
        <f t="shared" si="179"/>
        <v/>
      </c>
      <c r="J1194" s="69" t="str">
        <f t="shared" si="180"/>
        <v/>
      </c>
      <c r="L1194" s="96"/>
    </row>
    <row r="1195" spans="2:12" hidden="1" x14ac:dyDescent="0.2">
      <c r="B1195" s="85" t="str">
        <f>+IF(査定表!A1182=0,"",査定表!A1182)</f>
        <v/>
      </c>
      <c r="C1195" s="69" t="str">
        <f t="shared" si="177"/>
        <v/>
      </c>
      <c r="D1195" s="70" t="str">
        <f t="shared" si="178"/>
        <v/>
      </c>
      <c r="E1195" s="70" t="str">
        <f t="shared" si="181"/>
        <v/>
      </c>
      <c r="F1195" s="258" t="str">
        <f>IF(査定表!E1178=0,"",査定表!E1178)</f>
        <v/>
      </c>
      <c r="G1195" s="69" t="str">
        <f t="shared" si="179"/>
        <v/>
      </c>
      <c r="J1195" s="69" t="str">
        <f t="shared" si="180"/>
        <v/>
      </c>
      <c r="L1195" s="96"/>
    </row>
    <row r="1196" spans="2:12" hidden="1" x14ac:dyDescent="0.2">
      <c r="B1196" s="85" t="str">
        <f>+IF(査定表!A1183=0,"",査定表!A1183)</f>
        <v/>
      </c>
      <c r="C1196" s="69" t="str">
        <f t="shared" si="177"/>
        <v/>
      </c>
      <c r="D1196" s="70" t="str">
        <f t="shared" si="178"/>
        <v/>
      </c>
      <c r="E1196" s="70" t="str">
        <f t="shared" si="181"/>
        <v/>
      </c>
      <c r="F1196" s="258" t="str">
        <f>IF(査定表!E1179=0,"",査定表!E1179)</f>
        <v/>
      </c>
      <c r="G1196" s="69" t="str">
        <f t="shared" si="179"/>
        <v/>
      </c>
      <c r="J1196" s="69" t="str">
        <f t="shared" si="180"/>
        <v/>
      </c>
      <c r="L1196" s="96"/>
    </row>
    <row r="1197" spans="2:12" hidden="1" x14ac:dyDescent="0.2">
      <c r="B1197" s="84" t="s">
        <v>85</v>
      </c>
      <c r="C1197" s="69" t="str">
        <f t="shared" si="177"/>
        <v/>
      </c>
      <c r="D1197" s="70" t="str">
        <f t="shared" si="178"/>
        <v/>
      </c>
      <c r="E1197" s="70"/>
      <c r="F1197" s="259">
        <f>SUM(F1161:F1196)</f>
        <v>0</v>
      </c>
      <c r="G1197" s="69"/>
      <c r="J1197" s="69"/>
      <c r="L1197" s="96"/>
    </row>
    <row r="1198" spans="2:12" hidden="1" x14ac:dyDescent="0.2">
      <c r="B1198" s="83" t="s">
        <v>83</v>
      </c>
      <c r="C1198" s="69"/>
      <c r="D1198" s="70" t="str">
        <f t="shared" si="178"/>
        <v>1</v>
      </c>
      <c r="E1198" s="70" t="str">
        <f>IF(F1198="","","式")</f>
        <v>式</v>
      </c>
      <c r="F1198" s="258">
        <f>INT(F1197*入力表!$D$1953)</f>
        <v>0</v>
      </c>
      <c r="G1198" s="69"/>
      <c r="J1198" s="69"/>
      <c r="L1198" s="96"/>
    </row>
    <row r="1199" spans="2:12" hidden="1" x14ac:dyDescent="0.2">
      <c r="B1199" s="83" t="s">
        <v>18</v>
      </c>
      <c r="C1199" s="69" t="str">
        <f t="shared" ref="C1199" si="182">IF(D1199="","","図面・仕様書どおり")</f>
        <v/>
      </c>
      <c r="D1199" s="70" t="str">
        <f t="shared" si="178"/>
        <v/>
      </c>
      <c r="E1199" s="70"/>
      <c r="F1199" s="258">
        <f>+SUM(F1197:F1198)</f>
        <v>0</v>
      </c>
      <c r="G1199" s="69"/>
      <c r="J1199" s="69"/>
      <c r="L1199" s="96"/>
    </row>
    <row r="1200" spans="2:12" hidden="1" x14ac:dyDescent="0.2">
      <c r="B1200" s="83"/>
      <c r="C1200" s="69"/>
      <c r="D1200" s="70"/>
      <c r="E1200" s="70"/>
      <c r="F1200" s="258"/>
      <c r="G1200" s="69"/>
      <c r="J1200" s="69"/>
      <c r="L1200" s="96"/>
    </row>
    <row r="1201" spans="2:12" hidden="1" x14ac:dyDescent="0.2">
      <c r="B1201" s="83"/>
      <c r="C1201" s="69"/>
      <c r="D1201" s="70"/>
      <c r="E1201" s="70"/>
      <c r="F1201" s="258"/>
      <c r="G1201" s="69"/>
      <c r="J1201" s="69"/>
      <c r="L1201" s="96"/>
    </row>
    <row r="1202" spans="2:12" hidden="1" x14ac:dyDescent="0.2">
      <c r="B1202" s="85" t="str">
        <f>+IF(査定表!A1185=0,"",査定表!A1185)</f>
        <v/>
      </c>
      <c r="C1202" s="69" t="str">
        <f t="shared" ref="C1202:C1239" si="183">IF(D1202="","","図面・仕様書どおり")</f>
        <v/>
      </c>
      <c r="D1202" s="70" t="str">
        <f t="shared" ref="D1202:D1241" si="184">IF(E1202="","","1")</f>
        <v/>
      </c>
      <c r="E1202" s="70" t="str">
        <f>IF(F1202="","","式")</f>
        <v/>
      </c>
      <c r="F1202" s="258" t="str">
        <f>IF(査定表!E1185=0,"",査定表!E1185)</f>
        <v/>
      </c>
      <c r="G1202" s="69" t="str">
        <f t="shared" ref="G1202:G1238" si="185">IF(C1202="","","諸経費共")</f>
        <v/>
      </c>
      <c r="J1202" s="69" t="str">
        <f t="shared" ref="J1202:J1238" si="186">IF(F1202="","","諸経費共")</f>
        <v/>
      </c>
      <c r="L1202" s="96"/>
    </row>
    <row r="1203" spans="2:12" hidden="1" x14ac:dyDescent="0.2">
      <c r="B1203" s="85" t="str">
        <f>+IF(査定表!A1186=0,"",査定表!A1186)</f>
        <v/>
      </c>
      <c r="C1203" s="69" t="str">
        <f t="shared" si="183"/>
        <v/>
      </c>
      <c r="D1203" s="70" t="str">
        <f t="shared" si="184"/>
        <v/>
      </c>
      <c r="E1203" s="70" t="str">
        <f t="shared" ref="E1203:E1238" si="187">IF(F1203="","","式")</f>
        <v/>
      </c>
      <c r="F1203" s="258" t="str">
        <f>IF(査定表!E1186=0,"",査定表!E1186)</f>
        <v/>
      </c>
      <c r="G1203" s="69" t="str">
        <f t="shared" si="185"/>
        <v/>
      </c>
      <c r="J1203" s="69" t="str">
        <f t="shared" si="186"/>
        <v/>
      </c>
      <c r="L1203" s="96"/>
    </row>
    <row r="1204" spans="2:12" hidden="1" x14ac:dyDescent="0.2">
      <c r="B1204" s="85" t="str">
        <f>+IF(査定表!A1187=0,"",査定表!A1187)</f>
        <v/>
      </c>
      <c r="C1204" s="69" t="str">
        <f t="shared" si="183"/>
        <v/>
      </c>
      <c r="D1204" s="70" t="str">
        <f t="shared" si="184"/>
        <v/>
      </c>
      <c r="E1204" s="70" t="str">
        <f t="shared" si="187"/>
        <v/>
      </c>
      <c r="F1204" s="258" t="str">
        <f>IF(査定表!E1187=0,"",査定表!E1187)</f>
        <v/>
      </c>
      <c r="G1204" s="69" t="str">
        <f t="shared" si="185"/>
        <v/>
      </c>
      <c r="J1204" s="69" t="str">
        <f t="shared" si="186"/>
        <v/>
      </c>
      <c r="L1204" s="96"/>
    </row>
    <row r="1205" spans="2:12" hidden="1" x14ac:dyDescent="0.2">
      <c r="B1205" s="85" t="str">
        <f>+IF(査定表!A1188=0,"",査定表!A1188)</f>
        <v/>
      </c>
      <c r="C1205" s="69" t="str">
        <f t="shared" si="183"/>
        <v/>
      </c>
      <c r="D1205" s="70" t="str">
        <f t="shared" si="184"/>
        <v/>
      </c>
      <c r="E1205" s="70" t="str">
        <f t="shared" si="187"/>
        <v/>
      </c>
      <c r="F1205" s="258" t="str">
        <f>IF(査定表!E1188=0,"",査定表!E1188)</f>
        <v/>
      </c>
      <c r="G1205" s="69" t="str">
        <f t="shared" si="185"/>
        <v/>
      </c>
      <c r="J1205" s="69" t="str">
        <f t="shared" si="186"/>
        <v/>
      </c>
      <c r="L1205" s="96"/>
    </row>
    <row r="1206" spans="2:12" hidden="1" x14ac:dyDescent="0.2">
      <c r="B1206" s="85" t="str">
        <f>+IF(査定表!A1189=0,"",査定表!A1189)</f>
        <v/>
      </c>
      <c r="C1206" s="69" t="str">
        <f t="shared" si="183"/>
        <v/>
      </c>
      <c r="D1206" s="70" t="str">
        <f t="shared" si="184"/>
        <v/>
      </c>
      <c r="E1206" s="70" t="str">
        <f t="shared" si="187"/>
        <v/>
      </c>
      <c r="F1206" s="258" t="str">
        <f>IF(査定表!E1189=0,"",査定表!E1189)</f>
        <v/>
      </c>
      <c r="G1206" s="69" t="str">
        <f t="shared" si="185"/>
        <v/>
      </c>
      <c r="J1206" s="69" t="str">
        <f t="shared" si="186"/>
        <v/>
      </c>
      <c r="L1206" s="96"/>
    </row>
    <row r="1207" spans="2:12" hidden="1" x14ac:dyDescent="0.2">
      <c r="B1207" s="85" t="str">
        <f>+IF(査定表!A1190=0,"",査定表!A1190)</f>
        <v/>
      </c>
      <c r="C1207" s="69" t="str">
        <f t="shared" si="183"/>
        <v/>
      </c>
      <c r="D1207" s="70" t="str">
        <f t="shared" si="184"/>
        <v/>
      </c>
      <c r="E1207" s="70" t="str">
        <f t="shared" si="187"/>
        <v/>
      </c>
      <c r="F1207" s="258" t="str">
        <f>IF(査定表!E1190=0,"",査定表!E1190)</f>
        <v/>
      </c>
      <c r="G1207" s="69" t="str">
        <f t="shared" si="185"/>
        <v/>
      </c>
      <c r="J1207" s="69" t="str">
        <f t="shared" si="186"/>
        <v/>
      </c>
      <c r="L1207" s="96"/>
    </row>
    <row r="1208" spans="2:12" hidden="1" x14ac:dyDescent="0.2">
      <c r="B1208" s="85" t="str">
        <f>+IF(査定表!A1191=0,"",査定表!A1191)</f>
        <v/>
      </c>
      <c r="C1208" s="69" t="str">
        <f t="shared" si="183"/>
        <v/>
      </c>
      <c r="D1208" s="70" t="str">
        <f t="shared" si="184"/>
        <v/>
      </c>
      <c r="E1208" s="70" t="str">
        <f t="shared" si="187"/>
        <v/>
      </c>
      <c r="F1208" s="258" t="str">
        <f>IF(査定表!E1191=0,"",査定表!E1191)</f>
        <v/>
      </c>
      <c r="G1208" s="69" t="str">
        <f t="shared" si="185"/>
        <v/>
      </c>
      <c r="J1208" s="69" t="str">
        <f t="shared" si="186"/>
        <v/>
      </c>
      <c r="L1208" s="96"/>
    </row>
    <row r="1209" spans="2:12" hidden="1" x14ac:dyDescent="0.2">
      <c r="B1209" s="85" t="str">
        <f>+IF(査定表!A1192=0,"",査定表!A1192)</f>
        <v/>
      </c>
      <c r="C1209" s="69" t="str">
        <f t="shared" si="183"/>
        <v/>
      </c>
      <c r="D1209" s="70" t="str">
        <f t="shared" si="184"/>
        <v/>
      </c>
      <c r="E1209" s="70" t="str">
        <f t="shared" si="187"/>
        <v/>
      </c>
      <c r="F1209" s="258" t="str">
        <f>IF(査定表!E1192=0,"",査定表!E1192)</f>
        <v/>
      </c>
      <c r="G1209" s="69" t="str">
        <f t="shared" si="185"/>
        <v/>
      </c>
      <c r="J1209" s="69" t="str">
        <f t="shared" si="186"/>
        <v/>
      </c>
      <c r="L1209" s="96"/>
    </row>
    <row r="1210" spans="2:12" hidden="1" x14ac:dyDescent="0.2">
      <c r="B1210" s="85" t="str">
        <f>+IF(査定表!A1193=0,"",査定表!A1193)</f>
        <v/>
      </c>
      <c r="C1210" s="69" t="str">
        <f t="shared" si="183"/>
        <v/>
      </c>
      <c r="D1210" s="70" t="str">
        <f t="shared" si="184"/>
        <v/>
      </c>
      <c r="E1210" s="70" t="str">
        <f t="shared" si="187"/>
        <v/>
      </c>
      <c r="F1210" s="258" t="str">
        <f>IF(査定表!E1193=0,"",査定表!E1193)</f>
        <v/>
      </c>
      <c r="G1210" s="69" t="str">
        <f t="shared" si="185"/>
        <v/>
      </c>
      <c r="J1210" s="69" t="str">
        <f t="shared" si="186"/>
        <v/>
      </c>
      <c r="L1210" s="96"/>
    </row>
    <row r="1211" spans="2:12" hidden="1" x14ac:dyDescent="0.2">
      <c r="B1211" s="85" t="str">
        <f>+IF(査定表!A1194=0,"",査定表!A1194)</f>
        <v/>
      </c>
      <c r="C1211" s="69" t="str">
        <f t="shared" si="183"/>
        <v/>
      </c>
      <c r="D1211" s="70" t="str">
        <f t="shared" si="184"/>
        <v/>
      </c>
      <c r="E1211" s="70" t="str">
        <f t="shared" si="187"/>
        <v/>
      </c>
      <c r="F1211" s="258" t="str">
        <f>IF(査定表!E1194=0,"",査定表!E1194)</f>
        <v/>
      </c>
      <c r="G1211" s="69" t="str">
        <f t="shared" si="185"/>
        <v/>
      </c>
      <c r="J1211" s="69" t="str">
        <f t="shared" si="186"/>
        <v/>
      </c>
      <c r="L1211" s="96"/>
    </row>
    <row r="1212" spans="2:12" hidden="1" x14ac:dyDescent="0.2">
      <c r="B1212" s="85" t="str">
        <f>+IF(査定表!A1195=0,"",査定表!A1195)</f>
        <v/>
      </c>
      <c r="C1212" s="69" t="str">
        <f t="shared" si="183"/>
        <v/>
      </c>
      <c r="D1212" s="70" t="str">
        <f t="shared" si="184"/>
        <v/>
      </c>
      <c r="E1212" s="70" t="str">
        <f t="shared" si="187"/>
        <v/>
      </c>
      <c r="F1212" s="258" t="str">
        <f>IF(査定表!E1195=0,"",査定表!E1195)</f>
        <v/>
      </c>
      <c r="G1212" s="69" t="str">
        <f t="shared" si="185"/>
        <v/>
      </c>
      <c r="J1212" s="69" t="str">
        <f t="shared" si="186"/>
        <v/>
      </c>
      <c r="L1212" s="96"/>
    </row>
    <row r="1213" spans="2:12" hidden="1" x14ac:dyDescent="0.2">
      <c r="B1213" s="85" t="str">
        <f>+IF(査定表!A1196=0,"",査定表!A1196)</f>
        <v/>
      </c>
      <c r="C1213" s="69" t="str">
        <f t="shared" si="183"/>
        <v/>
      </c>
      <c r="D1213" s="70" t="str">
        <f t="shared" si="184"/>
        <v/>
      </c>
      <c r="E1213" s="70" t="str">
        <f t="shared" si="187"/>
        <v/>
      </c>
      <c r="F1213" s="258" t="str">
        <f>IF(査定表!E1196=0,"",査定表!E1196)</f>
        <v/>
      </c>
      <c r="G1213" s="69" t="str">
        <f t="shared" si="185"/>
        <v/>
      </c>
      <c r="J1213" s="69" t="str">
        <f t="shared" si="186"/>
        <v/>
      </c>
      <c r="L1213" s="96"/>
    </row>
    <row r="1214" spans="2:12" hidden="1" x14ac:dyDescent="0.2">
      <c r="B1214" s="85" t="str">
        <f>+IF(査定表!A1197=0,"",査定表!A1197)</f>
        <v/>
      </c>
      <c r="C1214" s="69" t="str">
        <f t="shared" si="183"/>
        <v/>
      </c>
      <c r="D1214" s="70" t="str">
        <f t="shared" si="184"/>
        <v/>
      </c>
      <c r="E1214" s="70" t="str">
        <f t="shared" si="187"/>
        <v/>
      </c>
      <c r="F1214" s="258" t="str">
        <f>IF(査定表!E1197=0,"",査定表!E1197)</f>
        <v/>
      </c>
      <c r="G1214" s="69" t="str">
        <f t="shared" si="185"/>
        <v/>
      </c>
      <c r="J1214" s="69" t="str">
        <f t="shared" si="186"/>
        <v/>
      </c>
      <c r="L1214" s="96"/>
    </row>
    <row r="1215" spans="2:12" hidden="1" x14ac:dyDescent="0.2">
      <c r="B1215" s="85" t="str">
        <f>+IF(査定表!A1198=0,"",査定表!A1198)</f>
        <v/>
      </c>
      <c r="C1215" s="69" t="str">
        <f t="shared" si="183"/>
        <v/>
      </c>
      <c r="D1215" s="70" t="str">
        <f t="shared" si="184"/>
        <v/>
      </c>
      <c r="E1215" s="70" t="str">
        <f t="shared" si="187"/>
        <v/>
      </c>
      <c r="F1215" s="258" t="str">
        <f>IF(査定表!E1198=0,"",査定表!E1198)</f>
        <v/>
      </c>
      <c r="G1215" s="69" t="str">
        <f t="shared" si="185"/>
        <v/>
      </c>
      <c r="J1215" s="69" t="str">
        <f t="shared" si="186"/>
        <v/>
      </c>
      <c r="L1215" s="96"/>
    </row>
    <row r="1216" spans="2:12" hidden="1" x14ac:dyDescent="0.2">
      <c r="B1216" s="85" t="str">
        <f>+IF(査定表!A1199=0,"",査定表!A1199)</f>
        <v/>
      </c>
      <c r="C1216" s="69" t="str">
        <f t="shared" si="183"/>
        <v/>
      </c>
      <c r="D1216" s="70" t="str">
        <f t="shared" si="184"/>
        <v/>
      </c>
      <c r="E1216" s="70" t="str">
        <f t="shared" si="187"/>
        <v/>
      </c>
      <c r="F1216" s="258" t="str">
        <f>IF(査定表!E1199=0,"",査定表!E1199)</f>
        <v/>
      </c>
      <c r="G1216" s="69" t="str">
        <f t="shared" si="185"/>
        <v/>
      </c>
      <c r="J1216" s="69" t="str">
        <f t="shared" si="186"/>
        <v/>
      </c>
      <c r="L1216" s="96"/>
    </row>
    <row r="1217" spans="2:12" hidden="1" x14ac:dyDescent="0.2">
      <c r="B1217" s="85" t="str">
        <f>+IF(査定表!A1200=0,"",査定表!A1200)</f>
        <v/>
      </c>
      <c r="C1217" s="69" t="str">
        <f t="shared" si="183"/>
        <v/>
      </c>
      <c r="D1217" s="70" t="str">
        <f t="shared" si="184"/>
        <v/>
      </c>
      <c r="E1217" s="70" t="str">
        <f t="shared" si="187"/>
        <v/>
      </c>
      <c r="F1217" s="258" t="str">
        <f>IF(査定表!E1200=0,"",査定表!E1200)</f>
        <v/>
      </c>
      <c r="G1217" s="69" t="str">
        <f t="shared" si="185"/>
        <v/>
      </c>
      <c r="J1217" s="69" t="str">
        <f t="shared" si="186"/>
        <v/>
      </c>
      <c r="L1217" s="96"/>
    </row>
    <row r="1218" spans="2:12" hidden="1" x14ac:dyDescent="0.2">
      <c r="B1218" s="85" t="str">
        <f>+IF(査定表!A1201=0,"",査定表!A1201)</f>
        <v/>
      </c>
      <c r="C1218" s="69" t="str">
        <f t="shared" si="183"/>
        <v/>
      </c>
      <c r="D1218" s="70" t="str">
        <f t="shared" si="184"/>
        <v/>
      </c>
      <c r="E1218" s="70" t="str">
        <f t="shared" si="187"/>
        <v/>
      </c>
      <c r="F1218" s="258" t="str">
        <f>IF(査定表!E1201=0,"",査定表!E1201)</f>
        <v/>
      </c>
      <c r="G1218" s="69" t="str">
        <f t="shared" si="185"/>
        <v/>
      </c>
      <c r="J1218" s="69" t="str">
        <f t="shared" si="186"/>
        <v/>
      </c>
      <c r="L1218" s="96"/>
    </row>
    <row r="1219" spans="2:12" hidden="1" x14ac:dyDescent="0.2">
      <c r="B1219" s="85" t="str">
        <f>+IF(査定表!A1202=0,"",査定表!A1202)</f>
        <v/>
      </c>
      <c r="C1219" s="69" t="str">
        <f t="shared" si="183"/>
        <v/>
      </c>
      <c r="D1219" s="70" t="str">
        <f t="shared" si="184"/>
        <v/>
      </c>
      <c r="E1219" s="70" t="str">
        <f t="shared" si="187"/>
        <v/>
      </c>
      <c r="F1219" s="258" t="str">
        <f>IF(査定表!E1202=0,"",査定表!E1202)</f>
        <v/>
      </c>
      <c r="G1219" s="69" t="str">
        <f t="shared" si="185"/>
        <v/>
      </c>
      <c r="J1219" s="69" t="str">
        <f t="shared" si="186"/>
        <v/>
      </c>
      <c r="L1219" s="96"/>
    </row>
    <row r="1220" spans="2:12" hidden="1" x14ac:dyDescent="0.2">
      <c r="B1220" s="85" t="str">
        <f>+IF(査定表!A1203=0,"",査定表!A1203)</f>
        <v/>
      </c>
      <c r="C1220" s="69" t="str">
        <f t="shared" si="183"/>
        <v/>
      </c>
      <c r="D1220" s="70" t="str">
        <f t="shared" si="184"/>
        <v/>
      </c>
      <c r="E1220" s="70" t="str">
        <f t="shared" si="187"/>
        <v/>
      </c>
      <c r="F1220" s="258" t="str">
        <f>IF(査定表!E1203=0,"",査定表!E1203)</f>
        <v/>
      </c>
      <c r="G1220" s="69" t="str">
        <f t="shared" si="185"/>
        <v/>
      </c>
      <c r="J1220" s="69" t="str">
        <f t="shared" si="186"/>
        <v/>
      </c>
      <c r="L1220" s="96"/>
    </row>
    <row r="1221" spans="2:12" hidden="1" x14ac:dyDescent="0.2">
      <c r="B1221" s="85" t="str">
        <f>+IF(査定表!A1204=0,"",査定表!A1204)</f>
        <v/>
      </c>
      <c r="C1221" s="69" t="str">
        <f t="shared" si="183"/>
        <v/>
      </c>
      <c r="D1221" s="70" t="str">
        <f t="shared" si="184"/>
        <v/>
      </c>
      <c r="E1221" s="70" t="str">
        <f t="shared" si="187"/>
        <v/>
      </c>
      <c r="F1221" s="258" t="str">
        <f>IF(査定表!E1204=0,"",査定表!E1204)</f>
        <v/>
      </c>
      <c r="G1221" s="69" t="str">
        <f t="shared" si="185"/>
        <v/>
      </c>
      <c r="J1221" s="69" t="str">
        <f t="shared" si="186"/>
        <v/>
      </c>
      <c r="L1221" s="96"/>
    </row>
    <row r="1222" spans="2:12" hidden="1" x14ac:dyDescent="0.2">
      <c r="B1222" s="85" t="str">
        <f>+IF(査定表!A1205=0,"",査定表!A1205)</f>
        <v/>
      </c>
      <c r="C1222" s="69" t="str">
        <f t="shared" si="183"/>
        <v/>
      </c>
      <c r="D1222" s="70" t="str">
        <f t="shared" si="184"/>
        <v/>
      </c>
      <c r="E1222" s="70" t="str">
        <f t="shared" si="187"/>
        <v/>
      </c>
      <c r="F1222" s="258" t="str">
        <f>IF(査定表!E1205=0,"",査定表!E1205)</f>
        <v/>
      </c>
      <c r="G1222" s="69" t="str">
        <f t="shared" si="185"/>
        <v/>
      </c>
      <c r="J1222" s="69" t="str">
        <f t="shared" si="186"/>
        <v/>
      </c>
      <c r="L1222" s="96"/>
    </row>
    <row r="1223" spans="2:12" hidden="1" x14ac:dyDescent="0.2">
      <c r="B1223" s="85" t="str">
        <f>+IF(査定表!A1206=0,"",査定表!A1206)</f>
        <v/>
      </c>
      <c r="C1223" s="69" t="str">
        <f t="shared" si="183"/>
        <v/>
      </c>
      <c r="D1223" s="70" t="str">
        <f t="shared" si="184"/>
        <v/>
      </c>
      <c r="E1223" s="70" t="str">
        <f t="shared" si="187"/>
        <v/>
      </c>
      <c r="F1223" s="258" t="str">
        <f>IF(査定表!E1206=0,"",査定表!E1206)</f>
        <v/>
      </c>
      <c r="G1223" s="69" t="str">
        <f t="shared" si="185"/>
        <v/>
      </c>
      <c r="J1223" s="69" t="str">
        <f t="shared" si="186"/>
        <v/>
      </c>
      <c r="L1223" s="96"/>
    </row>
    <row r="1224" spans="2:12" hidden="1" x14ac:dyDescent="0.2">
      <c r="B1224" s="85" t="str">
        <f>+IF(査定表!A1207=0,"",査定表!A1207)</f>
        <v/>
      </c>
      <c r="C1224" s="69" t="str">
        <f t="shared" si="183"/>
        <v/>
      </c>
      <c r="D1224" s="70" t="str">
        <f t="shared" si="184"/>
        <v/>
      </c>
      <c r="E1224" s="70" t="str">
        <f t="shared" si="187"/>
        <v/>
      </c>
      <c r="F1224" s="258" t="str">
        <f>IF(査定表!E1207=0,"",査定表!E1207)</f>
        <v/>
      </c>
      <c r="G1224" s="69" t="str">
        <f t="shared" si="185"/>
        <v/>
      </c>
      <c r="J1224" s="69" t="str">
        <f t="shared" si="186"/>
        <v/>
      </c>
      <c r="L1224" s="96"/>
    </row>
    <row r="1225" spans="2:12" hidden="1" x14ac:dyDescent="0.2">
      <c r="B1225" s="85" t="str">
        <f>+IF(査定表!A1208=0,"",査定表!A1208)</f>
        <v/>
      </c>
      <c r="C1225" s="69" t="str">
        <f t="shared" si="183"/>
        <v/>
      </c>
      <c r="D1225" s="70" t="str">
        <f t="shared" si="184"/>
        <v/>
      </c>
      <c r="E1225" s="70" t="str">
        <f t="shared" si="187"/>
        <v/>
      </c>
      <c r="F1225" s="258" t="str">
        <f>IF(査定表!E1208=0,"",査定表!E1208)</f>
        <v/>
      </c>
      <c r="G1225" s="69" t="str">
        <f t="shared" si="185"/>
        <v/>
      </c>
      <c r="J1225" s="69" t="str">
        <f t="shared" si="186"/>
        <v/>
      </c>
      <c r="L1225" s="96"/>
    </row>
    <row r="1226" spans="2:12" hidden="1" x14ac:dyDescent="0.2">
      <c r="B1226" s="85" t="str">
        <f>+IF(査定表!A1209=0,"",査定表!A1209)</f>
        <v/>
      </c>
      <c r="C1226" s="69" t="str">
        <f t="shared" si="183"/>
        <v/>
      </c>
      <c r="D1226" s="70" t="str">
        <f t="shared" si="184"/>
        <v/>
      </c>
      <c r="E1226" s="70" t="str">
        <f t="shared" si="187"/>
        <v/>
      </c>
      <c r="F1226" s="258" t="str">
        <f>IF(査定表!E1209=0,"",査定表!E1209)</f>
        <v/>
      </c>
      <c r="G1226" s="69" t="str">
        <f t="shared" si="185"/>
        <v/>
      </c>
      <c r="J1226" s="69" t="str">
        <f t="shared" si="186"/>
        <v/>
      </c>
      <c r="L1226" s="96"/>
    </row>
    <row r="1227" spans="2:12" hidden="1" x14ac:dyDescent="0.2">
      <c r="B1227" s="85" t="str">
        <f>+IF(査定表!A1210=0,"",査定表!A1210)</f>
        <v/>
      </c>
      <c r="C1227" s="69" t="str">
        <f t="shared" si="183"/>
        <v/>
      </c>
      <c r="D1227" s="70" t="str">
        <f t="shared" si="184"/>
        <v/>
      </c>
      <c r="E1227" s="70" t="str">
        <f t="shared" si="187"/>
        <v/>
      </c>
      <c r="F1227" s="258" t="str">
        <f>IF(査定表!E1210=0,"",査定表!E1210)</f>
        <v/>
      </c>
      <c r="G1227" s="69" t="str">
        <f t="shared" si="185"/>
        <v/>
      </c>
      <c r="J1227" s="69" t="str">
        <f t="shared" si="186"/>
        <v/>
      </c>
      <c r="L1227" s="96"/>
    </row>
    <row r="1228" spans="2:12" hidden="1" x14ac:dyDescent="0.2">
      <c r="B1228" s="85" t="str">
        <f>+IF(査定表!A1211=0,"",査定表!A1211)</f>
        <v/>
      </c>
      <c r="C1228" s="69" t="str">
        <f t="shared" si="183"/>
        <v/>
      </c>
      <c r="D1228" s="70" t="str">
        <f t="shared" si="184"/>
        <v/>
      </c>
      <c r="E1228" s="70" t="str">
        <f t="shared" si="187"/>
        <v/>
      </c>
      <c r="F1228" s="258" t="str">
        <f>IF(査定表!E1211=0,"",査定表!E1211)</f>
        <v/>
      </c>
      <c r="G1228" s="69" t="str">
        <f t="shared" si="185"/>
        <v/>
      </c>
      <c r="J1228" s="69" t="str">
        <f t="shared" si="186"/>
        <v/>
      </c>
      <c r="L1228" s="96"/>
    </row>
    <row r="1229" spans="2:12" hidden="1" x14ac:dyDescent="0.2">
      <c r="B1229" s="85" t="str">
        <f>+IF(査定表!A1212=0,"",査定表!A1212)</f>
        <v/>
      </c>
      <c r="C1229" s="69" t="str">
        <f t="shared" si="183"/>
        <v/>
      </c>
      <c r="D1229" s="70" t="str">
        <f t="shared" si="184"/>
        <v/>
      </c>
      <c r="E1229" s="70" t="str">
        <f t="shared" si="187"/>
        <v/>
      </c>
      <c r="F1229" s="258" t="str">
        <f>IF(査定表!E1212=0,"",査定表!E1212)</f>
        <v/>
      </c>
      <c r="G1229" s="69" t="str">
        <f t="shared" si="185"/>
        <v/>
      </c>
      <c r="J1229" s="69" t="str">
        <f t="shared" si="186"/>
        <v/>
      </c>
      <c r="L1229" s="96"/>
    </row>
    <row r="1230" spans="2:12" hidden="1" x14ac:dyDescent="0.2">
      <c r="B1230" s="85" t="str">
        <f>+IF(査定表!A1213=0,"",査定表!A1213)</f>
        <v/>
      </c>
      <c r="C1230" s="69" t="str">
        <f t="shared" si="183"/>
        <v/>
      </c>
      <c r="D1230" s="70" t="str">
        <f t="shared" si="184"/>
        <v/>
      </c>
      <c r="E1230" s="70" t="str">
        <f t="shared" si="187"/>
        <v/>
      </c>
      <c r="F1230" s="258" t="str">
        <f>IF(査定表!E1213=0,"",査定表!E1213)</f>
        <v/>
      </c>
      <c r="G1230" s="69" t="str">
        <f t="shared" si="185"/>
        <v/>
      </c>
      <c r="J1230" s="69" t="str">
        <f t="shared" si="186"/>
        <v/>
      </c>
      <c r="L1230" s="96"/>
    </row>
    <row r="1231" spans="2:12" hidden="1" x14ac:dyDescent="0.2">
      <c r="B1231" s="85" t="str">
        <f>+IF(査定表!A1214=0,"",査定表!A1214)</f>
        <v/>
      </c>
      <c r="C1231" s="69" t="str">
        <f t="shared" si="183"/>
        <v/>
      </c>
      <c r="D1231" s="70" t="str">
        <f t="shared" si="184"/>
        <v/>
      </c>
      <c r="E1231" s="70" t="str">
        <f t="shared" si="187"/>
        <v/>
      </c>
      <c r="F1231" s="258" t="str">
        <f>IF(査定表!E1214=0,"",査定表!E1214)</f>
        <v/>
      </c>
      <c r="G1231" s="69" t="str">
        <f t="shared" si="185"/>
        <v/>
      </c>
      <c r="J1231" s="69" t="str">
        <f t="shared" si="186"/>
        <v/>
      </c>
      <c r="L1231" s="96"/>
    </row>
    <row r="1232" spans="2:12" hidden="1" x14ac:dyDescent="0.2">
      <c r="B1232" s="85" t="str">
        <f>+IF(査定表!A1215=0,"",査定表!A1215)</f>
        <v/>
      </c>
      <c r="C1232" s="69" t="str">
        <f t="shared" si="183"/>
        <v/>
      </c>
      <c r="D1232" s="70" t="str">
        <f t="shared" si="184"/>
        <v/>
      </c>
      <c r="E1232" s="70" t="str">
        <f t="shared" si="187"/>
        <v/>
      </c>
      <c r="F1232" s="258" t="str">
        <f>IF(査定表!E1215=0,"",査定表!E1215)</f>
        <v/>
      </c>
      <c r="G1232" s="69" t="str">
        <f t="shared" si="185"/>
        <v/>
      </c>
      <c r="J1232" s="69" t="str">
        <f t="shared" si="186"/>
        <v/>
      </c>
      <c r="L1232" s="96"/>
    </row>
    <row r="1233" spans="2:12" hidden="1" x14ac:dyDescent="0.2">
      <c r="B1233" s="85" t="str">
        <f>+IF(査定表!A1216=0,"",査定表!A1216)</f>
        <v/>
      </c>
      <c r="C1233" s="69" t="str">
        <f t="shared" si="183"/>
        <v/>
      </c>
      <c r="D1233" s="70" t="str">
        <f t="shared" si="184"/>
        <v/>
      </c>
      <c r="E1233" s="70" t="str">
        <f t="shared" si="187"/>
        <v/>
      </c>
      <c r="F1233" s="258" t="str">
        <f>IF(査定表!E1216=0,"",査定表!E1216)</f>
        <v/>
      </c>
      <c r="G1233" s="69" t="str">
        <f t="shared" si="185"/>
        <v/>
      </c>
      <c r="J1233" s="69" t="str">
        <f t="shared" si="186"/>
        <v/>
      </c>
      <c r="L1233" s="96"/>
    </row>
    <row r="1234" spans="2:12" hidden="1" x14ac:dyDescent="0.2">
      <c r="B1234" s="85" t="str">
        <f>+IF(査定表!A1217=0,"",査定表!A1217)</f>
        <v/>
      </c>
      <c r="C1234" s="69" t="str">
        <f t="shared" si="183"/>
        <v/>
      </c>
      <c r="D1234" s="70" t="str">
        <f t="shared" si="184"/>
        <v/>
      </c>
      <c r="E1234" s="70" t="str">
        <f t="shared" si="187"/>
        <v/>
      </c>
      <c r="F1234" s="258" t="str">
        <f>IF(査定表!E1217=0,"",査定表!E1217)</f>
        <v/>
      </c>
      <c r="G1234" s="69" t="str">
        <f t="shared" si="185"/>
        <v/>
      </c>
      <c r="J1234" s="69" t="str">
        <f t="shared" si="186"/>
        <v/>
      </c>
      <c r="L1234" s="96"/>
    </row>
    <row r="1235" spans="2:12" hidden="1" x14ac:dyDescent="0.2">
      <c r="B1235" s="85" t="str">
        <f>+IF(査定表!A1218=0,"",査定表!A1218)</f>
        <v/>
      </c>
      <c r="C1235" s="69" t="str">
        <f t="shared" si="183"/>
        <v/>
      </c>
      <c r="D1235" s="70" t="str">
        <f t="shared" si="184"/>
        <v/>
      </c>
      <c r="E1235" s="70" t="str">
        <f t="shared" si="187"/>
        <v/>
      </c>
      <c r="F1235" s="258" t="str">
        <f>IF(査定表!E1218=0,"",査定表!E1218)</f>
        <v/>
      </c>
      <c r="G1235" s="69" t="str">
        <f t="shared" si="185"/>
        <v/>
      </c>
      <c r="J1235" s="69" t="str">
        <f t="shared" si="186"/>
        <v/>
      </c>
      <c r="L1235" s="96"/>
    </row>
    <row r="1236" spans="2:12" hidden="1" x14ac:dyDescent="0.2">
      <c r="B1236" s="85" t="str">
        <f>+IF(査定表!A1219=0,"",査定表!A1219)</f>
        <v/>
      </c>
      <c r="C1236" s="69" t="str">
        <f t="shared" si="183"/>
        <v/>
      </c>
      <c r="D1236" s="70" t="str">
        <f t="shared" si="184"/>
        <v/>
      </c>
      <c r="E1236" s="70" t="str">
        <f t="shared" si="187"/>
        <v/>
      </c>
      <c r="F1236" s="258" t="str">
        <f>IF(査定表!E1219=0,"",査定表!E1219)</f>
        <v/>
      </c>
      <c r="G1236" s="69" t="str">
        <f t="shared" si="185"/>
        <v/>
      </c>
      <c r="J1236" s="69" t="str">
        <f t="shared" si="186"/>
        <v/>
      </c>
      <c r="L1236" s="96"/>
    </row>
    <row r="1237" spans="2:12" hidden="1" x14ac:dyDescent="0.2">
      <c r="B1237" s="85" t="str">
        <f>+IF(査定表!A1224=0,"",査定表!A1224)</f>
        <v/>
      </c>
      <c r="C1237" s="69" t="str">
        <f t="shared" si="183"/>
        <v/>
      </c>
      <c r="D1237" s="70" t="str">
        <f t="shared" si="184"/>
        <v/>
      </c>
      <c r="E1237" s="70" t="str">
        <f t="shared" si="187"/>
        <v/>
      </c>
      <c r="F1237" s="258" t="str">
        <f>IF(査定表!E1220=0,"",査定表!E1220)</f>
        <v/>
      </c>
      <c r="G1237" s="69" t="str">
        <f t="shared" si="185"/>
        <v/>
      </c>
      <c r="J1237" s="69" t="str">
        <f t="shared" si="186"/>
        <v/>
      </c>
      <c r="L1237" s="96"/>
    </row>
    <row r="1238" spans="2:12" hidden="1" x14ac:dyDescent="0.2">
      <c r="B1238" s="85" t="str">
        <f>+IF(査定表!A1225=0,"",査定表!A1225)</f>
        <v/>
      </c>
      <c r="C1238" s="69" t="str">
        <f t="shared" si="183"/>
        <v/>
      </c>
      <c r="D1238" s="70" t="str">
        <f t="shared" si="184"/>
        <v/>
      </c>
      <c r="E1238" s="70" t="str">
        <f t="shared" si="187"/>
        <v/>
      </c>
      <c r="F1238" s="258" t="str">
        <f>IF(査定表!E1221=0,"",査定表!E1221)</f>
        <v/>
      </c>
      <c r="G1238" s="69" t="str">
        <f t="shared" si="185"/>
        <v/>
      </c>
      <c r="J1238" s="69" t="str">
        <f t="shared" si="186"/>
        <v/>
      </c>
      <c r="L1238" s="96"/>
    </row>
    <row r="1239" spans="2:12" hidden="1" x14ac:dyDescent="0.2">
      <c r="B1239" s="84" t="s">
        <v>85</v>
      </c>
      <c r="C1239" s="69" t="str">
        <f t="shared" si="183"/>
        <v/>
      </c>
      <c r="D1239" s="70" t="str">
        <f t="shared" si="184"/>
        <v/>
      </c>
      <c r="E1239" s="70"/>
      <c r="F1239" s="259">
        <f>SUM(F1203:F1238)</f>
        <v>0</v>
      </c>
      <c r="G1239" s="69"/>
      <c r="J1239" s="69"/>
      <c r="L1239" s="96"/>
    </row>
    <row r="1240" spans="2:12" hidden="1" x14ac:dyDescent="0.2">
      <c r="B1240" s="83" t="s">
        <v>83</v>
      </c>
      <c r="C1240" s="69"/>
      <c r="D1240" s="70" t="str">
        <f t="shared" si="184"/>
        <v>1</v>
      </c>
      <c r="E1240" s="70" t="str">
        <f>IF(F1240="","","式")</f>
        <v>式</v>
      </c>
      <c r="F1240" s="258">
        <f>INT(F1239*入力表!$D$1953)</f>
        <v>0</v>
      </c>
      <c r="G1240" s="69"/>
      <c r="J1240" s="69"/>
      <c r="L1240" s="96"/>
    </row>
    <row r="1241" spans="2:12" hidden="1" x14ac:dyDescent="0.2">
      <c r="B1241" s="83" t="s">
        <v>18</v>
      </c>
      <c r="C1241" s="69" t="str">
        <f t="shared" ref="C1241" si="188">IF(D1241="","","図面・仕様書どおり")</f>
        <v/>
      </c>
      <c r="D1241" s="70" t="str">
        <f t="shared" si="184"/>
        <v/>
      </c>
      <c r="E1241" s="70"/>
      <c r="F1241" s="258">
        <f>+SUM(F1239:F1240)</f>
        <v>0</v>
      </c>
      <c r="G1241" s="69"/>
      <c r="J1241" s="69"/>
      <c r="L1241" s="96"/>
    </row>
    <row r="1242" spans="2:12" hidden="1" x14ac:dyDescent="0.2">
      <c r="B1242" s="83"/>
      <c r="C1242" s="69"/>
      <c r="D1242" s="70"/>
      <c r="E1242" s="70"/>
      <c r="F1242" s="258"/>
      <c r="G1242" s="69"/>
      <c r="J1242" s="69"/>
      <c r="L1242" s="96"/>
    </row>
    <row r="1243" spans="2:12" hidden="1" x14ac:dyDescent="0.2">
      <c r="B1243" s="83"/>
      <c r="C1243" s="69"/>
      <c r="D1243" s="70"/>
      <c r="E1243" s="70"/>
      <c r="F1243" s="258"/>
      <c r="G1243" s="69"/>
      <c r="J1243" s="69"/>
      <c r="L1243" s="96"/>
    </row>
    <row r="1244" spans="2:12" hidden="1" x14ac:dyDescent="0.2">
      <c r="B1244" s="85" t="str">
        <f>+IF(査定表!A1227=0,"",査定表!A1227)</f>
        <v/>
      </c>
      <c r="C1244" s="69" t="str">
        <f t="shared" ref="C1244:C1281" si="189">IF(D1244="","","図面・仕様書どおり")</f>
        <v/>
      </c>
      <c r="D1244" s="70" t="str">
        <f t="shared" ref="D1244:D1283" si="190">IF(E1244="","","1")</f>
        <v/>
      </c>
      <c r="E1244" s="70" t="str">
        <f>IF(F1244="","","式")</f>
        <v/>
      </c>
      <c r="F1244" s="258" t="str">
        <f>IF(査定表!E1227=0,"",査定表!E1227)</f>
        <v/>
      </c>
      <c r="G1244" s="69" t="str">
        <f t="shared" ref="G1244:G1280" si="191">IF(C1244="","","諸経費共")</f>
        <v/>
      </c>
      <c r="J1244" s="69" t="str">
        <f t="shared" ref="J1244:J1280" si="192">IF(F1244="","","諸経費共")</f>
        <v/>
      </c>
      <c r="L1244" s="96"/>
    </row>
    <row r="1245" spans="2:12" hidden="1" x14ac:dyDescent="0.2">
      <c r="B1245" s="85" t="str">
        <f>+IF(査定表!A1228=0,"",査定表!A1228)</f>
        <v/>
      </c>
      <c r="C1245" s="69" t="str">
        <f t="shared" si="189"/>
        <v/>
      </c>
      <c r="D1245" s="70" t="str">
        <f t="shared" si="190"/>
        <v/>
      </c>
      <c r="E1245" s="70" t="str">
        <f t="shared" ref="E1245:E1280" si="193">IF(F1245="","","式")</f>
        <v/>
      </c>
      <c r="F1245" s="258" t="str">
        <f>IF(査定表!E1228=0,"",査定表!E1228)</f>
        <v/>
      </c>
      <c r="G1245" s="69" t="str">
        <f t="shared" si="191"/>
        <v/>
      </c>
      <c r="J1245" s="69" t="str">
        <f t="shared" si="192"/>
        <v/>
      </c>
      <c r="L1245" s="96"/>
    </row>
    <row r="1246" spans="2:12" hidden="1" x14ac:dyDescent="0.2">
      <c r="B1246" s="85" t="str">
        <f>+IF(査定表!A1229=0,"",査定表!A1229)</f>
        <v/>
      </c>
      <c r="C1246" s="69" t="str">
        <f t="shared" si="189"/>
        <v/>
      </c>
      <c r="D1246" s="70" t="str">
        <f t="shared" si="190"/>
        <v/>
      </c>
      <c r="E1246" s="70" t="str">
        <f t="shared" si="193"/>
        <v/>
      </c>
      <c r="F1246" s="258" t="str">
        <f>IF(査定表!E1229=0,"",査定表!E1229)</f>
        <v/>
      </c>
      <c r="G1246" s="69" t="str">
        <f t="shared" si="191"/>
        <v/>
      </c>
      <c r="J1246" s="69" t="str">
        <f t="shared" si="192"/>
        <v/>
      </c>
      <c r="L1246" s="96"/>
    </row>
    <row r="1247" spans="2:12" hidden="1" x14ac:dyDescent="0.2">
      <c r="B1247" s="85" t="str">
        <f>+IF(査定表!A1230=0,"",査定表!A1230)</f>
        <v/>
      </c>
      <c r="C1247" s="69" t="str">
        <f t="shared" si="189"/>
        <v/>
      </c>
      <c r="D1247" s="70" t="str">
        <f t="shared" si="190"/>
        <v/>
      </c>
      <c r="E1247" s="70" t="str">
        <f t="shared" si="193"/>
        <v/>
      </c>
      <c r="F1247" s="258" t="str">
        <f>IF(査定表!E1230=0,"",査定表!E1230)</f>
        <v/>
      </c>
      <c r="G1247" s="69" t="str">
        <f t="shared" si="191"/>
        <v/>
      </c>
      <c r="J1247" s="69" t="str">
        <f t="shared" si="192"/>
        <v/>
      </c>
      <c r="L1247" s="96"/>
    </row>
    <row r="1248" spans="2:12" hidden="1" x14ac:dyDescent="0.2">
      <c r="B1248" s="85" t="str">
        <f>+IF(査定表!A1231=0,"",査定表!A1231)</f>
        <v/>
      </c>
      <c r="C1248" s="69" t="str">
        <f t="shared" si="189"/>
        <v/>
      </c>
      <c r="D1248" s="70" t="str">
        <f t="shared" si="190"/>
        <v/>
      </c>
      <c r="E1248" s="70" t="str">
        <f t="shared" si="193"/>
        <v/>
      </c>
      <c r="F1248" s="258" t="str">
        <f>IF(査定表!E1231=0,"",査定表!E1231)</f>
        <v/>
      </c>
      <c r="G1248" s="69" t="str">
        <f t="shared" si="191"/>
        <v/>
      </c>
      <c r="J1248" s="69" t="str">
        <f t="shared" si="192"/>
        <v/>
      </c>
      <c r="L1248" s="96"/>
    </row>
    <row r="1249" spans="2:12" hidden="1" x14ac:dyDescent="0.2">
      <c r="B1249" s="85" t="str">
        <f>+IF(査定表!A1232=0,"",査定表!A1232)</f>
        <v/>
      </c>
      <c r="C1249" s="69" t="str">
        <f t="shared" si="189"/>
        <v/>
      </c>
      <c r="D1249" s="70" t="str">
        <f t="shared" si="190"/>
        <v/>
      </c>
      <c r="E1249" s="70" t="str">
        <f t="shared" si="193"/>
        <v/>
      </c>
      <c r="F1249" s="258" t="str">
        <f>IF(査定表!E1232=0,"",査定表!E1232)</f>
        <v/>
      </c>
      <c r="G1249" s="69" t="str">
        <f t="shared" si="191"/>
        <v/>
      </c>
      <c r="J1249" s="69" t="str">
        <f t="shared" si="192"/>
        <v/>
      </c>
      <c r="L1249" s="96"/>
    </row>
    <row r="1250" spans="2:12" hidden="1" x14ac:dyDescent="0.2">
      <c r="B1250" s="85" t="str">
        <f>+IF(査定表!A1233=0,"",査定表!A1233)</f>
        <v/>
      </c>
      <c r="C1250" s="69" t="str">
        <f t="shared" si="189"/>
        <v/>
      </c>
      <c r="D1250" s="70" t="str">
        <f t="shared" si="190"/>
        <v/>
      </c>
      <c r="E1250" s="70" t="str">
        <f t="shared" si="193"/>
        <v/>
      </c>
      <c r="F1250" s="258" t="str">
        <f>IF(査定表!E1233=0,"",査定表!E1233)</f>
        <v/>
      </c>
      <c r="G1250" s="69" t="str">
        <f t="shared" si="191"/>
        <v/>
      </c>
      <c r="J1250" s="69" t="str">
        <f t="shared" si="192"/>
        <v/>
      </c>
      <c r="L1250" s="96"/>
    </row>
    <row r="1251" spans="2:12" hidden="1" x14ac:dyDescent="0.2">
      <c r="B1251" s="85" t="str">
        <f>+IF(査定表!A1234=0,"",査定表!A1234)</f>
        <v/>
      </c>
      <c r="C1251" s="69" t="str">
        <f t="shared" si="189"/>
        <v/>
      </c>
      <c r="D1251" s="70" t="str">
        <f t="shared" si="190"/>
        <v/>
      </c>
      <c r="E1251" s="70" t="str">
        <f t="shared" si="193"/>
        <v/>
      </c>
      <c r="F1251" s="258" t="str">
        <f>IF(査定表!E1234=0,"",査定表!E1234)</f>
        <v/>
      </c>
      <c r="G1251" s="69" t="str">
        <f t="shared" si="191"/>
        <v/>
      </c>
      <c r="J1251" s="69" t="str">
        <f t="shared" si="192"/>
        <v/>
      </c>
      <c r="L1251" s="96"/>
    </row>
    <row r="1252" spans="2:12" hidden="1" x14ac:dyDescent="0.2">
      <c r="B1252" s="85" t="str">
        <f>+IF(査定表!A1235=0,"",査定表!A1235)</f>
        <v/>
      </c>
      <c r="C1252" s="69" t="str">
        <f t="shared" si="189"/>
        <v/>
      </c>
      <c r="D1252" s="70" t="str">
        <f t="shared" si="190"/>
        <v/>
      </c>
      <c r="E1252" s="70" t="str">
        <f t="shared" si="193"/>
        <v/>
      </c>
      <c r="F1252" s="258" t="str">
        <f>IF(査定表!E1235=0,"",査定表!E1235)</f>
        <v/>
      </c>
      <c r="G1252" s="69" t="str">
        <f t="shared" si="191"/>
        <v/>
      </c>
      <c r="J1252" s="69" t="str">
        <f t="shared" si="192"/>
        <v/>
      </c>
      <c r="L1252" s="96"/>
    </row>
    <row r="1253" spans="2:12" hidden="1" x14ac:dyDescent="0.2">
      <c r="B1253" s="85" t="str">
        <f>+IF(査定表!A1236=0,"",査定表!A1236)</f>
        <v/>
      </c>
      <c r="C1253" s="69" t="str">
        <f t="shared" si="189"/>
        <v/>
      </c>
      <c r="D1253" s="70" t="str">
        <f t="shared" si="190"/>
        <v/>
      </c>
      <c r="E1253" s="70" t="str">
        <f t="shared" si="193"/>
        <v/>
      </c>
      <c r="F1253" s="258" t="str">
        <f>IF(査定表!E1236=0,"",査定表!E1236)</f>
        <v/>
      </c>
      <c r="G1253" s="69" t="str">
        <f t="shared" si="191"/>
        <v/>
      </c>
      <c r="J1253" s="69" t="str">
        <f t="shared" si="192"/>
        <v/>
      </c>
      <c r="L1253" s="96"/>
    </row>
    <row r="1254" spans="2:12" hidden="1" x14ac:dyDescent="0.2">
      <c r="B1254" s="85" t="str">
        <f>+IF(査定表!A1237=0,"",査定表!A1237)</f>
        <v/>
      </c>
      <c r="C1254" s="69" t="str">
        <f t="shared" si="189"/>
        <v/>
      </c>
      <c r="D1254" s="70" t="str">
        <f t="shared" si="190"/>
        <v/>
      </c>
      <c r="E1254" s="70" t="str">
        <f t="shared" si="193"/>
        <v/>
      </c>
      <c r="F1254" s="258" t="str">
        <f>IF(査定表!E1237=0,"",査定表!E1237)</f>
        <v/>
      </c>
      <c r="G1254" s="69" t="str">
        <f t="shared" si="191"/>
        <v/>
      </c>
      <c r="J1254" s="69" t="str">
        <f t="shared" si="192"/>
        <v/>
      </c>
      <c r="L1254" s="96"/>
    </row>
    <row r="1255" spans="2:12" hidden="1" x14ac:dyDescent="0.2">
      <c r="B1255" s="85" t="str">
        <f>+IF(査定表!A1238=0,"",査定表!A1238)</f>
        <v/>
      </c>
      <c r="C1255" s="69" t="str">
        <f t="shared" si="189"/>
        <v/>
      </c>
      <c r="D1255" s="70" t="str">
        <f t="shared" si="190"/>
        <v/>
      </c>
      <c r="E1255" s="70" t="str">
        <f t="shared" si="193"/>
        <v/>
      </c>
      <c r="F1255" s="258" t="str">
        <f>IF(査定表!E1238=0,"",査定表!E1238)</f>
        <v/>
      </c>
      <c r="G1255" s="69" t="str">
        <f t="shared" si="191"/>
        <v/>
      </c>
      <c r="J1255" s="69" t="str">
        <f t="shared" si="192"/>
        <v/>
      </c>
      <c r="L1255" s="96"/>
    </row>
    <row r="1256" spans="2:12" hidden="1" x14ac:dyDescent="0.2">
      <c r="B1256" s="85" t="str">
        <f>+IF(査定表!A1239=0,"",査定表!A1239)</f>
        <v/>
      </c>
      <c r="C1256" s="69" t="str">
        <f t="shared" si="189"/>
        <v/>
      </c>
      <c r="D1256" s="70" t="str">
        <f t="shared" si="190"/>
        <v/>
      </c>
      <c r="E1256" s="70" t="str">
        <f t="shared" si="193"/>
        <v/>
      </c>
      <c r="F1256" s="258" t="str">
        <f>IF(査定表!E1239=0,"",査定表!E1239)</f>
        <v/>
      </c>
      <c r="G1256" s="69" t="str">
        <f t="shared" si="191"/>
        <v/>
      </c>
      <c r="J1256" s="69" t="str">
        <f t="shared" si="192"/>
        <v/>
      </c>
      <c r="L1256" s="96"/>
    </row>
    <row r="1257" spans="2:12" hidden="1" x14ac:dyDescent="0.2">
      <c r="B1257" s="85" t="str">
        <f>+IF(査定表!A1240=0,"",査定表!A1240)</f>
        <v/>
      </c>
      <c r="C1257" s="69" t="str">
        <f t="shared" si="189"/>
        <v/>
      </c>
      <c r="D1257" s="70" t="str">
        <f t="shared" si="190"/>
        <v/>
      </c>
      <c r="E1257" s="70" t="str">
        <f t="shared" si="193"/>
        <v/>
      </c>
      <c r="F1257" s="258" t="str">
        <f>IF(査定表!E1240=0,"",査定表!E1240)</f>
        <v/>
      </c>
      <c r="G1257" s="69" t="str">
        <f t="shared" si="191"/>
        <v/>
      </c>
      <c r="J1257" s="69" t="str">
        <f t="shared" si="192"/>
        <v/>
      </c>
      <c r="L1257" s="96"/>
    </row>
    <row r="1258" spans="2:12" hidden="1" x14ac:dyDescent="0.2">
      <c r="B1258" s="85" t="str">
        <f>+IF(査定表!A1241=0,"",査定表!A1241)</f>
        <v/>
      </c>
      <c r="C1258" s="69" t="str">
        <f t="shared" si="189"/>
        <v/>
      </c>
      <c r="D1258" s="70" t="str">
        <f t="shared" si="190"/>
        <v/>
      </c>
      <c r="E1258" s="70" t="str">
        <f t="shared" si="193"/>
        <v/>
      </c>
      <c r="F1258" s="258" t="str">
        <f>IF(査定表!E1241=0,"",査定表!E1241)</f>
        <v/>
      </c>
      <c r="G1258" s="69" t="str">
        <f t="shared" si="191"/>
        <v/>
      </c>
      <c r="J1258" s="69" t="str">
        <f t="shared" si="192"/>
        <v/>
      </c>
      <c r="L1258" s="96"/>
    </row>
    <row r="1259" spans="2:12" hidden="1" x14ac:dyDescent="0.2">
      <c r="B1259" s="85" t="str">
        <f>+IF(査定表!A1242=0,"",査定表!A1242)</f>
        <v/>
      </c>
      <c r="C1259" s="69" t="str">
        <f t="shared" si="189"/>
        <v/>
      </c>
      <c r="D1259" s="70" t="str">
        <f t="shared" si="190"/>
        <v/>
      </c>
      <c r="E1259" s="70" t="str">
        <f t="shared" si="193"/>
        <v/>
      </c>
      <c r="F1259" s="258" t="str">
        <f>IF(査定表!E1242=0,"",査定表!E1242)</f>
        <v/>
      </c>
      <c r="G1259" s="69" t="str">
        <f t="shared" si="191"/>
        <v/>
      </c>
      <c r="J1259" s="69" t="str">
        <f t="shared" si="192"/>
        <v/>
      </c>
      <c r="L1259" s="96"/>
    </row>
    <row r="1260" spans="2:12" hidden="1" x14ac:dyDescent="0.2">
      <c r="B1260" s="85" t="str">
        <f>+IF(査定表!A1243=0,"",査定表!A1243)</f>
        <v/>
      </c>
      <c r="C1260" s="69" t="str">
        <f t="shared" si="189"/>
        <v/>
      </c>
      <c r="D1260" s="70" t="str">
        <f t="shared" si="190"/>
        <v/>
      </c>
      <c r="E1260" s="70" t="str">
        <f t="shared" si="193"/>
        <v/>
      </c>
      <c r="F1260" s="258" t="str">
        <f>IF(査定表!E1243=0,"",査定表!E1243)</f>
        <v/>
      </c>
      <c r="G1260" s="69" t="str">
        <f t="shared" si="191"/>
        <v/>
      </c>
      <c r="J1260" s="69" t="str">
        <f t="shared" si="192"/>
        <v/>
      </c>
      <c r="L1260" s="96"/>
    </row>
    <row r="1261" spans="2:12" hidden="1" x14ac:dyDescent="0.2">
      <c r="B1261" s="85" t="str">
        <f>+IF(査定表!A1244=0,"",査定表!A1244)</f>
        <v/>
      </c>
      <c r="C1261" s="69" t="str">
        <f t="shared" si="189"/>
        <v/>
      </c>
      <c r="D1261" s="70" t="str">
        <f t="shared" si="190"/>
        <v/>
      </c>
      <c r="E1261" s="70" t="str">
        <f t="shared" si="193"/>
        <v/>
      </c>
      <c r="F1261" s="258" t="str">
        <f>IF(査定表!E1244=0,"",査定表!E1244)</f>
        <v/>
      </c>
      <c r="G1261" s="69" t="str">
        <f t="shared" si="191"/>
        <v/>
      </c>
      <c r="J1261" s="69" t="str">
        <f t="shared" si="192"/>
        <v/>
      </c>
      <c r="L1261" s="96"/>
    </row>
    <row r="1262" spans="2:12" hidden="1" x14ac:dyDescent="0.2">
      <c r="B1262" s="85" t="str">
        <f>+IF(査定表!A1245=0,"",査定表!A1245)</f>
        <v/>
      </c>
      <c r="C1262" s="69" t="str">
        <f t="shared" si="189"/>
        <v/>
      </c>
      <c r="D1262" s="70" t="str">
        <f t="shared" si="190"/>
        <v/>
      </c>
      <c r="E1262" s="70" t="str">
        <f t="shared" si="193"/>
        <v/>
      </c>
      <c r="F1262" s="258" t="str">
        <f>IF(査定表!E1245=0,"",査定表!E1245)</f>
        <v/>
      </c>
      <c r="G1262" s="69" t="str">
        <f t="shared" si="191"/>
        <v/>
      </c>
      <c r="J1262" s="69" t="str">
        <f t="shared" si="192"/>
        <v/>
      </c>
      <c r="L1262" s="96"/>
    </row>
    <row r="1263" spans="2:12" hidden="1" x14ac:dyDescent="0.2">
      <c r="B1263" s="85" t="str">
        <f>+IF(査定表!A1246=0,"",査定表!A1246)</f>
        <v/>
      </c>
      <c r="C1263" s="69" t="str">
        <f t="shared" si="189"/>
        <v/>
      </c>
      <c r="D1263" s="70" t="str">
        <f t="shared" si="190"/>
        <v/>
      </c>
      <c r="E1263" s="70" t="str">
        <f t="shared" si="193"/>
        <v/>
      </c>
      <c r="F1263" s="258" t="str">
        <f>IF(査定表!E1246=0,"",査定表!E1246)</f>
        <v/>
      </c>
      <c r="G1263" s="69" t="str">
        <f t="shared" si="191"/>
        <v/>
      </c>
      <c r="J1263" s="69" t="str">
        <f t="shared" si="192"/>
        <v/>
      </c>
      <c r="L1263" s="96"/>
    </row>
    <row r="1264" spans="2:12" hidden="1" x14ac:dyDescent="0.2">
      <c r="B1264" s="85" t="str">
        <f>+IF(査定表!A1247=0,"",査定表!A1247)</f>
        <v/>
      </c>
      <c r="C1264" s="69" t="str">
        <f t="shared" si="189"/>
        <v/>
      </c>
      <c r="D1264" s="70" t="str">
        <f t="shared" si="190"/>
        <v/>
      </c>
      <c r="E1264" s="70" t="str">
        <f t="shared" si="193"/>
        <v/>
      </c>
      <c r="F1264" s="258" t="str">
        <f>IF(査定表!E1247=0,"",査定表!E1247)</f>
        <v/>
      </c>
      <c r="G1264" s="69" t="str">
        <f t="shared" si="191"/>
        <v/>
      </c>
      <c r="J1264" s="69" t="str">
        <f t="shared" si="192"/>
        <v/>
      </c>
      <c r="L1264" s="96"/>
    </row>
    <row r="1265" spans="2:12" hidden="1" x14ac:dyDescent="0.2">
      <c r="B1265" s="85" t="str">
        <f>+IF(査定表!A1248=0,"",査定表!A1248)</f>
        <v/>
      </c>
      <c r="C1265" s="69" t="str">
        <f t="shared" si="189"/>
        <v/>
      </c>
      <c r="D1265" s="70" t="str">
        <f t="shared" si="190"/>
        <v/>
      </c>
      <c r="E1265" s="70" t="str">
        <f t="shared" si="193"/>
        <v/>
      </c>
      <c r="F1265" s="258" t="str">
        <f>IF(査定表!E1248=0,"",査定表!E1248)</f>
        <v/>
      </c>
      <c r="G1265" s="69" t="str">
        <f t="shared" si="191"/>
        <v/>
      </c>
      <c r="J1265" s="69" t="str">
        <f t="shared" si="192"/>
        <v/>
      </c>
      <c r="L1265" s="96"/>
    </row>
    <row r="1266" spans="2:12" hidden="1" x14ac:dyDescent="0.2">
      <c r="B1266" s="85" t="str">
        <f>+IF(査定表!A1249=0,"",査定表!A1249)</f>
        <v/>
      </c>
      <c r="C1266" s="69" t="str">
        <f t="shared" si="189"/>
        <v/>
      </c>
      <c r="D1266" s="70" t="str">
        <f t="shared" si="190"/>
        <v/>
      </c>
      <c r="E1266" s="70" t="str">
        <f t="shared" si="193"/>
        <v/>
      </c>
      <c r="F1266" s="258" t="str">
        <f>IF(査定表!E1249=0,"",査定表!E1249)</f>
        <v/>
      </c>
      <c r="G1266" s="69" t="str">
        <f t="shared" si="191"/>
        <v/>
      </c>
      <c r="J1266" s="69" t="str">
        <f t="shared" si="192"/>
        <v/>
      </c>
      <c r="L1266" s="96"/>
    </row>
    <row r="1267" spans="2:12" hidden="1" x14ac:dyDescent="0.2">
      <c r="B1267" s="85" t="str">
        <f>+IF(査定表!A1250=0,"",査定表!A1250)</f>
        <v/>
      </c>
      <c r="C1267" s="69" t="str">
        <f t="shared" si="189"/>
        <v/>
      </c>
      <c r="D1267" s="70" t="str">
        <f t="shared" si="190"/>
        <v/>
      </c>
      <c r="E1267" s="70" t="str">
        <f t="shared" si="193"/>
        <v/>
      </c>
      <c r="F1267" s="258" t="str">
        <f>IF(査定表!E1250=0,"",査定表!E1250)</f>
        <v/>
      </c>
      <c r="G1267" s="69" t="str">
        <f t="shared" si="191"/>
        <v/>
      </c>
      <c r="J1267" s="69" t="str">
        <f t="shared" si="192"/>
        <v/>
      </c>
      <c r="L1267" s="96"/>
    </row>
    <row r="1268" spans="2:12" hidden="1" x14ac:dyDescent="0.2">
      <c r="B1268" s="85" t="str">
        <f>+IF(査定表!A1251=0,"",査定表!A1251)</f>
        <v/>
      </c>
      <c r="C1268" s="69" t="str">
        <f t="shared" si="189"/>
        <v/>
      </c>
      <c r="D1268" s="70" t="str">
        <f t="shared" si="190"/>
        <v/>
      </c>
      <c r="E1268" s="70" t="str">
        <f t="shared" si="193"/>
        <v/>
      </c>
      <c r="F1268" s="258" t="str">
        <f>IF(査定表!E1251=0,"",査定表!E1251)</f>
        <v/>
      </c>
      <c r="G1268" s="69" t="str">
        <f t="shared" si="191"/>
        <v/>
      </c>
      <c r="J1268" s="69" t="str">
        <f t="shared" si="192"/>
        <v/>
      </c>
      <c r="L1268" s="96"/>
    </row>
    <row r="1269" spans="2:12" hidden="1" x14ac:dyDescent="0.2">
      <c r="B1269" s="85" t="str">
        <f>+IF(査定表!A1252=0,"",査定表!A1252)</f>
        <v/>
      </c>
      <c r="C1269" s="69" t="str">
        <f t="shared" si="189"/>
        <v/>
      </c>
      <c r="D1269" s="70" t="str">
        <f t="shared" si="190"/>
        <v/>
      </c>
      <c r="E1269" s="70" t="str">
        <f t="shared" si="193"/>
        <v/>
      </c>
      <c r="F1269" s="258" t="str">
        <f>IF(査定表!E1252=0,"",査定表!E1252)</f>
        <v/>
      </c>
      <c r="G1269" s="69" t="str">
        <f t="shared" si="191"/>
        <v/>
      </c>
      <c r="J1269" s="69" t="str">
        <f t="shared" si="192"/>
        <v/>
      </c>
      <c r="L1269" s="96"/>
    </row>
    <row r="1270" spans="2:12" hidden="1" x14ac:dyDescent="0.2">
      <c r="B1270" s="85" t="str">
        <f>+IF(査定表!A1253=0,"",査定表!A1253)</f>
        <v/>
      </c>
      <c r="C1270" s="69" t="str">
        <f t="shared" si="189"/>
        <v/>
      </c>
      <c r="D1270" s="70" t="str">
        <f t="shared" si="190"/>
        <v/>
      </c>
      <c r="E1270" s="70" t="str">
        <f t="shared" si="193"/>
        <v/>
      </c>
      <c r="F1270" s="258" t="str">
        <f>IF(査定表!E1253=0,"",査定表!E1253)</f>
        <v/>
      </c>
      <c r="G1270" s="69" t="str">
        <f t="shared" si="191"/>
        <v/>
      </c>
      <c r="J1270" s="69" t="str">
        <f t="shared" si="192"/>
        <v/>
      </c>
      <c r="L1270" s="96"/>
    </row>
    <row r="1271" spans="2:12" hidden="1" x14ac:dyDescent="0.2">
      <c r="B1271" s="85" t="str">
        <f>+IF(査定表!A1254=0,"",査定表!A1254)</f>
        <v/>
      </c>
      <c r="C1271" s="69" t="str">
        <f t="shared" si="189"/>
        <v/>
      </c>
      <c r="D1271" s="70" t="str">
        <f t="shared" si="190"/>
        <v/>
      </c>
      <c r="E1271" s="70" t="str">
        <f t="shared" si="193"/>
        <v/>
      </c>
      <c r="F1271" s="258" t="str">
        <f>IF(査定表!E1254=0,"",査定表!E1254)</f>
        <v/>
      </c>
      <c r="G1271" s="69" t="str">
        <f t="shared" si="191"/>
        <v/>
      </c>
      <c r="J1271" s="69" t="str">
        <f t="shared" si="192"/>
        <v/>
      </c>
      <c r="L1271" s="96"/>
    </row>
    <row r="1272" spans="2:12" hidden="1" x14ac:dyDescent="0.2">
      <c r="B1272" s="85" t="str">
        <f>+IF(査定表!A1255=0,"",査定表!A1255)</f>
        <v/>
      </c>
      <c r="C1272" s="69" t="str">
        <f t="shared" si="189"/>
        <v/>
      </c>
      <c r="D1272" s="70" t="str">
        <f t="shared" si="190"/>
        <v/>
      </c>
      <c r="E1272" s="70" t="str">
        <f t="shared" si="193"/>
        <v/>
      </c>
      <c r="F1272" s="258" t="str">
        <f>IF(査定表!E1255=0,"",査定表!E1255)</f>
        <v/>
      </c>
      <c r="G1272" s="69" t="str">
        <f t="shared" si="191"/>
        <v/>
      </c>
      <c r="J1272" s="69" t="str">
        <f t="shared" si="192"/>
        <v/>
      </c>
      <c r="L1272" s="96"/>
    </row>
    <row r="1273" spans="2:12" hidden="1" x14ac:dyDescent="0.2">
      <c r="B1273" s="85" t="str">
        <f>+IF(査定表!A1256=0,"",査定表!A1256)</f>
        <v/>
      </c>
      <c r="C1273" s="69" t="str">
        <f t="shared" si="189"/>
        <v/>
      </c>
      <c r="D1273" s="70" t="str">
        <f t="shared" si="190"/>
        <v/>
      </c>
      <c r="E1273" s="70" t="str">
        <f t="shared" si="193"/>
        <v/>
      </c>
      <c r="F1273" s="258" t="str">
        <f>IF(査定表!E1256=0,"",査定表!E1256)</f>
        <v/>
      </c>
      <c r="G1273" s="69" t="str">
        <f t="shared" si="191"/>
        <v/>
      </c>
      <c r="J1273" s="69" t="str">
        <f t="shared" si="192"/>
        <v/>
      </c>
      <c r="L1273" s="96"/>
    </row>
    <row r="1274" spans="2:12" hidden="1" x14ac:dyDescent="0.2">
      <c r="B1274" s="85" t="str">
        <f>+IF(査定表!A1257=0,"",査定表!A1257)</f>
        <v/>
      </c>
      <c r="C1274" s="69" t="str">
        <f t="shared" si="189"/>
        <v/>
      </c>
      <c r="D1274" s="70" t="str">
        <f t="shared" si="190"/>
        <v/>
      </c>
      <c r="E1274" s="70" t="str">
        <f t="shared" si="193"/>
        <v/>
      </c>
      <c r="F1274" s="258" t="str">
        <f>IF(査定表!E1257=0,"",査定表!E1257)</f>
        <v/>
      </c>
      <c r="G1274" s="69" t="str">
        <f t="shared" si="191"/>
        <v/>
      </c>
      <c r="J1274" s="69" t="str">
        <f t="shared" si="192"/>
        <v/>
      </c>
      <c r="L1274" s="96"/>
    </row>
    <row r="1275" spans="2:12" hidden="1" x14ac:dyDescent="0.2">
      <c r="B1275" s="85" t="str">
        <f>+IF(査定表!A1258=0,"",査定表!A1258)</f>
        <v/>
      </c>
      <c r="C1275" s="69" t="str">
        <f t="shared" si="189"/>
        <v/>
      </c>
      <c r="D1275" s="70" t="str">
        <f t="shared" si="190"/>
        <v/>
      </c>
      <c r="E1275" s="70" t="str">
        <f t="shared" si="193"/>
        <v/>
      </c>
      <c r="F1275" s="258" t="str">
        <f>IF(査定表!E1258=0,"",査定表!E1258)</f>
        <v/>
      </c>
      <c r="G1275" s="69" t="str">
        <f t="shared" si="191"/>
        <v/>
      </c>
      <c r="J1275" s="69" t="str">
        <f t="shared" si="192"/>
        <v/>
      </c>
      <c r="L1275" s="96"/>
    </row>
    <row r="1276" spans="2:12" hidden="1" x14ac:dyDescent="0.2">
      <c r="B1276" s="85" t="str">
        <f>+IF(査定表!A1259=0,"",査定表!A1259)</f>
        <v/>
      </c>
      <c r="C1276" s="69" t="str">
        <f t="shared" si="189"/>
        <v/>
      </c>
      <c r="D1276" s="70" t="str">
        <f t="shared" si="190"/>
        <v/>
      </c>
      <c r="E1276" s="70" t="str">
        <f t="shared" si="193"/>
        <v/>
      </c>
      <c r="F1276" s="258" t="str">
        <f>IF(査定表!E1259=0,"",査定表!E1259)</f>
        <v/>
      </c>
      <c r="G1276" s="69" t="str">
        <f t="shared" si="191"/>
        <v/>
      </c>
      <c r="J1276" s="69" t="str">
        <f t="shared" si="192"/>
        <v/>
      </c>
      <c r="L1276" s="96"/>
    </row>
    <row r="1277" spans="2:12" hidden="1" x14ac:dyDescent="0.2">
      <c r="B1277" s="85" t="str">
        <f>+IF(査定表!A1260=0,"",査定表!A1260)</f>
        <v/>
      </c>
      <c r="C1277" s="69" t="str">
        <f t="shared" si="189"/>
        <v/>
      </c>
      <c r="D1277" s="70" t="str">
        <f t="shared" si="190"/>
        <v/>
      </c>
      <c r="E1277" s="70" t="str">
        <f t="shared" si="193"/>
        <v/>
      </c>
      <c r="F1277" s="258" t="str">
        <f>IF(査定表!E1260=0,"",査定表!E1260)</f>
        <v/>
      </c>
      <c r="G1277" s="69" t="str">
        <f t="shared" si="191"/>
        <v/>
      </c>
      <c r="J1277" s="69" t="str">
        <f t="shared" si="192"/>
        <v/>
      </c>
      <c r="L1277" s="96"/>
    </row>
    <row r="1278" spans="2:12" hidden="1" x14ac:dyDescent="0.2">
      <c r="B1278" s="85" t="str">
        <f>+IF(査定表!A1261=0,"",査定表!A1261)</f>
        <v/>
      </c>
      <c r="C1278" s="69" t="str">
        <f t="shared" si="189"/>
        <v/>
      </c>
      <c r="D1278" s="70" t="str">
        <f t="shared" si="190"/>
        <v/>
      </c>
      <c r="E1278" s="70" t="str">
        <f t="shared" si="193"/>
        <v/>
      </c>
      <c r="F1278" s="258" t="str">
        <f>IF(査定表!E1261=0,"",査定表!E1261)</f>
        <v/>
      </c>
      <c r="G1278" s="69" t="str">
        <f t="shared" si="191"/>
        <v/>
      </c>
      <c r="J1278" s="69" t="str">
        <f t="shared" si="192"/>
        <v/>
      </c>
      <c r="L1278" s="96"/>
    </row>
    <row r="1279" spans="2:12" hidden="1" x14ac:dyDescent="0.2">
      <c r="B1279" s="85" t="str">
        <f>+IF(査定表!A1266=0,"",査定表!A1266)</f>
        <v/>
      </c>
      <c r="C1279" s="69" t="str">
        <f t="shared" si="189"/>
        <v/>
      </c>
      <c r="D1279" s="70" t="str">
        <f t="shared" si="190"/>
        <v/>
      </c>
      <c r="E1279" s="70" t="str">
        <f t="shared" si="193"/>
        <v/>
      </c>
      <c r="F1279" s="258" t="str">
        <f>IF(査定表!E1262=0,"",査定表!E1262)</f>
        <v/>
      </c>
      <c r="G1279" s="69" t="str">
        <f t="shared" si="191"/>
        <v/>
      </c>
      <c r="J1279" s="69" t="str">
        <f t="shared" si="192"/>
        <v/>
      </c>
      <c r="L1279" s="96"/>
    </row>
    <row r="1280" spans="2:12" hidden="1" x14ac:dyDescent="0.2">
      <c r="B1280" s="85" t="str">
        <f>+IF(査定表!A1267=0,"",査定表!A1267)</f>
        <v/>
      </c>
      <c r="C1280" s="69" t="str">
        <f t="shared" si="189"/>
        <v/>
      </c>
      <c r="D1280" s="70" t="str">
        <f t="shared" si="190"/>
        <v/>
      </c>
      <c r="E1280" s="70" t="str">
        <f t="shared" si="193"/>
        <v/>
      </c>
      <c r="F1280" s="258" t="str">
        <f>IF(査定表!E1263=0,"",査定表!E1263)</f>
        <v/>
      </c>
      <c r="G1280" s="69" t="str">
        <f t="shared" si="191"/>
        <v/>
      </c>
      <c r="J1280" s="69" t="str">
        <f t="shared" si="192"/>
        <v/>
      </c>
      <c r="L1280" s="96"/>
    </row>
    <row r="1281" spans="2:12" hidden="1" x14ac:dyDescent="0.2">
      <c r="B1281" s="84" t="s">
        <v>85</v>
      </c>
      <c r="C1281" s="69" t="str">
        <f t="shared" si="189"/>
        <v/>
      </c>
      <c r="D1281" s="70" t="str">
        <f t="shared" si="190"/>
        <v/>
      </c>
      <c r="E1281" s="70"/>
      <c r="F1281" s="259">
        <f>SUM(F1245:F1280)</f>
        <v>0</v>
      </c>
      <c r="G1281" s="69"/>
      <c r="J1281" s="69"/>
      <c r="L1281" s="96"/>
    </row>
    <row r="1282" spans="2:12" hidden="1" x14ac:dyDescent="0.2">
      <c r="B1282" s="83" t="s">
        <v>83</v>
      </c>
      <c r="C1282" s="69"/>
      <c r="D1282" s="70" t="str">
        <f t="shared" si="190"/>
        <v>1</v>
      </c>
      <c r="E1282" s="70" t="str">
        <f>IF(F1282="","","式")</f>
        <v>式</v>
      </c>
      <c r="F1282" s="258">
        <f>INT(F1281*入力表!$D$1953)</f>
        <v>0</v>
      </c>
      <c r="G1282" s="69"/>
      <c r="J1282" s="69"/>
      <c r="L1282" s="96"/>
    </row>
    <row r="1283" spans="2:12" hidden="1" x14ac:dyDescent="0.2">
      <c r="B1283" s="83" t="s">
        <v>18</v>
      </c>
      <c r="C1283" s="69" t="str">
        <f t="shared" ref="C1283" si="194">IF(D1283="","","図面・仕様書どおり")</f>
        <v/>
      </c>
      <c r="D1283" s="70" t="str">
        <f t="shared" si="190"/>
        <v/>
      </c>
      <c r="E1283" s="70"/>
      <c r="F1283" s="258">
        <f>+SUM(F1281:F1282)</f>
        <v>0</v>
      </c>
      <c r="G1283" s="69"/>
      <c r="J1283" s="69"/>
      <c r="L1283" s="96"/>
    </row>
    <row r="1284" spans="2:12" hidden="1" x14ac:dyDescent="0.2">
      <c r="B1284" s="83"/>
      <c r="C1284" s="69"/>
      <c r="D1284" s="70"/>
      <c r="E1284" s="70"/>
      <c r="F1284" s="258"/>
      <c r="G1284" s="69"/>
      <c r="J1284" s="69"/>
      <c r="L1284" s="96"/>
    </row>
    <row r="1285" spans="2:12" hidden="1" x14ac:dyDescent="0.2">
      <c r="B1285" s="83"/>
      <c r="C1285" s="69"/>
      <c r="D1285" s="70"/>
      <c r="E1285" s="70"/>
      <c r="F1285" s="258"/>
      <c r="G1285" s="69"/>
      <c r="J1285" s="69"/>
      <c r="L1285" s="96"/>
    </row>
    <row r="1286" spans="2:12" hidden="1" x14ac:dyDescent="0.2">
      <c r="B1286" s="85" t="str">
        <f>+IF(査定表!A1269=0,"",査定表!A1269)</f>
        <v/>
      </c>
      <c r="C1286" s="69" t="str">
        <f t="shared" ref="C1286:C1323" si="195">IF(D1286="","","図面・仕様書どおり")</f>
        <v/>
      </c>
      <c r="D1286" s="70" t="str">
        <f t="shared" ref="D1286:D1325" si="196">IF(E1286="","","1")</f>
        <v/>
      </c>
      <c r="E1286" s="70" t="str">
        <f>IF(F1286="","","式")</f>
        <v/>
      </c>
      <c r="F1286" s="258" t="str">
        <f>IF(査定表!E1269=0,"",査定表!E1269)</f>
        <v/>
      </c>
      <c r="G1286" s="69" t="str">
        <f t="shared" ref="G1286:G1322" si="197">IF(C1286="","","諸経費共")</f>
        <v/>
      </c>
      <c r="J1286" s="69" t="str">
        <f t="shared" ref="J1286:J1322" si="198">IF(F1286="","","諸経費共")</f>
        <v/>
      </c>
      <c r="L1286" s="96"/>
    </row>
    <row r="1287" spans="2:12" hidden="1" x14ac:dyDescent="0.2">
      <c r="B1287" s="85" t="str">
        <f>+IF(査定表!A1270=0,"",査定表!A1270)</f>
        <v/>
      </c>
      <c r="C1287" s="69" t="str">
        <f t="shared" si="195"/>
        <v/>
      </c>
      <c r="D1287" s="70" t="str">
        <f t="shared" si="196"/>
        <v/>
      </c>
      <c r="E1287" s="70" t="str">
        <f t="shared" ref="E1287:E1322" si="199">IF(F1287="","","式")</f>
        <v/>
      </c>
      <c r="F1287" s="258" t="str">
        <f>IF(査定表!E1270=0,"",査定表!E1270)</f>
        <v/>
      </c>
      <c r="G1287" s="69" t="str">
        <f t="shared" si="197"/>
        <v/>
      </c>
      <c r="J1287" s="69" t="str">
        <f t="shared" si="198"/>
        <v/>
      </c>
      <c r="L1287" s="96"/>
    </row>
    <row r="1288" spans="2:12" hidden="1" x14ac:dyDescent="0.2">
      <c r="B1288" s="85" t="str">
        <f>+IF(査定表!A1271=0,"",査定表!A1271)</f>
        <v/>
      </c>
      <c r="C1288" s="69" t="str">
        <f t="shared" si="195"/>
        <v/>
      </c>
      <c r="D1288" s="70" t="str">
        <f t="shared" si="196"/>
        <v/>
      </c>
      <c r="E1288" s="70" t="str">
        <f t="shared" si="199"/>
        <v/>
      </c>
      <c r="F1288" s="258" t="str">
        <f>IF(査定表!E1271=0,"",査定表!E1271)</f>
        <v/>
      </c>
      <c r="G1288" s="69" t="str">
        <f t="shared" si="197"/>
        <v/>
      </c>
      <c r="J1288" s="69" t="str">
        <f t="shared" si="198"/>
        <v/>
      </c>
      <c r="L1288" s="96"/>
    </row>
    <row r="1289" spans="2:12" hidden="1" x14ac:dyDescent="0.2">
      <c r="B1289" s="85" t="str">
        <f>+IF(査定表!A1272=0,"",査定表!A1272)</f>
        <v/>
      </c>
      <c r="C1289" s="69" t="str">
        <f t="shared" si="195"/>
        <v/>
      </c>
      <c r="D1289" s="70" t="str">
        <f t="shared" si="196"/>
        <v/>
      </c>
      <c r="E1289" s="70" t="str">
        <f t="shared" si="199"/>
        <v/>
      </c>
      <c r="F1289" s="258" t="str">
        <f>IF(査定表!E1272=0,"",査定表!E1272)</f>
        <v/>
      </c>
      <c r="G1289" s="69" t="str">
        <f t="shared" si="197"/>
        <v/>
      </c>
      <c r="J1289" s="69" t="str">
        <f t="shared" si="198"/>
        <v/>
      </c>
      <c r="L1289" s="96"/>
    </row>
    <row r="1290" spans="2:12" hidden="1" x14ac:dyDescent="0.2">
      <c r="B1290" s="85" t="str">
        <f>+IF(査定表!A1273=0,"",査定表!A1273)</f>
        <v/>
      </c>
      <c r="C1290" s="69" t="str">
        <f t="shared" si="195"/>
        <v/>
      </c>
      <c r="D1290" s="70" t="str">
        <f t="shared" si="196"/>
        <v/>
      </c>
      <c r="E1290" s="70" t="str">
        <f t="shared" si="199"/>
        <v/>
      </c>
      <c r="F1290" s="258" t="str">
        <f>IF(査定表!E1273=0,"",査定表!E1273)</f>
        <v/>
      </c>
      <c r="G1290" s="69" t="str">
        <f t="shared" si="197"/>
        <v/>
      </c>
      <c r="J1290" s="69" t="str">
        <f t="shared" si="198"/>
        <v/>
      </c>
      <c r="L1290" s="96"/>
    </row>
    <row r="1291" spans="2:12" hidden="1" x14ac:dyDescent="0.2">
      <c r="B1291" s="85" t="str">
        <f>+IF(査定表!A1274=0,"",査定表!A1274)</f>
        <v/>
      </c>
      <c r="C1291" s="69" t="str">
        <f t="shared" si="195"/>
        <v/>
      </c>
      <c r="D1291" s="70" t="str">
        <f t="shared" si="196"/>
        <v/>
      </c>
      <c r="E1291" s="70" t="str">
        <f t="shared" si="199"/>
        <v/>
      </c>
      <c r="F1291" s="258" t="str">
        <f>IF(査定表!E1274=0,"",査定表!E1274)</f>
        <v/>
      </c>
      <c r="G1291" s="69" t="str">
        <f t="shared" si="197"/>
        <v/>
      </c>
      <c r="J1291" s="69" t="str">
        <f t="shared" si="198"/>
        <v/>
      </c>
      <c r="L1291" s="96"/>
    </row>
    <row r="1292" spans="2:12" hidden="1" x14ac:dyDescent="0.2">
      <c r="B1292" s="85" t="str">
        <f>+IF(査定表!A1275=0,"",査定表!A1275)</f>
        <v/>
      </c>
      <c r="C1292" s="69" t="str">
        <f t="shared" si="195"/>
        <v/>
      </c>
      <c r="D1292" s="70" t="str">
        <f t="shared" si="196"/>
        <v/>
      </c>
      <c r="E1292" s="70" t="str">
        <f t="shared" si="199"/>
        <v/>
      </c>
      <c r="F1292" s="258" t="str">
        <f>IF(査定表!E1275=0,"",査定表!E1275)</f>
        <v/>
      </c>
      <c r="G1292" s="69" t="str">
        <f t="shared" si="197"/>
        <v/>
      </c>
      <c r="J1292" s="69" t="str">
        <f t="shared" si="198"/>
        <v/>
      </c>
      <c r="L1292" s="96"/>
    </row>
    <row r="1293" spans="2:12" hidden="1" x14ac:dyDescent="0.2">
      <c r="B1293" s="85" t="str">
        <f>+IF(査定表!A1276=0,"",査定表!A1276)</f>
        <v/>
      </c>
      <c r="C1293" s="69" t="str">
        <f t="shared" si="195"/>
        <v/>
      </c>
      <c r="D1293" s="70" t="str">
        <f t="shared" si="196"/>
        <v/>
      </c>
      <c r="E1293" s="70" t="str">
        <f t="shared" si="199"/>
        <v/>
      </c>
      <c r="F1293" s="258" t="str">
        <f>IF(査定表!E1276=0,"",査定表!E1276)</f>
        <v/>
      </c>
      <c r="G1293" s="69" t="str">
        <f t="shared" si="197"/>
        <v/>
      </c>
      <c r="J1293" s="69" t="str">
        <f t="shared" si="198"/>
        <v/>
      </c>
      <c r="L1293" s="96"/>
    </row>
    <row r="1294" spans="2:12" hidden="1" x14ac:dyDescent="0.2">
      <c r="B1294" s="85" t="str">
        <f>+IF(査定表!A1277=0,"",査定表!A1277)</f>
        <v/>
      </c>
      <c r="C1294" s="69" t="str">
        <f t="shared" si="195"/>
        <v/>
      </c>
      <c r="D1294" s="70" t="str">
        <f t="shared" si="196"/>
        <v/>
      </c>
      <c r="E1294" s="70" t="str">
        <f t="shared" si="199"/>
        <v/>
      </c>
      <c r="F1294" s="258" t="str">
        <f>IF(査定表!E1277=0,"",査定表!E1277)</f>
        <v/>
      </c>
      <c r="G1294" s="69" t="str">
        <f t="shared" si="197"/>
        <v/>
      </c>
      <c r="J1294" s="69" t="str">
        <f t="shared" si="198"/>
        <v/>
      </c>
      <c r="L1294" s="96"/>
    </row>
    <row r="1295" spans="2:12" hidden="1" x14ac:dyDescent="0.2">
      <c r="B1295" s="85" t="str">
        <f>+IF(査定表!A1278=0,"",査定表!A1278)</f>
        <v/>
      </c>
      <c r="C1295" s="69" t="str">
        <f t="shared" si="195"/>
        <v/>
      </c>
      <c r="D1295" s="70" t="str">
        <f t="shared" si="196"/>
        <v/>
      </c>
      <c r="E1295" s="70" t="str">
        <f t="shared" si="199"/>
        <v/>
      </c>
      <c r="F1295" s="258" t="str">
        <f>IF(査定表!E1278=0,"",査定表!E1278)</f>
        <v/>
      </c>
      <c r="G1295" s="69" t="str">
        <f t="shared" si="197"/>
        <v/>
      </c>
      <c r="J1295" s="69" t="str">
        <f t="shared" si="198"/>
        <v/>
      </c>
      <c r="L1295" s="96"/>
    </row>
    <row r="1296" spans="2:12" hidden="1" x14ac:dyDescent="0.2">
      <c r="B1296" s="85" t="str">
        <f>+IF(査定表!A1279=0,"",査定表!A1279)</f>
        <v/>
      </c>
      <c r="C1296" s="69" t="str">
        <f t="shared" si="195"/>
        <v/>
      </c>
      <c r="D1296" s="70" t="str">
        <f t="shared" si="196"/>
        <v/>
      </c>
      <c r="E1296" s="70" t="str">
        <f t="shared" si="199"/>
        <v/>
      </c>
      <c r="F1296" s="258" t="str">
        <f>IF(査定表!E1279=0,"",査定表!E1279)</f>
        <v/>
      </c>
      <c r="G1296" s="69" t="str">
        <f t="shared" si="197"/>
        <v/>
      </c>
      <c r="J1296" s="69" t="str">
        <f t="shared" si="198"/>
        <v/>
      </c>
      <c r="L1296" s="96"/>
    </row>
    <row r="1297" spans="2:12" hidden="1" x14ac:dyDescent="0.2">
      <c r="B1297" s="85" t="str">
        <f>+IF(査定表!A1280=0,"",査定表!A1280)</f>
        <v/>
      </c>
      <c r="C1297" s="69" t="str">
        <f t="shared" si="195"/>
        <v/>
      </c>
      <c r="D1297" s="70" t="str">
        <f t="shared" si="196"/>
        <v/>
      </c>
      <c r="E1297" s="70" t="str">
        <f t="shared" si="199"/>
        <v/>
      </c>
      <c r="F1297" s="258" t="str">
        <f>IF(査定表!E1280=0,"",査定表!E1280)</f>
        <v/>
      </c>
      <c r="G1297" s="69" t="str">
        <f t="shared" si="197"/>
        <v/>
      </c>
      <c r="J1297" s="69" t="str">
        <f t="shared" si="198"/>
        <v/>
      </c>
      <c r="L1297" s="96"/>
    </row>
    <row r="1298" spans="2:12" hidden="1" x14ac:dyDescent="0.2">
      <c r="B1298" s="85" t="str">
        <f>+IF(査定表!A1281=0,"",査定表!A1281)</f>
        <v/>
      </c>
      <c r="C1298" s="69" t="str">
        <f t="shared" si="195"/>
        <v/>
      </c>
      <c r="D1298" s="70" t="str">
        <f t="shared" si="196"/>
        <v/>
      </c>
      <c r="E1298" s="70" t="str">
        <f t="shared" si="199"/>
        <v/>
      </c>
      <c r="F1298" s="258" t="str">
        <f>IF(査定表!E1281=0,"",査定表!E1281)</f>
        <v/>
      </c>
      <c r="G1298" s="69" t="str">
        <f t="shared" si="197"/>
        <v/>
      </c>
      <c r="J1298" s="69" t="str">
        <f t="shared" si="198"/>
        <v/>
      </c>
      <c r="L1298" s="96"/>
    </row>
    <row r="1299" spans="2:12" hidden="1" x14ac:dyDescent="0.2">
      <c r="B1299" s="85" t="str">
        <f>+IF(査定表!A1282=0,"",査定表!A1282)</f>
        <v/>
      </c>
      <c r="C1299" s="69" t="str">
        <f t="shared" si="195"/>
        <v/>
      </c>
      <c r="D1299" s="70" t="str">
        <f t="shared" si="196"/>
        <v/>
      </c>
      <c r="E1299" s="70" t="str">
        <f t="shared" si="199"/>
        <v/>
      </c>
      <c r="F1299" s="258" t="str">
        <f>IF(査定表!E1282=0,"",査定表!E1282)</f>
        <v/>
      </c>
      <c r="G1299" s="69" t="str">
        <f t="shared" si="197"/>
        <v/>
      </c>
      <c r="J1299" s="69" t="str">
        <f t="shared" si="198"/>
        <v/>
      </c>
      <c r="L1299" s="96"/>
    </row>
    <row r="1300" spans="2:12" hidden="1" x14ac:dyDescent="0.2">
      <c r="B1300" s="85" t="str">
        <f>+IF(査定表!A1283=0,"",査定表!A1283)</f>
        <v/>
      </c>
      <c r="C1300" s="69" t="str">
        <f t="shared" si="195"/>
        <v/>
      </c>
      <c r="D1300" s="70" t="str">
        <f t="shared" si="196"/>
        <v/>
      </c>
      <c r="E1300" s="70" t="str">
        <f t="shared" si="199"/>
        <v/>
      </c>
      <c r="F1300" s="258" t="str">
        <f>IF(査定表!E1283=0,"",査定表!E1283)</f>
        <v/>
      </c>
      <c r="G1300" s="69" t="str">
        <f t="shared" si="197"/>
        <v/>
      </c>
      <c r="J1300" s="69" t="str">
        <f t="shared" si="198"/>
        <v/>
      </c>
      <c r="L1300" s="96"/>
    </row>
    <row r="1301" spans="2:12" hidden="1" x14ac:dyDescent="0.2">
      <c r="B1301" s="85" t="str">
        <f>+IF(査定表!A1284=0,"",査定表!A1284)</f>
        <v/>
      </c>
      <c r="C1301" s="69" t="str">
        <f t="shared" si="195"/>
        <v/>
      </c>
      <c r="D1301" s="70" t="str">
        <f t="shared" si="196"/>
        <v/>
      </c>
      <c r="E1301" s="70" t="str">
        <f t="shared" si="199"/>
        <v/>
      </c>
      <c r="F1301" s="258" t="str">
        <f>IF(査定表!E1284=0,"",査定表!E1284)</f>
        <v/>
      </c>
      <c r="G1301" s="69" t="str">
        <f t="shared" si="197"/>
        <v/>
      </c>
      <c r="J1301" s="69" t="str">
        <f t="shared" si="198"/>
        <v/>
      </c>
      <c r="L1301" s="96"/>
    </row>
    <row r="1302" spans="2:12" hidden="1" x14ac:dyDescent="0.2">
      <c r="B1302" s="85" t="str">
        <f>+IF(査定表!A1285=0,"",査定表!A1285)</f>
        <v/>
      </c>
      <c r="C1302" s="69" t="str">
        <f t="shared" si="195"/>
        <v/>
      </c>
      <c r="D1302" s="70" t="str">
        <f t="shared" si="196"/>
        <v/>
      </c>
      <c r="E1302" s="70" t="str">
        <f t="shared" si="199"/>
        <v/>
      </c>
      <c r="F1302" s="258" t="str">
        <f>IF(査定表!E1285=0,"",査定表!E1285)</f>
        <v/>
      </c>
      <c r="G1302" s="69" t="str">
        <f t="shared" si="197"/>
        <v/>
      </c>
      <c r="J1302" s="69" t="str">
        <f t="shared" si="198"/>
        <v/>
      </c>
      <c r="L1302" s="96"/>
    </row>
    <row r="1303" spans="2:12" hidden="1" x14ac:dyDescent="0.2">
      <c r="B1303" s="85" t="str">
        <f>+IF(査定表!A1286=0,"",査定表!A1286)</f>
        <v/>
      </c>
      <c r="C1303" s="69" t="str">
        <f t="shared" si="195"/>
        <v/>
      </c>
      <c r="D1303" s="70" t="str">
        <f t="shared" si="196"/>
        <v/>
      </c>
      <c r="E1303" s="70" t="str">
        <f t="shared" si="199"/>
        <v/>
      </c>
      <c r="F1303" s="258" t="str">
        <f>IF(査定表!E1286=0,"",査定表!E1286)</f>
        <v/>
      </c>
      <c r="G1303" s="69" t="str">
        <f t="shared" si="197"/>
        <v/>
      </c>
      <c r="J1303" s="69" t="str">
        <f t="shared" si="198"/>
        <v/>
      </c>
      <c r="L1303" s="96"/>
    </row>
    <row r="1304" spans="2:12" hidden="1" x14ac:dyDescent="0.2">
      <c r="B1304" s="85" t="str">
        <f>+IF(査定表!A1287=0,"",査定表!A1287)</f>
        <v/>
      </c>
      <c r="C1304" s="69" t="str">
        <f t="shared" si="195"/>
        <v/>
      </c>
      <c r="D1304" s="70" t="str">
        <f t="shared" si="196"/>
        <v/>
      </c>
      <c r="E1304" s="70" t="str">
        <f t="shared" si="199"/>
        <v/>
      </c>
      <c r="F1304" s="258" t="str">
        <f>IF(査定表!E1287=0,"",査定表!E1287)</f>
        <v/>
      </c>
      <c r="G1304" s="69" t="str">
        <f t="shared" si="197"/>
        <v/>
      </c>
      <c r="J1304" s="69" t="str">
        <f t="shared" si="198"/>
        <v/>
      </c>
      <c r="L1304" s="96"/>
    </row>
    <row r="1305" spans="2:12" hidden="1" x14ac:dyDescent="0.2">
      <c r="B1305" s="85" t="str">
        <f>+IF(査定表!A1288=0,"",査定表!A1288)</f>
        <v/>
      </c>
      <c r="C1305" s="69" t="str">
        <f t="shared" si="195"/>
        <v/>
      </c>
      <c r="D1305" s="70" t="str">
        <f t="shared" si="196"/>
        <v/>
      </c>
      <c r="E1305" s="70" t="str">
        <f t="shared" si="199"/>
        <v/>
      </c>
      <c r="F1305" s="258" t="str">
        <f>IF(査定表!E1288=0,"",査定表!E1288)</f>
        <v/>
      </c>
      <c r="G1305" s="69" t="str">
        <f t="shared" si="197"/>
        <v/>
      </c>
      <c r="J1305" s="69" t="str">
        <f t="shared" si="198"/>
        <v/>
      </c>
      <c r="L1305" s="96"/>
    </row>
    <row r="1306" spans="2:12" hidden="1" x14ac:dyDescent="0.2">
      <c r="B1306" s="85" t="str">
        <f>+IF(査定表!A1289=0,"",査定表!A1289)</f>
        <v/>
      </c>
      <c r="C1306" s="69" t="str">
        <f t="shared" si="195"/>
        <v/>
      </c>
      <c r="D1306" s="70" t="str">
        <f t="shared" si="196"/>
        <v/>
      </c>
      <c r="E1306" s="70" t="str">
        <f t="shared" si="199"/>
        <v/>
      </c>
      <c r="F1306" s="258" t="str">
        <f>IF(査定表!E1289=0,"",査定表!E1289)</f>
        <v/>
      </c>
      <c r="G1306" s="69" t="str">
        <f t="shared" si="197"/>
        <v/>
      </c>
      <c r="J1306" s="69" t="str">
        <f t="shared" si="198"/>
        <v/>
      </c>
      <c r="L1306" s="96"/>
    </row>
    <row r="1307" spans="2:12" hidden="1" x14ac:dyDescent="0.2">
      <c r="B1307" s="85" t="str">
        <f>+IF(査定表!A1290=0,"",査定表!A1290)</f>
        <v/>
      </c>
      <c r="C1307" s="69" t="str">
        <f t="shared" si="195"/>
        <v/>
      </c>
      <c r="D1307" s="70" t="str">
        <f t="shared" si="196"/>
        <v/>
      </c>
      <c r="E1307" s="70" t="str">
        <f t="shared" si="199"/>
        <v/>
      </c>
      <c r="F1307" s="258" t="str">
        <f>IF(査定表!E1290=0,"",査定表!E1290)</f>
        <v/>
      </c>
      <c r="G1307" s="69" t="str">
        <f t="shared" si="197"/>
        <v/>
      </c>
      <c r="J1307" s="69" t="str">
        <f t="shared" si="198"/>
        <v/>
      </c>
      <c r="L1307" s="96"/>
    </row>
    <row r="1308" spans="2:12" hidden="1" x14ac:dyDescent="0.2">
      <c r="B1308" s="85" t="str">
        <f>+IF(査定表!A1291=0,"",査定表!A1291)</f>
        <v/>
      </c>
      <c r="C1308" s="69" t="str">
        <f t="shared" si="195"/>
        <v/>
      </c>
      <c r="D1308" s="70" t="str">
        <f t="shared" si="196"/>
        <v/>
      </c>
      <c r="E1308" s="70" t="str">
        <f t="shared" si="199"/>
        <v/>
      </c>
      <c r="F1308" s="258" t="str">
        <f>IF(査定表!E1291=0,"",査定表!E1291)</f>
        <v/>
      </c>
      <c r="G1308" s="69" t="str">
        <f t="shared" si="197"/>
        <v/>
      </c>
      <c r="J1308" s="69" t="str">
        <f t="shared" si="198"/>
        <v/>
      </c>
      <c r="L1308" s="96"/>
    </row>
    <row r="1309" spans="2:12" hidden="1" x14ac:dyDescent="0.2">
      <c r="B1309" s="85" t="str">
        <f>+IF(査定表!A1292=0,"",査定表!A1292)</f>
        <v/>
      </c>
      <c r="C1309" s="69" t="str">
        <f t="shared" si="195"/>
        <v/>
      </c>
      <c r="D1309" s="70" t="str">
        <f t="shared" si="196"/>
        <v/>
      </c>
      <c r="E1309" s="70" t="str">
        <f t="shared" si="199"/>
        <v/>
      </c>
      <c r="F1309" s="258" t="str">
        <f>IF(査定表!E1292=0,"",査定表!E1292)</f>
        <v/>
      </c>
      <c r="G1309" s="69" t="str">
        <f t="shared" si="197"/>
        <v/>
      </c>
      <c r="J1309" s="69" t="str">
        <f t="shared" si="198"/>
        <v/>
      </c>
      <c r="L1309" s="96"/>
    </row>
    <row r="1310" spans="2:12" hidden="1" x14ac:dyDescent="0.2">
      <c r="B1310" s="85" t="str">
        <f>+IF(査定表!A1293=0,"",査定表!A1293)</f>
        <v/>
      </c>
      <c r="C1310" s="69" t="str">
        <f t="shared" si="195"/>
        <v/>
      </c>
      <c r="D1310" s="70" t="str">
        <f t="shared" si="196"/>
        <v/>
      </c>
      <c r="E1310" s="70" t="str">
        <f t="shared" si="199"/>
        <v/>
      </c>
      <c r="F1310" s="258" t="str">
        <f>IF(査定表!E1293=0,"",査定表!E1293)</f>
        <v/>
      </c>
      <c r="G1310" s="69" t="str">
        <f t="shared" si="197"/>
        <v/>
      </c>
      <c r="J1310" s="69" t="str">
        <f t="shared" si="198"/>
        <v/>
      </c>
      <c r="L1310" s="96"/>
    </row>
    <row r="1311" spans="2:12" hidden="1" x14ac:dyDescent="0.2">
      <c r="B1311" s="85" t="str">
        <f>+IF(査定表!A1294=0,"",査定表!A1294)</f>
        <v/>
      </c>
      <c r="C1311" s="69" t="str">
        <f t="shared" si="195"/>
        <v/>
      </c>
      <c r="D1311" s="70" t="str">
        <f t="shared" si="196"/>
        <v/>
      </c>
      <c r="E1311" s="70" t="str">
        <f t="shared" si="199"/>
        <v/>
      </c>
      <c r="F1311" s="258" t="str">
        <f>IF(査定表!E1294=0,"",査定表!E1294)</f>
        <v/>
      </c>
      <c r="G1311" s="69" t="str">
        <f t="shared" si="197"/>
        <v/>
      </c>
      <c r="J1311" s="69" t="str">
        <f t="shared" si="198"/>
        <v/>
      </c>
      <c r="L1311" s="96"/>
    </row>
    <row r="1312" spans="2:12" hidden="1" x14ac:dyDescent="0.2">
      <c r="B1312" s="85" t="str">
        <f>+IF(査定表!A1295=0,"",査定表!A1295)</f>
        <v/>
      </c>
      <c r="C1312" s="69" t="str">
        <f t="shared" si="195"/>
        <v/>
      </c>
      <c r="D1312" s="70" t="str">
        <f t="shared" si="196"/>
        <v/>
      </c>
      <c r="E1312" s="70" t="str">
        <f t="shared" si="199"/>
        <v/>
      </c>
      <c r="F1312" s="258" t="str">
        <f>IF(査定表!E1295=0,"",査定表!E1295)</f>
        <v/>
      </c>
      <c r="G1312" s="69" t="str">
        <f t="shared" si="197"/>
        <v/>
      </c>
      <c r="J1312" s="69" t="str">
        <f t="shared" si="198"/>
        <v/>
      </c>
      <c r="L1312" s="96"/>
    </row>
    <row r="1313" spans="2:12" hidden="1" x14ac:dyDescent="0.2">
      <c r="B1313" s="85" t="str">
        <f>+IF(査定表!A1296=0,"",査定表!A1296)</f>
        <v/>
      </c>
      <c r="C1313" s="69" t="str">
        <f t="shared" si="195"/>
        <v/>
      </c>
      <c r="D1313" s="70" t="str">
        <f t="shared" si="196"/>
        <v/>
      </c>
      <c r="E1313" s="70" t="str">
        <f t="shared" si="199"/>
        <v/>
      </c>
      <c r="F1313" s="258" t="str">
        <f>IF(査定表!E1296=0,"",査定表!E1296)</f>
        <v/>
      </c>
      <c r="G1313" s="69" t="str">
        <f t="shared" si="197"/>
        <v/>
      </c>
      <c r="J1313" s="69" t="str">
        <f t="shared" si="198"/>
        <v/>
      </c>
      <c r="L1313" s="96"/>
    </row>
    <row r="1314" spans="2:12" hidden="1" x14ac:dyDescent="0.2">
      <c r="B1314" s="85" t="str">
        <f>+IF(査定表!A1297=0,"",査定表!A1297)</f>
        <v/>
      </c>
      <c r="C1314" s="69" t="str">
        <f t="shared" si="195"/>
        <v/>
      </c>
      <c r="D1314" s="70" t="str">
        <f t="shared" si="196"/>
        <v/>
      </c>
      <c r="E1314" s="70" t="str">
        <f t="shared" si="199"/>
        <v/>
      </c>
      <c r="F1314" s="258" t="str">
        <f>IF(査定表!E1297=0,"",査定表!E1297)</f>
        <v/>
      </c>
      <c r="G1314" s="69" t="str">
        <f t="shared" si="197"/>
        <v/>
      </c>
      <c r="J1314" s="69" t="str">
        <f t="shared" si="198"/>
        <v/>
      </c>
      <c r="L1314" s="96"/>
    </row>
    <row r="1315" spans="2:12" hidden="1" x14ac:dyDescent="0.2">
      <c r="B1315" s="85" t="str">
        <f>+IF(査定表!A1298=0,"",査定表!A1298)</f>
        <v/>
      </c>
      <c r="C1315" s="69" t="str">
        <f t="shared" si="195"/>
        <v/>
      </c>
      <c r="D1315" s="70" t="str">
        <f t="shared" si="196"/>
        <v/>
      </c>
      <c r="E1315" s="70" t="str">
        <f t="shared" si="199"/>
        <v/>
      </c>
      <c r="F1315" s="258" t="str">
        <f>IF(査定表!E1298=0,"",査定表!E1298)</f>
        <v/>
      </c>
      <c r="G1315" s="69" t="str">
        <f t="shared" si="197"/>
        <v/>
      </c>
      <c r="J1315" s="69" t="str">
        <f t="shared" si="198"/>
        <v/>
      </c>
      <c r="L1315" s="96"/>
    </row>
    <row r="1316" spans="2:12" hidden="1" x14ac:dyDescent="0.2">
      <c r="B1316" s="85" t="str">
        <f>+IF(査定表!A1299=0,"",査定表!A1299)</f>
        <v/>
      </c>
      <c r="C1316" s="69" t="str">
        <f t="shared" si="195"/>
        <v/>
      </c>
      <c r="D1316" s="70" t="str">
        <f t="shared" si="196"/>
        <v/>
      </c>
      <c r="E1316" s="70" t="str">
        <f t="shared" si="199"/>
        <v/>
      </c>
      <c r="F1316" s="258" t="str">
        <f>IF(査定表!E1299=0,"",査定表!E1299)</f>
        <v/>
      </c>
      <c r="G1316" s="69" t="str">
        <f t="shared" si="197"/>
        <v/>
      </c>
      <c r="J1316" s="69" t="str">
        <f t="shared" si="198"/>
        <v/>
      </c>
      <c r="L1316" s="96"/>
    </row>
    <row r="1317" spans="2:12" hidden="1" x14ac:dyDescent="0.2">
      <c r="B1317" s="85" t="str">
        <f>+IF(査定表!A1300=0,"",査定表!A1300)</f>
        <v/>
      </c>
      <c r="C1317" s="69" t="str">
        <f t="shared" si="195"/>
        <v/>
      </c>
      <c r="D1317" s="70" t="str">
        <f t="shared" si="196"/>
        <v/>
      </c>
      <c r="E1317" s="70" t="str">
        <f t="shared" si="199"/>
        <v/>
      </c>
      <c r="F1317" s="258" t="str">
        <f>IF(査定表!E1300=0,"",査定表!E1300)</f>
        <v/>
      </c>
      <c r="G1317" s="69" t="str">
        <f t="shared" si="197"/>
        <v/>
      </c>
      <c r="J1317" s="69" t="str">
        <f t="shared" si="198"/>
        <v/>
      </c>
      <c r="L1317" s="96"/>
    </row>
    <row r="1318" spans="2:12" hidden="1" x14ac:dyDescent="0.2">
      <c r="B1318" s="85" t="str">
        <f>+IF(査定表!A1301=0,"",査定表!A1301)</f>
        <v/>
      </c>
      <c r="C1318" s="69" t="str">
        <f t="shared" si="195"/>
        <v/>
      </c>
      <c r="D1318" s="70" t="str">
        <f t="shared" si="196"/>
        <v/>
      </c>
      <c r="E1318" s="70" t="str">
        <f t="shared" si="199"/>
        <v/>
      </c>
      <c r="F1318" s="258" t="str">
        <f>IF(査定表!E1301=0,"",査定表!E1301)</f>
        <v/>
      </c>
      <c r="G1318" s="69" t="str">
        <f t="shared" si="197"/>
        <v/>
      </c>
      <c r="J1318" s="69" t="str">
        <f t="shared" si="198"/>
        <v/>
      </c>
      <c r="L1318" s="96"/>
    </row>
    <row r="1319" spans="2:12" hidden="1" x14ac:dyDescent="0.2">
      <c r="B1319" s="85" t="str">
        <f>+IF(査定表!A1302=0,"",査定表!A1302)</f>
        <v/>
      </c>
      <c r="C1319" s="69" t="str">
        <f t="shared" si="195"/>
        <v/>
      </c>
      <c r="D1319" s="70" t="str">
        <f t="shared" si="196"/>
        <v/>
      </c>
      <c r="E1319" s="70" t="str">
        <f t="shared" si="199"/>
        <v/>
      </c>
      <c r="F1319" s="258" t="str">
        <f>IF(査定表!E1302=0,"",査定表!E1302)</f>
        <v/>
      </c>
      <c r="G1319" s="69" t="str">
        <f t="shared" si="197"/>
        <v/>
      </c>
      <c r="J1319" s="69" t="str">
        <f t="shared" si="198"/>
        <v/>
      </c>
      <c r="L1319" s="96"/>
    </row>
    <row r="1320" spans="2:12" hidden="1" x14ac:dyDescent="0.2">
      <c r="B1320" s="85" t="str">
        <f>+IF(査定表!A1303=0,"",査定表!A1303)</f>
        <v/>
      </c>
      <c r="C1320" s="69" t="str">
        <f t="shared" si="195"/>
        <v/>
      </c>
      <c r="D1320" s="70" t="str">
        <f t="shared" si="196"/>
        <v/>
      </c>
      <c r="E1320" s="70" t="str">
        <f t="shared" si="199"/>
        <v/>
      </c>
      <c r="F1320" s="258" t="str">
        <f>IF(査定表!E1303=0,"",査定表!E1303)</f>
        <v/>
      </c>
      <c r="G1320" s="69" t="str">
        <f t="shared" si="197"/>
        <v/>
      </c>
      <c r="J1320" s="69" t="str">
        <f t="shared" si="198"/>
        <v/>
      </c>
      <c r="L1320" s="96"/>
    </row>
    <row r="1321" spans="2:12" hidden="1" x14ac:dyDescent="0.2">
      <c r="B1321" s="85" t="str">
        <f>+IF(査定表!A1308=0,"",査定表!A1308)</f>
        <v/>
      </c>
      <c r="C1321" s="69" t="str">
        <f t="shared" si="195"/>
        <v/>
      </c>
      <c r="D1321" s="70" t="str">
        <f t="shared" si="196"/>
        <v/>
      </c>
      <c r="E1321" s="70" t="str">
        <f t="shared" si="199"/>
        <v/>
      </c>
      <c r="F1321" s="258" t="str">
        <f>IF(査定表!E1304=0,"",査定表!E1304)</f>
        <v/>
      </c>
      <c r="G1321" s="69" t="str">
        <f t="shared" si="197"/>
        <v/>
      </c>
      <c r="J1321" s="69" t="str">
        <f t="shared" si="198"/>
        <v/>
      </c>
      <c r="L1321" s="96"/>
    </row>
    <row r="1322" spans="2:12" hidden="1" x14ac:dyDescent="0.2">
      <c r="B1322" s="85" t="str">
        <f>+IF(査定表!A1309=0,"",査定表!A1309)</f>
        <v/>
      </c>
      <c r="C1322" s="69" t="str">
        <f t="shared" si="195"/>
        <v/>
      </c>
      <c r="D1322" s="70" t="str">
        <f t="shared" si="196"/>
        <v/>
      </c>
      <c r="E1322" s="70" t="str">
        <f t="shared" si="199"/>
        <v/>
      </c>
      <c r="F1322" s="258" t="str">
        <f>IF(査定表!E1305=0,"",査定表!E1305)</f>
        <v/>
      </c>
      <c r="G1322" s="69" t="str">
        <f t="shared" si="197"/>
        <v/>
      </c>
      <c r="J1322" s="69" t="str">
        <f t="shared" si="198"/>
        <v/>
      </c>
      <c r="L1322" s="96"/>
    </row>
    <row r="1323" spans="2:12" hidden="1" x14ac:dyDescent="0.2">
      <c r="B1323" s="84" t="s">
        <v>85</v>
      </c>
      <c r="C1323" s="69" t="str">
        <f t="shared" si="195"/>
        <v/>
      </c>
      <c r="D1323" s="70" t="str">
        <f t="shared" si="196"/>
        <v/>
      </c>
      <c r="E1323" s="70"/>
      <c r="F1323" s="259">
        <f>SUM(F1287:F1322)</f>
        <v>0</v>
      </c>
      <c r="G1323" s="69"/>
      <c r="J1323" s="69"/>
      <c r="L1323" s="96"/>
    </row>
    <row r="1324" spans="2:12" hidden="1" x14ac:dyDescent="0.2">
      <c r="B1324" s="83" t="s">
        <v>83</v>
      </c>
      <c r="C1324" s="69"/>
      <c r="D1324" s="70" t="str">
        <f t="shared" si="196"/>
        <v>1</v>
      </c>
      <c r="E1324" s="70" t="str">
        <f>IF(F1324="","","式")</f>
        <v>式</v>
      </c>
      <c r="F1324" s="258">
        <f>INT(F1323*入力表!$D$1953)</f>
        <v>0</v>
      </c>
      <c r="G1324" s="69"/>
      <c r="J1324" s="69"/>
      <c r="L1324" s="96"/>
    </row>
    <row r="1325" spans="2:12" hidden="1" x14ac:dyDescent="0.2">
      <c r="B1325" s="83" t="s">
        <v>18</v>
      </c>
      <c r="C1325" s="69" t="str">
        <f t="shared" ref="C1325" si="200">IF(D1325="","","図面・仕様書どおり")</f>
        <v/>
      </c>
      <c r="D1325" s="70" t="str">
        <f t="shared" si="196"/>
        <v/>
      </c>
      <c r="E1325" s="70"/>
      <c r="F1325" s="258">
        <f>+SUM(F1323:F1324)</f>
        <v>0</v>
      </c>
      <c r="G1325" s="69"/>
      <c r="J1325" s="69"/>
      <c r="L1325" s="96"/>
    </row>
    <row r="1326" spans="2:12" hidden="1" x14ac:dyDescent="0.2">
      <c r="B1326" s="83"/>
      <c r="C1326" s="69"/>
      <c r="D1326" s="70"/>
      <c r="E1326" s="70"/>
      <c r="F1326" s="258"/>
      <c r="G1326" s="69"/>
      <c r="J1326" s="69"/>
      <c r="L1326" s="96"/>
    </row>
    <row r="1327" spans="2:12" hidden="1" x14ac:dyDescent="0.2">
      <c r="B1327" s="83"/>
      <c r="C1327" s="69"/>
      <c r="D1327" s="70"/>
      <c r="E1327" s="70"/>
      <c r="F1327" s="258"/>
      <c r="G1327" s="69"/>
      <c r="J1327" s="69"/>
      <c r="L1327" s="96"/>
    </row>
    <row r="1328" spans="2:12" hidden="1" x14ac:dyDescent="0.2">
      <c r="B1328" s="85" t="str">
        <f>+IF(査定表!A1311=0,"",査定表!A1311)</f>
        <v/>
      </c>
      <c r="C1328" s="69" t="str">
        <f t="shared" ref="C1328:C1365" si="201">IF(D1328="","","図面・仕様書どおり")</f>
        <v/>
      </c>
      <c r="D1328" s="70" t="str">
        <f t="shared" ref="D1328:D1367" si="202">IF(E1328="","","1")</f>
        <v/>
      </c>
      <c r="E1328" s="70" t="str">
        <f>IF(F1328="","","式")</f>
        <v/>
      </c>
      <c r="F1328" s="258" t="str">
        <f>IF(査定表!E1311=0,"",査定表!E1311)</f>
        <v/>
      </c>
      <c r="G1328" s="69" t="str">
        <f t="shared" ref="G1328:G1364" si="203">IF(C1328="","","諸経費共")</f>
        <v/>
      </c>
      <c r="J1328" s="69" t="str">
        <f t="shared" ref="J1328:J1364" si="204">IF(F1328="","","諸経費共")</f>
        <v/>
      </c>
      <c r="L1328" s="96"/>
    </row>
    <row r="1329" spans="2:12" hidden="1" x14ac:dyDescent="0.2">
      <c r="B1329" s="85" t="str">
        <f>+IF(査定表!A1312=0,"",査定表!A1312)</f>
        <v/>
      </c>
      <c r="C1329" s="69" t="str">
        <f t="shared" si="201"/>
        <v/>
      </c>
      <c r="D1329" s="70" t="str">
        <f t="shared" si="202"/>
        <v/>
      </c>
      <c r="E1329" s="70" t="str">
        <f t="shared" ref="E1329:E1364" si="205">IF(F1329="","","式")</f>
        <v/>
      </c>
      <c r="F1329" s="258" t="str">
        <f>IF(査定表!E1312=0,"",査定表!E1312)</f>
        <v/>
      </c>
      <c r="G1329" s="69" t="str">
        <f t="shared" si="203"/>
        <v/>
      </c>
      <c r="J1329" s="69" t="str">
        <f t="shared" si="204"/>
        <v/>
      </c>
      <c r="L1329" s="96"/>
    </row>
    <row r="1330" spans="2:12" hidden="1" x14ac:dyDescent="0.2">
      <c r="B1330" s="85" t="str">
        <f>+IF(査定表!A1313=0,"",査定表!A1313)</f>
        <v/>
      </c>
      <c r="C1330" s="69" t="str">
        <f t="shared" si="201"/>
        <v/>
      </c>
      <c r="D1330" s="70" t="str">
        <f t="shared" si="202"/>
        <v/>
      </c>
      <c r="E1330" s="70" t="str">
        <f t="shared" si="205"/>
        <v/>
      </c>
      <c r="F1330" s="258" t="str">
        <f>IF(査定表!E1313=0,"",査定表!E1313)</f>
        <v/>
      </c>
      <c r="G1330" s="69" t="str">
        <f t="shared" si="203"/>
        <v/>
      </c>
      <c r="J1330" s="69" t="str">
        <f t="shared" si="204"/>
        <v/>
      </c>
      <c r="L1330" s="96"/>
    </row>
    <row r="1331" spans="2:12" hidden="1" x14ac:dyDescent="0.2">
      <c r="B1331" s="85" t="str">
        <f>+IF(査定表!A1314=0,"",査定表!A1314)</f>
        <v/>
      </c>
      <c r="C1331" s="69" t="str">
        <f t="shared" si="201"/>
        <v/>
      </c>
      <c r="D1331" s="70" t="str">
        <f t="shared" si="202"/>
        <v/>
      </c>
      <c r="E1331" s="70" t="str">
        <f t="shared" si="205"/>
        <v/>
      </c>
      <c r="F1331" s="258" t="str">
        <f>IF(査定表!E1314=0,"",査定表!E1314)</f>
        <v/>
      </c>
      <c r="G1331" s="69" t="str">
        <f t="shared" si="203"/>
        <v/>
      </c>
      <c r="J1331" s="69" t="str">
        <f t="shared" si="204"/>
        <v/>
      </c>
      <c r="L1331" s="96"/>
    </row>
    <row r="1332" spans="2:12" hidden="1" x14ac:dyDescent="0.2">
      <c r="B1332" s="85" t="str">
        <f>+IF(査定表!A1315=0,"",査定表!A1315)</f>
        <v/>
      </c>
      <c r="C1332" s="69" t="str">
        <f t="shared" si="201"/>
        <v/>
      </c>
      <c r="D1332" s="70" t="str">
        <f t="shared" si="202"/>
        <v/>
      </c>
      <c r="E1332" s="70" t="str">
        <f t="shared" si="205"/>
        <v/>
      </c>
      <c r="F1332" s="258" t="str">
        <f>IF(査定表!E1315=0,"",査定表!E1315)</f>
        <v/>
      </c>
      <c r="G1332" s="69" t="str">
        <f t="shared" si="203"/>
        <v/>
      </c>
      <c r="J1332" s="69" t="str">
        <f t="shared" si="204"/>
        <v/>
      </c>
      <c r="L1332" s="96"/>
    </row>
    <row r="1333" spans="2:12" hidden="1" x14ac:dyDescent="0.2">
      <c r="B1333" s="85" t="str">
        <f>+IF(査定表!A1316=0,"",査定表!A1316)</f>
        <v/>
      </c>
      <c r="C1333" s="69" t="str">
        <f t="shared" si="201"/>
        <v/>
      </c>
      <c r="D1333" s="70" t="str">
        <f t="shared" si="202"/>
        <v/>
      </c>
      <c r="E1333" s="70" t="str">
        <f t="shared" si="205"/>
        <v/>
      </c>
      <c r="F1333" s="258" t="str">
        <f>IF(査定表!E1316=0,"",査定表!E1316)</f>
        <v/>
      </c>
      <c r="G1333" s="69" t="str">
        <f t="shared" si="203"/>
        <v/>
      </c>
      <c r="J1333" s="69" t="str">
        <f t="shared" si="204"/>
        <v/>
      </c>
      <c r="L1333" s="96"/>
    </row>
    <row r="1334" spans="2:12" hidden="1" x14ac:dyDescent="0.2">
      <c r="B1334" s="85" t="str">
        <f>+IF(査定表!A1317=0,"",査定表!A1317)</f>
        <v/>
      </c>
      <c r="C1334" s="69" t="str">
        <f t="shared" si="201"/>
        <v/>
      </c>
      <c r="D1334" s="70" t="str">
        <f t="shared" si="202"/>
        <v/>
      </c>
      <c r="E1334" s="70" t="str">
        <f t="shared" si="205"/>
        <v/>
      </c>
      <c r="F1334" s="258" t="str">
        <f>IF(査定表!E1317=0,"",査定表!E1317)</f>
        <v/>
      </c>
      <c r="G1334" s="69" t="str">
        <f t="shared" si="203"/>
        <v/>
      </c>
      <c r="J1334" s="69" t="str">
        <f t="shared" si="204"/>
        <v/>
      </c>
      <c r="L1334" s="96"/>
    </row>
    <row r="1335" spans="2:12" hidden="1" x14ac:dyDescent="0.2">
      <c r="B1335" s="85" t="str">
        <f>+IF(査定表!A1318=0,"",査定表!A1318)</f>
        <v/>
      </c>
      <c r="C1335" s="69" t="str">
        <f t="shared" si="201"/>
        <v/>
      </c>
      <c r="D1335" s="70" t="str">
        <f t="shared" si="202"/>
        <v/>
      </c>
      <c r="E1335" s="70" t="str">
        <f t="shared" si="205"/>
        <v/>
      </c>
      <c r="F1335" s="258" t="str">
        <f>IF(査定表!E1318=0,"",査定表!E1318)</f>
        <v/>
      </c>
      <c r="G1335" s="69" t="str">
        <f t="shared" si="203"/>
        <v/>
      </c>
      <c r="J1335" s="69" t="str">
        <f t="shared" si="204"/>
        <v/>
      </c>
      <c r="L1335" s="96"/>
    </row>
    <row r="1336" spans="2:12" hidden="1" x14ac:dyDescent="0.2">
      <c r="B1336" s="85" t="str">
        <f>+IF(査定表!A1319=0,"",査定表!A1319)</f>
        <v/>
      </c>
      <c r="C1336" s="69" t="str">
        <f t="shared" si="201"/>
        <v/>
      </c>
      <c r="D1336" s="70" t="str">
        <f t="shared" si="202"/>
        <v/>
      </c>
      <c r="E1336" s="70" t="str">
        <f t="shared" si="205"/>
        <v/>
      </c>
      <c r="F1336" s="258" t="str">
        <f>IF(査定表!E1319=0,"",査定表!E1319)</f>
        <v/>
      </c>
      <c r="G1336" s="69" t="str">
        <f t="shared" si="203"/>
        <v/>
      </c>
      <c r="J1336" s="69" t="str">
        <f t="shared" si="204"/>
        <v/>
      </c>
      <c r="L1336" s="96"/>
    </row>
    <row r="1337" spans="2:12" hidden="1" x14ac:dyDescent="0.2">
      <c r="B1337" s="85" t="str">
        <f>+IF(査定表!A1320=0,"",査定表!A1320)</f>
        <v/>
      </c>
      <c r="C1337" s="69" t="str">
        <f t="shared" si="201"/>
        <v/>
      </c>
      <c r="D1337" s="70" t="str">
        <f t="shared" si="202"/>
        <v/>
      </c>
      <c r="E1337" s="70" t="str">
        <f t="shared" si="205"/>
        <v/>
      </c>
      <c r="F1337" s="258" t="str">
        <f>IF(査定表!E1320=0,"",査定表!E1320)</f>
        <v/>
      </c>
      <c r="G1337" s="69" t="str">
        <f t="shared" si="203"/>
        <v/>
      </c>
      <c r="J1337" s="69" t="str">
        <f t="shared" si="204"/>
        <v/>
      </c>
      <c r="L1337" s="96"/>
    </row>
    <row r="1338" spans="2:12" hidden="1" x14ac:dyDescent="0.2">
      <c r="B1338" s="85" t="str">
        <f>+IF(査定表!A1321=0,"",査定表!A1321)</f>
        <v/>
      </c>
      <c r="C1338" s="69" t="str">
        <f t="shared" si="201"/>
        <v/>
      </c>
      <c r="D1338" s="70" t="str">
        <f t="shared" si="202"/>
        <v/>
      </c>
      <c r="E1338" s="70" t="str">
        <f t="shared" si="205"/>
        <v/>
      </c>
      <c r="F1338" s="258" t="str">
        <f>IF(査定表!E1321=0,"",査定表!E1321)</f>
        <v/>
      </c>
      <c r="G1338" s="69" t="str">
        <f t="shared" si="203"/>
        <v/>
      </c>
      <c r="J1338" s="69" t="str">
        <f t="shared" si="204"/>
        <v/>
      </c>
      <c r="L1338" s="96"/>
    </row>
    <row r="1339" spans="2:12" hidden="1" x14ac:dyDescent="0.2">
      <c r="B1339" s="85" t="str">
        <f>+IF(査定表!A1322=0,"",査定表!A1322)</f>
        <v/>
      </c>
      <c r="C1339" s="69" t="str">
        <f t="shared" si="201"/>
        <v/>
      </c>
      <c r="D1339" s="70" t="str">
        <f t="shared" si="202"/>
        <v/>
      </c>
      <c r="E1339" s="70" t="str">
        <f t="shared" si="205"/>
        <v/>
      </c>
      <c r="F1339" s="258" t="str">
        <f>IF(査定表!E1322=0,"",査定表!E1322)</f>
        <v/>
      </c>
      <c r="G1339" s="69" t="str">
        <f t="shared" si="203"/>
        <v/>
      </c>
      <c r="J1339" s="69" t="str">
        <f t="shared" si="204"/>
        <v/>
      </c>
      <c r="L1339" s="96"/>
    </row>
    <row r="1340" spans="2:12" hidden="1" x14ac:dyDescent="0.2">
      <c r="B1340" s="85" t="str">
        <f>+IF(査定表!A1323=0,"",査定表!A1323)</f>
        <v/>
      </c>
      <c r="C1340" s="69" t="str">
        <f t="shared" si="201"/>
        <v/>
      </c>
      <c r="D1340" s="70" t="str">
        <f t="shared" si="202"/>
        <v/>
      </c>
      <c r="E1340" s="70" t="str">
        <f t="shared" si="205"/>
        <v/>
      </c>
      <c r="F1340" s="258" t="str">
        <f>IF(査定表!E1323=0,"",査定表!E1323)</f>
        <v/>
      </c>
      <c r="G1340" s="69" t="str">
        <f t="shared" si="203"/>
        <v/>
      </c>
      <c r="J1340" s="69" t="str">
        <f t="shared" si="204"/>
        <v/>
      </c>
      <c r="L1340" s="96"/>
    </row>
    <row r="1341" spans="2:12" hidden="1" x14ac:dyDescent="0.2">
      <c r="B1341" s="85" t="str">
        <f>+IF(査定表!A1324=0,"",査定表!A1324)</f>
        <v/>
      </c>
      <c r="C1341" s="69" t="str">
        <f t="shared" si="201"/>
        <v/>
      </c>
      <c r="D1341" s="70" t="str">
        <f t="shared" si="202"/>
        <v/>
      </c>
      <c r="E1341" s="70" t="str">
        <f t="shared" si="205"/>
        <v/>
      </c>
      <c r="F1341" s="258" t="str">
        <f>IF(査定表!E1324=0,"",査定表!E1324)</f>
        <v/>
      </c>
      <c r="G1341" s="69" t="str">
        <f t="shared" si="203"/>
        <v/>
      </c>
      <c r="J1341" s="69" t="str">
        <f t="shared" si="204"/>
        <v/>
      </c>
      <c r="L1341" s="96"/>
    </row>
    <row r="1342" spans="2:12" hidden="1" x14ac:dyDescent="0.2">
      <c r="B1342" s="85" t="str">
        <f>+IF(査定表!A1325=0,"",査定表!A1325)</f>
        <v/>
      </c>
      <c r="C1342" s="69" t="str">
        <f t="shared" si="201"/>
        <v/>
      </c>
      <c r="D1342" s="70" t="str">
        <f t="shared" si="202"/>
        <v/>
      </c>
      <c r="E1342" s="70" t="str">
        <f t="shared" si="205"/>
        <v/>
      </c>
      <c r="F1342" s="258" t="str">
        <f>IF(査定表!E1325=0,"",査定表!E1325)</f>
        <v/>
      </c>
      <c r="G1342" s="69" t="str">
        <f t="shared" si="203"/>
        <v/>
      </c>
      <c r="J1342" s="69" t="str">
        <f t="shared" si="204"/>
        <v/>
      </c>
      <c r="L1342" s="96"/>
    </row>
    <row r="1343" spans="2:12" hidden="1" x14ac:dyDescent="0.2">
      <c r="B1343" s="85" t="str">
        <f>+IF(査定表!A1326=0,"",査定表!A1326)</f>
        <v/>
      </c>
      <c r="C1343" s="69" t="str">
        <f t="shared" si="201"/>
        <v/>
      </c>
      <c r="D1343" s="70" t="str">
        <f t="shared" si="202"/>
        <v/>
      </c>
      <c r="E1343" s="70" t="str">
        <f t="shared" si="205"/>
        <v/>
      </c>
      <c r="F1343" s="258" t="str">
        <f>IF(査定表!E1326=0,"",査定表!E1326)</f>
        <v/>
      </c>
      <c r="G1343" s="69" t="str">
        <f t="shared" si="203"/>
        <v/>
      </c>
      <c r="J1343" s="69" t="str">
        <f t="shared" si="204"/>
        <v/>
      </c>
      <c r="L1343" s="96"/>
    </row>
    <row r="1344" spans="2:12" hidden="1" x14ac:dyDescent="0.2">
      <c r="B1344" s="85" t="str">
        <f>+IF(査定表!A1327=0,"",査定表!A1327)</f>
        <v/>
      </c>
      <c r="C1344" s="69" t="str">
        <f t="shared" si="201"/>
        <v/>
      </c>
      <c r="D1344" s="70" t="str">
        <f t="shared" si="202"/>
        <v/>
      </c>
      <c r="E1344" s="70" t="str">
        <f t="shared" si="205"/>
        <v/>
      </c>
      <c r="F1344" s="258" t="str">
        <f>IF(査定表!E1327=0,"",査定表!E1327)</f>
        <v/>
      </c>
      <c r="G1344" s="69" t="str">
        <f t="shared" si="203"/>
        <v/>
      </c>
      <c r="J1344" s="69" t="str">
        <f t="shared" si="204"/>
        <v/>
      </c>
      <c r="L1344" s="96"/>
    </row>
    <row r="1345" spans="2:12" hidden="1" x14ac:dyDescent="0.2">
      <c r="B1345" s="85" t="str">
        <f>+IF(査定表!A1328=0,"",査定表!A1328)</f>
        <v/>
      </c>
      <c r="C1345" s="69" t="str">
        <f t="shared" si="201"/>
        <v/>
      </c>
      <c r="D1345" s="70" t="str">
        <f t="shared" si="202"/>
        <v/>
      </c>
      <c r="E1345" s="70" t="str">
        <f t="shared" si="205"/>
        <v/>
      </c>
      <c r="F1345" s="258" t="str">
        <f>IF(査定表!E1328=0,"",査定表!E1328)</f>
        <v/>
      </c>
      <c r="G1345" s="69" t="str">
        <f t="shared" si="203"/>
        <v/>
      </c>
      <c r="J1345" s="69" t="str">
        <f t="shared" si="204"/>
        <v/>
      </c>
      <c r="L1345" s="96"/>
    </row>
    <row r="1346" spans="2:12" hidden="1" x14ac:dyDescent="0.2">
      <c r="B1346" s="85" t="str">
        <f>+IF(査定表!A1329=0,"",査定表!A1329)</f>
        <v/>
      </c>
      <c r="C1346" s="69" t="str">
        <f t="shared" si="201"/>
        <v/>
      </c>
      <c r="D1346" s="70" t="str">
        <f t="shared" si="202"/>
        <v/>
      </c>
      <c r="E1346" s="70" t="str">
        <f t="shared" si="205"/>
        <v/>
      </c>
      <c r="F1346" s="258" t="str">
        <f>IF(査定表!E1329=0,"",査定表!E1329)</f>
        <v/>
      </c>
      <c r="G1346" s="69" t="str">
        <f t="shared" si="203"/>
        <v/>
      </c>
      <c r="J1346" s="69" t="str">
        <f t="shared" si="204"/>
        <v/>
      </c>
      <c r="L1346" s="96"/>
    </row>
    <row r="1347" spans="2:12" hidden="1" x14ac:dyDescent="0.2">
      <c r="B1347" s="85" t="str">
        <f>+IF(査定表!A1330=0,"",査定表!A1330)</f>
        <v/>
      </c>
      <c r="C1347" s="69" t="str">
        <f t="shared" si="201"/>
        <v/>
      </c>
      <c r="D1347" s="70" t="str">
        <f t="shared" si="202"/>
        <v/>
      </c>
      <c r="E1347" s="70" t="str">
        <f t="shared" si="205"/>
        <v/>
      </c>
      <c r="F1347" s="258" t="str">
        <f>IF(査定表!E1330=0,"",査定表!E1330)</f>
        <v/>
      </c>
      <c r="G1347" s="69" t="str">
        <f t="shared" si="203"/>
        <v/>
      </c>
      <c r="J1347" s="69" t="str">
        <f t="shared" si="204"/>
        <v/>
      </c>
      <c r="L1347" s="96"/>
    </row>
    <row r="1348" spans="2:12" hidden="1" x14ac:dyDescent="0.2">
      <c r="B1348" s="85" t="str">
        <f>+IF(査定表!A1331=0,"",査定表!A1331)</f>
        <v/>
      </c>
      <c r="C1348" s="69" t="str">
        <f t="shared" si="201"/>
        <v/>
      </c>
      <c r="D1348" s="70" t="str">
        <f t="shared" si="202"/>
        <v/>
      </c>
      <c r="E1348" s="70" t="str">
        <f t="shared" si="205"/>
        <v/>
      </c>
      <c r="F1348" s="258" t="str">
        <f>IF(査定表!E1331=0,"",査定表!E1331)</f>
        <v/>
      </c>
      <c r="G1348" s="69" t="str">
        <f t="shared" si="203"/>
        <v/>
      </c>
      <c r="J1348" s="69" t="str">
        <f t="shared" si="204"/>
        <v/>
      </c>
      <c r="L1348" s="96"/>
    </row>
    <row r="1349" spans="2:12" hidden="1" x14ac:dyDescent="0.2">
      <c r="B1349" s="85" t="str">
        <f>+IF(査定表!A1332=0,"",査定表!A1332)</f>
        <v/>
      </c>
      <c r="C1349" s="69" t="str">
        <f t="shared" si="201"/>
        <v/>
      </c>
      <c r="D1349" s="70" t="str">
        <f t="shared" si="202"/>
        <v/>
      </c>
      <c r="E1349" s="70" t="str">
        <f t="shared" si="205"/>
        <v/>
      </c>
      <c r="F1349" s="258" t="str">
        <f>IF(査定表!E1332=0,"",査定表!E1332)</f>
        <v/>
      </c>
      <c r="G1349" s="69" t="str">
        <f t="shared" si="203"/>
        <v/>
      </c>
      <c r="J1349" s="69" t="str">
        <f t="shared" si="204"/>
        <v/>
      </c>
      <c r="L1349" s="96"/>
    </row>
    <row r="1350" spans="2:12" hidden="1" x14ac:dyDescent="0.2">
      <c r="B1350" s="85" t="str">
        <f>+IF(査定表!A1333=0,"",査定表!A1333)</f>
        <v/>
      </c>
      <c r="C1350" s="69" t="str">
        <f t="shared" si="201"/>
        <v/>
      </c>
      <c r="D1350" s="70" t="str">
        <f t="shared" si="202"/>
        <v/>
      </c>
      <c r="E1350" s="70" t="str">
        <f t="shared" si="205"/>
        <v/>
      </c>
      <c r="F1350" s="258" t="str">
        <f>IF(査定表!E1333=0,"",査定表!E1333)</f>
        <v/>
      </c>
      <c r="G1350" s="69" t="str">
        <f t="shared" si="203"/>
        <v/>
      </c>
      <c r="J1350" s="69" t="str">
        <f t="shared" si="204"/>
        <v/>
      </c>
      <c r="L1350" s="96"/>
    </row>
    <row r="1351" spans="2:12" hidden="1" x14ac:dyDescent="0.2">
      <c r="B1351" s="85" t="str">
        <f>+IF(査定表!A1334=0,"",査定表!A1334)</f>
        <v/>
      </c>
      <c r="C1351" s="69" t="str">
        <f t="shared" si="201"/>
        <v/>
      </c>
      <c r="D1351" s="70" t="str">
        <f t="shared" si="202"/>
        <v/>
      </c>
      <c r="E1351" s="70" t="str">
        <f t="shared" si="205"/>
        <v/>
      </c>
      <c r="F1351" s="258" t="str">
        <f>IF(査定表!E1334=0,"",査定表!E1334)</f>
        <v/>
      </c>
      <c r="G1351" s="69" t="str">
        <f t="shared" si="203"/>
        <v/>
      </c>
      <c r="J1351" s="69" t="str">
        <f t="shared" si="204"/>
        <v/>
      </c>
      <c r="L1351" s="96"/>
    </row>
    <row r="1352" spans="2:12" hidden="1" x14ac:dyDescent="0.2">
      <c r="B1352" s="85" t="str">
        <f>+IF(査定表!A1335=0,"",査定表!A1335)</f>
        <v/>
      </c>
      <c r="C1352" s="69" t="str">
        <f t="shared" si="201"/>
        <v/>
      </c>
      <c r="D1352" s="70" t="str">
        <f t="shared" si="202"/>
        <v/>
      </c>
      <c r="E1352" s="70" t="str">
        <f t="shared" si="205"/>
        <v/>
      </c>
      <c r="F1352" s="258" t="str">
        <f>IF(査定表!E1335=0,"",査定表!E1335)</f>
        <v/>
      </c>
      <c r="G1352" s="69" t="str">
        <f t="shared" si="203"/>
        <v/>
      </c>
      <c r="J1352" s="69" t="str">
        <f t="shared" si="204"/>
        <v/>
      </c>
      <c r="L1352" s="96"/>
    </row>
    <row r="1353" spans="2:12" hidden="1" x14ac:dyDescent="0.2">
      <c r="B1353" s="85" t="str">
        <f>+IF(査定表!A1336=0,"",査定表!A1336)</f>
        <v/>
      </c>
      <c r="C1353" s="69" t="str">
        <f t="shared" si="201"/>
        <v/>
      </c>
      <c r="D1353" s="70" t="str">
        <f t="shared" si="202"/>
        <v/>
      </c>
      <c r="E1353" s="70" t="str">
        <f t="shared" si="205"/>
        <v/>
      </c>
      <c r="F1353" s="258" t="str">
        <f>IF(査定表!E1336=0,"",査定表!E1336)</f>
        <v/>
      </c>
      <c r="G1353" s="69" t="str">
        <f t="shared" si="203"/>
        <v/>
      </c>
      <c r="J1353" s="69" t="str">
        <f t="shared" si="204"/>
        <v/>
      </c>
      <c r="L1353" s="96"/>
    </row>
    <row r="1354" spans="2:12" hidden="1" x14ac:dyDescent="0.2">
      <c r="B1354" s="85" t="str">
        <f>+IF(査定表!A1337=0,"",査定表!A1337)</f>
        <v/>
      </c>
      <c r="C1354" s="69" t="str">
        <f t="shared" si="201"/>
        <v/>
      </c>
      <c r="D1354" s="70" t="str">
        <f t="shared" si="202"/>
        <v/>
      </c>
      <c r="E1354" s="70" t="str">
        <f t="shared" si="205"/>
        <v/>
      </c>
      <c r="F1354" s="258" t="str">
        <f>IF(査定表!E1337=0,"",査定表!E1337)</f>
        <v/>
      </c>
      <c r="G1354" s="69" t="str">
        <f t="shared" si="203"/>
        <v/>
      </c>
      <c r="J1354" s="69" t="str">
        <f t="shared" si="204"/>
        <v/>
      </c>
      <c r="L1354" s="96"/>
    </row>
    <row r="1355" spans="2:12" hidden="1" x14ac:dyDescent="0.2">
      <c r="B1355" s="85" t="str">
        <f>+IF(査定表!A1338=0,"",査定表!A1338)</f>
        <v/>
      </c>
      <c r="C1355" s="69" t="str">
        <f t="shared" si="201"/>
        <v/>
      </c>
      <c r="D1355" s="70" t="str">
        <f t="shared" si="202"/>
        <v/>
      </c>
      <c r="E1355" s="70" t="str">
        <f t="shared" si="205"/>
        <v/>
      </c>
      <c r="F1355" s="258" t="str">
        <f>IF(査定表!E1338=0,"",査定表!E1338)</f>
        <v/>
      </c>
      <c r="G1355" s="69" t="str">
        <f t="shared" si="203"/>
        <v/>
      </c>
      <c r="J1355" s="69" t="str">
        <f t="shared" si="204"/>
        <v/>
      </c>
      <c r="L1355" s="96"/>
    </row>
    <row r="1356" spans="2:12" hidden="1" x14ac:dyDescent="0.2">
      <c r="B1356" s="85" t="str">
        <f>+IF(査定表!A1339=0,"",査定表!A1339)</f>
        <v/>
      </c>
      <c r="C1356" s="69" t="str">
        <f t="shared" si="201"/>
        <v/>
      </c>
      <c r="D1356" s="70" t="str">
        <f t="shared" si="202"/>
        <v/>
      </c>
      <c r="E1356" s="70" t="str">
        <f t="shared" si="205"/>
        <v/>
      </c>
      <c r="F1356" s="258" t="str">
        <f>IF(査定表!E1339=0,"",査定表!E1339)</f>
        <v/>
      </c>
      <c r="G1356" s="69" t="str">
        <f t="shared" si="203"/>
        <v/>
      </c>
      <c r="J1356" s="69" t="str">
        <f t="shared" si="204"/>
        <v/>
      </c>
      <c r="L1356" s="96"/>
    </row>
    <row r="1357" spans="2:12" hidden="1" x14ac:dyDescent="0.2">
      <c r="B1357" s="85" t="str">
        <f>+IF(査定表!A1340=0,"",査定表!A1340)</f>
        <v/>
      </c>
      <c r="C1357" s="69" t="str">
        <f t="shared" si="201"/>
        <v/>
      </c>
      <c r="D1357" s="70" t="str">
        <f t="shared" si="202"/>
        <v/>
      </c>
      <c r="E1357" s="70" t="str">
        <f t="shared" si="205"/>
        <v/>
      </c>
      <c r="F1357" s="258" t="str">
        <f>IF(査定表!E1340=0,"",査定表!E1340)</f>
        <v/>
      </c>
      <c r="G1357" s="69" t="str">
        <f t="shared" si="203"/>
        <v/>
      </c>
      <c r="J1357" s="69" t="str">
        <f t="shared" si="204"/>
        <v/>
      </c>
      <c r="L1357" s="96"/>
    </row>
    <row r="1358" spans="2:12" hidden="1" x14ac:dyDescent="0.2">
      <c r="B1358" s="85" t="str">
        <f>+IF(査定表!A1341=0,"",査定表!A1341)</f>
        <v/>
      </c>
      <c r="C1358" s="69" t="str">
        <f t="shared" si="201"/>
        <v/>
      </c>
      <c r="D1358" s="70" t="str">
        <f t="shared" si="202"/>
        <v/>
      </c>
      <c r="E1358" s="70" t="str">
        <f t="shared" si="205"/>
        <v/>
      </c>
      <c r="F1358" s="258" t="str">
        <f>IF(査定表!E1341=0,"",査定表!E1341)</f>
        <v/>
      </c>
      <c r="G1358" s="69" t="str">
        <f t="shared" si="203"/>
        <v/>
      </c>
      <c r="J1358" s="69" t="str">
        <f t="shared" si="204"/>
        <v/>
      </c>
      <c r="L1358" s="96"/>
    </row>
    <row r="1359" spans="2:12" hidden="1" x14ac:dyDescent="0.2">
      <c r="B1359" s="85" t="str">
        <f>+IF(査定表!A1342=0,"",査定表!A1342)</f>
        <v/>
      </c>
      <c r="C1359" s="69" t="str">
        <f t="shared" si="201"/>
        <v/>
      </c>
      <c r="D1359" s="70" t="str">
        <f t="shared" si="202"/>
        <v/>
      </c>
      <c r="E1359" s="70" t="str">
        <f t="shared" si="205"/>
        <v/>
      </c>
      <c r="F1359" s="258" t="str">
        <f>IF(査定表!E1342=0,"",査定表!E1342)</f>
        <v/>
      </c>
      <c r="G1359" s="69" t="str">
        <f t="shared" si="203"/>
        <v/>
      </c>
      <c r="J1359" s="69" t="str">
        <f t="shared" si="204"/>
        <v/>
      </c>
      <c r="L1359" s="96"/>
    </row>
    <row r="1360" spans="2:12" hidden="1" x14ac:dyDescent="0.2">
      <c r="B1360" s="85" t="str">
        <f>+IF(査定表!A1343=0,"",査定表!A1343)</f>
        <v/>
      </c>
      <c r="C1360" s="69" t="str">
        <f t="shared" si="201"/>
        <v/>
      </c>
      <c r="D1360" s="70" t="str">
        <f t="shared" si="202"/>
        <v/>
      </c>
      <c r="E1360" s="70" t="str">
        <f t="shared" si="205"/>
        <v/>
      </c>
      <c r="F1360" s="258" t="str">
        <f>IF(査定表!E1343=0,"",査定表!E1343)</f>
        <v/>
      </c>
      <c r="G1360" s="69" t="str">
        <f t="shared" si="203"/>
        <v/>
      </c>
      <c r="J1360" s="69" t="str">
        <f t="shared" si="204"/>
        <v/>
      </c>
      <c r="L1360" s="96"/>
    </row>
    <row r="1361" spans="2:12" hidden="1" x14ac:dyDescent="0.2">
      <c r="B1361" s="85" t="str">
        <f>+IF(査定表!A1344=0,"",査定表!A1344)</f>
        <v/>
      </c>
      <c r="C1361" s="69" t="str">
        <f t="shared" si="201"/>
        <v/>
      </c>
      <c r="D1361" s="70" t="str">
        <f t="shared" si="202"/>
        <v/>
      </c>
      <c r="E1361" s="70" t="str">
        <f t="shared" si="205"/>
        <v/>
      </c>
      <c r="F1361" s="258" t="str">
        <f>IF(査定表!E1344=0,"",査定表!E1344)</f>
        <v/>
      </c>
      <c r="G1361" s="69" t="str">
        <f t="shared" si="203"/>
        <v/>
      </c>
      <c r="J1361" s="69" t="str">
        <f t="shared" si="204"/>
        <v/>
      </c>
      <c r="L1361" s="96"/>
    </row>
    <row r="1362" spans="2:12" hidden="1" x14ac:dyDescent="0.2">
      <c r="B1362" s="85" t="str">
        <f>+IF(査定表!A1345=0,"",査定表!A1345)</f>
        <v/>
      </c>
      <c r="C1362" s="69" t="str">
        <f t="shared" si="201"/>
        <v/>
      </c>
      <c r="D1362" s="70" t="str">
        <f t="shared" si="202"/>
        <v/>
      </c>
      <c r="E1362" s="70" t="str">
        <f t="shared" si="205"/>
        <v/>
      </c>
      <c r="F1362" s="258" t="str">
        <f>IF(査定表!E1345=0,"",査定表!E1345)</f>
        <v/>
      </c>
      <c r="G1362" s="69" t="str">
        <f t="shared" si="203"/>
        <v/>
      </c>
      <c r="J1362" s="69" t="str">
        <f t="shared" si="204"/>
        <v/>
      </c>
      <c r="L1362" s="96"/>
    </row>
    <row r="1363" spans="2:12" hidden="1" x14ac:dyDescent="0.2">
      <c r="B1363" s="85" t="str">
        <f>+IF(査定表!A1350=0,"",査定表!A1350)</f>
        <v/>
      </c>
      <c r="C1363" s="69" t="str">
        <f t="shared" si="201"/>
        <v/>
      </c>
      <c r="D1363" s="70" t="str">
        <f t="shared" si="202"/>
        <v/>
      </c>
      <c r="E1363" s="70" t="str">
        <f t="shared" si="205"/>
        <v/>
      </c>
      <c r="F1363" s="258" t="str">
        <f>IF(査定表!E1346=0,"",査定表!E1346)</f>
        <v/>
      </c>
      <c r="G1363" s="69" t="str">
        <f t="shared" si="203"/>
        <v/>
      </c>
      <c r="J1363" s="69" t="str">
        <f t="shared" si="204"/>
        <v/>
      </c>
      <c r="L1363" s="96"/>
    </row>
    <row r="1364" spans="2:12" hidden="1" x14ac:dyDescent="0.2">
      <c r="B1364" s="85" t="str">
        <f>+IF(査定表!A1351=0,"",査定表!A1351)</f>
        <v/>
      </c>
      <c r="C1364" s="69" t="str">
        <f t="shared" si="201"/>
        <v/>
      </c>
      <c r="D1364" s="70" t="str">
        <f t="shared" si="202"/>
        <v/>
      </c>
      <c r="E1364" s="70" t="str">
        <f t="shared" si="205"/>
        <v/>
      </c>
      <c r="F1364" s="258" t="str">
        <f>IF(査定表!E1347=0,"",査定表!E1347)</f>
        <v/>
      </c>
      <c r="G1364" s="69" t="str">
        <f t="shared" si="203"/>
        <v/>
      </c>
      <c r="J1364" s="69" t="str">
        <f t="shared" si="204"/>
        <v/>
      </c>
      <c r="L1364" s="96"/>
    </row>
    <row r="1365" spans="2:12" hidden="1" x14ac:dyDescent="0.2">
      <c r="B1365" s="84" t="s">
        <v>85</v>
      </c>
      <c r="C1365" s="69" t="str">
        <f t="shared" si="201"/>
        <v/>
      </c>
      <c r="D1365" s="70" t="str">
        <f t="shared" si="202"/>
        <v/>
      </c>
      <c r="E1365" s="70"/>
      <c r="F1365" s="259">
        <f>SUM(F1329:F1364)</f>
        <v>0</v>
      </c>
      <c r="G1365" s="69"/>
      <c r="J1365" s="69"/>
      <c r="L1365" s="96"/>
    </row>
    <row r="1366" spans="2:12" hidden="1" x14ac:dyDescent="0.2">
      <c r="B1366" s="83" t="s">
        <v>83</v>
      </c>
      <c r="C1366" s="69"/>
      <c r="D1366" s="70" t="str">
        <f t="shared" si="202"/>
        <v>1</v>
      </c>
      <c r="E1366" s="70" t="str">
        <f>IF(F1366="","","式")</f>
        <v>式</v>
      </c>
      <c r="F1366" s="258">
        <f>INT(F1365*入力表!$D$1953)</f>
        <v>0</v>
      </c>
      <c r="G1366" s="69"/>
      <c r="J1366" s="69"/>
      <c r="L1366" s="96"/>
    </row>
    <row r="1367" spans="2:12" hidden="1" x14ac:dyDescent="0.2">
      <c r="B1367" s="83" t="s">
        <v>18</v>
      </c>
      <c r="C1367" s="69" t="str">
        <f t="shared" ref="C1367" si="206">IF(D1367="","","図面・仕様書どおり")</f>
        <v/>
      </c>
      <c r="D1367" s="70" t="str">
        <f t="shared" si="202"/>
        <v/>
      </c>
      <c r="E1367" s="70"/>
      <c r="F1367" s="258">
        <f>+SUM(F1365:F1366)</f>
        <v>0</v>
      </c>
      <c r="G1367" s="69"/>
      <c r="J1367" s="69"/>
      <c r="L1367" s="96"/>
    </row>
    <row r="1368" spans="2:12" hidden="1" x14ac:dyDescent="0.2">
      <c r="B1368" s="83"/>
      <c r="C1368" s="69"/>
      <c r="D1368" s="70"/>
      <c r="E1368" s="70"/>
      <c r="F1368" s="258"/>
      <c r="G1368" s="69"/>
      <c r="J1368" s="69"/>
      <c r="L1368" s="96"/>
    </row>
    <row r="1369" spans="2:12" hidden="1" x14ac:dyDescent="0.2">
      <c r="B1369" s="83"/>
      <c r="C1369" s="69"/>
      <c r="D1369" s="70"/>
      <c r="E1369" s="70"/>
      <c r="F1369" s="258"/>
      <c r="G1369" s="69"/>
      <c r="J1369" s="69"/>
      <c r="L1369" s="96"/>
    </row>
    <row r="1370" spans="2:12" hidden="1" x14ac:dyDescent="0.2">
      <c r="B1370" s="85" t="str">
        <f>+IF(査定表!A1353=0,"",査定表!A1353)</f>
        <v/>
      </c>
      <c r="C1370" s="69" t="str">
        <f t="shared" ref="C1370:C1407" si="207">IF(D1370="","","図面・仕様書どおり")</f>
        <v/>
      </c>
      <c r="D1370" s="70" t="str">
        <f t="shared" ref="D1370:D1409" si="208">IF(E1370="","","1")</f>
        <v/>
      </c>
      <c r="E1370" s="70" t="str">
        <f>IF(F1370="","","式")</f>
        <v/>
      </c>
      <c r="F1370" s="258" t="str">
        <f>IF(査定表!E1353=0,"",査定表!E1353)</f>
        <v/>
      </c>
      <c r="G1370" s="69" t="str">
        <f t="shared" ref="G1370:G1406" si="209">IF(C1370="","","諸経費共")</f>
        <v/>
      </c>
      <c r="J1370" s="69" t="str">
        <f t="shared" ref="J1370:J1406" si="210">IF(F1370="","","諸経費共")</f>
        <v/>
      </c>
      <c r="L1370" s="96"/>
    </row>
    <row r="1371" spans="2:12" hidden="1" x14ac:dyDescent="0.2">
      <c r="B1371" s="85" t="str">
        <f>+IF(査定表!A1354=0,"",査定表!A1354)</f>
        <v/>
      </c>
      <c r="C1371" s="69" t="str">
        <f t="shared" si="207"/>
        <v/>
      </c>
      <c r="D1371" s="70" t="str">
        <f t="shared" si="208"/>
        <v/>
      </c>
      <c r="E1371" s="70" t="str">
        <f t="shared" ref="E1371:E1406" si="211">IF(F1371="","","式")</f>
        <v/>
      </c>
      <c r="F1371" s="258" t="str">
        <f>IF(査定表!E1354=0,"",査定表!E1354)</f>
        <v/>
      </c>
      <c r="G1371" s="69" t="str">
        <f t="shared" si="209"/>
        <v/>
      </c>
      <c r="J1371" s="69" t="str">
        <f t="shared" si="210"/>
        <v/>
      </c>
      <c r="L1371" s="96"/>
    </row>
    <row r="1372" spans="2:12" hidden="1" x14ac:dyDescent="0.2">
      <c r="B1372" s="85" t="str">
        <f>+IF(査定表!A1355=0,"",査定表!A1355)</f>
        <v/>
      </c>
      <c r="C1372" s="69" t="str">
        <f t="shared" si="207"/>
        <v/>
      </c>
      <c r="D1372" s="70" t="str">
        <f t="shared" si="208"/>
        <v/>
      </c>
      <c r="E1372" s="70" t="str">
        <f t="shared" si="211"/>
        <v/>
      </c>
      <c r="F1372" s="258" t="str">
        <f>IF(査定表!E1355=0,"",査定表!E1355)</f>
        <v/>
      </c>
      <c r="G1372" s="69" t="str">
        <f t="shared" si="209"/>
        <v/>
      </c>
      <c r="J1372" s="69" t="str">
        <f t="shared" si="210"/>
        <v/>
      </c>
      <c r="L1372" s="96"/>
    </row>
    <row r="1373" spans="2:12" hidden="1" x14ac:dyDescent="0.2">
      <c r="B1373" s="85" t="str">
        <f>+IF(査定表!A1356=0,"",査定表!A1356)</f>
        <v/>
      </c>
      <c r="C1373" s="69" t="str">
        <f t="shared" si="207"/>
        <v/>
      </c>
      <c r="D1373" s="70" t="str">
        <f t="shared" si="208"/>
        <v/>
      </c>
      <c r="E1373" s="70" t="str">
        <f t="shared" si="211"/>
        <v/>
      </c>
      <c r="F1373" s="258" t="str">
        <f>IF(査定表!E1356=0,"",査定表!E1356)</f>
        <v/>
      </c>
      <c r="G1373" s="69" t="str">
        <f t="shared" si="209"/>
        <v/>
      </c>
      <c r="J1373" s="69" t="str">
        <f t="shared" si="210"/>
        <v/>
      </c>
      <c r="L1373" s="96"/>
    </row>
    <row r="1374" spans="2:12" hidden="1" x14ac:dyDescent="0.2">
      <c r="B1374" s="85" t="str">
        <f>+IF(査定表!A1357=0,"",査定表!A1357)</f>
        <v/>
      </c>
      <c r="C1374" s="69" t="str">
        <f t="shared" si="207"/>
        <v/>
      </c>
      <c r="D1374" s="70" t="str">
        <f t="shared" si="208"/>
        <v/>
      </c>
      <c r="E1374" s="70" t="str">
        <f t="shared" si="211"/>
        <v/>
      </c>
      <c r="F1374" s="258" t="str">
        <f>IF(査定表!E1357=0,"",査定表!E1357)</f>
        <v/>
      </c>
      <c r="G1374" s="69" t="str">
        <f t="shared" si="209"/>
        <v/>
      </c>
      <c r="J1374" s="69" t="str">
        <f t="shared" si="210"/>
        <v/>
      </c>
      <c r="L1374" s="96"/>
    </row>
    <row r="1375" spans="2:12" hidden="1" x14ac:dyDescent="0.2">
      <c r="B1375" s="85" t="str">
        <f>+IF(査定表!A1358=0,"",査定表!A1358)</f>
        <v/>
      </c>
      <c r="C1375" s="69" t="str">
        <f t="shared" si="207"/>
        <v/>
      </c>
      <c r="D1375" s="70" t="str">
        <f t="shared" si="208"/>
        <v/>
      </c>
      <c r="E1375" s="70" t="str">
        <f t="shared" si="211"/>
        <v/>
      </c>
      <c r="F1375" s="258" t="str">
        <f>IF(査定表!E1358=0,"",査定表!E1358)</f>
        <v/>
      </c>
      <c r="G1375" s="69" t="str">
        <f t="shared" si="209"/>
        <v/>
      </c>
      <c r="J1375" s="69" t="str">
        <f t="shared" si="210"/>
        <v/>
      </c>
      <c r="L1375" s="96"/>
    </row>
    <row r="1376" spans="2:12" hidden="1" x14ac:dyDescent="0.2">
      <c r="B1376" s="85" t="str">
        <f>+IF(査定表!A1359=0,"",査定表!A1359)</f>
        <v/>
      </c>
      <c r="C1376" s="69" t="str">
        <f t="shared" si="207"/>
        <v/>
      </c>
      <c r="D1376" s="70" t="str">
        <f t="shared" si="208"/>
        <v/>
      </c>
      <c r="E1376" s="70" t="str">
        <f t="shared" si="211"/>
        <v/>
      </c>
      <c r="F1376" s="258" t="str">
        <f>IF(査定表!E1359=0,"",査定表!E1359)</f>
        <v/>
      </c>
      <c r="G1376" s="69" t="str">
        <f t="shared" si="209"/>
        <v/>
      </c>
      <c r="J1376" s="69" t="str">
        <f t="shared" si="210"/>
        <v/>
      </c>
      <c r="L1376" s="96"/>
    </row>
    <row r="1377" spans="2:12" hidden="1" x14ac:dyDescent="0.2">
      <c r="B1377" s="85" t="str">
        <f>+IF(査定表!A1360=0,"",査定表!A1360)</f>
        <v/>
      </c>
      <c r="C1377" s="69" t="str">
        <f t="shared" si="207"/>
        <v/>
      </c>
      <c r="D1377" s="70" t="str">
        <f t="shared" si="208"/>
        <v/>
      </c>
      <c r="E1377" s="70" t="str">
        <f t="shared" si="211"/>
        <v/>
      </c>
      <c r="F1377" s="258" t="str">
        <f>IF(査定表!E1360=0,"",査定表!E1360)</f>
        <v/>
      </c>
      <c r="G1377" s="69" t="str">
        <f t="shared" si="209"/>
        <v/>
      </c>
      <c r="J1377" s="69" t="str">
        <f t="shared" si="210"/>
        <v/>
      </c>
      <c r="L1377" s="96"/>
    </row>
    <row r="1378" spans="2:12" hidden="1" x14ac:dyDescent="0.2">
      <c r="B1378" s="85" t="str">
        <f>+IF(査定表!A1361=0,"",査定表!A1361)</f>
        <v/>
      </c>
      <c r="C1378" s="69" t="str">
        <f t="shared" si="207"/>
        <v/>
      </c>
      <c r="D1378" s="70" t="str">
        <f t="shared" si="208"/>
        <v/>
      </c>
      <c r="E1378" s="70" t="str">
        <f t="shared" si="211"/>
        <v/>
      </c>
      <c r="F1378" s="258" t="str">
        <f>IF(査定表!E1361=0,"",査定表!E1361)</f>
        <v/>
      </c>
      <c r="G1378" s="69" t="str">
        <f t="shared" si="209"/>
        <v/>
      </c>
      <c r="J1378" s="69" t="str">
        <f t="shared" si="210"/>
        <v/>
      </c>
      <c r="L1378" s="96"/>
    </row>
    <row r="1379" spans="2:12" hidden="1" x14ac:dyDescent="0.2">
      <c r="B1379" s="85" t="str">
        <f>+IF(査定表!A1362=0,"",査定表!A1362)</f>
        <v/>
      </c>
      <c r="C1379" s="69" t="str">
        <f t="shared" si="207"/>
        <v/>
      </c>
      <c r="D1379" s="70" t="str">
        <f t="shared" si="208"/>
        <v/>
      </c>
      <c r="E1379" s="70" t="str">
        <f t="shared" si="211"/>
        <v/>
      </c>
      <c r="F1379" s="258" t="str">
        <f>IF(査定表!E1362=0,"",査定表!E1362)</f>
        <v/>
      </c>
      <c r="G1379" s="69" t="str">
        <f t="shared" si="209"/>
        <v/>
      </c>
      <c r="J1379" s="69" t="str">
        <f t="shared" si="210"/>
        <v/>
      </c>
      <c r="L1379" s="96"/>
    </row>
    <row r="1380" spans="2:12" hidden="1" x14ac:dyDescent="0.2">
      <c r="B1380" s="85" t="str">
        <f>+IF(査定表!A1363=0,"",査定表!A1363)</f>
        <v/>
      </c>
      <c r="C1380" s="69" t="str">
        <f t="shared" si="207"/>
        <v/>
      </c>
      <c r="D1380" s="70" t="str">
        <f t="shared" si="208"/>
        <v/>
      </c>
      <c r="E1380" s="70" t="str">
        <f t="shared" si="211"/>
        <v/>
      </c>
      <c r="F1380" s="258" t="str">
        <f>IF(査定表!E1363=0,"",査定表!E1363)</f>
        <v/>
      </c>
      <c r="G1380" s="69" t="str">
        <f t="shared" si="209"/>
        <v/>
      </c>
      <c r="J1380" s="69" t="str">
        <f t="shared" si="210"/>
        <v/>
      </c>
      <c r="L1380" s="96"/>
    </row>
    <row r="1381" spans="2:12" hidden="1" x14ac:dyDescent="0.2">
      <c r="B1381" s="85" t="str">
        <f>+IF(査定表!A1364=0,"",査定表!A1364)</f>
        <v/>
      </c>
      <c r="C1381" s="69" t="str">
        <f t="shared" si="207"/>
        <v/>
      </c>
      <c r="D1381" s="70" t="str">
        <f t="shared" si="208"/>
        <v/>
      </c>
      <c r="E1381" s="70" t="str">
        <f t="shared" si="211"/>
        <v/>
      </c>
      <c r="F1381" s="258" t="str">
        <f>IF(査定表!E1364=0,"",査定表!E1364)</f>
        <v/>
      </c>
      <c r="G1381" s="69" t="str">
        <f t="shared" si="209"/>
        <v/>
      </c>
      <c r="J1381" s="69" t="str">
        <f t="shared" si="210"/>
        <v/>
      </c>
      <c r="L1381" s="96"/>
    </row>
    <row r="1382" spans="2:12" hidden="1" x14ac:dyDescent="0.2">
      <c r="B1382" s="85" t="str">
        <f>+IF(査定表!A1365=0,"",査定表!A1365)</f>
        <v/>
      </c>
      <c r="C1382" s="69" t="str">
        <f t="shared" si="207"/>
        <v/>
      </c>
      <c r="D1382" s="70" t="str">
        <f t="shared" si="208"/>
        <v/>
      </c>
      <c r="E1382" s="70" t="str">
        <f t="shared" si="211"/>
        <v/>
      </c>
      <c r="F1382" s="258" t="str">
        <f>IF(査定表!E1365=0,"",査定表!E1365)</f>
        <v/>
      </c>
      <c r="G1382" s="69" t="str">
        <f t="shared" si="209"/>
        <v/>
      </c>
      <c r="J1382" s="69" t="str">
        <f t="shared" si="210"/>
        <v/>
      </c>
      <c r="L1382" s="96"/>
    </row>
    <row r="1383" spans="2:12" hidden="1" x14ac:dyDescent="0.2">
      <c r="B1383" s="85" t="str">
        <f>+IF(査定表!A1366=0,"",査定表!A1366)</f>
        <v/>
      </c>
      <c r="C1383" s="69" t="str">
        <f t="shared" si="207"/>
        <v/>
      </c>
      <c r="D1383" s="70" t="str">
        <f t="shared" si="208"/>
        <v/>
      </c>
      <c r="E1383" s="70" t="str">
        <f t="shared" si="211"/>
        <v/>
      </c>
      <c r="F1383" s="258" t="str">
        <f>IF(査定表!E1366=0,"",査定表!E1366)</f>
        <v/>
      </c>
      <c r="G1383" s="69" t="str">
        <f t="shared" si="209"/>
        <v/>
      </c>
      <c r="J1383" s="69" t="str">
        <f t="shared" si="210"/>
        <v/>
      </c>
      <c r="L1383" s="96"/>
    </row>
    <row r="1384" spans="2:12" hidden="1" x14ac:dyDescent="0.2">
      <c r="B1384" s="85" t="str">
        <f>+IF(査定表!A1367=0,"",査定表!A1367)</f>
        <v/>
      </c>
      <c r="C1384" s="69" t="str">
        <f t="shared" si="207"/>
        <v/>
      </c>
      <c r="D1384" s="70" t="str">
        <f t="shared" si="208"/>
        <v/>
      </c>
      <c r="E1384" s="70" t="str">
        <f t="shared" si="211"/>
        <v/>
      </c>
      <c r="F1384" s="258" t="str">
        <f>IF(査定表!E1367=0,"",査定表!E1367)</f>
        <v/>
      </c>
      <c r="G1384" s="69" t="str">
        <f t="shared" si="209"/>
        <v/>
      </c>
      <c r="J1384" s="69" t="str">
        <f t="shared" si="210"/>
        <v/>
      </c>
      <c r="L1384" s="96"/>
    </row>
    <row r="1385" spans="2:12" hidden="1" x14ac:dyDescent="0.2">
      <c r="B1385" s="85" t="str">
        <f>+IF(査定表!A1368=0,"",査定表!A1368)</f>
        <v/>
      </c>
      <c r="C1385" s="69" t="str">
        <f t="shared" si="207"/>
        <v/>
      </c>
      <c r="D1385" s="70" t="str">
        <f t="shared" si="208"/>
        <v/>
      </c>
      <c r="E1385" s="70" t="str">
        <f t="shared" si="211"/>
        <v/>
      </c>
      <c r="F1385" s="258" t="str">
        <f>IF(査定表!E1368=0,"",査定表!E1368)</f>
        <v/>
      </c>
      <c r="G1385" s="69" t="str">
        <f t="shared" si="209"/>
        <v/>
      </c>
      <c r="J1385" s="69" t="str">
        <f t="shared" si="210"/>
        <v/>
      </c>
      <c r="L1385" s="96"/>
    </row>
    <row r="1386" spans="2:12" hidden="1" x14ac:dyDescent="0.2">
      <c r="B1386" s="85" t="str">
        <f>+IF(査定表!A1369=0,"",査定表!A1369)</f>
        <v/>
      </c>
      <c r="C1386" s="69" t="str">
        <f t="shared" si="207"/>
        <v/>
      </c>
      <c r="D1386" s="70" t="str">
        <f t="shared" si="208"/>
        <v/>
      </c>
      <c r="E1386" s="70" t="str">
        <f t="shared" si="211"/>
        <v/>
      </c>
      <c r="F1386" s="258" t="str">
        <f>IF(査定表!E1369=0,"",査定表!E1369)</f>
        <v/>
      </c>
      <c r="G1386" s="69" t="str">
        <f t="shared" si="209"/>
        <v/>
      </c>
      <c r="J1386" s="69" t="str">
        <f t="shared" si="210"/>
        <v/>
      </c>
      <c r="L1386" s="96"/>
    </row>
    <row r="1387" spans="2:12" hidden="1" x14ac:dyDescent="0.2">
      <c r="B1387" s="85" t="str">
        <f>+IF(査定表!A1370=0,"",査定表!A1370)</f>
        <v/>
      </c>
      <c r="C1387" s="69" t="str">
        <f t="shared" si="207"/>
        <v/>
      </c>
      <c r="D1387" s="70" t="str">
        <f t="shared" si="208"/>
        <v/>
      </c>
      <c r="E1387" s="70" t="str">
        <f t="shared" si="211"/>
        <v/>
      </c>
      <c r="F1387" s="258" t="str">
        <f>IF(査定表!E1370=0,"",査定表!E1370)</f>
        <v/>
      </c>
      <c r="G1387" s="69" t="str">
        <f t="shared" si="209"/>
        <v/>
      </c>
      <c r="J1387" s="69" t="str">
        <f t="shared" si="210"/>
        <v/>
      </c>
      <c r="L1387" s="96"/>
    </row>
    <row r="1388" spans="2:12" hidden="1" x14ac:dyDescent="0.2">
      <c r="B1388" s="85" t="str">
        <f>+IF(査定表!A1371=0,"",査定表!A1371)</f>
        <v/>
      </c>
      <c r="C1388" s="69" t="str">
        <f t="shared" si="207"/>
        <v/>
      </c>
      <c r="D1388" s="70" t="str">
        <f t="shared" si="208"/>
        <v/>
      </c>
      <c r="E1388" s="70" t="str">
        <f t="shared" si="211"/>
        <v/>
      </c>
      <c r="F1388" s="258" t="str">
        <f>IF(査定表!E1371=0,"",査定表!E1371)</f>
        <v/>
      </c>
      <c r="G1388" s="69" t="str">
        <f t="shared" si="209"/>
        <v/>
      </c>
      <c r="J1388" s="69" t="str">
        <f t="shared" si="210"/>
        <v/>
      </c>
      <c r="L1388" s="96"/>
    </row>
    <row r="1389" spans="2:12" hidden="1" x14ac:dyDescent="0.2">
      <c r="B1389" s="85" t="str">
        <f>+IF(査定表!A1372=0,"",査定表!A1372)</f>
        <v/>
      </c>
      <c r="C1389" s="69" t="str">
        <f t="shared" si="207"/>
        <v/>
      </c>
      <c r="D1389" s="70" t="str">
        <f t="shared" si="208"/>
        <v/>
      </c>
      <c r="E1389" s="70" t="str">
        <f t="shared" si="211"/>
        <v/>
      </c>
      <c r="F1389" s="258" t="str">
        <f>IF(査定表!E1372=0,"",査定表!E1372)</f>
        <v/>
      </c>
      <c r="G1389" s="69" t="str">
        <f t="shared" si="209"/>
        <v/>
      </c>
      <c r="J1389" s="69" t="str">
        <f t="shared" si="210"/>
        <v/>
      </c>
      <c r="L1389" s="96"/>
    </row>
    <row r="1390" spans="2:12" hidden="1" x14ac:dyDescent="0.2">
      <c r="B1390" s="85" t="str">
        <f>+IF(査定表!A1373=0,"",査定表!A1373)</f>
        <v/>
      </c>
      <c r="C1390" s="69" t="str">
        <f t="shared" si="207"/>
        <v/>
      </c>
      <c r="D1390" s="70" t="str">
        <f t="shared" si="208"/>
        <v/>
      </c>
      <c r="E1390" s="70" t="str">
        <f t="shared" si="211"/>
        <v/>
      </c>
      <c r="F1390" s="258" t="str">
        <f>IF(査定表!E1373=0,"",査定表!E1373)</f>
        <v/>
      </c>
      <c r="G1390" s="69" t="str">
        <f t="shared" si="209"/>
        <v/>
      </c>
      <c r="J1390" s="69" t="str">
        <f t="shared" si="210"/>
        <v/>
      </c>
      <c r="L1390" s="96"/>
    </row>
    <row r="1391" spans="2:12" hidden="1" x14ac:dyDescent="0.2">
      <c r="B1391" s="85" t="str">
        <f>+IF(査定表!A1374=0,"",査定表!A1374)</f>
        <v/>
      </c>
      <c r="C1391" s="69" t="str">
        <f t="shared" si="207"/>
        <v/>
      </c>
      <c r="D1391" s="70" t="str">
        <f t="shared" si="208"/>
        <v/>
      </c>
      <c r="E1391" s="70" t="str">
        <f t="shared" si="211"/>
        <v/>
      </c>
      <c r="F1391" s="258" t="str">
        <f>IF(査定表!E1374=0,"",査定表!E1374)</f>
        <v/>
      </c>
      <c r="G1391" s="69" t="str">
        <f t="shared" si="209"/>
        <v/>
      </c>
      <c r="J1391" s="69" t="str">
        <f t="shared" si="210"/>
        <v/>
      </c>
      <c r="L1391" s="96"/>
    </row>
    <row r="1392" spans="2:12" hidden="1" x14ac:dyDescent="0.2">
      <c r="B1392" s="85" t="str">
        <f>+IF(査定表!A1375=0,"",査定表!A1375)</f>
        <v/>
      </c>
      <c r="C1392" s="69" t="str">
        <f t="shared" si="207"/>
        <v/>
      </c>
      <c r="D1392" s="70" t="str">
        <f t="shared" si="208"/>
        <v/>
      </c>
      <c r="E1392" s="70" t="str">
        <f t="shared" si="211"/>
        <v/>
      </c>
      <c r="F1392" s="258" t="str">
        <f>IF(査定表!E1375=0,"",査定表!E1375)</f>
        <v/>
      </c>
      <c r="G1392" s="69" t="str">
        <f t="shared" si="209"/>
        <v/>
      </c>
      <c r="J1392" s="69" t="str">
        <f t="shared" si="210"/>
        <v/>
      </c>
      <c r="L1392" s="96"/>
    </row>
    <row r="1393" spans="2:12" hidden="1" x14ac:dyDescent="0.2">
      <c r="B1393" s="85" t="str">
        <f>+IF(査定表!A1376=0,"",査定表!A1376)</f>
        <v/>
      </c>
      <c r="C1393" s="69" t="str">
        <f t="shared" si="207"/>
        <v/>
      </c>
      <c r="D1393" s="70" t="str">
        <f t="shared" si="208"/>
        <v/>
      </c>
      <c r="E1393" s="70" t="str">
        <f t="shared" si="211"/>
        <v/>
      </c>
      <c r="F1393" s="258" t="str">
        <f>IF(査定表!E1376=0,"",査定表!E1376)</f>
        <v/>
      </c>
      <c r="G1393" s="69" t="str">
        <f t="shared" si="209"/>
        <v/>
      </c>
      <c r="J1393" s="69" t="str">
        <f t="shared" si="210"/>
        <v/>
      </c>
      <c r="L1393" s="96"/>
    </row>
    <row r="1394" spans="2:12" hidden="1" x14ac:dyDescent="0.2">
      <c r="B1394" s="85" t="str">
        <f>+IF(査定表!A1377=0,"",査定表!A1377)</f>
        <v/>
      </c>
      <c r="C1394" s="69" t="str">
        <f t="shared" si="207"/>
        <v/>
      </c>
      <c r="D1394" s="70" t="str">
        <f t="shared" si="208"/>
        <v/>
      </c>
      <c r="E1394" s="70" t="str">
        <f t="shared" si="211"/>
        <v/>
      </c>
      <c r="F1394" s="258" t="str">
        <f>IF(査定表!E1377=0,"",査定表!E1377)</f>
        <v/>
      </c>
      <c r="G1394" s="69" t="str">
        <f t="shared" si="209"/>
        <v/>
      </c>
      <c r="J1394" s="69" t="str">
        <f t="shared" si="210"/>
        <v/>
      </c>
      <c r="L1394" s="96"/>
    </row>
    <row r="1395" spans="2:12" hidden="1" x14ac:dyDescent="0.2">
      <c r="B1395" s="85" t="str">
        <f>+IF(査定表!A1378=0,"",査定表!A1378)</f>
        <v/>
      </c>
      <c r="C1395" s="69" t="str">
        <f t="shared" si="207"/>
        <v/>
      </c>
      <c r="D1395" s="70" t="str">
        <f t="shared" si="208"/>
        <v/>
      </c>
      <c r="E1395" s="70" t="str">
        <f t="shared" si="211"/>
        <v/>
      </c>
      <c r="F1395" s="258" t="str">
        <f>IF(査定表!E1378=0,"",査定表!E1378)</f>
        <v/>
      </c>
      <c r="G1395" s="69" t="str">
        <f t="shared" si="209"/>
        <v/>
      </c>
      <c r="J1395" s="69" t="str">
        <f t="shared" si="210"/>
        <v/>
      </c>
      <c r="L1395" s="96"/>
    </row>
    <row r="1396" spans="2:12" hidden="1" x14ac:dyDescent="0.2">
      <c r="B1396" s="85" t="str">
        <f>+IF(査定表!A1379=0,"",査定表!A1379)</f>
        <v/>
      </c>
      <c r="C1396" s="69" t="str">
        <f t="shared" si="207"/>
        <v/>
      </c>
      <c r="D1396" s="70" t="str">
        <f t="shared" si="208"/>
        <v/>
      </c>
      <c r="E1396" s="70" t="str">
        <f t="shared" si="211"/>
        <v/>
      </c>
      <c r="F1396" s="258" t="str">
        <f>IF(査定表!E1379=0,"",査定表!E1379)</f>
        <v/>
      </c>
      <c r="G1396" s="69" t="str">
        <f t="shared" si="209"/>
        <v/>
      </c>
      <c r="J1396" s="69" t="str">
        <f t="shared" si="210"/>
        <v/>
      </c>
      <c r="L1396" s="96"/>
    </row>
    <row r="1397" spans="2:12" hidden="1" x14ac:dyDescent="0.2">
      <c r="B1397" s="85" t="str">
        <f>+IF(査定表!A1380=0,"",査定表!A1380)</f>
        <v/>
      </c>
      <c r="C1397" s="69" t="str">
        <f t="shared" si="207"/>
        <v/>
      </c>
      <c r="D1397" s="70" t="str">
        <f t="shared" si="208"/>
        <v/>
      </c>
      <c r="E1397" s="70" t="str">
        <f t="shared" si="211"/>
        <v/>
      </c>
      <c r="F1397" s="258" t="str">
        <f>IF(査定表!E1380=0,"",査定表!E1380)</f>
        <v/>
      </c>
      <c r="G1397" s="69" t="str">
        <f t="shared" si="209"/>
        <v/>
      </c>
      <c r="J1397" s="69" t="str">
        <f t="shared" si="210"/>
        <v/>
      </c>
      <c r="L1397" s="96"/>
    </row>
    <row r="1398" spans="2:12" hidden="1" x14ac:dyDescent="0.2">
      <c r="B1398" s="85" t="str">
        <f>+IF(査定表!A1381=0,"",査定表!A1381)</f>
        <v/>
      </c>
      <c r="C1398" s="69" t="str">
        <f t="shared" si="207"/>
        <v/>
      </c>
      <c r="D1398" s="70" t="str">
        <f t="shared" si="208"/>
        <v/>
      </c>
      <c r="E1398" s="70" t="str">
        <f t="shared" si="211"/>
        <v/>
      </c>
      <c r="F1398" s="258" t="str">
        <f>IF(査定表!E1381=0,"",査定表!E1381)</f>
        <v/>
      </c>
      <c r="G1398" s="69" t="str">
        <f t="shared" si="209"/>
        <v/>
      </c>
      <c r="J1398" s="69" t="str">
        <f t="shared" si="210"/>
        <v/>
      </c>
      <c r="L1398" s="96"/>
    </row>
    <row r="1399" spans="2:12" hidden="1" x14ac:dyDescent="0.2">
      <c r="B1399" s="85" t="str">
        <f>+IF(査定表!A1382=0,"",査定表!A1382)</f>
        <v/>
      </c>
      <c r="C1399" s="69" t="str">
        <f t="shared" si="207"/>
        <v/>
      </c>
      <c r="D1399" s="70" t="str">
        <f t="shared" si="208"/>
        <v/>
      </c>
      <c r="E1399" s="70" t="str">
        <f t="shared" si="211"/>
        <v/>
      </c>
      <c r="F1399" s="258" t="str">
        <f>IF(査定表!E1382=0,"",査定表!E1382)</f>
        <v/>
      </c>
      <c r="G1399" s="69" t="str">
        <f t="shared" si="209"/>
        <v/>
      </c>
      <c r="J1399" s="69" t="str">
        <f t="shared" si="210"/>
        <v/>
      </c>
      <c r="L1399" s="96"/>
    </row>
    <row r="1400" spans="2:12" hidden="1" x14ac:dyDescent="0.2">
      <c r="B1400" s="85" t="str">
        <f>+IF(査定表!A1383=0,"",査定表!A1383)</f>
        <v/>
      </c>
      <c r="C1400" s="69" t="str">
        <f t="shared" si="207"/>
        <v/>
      </c>
      <c r="D1400" s="70" t="str">
        <f t="shared" si="208"/>
        <v/>
      </c>
      <c r="E1400" s="70" t="str">
        <f t="shared" si="211"/>
        <v/>
      </c>
      <c r="F1400" s="258" t="str">
        <f>IF(査定表!E1383=0,"",査定表!E1383)</f>
        <v/>
      </c>
      <c r="G1400" s="69" t="str">
        <f t="shared" si="209"/>
        <v/>
      </c>
      <c r="J1400" s="69" t="str">
        <f t="shared" si="210"/>
        <v/>
      </c>
      <c r="L1400" s="96"/>
    </row>
    <row r="1401" spans="2:12" hidden="1" x14ac:dyDescent="0.2">
      <c r="B1401" s="85" t="str">
        <f>+IF(査定表!A1384=0,"",査定表!A1384)</f>
        <v/>
      </c>
      <c r="C1401" s="69" t="str">
        <f t="shared" si="207"/>
        <v/>
      </c>
      <c r="D1401" s="70" t="str">
        <f t="shared" si="208"/>
        <v/>
      </c>
      <c r="E1401" s="70" t="str">
        <f t="shared" si="211"/>
        <v/>
      </c>
      <c r="F1401" s="258" t="str">
        <f>IF(査定表!E1384=0,"",査定表!E1384)</f>
        <v/>
      </c>
      <c r="G1401" s="69" t="str">
        <f t="shared" si="209"/>
        <v/>
      </c>
      <c r="J1401" s="69" t="str">
        <f t="shared" si="210"/>
        <v/>
      </c>
      <c r="L1401" s="96"/>
    </row>
    <row r="1402" spans="2:12" hidden="1" x14ac:dyDescent="0.2">
      <c r="B1402" s="85" t="str">
        <f>+IF(査定表!A1385=0,"",査定表!A1385)</f>
        <v/>
      </c>
      <c r="C1402" s="69" t="str">
        <f t="shared" si="207"/>
        <v/>
      </c>
      <c r="D1402" s="70" t="str">
        <f t="shared" si="208"/>
        <v/>
      </c>
      <c r="E1402" s="70" t="str">
        <f t="shared" si="211"/>
        <v/>
      </c>
      <c r="F1402" s="258" t="str">
        <f>IF(査定表!E1385=0,"",査定表!E1385)</f>
        <v/>
      </c>
      <c r="G1402" s="69" t="str">
        <f t="shared" si="209"/>
        <v/>
      </c>
      <c r="J1402" s="69" t="str">
        <f t="shared" si="210"/>
        <v/>
      </c>
      <c r="L1402" s="96"/>
    </row>
    <row r="1403" spans="2:12" hidden="1" x14ac:dyDescent="0.2">
      <c r="B1403" s="85" t="str">
        <f>+IF(査定表!A1386=0,"",査定表!A1386)</f>
        <v/>
      </c>
      <c r="C1403" s="69" t="str">
        <f t="shared" si="207"/>
        <v/>
      </c>
      <c r="D1403" s="70" t="str">
        <f t="shared" si="208"/>
        <v/>
      </c>
      <c r="E1403" s="70" t="str">
        <f t="shared" si="211"/>
        <v/>
      </c>
      <c r="F1403" s="258" t="str">
        <f>IF(査定表!E1386=0,"",査定表!E1386)</f>
        <v/>
      </c>
      <c r="G1403" s="69" t="str">
        <f t="shared" si="209"/>
        <v/>
      </c>
      <c r="J1403" s="69" t="str">
        <f t="shared" si="210"/>
        <v/>
      </c>
      <c r="L1403" s="96"/>
    </row>
    <row r="1404" spans="2:12" hidden="1" x14ac:dyDescent="0.2">
      <c r="B1404" s="85" t="str">
        <f>+IF(査定表!A1387=0,"",査定表!A1387)</f>
        <v/>
      </c>
      <c r="C1404" s="69" t="str">
        <f t="shared" si="207"/>
        <v/>
      </c>
      <c r="D1404" s="70" t="str">
        <f t="shared" si="208"/>
        <v/>
      </c>
      <c r="E1404" s="70" t="str">
        <f t="shared" si="211"/>
        <v/>
      </c>
      <c r="F1404" s="258" t="str">
        <f>IF(査定表!E1387=0,"",査定表!E1387)</f>
        <v/>
      </c>
      <c r="G1404" s="69" t="str">
        <f t="shared" si="209"/>
        <v/>
      </c>
      <c r="J1404" s="69" t="str">
        <f t="shared" si="210"/>
        <v/>
      </c>
      <c r="L1404" s="96"/>
    </row>
    <row r="1405" spans="2:12" hidden="1" x14ac:dyDescent="0.2">
      <c r="B1405" s="85" t="str">
        <f>+IF(査定表!A1392=0,"",査定表!A1392)</f>
        <v/>
      </c>
      <c r="C1405" s="69" t="str">
        <f t="shared" si="207"/>
        <v/>
      </c>
      <c r="D1405" s="70" t="str">
        <f t="shared" si="208"/>
        <v/>
      </c>
      <c r="E1405" s="70" t="str">
        <f t="shared" si="211"/>
        <v/>
      </c>
      <c r="F1405" s="258" t="str">
        <f>IF(査定表!E1388=0,"",査定表!E1388)</f>
        <v/>
      </c>
      <c r="G1405" s="69" t="str">
        <f t="shared" si="209"/>
        <v/>
      </c>
      <c r="J1405" s="69" t="str">
        <f t="shared" si="210"/>
        <v/>
      </c>
      <c r="L1405" s="96"/>
    </row>
    <row r="1406" spans="2:12" hidden="1" x14ac:dyDescent="0.2">
      <c r="B1406" s="85" t="str">
        <f>+IF(査定表!A1393=0,"",査定表!A1393)</f>
        <v/>
      </c>
      <c r="C1406" s="69" t="str">
        <f t="shared" si="207"/>
        <v/>
      </c>
      <c r="D1406" s="70" t="str">
        <f t="shared" si="208"/>
        <v/>
      </c>
      <c r="E1406" s="70" t="str">
        <f t="shared" si="211"/>
        <v/>
      </c>
      <c r="F1406" s="258" t="str">
        <f>IF(査定表!E1389=0,"",査定表!E1389)</f>
        <v/>
      </c>
      <c r="G1406" s="69" t="str">
        <f t="shared" si="209"/>
        <v/>
      </c>
      <c r="J1406" s="69" t="str">
        <f t="shared" si="210"/>
        <v/>
      </c>
      <c r="L1406" s="96"/>
    </row>
    <row r="1407" spans="2:12" hidden="1" x14ac:dyDescent="0.2">
      <c r="B1407" s="84" t="s">
        <v>85</v>
      </c>
      <c r="C1407" s="69" t="str">
        <f t="shared" si="207"/>
        <v/>
      </c>
      <c r="D1407" s="70" t="str">
        <f t="shared" si="208"/>
        <v/>
      </c>
      <c r="E1407" s="70"/>
      <c r="F1407" s="259">
        <f>SUM(F1371:F1406)</f>
        <v>0</v>
      </c>
      <c r="G1407" s="69"/>
      <c r="J1407" s="69"/>
      <c r="L1407" s="96"/>
    </row>
    <row r="1408" spans="2:12" hidden="1" x14ac:dyDescent="0.2">
      <c r="B1408" s="83" t="s">
        <v>83</v>
      </c>
      <c r="C1408" s="69"/>
      <c r="D1408" s="70" t="str">
        <f t="shared" si="208"/>
        <v>1</v>
      </c>
      <c r="E1408" s="70" t="str">
        <f>IF(F1408="","","式")</f>
        <v>式</v>
      </c>
      <c r="F1408" s="258">
        <f>INT(F1407*入力表!$D$1953)</f>
        <v>0</v>
      </c>
      <c r="G1408" s="69"/>
      <c r="J1408" s="69"/>
      <c r="L1408" s="96"/>
    </row>
    <row r="1409" spans="2:12" hidden="1" x14ac:dyDescent="0.2">
      <c r="B1409" s="83" t="s">
        <v>18</v>
      </c>
      <c r="C1409" s="69" t="str">
        <f t="shared" ref="C1409" si="212">IF(D1409="","","図面・仕様書どおり")</f>
        <v/>
      </c>
      <c r="D1409" s="70" t="str">
        <f t="shared" si="208"/>
        <v/>
      </c>
      <c r="E1409" s="70"/>
      <c r="F1409" s="258">
        <f>+SUM(F1407:F1408)</f>
        <v>0</v>
      </c>
      <c r="G1409" s="69"/>
      <c r="J1409" s="69"/>
      <c r="L1409" s="96"/>
    </row>
    <row r="1410" spans="2:12" hidden="1" x14ac:dyDescent="0.2">
      <c r="B1410" s="83"/>
      <c r="C1410" s="69"/>
      <c r="D1410" s="70"/>
      <c r="E1410" s="70"/>
      <c r="F1410" s="258"/>
      <c r="G1410" s="69"/>
      <c r="J1410" s="69"/>
      <c r="L1410" s="96"/>
    </row>
    <row r="1411" spans="2:12" hidden="1" x14ac:dyDescent="0.2">
      <c r="B1411" s="83"/>
      <c r="C1411" s="69"/>
      <c r="D1411" s="70"/>
      <c r="E1411" s="70"/>
      <c r="F1411" s="258"/>
      <c r="G1411" s="69"/>
      <c r="J1411" s="69"/>
      <c r="L1411" s="96"/>
    </row>
    <row r="1412" spans="2:12" hidden="1" x14ac:dyDescent="0.2">
      <c r="B1412" s="85" t="str">
        <f>+IF(査定表!A1395=0,"",査定表!A1395)</f>
        <v/>
      </c>
      <c r="C1412" s="69" t="str">
        <f t="shared" ref="C1412:C1449" si="213">IF(D1412="","","図面・仕様書どおり")</f>
        <v/>
      </c>
      <c r="D1412" s="70" t="str">
        <f t="shared" ref="D1412:D1451" si="214">IF(E1412="","","1")</f>
        <v/>
      </c>
      <c r="E1412" s="70" t="str">
        <f>IF(F1412="","","式")</f>
        <v/>
      </c>
      <c r="F1412" s="258" t="str">
        <f>IF(査定表!E1395=0,"",査定表!E1395)</f>
        <v/>
      </c>
      <c r="G1412" s="69" t="str">
        <f t="shared" ref="G1412:G1448" si="215">IF(C1412="","","諸経費共")</f>
        <v/>
      </c>
      <c r="J1412" s="69" t="str">
        <f t="shared" ref="J1412:J1448" si="216">IF(F1412="","","諸経費共")</f>
        <v/>
      </c>
      <c r="L1412" s="96"/>
    </row>
    <row r="1413" spans="2:12" hidden="1" x14ac:dyDescent="0.2">
      <c r="B1413" s="85" t="str">
        <f>+IF(査定表!A1396=0,"",査定表!A1396)</f>
        <v/>
      </c>
      <c r="C1413" s="69" t="str">
        <f t="shared" si="213"/>
        <v/>
      </c>
      <c r="D1413" s="70" t="str">
        <f t="shared" si="214"/>
        <v/>
      </c>
      <c r="E1413" s="70" t="str">
        <f t="shared" ref="E1413:E1448" si="217">IF(F1413="","","式")</f>
        <v/>
      </c>
      <c r="F1413" s="258" t="str">
        <f>IF(査定表!E1396=0,"",査定表!E1396)</f>
        <v/>
      </c>
      <c r="G1413" s="69" t="str">
        <f t="shared" si="215"/>
        <v/>
      </c>
      <c r="J1413" s="69" t="str">
        <f t="shared" si="216"/>
        <v/>
      </c>
      <c r="L1413" s="96"/>
    </row>
    <row r="1414" spans="2:12" hidden="1" x14ac:dyDescent="0.2">
      <c r="B1414" s="85" t="str">
        <f>+IF(査定表!A1397=0,"",査定表!A1397)</f>
        <v/>
      </c>
      <c r="C1414" s="69" t="str">
        <f t="shared" si="213"/>
        <v/>
      </c>
      <c r="D1414" s="70" t="str">
        <f t="shared" si="214"/>
        <v/>
      </c>
      <c r="E1414" s="70" t="str">
        <f t="shared" si="217"/>
        <v/>
      </c>
      <c r="F1414" s="258" t="str">
        <f>IF(査定表!E1397=0,"",査定表!E1397)</f>
        <v/>
      </c>
      <c r="G1414" s="69" t="str">
        <f t="shared" si="215"/>
        <v/>
      </c>
      <c r="J1414" s="69" t="str">
        <f t="shared" si="216"/>
        <v/>
      </c>
      <c r="L1414" s="96"/>
    </row>
    <row r="1415" spans="2:12" hidden="1" x14ac:dyDescent="0.2">
      <c r="B1415" s="85" t="str">
        <f>+IF(査定表!A1398=0,"",査定表!A1398)</f>
        <v/>
      </c>
      <c r="C1415" s="69" t="str">
        <f t="shared" si="213"/>
        <v/>
      </c>
      <c r="D1415" s="70" t="str">
        <f t="shared" si="214"/>
        <v/>
      </c>
      <c r="E1415" s="70" t="str">
        <f t="shared" si="217"/>
        <v/>
      </c>
      <c r="F1415" s="258" t="str">
        <f>IF(査定表!E1398=0,"",査定表!E1398)</f>
        <v/>
      </c>
      <c r="G1415" s="69" t="str">
        <f t="shared" si="215"/>
        <v/>
      </c>
      <c r="J1415" s="69" t="str">
        <f t="shared" si="216"/>
        <v/>
      </c>
      <c r="L1415" s="96"/>
    </row>
    <row r="1416" spans="2:12" hidden="1" x14ac:dyDescent="0.2">
      <c r="B1416" s="85" t="str">
        <f>+IF(査定表!A1399=0,"",査定表!A1399)</f>
        <v/>
      </c>
      <c r="C1416" s="69" t="str">
        <f t="shared" si="213"/>
        <v/>
      </c>
      <c r="D1416" s="70" t="str">
        <f t="shared" si="214"/>
        <v/>
      </c>
      <c r="E1416" s="70" t="str">
        <f t="shared" si="217"/>
        <v/>
      </c>
      <c r="F1416" s="258" t="str">
        <f>IF(査定表!E1399=0,"",査定表!E1399)</f>
        <v/>
      </c>
      <c r="G1416" s="69" t="str">
        <f t="shared" si="215"/>
        <v/>
      </c>
      <c r="J1416" s="69" t="str">
        <f t="shared" si="216"/>
        <v/>
      </c>
      <c r="L1416" s="96"/>
    </row>
    <row r="1417" spans="2:12" hidden="1" x14ac:dyDescent="0.2">
      <c r="B1417" s="85" t="str">
        <f>+IF(査定表!A1400=0,"",査定表!A1400)</f>
        <v/>
      </c>
      <c r="C1417" s="69" t="str">
        <f t="shared" si="213"/>
        <v/>
      </c>
      <c r="D1417" s="70" t="str">
        <f t="shared" si="214"/>
        <v/>
      </c>
      <c r="E1417" s="70" t="str">
        <f t="shared" si="217"/>
        <v/>
      </c>
      <c r="F1417" s="258" t="str">
        <f>IF(査定表!E1400=0,"",査定表!E1400)</f>
        <v/>
      </c>
      <c r="G1417" s="69" t="str">
        <f t="shared" si="215"/>
        <v/>
      </c>
      <c r="J1417" s="69" t="str">
        <f t="shared" si="216"/>
        <v/>
      </c>
      <c r="L1417" s="96"/>
    </row>
    <row r="1418" spans="2:12" hidden="1" x14ac:dyDescent="0.2">
      <c r="B1418" s="85" t="str">
        <f>+IF(査定表!A1401=0,"",査定表!A1401)</f>
        <v/>
      </c>
      <c r="C1418" s="69" t="str">
        <f t="shared" si="213"/>
        <v/>
      </c>
      <c r="D1418" s="70" t="str">
        <f t="shared" si="214"/>
        <v/>
      </c>
      <c r="E1418" s="70" t="str">
        <f t="shared" si="217"/>
        <v/>
      </c>
      <c r="F1418" s="258" t="str">
        <f>IF(査定表!E1401=0,"",査定表!E1401)</f>
        <v/>
      </c>
      <c r="G1418" s="69" t="str">
        <f t="shared" si="215"/>
        <v/>
      </c>
      <c r="J1418" s="69" t="str">
        <f t="shared" si="216"/>
        <v/>
      </c>
      <c r="L1418" s="96"/>
    </row>
    <row r="1419" spans="2:12" hidden="1" x14ac:dyDescent="0.2">
      <c r="B1419" s="85" t="str">
        <f>+IF(査定表!A1402=0,"",査定表!A1402)</f>
        <v/>
      </c>
      <c r="C1419" s="69" t="str">
        <f t="shared" si="213"/>
        <v/>
      </c>
      <c r="D1419" s="70" t="str">
        <f t="shared" si="214"/>
        <v/>
      </c>
      <c r="E1419" s="70" t="str">
        <f t="shared" si="217"/>
        <v/>
      </c>
      <c r="F1419" s="258" t="str">
        <f>IF(査定表!E1402=0,"",査定表!E1402)</f>
        <v/>
      </c>
      <c r="G1419" s="69" t="str">
        <f t="shared" si="215"/>
        <v/>
      </c>
      <c r="J1419" s="69" t="str">
        <f t="shared" si="216"/>
        <v/>
      </c>
      <c r="L1419" s="96"/>
    </row>
    <row r="1420" spans="2:12" hidden="1" x14ac:dyDescent="0.2">
      <c r="B1420" s="85" t="str">
        <f>+IF(査定表!A1403=0,"",査定表!A1403)</f>
        <v/>
      </c>
      <c r="C1420" s="69" t="str">
        <f t="shared" si="213"/>
        <v/>
      </c>
      <c r="D1420" s="70" t="str">
        <f t="shared" si="214"/>
        <v/>
      </c>
      <c r="E1420" s="70" t="str">
        <f t="shared" si="217"/>
        <v/>
      </c>
      <c r="F1420" s="258" t="str">
        <f>IF(査定表!E1403=0,"",査定表!E1403)</f>
        <v/>
      </c>
      <c r="G1420" s="69" t="str">
        <f t="shared" si="215"/>
        <v/>
      </c>
      <c r="J1420" s="69" t="str">
        <f t="shared" si="216"/>
        <v/>
      </c>
      <c r="L1420" s="96"/>
    </row>
    <row r="1421" spans="2:12" hidden="1" x14ac:dyDescent="0.2">
      <c r="B1421" s="85" t="str">
        <f>+IF(査定表!A1404=0,"",査定表!A1404)</f>
        <v/>
      </c>
      <c r="C1421" s="69" t="str">
        <f t="shared" si="213"/>
        <v/>
      </c>
      <c r="D1421" s="70" t="str">
        <f t="shared" si="214"/>
        <v/>
      </c>
      <c r="E1421" s="70" t="str">
        <f t="shared" si="217"/>
        <v/>
      </c>
      <c r="F1421" s="258" t="str">
        <f>IF(査定表!E1404=0,"",査定表!E1404)</f>
        <v/>
      </c>
      <c r="G1421" s="69" t="str">
        <f t="shared" si="215"/>
        <v/>
      </c>
      <c r="J1421" s="69" t="str">
        <f t="shared" si="216"/>
        <v/>
      </c>
      <c r="L1421" s="96"/>
    </row>
    <row r="1422" spans="2:12" hidden="1" x14ac:dyDescent="0.2">
      <c r="B1422" s="85" t="str">
        <f>+IF(査定表!A1405=0,"",査定表!A1405)</f>
        <v/>
      </c>
      <c r="C1422" s="69" t="str">
        <f t="shared" si="213"/>
        <v/>
      </c>
      <c r="D1422" s="70" t="str">
        <f t="shared" si="214"/>
        <v/>
      </c>
      <c r="E1422" s="70" t="str">
        <f t="shared" si="217"/>
        <v/>
      </c>
      <c r="F1422" s="258" t="str">
        <f>IF(査定表!E1405=0,"",査定表!E1405)</f>
        <v/>
      </c>
      <c r="G1422" s="69" t="str">
        <f t="shared" si="215"/>
        <v/>
      </c>
      <c r="J1422" s="69" t="str">
        <f t="shared" si="216"/>
        <v/>
      </c>
      <c r="L1422" s="96"/>
    </row>
    <row r="1423" spans="2:12" hidden="1" x14ac:dyDescent="0.2">
      <c r="B1423" s="85" t="str">
        <f>+IF(査定表!A1406=0,"",査定表!A1406)</f>
        <v/>
      </c>
      <c r="C1423" s="69" t="str">
        <f t="shared" si="213"/>
        <v/>
      </c>
      <c r="D1423" s="70" t="str">
        <f t="shared" si="214"/>
        <v/>
      </c>
      <c r="E1423" s="70" t="str">
        <f t="shared" si="217"/>
        <v/>
      </c>
      <c r="F1423" s="258" t="str">
        <f>IF(査定表!E1406=0,"",査定表!E1406)</f>
        <v/>
      </c>
      <c r="G1423" s="69" t="str">
        <f t="shared" si="215"/>
        <v/>
      </c>
      <c r="J1423" s="69" t="str">
        <f t="shared" si="216"/>
        <v/>
      </c>
      <c r="L1423" s="96"/>
    </row>
    <row r="1424" spans="2:12" hidden="1" x14ac:dyDescent="0.2">
      <c r="B1424" s="85" t="str">
        <f>+IF(査定表!A1407=0,"",査定表!A1407)</f>
        <v/>
      </c>
      <c r="C1424" s="69" t="str">
        <f t="shared" si="213"/>
        <v/>
      </c>
      <c r="D1424" s="70" t="str">
        <f t="shared" si="214"/>
        <v/>
      </c>
      <c r="E1424" s="70" t="str">
        <f t="shared" si="217"/>
        <v/>
      </c>
      <c r="F1424" s="258" t="str">
        <f>IF(査定表!E1407=0,"",査定表!E1407)</f>
        <v/>
      </c>
      <c r="G1424" s="69" t="str">
        <f t="shared" si="215"/>
        <v/>
      </c>
      <c r="J1424" s="69" t="str">
        <f t="shared" si="216"/>
        <v/>
      </c>
      <c r="L1424" s="96"/>
    </row>
    <row r="1425" spans="2:12" hidden="1" x14ac:dyDescent="0.2">
      <c r="B1425" s="85" t="str">
        <f>+IF(査定表!A1408=0,"",査定表!A1408)</f>
        <v/>
      </c>
      <c r="C1425" s="69" t="str">
        <f t="shared" si="213"/>
        <v/>
      </c>
      <c r="D1425" s="70" t="str">
        <f t="shared" si="214"/>
        <v/>
      </c>
      <c r="E1425" s="70" t="str">
        <f t="shared" si="217"/>
        <v/>
      </c>
      <c r="F1425" s="258" t="str">
        <f>IF(査定表!E1408=0,"",査定表!E1408)</f>
        <v/>
      </c>
      <c r="G1425" s="69" t="str">
        <f t="shared" si="215"/>
        <v/>
      </c>
      <c r="J1425" s="69" t="str">
        <f t="shared" si="216"/>
        <v/>
      </c>
      <c r="L1425" s="96"/>
    </row>
    <row r="1426" spans="2:12" hidden="1" x14ac:dyDescent="0.2">
      <c r="B1426" s="85" t="str">
        <f>+IF(査定表!A1409=0,"",査定表!A1409)</f>
        <v/>
      </c>
      <c r="C1426" s="69" t="str">
        <f t="shared" si="213"/>
        <v/>
      </c>
      <c r="D1426" s="70" t="str">
        <f t="shared" si="214"/>
        <v/>
      </c>
      <c r="E1426" s="70" t="str">
        <f t="shared" si="217"/>
        <v/>
      </c>
      <c r="F1426" s="258" t="str">
        <f>IF(査定表!E1409=0,"",査定表!E1409)</f>
        <v/>
      </c>
      <c r="G1426" s="69" t="str">
        <f t="shared" si="215"/>
        <v/>
      </c>
      <c r="J1426" s="69" t="str">
        <f t="shared" si="216"/>
        <v/>
      </c>
      <c r="L1426" s="96"/>
    </row>
    <row r="1427" spans="2:12" hidden="1" x14ac:dyDescent="0.2">
      <c r="B1427" s="85" t="str">
        <f>+IF(査定表!A1410=0,"",査定表!A1410)</f>
        <v/>
      </c>
      <c r="C1427" s="69" t="str">
        <f t="shared" si="213"/>
        <v/>
      </c>
      <c r="D1427" s="70" t="str">
        <f t="shared" si="214"/>
        <v/>
      </c>
      <c r="E1427" s="70" t="str">
        <f t="shared" si="217"/>
        <v/>
      </c>
      <c r="F1427" s="258" t="str">
        <f>IF(査定表!E1410=0,"",査定表!E1410)</f>
        <v/>
      </c>
      <c r="G1427" s="69" t="str">
        <f t="shared" si="215"/>
        <v/>
      </c>
      <c r="J1427" s="69" t="str">
        <f t="shared" si="216"/>
        <v/>
      </c>
      <c r="L1427" s="96"/>
    </row>
    <row r="1428" spans="2:12" hidden="1" x14ac:dyDescent="0.2">
      <c r="B1428" s="85" t="str">
        <f>+IF(査定表!A1411=0,"",査定表!A1411)</f>
        <v/>
      </c>
      <c r="C1428" s="69" t="str">
        <f t="shared" si="213"/>
        <v/>
      </c>
      <c r="D1428" s="70" t="str">
        <f t="shared" si="214"/>
        <v/>
      </c>
      <c r="E1428" s="70" t="str">
        <f t="shared" si="217"/>
        <v/>
      </c>
      <c r="F1428" s="258" t="str">
        <f>IF(査定表!E1411=0,"",査定表!E1411)</f>
        <v/>
      </c>
      <c r="G1428" s="69" t="str">
        <f t="shared" si="215"/>
        <v/>
      </c>
      <c r="J1428" s="69" t="str">
        <f t="shared" si="216"/>
        <v/>
      </c>
      <c r="L1428" s="96"/>
    </row>
    <row r="1429" spans="2:12" hidden="1" x14ac:dyDescent="0.2">
      <c r="B1429" s="85" t="str">
        <f>+IF(査定表!A1412=0,"",査定表!A1412)</f>
        <v/>
      </c>
      <c r="C1429" s="69" t="str">
        <f t="shared" si="213"/>
        <v/>
      </c>
      <c r="D1429" s="70" t="str">
        <f t="shared" si="214"/>
        <v/>
      </c>
      <c r="E1429" s="70" t="str">
        <f t="shared" si="217"/>
        <v/>
      </c>
      <c r="F1429" s="258" t="str">
        <f>IF(査定表!E1412=0,"",査定表!E1412)</f>
        <v/>
      </c>
      <c r="G1429" s="69" t="str">
        <f t="shared" si="215"/>
        <v/>
      </c>
      <c r="J1429" s="69" t="str">
        <f t="shared" si="216"/>
        <v/>
      </c>
      <c r="L1429" s="96"/>
    </row>
    <row r="1430" spans="2:12" hidden="1" x14ac:dyDescent="0.2">
      <c r="B1430" s="85" t="str">
        <f>+IF(査定表!A1413=0,"",査定表!A1413)</f>
        <v/>
      </c>
      <c r="C1430" s="69" t="str">
        <f t="shared" si="213"/>
        <v/>
      </c>
      <c r="D1430" s="70" t="str">
        <f t="shared" si="214"/>
        <v/>
      </c>
      <c r="E1430" s="70" t="str">
        <f t="shared" si="217"/>
        <v/>
      </c>
      <c r="F1430" s="258" t="str">
        <f>IF(査定表!E1413=0,"",査定表!E1413)</f>
        <v/>
      </c>
      <c r="G1430" s="69" t="str">
        <f t="shared" si="215"/>
        <v/>
      </c>
      <c r="J1430" s="69" t="str">
        <f t="shared" si="216"/>
        <v/>
      </c>
      <c r="L1430" s="96"/>
    </row>
    <row r="1431" spans="2:12" hidden="1" x14ac:dyDescent="0.2">
      <c r="B1431" s="85" t="str">
        <f>+IF(査定表!A1414=0,"",査定表!A1414)</f>
        <v/>
      </c>
      <c r="C1431" s="69" t="str">
        <f t="shared" si="213"/>
        <v/>
      </c>
      <c r="D1431" s="70" t="str">
        <f t="shared" si="214"/>
        <v/>
      </c>
      <c r="E1431" s="70" t="str">
        <f t="shared" si="217"/>
        <v/>
      </c>
      <c r="F1431" s="258" t="str">
        <f>IF(査定表!E1414=0,"",査定表!E1414)</f>
        <v/>
      </c>
      <c r="G1431" s="69" t="str">
        <f t="shared" si="215"/>
        <v/>
      </c>
      <c r="J1431" s="69" t="str">
        <f t="shared" si="216"/>
        <v/>
      </c>
      <c r="L1431" s="96"/>
    </row>
    <row r="1432" spans="2:12" hidden="1" x14ac:dyDescent="0.2">
      <c r="B1432" s="85" t="str">
        <f>+IF(査定表!A1415=0,"",査定表!A1415)</f>
        <v/>
      </c>
      <c r="C1432" s="69" t="str">
        <f t="shared" si="213"/>
        <v/>
      </c>
      <c r="D1432" s="70" t="str">
        <f t="shared" si="214"/>
        <v/>
      </c>
      <c r="E1432" s="70" t="str">
        <f t="shared" si="217"/>
        <v/>
      </c>
      <c r="F1432" s="258" t="str">
        <f>IF(査定表!E1415=0,"",査定表!E1415)</f>
        <v/>
      </c>
      <c r="G1432" s="69" t="str">
        <f t="shared" si="215"/>
        <v/>
      </c>
      <c r="J1432" s="69" t="str">
        <f t="shared" si="216"/>
        <v/>
      </c>
      <c r="L1432" s="96"/>
    </row>
    <row r="1433" spans="2:12" hidden="1" x14ac:dyDescent="0.2">
      <c r="B1433" s="85" t="str">
        <f>+IF(査定表!A1416=0,"",査定表!A1416)</f>
        <v/>
      </c>
      <c r="C1433" s="69" t="str">
        <f t="shared" si="213"/>
        <v/>
      </c>
      <c r="D1433" s="70" t="str">
        <f t="shared" si="214"/>
        <v/>
      </c>
      <c r="E1433" s="70" t="str">
        <f t="shared" si="217"/>
        <v/>
      </c>
      <c r="F1433" s="258" t="str">
        <f>IF(査定表!E1416=0,"",査定表!E1416)</f>
        <v/>
      </c>
      <c r="G1433" s="69" t="str">
        <f t="shared" si="215"/>
        <v/>
      </c>
      <c r="J1433" s="69" t="str">
        <f t="shared" si="216"/>
        <v/>
      </c>
      <c r="L1433" s="96"/>
    </row>
    <row r="1434" spans="2:12" hidden="1" x14ac:dyDescent="0.2">
      <c r="B1434" s="85" t="str">
        <f>+IF(査定表!A1417=0,"",査定表!A1417)</f>
        <v/>
      </c>
      <c r="C1434" s="69" t="str">
        <f t="shared" si="213"/>
        <v/>
      </c>
      <c r="D1434" s="70" t="str">
        <f t="shared" si="214"/>
        <v/>
      </c>
      <c r="E1434" s="70" t="str">
        <f t="shared" si="217"/>
        <v/>
      </c>
      <c r="F1434" s="258" t="str">
        <f>IF(査定表!E1417=0,"",査定表!E1417)</f>
        <v/>
      </c>
      <c r="G1434" s="69" t="str">
        <f t="shared" si="215"/>
        <v/>
      </c>
      <c r="J1434" s="69" t="str">
        <f t="shared" si="216"/>
        <v/>
      </c>
      <c r="L1434" s="96"/>
    </row>
    <row r="1435" spans="2:12" hidden="1" x14ac:dyDescent="0.2">
      <c r="B1435" s="85" t="str">
        <f>+IF(査定表!A1418=0,"",査定表!A1418)</f>
        <v/>
      </c>
      <c r="C1435" s="69" t="str">
        <f t="shared" si="213"/>
        <v/>
      </c>
      <c r="D1435" s="70" t="str">
        <f t="shared" si="214"/>
        <v/>
      </c>
      <c r="E1435" s="70" t="str">
        <f t="shared" si="217"/>
        <v/>
      </c>
      <c r="F1435" s="258" t="str">
        <f>IF(査定表!E1418=0,"",査定表!E1418)</f>
        <v/>
      </c>
      <c r="G1435" s="69" t="str">
        <f t="shared" si="215"/>
        <v/>
      </c>
      <c r="J1435" s="69" t="str">
        <f t="shared" si="216"/>
        <v/>
      </c>
      <c r="L1435" s="96"/>
    </row>
    <row r="1436" spans="2:12" hidden="1" x14ac:dyDescent="0.2">
      <c r="B1436" s="85" t="str">
        <f>+IF(査定表!A1419=0,"",査定表!A1419)</f>
        <v/>
      </c>
      <c r="C1436" s="69" t="str">
        <f t="shared" si="213"/>
        <v/>
      </c>
      <c r="D1436" s="70" t="str">
        <f t="shared" si="214"/>
        <v/>
      </c>
      <c r="E1436" s="70" t="str">
        <f t="shared" si="217"/>
        <v/>
      </c>
      <c r="F1436" s="258" t="str">
        <f>IF(査定表!E1419=0,"",査定表!E1419)</f>
        <v/>
      </c>
      <c r="G1436" s="69" t="str">
        <f t="shared" si="215"/>
        <v/>
      </c>
      <c r="J1436" s="69" t="str">
        <f t="shared" si="216"/>
        <v/>
      </c>
      <c r="L1436" s="96"/>
    </row>
    <row r="1437" spans="2:12" hidden="1" x14ac:dyDescent="0.2">
      <c r="B1437" s="85" t="str">
        <f>+IF(査定表!A1420=0,"",査定表!A1420)</f>
        <v/>
      </c>
      <c r="C1437" s="69" t="str">
        <f t="shared" si="213"/>
        <v/>
      </c>
      <c r="D1437" s="70" t="str">
        <f t="shared" si="214"/>
        <v/>
      </c>
      <c r="E1437" s="70" t="str">
        <f t="shared" si="217"/>
        <v/>
      </c>
      <c r="F1437" s="258" t="str">
        <f>IF(査定表!E1420=0,"",査定表!E1420)</f>
        <v/>
      </c>
      <c r="G1437" s="69" t="str">
        <f t="shared" si="215"/>
        <v/>
      </c>
      <c r="J1437" s="69" t="str">
        <f t="shared" si="216"/>
        <v/>
      </c>
      <c r="L1437" s="96"/>
    </row>
    <row r="1438" spans="2:12" hidden="1" x14ac:dyDescent="0.2">
      <c r="B1438" s="85" t="str">
        <f>+IF(査定表!A1421=0,"",査定表!A1421)</f>
        <v/>
      </c>
      <c r="C1438" s="69" t="str">
        <f t="shared" si="213"/>
        <v/>
      </c>
      <c r="D1438" s="70" t="str">
        <f t="shared" si="214"/>
        <v/>
      </c>
      <c r="E1438" s="70" t="str">
        <f t="shared" si="217"/>
        <v/>
      </c>
      <c r="F1438" s="258" t="str">
        <f>IF(査定表!E1421=0,"",査定表!E1421)</f>
        <v/>
      </c>
      <c r="G1438" s="69" t="str">
        <f t="shared" si="215"/>
        <v/>
      </c>
      <c r="J1438" s="69" t="str">
        <f t="shared" si="216"/>
        <v/>
      </c>
      <c r="L1438" s="96"/>
    </row>
    <row r="1439" spans="2:12" hidden="1" x14ac:dyDescent="0.2">
      <c r="B1439" s="85" t="str">
        <f>+IF(査定表!A1422=0,"",査定表!A1422)</f>
        <v/>
      </c>
      <c r="C1439" s="69" t="str">
        <f t="shared" si="213"/>
        <v/>
      </c>
      <c r="D1439" s="70" t="str">
        <f t="shared" si="214"/>
        <v/>
      </c>
      <c r="E1439" s="70" t="str">
        <f t="shared" si="217"/>
        <v/>
      </c>
      <c r="F1439" s="258" t="str">
        <f>IF(査定表!E1422=0,"",査定表!E1422)</f>
        <v/>
      </c>
      <c r="G1439" s="69" t="str">
        <f t="shared" si="215"/>
        <v/>
      </c>
      <c r="J1439" s="69" t="str">
        <f t="shared" si="216"/>
        <v/>
      </c>
      <c r="L1439" s="96"/>
    </row>
    <row r="1440" spans="2:12" hidden="1" x14ac:dyDescent="0.2">
      <c r="B1440" s="85" t="str">
        <f>+IF(査定表!A1423=0,"",査定表!A1423)</f>
        <v/>
      </c>
      <c r="C1440" s="69" t="str">
        <f t="shared" si="213"/>
        <v/>
      </c>
      <c r="D1440" s="70" t="str">
        <f t="shared" si="214"/>
        <v/>
      </c>
      <c r="E1440" s="70" t="str">
        <f t="shared" si="217"/>
        <v/>
      </c>
      <c r="F1440" s="258" t="str">
        <f>IF(査定表!E1423=0,"",査定表!E1423)</f>
        <v/>
      </c>
      <c r="G1440" s="69" t="str">
        <f t="shared" si="215"/>
        <v/>
      </c>
      <c r="J1440" s="69" t="str">
        <f t="shared" si="216"/>
        <v/>
      </c>
      <c r="L1440" s="96"/>
    </row>
    <row r="1441" spans="2:12" hidden="1" x14ac:dyDescent="0.2">
      <c r="B1441" s="85" t="str">
        <f>+IF(査定表!A1424=0,"",査定表!A1424)</f>
        <v/>
      </c>
      <c r="C1441" s="69" t="str">
        <f t="shared" si="213"/>
        <v/>
      </c>
      <c r="D1441" s="70" t="str">
        <f t="shared" si="214"/>
        <v/>
      </c>
      <c r="E1441" s="70" t="str">
        <f t="shared" si="217"/>
        <v/>
      </c>
      <c r="F1441" s="258" t="str">
        <f>IF(査定表!E1424=0,"",査定表!E1424)</f>
        <v/>
      </c>
      <c r="G1441" s="69" t="str">
        <f t="shared" si="215"/>
        <v/>
      </c>
      <c r="J1441" s="69" t="str">
        <f t="shared" si="216"/>
        <v/>
      </c>
      <c r="L1441" s="96"/>
    </row>
    <row r="1442" spans="2:12" hidden="1" x14ac:dyDescent="0.2">
      <c r="B1442" s="85" t="str">
        <f>+IF(査定表!A1425=0,"",査定表!A1425)</f>
        <v/>
      </c>
      <c r="C1442" s="69" t="str">
        <f t="shared" si="213"/>
        <v/>
      </c>
      <c r="D1442" s="70" t="str">
        <f t="shared" si="214"/>
        <v/>
      </c>
      <c r="E1442" s="70" t="str">
        <f t="shared" si="217"/>
        <v/>
      </c>
      <c r="F1442" s="258" t="str">
        <f>IF(査定表!E1425=0,"",査定表!E1425)</f>
        <v/>
      </c>
      <c r="G1442" s="69" t="str">
        <f t="shared" si="215"/>
        <v/>
      </c>
      <c r="J1442" s="69" t="str">
        <f t="shared" si="216"/>
        <v/>
      </c>
      <c r="L1442" s="96"/>
    </row>
    <row r="1443" spans="2:12" hidden="1" x14ac:dyDescent="0.2">
      <c r="B1443" s="85" t="str">
        <f>+IF(査定表!A1426=0,"",査定表!A1426)</f>
        <v/>
      </c>
      <c r="C1443" s="69" t="str">
        <f t="shared" si="213"/>
        <v/>
      </c>
      <c r="D1443" s="70" t="str">
        <f t="shared" si="214"/>
        <v/>
      </c>
      <c r="E1443" s="70" t="str">
        <f t="shared" si="217"/>
        <v/>
      </c>
      <c r="F1443" s="258" t="str">
        <f>IF(査定表!E1426=0,"",査定表!E1426)</f>
        <v/>
      </c>
      <c r="G1443" s="69" t="str">
        <f t="shared" si="215"/>
        <v/>
      </c>
      <c r="J1443" s="69" t="str">
        <f t="shared" si="216"/>
        <v/>
      </c>
      <c r="L1443" s="96"/>
    </row>
    <row r="1444" spans="2:12" hidden="1" x14ac:dyDescent="0.2">
      <c r="B1444" s="85" t="str">
        <f>+IF(査定表!A1427=0,"",査定表!A1427)</f>
        <v/>
      </c>
      <c r="C1444" s="69" t="str">
        <f t="shared" si="213"/>
        <v/>
      </c>
      <c r="D1444" s="70" t="str">
        <f t="shared" si="214"/>
        <v/>
      </c>
      <c r="E1444" s="70" t="str">
        <f t="shared" si="217"/>
        <v/>
      </c>
      <c r="F1444" s="258" t="str">
        <f>IF(査定表!E1427=0,"",査定表!E1427)</f>
        <v/>
      </c>
      <c r="G1444" s="69" t="str">
        <f t="shared" si="215"/>
        <v/>
      </c>
      <c r="J1444" s="69" t="str">
        <f t="shared" si="216"/>
        <v/>
      </c>
      <c r="L1444" s="96"/>
    </row>
    <row r="1445" spans="2:12" hidden="1" x14ac:dyDescent="0.2">
      <c r="B1445" s="85" t="str">
        <f>+IF(査定表!A1428=0,"",査定表!A1428)</f>
        <v/>
      </c>
      <c r="C1445" s="69" t="str">
        <f t="shared" si="213"/>
        <v/>
      </c>
      <c r="D1445" s="70" t="str">
        <f t="shared" si="214"/>
        <v/>
      </c>
      <c r="E1445" s="70" t="str">
        <f t="shared" si="217"/>
        <v/>
      </c>
      <c r="F1445" s="258" t="str">
        <f>IF(査定表!E1428=0,"",査定表!E1428)</f>
        <v/>
      </c>
      <c r="G1445" s="69" t="str">
        <f t="shared" si="215"/>
        <v/>
      </c>
      <c r="J1445" s="69" t="str">
        <f t="shared" si="216"/>
        <v/>
      </c>
      <c r="L1445" s="96"/>
    </row>
    <row r="1446" spans="2:12" hidden="1" x14ac:dyDescent="0.2">
      <c r="B1446" s="85" t="str">
        <f>+IF(査定表!A1429=0,"",査定表!A1429)</f>
        <v/>
      </c>
      <c r="C1446" s="69" t="str">
        <f t="shared" si="213"/>
        <v/>
      </c>
      <c r="D1446" s="70" t="str">
        <f t="shared" si="214"/>
        <v/>
      </c>
      <c r="E1446" s="70" t="str">
        <f t="shared" si="217"/>
        <v/>
      </c>
      <c r="F1446" s="258" t="str">
        <f>IF(査定表!E1429=0,"",査定表!E1429)</f>
        <v/>
      </c>
      <c r="G1446" s="69" t="str">
        <f t="shared" si="215"/>
        <v/>
      </c>
      <c r="J1446" s="69" t="str">
        <f t="shared" si="216"/>
        <v/>
      </c>
      <c r="L1446" s="96"/>
    </row>
    <row r="1447" spans="2:12" hidden="1" x14ac:dyDescent="0.2">
      <c r="B1447" s="85" t="str">
        <f>+IF(査定表!A1434=0,"",査定表!A1434)</f>
        <v/>
      </c>
      <c r="C1447" s="69" t="str">
        <f t="shared" si="213"/>
        <v/>
      </c>
      <c r="D1447" s="70" t="str">
        <f t="shared" si="214"/>
        <v/>
      </c>
      <c r="E1447" s="70" t="str">
        <f t="shared" si="217"/>
        <v/>
      </c>
      <c r="F1447" s="258" t="str">
        <f>IF(査定表!E1430=0,"",査定表!E1430)</f>
        <v/>
      </c>
      <c r="G1447" s="69" t="str">
        <f t="shared" si="215"/>
        <v/>
      </c>
      <c r="J1447" s="69" t="str">
        <f t="shared" si="216"/>
        <v/>
      </c>
      <c r="L1447" s="96"/>
    </row>
    <row r="1448" spans="2:12" hidden="1" x14ac:dyDescent="0.2">
      <c r="B1448" s="85" t="str">
        <f>+IF(査定表!A1435=0,"",査定表!A1435)</f>
        <v/>
      </c>
      <c r="C1448" s="69" t="str">
        <f t="shared" si="213"/>
        <v/>
      </c>
      <c r="D1448" s="70" t="str">
        <f t="shared" si="214"/>
        <v/>
      </c>
      <c r="E1448" s="70" t="str">
        <f t="shared" si="217"/>
        <v/>
      </c>
      <c r="F1448" s="258" t="str">
        <f>IF(査定表!E1431=0,"",査定表!E1431)</f>
        <v/>
      </c>
      <c r="G1448" s="69" t="str">
        <f t="shared" si="215"/>
        <v/>
      </c>
      <c r="J1448" s="69" t="str">
        <f t="shared" si="216"/>
        <v/>
      </c>
      <c r="L1448" s="96"/>
    </row>
    <row r="1449" spans="2:12" hidden="1" x14ac:dyDescent="0.2">
      <c r="B1449" s="84" t="s">
        <v>85</v>
      </c>
      <c r="C1449" s="69" t="str">
        <f t="shared" si="213"/>
        <v/>
      </c>
      <c r="D1449" s="70" t="str">
        <f t="shared" si="214"/>
        <v/>
      </c>
      <c r="E1449" s="70"/>
      <c r="F1449" s="259">
        <f>SUM(F1413:F1448)</f>
        <v>0</v>
      </c>
      <c r="G1449" s="69"/>
      <c r="J1449" s="69"/>
      <c r="L1449" s="96"/>
    </row>
    <row r="1450" spans="2:12" hidden="1" x14ac:dyDescent="0.2">
      <c r="B1450" s="83" t="s">
        <v>83</v>
      </c>
      <c r="C1450" s="69"/>
      <c r="D1450" s="70" t="str">
        <f t="shared" si="214"/>
        <v>1</v>
      </c>
      <c r="E1450" s="70" t="str">
        <f>IF(F1450="","","式")</f>
        <v>式</v>
      </c>
      <c r="F1450" s="258">
        <f>INT(F1449*入力表!$D$1953)</f>
        <v>0</v>
      </c>
      <c r="G1450" s="69"/>
      <c r="J1450" s="69"/>
      <c r="L1450" s="96"/>
    </row>
    <row r="1451" spans="2:12" hidden="1" x14ac:dyDescent="0.2">
      <c r="B1451" s="83" t="s">
        <v>18</v>
      </c>
      <c r="C1451" s="69" t="str">
        <f t="shared" ref="C1451" si="218">IF(D1451="","","図面・仕様書どおり")</f>
        <v/>
      </c>
      <c r="D1451" s="70" t="str">
        <f t="shared" si="214"/>
        <v/>
      </c>
      <c r="E1451" s="70"/>
      <c r="F1451" s="258">
        <f>+SUM(F1449:F1450)</f>
        <v>0</v>
      </c>
      <c r="G1451" s="69"/>
      <c r="J1451" s="69"/>
      <c r="L1451" s="96"/>
    </row>
    <row r="1452" spans="2:12" hidden="1" x14ac:dyDescent="0.2">
      <c r="B1452" s="83"/>
      <c r="C1452" s="69"/>
      <c r="D1452" s="70"/>
      <c r="E1452" s="70"/>
      <c r="F1452" s="258"/>
      <c r="G1452" s="69"/>
      <c r="J1452" s="69"/>
      <c r="L1452" s="96"/>
    </row>
    <row r="1453" spans="2:12" hidden="1" x14ac:dyDescent="0.2">
      <c r="B1453" s="83"/>
      <c r="C1453" s="69"/>
      <c r="D1453" s="70"/>
      <c r="E1453" s="70"/>
      <c r="F1453" s="258"/>
      <c r="G1453" s="69"/>
      <c r="J1453" s="69"/>
      <c r="L1453" s="96"/>
    </row>
    <row r="1454" spans="2:12" hidden="1" x14ac:dyDescent="0.2">
      <c r="B1454" s="85" t="str">
        <f>+IF(査定表!A1437=0,"",査定表!A1437)</f>
        <v/>
      </c>
      <c r="C1454" s="69" t="str">
        <f t="shared" ref="C1454:C1491" si="219">IF(D1454="","","図面・仕様書どおり")</f>
        <v/>
      </c>
      <c r="D1454" s="70" t="str">
        <f t="shared" ref="D1454:D1493" si="220">IF(E1454="","","1")</f>
        <v/>
      </c>
      <c r="E1454" s="70" t="str">
        <f>IF(F1454="","","式")</f>
        <v/>
      </c>
      <c r="F1454" s="258" t="str">
        <f>IF(査定表!E1437=0,"",査定表!E1437)</f>
        <v/>
      </c>
      <c r="G1454" s="69" t="str">
        <f t="shared" ref="G1454:G1490" si="221">IF(C1454="","","諸経費共")</f>
        <v/>
      </c>
      <c r="J1454" s="69" t="str">
        <f t="shared" ref="J1454:J1490" si="222">IF(F1454="","","諸経費共")</f>
        <v/>
      </c>
      <c r="L1454" s="96"/>
    </row>
    <row r="1455" spans="2:12" hidden="1" x14ac:dyDescent="0.2">
      <c r="B1455" s="85" t="str">
        <f>+IF(査定表!A1438=0,"",査定表!A1438)</f>
        <v/>
      </c>
      <c r="C1455" s="69" t="str">
        <f t="shared" si="219"/>
        <v/>
      </c>
      <c r="D1455" s="70" t="str">
        <f t="shared" si="220"/>
        <v/>
      </c>
      <c r="E1455" s="70" t="str">
        <f t="shared" ref="E1455:E1490" si="223">IF(F1455="","","式")</f>
        <v/>
      </c>
      <c r="F1455" s="258" t="str">
        <f>IF(査定表!E1438=0,"",査定表!E1438)</f>
        <v/>
      </c>
      <c r="G1455" s="69" t="str">
        <f t="shared" si="221"/>
        <v/>
      </c>
      <c r="J1455" s="69" t="str">
        <f t="shared" si="222"/>
        <v/>
      </c>
      <c r="L1455" s="96"/>
    </row>
    <row r="1456" spans="2:12" hidden="1" x14ac:dyDescent="0.2">
      <c r="B1456" s="85" t="str">
        <f>+IF(査定表!A1439=0,"",査定表!A1439)</f>
        <v/>
      </c>
      <c r="C1456" s="69" t="str">
        <f t="shared" si="219"/>
        <v/>
      </c>
      <c r="D1456" s="70" t="str">
        <f t="shared" si="220"/>
        <v/>
      </c>
      <c r="E1456" s="70" t="str">
        <f t="shared" si="223"/>
        <v/>
      </c>
      <c r="F1456" s="258" t="str">
        <f>IF(査定表!E1439=0,"",査定表!E1439)</f>
        <v/>
      </c>
      <c r="G1456" s="69" t="str">
        <f t="shared" si="221"/>
        <v/>
      </c>
      <c r="J1456" s="69" t="str">
        <f t="shared" si="222"/>
        <v/>
      </c>
      <c r="L1456" s="96"/>
    </row>
    <row r="1457" spans="2:12" hidden="1" x14ac:dyDescent="0.2">
      <c r="B1457" s="85" t="str">
        <f>+IF(査定表!A1440=0,"",査定表!A1440)</f>
        <v/>
      </c>
      <c r="C1457" s="69" t="str">
        <f t="shared" si="219"/>
        <v/>
      </c>
      <c r="D1457" s="70" t="str">
        <f t="shared" si="220"/>
        <v/>
      </c>
      <c r="E1457" s="70" t="str">
        <f t="shared" si="223"/>
        <v/>
      </c>
      <c r="F1457" s="258" t="str">
        <f>IF(査定表!E1440=0,"",査定表!E1440)</f>
        <v/>
      </c>
      <c r="G1457" s="69" t="str">
        <f t="shared" si="221"/>
        <v/>
      </c>
      <c r="J1457" s="69" t="str">
        <f t="shared" si="222"/>
        <v/>
      </c>
      <c r="L1457" s="96"/>
    </row>
    <row r="1458" spans="2:12" hidden="1" x14ac:dyDescent="0.2">
      <c r="B1458" s="85" t="str">
        <f>+IF(査定表!A1441=0,"",査定表!A1441)</f>
        <v/>
      </c>
      <c r="C1458" s="69" t="str">
        <f t="shared" si="219"/>
        <v/>
      </c>
      <c r="D1458" s="70" t="str">
        <f t="shared" si="220"/>
        <v/>
      </c>
      <c r="E1458" s="70" t="str">
        <f t="shared" si="223"/>
        <v/>
      </c>
      <c r="F1458" s="258" t="str">
        <f>IF(査定表!E1441=0,"",査定表!E1441)</f>
        <v/>
      </c>
      <c r="G1458" s="69" t="str">
        <f t="shared" si="221"/>
        <v/>
      </c>
      <c r="J1458" s="69" t="str">
        <f t="shared" si="222"/>
        <v/>
      </c>
      <c r="L1458" s="96"/>
    </row>
    <row r="1459" spans="2:12" hidden="1" x14ac:dyDescent="0.2">
      <c r="B1459" s="85" t="str">
        <f>+IF(査定表!A1442=0,"",査定表!A1442)</f>
        <v/>
      </c>
      <c r="C1459" s="69" t="str">
        <f t="shared" si="219"/>
        <v/>
      </c>
      <c r="D1459" s="70" t="str">
        <f t="shared" si="220"/>
        <v/>
      </c>
      <c r="E1459" s="70" t="str">
        <f t="shared" si="223"/>
        <v/>
      </c>
      <c r="F1459" s="258" t="str">
        <f>IF(査定表!E1442=0,"",査定表!E1442)</f>
        <v/>
      </c>
      <c r="G1459" s="69" t="str">
        <f t="shared" si="221"/>
        <v/>
      </c>
      <c r="J1459" s="69" t="str">
        <f t="shared" si="222"/>
        <v/>
      </c>
      <c r="L1459" s="96"/>
    </row>
    <row r="1460" spans="2:12" hidden="1" x14ac:dyDescent="0.2">
      <c r="B1460" s="85" t="str">
        <f>+IF(査定表!A1443=0,"",査定表!A1443)</f>
        <v/>
      </c>
      <c r="C1460" s="69" t="str">
        <f t="shared" si="219"/>
        <v/>
      </c>
      <c r="D1460" s="70" t="str">
        <f t="shared" si="220"/>
        <v/>
      </c>
      <c r="E1460" s="70" t="str">
        <f t="shared" si="223"/>
        <v/>
      </c>
      <c r="F1460" s="258" t="str">
        <f>IF(査定表!E1443=0,"",査定表!E1443)</f>
        <v/>
      </c>
      <c r="G1460" s="69" t="str">
        <f t="shared" si="221"/>
        <v/>
      </c>
      <c r="J1460" s="69" t="str">
        <f t="shared" si="222"/>
        <v/>
      </c>
      <c r="L1460" s="96"/>
    </row>
    <row r="1461" spans="2:12" hidden="1" x14ac:dyDescent="0.2">
      <c r="B1461" s="85" t="str">
        <f>+IF(査定表!A1444=0,"",査定表!A1444)</f>
        <v/>
      </c>
      <c r="C1461" s="69" t="str">
        <f t="shared" si="219"/>
        <v/>
      </c>
      <c r="D1461" s="70" t="str">
        <f t="shared" si="220"/>
        <v/>
      </c>
      <c r="E1461" s="70" t="str">
        <f t="shared" si="223"/>
        <v/>
      </c>
      <c r="F1461" s="258" t="str">
        <f>IF(査定表!E1444=0,"",査定表!E1444)</f>
        <v/>
      </c>
      <c r="G1461" s="69" t="str">
        <f t="shared" si="221"/>
        <v/>
      </c>
      <c r="J1461" s="69" t="str">
        <f t="shared" si="222"/>
        <v/>
      </c>
      <c r="L1461" s="96"/>
    </row>
    <row r="1462" spans="2:12" hidden="1" x14ac:dyDescent="0.2">
      <c r="B1462" s="85" t="str">
        <f>+IF(査定表!A1445=0,"",査定表!A1445)</f>
        <v/>
      </c>
      <c r="C1462" s="69" t="str">
        <f t="shared" si="219"/>
        <v/>
      </c>
      <c r="D1462" s="70" t="str">
        <f t="shared" si="220"/>
        <v/>
      </c>
      <c r="E1462" s="70" t="str">
        <f t="shared" si="223"/>
        <v/>
      </c>
      <c r="F1462" s="258" t="str">
        <f>IF(査定表!E1445=0,"",査定表!E1445)</f>
        <v/>
      </c>
      <c r="G1462" s="69" t="str">
        <f t="shared" si="221"/>
        <v/>
      </c>
      <c r="J1462" s="69" t="str">
        <f t="shared" si="222"/>
        <v/>
      </c>
      <c r="L1462" s="96"/>
    </row>
    <row r="1463" spans="2:12" hidden="1" x14ac:dyDescent="0.2">
      <c r="B1463" s="85" t="str">
        <f>+IF(査定表!A1446=0,"",査定表!A1446)</f>
        <v/>
      </c>
      <c r="C1463" s="69" t="str">
        <f t="shared" si="219"/>
        <v/>
      </c>
      <c r="D1463" s="70" t="str">
        <f t="shared" si="220"/>
        <v/>
      </c>
      <c r="E1463" s="70" t="str">
        <f t="shared" si="223"/>
        <v/>
      </c>
      <c r="F1463" s="258" t="str">
        <f>IF(査定表!E1446=0,"",査定表!E1446)</f>
        <v/>
      </c>
      <c r="G1463" s="69" t="str">
        <f t="shared" si="221"/>
        <v/>
      </c>
      <c r="J1463" s="69" t="str">
        <f t="shared" si="222"/>
        <v/>
      </c>
      <c r="L1463" s="96"/>
    </row>
    <row r="1464" spans="2:12" hidden="1" x14ac:dyDescent="0.2">
      <c r="B1464" s="85" t="str">
        <f>+IF(査定表!A1447=0,"",査定表!A1447)</f>
        <v/>
      </c>
      <c r="C1464" s="69" t="str">
        <f t="shared" si="219"/>
        <v/>
      </c>
      <c r="D1464" s="70" t="str">
        <f t="shared" si="220"/>
        <v/>
      </c>
      <c r="E1464" s="70" t="str">
        <f t="shared" si="223"/>
        <v/>
      </c>
      <c r="F1464" s="258" t="str">
        <f>IF(査定表!E1447=0,"",査定表!E1447)</f>
        <v/>
      </c>
      <c r="G1464" s="69" t="str">
        <f t="shared" si="221"/>
        <v/>
      </c>
      <c r="J1464" s="69" t="str">
        <f t="shared" si="222"/>
        <v/>
      </c>
      <c r="L1464" s="96"/>
    </row>
    <row r="1465" spans="2:12" hidden="1" x14ac:dyDescent="0.2">
      <c r="B1465" s="85" t="str">
        <f>+IF(査定表!A1448=0,"",査定表!A1448)</f>
        <v/>
      </c>
      <c r="C1465" s="69" t="str">
        <f t="shared" si="219"/>
        <v/>
      </c>
      <c r="D1465" s="70" t="str">
        <f t="shared" si="220"/>
        <v/>
      </c>
      <c r="E1465" s="70" t="str">
        <f t="shared" si="223"/>
        <v/>
      </c>
      <c r="F1465" s="258" t="str">
        <f>IF(査定表!E1448=0,"",査定表!E1448)</f>
        <v/>
      </c>
      <c r="G1465" s="69" t="str">
        <f t="shared" si="221"/>
        <v/>
      </c>
      <c r="J1465" s="69" t="str">
        <f t="shared" si="222"/>
        <v/>
      </c>
      <c r="L1465" s="96"/>
    </row>
    <row r="1466" spans="2:12" hidden="1" x14ac:dyDescent="0.2">
      <c r="B1466" s="85" t="str">
        <f>+IF(査定表!A1449=0,"",査定表!A1449)</f>
        <v/>
      </c>
      <c r="C1466" s="69" t="str">
        <f t="shared" si="219"/>
        <v/>
      </c>
      <c r="D1466" s="70" t="str">
        <f t="shared" si="220"/>
        <v/>
      </c>
      <c r="E1466" s="70" t="str">
        <f t="shared" si="223"/>
        <v/>
      </c>
      <c r="F1466" s="258" t="str">
        <f>IF(査定表!E1449=0,"",査定表!E1449)</f>
        <v/>
      </c>
      <c r="G1466" s="69" t="str">
        <f t="shared" si="221"/>
        <v/>
      </c>
      <c r="J1466" s="69" t="str">
        <f t="shared" si="222"/>
        <v/>
      </c>
      <c r="L1466" s="96"/>
    </row>
    <row r="1467" spans="2:12" hidden="1" x14ac:dyDescent="0.2">
      <c r="B1467" s="85" t="str">
        <f>+IF(査定表!A1450=0,"",査定表!A1450)</f>
        <v/>
      </c>
      <c r="C1467" s="69" t="str">
        <f t="shared" si="219"/>
        <v/>
      </c>
      <c r="D1467" s="70" t="str">
        <f t="shared" si="220"/>
        <v/>
      </c>
      <c r="E1467" s="70" t="str">
        <f t="shared" si="223"/>
        <v/>
      </c>
      <c r="F1467" s="258" t="str">
        <f>IF(査定表!E1450=0,"",査定表!E1450)</f>
        <v/>
      </c>
      <c r="G1467" s="69" t="str">
        <f t="shared" si="221"/>
        <v/>
      </c>
      <c r="J1467" s="69" t="str">
        <f t="shared" si="222"/>
        <v/>
      </c>
      <c r="L1467" s="96"/>
    </row>
    <row r="1468" spans="2:12" hidden="1" x14ac:dyDescent="0.2">
      <c r="B1468" s="85" t="str">
        <f>+IF(査定表!A1451=0,"",査定表!A1451)</f>
        <v/>
      </c>
      <c r="C1468" s="69" t="str">
        <f t="shared" si="219"/>
        <v/>
      </c>
      <c r="D1468" s="70" t="str">
        <f t="shared" si="220"/>
        <v/>
      </c>
      <c r="E1468" s="70" t="str">
        <f t="shared" si="223"/>
        <v/>
      </c>
      <c r="F1468" s="258" t="str">
        <f>IF(査定表!E1451=0,"",査定表!E1451)</f>
        <v/>
      </c>
      <c r="G1468" s="69" t="str">
        <f t="shared" si="221"/>
        <v/>
      </c>
      <c r="J1468" s="69" t="str">
        <f t="shared" si="222"/>
        <v/>
      </c>
      <c r="L1468" s="96"/>
    </row>
    <row r="1469" spans="2:12" hidden="1" x14ac:dyDescent="0.2">
      <c r="B1469" s="85" t="str">
        <f>+IF(査定表!A1452=0,"",査定表!A1452)</f>
        <v/>
      </c>
      <c r="C1469" s="69" t="str">
        <f t="shared" si="219"/>
        <v/>
      </c>
      <c r="D1469" s="70" t="str">
        <f t="shared" si="220"/>
        <v/>
      </c>
      <c r="E1469" s="70" t="str">
        <f t="shared" si="223"/>
        <v/>
      </c>
      <c r="F1469" s="258" t="str">
        <f>IF(査定表!E1452=0,"",査定表!E1452)</f>
        <v/>
      </c>
      <c r="G1469" s="69" t="str">
        <f t="shared" si="221"/>
        <v/>
      </c>
      <c r="J1469" s="69" t="str">
        <f t="shared" si="222"/>
        <v/>
      </c>
      <c r="L1469" s="96"/>
    </row>
    <row r="1470" spans="2:12" hidden="1" x14ac:dyDescent="0.2">
      <c r="B1470" s="85" t="str">
        <f>+IF(査定表!A1453=0,"",査定表!A1453)</f>
        <v/>
      </c>
      <c r="C1470" s="69" t="str">
        <f t="shared" si="219"/>
        <v/>
      </c>
      <c r="D1470" s="70" t="str">
        <f t="shared" si="220"/>
        <v/>
      </c>
      <c r="E1470" s="70" t="str">
        <f t="shared" si="223"/>
        <v/>
      </c>
      <c r="F1470" s="258" t="str">
        <f>IF(査定表!E1453=0,"",査定表!E1453)</f>
        <v/>
      </c>
      <c r="G1470" s="69" t="str">
        <f t="shared" si="221"/>
        <v/>
      </c>
      <c r="J1470" s="69" t="str">
        <f t="shared" si="222"/>
        <v/>
      </c>
      <c r="L1470" s="96"/>
    </row>
    <row r="1471" spans="2:12" hidden="1" x14ac:dyDescent="0.2">
      <c r="B1471" s="85" t="str">
        <f>+IF(査定表!A1454=0,"",査定表!A1454)</f>
        <v/>
      </c>
      <c r="C1471" s="69" t="str">
        <f t="shared" si="219"/>
        <v/>
      </c>
      <c r="D1471" s="70" t="str">
        <f t="shared" si="220"/>
        <v/>
      </c>
      <c r="E1471" s="70" t="str">
        <f t="shared" si="223"/>
        <v/>
      </c>
      <c r="F1471" s="258" t="str">
        <f>IF(査定表!E1454=0,"",査定表!E1454)</f>
        <v/>
      </c>
      <c r="G1471" s="69" t="str">
        <f t="shared" si="221"/>
        <v/>
      </c>
      <c r="J1471" s="69" t="str">
        <f t="shared" si="222"/>
        <v/>
      </c>
      <c r="L1471" s="96"/>
    </row>
    <row r="1472" spans="2:12" hidden="1" x14ac:dyDescent="0.2">
      <c r="B1472" s="85" t="str">
        <f>+IF(査定表!A1455=0,"",査定表!A1455)</f>
        <v/>
      </c>
      <c r="C1472" s="69" t="str">
        <f t="shared" si="219"/>
        <v/>
      </c>
      <c r="D1472" s="70" t="str">
        <f t="shared" si="220"/>
        <v/>
      </c>
      <c r="E1472" s="70" t="str">
        <f t="shared" si="223"/>
        <v/>
      </c>
      <c r="F1472" s="258" t="str">
        <f>IF(査定表!E1455=0,"",査定表!E1455)</f>
        <v/>
      </c>
      <c r="G1472" s="69" t="str">
        <f t="shared" si="221"/>
        <v/>
      </c>
      <c r="J1472" s="69" t="str">
        <f t="shared" si="222"/>
        <v/>
      </c>
      <c r="L1472" s="96"/>
    </row>
    <row r="1473" spans="2:12" hidden="1" x14ac:dyDescent="0.2">
      <c r="B1473" s="85" t="str">
        <f>+IF(査定表!A1456=0,"",査定表!A1456)</f>
        <v/>
      </c>
      <c r="C1473" s="69" t="str">
        <f t="shared" si="219"/>
        <v/>
      </c>
      <c r="D1473" s="70" t="str">
        <f t="shared" si="220"/>
        <v/>
      </c>
      <c r="E1473" s="70" t="str">
        <f t="shared" si="223"/>
        <v/>
      </c>
      <c r="F1473" s="258" t="str">
        <f>IF(査定表!E1456=0,"",査定表!E1456)</f>
        <v/>
      </c>
      <c r="G1473" s="69" t="str">
        <f t="shared" si="221"/>
        <v/>
      </c>
      <c r="J1473" s="69" t="str">
        <f t="shared" si="222"/>
        <v/>
      </c>
      <c r="L1473" s="96"/>
    </row>
    <row r="1474" spans="2:12" hidden="1" x14ac:dyDescent="0.2">
      <c r="B1474" s="85" t="str">
        <f>+IF(査定表!A1457=0,"",査定表!A1457)</f>
        <v/>
      </c>
      <c r="C1474" s="69" t="str">
        <f t="shared" si="219"/>
        <v/>
      </c>
      <c r="D1474" s="70" t="str">
        <f t="shared" si="220"/>
        <v/>
      </c>
      <c r="E1474" s="70" t="str">
        <f t="shared" si="223"/>
        <v/>
      </c>
      <c r="F1474" s="258" t="str">
        <f>IF(査定表!E1457=0,"",査定表!E1457)</f>
        <v/>
      </c>
      <c r="G1474" s="69" t="str">
        <f t="shared" si="221"/>
        <v/>
      </c>
      <c r="J1474" s="69" t="str">
        <f t="shared" si="222"/>
        <v/>
      </c>
      <c r="L1474" s="96"/>
    </row>
    <row r="1475" spans="2:12" hidden="1" x14ac:dyDescent="0.2">
      <c r="B1475" s="85" t="str">
        <f>+IF(査定表!A1458=0,"",査定表!A1458)</f>
        <v/>
      </c>
      <c r="C1475" s="69" t="str">
        <f t="shared" si="219"/>
        <v/>
      </c>
      <c r="D1475" s="70" t="str">
        <f t="shared" si="220"/>
        <v/>
      </c>
      <c r="E1475" s="70" t="str">
        <f t="shared" si="223"/>
        <v/>
      </c>
      <c r="F1475" s="258" t="str">
        <f>IF(査定表!E1458=0,"",査定表!E1458)</f>
        <v/>
      </c>
      <c r="G1475" s="69" t="str">
        <f t="shared" si="221"/>
        <v/>
      </c>
      <c r="J1475" s="69" t="str">
        <f t="shared" si="222"/>
        <v/>
      </c>
      <c r="L1475" s="96"/>
    </row>
    <row r="1476" spans="2:12" hidden="1" x14ac:dyDescent="0.2">
      <c r="B1476" s="85" t="str">
        <f>+IF(査定表!A1459=0,"",査定表!A1459)</f>
        <v/>
      </c>
      <c r="C1476" s="69" t="str">
        <f t="shared" si="219"/>
        <v/>
      </c>
      <c r="D1476" s="70" t="str">
        <f t="shared" si="220"/>
        <v/>
      </c>
      <c r="E1476" s="70" t="str">
        <f t="shared" si="223"/>
        <v/>
      </c>
      <c r="F1476" s="258" t="str">
        <f>IF(査定表!E1459=0,"",査定表!E1459)</f>
        <v/>
      </c>
      <c r="G1476" s="69" t="str">
        <f t="shared" si="221"/>
        <v/>
      </c>
      <c r="J1476" s="69" t="str">
        <f t="shared" si="222"/>
        <v/>
      </c>
      <c r="L1476" s="96"/>
    </row>
    <row r="1477" spans="2:12" hidden="1" x14ac:dyDescent="0.2">
      <c r="B1477" s="85" t="str">
        <f>+IF(査定表!A1460=0,"",査定表!A1460)</f>
        <v/>
      </c>
      <c r="C1477" s="69" t="str">
        <f t="shared" si="219"/>
        <v/>
      </c>
      <c r="D1477" s="70" t="str">
        <f t="shared" si="220"/>
        <v/>
      </c>
      <c r="E1477" s="70" t="str">
        <f t="shared" si="223"/>
        <v/>
      </c>
      <c r="F1477" s="258" t="str">
        <f>IF(査定表!E1460=0,"",査定表!E1460)</f>
        <v/>
      </c>
      <c r="G1477" s="69" t="str">
        <f t="shared" si="221"/>
        <v/>
      </c>
      <c r="J1477" s="69" t="str">
        <f t="shared" si="222"/>
        <v/>
      </c>
      <c r="L1477" s="96"/>
    </row>
    <row r="1478" spans="2:12" hidden="1" x14ac:dyDescent="0.2">
      <c r="B1478" s="85" t="str">
        <f>+IF(査定表!A1461=0,"",査定表!A1461)</f>
        <v/>
      </c>
      <c r="C1478" s="69" t="str">
        <f t="shared" si="219"/>
        <v/>
      </c>
      <c r="D1478" s="70" t="str">
        <f t="shared" si="220"/>
        <v/>
      </c>
      <c r="E1478" s="70" t="str">
        <f t="shared" si="223"/>
        <v/>
      </c>
      <c r="F1478" s="258" t="str">
        <f>IF(査定表!E1461=0,"",査定表!E1461)</f>
        <v/>
      </c>
      <c r="G1478" s="69" t="str">
        <f t="shared" si="221"/>
        <v/>
      </c>
      <c r="J1478" s="69" t="str">
        <f t="shared" si="222"/>
        <v/>
      </c>
      <c r="L1478" s="96"/>
    </row>
    <row r="1479" spans="2:12" hidden="1" x14ac:dyDescent="0.2">
      <c r="B1479" s="85" t="str">
        <f>+IF(査定表!A1462=0,"",査定表!A1462)</f>
        <v/>
      </c>
      <c r="C1479" s="69" t="str">
        <f t="shared" si="219"/>
        <v/>
      </c>
      <c r="D1479" s="70" t="str">
        <f t="shared" si="220"/>
        <v/>
      </c>
      <c r="E1479" s="70" t="str">
        <f t="shared" si="223"/>
        <v/>
      </c>
      <c r="F1479" s="258" t="str">
        <f>IF(査定表!E1462=0,"",査定表!E1462)</f>
        <v/>
      </c>
      <c r="G1479" s="69" t="str">
        <f t="shared" si="221"/>
        <v/>
      </c>
      <c r="J1479" s="69" t="str">
        <f t="shared" si="222"/>
        <v/>
      </c>
      <c r="L1479" s="96"/>
    </row>
    <row r="1480" spans="2:12" hidden="1" x14ac:dyDescent="0.2">
      <c r="B1480" s="85" t="str">
        <f>+IF(査定表!A1463=0,"",査定表!A1463)</f>
        <v/>
      </c>
      <c r="C1480" s="69" t="str">
        <f t="shared" si="219"/>
        <v/>
      </c>
      <c r="D1480" s="70" t="str">
        <f t="shared" si="220"/>
        <v/>
      </c>
      <c r="E1480" s="70" t="str">
        <f t="shared" si="223"/>
        <v/>
      </c>
      <c r="F1480" s="258" t="str">
        <f>IF(査定表!E1463=0,"",査定表!E1463)</f>
        <v/>
      </c>
      <c r="G1480" s="69" t="str">
        <f t="shared" si="221"/>
        <v/>
      </c>
      <c r="J1480" s="69" t="str">
        <f t="shared" si="222"/>
        <v/>
      </c>
      <c r="L1480" s="96"/>
    </row>
    <row r="1481" spans="2:12" hidden="1" x14ac:dyDescent="0.2">
      <c r="B1481" s="85" t="str">
        <f>+IF(査定表!A1464=0,"",査定表!A1464)</f>
        <v/>
      </c>
      <c r="C1481" s="69" t="str">
        <f t="shared" si="219"/>
        <v/>
      </c>
      <c r="D1481" s="70" t="str">
        <f t="shared" si="220"/>
        <v/>
      </c>
      <c r="E1481" s="70" t="str">
        <f t="shared" si="223"/>
        <v/>
      </c>
      <c r="F1481" s="258" t="str">
        <f>IF(査定表!E1464=0,"",査定表!E1464)</f>
        <v/>
      </c>
      <c r="G1481" s="69" t="str">
        <f t="shared" si="221"/>
        <v/>
      </c>
      <c r="J1481" s="69" t="str">
        <f t="shared" si="222"/>
        <v/>
      </c>
      <c r="L1481" s="96"/>
    </row>
    <row r="1482" spans="2:12" hidden="1" x14ac:dyDescent="0.2">
      <c r="B1482" s="85" t="str">
        <f>+IF(査定表!A1465=0,"",査定表!A1465)</f>
        <v/>
      </c>
      <c r="C1482" s="69" t="str">
        <f t="shared" si="219"/>
        <v/>
      </c>
      <c r="D1482" s="70" t="str">
        <f t="shared" si="220"/>
        <v/>
      </c>
      <c r="E1482" s="70" t="str">
        <f t="shared" si="223"/>
        <v/>
      </c>
      <c r="F1482" s="258" t="str">
        <f>IF(査定表!E1465=0,"",査定表!E1465)</f>
        <v/>
      </c>
      <c r="G1482" s="69" t="str">
        <f t="shared" si="221"/>
        <v/>
      </c>
      <c r="J1482" s="69" t="str">
        <f t="shared" si="222"/>
        <v/>
      </c>
      <c r="L1482" s="96"/>
    </row>
    <row r="1483" spans="2:12" hidden="1" x14ac:dyDescent="0.2">
      <c r="B1483" s="85" t="str">
        <f>+IF(査定表!A1466=0,"",査定表!A1466)</f>
        <v/>
      </c>
      <c r="C1483" s="69" t="str">
        <f t="shared" si="219"/>
        <v/>
      </c>
      <c r="D1483" s="70" t="str">
        <f t="shared" si="220"/>
        <v/>
      </c>
      <c r="E1483" s="70" t="str">
        <f t="shared" si="223"/>
        <v/>
      </c>
      <c r="F1483" s="258" t="str">
        <f>IF(査定表!E1466=0,"",査定表!E1466)</f>
        <v/>
      </c>
      <c r="G1483" s="69" t="str">
        <f t="shared" si="221"/>
        <v/>
      </c>
      <c r="J1483" s="69" t="str">
        <f t="shared" si="222"/>
        <v/>
      </c>
      <c r="L1483" s="96"/>
    </row>
    <row r="1484" spans="2:12" hidden="1" x14ac:dyDescent="0.2">
      <c r="B1484" s="85" t="str">
        <f>+IF(査定表!A1467=0,"",査定表!A1467)</f>
        <v/>
      </c>
      <c r="C1484" s="69" t="str">
        <f t="shared" si="219"/>
        <v/>
      </c>
      <c r="D1484" s="70" t="str">
        <f t="shared" si="220"/>
        <v/>
      </c>
      <c r="E1484" s="70" t="str">
        <f t="shared" si="223"/>
        <v/>
      </c>
      <c r="F1484" s="258" t="str">
        <f>IF(査定表!E1467=0,"",査定表!E1467)</f>
        <v/>
      </c>
      <c r="G1484" s="69" t="str">
        <f t="shared" si="221"/>
        <v/>
      </c>
      <c r="J1484" s="69" t="str">
        <f t="shared" si="222"/>
        <v/>
      </c>
      <c r="L1484" s="96"/>
    </row>
    <row r="1485" spans="2:12" hidden="1" x14ac:dyDescent="0.2">
      <c r="B1485" s="85" t="str">
        <f>+IF(査定表!A1468=0,"",査定表!A1468)</f>
        <v/>
      </c>
      <c r="C1485" s="69" t="str">
        <f t="shared" si="219"/>
        <v/>
      </c>
      <c r="D1485" s="70" t="str">
        <f t="shared" si="220"/>
        <v/>
      </c>
      <c r="E1485" s="70" t="str">
        <f t="shared" si="223"/>
        <v/>
      </c>
      <c r="F1485" s="258" t="str">
        <f>IF(査定表!E1468=0,"",査定表!E1468)</f>
        <v/>
      </c>
      <c r="G1485" s="69" t="str">
        <f t="shared" si="221"/>
        <v/>
      </c>
      <c r="J1485" s="69" t="str">
        <f t="shared" si="222"/>
        <v/>
      </c>
      <c r="L1485" s="96"/>
    </row>
    <row r="1486" spans="2:12" hidden="1" x14ac:dyDescent="0.2">
      <c r="B1486" s="85" t="str">
        <f>+IF(査定表!A1469=0,"",査定表!A1469)</f>
        <v/>
      </c>
      <c r="C1486" s="69" t="str">
        <f t="shared" si="219"/>
        <v/>
      </c>
      <c r="D1486" s="70" t="str">
        <f t="shared" si="220"/>
        <v/>
      </c>
      <c r="E1486" s="70" t="str">
        <f t="shared" si="223"/>
        <v/>
      </c>
      <c r="F1486" s="258" t="str">
        <f>IF(査定表!E1469=0,"",査定表!E1469)</f>
        <v/>
      </c>
      <c r="G1486" s="69" t="str">
        <f t="shared" si="221"/>
        <v/>
      </c>
      <c r="J1486" s="69" t="str">
        <f t="shared" si="222"/>
        <v/>
      </c>
      <c r="L1486" s="96"/>
    </row>
    <row r="1487" spans="2:12" hidden="1" x14ac:dyDescent="0.2">
      <c r="B1487" s="85" t="str">
        <f>+IF(査定表!A1470=0,"",査定表!A1470)</f>
        <v/>
      </c>
      <c r="C1487" s="69" t="str">
        <f t="shared" si="219"/>
        <v/>
      </c>
      <c r="D1487" s="70" t="str">
        <f t="shared" si="220"/>
        <v/>
      </c>
      <c r="E1487" s="70" t="str">
        <f t="shared" si="223"/>
        <v/>
      </c>
      <c r="F1487" s="258" t="str">
        <f>IF(査定表!E1470=0,"",査定表!E1470)</f>
        <v/>
      </c>
      <c r="G1487" s="69" t="str">
        <f t="shared" si="221"/>
        <v/>
      </c>
      <c r="J1487" s="69" t="str">
        <f t="shared" si="222"/>
        <v/>
      </c>
      <c r="L1487" s="96"/>
    </row>
    <row r="1488" spans="2:12" hidden="1" x14ac:dyDescent="0.2">
      <c r="B1488" s="85" t="str">
        <f>+IF(査定表!A1471=0,"",査定表!A1471)</f>
        <v/>
      </c>
      <c r="C1488" s="69" t="str">
        <f t="shared" si="219"/>
        <v/>
      </c>
      <c r="D1488" s="70" t="str">
        <f t="shared" si="220"/>
        <v/>
      </c>
      <c r="E1488" s="70" t="str">
        <f t="shared" si="223"/>
        <v/>
      </c>
      <c r="F1488" s="258" t="str">
        <f>IF(査定表!E1471=0,"",査定表!E1471)</f>
        <v/>
      </c>
      <c r="G1488" s="69" t="str">
        <f t="shared" si="221"/>
        <v/>
      </c>
      <c r="J1488" s="69" t="str">
        <f t="shared" si="222"/>
        <v/>
      </c>
      <c r="L1488" s="96"/>
    </row>
    <row r="1489" spans="2:12" hidden="1" x14ac:dyDescent="0.2">
      <c r="B1489" s="85" t="str">
        <f>+IF(査定表!A1476=0,"",査定表!A1476)</f>
        <v/>
      </c>
      <c r="C1489" s="69" t="str">
        <f t="shared" si="219"/>
        <v/>
      </c>
      <c r="D1489" s="70" t="str">
        <f t="shared" si="220"/>
        <v/>
      </c>
      <c r="E1489" s="70" t="str">
        <f t="shared" si="223"/>
        <v/>
      </c>
      <c r="F1489" s="258" t="str">
        <f>IF(査定表!E1472=0,"",査定表!E1472)</f>
        <v/>
      </c>
      <c r="G1489" s="69" t="str">
        <f t="shared" si="221"/>
        <v/>
      </c>
      <c r="J1489" s="69" t="str">
        <f t="shared" si="222"/>
        <v/>
      </c>
      <c r="L1489" s="96"/>
    </row>
    <row r="1490" spans="2:12" hidden="1" x14ac:dyDescent="0.2">
      <c r="B1490" s="85" t="str">
        <f>+IF(査定表!A1477=0,"",査定表!A1477)</f>
        <v/>
      </c>
      <c r="C1490" s="69" t="str">
        <f t="shared" si="219"/>
        <v/>
      </c>
      <c r="D1490" s="70" t="str">
        <f t="shared" si="220"/>
        <v/>
      </c>
      <c r="E1490" s="70" t="str">
        <f t="shared" si="223"/>
        <v/>
      </c>
      <c r="F1490" s="258" t="str">
        <f>IF(査定表!E1473=0,"",査定表!E1473)</f>
        <v/>
      </c>
      <c r="G1490" s="69" t="str">
        <f t="shared" si="221"/>
        <v/>
      </c>
      <c r="J1490" s="69" t="str">
        <f t="shared" si="222"/>
        <v/>
      </c>
      <c r="L1490" s="96"/>
    </row>
    <row r="1491" spans="2:12" hidden="1" x14ac:dyDescent="0.2">
      <c r="B1491" s="84" t="s">
        <v>85</v>
      </c>
      <c r="C1491" s="69" t="str">
        <f t="shared" si="219"/>
        <v/>
      </c>
      <c r="D1491" s="70" t="str">
        <f t="shared" si="220"/>
        <v/>
      </c>
      <c r="E1491" s="70"/>
      <c r="F1491" s="259">
        <f>SUM(F1455:F1490)</f>
        <v>0</v>
      </c>
      <c r="G1491" s="69"/>
      <c r="J1491" s="69"/>
      <c r="L1491" s="96"/>
    </row>
    <row r="1492" spans="2:12" hidden="1" x14ac:dyDescent="0.2">
      <c r="B1492" s="83" t="s">
        <v>83</v>
      </c>
      <c r="C1492" s="69"/>
      <c r="D1492" s="70" t="str">
        <f t="shared" si="220"/>
        <v>1</v>
      </c>
      <c r="E1492" s="70" t="str">
        <f>IF(F1492="","","式")</f>
        <v>式</v>
      </c>
      <c r="F1492" s="258">
        <f>INT(F1491*入力表!$D$1953)</f>
        <v>0</v>
      </c>
      <c r="G1492" s="69"/>
      <c r="J1492" s="69"/>
      <c r="L1492" s="96"/>
    </row>
    <row r="1493" spans="2:12" hidden="1" x14ac:dyDescent="0.2">
      <c r="B1493" s="83" t="s">
        <v>18</v>
      </c>
      <c r="C1493" s="69" t="str">
        <f t="shared" ref="C1493" si="224">IF(D1493="","","図面・仕様書どおり")</f>
        <v/>
      </c>
      <c r="D1493" s="70" t="str">
        <f t="shared" si="220"/>
        <v/>
      </c>
      <c r="E1493" s="70"/>
      <c r="F1493" s="258">
        <f>+SUM(F1491:F1492)</f>
        <v>0</v>
      </c>
      <c r="G1493" s="69"/>
      <c r="J1493" s="69"/>
      <c r="L1493" s="96"/>
    </row>
    <row r="1494" spans="2:12" hidden="1" x14ac:dyDescent="0.2">
      <c r="B1494" s="83"/>
      <c r="C1494" s="69"/>
      <c r="D1494" s="70"/>
      <c r="E1494" s="70"/>
      <c r="F1494" s="258"/>
      <c r="G1494" s="69"/>
      <c r="J1494" s="69"/>
      <c r="L1494" s="96"/>
    </row>
    <row r="1495" spans="2:12" hidden="1" x14ac:dyDescent="0.2">
      <c r="B1495" s="83"/>
      <c r="C1495" s="69"/>
      <c r="D1495" s="70"/>
      <c r="E1495" s="70"/>
      <c r="F1495" s="258"/>
      <c r="G1495" s="69"/>
      <c r="J1495" s="69"/>
      <c r="L1495" s="96"/>
    </row>
    <row r="1496" spans="2:12" hidden="1" x14ac:dyDescent="0.2">
      <c r="B1496" s="85" t="str">
        <f>+IF(査定表!A1479=0,"",査定表!A1479)</f>
        <v/>
      </c>
      <c r="C1496" s="69" t="str">
        <f t="shared" ref="C1496:C1533" si="225">IF(D1496="","","図面・仕様書どおり")</f>
        <v/>
      </c>
      <c r="D1496" s="70" t="str">
        <f t="shared" ref="D1496:D1535" si="226">IF(E1496="","","1")</f>
        <v/>
      </c>
      <c r="E1496" s="70" t="str">
        <f>IF(F1496="","","式")</f>
        <v/>
      </c>
      <c r="F1496" s="258" t="str">
        <f>IF(査定表!E1479=0,"",査定表!E1479)</f>
        <v/>
      </c>
      <c r="G1496" s="69" t="str">
        <f t="shared" ref="G1496:G1532" si="227">IF(C1496="","","諸経費共")</f>
        <v/>
      </c>
      <c r="J1496" s="69" t="str">
        <f t="shared" ref="J1496:J1532" si="228">IF(F1496="","","諸経費共")</f>
        <v/>
      </c>
      <c r="L1496" s="96"/>
    </row>
    <row r="1497" spans="2:12" hidden="1" x14ac:dyDescent="0.2">
      <c r="B1497" s="85" t="str">
        <f>+IF(査定表!A1480=0,"",査定表!A1480)</f>
        <v/>
      </c>
      <c r="C1497" s="69" t="str">
        <f t="shared" si="225"/>
        <v/>
      </c>
      <c r="D1497" s="70" t="str">
        <f t="shared" si="226"/>
        <v/>
      </c>
      <c r="E1497" s="70" t="str">
        <f t="shared" ref="E1497:E1532" si="229">IF(F1497="","","式")</f>
        <v/>
      </c>
      <c r="F1497" s="258" t="str">
        <f>IF(査定表!E1480=0,"",査定表!E1480)</f>
        <v/>
      </c>
      <c r="G1497" s="69" t="str">
        <f t="shared" si="227"/>
        <v/>
      </c>
      <c r="J1497" s="69" t="str">
        <f t="shared" si="228"/>
        <v/>
      </c>
      <c r="L1497" s="96"/>
    </row>
    <row r="1498" spans="2:12" hidden="1" x14ac:dyDescent="0.2">
      <c r="B1498" s="85" t="str">
        <f>+IF(査定表!A1481=0,"",査定表!A1481)</f>
        <v/>
      </c>
      <c r="C1498" s="69" t="str">
        <f t="shared" si="225"/>
        <v/>
      </c>
      <c r="D1498" s="70" t="str">
        <f t="shared" si="226"/>
        <v/>
      </c>
      <c r="E1498" s="70" t="str">
        <f t="shared" si="229"/>
        <v/>
      </c>
      <c r="F1498" s="258" t="str">
        <f>IF(査定表!E1481=0,"",査定表!E1481)</f>
        <v/>
      </c>
      <c r="G1498" s="69" t="str">
        <f t="shared" si="227"/>
        <v/>
      </c>
      <c r="J1498" s="69" t="str">
        <f t="shared" si="228"/>
        <v/>
      </c>
      <c r="L1498" s="96"/>
    </row>
    <row r="1499" spans="2:12" hidden="1" x14ac:dyDescent="0.2">
      <c r="B1499" s="85" t="str">
        <f>+IF(査定表!A1482=0,"",査定表!A1482)</f>
        <v/>
      </c>
      <c r="C1499" s="69" t="str">
        <f t="shared" si="225"/>
        <v/>
      </c>
      <c r="D1499" s="70" t="str">
        <f t="shared" si="226"/>
        <v/>
      </c>
      <c r="E1499" s="70" t="str">
        <f t="shared" si="229"/>
        <v/>
      </c>
      <c r="F1499" s="258" t="str">
        <f>IF(査定表!E1482=0,"",査定表!E1482)</f>
        <v/>
      </c>
      <c r="G1499" s="69" t="str">
        <f t="shared" si="227"/>
        <v/>
      </c>
      <c r="J1499" s="69" t="str">
        <f t="shared" si="228"/>
        <v/>
      </c>
      <c r="L1499" s="96"/>
    </row>
    <row r="1500" spans="2:12" hidden="1" x14ac:dyDescent="0.2">
      <c r="B1500" s="85" t="str">
        <f>+IF(査定表!A1483=0,"",査定表!A1483)</f>
        <v/>
      </c>
      <c r="C1500" s="69" t="str">
        <f t="shared" si="225"/>
        <v/>
      </c>
      <c r="D1500" s="70" t="str">
        <f t="shared" si="226"/>
        <v/>
      </c>
      <c r="E1500" s="70" t="str">
        <f t="shared" si="229"/>
        <v/>
      </c>
      <c r="F1500" s="258" t="str">
        <f>IF(査定表!E1483=0,"",査定表!E1483)</f>
        <v/>
      </c>
      <c r="G1500" s="69" t="str">
        <f t="shared" si="227"/>
        <v/>
      </c>
      <c r="J1500" s="69" t="str">
        <f t="shared" si="228"/>
        <v/>
      </c>
      <c r="L1500" s="96"/>
    </row>
    <row r="1501" spans="2:12" hidden="1" x14ac:dyDescent="0.2">
      <c r="B1501" s="85" t="str">
        <f>+IF(査定表!A1484=0,"",査定表!A1484)</f>
        <v/>
      </c>
      <c r="C1501" s="69" t="str">
        <f t="shared" si="225"/>
        <v/>
      </c>
      <c r="D1501" s="70" t="str">
        <f t="shared" si="226"/>
        <v/>
      </c>
      <c r="E1501" s="70" t="str">
        <f t="shared" si="229"/>
        <v/>
      </c>
      <c r="F1501" s="258" t="str">
        <f>IF(査定表!E1484=0,"",査定表!E1484)</f>
        <v/>
      </c>
      <c r="G1501" s="69" t="str">
        <f t="shared" si="227"/>
        <v/>
      </c>
      <c r="J1501" s="69" t="str">
        <f t="shared" si="228"/>
        <v/>
      </c>
      <c r="L1501" s="96"/>
    </row>
    <row r="1502" spans="2:12" hidden="1" x14ac:dyDescent="0.2">
      <c r="B1502" s="85" t="str">
        <f>+IF(査定表!A1485=0,"",査定表!A1485)</f>
        <v/>
      </c>
      <c r="C1502" s="69" t="str">
        <f t="shared" si="225"/>
        <v/>
      </c>
      <c r="D1502" s="70" t="str">
        <f t="shared" si="226"/>
        <v/>
      </c>
      <c r="E1502" s="70" t="str">
        <f t="shared" si="229"/>
        <v/>
      </c>
      <c r="F1502" s="258" t="str">
        <f>IF(査定表!E1485=0,"",査定表!E1485)</f>
        <v/>
      </c>
      <c r="G1502" s="69" t="str">
        <f t="shared" si="227"/>
        <v/>
      </c>
      <c r="J1502" s="69" t="str">
        <f t="shared" si="228"/>
        <v/>
      </c>
      <c r="L1502" s="96"/>
    </row>
    <row r="1503" spans="2:12" hidden="1" x14ac:dyDescent="0.2">
      <c r="B1503" s="85" t="str">
        <f>+IF(査定表!A1486=0,"",査定表!A1486)</f>
        <v/>
      </c>
      <c r="C1503" s="69" t="str">
        <f t="shared" si="225"/>
        <v/>
      </c>
      <c r="D1503" s="70" t="str">
        <f t="shared" si="226"/>
        <v/>
      </c>
      <c r="E1503" s="70" t="str">
        <f t="shared" si="229"/>
        <v/>
      </c>
      <c r="F1503" s="258" t="str">
        <f>IF(査定表!E1486=0,"",査定表!E1486)</f>
        <v/>
      </c>
      <c r="G1503" s="69" t="str">
        <f t="shared" si="227"/>
        <v/>
      </c>
      <c r="J1503" s="69" t="str">
        <f t="shared" si="228"/>
        <v/>
      </c>
      <c r="L1503" s="96"/>
    </row>
    <row r="1504" spans="2:12" hidden="1" x14ac:dyDescent="0.2">
      <c r="B1504" s="85" t="str">
        <f>+IF(査定表!A1487=0,"",査定表!A1487)</f>
        <v/>
      </c>
      <c r="C1504" s="69" t="str">
        <f t="shared" si="225"/>
        <v/>
      </c>
      <c r="D1504" s="70" t="str">
        <f t="shared" si="226"/>
        <v/>
      </c>
      <c r="E1504" s="70" t="str">
        <f t="shared" si="229"/>
        <v/>
      </c>
      <c r="F1504" s="258" t="str">
        <f>IF(査定表!E1487=0,"",査定表!E1487)</f>
        <v/>
      </c>
      <c r="G1504" s="69" t="str">
        <f t="shared" si="227"/>
        <v/>
      </c>
      <c r="J1504" s="69" t="str">
        <f t="shared" si="228"/>
        <v/>
      </c>
      <c r="L1504" s="96"/>
    </row>
    <row r="1505" spans="2:12" hidden="1" x14ac:dyDescent="0.2">
      <c r="B1505" s="85" t="str">
        <f>+IF(査定表!A1488=0,"",査定表!A1488)</f>
        <v/>
      </c>
      <c r="C1505" s="69" t="str">
        <f t="shared" si="225"/>
        <v/>
      </c>
      <c r="D1505" s="70" t="str">
        <f t="shared" si="226"/>
        <v/>
      </c>
      <c r="E1505" s="70" t="str">
        <f t="shared" si="229"/>
        <v/>
      </c>
      <c r="F1505" s="258" t="str">
        <f>IF(査定表!E1488=0,"",査定表!E1488)</f>
        <v/>
      </c>
      <c r="G1505" s="69" t="str">
        <f t="shared" si="227"/>
        <v/>
      </c>
      <c r="J1505" s="69" t="str">
        <f t="shared" si="228"/>
        <v/>
      </c>
      <c r="L1505" s="96"/>
    </row>
    <row r="1506" spans="2:12" hidden="1" x14ac:dyDescent="0.2">
      <c r="B1506" s="85" t="str">
        <f>+IF(査定表!A1489=0,"",査定表!A1489)</f>
        <v/>
      </c>
      <c r="C1506" s="69" t="str">
        <f t="shared" si="225"/>
        <v/>
      </c>
      <c r="D1506" s="70" t="str">
        <f t="shared" si="226"/>
        <v/>
      </c>
      <c r="E1506" s="70" t="str">
        <f t="shared" si="229"/>
        <v/>
      </c>
      <c r="F1506" s="258" t="str">
        <f>IF(査定表!E1489=0,"",査定表!E1489)</f>
        <v/>
      </c>
      <c r="G1506" s="69" t="str">
        <f t="shared" si="227"/>
        <v/>
      </c>
      <c r="J1506" s="69" t="str">
        <f t="shared" si="228"/>
        <v/>
      </c>
      <c r="L1506" s="96"/>
    </row>
    <row r="1507" spans="2:12" hidden="1" x14ac:dyDescent="0.2">
      <c r="B1507" s="85" t="str">
        <f>+IF(査定表!A1490=0,"",査定表!A1490)</f>
        <v/>
      </c>
      <c r="C1507" s="69" t="str">
        <f t="shared" si="225"/>
        <v/>
      </c>
      <c r="D1507" s="70" t="str">
        <f t="shared" si="226"/>
        <v/>
      </c>
      <c r="E1507" s="70" t="str">
        <f t="shared" si="229"/>
        <v/>
      </c>
      <c r="F1507" s="258" t="str">
        <f>IF(査定表!E1490=0,"",査定表!E1490)</f>
        <v/>
      </c>
      <c r="G1507" s="69" t="str">
        <f t="shared" si="227"/>
        <v/>
      </c>
      <c r="J1507" s="69" t="str">
        <f t="shared" si="228"/>
        <v/>
      </c>
      <c r="L1507" s="96"/>
    </row>
    <row r="1508" spans="2:12" hidden="1" x14ac:dyDescent="0.2">
      <c r="B1508" s="85" t="str">
        <f>+IF(査定表!A1491=0,"",査定表!A1491)</f>
        <v/>
      </c>
      <c r="C1508" s="69" t="str">
        <f t="shared" si="225"/>
        <v/>
      </c>
      <c r="D1508" s="70" t="str">
        <f t="shared" si="226"/>
        <v/>
      </c>
      <c r="E1508" s="70" t="str">
        <f t="shared" si="229"/>
        <v/>
      </c>
      <c r="F1508" s="258" t="str">
        <f>IF(査定表!E1491=0,"",査定表!E1491)</f>
        <v/>
      </c>
      <c r="G1508" s="69" t="str">
        <f t="shared" si="227"/>
        <v/>
      </c>
      <c r="J1508" s="69" t="str">
        <f t="shared" si="228"/>
        <v/>
      </c>
      <c r="L1508" s="96"/>
    </row>
    <row r="1509" spans="2:12" hidden="1" x14ac:dyDescent="0.2">
      <c r="B1509" s="85" t="str">
        <f>+IF(査定表!A1492=0,"",査定表!A1492)</f>
        <v/>
      </c>
      <c r="C1509" s="69" t="str">
        <f t="shared" si="225"/>
        <v/>
      </c>
      <c r="D1509" s="70" t="str">
        <f t="shared" si="226"/>
        <v/>
      </c>
      <c r="E1509" s="70" t="str">
        <f t="shared" si="229"/>
        <v/>
      </c>
      <c r="F1509" s="258" t="str">
        <f>IF(査定表!E1492=0,"",査定表!E1492)</f>
        <v/>
      </c>
      <c r="G1509" s="69" t="str">
        <f t="shared" si="227"/>
        <v/>
      </c>
      <c r="J1509" s="69" t="str">
        <f t="shared" si="228"/>
        <v/>
      </c>
      <c r="L1509" s="96"/>
    </row>
    <row r="1510" spans="2:12" hidden="1" x14ac:dyDescent="0.2">
      <c r="B1510" s="85" t="str">
        <f>+IF(査定表!A1493=0,"",査定表!A1493)</f>
        <v/>
      </c>
      <c r="C1510" s="69" t="str">
        <f t="shared" si="225"/>
        <v/>
      </c>
      <c r="D1510" s="70" t="str">
        <f t="shared" si="226"/>
        <v/>
      </c>
      <c r="E1510" s="70" t="str">
        <f t="shared" si="229"/>
        <v/>
      </c>
      <c r="F1510" s="258" t="str">
        <f>IF(査定表!E1493=0,"",査定表!E1493)</f>
        <v/>
      </c>
      <c r="G1510" s="69" t="str">
        <f t="shared" si="227"/>
        <v/>
      </c>
      <c r="J1510" s="69" t="str">
        <f t="shared" si="228"/>
        <v/>
      </c>
      <c r="L1510" s="96"/>
    </row>
    <row r="1511" spans="2:12" hidden="1" x14ac:dyDescent="0.2">
      <c r="B1511" s="85" t="str">
        <f>+IF(査定表!A1494=0,"",査定表!A1494)</f>
        <v/>
      </c>
      <c r="C1511" s="69" t="str">
        <f t="shared" si="225"/>
        <v/>
      </c>
      <c r="D1511" s="70" t="str">
        <f t="shared" si="226"/>
        <v/>
      </c>
      <c r="E1511" s="70" t="str">
        <f t="shared" si="229"/>
        <v/>
      </c>
      <c r="F1511" s="258" t="str">
        <f>IF(査定表!E1494=0,"",査定表!E1494)</f>
        <v/>
      </c>
      <c r="G1511" s="69" t="str">
        <f t="shared" si="227"/>
        <v/>
      </c>
      <c r="J1511" s="69" t="str">
        <f t="shared" si="228"/>
        <v/>
      </c>
      <c r="L1511" s="96"/>
    </row>
    <row r="1512" spans="2:12" hidden="1" x14ac:dyDescent="0.2">
      <c r="B1512" s="85" t="str">
        <f>+IF(査定表!A1495=0,"",査定表!A1495)</f>
        <v/>
      </c>
      <c r="C1512" s="69" t="str">
        <f t="shared" si="225"/>
        <v/>
      </c>
      <c r="D1512" s="70" t="str">
        <f t="shared" si="226"/>
        <v/>
      </c>
      <c r="E1512" s="70" t="str">
        <f t="shared" si="229"/>
        <v/>
      </c>
      <c r="F1512" s="258" t="str">
        <f>IF(査定表!E1495=0,"",査定表!E1495)</f>
        <v/>
      </c>
      <c r="G1512" s="69" t="str">
        <f t="shared" si="227"/>
        <v/>
      </c>
      <c r="J1512" s="69" t="str">
        <f t="shared" si="228"/>
        <v/>
      </c>
      <c r="L1512" s="96"/>
    </row>
    <row r="1513" spans="2:12" hidden="1" x14ac:dyDescent="0.2">
      <c r="B1513" s="85" t="str">
        <f>+IF(査定表!A1496=0,"",査定表!A1496)</f>
        <v/>
      </c>
      <c r="C1513" s="69" t="str">
        <f t="shared" si="225"/>
        <v/>
      </c>
      <c r="D1513" s="70" t="str">
        <f t="shared" si="226"/>
        <v/>
      </c>
      <c r="E1513" s="70" t="str">
        <f t="shared" si="229"/>
        <v/>
      </c>
      <c r="F1513" s="258" t="str">
        <f>IF(査定表!E1496=0,"",査定表!E1496)</f>
        <v/>
      </c>
      <c r="G1513" s="69" t="str">
        <f t="shared" si="227"/>
        <v/>
      </c>
      <c r="J1513" s="69" t="str">
        <f t="shared" si="228"/>
        <v/>
      </c>
      <c r="L1513" s="96"/>
    </row>
    <row r="1514" spans="2:12" hidden="1" x14ac:dyDescent="0.2">
      <c r="B1514" s="85" t="str">
        <f>+IF(査定表!A1497=0,"",査定表!A1497)</f>
        <v/>
      </c>
      <c r="C1514" s="69" t="str">
        <f t="shared" si="225"/>
        <v/>
      </c>
      <c r="D1514" s="70" t="str">
        <f t="shared" si="226"/>
        <v/>
      </c>
      <c r="E1514" s="70" t="str">
        <f t="shared" si="229"/>
        <v/>
      </c>
      <c r="F1514" s="258" t="str">
        <f>IF(査定表!E1497=0,"",査定表!E1497)</f>
        <v/>
      </c>
      <c r="G1514" s="69" t="str">
        <f t="shared" si="227"/>
        <v/>
      </c>
      <c r="J1514" s="69" t="str">
        <f t="shared" si="228"/>
        <v/>
      </c>
      <c r="L1514" s="96"/>
    </row>
    <row r="1515" spans="2:12" hidden="1" x14ac:dyDescent="0.2">
      <c r="B1515" s="85" t="str">
        <f>+IF(査定表!A1498=0,"",査定表!A1498)</f>
        <v/>
      </c>
      <c r="C1515" s="69" t="str">
        <f t="shared" si="225"/>
        <v/>
      </c>
      <c r="D1515" s="70" t="str">
        <f t="shared" si="226"/>
        <v/>
      </c>
      <c r="E1515" s="70" t="str">
        <f t="shared" si="229"/>
        <v/>
      </c>
      <c r="F1515" s="258" t="str">
        <f>IF(査定表!E1498=0,"",査定表!E1498)</f>
        <v/>
      </c>
      <c r="G1515" s="69" t="str">
        <f t="shared" si="227"/>
        <v/>
      </c>
      <c r="J1515" s="69" t="str">
        <f t="shared" si="228"/>
        <v/>
      </c>
      <c r="L1515" s="96"/>
    </row>
    <row r="1516" spans="2:12" hidden="1" x14ac:dyDescent="0.2">
      <c r="B1516" s="85" t="str">
        <f>+IF(査定表!A1499=0,"",査定表!A1499)</f>
        <v/>
      </c>
      <c r="C1516" s="69" t="str">
        <f t="shared" si="225"/>
        <v/>
      </c>
      <c r="D1516" s="70" t="str">
        <f t="shared" si="226"/>
        <v/>
      </c>
      <c r="E1516" s="70" t="str">
        <f t="shared" si="229"/>
        <v/>
      </c>
      <c r="F1516" s="258" t="str">
        <f>IF(査定表!E1499=0,"",査定表!E1499)</f>
        <v/>
      </c>
      <c r="G1516" s="69" t="str">
        <f t="shared" si="227"/>
        <v/>
      </c>
      <c r="J1516" s="69" t="str">
        <f t="shared" si="228"/>
        <v/>
      </c>
      <c r="L1516" s="96"/>
    </row>
    <row r="1517" spans="2:12" hidden="1" x14ac:dyDescent="0.2">
      <c r="B1517" s="85" t="str">
        <f>+IF(査定表!A1500=0,"",査定表!A1500)</f>
        <v/>
      </c>
      <c r="C1517" s="69" t="str">
        <f t="shared" si="225"/>
        <v/>
      </c>
      <c r="D1517" s="70" t="str">
        <f t="shared" si="226"/>
        <v/>
      </c>
      <c r="E1517" s="70" t="str">
        <f t="shared" si="229"/>
        <v/>
      </c>
      <c r="F1517" s="258" t="str">
        <f>IF(査定表!E1500=0,"",査定表!E1500)</f>
        <v/>
      </c>
      <c r="G1517" s="69" t="str">
        <f t="shared" si="227"/>
        <v/>
      </c>
      <c r="J1517" s="69" t="str">
        <f t="shared" si="228"/>
        <v/>
      </c>
      <c r="L1517" s="96"/>
    </row>
    <row r="1518" spans="2:12" hidden="1" x14ac:dyDescent="0.2">
      <c r="B1518" s="85" t="str">
        <f>+IF(査定表!A1501=0,"",査定表!A1501)</f>
        <v/>
      </c>
      <c r="C1518" s="69" t="str">
        <f t="shared" si="225"/>
        <v/>
      </c>
      <c r="D1518" s="70" t="str">
        <f t="shared" si="226"/>
        <v/>
      </c>
      <c r="E1518" s="70" t="str">
        <f t="shared" si="229"/>
        <v/>
      </c>
      <c r="F1518" s="258" t="str">
        <f>IF(査定表!E1501=0,"",査定表!E1501)</f>
        <v/>
      </c>
      <c r="G1518" s="69" t="str">
        <f t="shared" si="227"/>
        <v/>
      </c>
      <c r="J1518" s="69" t="str">
        <f t="shared" si="228"/>
        <v/>
      </c>
      <c r="L1518" s="96"/>
    </row>
    <row r="1519" spans="2:12" hidden="1" x14ac:dyDescent="0.2">
      <c r="B1519" s="85" t="str">
        <f>+IF(査定表!A1502=0,"",査定表!A1502)</f>
        <v/>
      </c>
      <c r="C1519" s="69" t="str">
        <f t="shared" si="225"/>
        <v/>
      </c>
      <c r="D1519" s="70" t="str">
        <f t="shared" si="226"/>
        <v/>
      </c>
      <c r="E1519" s="70" t="str">
        <f t="shared" si="229"/>
        <v/>
      </c>
      <c r="F1519" s="258" t="str">
        <f>IF(査定表!E1502=0,"",査定表!E1502)</f>
        <v/>
      </c>
      <c r="G1519" s="69" t="str">
        <f t="shared" si="227"/>
        <v/>
      </c>
      <c r="J1519" s="69" t="str">
        <f t="shared" si="228"/>
        <v/>
      </c>
      <c r="L1519" s="96"/>
    </row>
    <row r="1520" spans="2:12" hidden="1" x14ac:dyDescent="0.2">
      <c r="B1520" s="85" t="str">
        <f>+IF(査定表!A1503=0,"",査定表!A1503)</f>
        <v/>
      </c>
      <c r="C1520" s="69" t="str">
        <f t="shared" si="225"/>
        <v/>
      </c>
      <c r="D1520" s="70" t="str">
        <f t="shared" si="226"/>
        <v/>
      </c>
      <c r="E1520" s="70" t="str">
        <f t="shared" si="229"/>
        <v/>
      </c>
      <c r="F1520" s="258" t="str">
        <f>IF(査定表!E1503=0,"",査定表!E1503)</f>
        <v/>
      </c>
      <c r="G1520" s="69" t="str">
        <f t="shared" si="227"/>
        <v/>
      </c>
      <c r="J1520" s="69" t="str">
        <f t="shared" si="228"/>
        <v/>
      </c>
      <c r="L1520" s="96"/>
    </row>
    <row r="1521" spans="2:12" hidden="1" x14ac:dyDescent="0.2">
      <c r="B1521" s="85" t="str">
        <f>+IF(査定表!A1504=0,"",査定表!A1504)</f>
        <v/>
      </c>
      <c r="C1521" s="69" t="str">
        <f t="shared" si="225"/>
        <v/>
      </c>
      <c r="D1521" s="70" t="str">
        <f t="shared" si="226"/>
        <v/>
      </c>
      <c r="E1521" s="70" t="str">
        <f t="shared" si="229"/>
        <v/>
      </c>
      <c r="F1521" s="258" t="str">
        <f>IF(査定表!E1504=0,"",査定表!E1504)</f>
        <v/>
      </c>
      <c r="G1521" s="69" t="str">
        <f t="shared" si="227"/>
        <v/>
      </c>
      <c r="J1521" s="69" t="str">
        <f t="shared" si="228"/>
        <v/>
      </c>
      <c r="L1521" s="96"/>
    </row>
    <row r="1522" spans="2:12" hidden="1" x14ac:dyDescent="0.2">
      <c r="B1522" s="85" t="str">
        <f>+IF(査定表!A1505=0,"",査定表!A1505)</f>
        <v/>
      </c>
      <c r="C1522" s="69" t="str">
        <f t="shared" si="225"/>
        <v/>
      </c>
      <c r="D1522" s="70" t="str">
        <f t="shared" si="226"/>
        <v/>
      </c>
      <c r="E1522" s="70" t="str">
        <f t="shared" si="229"/>
        <v/>
      </c>
      <c r="F1522" s="258" t="str">
        <f>IF(査定表!E1505=0,"",査定表!E1505)</f>
        <v/>
      </c>
      <c r="G1522" s="69" t="str">
        <f t="shared" si="227"/>
        <v/>
      </c>
      <c r="J1522" s="69" t="str">
        <f t="shared" si="228"/>
        <v/>
      </c>
      <c r="L1522" s="96"/>
    </row>
    <row r="1523" spans="2:12" hidden="1" x14ac:dyDescent="0.2">
      <c r="B1523" s="85" t="str">
        <f>+IF(査定表!A1506=0,"",査定表!A1506)</f>
        <v/>
      </c>
      <c r="C1523" s="69" t="str">
        <f t="shared" si="225"/>
        <v/>
      </c>
      <c r="D1523" s="70" t="str">
        <f t="shared" si="226"/>
        <v/>
      </c>
      <c r="E1523" s="70" t="str">
        <f t="shared" si="229"/>
        <v/>
      </c>
      <c r="F1523" s="258" t="str">
        <f>IF(査定表!E1506=0,"",査定表!E1506)</f>
        <v/>
      </c>
      <c r="G1523" s="69" t="str">
        <f t="shared" si="227"/>
        <v/>
      </c>
      <c r="J1523" s="69" t="str">
        <f t="shared" si="228"/>
        <v/>
      </c>
      <c r="L1523" s="96"/>
    </row>
    <row r="1524" spans="2:12" hidden="1" x14ac:dyDescent="0.2">
      <c r="B1524" s="85" t="str">
        <f>+IF(査定表!A1507=0,"",査定表!A1507)</f>
        <v/>
      </c>
      <c r="C1524" s="69" t="str">
        <f t="shared" si="225"/>
        <v/>
      </c>
      <c r="D1524" s="70" t="str">
        <f t="shared" si="226"/>
        <v/>
      </c>
      <c r="E1524" s="70" t="str">
        <f t="shared" si="229"/>
        <v/>
      </c>
      <c r="F1524" s="258" t="str">
        <f>IF(査定表!E1507=0,"",査定表!E1507)</f>
        <v/>
      </c>
      <c r="G1524" s="69" t="str">
        <f t="shared" si="227"/>
        <v/>
      </c>
      <c r="J1524" s="69" t="str">
        <f t="shared" si="228"/>
        <v/>
      </c>
      <c r="L1524" s="96"/>
    </row>
    <row r="1525" spans="2:12" hidden="1" x14ac:dyDescent="0.2">
      <c r="B1525" s="85" t="str">
        <f>+IF(査定表!A1508=0,"",査定表!A1508)</f>
        <v/>
      </c>
      <c r="C1525" s="69" t="str">
        <f t="shared" si="225"/>
        <v/>
      </c>
      <c r="D1525" s="70" t="str">
        <f t="shared" si="226"/>
        <v/>
      </c>
      <c r="E1525" s="70" t="str">
        <f t="shared" si="229"/>
        <v/>
      </c>
      <c r="F1525" s="258" t="str">
        <f>IF(査定表!E1508=0,"",査定表!E1508)</f>
        <v/>
      </c>
      <c r="G1525" s="69" t="str">
        <f t="shared" si="227"/>
        <v/>
      </c>
      <c r="J1525" s="69" t="str">
        <f t="shared" si="228"/>
        <v/>
      </c>
      <c r="L1525" s="96"/>
    </row>
    <row r="1526" spans="2:12" hidden="1" x14ac:dyDescent="0.2">
      <c r="B1526" s="85" t="str">
        <f>+IF(査定表!A1509=0,"",査定表!A1509)</f>
        <v/>
      </c>
      <c r="C1526" s="69" t="str">
        <f t="shared" si="225"/>
        <v/>
      </c>
      <c r="D1526" s="70" t="str">
        <f t="shared" si="226"/>
        <v/>
      </c>
      <c r="E1526" s="70" t="str">
        <f t="shared" si="229"/>
        <v/>
      </c>
      <c r="F1526" s="258" t="str">
        <f>IF(査定表!E1509=0,"",査定表!E1509)</f>
        <v/>
      </c>
      <c r="G1526" s="69" t="str">
        <f t="shared" si="227"/>
        <v/>
      </c>
      <c r="J1526" s="69" t="str">
        <f t="shared" si="228"/>
        <v/>
      </c>
      <c r="L1526" s="96"/>
    </row>
    <row r="1527" spans="2:12" hidden="1" x14ac:dyDescent="0.2">
      <c r="B1527" s="85" t="str">
        <f>+IF(査定表!A1510=0,"",査定表!A1510)</f>
        <v/>
      </c>
      <c r="C1527" s="69" t="str">
        <f t="shared" si="225"/>
        <v/>
      </c>
      <c r="D1527" s="70" t="str">
        <f t="shared" si="226"/>
        <v/>
      </c>
      <c r="E1527" s="70" t="str">
        <f t="shared" si="229"/>
        <v/>
      </c>
      <c r="F1527" s="258" t="str">
        <f>IF(査定表!E1510=0,"",査定表!E1510)</f>
        <v/>
      </c>
      <c r="G1527" s="69" t="str">
        <f t="shared" si="227"/>
        <v/>
      </c>
      <c r="J1527" s="69" t="str">
        <f t="shared" si="228"/>
        <v/>
      </c>
      <c r="L1527" s="96"/>
    </row>
    <row r="1528" spans="2:12" hidden="1" x14ac:dyDescent="0.2">
      <c r="B1528" s="85" t="str">
        <f>+IF(査定表!A1511=0,"",査定表!A1511)</f>
        <v/>
      </c>
      <c r="C1528" s="69" t="str">
        <f t="shared" si="225"/>
        <v/>
      </c>
      <c r="D1528" s="70" t="str">
        <f t="shared" si="226"/>
        <v/>
      </c>
      <c r="E1528" s="70" t="str">
        <f t="shared" si="229"/>
        <v/>
      </c>
      <c r="F1528" s="258" t="str">
        <f>IF(査定表!E1511=0,"",査定表!E1511)</f>
        <v/>
      </c>
      <c r="G1528" s="69" t="str">
        <f t="shared" si="227"/>
        <v/>
      </c>
      <c r="J1528" s="69" t="str">
        <f t="shared" si="228"/>
        <v/>
      </c>
      <c r="L1528" s="96"/>
    </row>
    <row r="1529" spans="2:12" hidden="1" x14ac:dyDescent="0.2">
      <c r="B1529" s="85" t="str">
        <f>+IF(査定表!A1512=0,"",査定表!A1512)</f>
        <v/>
      </c>
      <c r="C1529" s="69" t="str">
        <f t="shared" si="225"/>
        <v/>
      </c>
      <c r="D1529" s="70" t="str">
        <f t="shared" si="226"/>
        <v/>
      </c>
      <c r="E1529" s="70" t="str">
        <f t="shared" si="229"/>
        <v/>
      </c>
      <c r="F1529" s="258" t="str">
        <f>IF(査定表!E1512=0,"",査定表!E1512)</f>
        <v/>
      </c>
      <c r="G1529" s="69" t="str">
        <f t="shared" si="227"/>
        <v/>
      </c>
      <c r="J1529" s="69" t="str">
        <f t="shared" si="228"/>
        <v/>
      </c>
      <c r="L1529" s="96"/>
    </row>
    <row r="1530" spans="2:12" hidden="1" x14ac:dyDescent="0.2">
      <c r="B1530" s="85" t="str">
        <f>+IF(査定表!A1513=0,"",査定表!A1513)</f>
        <v/>
      </c>
      <c r="C1530" s="69" t="str">
        <f t="shared" si="225"/>
        <v/>
      </c>
      <c r="D1530" s="70" t="str">
        <f t="shared" si="226"/>
        <v/>
      </c>
      <c r="E1530" s="70" t="str">
        <f t="shared" si="229"/>
        <v/>
      </c>
      <c r="F1530" s="258" t="str">
        <f>IF(査定表!E1513=0,"",査定表!E1513)</f>
        <v/>
      </c>
      <c r="G1530" s="69" t="str">
        <f t="shared" si="227"/>
        <v/>
      </c>
      <c r="J1530" s="69" t="str">
        <f t="shared" si="228"/>
        <v/>
      </c>
      <c r="L1530" s="96"/>
    </row>
    <row r="1531" spans="2:12" hidden="1" x14ac:dyDescent="0.2">
      <c r="B1531" s="85" t="str">
        <f>+IF(査定表!A1518=0,"",査定表!A1518)</f>
        <v/>
      </c>
      <c r="C1531" s="69" t="str">
        <f t="shared" si="225"/>
        <v/>
      </c>
      <c r="D1531" s="70" t="str">
        <f t="shared" si="226"/>
        <v/>
      </c>
      <c r="E1531" s="70" t="str">
        <f t="shared" si="229"/>
        <v/>
      </c>
      <c r="F1531" s="258" t="str">
        <f>IF(査定表!E1514=0,"",査定表!E1514)</f>
        <v/>
      </c>
      <c r="G1531" s="69" t="str">
        <f t="shared" si="227"/>
        <v/>
      </c>
      <c r="J1531" s="69" t="str">
        <f t="shared" si="228"/>
        <v/>
      </c>
      <c r="L1531" s="96"/>
    </row>
    <row r="1532" spans="2:12" hidden="1" x14ac:dyDescent="0.2">
      <c r="B1532" s="85" t="str">
        <f>+IF(査定表!A1519=0,"",査定表!A1519)</f>
        <v/>
      </c>
      <c r="C1532" s="69" t="str">
        <f t="shared" si="225"/>
        <v/>
      </c>
      <c r="D1532" s="70" t="str">
        <f t="shared" si="226"/>
        <v/>
      </c>
      <c r="E1532" s="70" t="str">
        <f t="shared" si="229"/>
        <v/>
      </c>
      <c r="F1532" s="258" t="str">
        <f>IF(査定表!E1515=0,"",査定表!E1515)</f>
        <v/>
      </c>
      <c r="G1532" s="69" t="str">
        <f t="shared" si="227"/>
        <v/>
      </c>
      <c r="J1532" s="69" t="str">
        <f t="shared" si="228"/>
        <v/>
      </c>
      <c r="L1532" s="96"/>
    </row>
    <row r="1533" spans="2:12" hidden="1" x14ac:dyDescent="0.2">
      <c r="B1533" s="84" t="s">
        <v>85</v>
      </c>
      <c r="C1533" s="69" t="str">
        <f t="shared" si="225"/>
        <v/>
      </c>
      <c r="D1533" s="70" t="str">
        <f t="shared" si="226"/>
        <v/>
      </c>
      <c r="E1533" s="70"/>
      <c r="F1533" s="259">
        <f>SUM(F1497:F1532)</f>
        <v>0</v>
      </c>
      <c r="G1533" s="69"/>
      <c r="J1533" s="69"/>
      <c r="L1533" s="96"/>
    </row>
    <row r="1534" spans="2:12" hidden="1" x14ac:dyDescent="0.2">
      <c r="B1534" s="83" t="s">
        <v>83</v>
      </c>
      <c r="C1534" s="69"/>
      <c r="D1534" s="70" t="str">
        <f t="shared" si="226"/>
        <v>1</v>
      </c>
      <c r="E1534" s="70" t="str">
        <f>IF(F1534="","","式")</f>
        <v>式</v>
      </c>
      <c r="F1534" s="258">
        <f>INT(F1533*入力表!$D$1953)</f>
        <v>0</v>
      </c>
      <c r="G1534" s="69"/>
      <c r="J1534" s="69"/>
      <c r="L1534" s="96"/>
    </row>
    <row r="1535" spans="2:12" hidden="1" x14ac:dyDescent="0.2">
      <c r="B1535" s="83" t="s">
        <v>18</v>
      </c>
      <c r="C1535" s="69" t="str">
        <f t="shared" ref="C1535" si="230">IF(D1535="","","図面・仕様書どおり")</f>
        <v/>
      </c>
      <c r="D1535" s="70" t="str">
        <f t="shared" si="226"/>
        <v/>
      </c>
      <c r="E1535" s="70"/>
      <c r="F1535" s="258">
        <f>+SUM(F1533:F1534)</f>
        <v>0</v>
      </c>
      <c r="G1535" s="69"/>
      <c r="J1535" s="69"/>
      <c r="L1535" s="96"/>
    </row>
    <row r="1536" spans="2:12" hidden="1" x14ac:dyDescent="0.2">
      <c r="B1536" s="83"/>
      <c r="C1536" s="69"/>
      <c r="D1536" s="70"/>
      <c r="E1536" s="70"/>
      <c r="F1536" s="258"/>
      <c r="G1536" s="69"/>
      <c r="J1536" s="69"/>
      <c r="L1536" s="96"/>
    </row>
    <row r="1537" spans="2:12" hidden="1" x14ac:dyDescent="0.2">
      <c r="B1537" s="83"/>
      <c r="C1537" s="69"/>
      <c r="D1537" s="70"/>
      <c r="E1537" s="70"/>
      <c r="F1537" s="258"/>
      <c r="G1537" s="69"/>
      <c r="J1537" s="69"/>
      <c r="L1537" s="96"/>
    </row>
    <row r="1538" spans="2:12" hidden="1" x14ac:dyDescent="0.2">
      <c r="B1538" s="85" t="str">
        <f>+IF(査定表!A1521=0,"",査定表!A1521)</f>
        <v/>
      </c>
      <c r="C1538" s="69" t="str">
        <f t="shared" ref="C1538:C1575" si="231">IF(D1538="","","図面・仕様書どおり")</f>
        <v/>
      </c>
      <c r="D1538" s="70" t="str">
        <f t="shared" ref="D1538:D1577" si="232">IF(E1538="","","1")</f>
        <v/>
      </c>
      <c r="E1538" s="70" t="str">
        <f>IF(F1538="","","式")</f>
        <v/>
      </c>
      <c r="F1538" s="258" t="str">
        <f>IF(査定表!E1521=0,"",査定表!E1521)</f>
        <v/>
      </c>
      <c r="G1538" s="69" t="str">
        <f t="shared" ref="G1538:G1574" si="233">IF(C1538="","","諸経費共")</f>
        <v/>
      </c>
      <c r="J1538" s="69" t="str">
        <f t="shared" ref="J1538:J1574" si="234">IF(F1538="","","諸経費共")</f>
        <v/>
      </c>
      <c r="L1538" s="96"/>
    </row>
    <row r="1539" spans="2:12" hidden="1" x14ac:dyDescent="0.2">
      <c r="B1539" s="85" t="str">
        <f>+IF(査定表!A1522=0,"",査定表!A1522)</f>
        <v/>
      </c>
      <c r="C1539" s="69" t="str">
        <f t="shared" si="231"/>
        <v/>
      </c>
      <c r="D1539" s="70" t="str">
        <f t="shared" si="232"/>
        <v/>
      </c>
      <c r="E1539" s="70" t="str">
        <f t="shared" ref="E1539:E1574" si="235">IF(F1539="","","式")</f>
        <v/>
      </c>
      <c r="F1539" s="258" t="str">
        <f>IF(査定表!E1522=0,"",査定表!E1522)</f>
        <v/>
      </c>
      <c r="G1539" s="69" t="str">
        <f t="shared" si="233"/>
        <v/>
      </c>
      <c r="J1539" s="69" t="str">
        <f t="shared" si="234"/>
        <v/>
      </c>
      <c r="L1539" s="96"/>
    </row>
    <row r="1540" spans="2:12" hidden="1" x14ac:dyDescent="0.2">
      <c r="B1540" s="85" t="str">
        <f>+IF(査定表!A1523=0,"",査定表!A1523)</f>
        <v/>
      </c>
      <c r="C1540" s="69" t="str">
        <f t="shared" si="231"/>
        <v/>
      </c>
      <c r="D1540" s="70" t="str">
        <f t="shared" si="232"/>
        <v/>
      </c>
      <c r="E1540" s="70" t="str">
        <f t="shared" si="235"/>
        <v/>
      </c>
      <c r="F1540" s="258" t="str">
        <f>IF(査定表!E1523=0,"",査定表!E1523)</f>
        <v/>
      </c>
      <c r="G1540" s="69" t="str">
        <f t="shared" si="233"/>
        <v/>
      </c>
      <c r="J1540" s="69" t="str">
        <f t="shared" si="234"/>
        <v/>
      </c>
      <c r="L1540" s="96"/>
    </row>
    <row r="1541" spans="2:12" hidden="1" x14ac:dyDescent="0.2">
      <c r="B1541" s="85" t="str">
        <f>+IF(査定表!A1524=0,"",査定表!A1524)</f>
        <v/>
      </c>
      <c r="C1541" s="69" t="str">
        <f t="shared" si="231"/>
        <v/>
      </c>
      <c r="D1541" s="70" t="str">
        <f t="shared" si="232"/>
        <v/>
      </c>
      <c r="E1541" s="70" t="str">
        <f t="shared" si="235"/>
        <v/>
      </c>
      <c r="F1541" s="258" t="str">
        <f>IF(査定表!E1524=0,"",査定表!E1524)</f>
        <v/>
      </c>
      <c r="G1541" s="69" t="str">
        <f t="shared" si="233"/>
        <v/>
      </c>
      <c r="J1541" s="69" t="str">
        <f t="shared" si="234"/>
        <v/>
      </c>
      <c r="L1541" s="96"/>
    </row>
    <row r="1542" spans="2:12" hidden="1" x14ac:dyDescent="0.2">
      <c r="B1542" s="85" t="str">
        <f>+IF(査定表!A1525=0,"",査定表!A1525)</f>
        <v/>
      </c>
      <c r="C1542" s="69" t="str">
        <f t="shared" si="231"/>
        <v/>
      </c>
      <c r="D1542" s="70" t="str">
        <f t="shared" si="232"/>
        <v/>
      </c>
      <c r="E1542" s="70" t="str">
        <f t="shared" si="235"/>
        <v/>
      </c>
      <c r="F1542" s="258" t="str">
        <f>IF(査定表!E1525=0,"",査定表!E1525)</f>
        <v/>
      </c>
      <c r="G1542" s="69" t="str">
        <f t="shared" si="233"/>
        <v/>
      </c>
      <c r="J1542" s="69" t="str">
        <f t="shared" si="234"/>
        <v/>
      </c>
      <c r="L1542" s="96"/>
    </row>
    <row r="1543" spans="2:12" hidden="1" x14ac:dyDescent="0.2">
      <c r="B1543" s="85" t="str">
        <f>+IF(査定表!A1526=0,"",査定表!A1526)</f>
        <v/>
      </c>
      <c r="C1543" s="69" t="str">
        <f t="shared" si="231"/>
        <v/>
      </c>
      <c r="D1543" s="70" t="str">
        <f t="shared" si="232"/>
        <v/>
      </c>
      <c r="E1543" s="70" t="str">
        <f t="shared" si="235"/>
        <v/>
      </c>
      <c r="F1543" s="258" t="str">
        <f>IF(査定表!E1526=0,"",査定表!E1526)</f>
        <v/>
      </c>
      <c r="G1543" s="69" t="str">
        <f t="shared" si="233"/>
        <v/>
      </c>
      <c r="J1543" s="69" t="str">
        <f t="shared" si="234"/>
        <v/>
      </c>
      <c r="L1543" s="96"/>
    </row>
    <row r="1544" spans="2:12" hidden="1" x14ac:dyDescent="0.2">
      <c r="B1544" s="85" t="str">
        <f>+IF(査定表!A1527=0,"",査定表!A1527)</f>
        <v/>
      </c>
      <c r="C1544" s="69" t="str">
        <f t="shared" si="231"/>
        <v/>
      </c>
      <c r="D1544" s="70" t="str">
        <f t="shared" si="232"/>
        <v/>
      </c>
      <c r="E1544" s="70" t="str">
        <f t="shared" si="235"/>
        <v/>
      </c>
      <c r="F1544" s="258" t="str">
        <f>IF(査定表!E1527=0,"",査定表!E1527)</f>
        <v/>
      </c>
      <c r="G1544" s="69" t="str">
        <f t="shared" si="233"/>
        <v/>
      </c>
      <c r="J1544" s="69" t="str">
        <f t="shared" si="234"/>
        <v/>
      </c>
      <c r="L1544" s="96"/>
    </row>
    <row r="1545" spans="2:12" hidden="1" x14ac:dyDescent="0.2">
      <c r="B1545" s="85" t="str">
        <f>+IF(査定表!A1528=0,"",査定表!A1528)</f>
        <v/>
      </c>
      <c r="C1545" s="69" t="str">
        <f t="shared" si="231"/>
        <v/>
      </c>
      <c r="D1545" s="70" t="str">
        <f t="shared" si="232"/>
        <v/>
      </c>
      <c r="E1545" s="70" t="str">
        <f t="shared" si="235"/>
        <v/>
      </c>
      <c r="F1545" s="258" t="str">
        <f>IF(査定表!E1528=0,"",査定表!E1528)</f>
        <v/>
      </c>
      <c r="G1545" s="69" t="str">
        <f t="shared" si="233"/>
        <v/>
      </c>
      <c r="J1545" s="69" t="str">
        <f t="shared" si="234"/>
        <v/>
      </c>
      <c r="L1545" s="96"/>
    </row>
    <row r="1546" spans="2:12" hidden="1" x14ac:dyDescent="0.2">
      <c r="B1546" s="85" t="str">
        <f>+IF(査定表!A1529=0,"",査定表!A1529)</f>
        <v/>
      </c>
      <c r="C1546" s="69" t="str">
        <f t="shared" si="231"/>
        <v/>
      </c>
      <c r="D1546" s="70" t="str">
        <f t="shared" si="232"/>
        <v/>
      </c>
      <c r="E1546" s="70" t="str">
        <f t="shared" si="235"/>
        <v/>
      </c>
      <c r="F1546" s="258" t="str">
        <f>IF(査定表!E1529=0,"",査定表!E1529)</f>
        <v/>
      </c>
      <c r="G1546" s="69" t="str">
        <f t="shared" si="233"/>
        <v/>
      </c>
      <c r="J1546" s="69" t="str">
        <f t="shared" si="234"/>
        <v/>
      </c>
      <c r="L1546" s="96"/>
    </row>
    <row r="1547" spans="2:12" hidden="1" x14ac:dyDescent="0.2">
      <c r="B1547" s="85" t="str">
        <f>+IF(査定表!A1530=0,"",査定表!A1530)</f>
        <v/>
      </c>
      <c r="C1547" s="69" t="str">
        <f t="shared" si="231"/>
        <v/>
      </c>
      <c r="D1547" s="70" t="str">
        <f t="shared" si="232"/>
        <v/>
      </c>
      <c r="E1547" s="70" t="str">
        <f t="shared" si="235"/>
        <v/>
      </c>
      <c r="F1547" s="258" t="str">
        <f>IF(査定表!E1530=0,"",査定表!E1530)</f>
        <v/>
      </c>
      <c r="G1547" s="69" t="str">
        <f t="shared" si="233"/>
        <v/>
      </c>
      <c r="J1547" s="69" t="str">
        <f t="shared" si="234"/>
        <v/>
      </c>
      <c r="L1547" s="96"/>
    </row>
    <row r="1548" spans="2:12" hidden="1" x14ac:dyDescent="0.2">
      <c r="B1548" s="85" t="str">
        <f>+IF(査定表!A1531=0,"",査定表!A1531)</f>
        <v/>
      </c>
      <c r="C1548" s="69" t="str">
        <f t="shared" si="231"/>
        <v/>
      </c>
      <c r="D1548" s="70" t="str">
        <f t="shared" si="232"/>
        <v/>
      </c>
      <c r="E1548" s="70" t="str">
        <f t="shared" si="235"/>
        <v/>
      </c>
      <c r="F1548" s="258" t="str">
        <f>IF(査定表!E1531=0,"",査定表!E1531)</f>
        <v/>
      </c>
      <c r="G1548" s="69" t="str">
        <f t="shared" si="233"/>
        <v/>
      </c>
      <c r="J1548" s="69" t="str">
        <f t="shared" si="234"/>
        <v/>
      </c>
      <c r="L1548" s="96"/>
    </row>
    <row r="1549" spans="2:12" hidden="1" x14ac:dyDescent="0.2">
      <c r="B1549" s="85" t="str">
        <f>+IF(査定表!A1532=0,"",査定表!A1532)</f>
        <v/>
      </c>
      <c r="C1549" s="69" t="str">
        <f t="shared" si="231"/>
        <v/>
      </c>
      <c r="D1549" s="70" t="str">
        <f t="shared" si="232"/>
        <v/>
      </c>
      <c r="E1549" s="70" t="str">
        <f t="shared" si="235"/>
        <v/>
      </c>
      <c r="F1549" s="258" t="str">
        <f>IF(査定表!E1532=0,"",査定表!E1532)</f>
        <v/>
      </c>
      <c r="G1549" s="69" t="str">
        <f t="shared" si="233"/>
        <v/>
      </c>
      <c r="J1549" s="69" t="str">
        <f t="shared" si="234"/>
        <v/>
      </c>
      <c r="L1549" s="96"/>
    </row>
    <row r="1550" spans="2:12" hidden="1" x14ac:dyDescent="0.2">
      <c r="B1550" s="85" t="str">
        <f>+IF(査定表!A1533=0,"",査定表!A1533)</f>
        <v/>
      </c>
      <c r="C1550" s="69" t="str">
        <f t="shared" si="231"/>
        <v/>
      </c>
      <c r="D1550" s="70" t="str">
        <f t="shared" si="232"/>
        <v/>
      </c>
      <c r="E1550" s="70" t="str">
        <f t="shared" si="235"/>
        <v/>
      </c>
      <c r="F1550" s="258" t="str">
        <f>IF(査定表!E1533=0,"",査定表!E1533)</f>
        <v/>
      </c>
      <c r="G1550" s="69" t="str">
        <f t="shared" si="233"/>
        <v/>
      </c>
      <c r="J1550" s="69" t="str">
        <f t="shared" si="234"/>
        <v/>
      </c>
      <c r="L1550" s="96"/>
    </row>
    <row r="1551" spans="2:12" hidden="1" x14ac:dyDescent="0.2">
      <c r="B1551" s="85" t="str">
        <f>+IF(査定表!A1534=0,"",査定表!A1534)</f>
        <v/>
      </c>
      <c r="C1551" s="69" t="str">
        <f t="shared" si="231"/>
        <v/>
      </c>
      <c r="D1551" s="70" t="str">
        <f t="shared" si="232"/>
        <v/>
      </c>
      <c r="E1551" s="70" t="str">
        <f t="shared" si="235"/>
        <v/>
      </c>
      <c r="F1551" s="258" t="str">
        <f>IF(査定表!E1534=0,"",査定表!E1534)</f>
        <v/>
      </c>
      <c r="G1551" s="69" t="str">
        <f t="shared" si="233"/>
        <v/>
      </c>
      <c r="J1551" s="69" t="str">
        <f t="shared" si="234"/>
        <v/>
      </c>
      <c r="L1551" s="96"/>
    </row>
    <row r="1552" spans="2:12" hidden="1" x14ac:dyDescent="0.2">
      <c r="B1552" s="85" t="str">
        <f>+IF(査定表!A1535=0,"",査定表!A1535)</f>
        <v/>
      </c>
      <c r="C1552" s="69" t="str">
        <f t="shared" si="231"/>
        <v/>
      </c>
      <c r="D1552" s="70" t="str">
        <f t="shared" si="232"/>
        <v/>
      </c>
      <c r="E1552" s="70" t="str">
        <f t="shared" si="235"/>
        <v/>
      </c>
      <c r="F1552" s="258" t="str">
        <f>IF(査定表!E1535=0,"",査定表!E1535)</f>
        <v/>
      </c>
      <c r="G1552" s="69" t="str">
        <f t="shared" si="233"/>
        <v/>
      </c>
      <c r="J1552" s="69" t="str">
        <f t="shared" si="234"/>
        <v/>
      </c>
      <c r="L1552" s="96"/>
    </row>
    <row r="1553" spans="2:12" hidden="1" x14ac:dyDescent="0.2">
      <c r="B1553" s="85" t="str">
        <f>+IF(査定表!A1536=0,"",査定表!A1536)</f>
        <v/>
      </c>
      <c r="C1553" s="69" t="str">
        <f t="shared" si="231"/>
        <v/>
      </c>
      <c r="D1553" s="70" t="str">
        <f t="shared" si="232"/>
        <v/>
      </c>
      <c r="E1553" s="70" t="str">
        <f t="shared" si="235"/>
        <v/>
      </c>
      <c r="F1553" s="258" t="str">
        <f>IF(査定表!E1536=0,"",査定表!E1536)</f>
        <v/>
      </c>
      <c r="G1553" s="69" t="str">
        <f t="shared" si="233"/>
        <v/>
      </c>
      <c r="J1553" s="69" t="str">
        <f t="shared" si="234"/>
        <v/>
      </c>
      <c r="L1553" s="96"/>
    </row>
    <row r="1554" spans="2:12" hidden="1" x14ac:dyDescent="0.2">
      <c r="B1554" s="85" t="str">
        <f>+IF(査定表!A1537=0,"",査定表!A1537)</f>
        <v/>
      </c>
      <c r="C1554" s="69" t="str">
        <f t="shared" si="231"/>
        <v/>
      </c>
      <c r="D1554" s="70" t="str">
        <f t="shared" si="232"/>
        <v/>
      </c>
      <c r="E1554" s="70" t="str">
        <f t="shared" si="235"/>
        <v/>
      </c>
      <c r="F1554" s="258" t="str">
        <f>IF(査定表!E1537=0,"",査定表!E1537)</f>
        <v/>
      </c>
      <c r="G1554" s="69" t="str">
        <f t="shared" si="233"/>
        <v/>
      </c>
      <c r="J1554" s="69" t="str">
        <f t="shared" si="234"/>
        <v/>
      </c>
      <c r="L1554" s="96"/>
    </row>
    <row r="1555" spans="2:12" hidden="1" x14ac:dyDescent="0.2">
      <c r="B1555" s="85" t="str">
        <f>+IF(査定表!A1538=0,"",査定表!A1538)</f>
        <v/>
      </c>
      <c r="C1555" s="69" t="str">
        <f t="shared" si="231"/>
        <v/>
      </c>
      <c r="D1555" s="70" t="str">
        <f t="shared" si="232"/>
        <v/>
      </c>
      <c r="E1555" s="70" t="str">
        <f t="shared" si="235"/>
        <v/>
      </c>
      <c r="F1555" s="258" t="str">
        <f>IF(査定表!E1538=0,"",査定表!E1538)</f>
        <v/>
      </c>
      <c r="G1555" s="69" t="str">
        <f t="shared" si="233"/>
        <v/>
      </c>
      <c r="J1555" s="69" t="str">
        <f t="shared" si="234"/>
        <v/>
      </c>
      <c r="L1555" s="96"/>
    </row>
    <row r="1556" spans="2:12" hidden="1" x14ac:dyDescent="0.2">
      <c r="B1556" s="85" t="str">
        <f>+IF(査定表!A1539=0,"",査定表!A1539)</f>
        <v/>
      </c>
      <c r="C1556" s="69" t="str">
        <f t="shared" si="231"/>
        <v/>
      </c>
      <c r="D1556" s="70" t="str">
        <f t="shared" si="232"/>
        <v/>
      </c>
      <c r="E1556" s="70" t="str">
        <f t="shared" si="235"/>
        <v/>
      </c>
      <c r="F1556" s="258" t="str">
        <f>IF(査定表!E1539=0,"",査定表!E1539)</f>
        <v/>
      </c>
      <c r="G1556" s="69" t="str">
        <f t="shared" si="233"/>
        <v/>
      </c>
      <c r="J1556" s="69" t="str">
        <f t="shared" si="234"/>
        <v/>
      </c>
      <c r="L1556" s="96"/>
    </row>
    <row r="1557" spans="2:12" hidden="1" x14ac:dyDescent="0.2">
      <c r="B1557" s="85" t="str">
        <f>+IF(査定表!A1540=0,"",査定表!A1540)</f>
        <v/>
      </c>
      <c r="C1557" s="69" t="str">
        <f t="shared" si="231"/>
        <v/>
      </c>
      <c r="D1557" s="70" t="str">
        <f t="shared" si="232"/>
        <v/>
      </c>
      <c r="E1557" s="70" t="str">
        <f t="shared" si="235"/>
        <v/>
      </c>
      <c r="F1557" s="258" t="str">
        <f>IF(査定表!E1540=0,"",査定表!E1540)</f>
        <v/>
      </c>
      <c r="G1557" s="69" t="str">
        <f t="shared" si="233"/>
        <v/>
      </c>
      <c r="J1557" s="69" t="str">
        <f t="shared" si="234"/>
        <v/>
      </c>
      <c r="L1557" s="96"/>
    </row>
    <row r="1558" spans="2:12" hidden="1" x14ac:dyDescent="0.2">
      <c r="B1558" s="85" t="str">
        <f>+IF(査定表!A1541=0,"",査定表!A1541)</f>
        <v/>
      </c>
      <c r="C1558" s="69" t="str">
        <f t="shared" si="231"/>
        <v/>
      </c>
      <c r="D1558" s="70" t="str">
        <f t="shared" si="232"/>
        <v/>
      </c>
      <c r="E1558" s="70" t="str">
        <f t="shared" si="235"/>
        <v/>
      </c>
      <c r="F1558" s="258" t="str">
        <f>IF(査定表!E1541=0,"",査定表!E1541)</f>
        <v/>
      </c>
      <c r="G1558" s="69" t="str">
        <f t="shared" si="233"/>
        <v/>
      </c>
      <c r="J1558" s="69" t="str">
        <f t="shared" si="234"/>
        <v/>
      </c>
      <c r="L1558" s="96"/>
    </row>
    <row r="1559" spans="2:12" hidden="1" x14ac:dyDescent="0.2">
      <c r="B1559" s="85" t="str">
        <f>+IF(査定表!A1542=0,"",査定表!A1542)</f>
        <v/>
      </c>
      <c r="C1559" s="69" t="str">
        <f t="shared" si="231"/>
        <v/>
      </c>
      <c r="D1559" s="70" t="str">
        <f t="shared" si="232"/>
        <v/>
      </c>
      <c r="E1559" s="70" t="str">
        <f t="shared" si="235"/>
        <v/>
      </c>
      <c r="F1559" s="258" t="str">
        <f>IF(査定表!E1542=0,"",査定表!E1542)</f>
        <v/>
      </c>
      <c r="G1559" s="69" t="str">
        <f t="shared" si="233"/>
        <v/>
      </c>
      <c r="J1559" s="69" t="str">
        <f t="shared" si="234"/>
        <v/>
      </c>
      <c r="L1559" s="96"/>
    </row>
    <row r="1560" spans="2:12" hidden="1" x14ac:dyDescent="0.2">
      <c r="B1560" s="85" t="str">
        <f>+IF(査定表!A1543=0,"",査定表!A1543)</f>
        <v/>
      </c>
      <c r="C1560" s="69" t="str">
        <f t="shared" si="231"/>
        <v/>
      </c>
      <c r="D1560" s="70" t="str">
        <f t="shared" si="232"/>
        <v/>
      </c>
      <c r="E1560" s="70" t="str">
        <f t="shared" si="235"/>
        <v/>
      </c>
      <c r="F1560" s="258" t="str">
        <f>IF(査定表!E1543=0,"",査定表!E1543)</f>
        <v/>
      </c>
      <c r="G1560" s="69" t="str">
        <f t="shared" si="233"/>
        <v/>
      </c>
      <c r="J1560" s="69" t="str">
        <f t="shared" si="234"/>
        <v/>
      </c>
      <c r="L1560" s="96"/>
    </row>
    <row r="1561" spans="2:12" hidden="1" x14ac:dyDescent="0.2">
      <c r="B1561" s="85" t="str">
        <f>+IF(査定表!A1544=0,"",査定表!A1544)</f>
        <v/>
      </c>
      <c r="C1561" s="69" t="str">
        <f t="shared" si="231"/>
        <v/>
      </c>
      <c r="D1561" s="70" t="str">
        <f t="shared" si="232"/>
        <v/>
      </c>
      <c r="E1561" s="70" t="str">
        <f t="shared" si="235"/>
        <v/>
      </c>
      <c r="F1561" s="258" t="str">
        <f>IF(査定表!E1544=0,"",査定表!E1544)</f>
        <v/>
      </c>
      <c r="G1561" s="69" t="str">
        <f t="shared" si="233"/>
        <v/>
      </c>
      <c r="J1561" s="69" t="str">
        <f t="shared" si="234"/>
        <v/>
      </c>
      <c r="L1561" s="96"/>
    </row>
    <row r="1562" spans="2:12" hidden="1" x14ac:dyDescent="0.2">
      <c r="B1562" s="85" t="str">
        <f>+IF(査定表!A1545=0,"",査定表!A1545)</f>
        <v/>
      </c>
      <c r="C1562" s="69" t="str">
        <f t="shared" si="231"/>
        <v/>
      </c>
      <c r="D1562" s="70" t="str">
        <f t="shared" si="232"/>
        <v/>
      </c>
      <c r="E1562" s="70" t="str">
        <f t="shared" si="235"/>
        <v/>
      </c>
      <c r="F1562" s="258" t="str">
        <f>IF(査定表!E1545=0,"",査定表!E1545)</f>
        <v/>
      </c>
      <c r="G1562" s="69" t="str">
        <f t="shared" si="233"/>
        <v/>
      </c>
      <c r="J1562" s="69" t="str">
        <f t="shared" si="234"/>
        <v/>
      </c>
      <c r="L1562" s="96"/>
    </row>
    <row r="1563" spans="2:12" hidden="1" x14ac:dyDescent="0.2">
      <c r="B1563" s="85" t="str">
        <f>+IF(査定表!A1546=0,"",査定表!A1546)</f>
        <v/>
      </c>
      <c r="C1563" s="69" t="str">
        <f t="shared" si="231"/>
        <v/>
      </c>
      <c r="D1563" s="70" t="str">
        <f t="shared" si="232"/>
        <v/>
      </c>
      <c r="E1563" s="70" t="str">
        <f t="shared" si="235"/>
        <v/>
      </c>
      <c r="F1563" s="258" t="str">
        <f>IF(査定表!E1546=0,"",査定表!E1546)</f>
        <v/>
      </c>
      <c r="G1563" s="69" t="str">
        <f t="shared" si="233"/>
        <v/>
      </c>
      <c r="J1563" s="69" t="str">
        <f t="shared" si="234"/>
        <v/>
      </c>
      <c r="L1563" s="96"/>
    </row>
    <row r="1564" spans="2:12" hidden="1" x14ac:dyDescent="0.2">
      <c r="B1564" s="85" t="str">
        <f>+IF(査定表!A1547=0,"",査定表!A1547)</f>
        <v/>
      </c>
      <c r="C1564" s="69" t="str">
        <f t="shared" si="231"/>
        <v/>
      </c>
      <c r="D1564" s="70" t="str">
        <f t="shared" si="232"/>
        <v/>
      </c>
      <c r="E1564" s="70" t="str">
        <f t="shared" si="235"/>
        <v/>
      </c>
      <c r="F1564" s="258" t="str">
        <f>IF(査定表!E1547=0,"",査定表!E1547)</f>
        <v/>
      </c>
      <c r="G1564" s="69" t="str">
        <f t="shared" si="233"/>
        <v/>
      </c>
      <c r="J1564" s="69" t="str">
        <f t="shared" si="234"/>
        <v/>
      </c>
      <c r="L1564" s="96"/>
    </row>
    <row r="1565" spans="2:12" hidden="1" x14ac:dyDescent="0.2">
      <c r="B1565" s="85" t="str">
        <f>+IF(査定表!A1548=0,"",査定表!A1548)</f>
        <v/>
      </c>
      <c r="C1565" s="69" t="str">
        <f t="shared" si="231"/>
        <v/>
      </c>
      <c r="D1565" s="70" t="str">
        <f t="shared" si="232"/>
        <v/>
      </c>
      <c r="E1565" s="70" t="str">
        <f t="shared" si="235"/>
        <v/>
      </c>
      <c r="F1565" s="258" t="str">
        <f>IF(査定表!E1548=0,"",査定表!E1548)</f>
        <v/>
      </c>
      <c r="G1565" s="69" t="str">
        <f t="shared" si="233"/>
        <v/>
      </c>
      <c r="J1565" s="69" t="str">
        <f t="shared" si="234"/>
        <v/>
      </c>
      <c r="L1565" s="96"/>
    </row>
    <row r="1566" spans="2:12" hidden="1" x14ac:dyDescent="0.2">
      <c r="B1566" s="85" t="str">
        <f>+IF(査定表!A1549=0,"",査定表!A1549)</f>
        <v/>
      </c>
      <c r="C1566" s="69" t="str">
        <f t="shared" si="231"/>
        <v/>
      </c>
      <c r="D1566" s="70" t="str">
        <f t="shared" si="232"/>
        <v/>
      </c>
      <c r="E1566" s="70" t="str">
        <f t="shared" si="235"/>
        <v/>
      </c>
      <c r="F1566" s="258" t="str">
        <f>IF(査定表!E1549=0,"",査定表!E1549)</f>
        <v/>
      </c>
      <c r="G1566" s="69" t="str">
        <f t="shared" si="233"/>
        <v/>
      </c>
      <c r="J1566" s="69" t="str">
        <f t="shared" si="234"/>
        <v/>
      </c>
      <c r="L1566" s="96"/>
    </row>
    <row r="1567" spans="2:12" hidden="1" x14ac:dyDescent="0.2">
      <c r="B1567" s="85" t="str">
        <f>+IF(査定表!A1550=0,"",査定表!A1550)</f>
        <v/>
      </c>
      <c r="C1567" s="69" t="str">
        <f t="shared" si="231"/>
        <v/>
      </c>
      <c r="D1567" s="70" t="str">
        <f t="shared" si="232"/>
        <v/>
      </c>
      <c r="E1567" s="70" t="str">
        <f t="shared" si="235"/>
        <v/>
      </c>
      <c r="F1567" s="258" t="str">
        <f>IF(査定表!E1550=0,"",査定表!E1550)</f>
        <v/>
      </c>
      <c r="G1567" s="69" t="str">
        <f t="shared" si="233"/>
        <v/>
      </c>
      <c r="J1567" s="69" t="str">
        <f t="shared" si="234"/>
        <v/>
      </c>
      <c r="L1567" s="96"/>
    </row>
    <row r="1568" spans="2:12" hidden="1" x14ac:dyDescent="0.2">
      <c r="B1568" s="85" t="str">
        <f>+IF(査定表!A1551=0,"",査定表!A1551)</f>
        <v/>
      </c>
      <c r="C1568" s="69" t="str">
        <f t="shared" si="231"/>
        <v/>
      </c>
      <c r="D1568" s="70" t="str">
        <f t="shared" si="232"/>
        <v/>
      </c>
      <c r="E1568" s="70" t="str">
        <f t="shared" si="235"/>
        <v/>
      </c>
      <c r="F1568" s="258" t="str">
        <f>IF(査定表!E1551=0,"",査定表!E1551)</f>
        <v/>
      </c>
      <c r="G1568" s="69" t="str">
        <f t="shared" si="233"/>
        <v/>
      </c>
      <c r="J1568" s="69" t="str">
        <f t="shared" si="234"/>
        <v/>
      </c>
      <c r="L1568" s="96"/>
    </row>
    <row r="1569" spans="2:12" hidden="1" x14ac:dyDescent="0.2">
      <c r="B1569" s="85" t="str">
        <f>+IF(査定表!A1552=0,"",査定表!A1552)</f>
        <v/>
      </c>
      <c r="C1569" s="69" t="str">
        <f t="shared" si="231"/>
        <v/>
      </c>
      <c r="D1569" s="70" t="str">
        <f t="shared" si="232"/>
        <v/>
      </c>
      <c r="E1569" s="70" t="str">
        <f t="shared" si="235"/>
        <v/>
      </c>
      <c r="F1569" s="258" t="str">
        <f>IF(査定表!E1552=0,"",査定表!E1552)</f>
        <v/>
      </c>
      <c r="G1569" s="69" t="str">
        <f t="shared" si="233"/>
        <v/>
      </c>
      <c r="J1569" s="69" t="str">
        <f t="shared" si="234"/>
        <v/>
      </c>
      <c r="L1569" s="96"/>
    </row>
    <row r="1570" spans="2:12" hidden="1" x14ac:dyDescent="0.2">
      <c r="B1570" s="85" t="str">
        <f>+IF(査定表!A1553=0,"",査定表!A1553)</f>
        <v/>
      </c>
      <c r="C1570" s="69" t="str">
        <f t="shared" si="231"/>
        <v/>
      </c>
      <c r="D1570" s="70" t="str">
        <f t="shared" si="232"/>
        <v/>
      </c>
      <c r="E1570" s="70" t="str">
        <f t="shared" si="235"/>
        <v/>
      </c>
      <c r="F1570" s="258" t="str">
        <f>IF(査定表!E1553=0,"",査定表!E1553)</f>
        <v/>
      </c>
      <c r="G1570" s="69" t="str">
        <f t="shared" si="233"/>
        <v/>
      </c>
      <c r="J1570" s="69" t="str">
        <f t="shared" si="234"/>
        <v/>
      </c>
      <c r="L1570" s="96"/>
    </row>
    <row r="1571" spans="2:12" hidden="1" x14ac:dyDescent="0.2">
      <c r="B1571" s="85" t="str">
        <f>+IF(査定表!A1554=0,"",査定表!A1554)</f>
        <v/>
      </c>
      <c r="C1571" s="69" t="str">
        <f t="shared" si="231"/>
        <v/>
      </c>
      <c r="D1571" s="70" t="str">
        <f t="shared" si="232"/>
        <v/>
      </c>
      <c r="E1571" s="70" t="str">
        <f t="shared" si="235"/>
        <v/>
      </c>
      <c r="F1571" s="258" t="str">
        <f>IF(査定表!E1554=0,"",査定表!E1554)</f>
        <v/>
      </c>
      <c r="G1571" s="69" t="str">
        <f t="shared" si="233"/>
        <v/>
      </c>
      <c r="J1571" s="69" t="str">
        <f t="shared" si="234"/>
        <v/>
      </c>
      <c r="L1571" s="96"/>
    </row>
    <row r="1572" spans="2:12" hidden="1" x14ac:dyDescent="0.2">
      <c r="B1572" s="85" t="str">
        <f>+IF(査定表!A1555=0,"",査定表!A1555)</f>
        <v/>
      </c>
      <c r="C1572" s="69" t="str">
        <f t="shared" si="231"/>
        <v/>
      </c>
      <c r="D1572" s="70" t="str">
        <f t="shared" si="232"/>
        <v/>
      </c>
      <c r="E1572" s="70" t="str">
        <f t="shared" si="235"/>
        <v/>
      </c>
      <c r="F1572" s="258" t="str">
        <f>IF(査定表!E1555=0,"",査定表!E1555)</f>
        <v/>
      </c>
      <c r="G1572" s="69" t="str">
        <f t="shared" si="233"/>
        <v/>
      </c>
      <c r="J1572" s="69" t="str">
        <f t="shared" si="234"/>
        <v/>
      </c>
      <c r="L1572" s="96"/>
    </row>
    <row r="1573" spans="2:12" hidden="1" x14ac:dyDescent="0.2">
      <c r="B1573" s="85" t="str">
        <f>+IF(査定表!A1560=0,"",査定表!A1560)</f>
        <v/>
      </c>
      <c r="C1573" s="69" t="str">
        <f t="shared" si="231"/>
        <v/>
      </c>
      <c r="D1573" s="70" t="str">
        <f t="shared" si="232"/>
        <v/>
      </c>
      <c r="E1573" s="70" t="str">
        <f t="shared" si="235"/>
        <v/>
      </c>
      <c r="F1573" s="258" t="str">
        <f>IF(査定表!E1556=0,"",査定表!E1556)</f>
        <v/>
      </c>
      <c r="G1573" s="69" t="str">
        <f t="shared" si="233"/>
        <v/>
      </c>
      <c r="J1573" s="69" t="str">
        <f t="shared" si="234"/>
        <v/>
      </c>
      <c r="L1573" s="96"/>
    </row>
    <row r="1574" spans="2:12" hidden="1" x14ac:dyDescent="0.2">
      <c r="B1574" s="85" t="str">
        <f>+IF(査定表!A1561=0,"",査定表!A1561)</f>
        <v/>
      </c>
      <c r="C1574" s="69" t="str">
        <f t="shared" si="231"/>
        <v/>
      </c>
      <c r="D1574" s="70" t="str">
        <f t="shared" si="232"/>
        <v/>
      </c>
      <c r="E1574" s="70" t="str">
        <f t="shared" si="235"/>
        <v/>
      </c>
      <c r="F1574" s="258" t="str">
        <f>IF(査定表!E1557=0,"",査定表!E1557)</f>
        <v/>
      </c>
      <c r="G1574" s="69" t="str">
        <f t="shared" si="233"/>
        <v/>
      </c>
      <c r="J1574" s="69" t="str">
        <f t="shared" si="234"/>
        <v/>
      </c>
      <c r="L1574" s="96"/>
    </row>
    <row r="1575" spans="2:12" hidden="1" x14ac:dyDescent="0.2">
      <c r="B1575" s="84" t="s">
        <v>85</v>
      </c>
      <c r="C1575" s="69" t="str">
        <f t="shared" si="231"/>
        <v/>
      </c>
      <c r="D1575" s="70" t="str">
        <f t="shared" si="232"/>
        <v/>
      </c>
      <c r="E1575" s="70"/>
      <c r="F1575" s="259">
        <f>SUM(F1539:F1574)</f>
        <v>0</v>
      </c>
      <c r="G1575" s="69"/>
      <c r="J1575" s="69"/>
      <c r="L1575" s="96"/>
    </row>
    <row r="1576" spans="2:12" hidden="1" x14ac:dyDescent="0.2">
      <c r="B1576" s="83" t="s">
        <v>83</v>
      </c>
      <c r="C1576" s="69"/>
      <c r="D1576" s="70" t="str">
        <f t="shared" si="232"/>
        <v>1</v>
      </c>
      <c r="E1576" s="70" t="str">
        <f>IF(F1576="","","式")</f>
        <v>式</v>
      </c>
      <c r="F1576" s="258">
        <f>INT(F1575*入力表!$D$1953)</f>
        <v>0</v>
      </c>
      <c r="G1576" s="69"/>
      <c r="J1576" s="69"/>
      <c r="L1576" s="96"/>
    </row>
    <row r="1577" spans="2:12" hidden="1" x14ac:dyDescent="0.2">
      <c r="B1577" s="83" t="s">
        <v>18</v>
      </c>
      <c r="C1577" s="69" t="str">
        <f t="shared" ref="C1577" si="236">IF(D1577="","","図面・仕様書どおり")</f>
        <v/>
      </c>
      <c r="D1577" s="70" t="str">
        <f t="shared" si="232"/>
        <v/>
      </c>
      <c r="E1577" s="70"/>
      <c r="F1577" s="258">
        <f>+SUM(F1575:F1576)</f>
        <v>0</v>
      </c>
      <c r="G1577" s="69"/>
      <c r="J1577" s="69"/>
      <c r="L1577" s="96"/>
    </row>
    <row r="1578" spans="2:12" hidden="1" x14ac:dyDescent="0.2">
      <c r="B1578" s="83"/>
      <c r="C1578" s="69"/>
      <c r="D1578" s="70"/>
      <c r="E1578" s="70"/>
      <c r="F1578" s="258"/>
      <c r="G1578" s="69"/>
      <c r="J1578" s="69"/>
      <c r="L1578" s="96"/>
    </row>
    <row r="1579" spans="2:12" hidden="1" x14ac:dyDescent="0.2">
      <c r="B1579" s="83"/>
      <c r="C1579" s="69"/>
      <c r="D1579" s="70"/>
      <c r="E1579" s="70"/>
      <c r="F1579" s="258"/>
      <c r="G1579" s="69"/>
      <c r="J1579" s="69"/>
      <c r="L1579" s="96"/>
    </row>
    <row r="1580" spans="2:12" hidden="1" x14ac:dyDescent="0.2">
      <c r="B1580" s="85" t="str">
        <f>+IF(査定表!A1563=0,"",査定表!A1563)</f>
        <v/>
      </c>
      <c r="C1580" s="69" t="str">
        <f t="shared" ref="C1580:C1617" si="237">IF(D1580="","","図面・仕様書どおり")</f>
        <v/>
      </c>
      <c r="D1580" s="70" t="str">
        <f t="shared" ref="D1580:D1619" si="238">IF(E1580="","","1")</f>
        <v/>
      </c>
      <c r="E1580" s="70" t="str">
        <f>IF(F1580="","","式")</f>
        <v/>
      </c>
      <c r="F1580" s="258" t="str">
        <f>IF(査定表!E1563=0,"",査定表!E1563)</f>
        <v/>
      </c>
      <c r="G1580" s="69" t="str">
        <f t="shared" ref="G1580:G1616" si="239">IF(C1580="","","諸経費共")</f>
        <v/>
      </c>
      <c r="J1580" s="69" t="str">
        <f t="shared" ref="J1580:J1616" si="240">IF(F1580="","","諸経費共")</f>
        <v/>
      </c>
      <c r="L1580" s="96"/>
    </row>
    <row r="1581" spans="2:12" hidden="1" x14ac:dyDescent="0.2">
      <c r="B1581" s="85" t="str">
        <f>+IF(査定表!A1564=0,"",査定表!A1564)</f>
        <v/>
      </c>
      <c r="C1581" s="69" t="str">
        <f t="shared" si="237"/>
        <v/>
      </c>
      <c r="D1581" s="70" t="str">
        <f t="shared" si="238"/>
        <v/>
      </c>
      <c r="E1581" s="70" t="str">
        <f t="shared" ref="E1581:E1616" si="241">IF(F1581="","","式")</f>
        <v/>
      </c>
      <c r="F1581" s="258" t="str">
        <f>IF(査定表!E1564=0,"",査定表!E1564)</f>
        <v/>
      </c>
      <c r="G1581" s="69" t="str">
        <f t="shared" si="239"/>
        <v/>
      </c>
      <c r="J1581" s="69" t="str">
        <f t="shared" si="240"/>
        <v/>
      </c>
      <c r="L1581" s="96"/>
    </row>
    <row r="1582" spans="2:12" hidden="1" x14ac:dyDescent="0.2">
      <c r="B1582" s="85" t="str">
        <f>+IF(査定表!A1565=0,"",査定表!A1565)</f>
        <v/>
      </c>
      <c r="C1582" s="69" t="str">
        <f t="shared" si="237"/>
        <v/>
      </c>
      <c r="D1582" s="70" t="str">
        <f t="shared" si="238"/>
        <v/>
      </c>
      <c r="E1582" s="70" t="str">
        <f t="shared" si="241"/>
        <v/>
      </c>
      <c r="F1582" s="258" t="str">
        <f>IF(査定表!E1565=0,"",査定表!E1565)</f>
        <v/>
      </c>
      <c r="G1582" s="69" t="str">
        <f t="shared" si="239"/>
        <v/>
      </c>
      <c r="J1582" s="69" t="str">
        <f t="shared" si="240"/>
        <v/>
      </c>
      <c r="L1582" s="96"/>
    </row>
    <row r="1583" spans="2:12" hidden="1" x14ac:dyDescent="0.2">
      <c r="B1583" s="85" t="str">
        <f>+IF(査定表!A1566=0,"",査定表!A1566)</f>
        <v/>
      </c>
      <c r="C1583" s="69" t="str">
        <f t="shared" si="237"/>
        <v/>
      </c>
      <c r="D1583" s="70" t="str">
        <f t="shared" si="238"/>
        <v/>
      </c>
      <c r="E1583" s="70" t="str">
        <f t="shared" si="241"/>
        <v/>
      </c>
      <c r="F1583" s="258" t="str">
        <f>IF(査定表!E1566=0,"",査定表!E1566)</f>
        <v/>
      </c>
      <c r="G1583" s="69" t="str">
        <f t="shared" si="239"/>
        <v/>
      </c>
      <c r="J1583" s="69" t="str">
        <f t="shared" si="240"/>
        <v/>
      </c>
      <c r="L1583" s="96"/>
    </row>
    <row r="1584" spans="2:12" hidden="1" x14ac:dyDescent="0.2">
      <c r="B1584" s="85" t="str">
        <f>+IF(査定表!A1567=0,"",査定表!A1567)</f>
        <v/>
      </c>
      <c r="C1584" s="69" t="str">
        <f t="shared" si="237"/>
        <v/>
      </c>
      <c r="D1584" s="70" t="str">
        <f t="shared" si="238"/>
        <v/>
      </c>
      <c r="E1584" s="70" t="str">
        <f t="shared" si="241"/>
        <v/>
      </c>
      <c r="F1584" s="258" t="str">
        <f>IF(査定表!E1567=0,"",査定表!E1567)</f>
        <v/>
      </c>
      <c r="G1584" s="69" t="str">
        <f t="shared" si="239"/>
        <v/>
      </c>
      <c r="J1584" s="69" t="str">
        <f t="shared" si="240"/>
        <v/>
      </c>
      <c r="L1584" s="96"/>
    </row>
    <row r="1585" spans="2:12" hidden="1" x14ac:dyDescent="0.2">
      <c r="B1585" s="85" t="str">
        <f>+IF(査定表!A1568=0,"",査定表!A1568)</f>
        <v/>
      </c>
      <c r="C1585" s="69" t="str">
        <f t="shared" si="237"/>
        <v/>
      </c>
      <c r="D1585" s="70" t="str">
        <f t="shared" si="238"/>
        <v/>
      </c>
      <c r="E1585" s="70" t="str">
        <f t="shared" si="241"/>
        <v/>
      </c>
      <c r="F1585" s="258" t="str">
        <f>IF(査定表!E1568=0,"",査定表!E1568)</f>
        <v/>
      </c>
      <c r="G1585" s="69" t="str">
        <f t="shared" si="239"/>
        <v/>
      </c>
      <c r="J1585" s="69" t="str">
        <f t="shared" si="240"/>
        <v/>
      </c>
      <c r="L1585" s="96"/>
    </row>
    <row r="1586" spans="2:12" hidden="1" x14ac:dyDescent="0.2">
      <c r="B1586" s="85" t="str">
        <f>+IF(査定表!A1569=0,"",査定表!A1569)</f>
        <v/>
      </c>
      <c r="C1586" s="69" t="str">
        <f t="shared" si="237"/>
        <v/>
      </c>
      <c r="D1586" s="70" t="str">
        <f t="shared" si="238"/>
        <v/>
      </c>
      <c r="E1586" s="70" t="str">
        <f t="shared" si="241"/>
        <v/>
      </c>
      <c r="F1586" s="258" t="str">
        <f>IF(査定表!E1569=0,"",査定表!E1569)</f>
        <v/>
      </c>
      <c r="G1586" s="69" t="str">
        <f t="shared" si="239"/>
        <v/>
      </c>
      <c r="J1586" s="69" t="str">
        <f t="shared" si="240"/>
        <v/>
      </c>
      <c r="L1586" s="96"/>
    </row>
    <row r="1587" spans="2:12" hidden="1" x14ac:dyDescent="0.2">
      <c r="B1587" s="85" t="str">
        <f>+IF(査定表!A1570=0,"",査定表!A1570)</f>
        <v/>
      </c>
      <c r="C1587" s="69" t="str">
        <f t="shared" si="237"/>
        <v/>
      </c>
      <c r="D1587" s="70" t="str">
        <f t="shared" si="238"/>
        <v/>
      </c>
      <c r="E1587" s="70" t="str">
        <f t="shared" si="241"/>
        <v/>
      </c>
      <c r="F1587" s="258" t="str">
        <f>IF(査定表!E1570=0,"",査定表!E1570)</f>
        <v/>
      </c>
      <c r="G1587" s="69" t="str">
        <f t="shared" si="239"/>
        <v/>
      </c>
      <c r="J1587" s="69" t="str">
        <f t="shared" si="240"/>
        <v/>
      </c>
      <c r="L1587" s="96"/>
    </row>
    <row r="1588" spans="2:12" hidden="1" x14ac:dyDescent="0.2">
      <c r="B1588" s="85" t="str">
        <f>+IF(査定表!A1571=0,"",査定表!A1571)</f>
        <v/>
      </c>
      <c r="C1588" s="69" t="str">
        <f t="shared" si="237"/>
        <v/>
      </c>
      <c r="D1588" s="70" t="str">
        <f t="shared" si="238"/>
        <v/>
      </c>
      <c r="E1588" s="70" t="str">
        <f t="shared" si="241"/>
        <v/>
      </c>
      <c r="F1588" s="258" t="str">
        <f>IF(査定表!E1571=0,"",査定表!E1571)</f>
        <v/>
      </c>
      <c r="G1588" s="69" t="str">
        <f t="shared" si="239"/>
        <v/>
      </c>
      <c r="J1588" s="69" t="str">
        <f t="shared" si="240"/>
        <v/>
      </c>
      <c r="L1588" s="96"/>
    </row>
    <row r="1589" spans="2:12" hidden="1" x14ac:dyDescent="0.2">
      <c r="B1589" s="85" t="str">
        <f>+IF(査定表!A1572=0,"",査定表!A1572)</f>
        <v/>
      </c>
      <c r="C1589" s="69" t="str">
        <f t="shared" si="237"/>
        <v/>
      </c>
      <c r="D1589" s="70" t="str">
        <f t="shared" si="238"/>
        <v/>
      </c>
      <c r="E1589" s="70" t="str">
        <f t="shared" si="241"/>
        <v/>
      </c>
      <c r="F1589" s="258" t="str">
        <f>IF(査定表!E1572=0,"",査定表!E1572)</f>
        <v/>
      </c>
      <c r="G1589" s="69" t="str">
        <f t="shared" si="239"/>
        <v/>
      </c>
      <c r="J1589" s="69" t="str">
        <f t="shared" si="240"/>
        <v/>
      </c>
      <c r="L1589" s="96"/>
    </row>
    <row r="1590" spans="2:12" hidden="1" x14ac:dyDescent="0.2">
      <c r="B1590" s="85" t="str">
        <f>+IF(査定表!A1573=0,"",査定表!A1573)</f>
        <v/>
      </c>
      <c r="C1590" s="69" t="str">
        <f t="shared" si="237"/>
        <v/>
      </c>
      <c r="D1590" s="70" t="str">
        <f t="shared" si="238"/>
        <v/>
      </c>
      <c r="E1590" s="70" t="str">
        <f t="shared" si="241"/>
        <v/>
      </c>
      <c r="F1590" s="258" t="str">
        <f>IF(査定表!E1573=0,"",査定表!E1573)</f>
        <v/>
      </c>
      <c r="G1590" s="69" t="str">
        <f t="shared" si="239"/>
        <v/>
      </c>
      <c r="J1590" s="69" t="str">
        <f t="shared" si="240"/>
        <v/>
      </c>
      <c r="L1590" s="96"/>
    </row>
    <row r="1591" spans="2:12" hidden="1" x14ac:dyDescent="0.2">
      <c r="B1591" s="85" t="str">
        <f>+IF(査定表!A1574=0,"",査定表!A1574)</f>
        <v/>
      </c>
      <c r="C1591" s="69" t="str">
        <f t="shared" si="237"/>
        <v/>
      </c>
      <c r="D1591" s="70" t="str">
        <f t="shared" si="238"/>
        <v/>
      </c>
      <c r="E1591" s="70" t="str">
        <f t="shared" si="241"/>
        <v/>
      </c>
      <c r="F1591" s="258" t="str">
        <f>IF(査定表!E1574=0,"",査定表!E1574)</f>
        <v/>
      </c>
      <c r="G1591" s="69" t="str">
        <f t="shared" si="239"/>
        <v/>
      </c>
      <c r="J1591" s="69" t="str">
        <f t="shared" si="240"/>
        <v/>
      </c>
      <c r="L1591" s="96"/>
    </row>
    <row r="1592" spans="2:12" hidden="1" x14ac:dyDescent="0.2">
      <c r="B1592" s="85" t="str">
        <f>+IF(査定表!A1575=0,"",査定表!A1575)</f>
        <v/>
      </c>
      <c r="C1592" s="69" t="str">
        <f t="shared" si="237"/>
        <v/>
      </c>
      <c r="D1592" s="70" t="str">
        <f t="shared" si="238"/>
        <v/>
      </c>
      <c r="E1592" s="70" t="str">
        <f t="shared" si="241"/>
        <v/>
      </c>
      <c r="F1592" s="258" t="str">
        <f>IF(査定表!E1575=0,"",査定表!E1575)</f>
        <v/>
      </c>
      <c r="G1592" s="69" t="str">
        <f t="shared" si="239"/>
        <v/>
      </c>
      <c r="J1592" s="69" t="str">
        <f t="shared" si="240"/>
        <v/>
      </c>
      <c r="L1592" s="96"/>
    </row>
    <row r="1593" spans="2:12" hidden="1" x14ac:dyDescent="0.2">
      <c r="B1593" s="85" t="str">
        <f>+IF(査定表!A1576=0,"",査定表!A1576)</f>
        <v/>
      </c>
      <c r="C1593" s="69" t="str">
        <f t="shared" si="237"/>
        <v/>
      </c>
      <c r="D1593" s="70" t="str">
        <f t="shared" si="238"/>
        <v/>
      </c>
      <c r="E1593" s="70" t="str">
        <f t="shared" si="241"/>
        <v/>
      </c>
      <c r="F1593" s="258" t="str">
        <f>IF(査定表!E1576=0,"",査定表!E1576)</f>
        <v/>
      </c>
      <c r="G1593" s="69" t="str">
        <f t="shared" si="239"/>
        <v/>
      </c>
      <c r="J1593" s="69" t="str">
        <f t="shared" si="240"/>
        <v/>
      </c>
      <c r="L1593" s="96"/>
    </row>
    <row r="1594" spans="2:12" hidden="1" x14ac:dyDescent="0.2">
      <c r="B1594" s="85" t="str">
        <f>+IF(査定表!A1577=0,"",査定表!A1577)</f>
        <v/>
      </c>
      <c r="C1594" s="69" t="str">
        <f t="shared" si="237"/>
        <v/>
      </c>
      <c r="D1594" s="70" t="str">
        <f t="shared" si="238"/>
        <v/>
      </c>
      <c r="E1594" s="70" t="str">
        <f t="shared" si="241"/>
        <v/>
      </c>
      <c r="F1594" s="258" t="str">
        <f>IF(査定表!E1577=0,"",査定表!E1577)</f>
        <v/>
      </c>
      <c r="G1594" s="69" t="str">
        <f t="shared" si="239"/>
        <v/>
      </c>
      <c r="J1594" s="69" t="str">
        <f t="shared" si="240"/>
        <v/>
      </c>
      <c r="L1594" s="96"/>
    </row>
    <row r="1595" spans="2:12" hidden="1" x14ac:dyDescent="0.2">
      <c r="B1595" s="85" t="str">
        <f>+IF(査定表!A1578=0,"",査定表!A1578)</f>
        <v/>
      </c>
      <c r="C1595" s="69" t="str">
        <f t="shared" si="237"/>
        <v/>
      </c>
      <c r="D1595" s="70" t="str">
        <f t="shared" si="238"/>
        <v/>
      </c>
      <c r="E1595" s="70" t="str">
        <f t="shared" si="241"/>
        <v/>
      </c>
      <c r="F1595" s="258" t="str">
        <f>IF(査定表!E1578=0,"",査定表!E1578)</f>
        <v/>
      </c>
      <c r="G1595" s="69" t="str">
        <f t="shared" si="239"/>
        <v/>
      </c>
      <c r="J1595" s="69" t="str">
        <f t="shared" si="240"/>
        <v/>
      </c>
      <c r="L1595" s="96"/>
    </row>
    <row r="1596" spans="2:12" hidden="1" x14ac:dyDescent="0.2">
      <c r="B1596" s="85" t="str">
        <f>+IF(査定表!A1579=0,"",査定表!A1579)</f>
        <v/>
      </c>
      <c r="C1596" s="69" t="str">
        <f t="shared" si="237"/>
        <v/>
      </c>
      <c r="D1596" s="70" t="str">
        <f t="shared" si="238"/>
        <v/>
      </c>
      <c r="E1596" s="70" t="str">
        <f t="shared" si="241"/>
        <v/>
      </c>
      <c r="F1596" s="258" t="str">
        <f>IF(査定表!E1579=0,"",査定表!E1579)</f>
        <v/>
      </c>
      <c r="G1596" s="69" t="str">
        <f t="shared" si="239"/>
        <v/>
      </c>
      <c r="J1596" s="69" t="str">
        <f t="shared" si="240"/>
        <v/>
      </c>
      <c r="L1596" s="96"/>
    </row>
    <row r="1597" spans="2:12" hidden="1" x14ac:dyDescent="0.2">
      <c r="B1597" s="85" t="str">
        <f>+IF(査定表!A1580=0,"",査定表!A1580)</f>
        <v/>
      </c>
      <c r="C1597" s="69" t="str">
        <f t="shared" si="237"/>
        <v/>
      </c>
      <c r="D1597" s="70" t="str">
        <f t="shared" si="238"/>
        <v/>
      </c>
      <c r="E1597" s="70" t="str">
        <f t="shared" si="241"/>
        <v/>
      </c>
      <c r="F1597" s="258" t="str">
        <f>IF(査定表!E1580=0,"",査定表!E1580)</f>
        <v/>
      </c>
      <c r="G1597" s="69" t="str">
        <f t="shared" si="239"/>
        <v/>
      </c>
      <c r="J1597" s="69" t="str">
        <f t="shared" si="240"/>
        <v/>
      </c>
      <c r="L1597" s="96"/>
    </row>
    <row r="1598" spans="2:12" hidden="1" x14ac:dyDescent="0.2">
      <c r="B1598" s="85" t="str">
        <f>+IF(査定表!A1581=0,"",査定表!A1581)</f>
        <v/>
      </c>
      <c r="C1598" s="69" t="str">
        <f t="shared" si="237"/>
        <v/>
      </c>
      <c r="D1598" s="70" t="str">
        <f t="shared" si="238"/>
        <v/>
      </c>
      <c r="E1598" s="70" t="str">
        <f t="shared" si="241"/>
        <v/>
      </c>
      <c r="F1598" s="258" t="str">
        <f>IF(査定表!E1581=0,"",査定表!E1581)</f>
        <v/>
      </c>
      <c r="G1598" s="69" t="str">
        <f t="shared" si="239"/>
        <v/>
      </c>
      <c r="J1598" s="69" t="str">
        <f t="shared" si="240"/>
        <v/>
      </c>
      <c r="L1598" s="96"/>
    </row>
    <row r="1599" spans="2:12" hidden="1" x14ac:dyDescent="0.2">
      <c r="B1599" s="85" t="str">
        <f>+IF(査定表!A1582=0,"",査定表!A1582)</f>
        <v/>
      </c>
      <c r="C1599" s="69" t="str">
        <f t="shared" si="237"/>
        <v/>
      </c>
      <c r="D1599" s="70" t="str">
        <f t="shared" si="238"/>
        <v/>
      </c>
      <c r="E1599" s="70" t="str">
        <f t="shared" si="241"/>
        <v/>
      </c>
      <c r="F1599" s="258" t="str">
        <f>IF(査定表!E1582=0,"",査定表!E1582)</f>
        <v/>
      </c>
      <c r="G1599" s="69" t="str">
        <f t="shared" si="239"/>
        <v/>
      </c>
      <c r="J1599" s="69" t="str">
        <f t="shared" si="240"/>
        <v/>
      </c>
      <c r="L1599" s="96"/>
    </row>
    <row r="1600" spans="2:12" hidden="1" x14ac:dyDescent="0.2">
      <c r="B1600" s="85" t="str">
        <f>+IF(査定表!A1583=0,"",査定表!A1583)</f>
        <v/>
      </c>
      <c r="C1600" s="69" t="str">
        <f t="shared" si="237"/>
        <v/>
      </c>
      <c r="D1600" s="70" t="str">
        <f t="shared" si="238"/>
        <v/>
      </c>
      <c r="E1600" s="70" t="str">
        <f t="shared" si="241"/>
        <v/>
      </c>
      <c r="F1600" s="258" t="str">
        <f>IF(査定表!E1583=0,"",査定表!E1583)</f>
        <v/>
      </c>
      <c r="G1600" s="69" t="str">
        <f t="shared" si="239"/>
        <v/>
      </c>
      <c r="J1600" s="69" t="str">
        <f t="shared" si="240"/>
        <v/>
      </c>
      <c r="L1600" s="96"/>
    </row>
    <row r="1601" spans="2:12" hidden="1" x14ac:dyDescent="0.2">
      <c r="B1601" s="85" t="str">
        <f>+IF(査定表!A1584=0,"",査定表!A1584)</f>
        <v/>
      </c>
      <c r="C1601" s="69" t="str">
        <f t="shared" si="237"/>
        <v/>
      </c>
      <c r="D1601" s="70" t="str">
        <f t="shared" si="238"/>
        <v/>
      </c>
      <c r="E1601" s="70" t="str">
        <f t="shared" si="241"/>
        <v/>
      </c>
      <c r="F1601" s="258" t="str">
        <f>IF(査定表!E1584=0,"",査定表!E1584)</f>
        <v/>
      </c>
      <c r="G1601" s="69" t="str">
        <f t="shared" si="239"/>
        <v/>
      </c>
      <c r="J1601" s="69" t="str">
        <f t="shared" si="240"/>
        <v/>
      </c>
      <c r="L1601" s="96"/>
    </row>
    <row r="1602" spans="2:12" hidden="1" x14ac:dyDescent="0.2">
      <c r="B1602" s="85" t="str">
        <f>+IF(査定表!A1585=0,"",査定表!A1585)</f>
        <v/>
      </c>
      <c r="C1602" s="69" t="str">
        <f t="shared" si="237"/>
        <v/>
      </c>
      <c r="D1602" s="70" t="str">
        <f t="shared" si="238"/>
        <v/>
      </c>
      <c r="E1602" s="70" t="str">
        <f t="shared" si="241"/>
        <v/>
      </c>
      <c r="F1602" s="258" t="str">
        <f>IF(査定表!E1585=0,"",査定表!E1585)</f>
        <v/>
      </c>
      <c r="G1602" s="69" t="str">
        <f t="shared" si="239"/>
        <v/>
      </c>
      <c r="J1602" s="69" t="str">
        <f t="shared" si="240"/>
        <v/>
      </c>
      <c r="L1602" s="96"/>
    </row>
    <row r="1603" spans="2:12" hidden="1" x14ac:dyDescent="0.2">
      <c r="B1603" s="85" t="str">
        <f>+IF(査定表!A1586=0,"",査定表!A1586)</f>
        <v/>
      </c>
      <c r="C1603" s="69" t="str">
        <f t="shared" si="237"/>
        <v/>
      </c>
      <c r="D1603" s="70" t="str">
        <f t="shared" si="238"/>
        <v/>
      </c>
      <c r="E1603" s="70" t="str">
        <f t="shared" si="241"/>
        <v/>
      </c>
      <c r="F1603" s="258" t="str">
        <f>IF(査定表!E1586=0,"",査定表!E1586)</f>
        <v/>
      </c>
      <c r="G1603" s="69" t="str">
        <f t="shared" si="239"/>
        <v/>
      </c>
      <c r="J1603" s="69" t="str">
        <f t="shared" si="240"/>
        <v/>
      </c>
      <c r="L1603" s="96"/>
    </row>
    <row r="1604" spans="2:12" hidden="1" x14ac:dyDescent="0.2">
      <c r="B1604" s="85" t="str">
        <f>+IF(査定表!A1587=0,"",査定表!A1587)</f>
        <v/>
      </c>
      <c r="C1604" s="69" t="str">
        <f t="shared" si="237"/>
        <v/>
      </c>
      <c r="D1604" s="70" t="str">
        <f t="shared" si="238"/>
        <v/>
      </c>
      <c r="E1604" s="70" t="str">
        <f t="shared" si="241"/>
        <v/>
      </c>
      <c r="F1604" s="258" t="str">
        <f>IF(査定表!E1587=0,"",査定表!E1587)</f>
        <v/>
      </c>
      <c r="G1604" s="69" t="str">
        <f t="shared" si="239"/>
        <v/>
      </c>
      <c r="J1604" s="69" t="str">
        <f t="shared" si="240"/>
        <v/>
      </c>
      <c r="L1604" s="96"/>
    </row>
    <row r="1605" spans="2:12" hidden="1" x14ac:dyDescent="0.2">
      <c r="B1605" s="85" t="str">
        <f>+IF(査定表!A1588=0,"",査定表!A1588)</f>
        <v/>
      </c>
      <c r="C1605" s="69" t="str">
        <f t="shared" si="237"/>
        <v/>
      </c>
      <c r="D1605" s="70" t="str">
        <f t="shared" si="238"/>
        <v/>
      </c>
      <c r="E1605" s="70" t="str">
        <f t="shared" si="241"/>
        <v/>
      </c>
      <c r="F1605" s="258" t="str">
        <f>IF(査定表!E1588=0,"",査定表!E1588)</f>
        <v/>
      </c>
      <c r="G1605" s="69" t="str">
        <f t="shared" si="239"/>
        <v/>
      </c>
      <c r="J1605" s="69" t="str">
        <f t="shared" si="240"/>
        <v/>
      </c>
      <c r="L1605" s="96"/>
    </row>
    <row r="1606" spans="2:12" hidden="1" x14ac:dyDescent="0.2">
      <c r="B1606" s="85" t="str">
        <f>+IF(査定表!A1589=0,"",査定表!A1589)</f>
        <v/>
      </c>
      <c r="C1606" s="69" t="str">
        <f t="shared" si="237"/>
        <v/>
      </c>
      <c r="D1606" s="70" t="str">
        <f t="shared" si="238"/>
        <v/>
      </c>
      <c r="E1606" s="70" t="str">
        <f t="shared" si="241"/>
        <v/>
      </c>
      <c r="F1606" s="258" t="str">
        <f>IF(査定表!E1589=0,"",査定表!E1589)</f>
        <v/>
      </c>
      <c r="G1606" s="69" t="str">
        <f t="shared" si="239"/>
        <v/>
      </c>
      <c r="J1606" s="69" t="str">
        <f t="shared" si="240"/>
        <v/>
      </c>
      <c r="L1606" s="96"/>
    </row>
    <row r="1607" spans="2:12" hidden="1" x14ac:dyDescent="0.2">
      <c r="B1607" s="85" t="str">
        <f>+IF(査定表!A1590=0,"",査定表!A1590)</f>
        <v/>
      </c>
      <c r="C1607" s="69" t="str">
        <f t="shared" si="237"/>
        <v/>
      </c>
      <c r="D1607" s="70" t="str">
        <f t="shared" si="238"/>
        <v/>
      </c>
      <c r="E1607" s="70" t="str">
        <f t="shared" si="241"/>
        <v/>
      </c>
      <c r="F1607" s="258" t="str">
        <f>IF(査定表!E1590=0,"",査定表!E1590)</f>
        <v/>
      </c>
      <c r="G1607" s="69" t="str">
        <f t="shared" si="239"/>
        <v/>
      </c>
      <c r="J1607" s="69" t="str">
        <f t="shared" si="240"/>
        <v/>
      </c>
      <c r="L1607" s="96"/>
    </row>
    <row r="1608" spans="2:12" hidden="1" x14ac:dyDescent="0.2">
      <c r="B1608" s="85" t="str">
        <f>+IF(査定表!A1591=0,"",査定表!A1591)</f>
        <v/>
      </c>
      <c r="C1608" s="69" t="str">
        <f t="shared" si="237"/>
        <v/>
      </c>
      <c r="D1608" s="70" t="str">
        <f t="shared" si="238"/>
        <v/>
      </c>
      <c r="E1608" s="70" t="str">
        <f t="shared" si="241"/>
        <v/>
      </c>
      <c r="F1608" s="258" t="str">
        <f>IF(査定表!E1591=0,"",査定表!E1591)</f>
        <v/>
      </c>
      <c r="G1608" s="69" t="str">
        <f t="shared" si="239"/>
        <v/>
      </c>
      <c r="J1608" s="69" t="str">
        <f t="shared" si="240"/>
        <v/>
      </c>
      <c r="L1608" s="96"/>
    </row>
    <row r="1609" spans="2:12" hidden="1" x14ac:dyDescent="0.2">
      <c r="B1609" s="85" t="str">
        <f>+IF(査定表!A1592=0,"",査定表!A1592)</f>
        <v/>
      </c>
      <c r="C1609" s="69" t="str">
        <f t="shared" si="237"/>
        <v/>
      </c>
      <c r="D1609" s="70" t="str">
        <f t="shared" si="238"/>
        <v/>
      </c>
      <c r="E1609" s="70" t="str">
        <f t="shared" si="241"/>
        <v/>
      </c>
      <c r="F1609" s="258" t="str">
        <f>IF(査定表!E1592=0,"",査定表!E1592)</f>
        <v/>
      </c>
      <c r="G1609" s="69" t="str">
        <f t="shared" si="239"/>
        <v/>
      </c>
      <c r="J1609" s="69" t="str">
        <f t="shared" si="240"/>
        <v/>
      </c>
      <c r="L1609" s="96"/>
    </row>
    <row r="1610" spans="2:12" hidden="1" x14ac:dyDescent="0.2">
      <c r="B1610" s="85" t="str">
        <f>+IF(査定表!A1593=0,"",査定表!A1593)</f>
        <v/>
      </c>
      <c r="C1610" s="69" t="str">
        <f t="shared" si="237"/>
        <v/>
      </c>
      <c r="D1610" s="70" t="str">
        <f t="shared" si="238"/>
        <v/>
      </c>
      <c r="E1610" s="70" t="str">
        <f t="shared" si="241"/>
        <v/>
      </c>
      <c r="F1610" s="258" t="str">
        <f>IF(査定表!E1593=0,"",査定表!E1593)</f>
        <v/>
      </c>
      <c r="G1610" s="69" t="str">
        <f t="shared" si="239"/>
        <v/>
      </c>
      <c r="J1610" s="69" t="str">
        <f t="shared" si="240"/>
        <v/>
      </c>
      <c r="L1610" s="96"/>
    </row>
    <row r="1611" spans="2:12" hidden="1" x14ac:dyDescent="0.2">
      <c r="B1611" s="85" t="str">
        <f>+IF(査定表!A1594=0,"",査定表!A1594)</f>
        <v/>
      </c>
      <c r="C1611" s="69" t="str">
        <f t="shared" si="237"/>
        <v/>
      </c>
      <c r="D1611" s="70" t="str">
        <f t="shared" si="238"/>
        <v/>
      </c>
      <c r="E1611" s="70" t="str">
        <f t="shared" si="241"/>
        <v/>
      </c>
      <c r="F1611" s="258" t="str">
        <f>IF(査定表!E1594=0,"",査定表!E1594)</f>
        <v/>
      </c>
      <c r="G1611" s="69" t="str">
        <f t="shared" si="239"/>
        <v/>
      </c>
      <c r="J1611" s="69" t="str">
        <f t="shared" si="240"/>
        <v/>
      </c>
      <c r="L1611" s="96"/>
    </row>
    <row r="1612" spans="2:12" hidden="1" x14ac:dyDescent="0.2">
      <c r="B1612" s="85" t="str">
        <f>+IF(査定表!A1595=0,"",査定表!A1595)</f>
        <v/>
      </c>
      <c r="C1612" s="69" t="str">
        <f t="shared" si="237"/>
        <v/>
      </c>
      <c r="D1612" s="70" t="str">
        <f t="shared" si="238"/>
        <v/>
      </c>
      <c r="E1612" s="70" t="str">
        <f t="shared" si="241"/>
        <v/>
      </c>
      <c r="F1612" s="258" t="str">
        <f>IF(査定表!E1595=0,"",査定表!E1595)</f>
        <v/>
      </c>
      <c r="G1612" s="69" t="str">
        <f t="shared" si="239"/>
        <v/>
      </c>
      <c r="J1612" s="69" t="str">
        <f t="shared" si="240"/>
        <v/>
      </c>
      <c r="L1612" s="96"/>
    </row>
    <row r="1613" spans="2:12" hidden="1" x14ac:dyDescent="0.2">
      <c r="B1613" s="85" t="str">
        <f>+IF(査定表!A1596=0,"",査定表!A1596)</f>
        <v/>
      </c>
      <c r="C1613" s="69" t="str">
        <f t="shared" si="237"/>
        <v/>
      </c>
      <c r="D1613" s="70" t="str">
        <f t="shared" si="238"/>
        <v/>
      </c>
      <c r="E1613" s="70" t="str">
        <f t="shared" si="241"/>
        <v/>
      </c>
      <c r="F1613" s="258" t="str">
        <f>IF(査定表!E1596=0,"",査定表!E1596)</f>
        <v/>
      </c>
      <c r="G1613" s="69" t="str">
        <f t="shared" si="239"/>
        <v/>
      </c>
      <c r="J1613" s="69" t="str">
        <f t="shared" si="240"/>
        <v/>
      </c>
      <c r="L1613" s="96"/>
    </row>
    <row r="1614" spans="2:12" hidden="1" x14ac:dyDescent="0.2">
      <c r="B1614" s="85" t="str">
        <f>+IF(査定表!A1597=0,"",査定表!A1597)</f>
        <v/>
      </c>
      <c r="C1614" s="69" t="str">
        <f t="shared" si="237"/>
        <v/>
      </c>
      <c r="D1614" s="70" t="str">
        <f t="shared" si="238"/>
        <v/>
      </c>
      <c r="E1614" s="70" t="str">
        <f t="shared" si="241"/>
        <v/>
      </c>
      <c r="F1614" s="258" t="str">
        <f>IF(査定表!E1597=0,"",査定表!E1597)</f>
        <v/>
      </c>
      <c r="G1614" s="69" t="str">
        <f t="shared" si="239"/>
        <v/>
      </c>
      <c r="J1614" s="69" t="str">
        <f t="shared" si="240"/>
        <v/>
      </c>
      <c r="L1614" s="96"/>
    </row>
    <row r="1615" spans="2:12" hidden="1" x14ac:dyDescent="0.2">
      <c r="B1615" s="85" t="str">
        <f>+IF(査定表!A1602=0,"",査定表!A1602)</f>
        <v/>
      </c>
      <c r="C1615" s="69" t="str">
        <f t="shared" si="237"/>
        <v/>
      </c>
      <c r="D1615" s="70" t="str">
        <f t="shared" si="238"/>
        <v/>
      </c>
      <c r="E1615" s="70" t="str">
        <f t="shared" si="241"/>
        <v/>
      </c>
      <c r="F1615" s="258" t="str">
        <f>IF(査定表!E1598=0,"",査定表!E1598)</f>
        <v/>
      </c>
      <c r="G1615" s="69" t="str">
        <f t="shared" si="239"/>
        <v/>
      </c>
      <c r="J1615" s="69" t="str">
        <f t="shared" si="240"/>
        <v/>
      </c>
      <c r="L1615" s="96"/>
    </row>
    <row r="1616" spans="2:12" hidden="1" x14ac:dyDescent="0.2">
      <c r="B1616" s="85" t="str">
        <f>+IF(査定表!A1603=0,"",査定表!A1603)</f>
        <v/>
      </c>
      <c r="C1616" s="69" t="str">
        <f t="shared" si="237"/>
        <v/>
      </c>
      <c r="D1616" s="70" t="str">
        <f t="shared" si="238"/>
        <v/>
      </c>
      <c r="E1616" s="70" t="str">
        <f t="shared" si="241"/>
        <v/>
      </c>
      <c r="F1616" s="258" t="str">
        <f>IF(査定表!E1599=0,"",査定表!E1599)</f>
        <v/>
      </c>
      <c r="G1616" s="69" t="str">
        <f t="shared" si="239"/>
        <v/>
      </c>
      <c r="J1616" s="69" t="str">
        <f t="shared" si="240"/>
        <v/>
      </c>
      <c r="L1616" s="96"/>
    </row>
    <row r="1617" spans="2:12" hidden="1" x14ac:dyDescent="0.2">
      <c r="B1617" s="84" t="s">
        <v>85</v>
      </c>
      <c r="C1617" s="69" t="str">
        <f t="shared" si="237"/>
        <v/>
      </c>
      <c r="D1617" s="70" t="str">
        <f t="shared" si="238"/>
        <v/>
      </c>
      <c r="E1617" s="70"/>
      <c r="F1617" s="259">
        <f>SUM(F1581:F1616)</f>
        <v>0</v>
      </c>
      <c r="G1617" s="69"/>
      <c r="J1617" s="69"/>
      <c r="L1617" s="96"/>
    </row>
    <row r="1618" spans="2:12" hidden="1" x14ac:dyDescent="0.2">
      <c r="B1618" s="83" t="s">
        <v>83</v>
      </c>
      <c r="C1618" s="69"/>
      <c r="D1618" s="70" t="str">
        <f t="shared" si="238"/>
        <v>1</v>
      </c>
      <c r="E1618" s="70" t="str">
        <f>IF(F1618="","","式")</f>
        <v>式</v>
      </c>
      <c r="F1618" s="258">
        <f>INT(F1617*入力表!$D$1953)</f>
        <v>0</v>
      </c>
      <c r="G1618" s="69"/>
      <c r="J1618" s="69"/>
      <c r="L1618" s="96"/>
    </row>
    <row r="1619" spans="2:12" hidden="1" x14ac:dyDescent="0.2">
      <c r="B1619" s="83" t="s">
        <v>18</v>
      </c>
      <c r="C1619" s="69" t="str">
        <f t="shared" ref="C1619" si="242">IF(D1619="","","図面・仕様書どおり")</f>
        <v/>
      </c>
      <c r="D1619" s="70" t="str">
        <f t="shared" si="238"/>
        <v/>
      </c>
      <c r="E1619" s="70"/>
      <c r="F1619" s="258">
        <f>+SUM(F1617:F1618)</f>
        <v>0</v>
      </c>
      <c r="G1619" s="69"/>
      <c r="J1619" s="69"/>
      <c r="L1619" s="96"/>
    </row>
    <row r="1620" spans="2:12" hidden="1" x14ac:dyDescent="0.2">
      <c r="B1620" s="83"/>
      <c r="C1620" s="69"/>
      <c r="D1620" s="70"/>
      <c r="E1620" s="70"/>
      <c r="F1620" s="258"/>
      <c r="G1620" s="69"/>
      <c r="J1620" s="69"/>
      <c r="L1620" s="96"/>
    </row>
    <row r="1621" spans="2:12" hidden="1" x14ac:dyDescent="0.2">
      <c r="B1621" s="83"/>
      <c r="C1621" s="69"/>
      <c r="D1621" s="70"/>
      <c r="E1621" s="70"/>
      <c r="F1621" s="258"/>
      <c r="G1621" s="69"/>
      <c r="J1621" s="69"/>
      <c r="L1621" s="96"/>
    </row>
    <row r="1622" spans="2:12" hidden="1" x14ac:dyDescent="0.2">
      <c r="B1622" s="85" t="str">
        <f>+IF(査定表!A1605=0,"",査定表!A1605)</f>
        <v/>
      </c>
      <c r="C1622" s="69" t="str">
        <f t="shared" ref="C1622:C1659" si="243">IF(D1622="","","図面・仕様書どおり")</f>
        <v/>
      </c>
      <c r="D1622" s="70" t="str">
        <f t="shared" ref="D1622:D1661" si="244">IF(E1622="","","1")</f>
        <v/>
      </c>
      <c r="E1622" s="70" t="str">
        <f>IF(F1622="","","式")</f>
        <v/>
      </c>
      <c r="F1622" s="258" t="str">
        <f>IF(査定表!E1605=0,"",査定表!E1605)</f>
        <v/>
      </c>
      <c r="G1622" s="69" t="str">
        <f t="shared" ref="G1622:G1658" si="245">IF(C1622="","","諸経費共")</f>
        <v/>
      </c>
      <c r="J1622" s="69" t="str">
        <f t="shared" ref="J1622:J1658" si="246">IF(F1622="","","諸経費共")</f>
        <v/>
      </c>
      <c r="L1622" s="96"/>
    </row>
    <row r="1623" spans="2:12" hidden="1" x14ac:dyDescent="0.2">
      <c r="B1623" s="85" t="str">
        <f>+IF(査定表!A1606=0,"",査定表!A1606)</f>
        <v/>
      </c>
      <c r="C1623" s="69" t="str">
        <f t="shared" si="243"/>
        <v/>
      </c>
      <c r="D1623" s="70" t="str">
        <f t="shared" si="244"/>
        <v/>
      </c>
      <c r="E1623" s="70" t="str">
        <f t="shared" ref="E1623:E1658" si="247">IF(F1623="","","式")</f>
        <v/>
      </c>
      <c r="F1623" s="258" t="str">
        <f>IF(査定表!E1606=0,"",査定表!E1606)</f>
        <v/>
      </c>
      <c r="G1623" s="69" t="str">
        <f t="shared" si="245"/>
        <v/>
      </c>
      <c r="J1623" s="69" t="str">
        <f t="shared" si="246"/>
        <v/>
      </c>
      <c r="L1623" s="96"/>
    </row>
    <row r="1624" spans="2:12" hidden="1" x14ac:dyDescent="0.2">
      <c r="B1624" s="85" t="str">
        <f>+IF(査定表!A1607=0,"",査定表!A1607)</f>
        <v/>
      </c>
      <c r="C1624" s="69" t="str">
        <f t="shared" si="243"/>
        <v/>
      </c>
      <c r="D1624" s="70" t="str">
        <f t="shared" si="244"/>
        <v/>
      </c>
      <c r="E1624" s="70" t="str">
        <f t="shared" si="247"/>
        <v/>
      </c>
      <c r="F1624" s="258" t="str">
        <f>IF(査定表!E1607=0,"",査定表!E1607)</f>
        <v/>
      </c>
      <c r="G1624" s="69" t="str">
        <f t="shared" si="245"/>
        <v/>
      </c>
      <c r="J1624" s="69" t="str">
        <f t="shared" si="246"/>
        <v/>
      </c>
      <c r="L1624" s="96"/>
    </row>
    <row r="1625" spans="2:12" hidden="1" x14ac:dyDescent="0.2">
      <c r="B1625" s="85" t="str">
        <f>+IF(査定表!A1608=0,"",査定表!A1608)</f>
        <v/>
      </c>
      <c r="C1625" s="69" t="str">
        <f t="shared" si="243"/>
        <v/>
      </c>
      <c r="D1625" s="70" t="str">
        <f t="shared" si="244"/>
        <v/>
      </c>
      <c r="E1625" s="70" t="str">
        <f t="shared" si="247"/>
        <v/>
      </c>
      <c r="F1625" s="258" t="str">
        <f>IF(査定表!E1608=0,"",査定表!E1608)</f>
        <v/>
      </c>
      <c r="G1625" s="69" t="str">
        <f t="shared" si="245"/>
        <v/>
      </c>
      <c r="J1625" s="69" t="str">
        <f t="shared" si="246"/>
        <v/>
      </c>
      <c r="L1625" s="96"/>
    </row>
    <row r="1626" spans="2:12" hidden="1" x14ac:dyDescent="0.2">
      <c r="B1626" s="85" t="str">
        <f>+IF(査定表!A1609=0,"",査定表!A1609)</f>
        <v/>
      </c>
      <c r="C1626" s="69" t="str">
        <f t="shared" si="243"/>
        <v/>
      </c>
      <c r="D1626" s="70" t="str">
        <f t="shared" si="244"/>
        <v/>
      </c>
      <c r="E1626" s="70" t="str">
        <f t="shared" si="247"/>
        <v/>
      </c>
      <c r="F1626" s="258" t="str">
        <f>IF(査定表!E1609=0,"",査定表!E1609)</f>
        <v/>
      </c>
      <c r="G1626" s="69" t="str">
        <f t="shared" si="245"/>
        <v/>
      </c>
      <c r="J1626" s="69" t="str">
        <f t="shared" si="246"/>
        <v/>
      </c>
      <c r="L1626" s="96"/>
    </row>
    <row r="1627" spans="2:12" hidden="1" x14ac:dyDescent="0.2">
      <c r="B1627" s="85" t="str">
        <f>+IF(査定表!A1610=0,"",査定表!A1610)</f>
        <v/>
      </c>
      <c r="C1627" s="69" t="str">
        <f t="shared" si="243"/>
        <v/>
      </c>
      <c r="D1627" s="70" t="str">
        <f t="shared" si="244"/>
        <v/>
      </c>
      <c r="E1627" s="70" t="str">
        <f t="shared" si="247"/>
        <v/>
      </c>
      <c r="F1627" s="258" t="str">
        <f>IF(査定表!E1610=0,"",査定表!E1610)</f>
        <v/>
      </c>
      <c r="G1627" s="69" t="str">
        <f t="shared" si="245"/>
        <v/>
      </c>
      <c r="J1627" s="69" t="str">
        <f t="shared" si="246"/>
        <v/>
      </c>
      <c r="L1627" s="96"/>
    </row>
    <row r="1628" spans="2:12" hidden="1" x14ac:dyDescent="0.2">
      <c r="B1628" s="85" t="str">
        <f>+IF(査定表!A1611=0,"",査定表!A1611)</f>
        <v/>
      </c>
      <c r="C1628" s="69" t="str">
        <f t="shared" si="243"/>
        <v/>
      </c>
      <c r="D1628" s="70" t="str">
        <f t="shared" si="244"/>
        <v/>
      </c>
      <c r="E1628" s="70" t="str">
        <f t="shared" si="247"/>
        <v/>
      </c>
      <c r="F1628" s="258" t="str">
        <f>IF(査定表!E1611=0,"",査定表!E1611)</f>
        <v/>
      </c>
      <c r="G1628" s="69" t="str">
        <f t="shared" si="245"/>
        <v/>
      </c>
      <c r="J1628" s="69" t="str">
        <f t="shared" si="246"/>
        <v/>
      </c>
      <c r="L1628" s="96"/>
    </row>
    <row r="1629" spans="2:12" hidden="1" x14ac:dyDescent="0.2">
      <c r="B1629" s="85" t="str">
        <f>+IF(査定表!A1612=0,"",査定表!A1612)</f>
        <v/>
      </c>
      <c r="C1629" s="69" t="str">
        <f t="shared" si="243"/>
        <v/>
      </c>
      <c r="D1629" s="70" t="str">
        <f t="shared" si="244"/>
        <v/>
      </c>
      <c r="E1629" s="70" t="str">
        <f t="shared" si="247"/>
        <v/>
      </c>
      <c r="F1629" s="258" t="str">
        <f>IF(査定表!E1612=0,"",査定表!E1612)</f>
        <v/>
      </c>
      <c r="G1629" s="69" t="str">
        <f t="shared" si="245"/>
        <v/>
      </c>
      <c r="J1629" s="69" t="str">
        <f t="shared" si="246"/>
        <v/>
      </c>
      <c r="L1629" s="96"/>
    </row>
    <row r="1630" spans="2:12" hidden="1" x14ac:dyDescent="0.2">
      <c r="B1630" s="85" t="str">
        <f>+IF(査定表!A1613=0,"",査定表!A1613)</f>
        <v/>
      </c>
      <c r="C1630" s="69" t="str">
        <f t="shared" si="243"/>
        <v/>
      </c>
      <c r="D1630" s="70" t="str">
        <f t="shared" si="244"/>
        <v/>
      </c>
      <c r="E1630" s="70" t="str">
        <f t="shared" si="247"/>
        <v/>
      </c>
      <c r="F1630" s="258" t="str">
        <f>IF(査定表!E1613=0,"",査定表!E1613)</f>
        <v/>
      </c>
      <c r="G1630" s="69" t="str">
        <f t="shared" si="245"/>
        <v/>
      </c>
      <c r="J1630" s="69" t="str">
        <f t="shared" si="246"/>
        <v/>
      </c>
      <c r="L1630" s="96"/>
    </row>
    <row r="1631" spans="2:12" hidden="1" x14ac:dyDescent="0.2">
      <c r="B1631" s="85" t="str">
        <f>+IF(査定表!A1614=0,"",査定表!A1614)</f>
        <v/>
      </c>
      <c r="C1631" s="69" t="str">
        <f t="shared" si="243"/>
        <v/>
      </c>
      <c r="D1631" s="70" t="str">
        <f t="shared" si="244"/>
        <v/>
      </c>
      <c r="E1631" s="70" t="str">
        <f t="shared" si="247"/>
        <v/>
      </c>
      <c r="F1631" s="258" t="str">
        <f>IF(査定表!E1614=0,"",査定表!E1614)</f>
        <v/>
      </c>
      <c r="G1631" s="69" t="str">
        <f t="shared" si="245"/>
        <v/>
      </c>
      <c r="J1631" s="69" t="str">
        <f t="shared" si="246"/>
        <v/>
      </c>
      <c r="L1631" s="96"/>
    </row>
    <row r="1632" spans="2:12" hidden="1" x14ac:dyDescent="0.2">
      <c r="B1632" s="85" t="str">
        <f>+IF(査定表!A1615=0,"",査定表!A1615)</f>
        <v/>
      </c>
      <c r="C1632" s="69" t="str">
        <f t="shared" si="243"/>
        <v/>
      </c>
      <c r="D1632" s="70" t="str">
        <f t="shared" si="244"/>
        <v/>
      </c>
      <c r="E1632" s="70" t="str">
        <f t="shared" si="247"/>
        <v/>
      </c>
      <c r="F1632" s="258" t="str">
        <f>IF(査定表!E1615=0,"",査定表!E1615)</f>
        <v/>
      </c>
      <c r="G1632" s="69" t="str">
        <f t="shared" si="245"/>
        <v/>
      </c>
      <c r="J1632" s="69" t="str">
        <f t="shared" si="246"/>
        <v/>
      </c>
      <c r="L1632" s="96"/>
    </row>
    <row r="1633" spans="2:12" hidden="1" x14ac:dyDescent="0.2">
      <c r="B1633" s="85" t="str">
        <f>+IF(査定表!A1616=0,"",査定表!A1616)</f>
        <v/>
      </c>
      <c r="C1633" s="69" t="str">
        <f t="shared" si="243"/>
        <v/>
      </c>
      <c r="D1633" s="70" t="str">
        <f t="shared" si="244"/>
        <v/>
      </c>
      <c r="E1633" s="70" t="str">
        <f t="shared" si="247"/>
        <v/>
      </c>
      <c r="F1633" s="258" t="str">
        <f>IF(査定表!E1616=0,"",査定表!E1616)</f>
        <v/>
      </c>
      <c r="G1633" s="69" t="str">
        <f t="shared" si="245"/>
        <v/>
      </c>
      <c r="J1633" s="69" t="str">
        <f t="shared" si="246"/>
        <v/>
      </c>
      <c r="L1633" s="96"/>
    </row>
    <row r="1634" spans="2:12" hidden="1" x14ac:dyDescent="0.2">
      <c r="B1634" s="85" t="str">
        <f>+IF(査定表!A1617=0,"",査定表!A1617)</f>
        <v/>
      </c>
      <c r="C1634" s="69" t="str">
        <f t="shared" si="243"/>
        <v/>
      </c>
      <c r="D1634" s="70" t="str">
        <f t="shared" si="244"/>
        <v/>
      </c>
      <c r="E1634" s="70" t="str">
        <f t="shared" si="247"/>
        <v/>
      </c>
      <c r="F1634" s="258" t="str">
        <f>IF(査定表!E1617=0,"",査定表!E1617)</f>
        <v/>
      </c>
      <c r="G1634" s="69" t="str">
        <f t="shared" si="245"/>
        <v/>
      </c>
      <c r="J1634" s="69" t="str">
        <f t="shared" si="246"/>
        <v/>
      </c>
      <c r="L1634" s="96"/>
    </row>
    <row r="1635" spans="2:12" hidden="1" x14ac:dyDescent="0.2">
      <c r="B1635" s="85" t="str">
        <f>+IF(査定表!A1618=0,"",査定表!A1618)</f>
        <v/>
      </c>
      <c r="C1635" s="69" t="str">
        <f t="shared" si="243"/>
        <v/>
      </c>
      <c r="D1635" s="70" t="str">
        <f t="shared" si="244"/>
        <v/>
      </c>
      <c r="E1635" s="70" t="str">
        <f t="shared" si="247"/>
        <v/>
      </c>
      <c r="F1635" s="258" t="str">
        <f>IF(査定表!E1618=0,"",査定表!E1618)</f>
        <v/>
      </c>
      <c r="G1635" s="69" t="str">
        <f t="shared" si="245"/>
        <v/>
      </c>
      <c r="J1635" s="69" t="str">
        <f t="shared" si="246"/>
        <v/>
      </c>
      <c r="L1635" s="96"/>
    </row>
    <row r="1636" spans="2:12" hidden="1" x14ac:dyDescent="0.2">
      <c r="B1636" s="85" t="str">
        <f>+IF(査定表!A1619=0,"",査定表!A1619)</f>
        <v/>
      </c>
      <c r="C1636" s="69" t="str">
        <f t="shared" si="243"/>
        <v/>
      </c>
      <c r="D1636" s="70" t="str">
        <f t="shared" si="244"/>
        <v/>
      </c>
      <c r="E1636" s="70" t="str">
        <f t="shared" si="247"/>
        <v/>
      </c>
      <c r="F1636" s="258" t="str">
        <f>IF(査定表!E1619=0,"",査定表!E1619)</f>
        <v/>
      </c>
      <c r="G1636" s="69" t="str">
        <f t="shared" si="245"/>
        <v/>
      </c>
      <c r="J1636" s="69" t="str">
        <f t="shared" si="246"/>
        <v/>
      </c>
      <c r="L1636" s="96"/>
    </row>
    <row r="1637" spans="2:12" hidden="1" x14ac:dyDescent="0.2">
      <c r="B1637" s="85" t="str">
        <f>+IF(査定表!A1620=0,"",査定表!A1620)</f>
        <v/>
      </c>
      <c r="C1637" s="69" t="str">
        <f t="shared" si="243"/>
        <v/>
      </c>
      <c r="D1637" s="70" t="str">
        <f t="shared" si="244"/>
        <v/>
      </c>
      <c r="E1637" s="70" t="str">
        <f t="shared" si="247"/>
        <v/>
      </c>
      <c r="F1637" s="258" t="str">
        <f>IF(査定表!E1620=0,"",査定表!E1620)</f>
        <v/>
      </c>
      <c r="G1637" s="69" t="str">
        <f t="shared" si="245"/>
        <v/>
      </c>
      <c r="J1637" s="69" t="str">
        <f t="shared" si="246"/>
        <v/>
      </c>
      <c r="L1637" s="96"/>
    </row>
    <row r="1638" spans="2:12" hidden="1" x14ac:dyDescent="0.2">
      <c r="B1638" s="85" t="str">
        <f>+IF(査定表!A1621=0,"",査定表!A1621)</f>
        <v/>
      </c>
      <c r="C1638" s="69" t="str">
        <f t="shared" si="243"/>
        <v/>
      </c>
      <c r="D1638" s="70" t="str">
        <f t="shared" si="244"/>
        <v/>
      </c>
      <c r="E1638" s="70" t="str">
        <f t="shared" si="247"/>
        <v/>
      </c>
      <c r="F1638" s="258" t="str">
        <f>IF(査定表!E1621=0,"",査定表!E1621)</f>
        <v/>
      </c>
      <c r="G1638" s="69" t="str">
        <f t="shared" si="245"/>
        <v/>
      </c>
      <c r="J1638" s="69" t="str">
        <f t="shared" si="246"/>
        <v/>
      </c>
      <c r="L1638" s="96"/>
    </row>
    <row r="1639" spans="2:12" hidden="1" x14ac:dyDescent="0.2">
      <c r="B1639" s="85" t="str">
        <f>+IF(査定表!A1622=0,"",査定表!A1622)</f>
        <v/>
      </c>
      <c r="C1639" s="69" t="str">
        <f t="shared" si="243"/>
        <v/>
      </c>
      <c r="D1639" s="70" t="str">
        <f t="shared" si="244"/>
        <v/>
      </c>
      <c r="E1639" s="70" t="str">
        <f t="shared" si="247"/>
        <v/>
      </c>
      <c r="F1639" s="258" t="str">
        <f>IF(査定表!E1622=0,"",査定表!E1622)</f>
        <v/>
      </c>
      <c r="G1639" s="69" t="str">
        <f t="shared" si="245"/>
        <v/>
      </c>
      <c r="J1639" s="69" t="str">
        <f t="shared" si="246"/>
        <v/>
      </c>
      <c r="L1639" s="96"/>
    </row>
    <row r="1640" spans="2:12" hidden="1" x14ac:dyDescent="0.2">
      <c r="B1640" s="85" t="str">
        <f>+IF(査定表!A1623=0,"",査定表!A1623)</f>
        <v/>
      </c>
      <c r="C1640" s="69" t="str">
        <f t="shared" si="243"/>
        <v/>
      </c>
      <c r="D1640" s="70" t="str">
        <f t="shared" si="244"/>
        <v/>
      </c>
      <c r="E1640" s="70" t="str">
        <f t="shared" si="247"/>
        <v/>
      </c>
      <c r="F1640" s="258" t="str">
        <f>IF(査定表!E1623=0,"",査定表!E1623)</f>
        <v/>
      </c>
      <c r="G1640" s="69" t="str">
        <f t="shared" si="245"/>
        <v/>
      </c>
      <c r="J1640" s="69" t="str">
        <f t="shared" si="246"/>
        <v/>
      </c>
      <c r="L1640" s="96"/>
    </row>
    <row r="1641" spans="2:12" hidden="1" x14ac:dyDescent="0.2">
      <c r="B1641" s="85" t="str">
        <f>+IF(査定表!A1624=0,"",査定表!A1624)</f>
        <v/>
      </c>
      <c r="C1641" s="69" t="str">
        <f t="shared" si="243"/>
        <v/>
      </c>
      <c r="D1641" s="70" t="str">
        <f t="shared" si="244"/>
        <v/>
      </c>
      <c r="E1641" s="70" t="str">
        <f t="shared" si="247"/>
        <v/>
      </c>
      <c r="F1641" s="258" t="str">
        <f>IF(査定表!E1624=0,"",査定表!E1624)</f>
        <v/>
      </c>
      <c r="G1641" s="69" t="str">
        <f t="shared" si="245"/>
        <v/>
      </c>
      <c r="J1641" s="69" t="str">
        <f t="shared" si="246"/>
        <v/>
      </c>
      <c r="L1641" s="96"/>
    </row>
    <row r="1642" spans="2:12" hidden="1" x14ac:dyDescent="0.2">
      <c r="B1642" s="85" t="str">
        <f>+IF(査定表!A1625=0,"",査定表!A1625)</f>
        <v/>
      </c>
      <c r="C1642" s="69" t="str">
        <f t="shared" si="243"/>
        <v/>
      </c>
      <c r="D1642" s="70" t="str">
        <f t="shared" si="244"/>
        <v/>
      </c>
      <c r="E1642" s="70" t="str">
        <f t="shared" si="247"/>
        <v/>
      </c>
      <c r="F1642" s="258" t="str">
        <f>IF(査定表!E1625=0,"",査定表!E1625)</f>
        <v/>
      </c>
      <c r="G1642" s="69" t="str">
        <f t="shared" si="245"/>
        <v/>
      </c>
      <c r="J1642" s="69" t="str">
        <f t="shared" si="246"/>
        <v/>
      </c>
      <c r="L1642" s="96"/>
    </row>
    <row r="1643" spans="2:12" hidden="1" x14ac:dyDescent="0.2">
      <c r="B1643" s="85" t="str">
        <f>+IF(査定表!A1626=0,"",査定表!A1626)</f>
        <v/>
      </c>
      <c r="C1643" s="69" t="str">
        <f t="shared" si="243"/>
        <v/>
      </c>
      <c r="D1643" s="70" t="str">
        <f t="shared" si="244"/>
        <v/>
      </c>
      <c r="E1643" s="70" t="str">
        <f t="shared" si="247"/>
        <v/>
      </c>
      <c r="F1643" s="258" t="str">
        <f>IF(査定表!E1626=0,"",査定表!E1626)</f>
        <v/>
      </c>
      <c r="G1643" s="69" t="str">
        <f t="shared" si="245"/>
        <v/>
      </c>
      <c r="J1643" s="69" t="str">
        <f t="shared" si="246"/>
        <v/>
      </c>
      <c r="L1643" s="96"/>
    </row>
    <row r="1644" spans="2:12" hidden="1" x14ac:dyDescent="0.2">
      <c r="B1644" s="85" t="str">
        <f>+IF(査定表!A1627=0,"",査定表!A1627)</f>
        <v/>
      </c>
      <c r="C1644" s="69" t="str">
        <f t="shared" si="243"/>
        <v/>
      </c>
      <c r="D1644" s="70" t="str">
        <f t="shared" si="244"/>
        <v/>
      </c>
      <c r="E1644" s="70" t="str">
        <f t="shared" si="247"/>
        <v/>
      </c>
      <c r="F1644" s="258" t="str">
        <f>IF(査定表!E1627=0,"",査定表!E1627)</f>
        <v/>
      </c>
      <c r="G1644" s="69" t="str">
        <f t="shared" si="245"/>
        <v/>
      </c>
      <c r="J1644" s="69" t="str">
        <f t="shared" si="246"/>
        <v/>
      </c>
      <c r="L1644" s="96"/>
    </row>
    <row r="1645" spans="2:12" hidden="1" x14ac:dyDescent="0.2">
      <c r="B1645" s="85" t="str">
        <f>+IF(査定表!A1628=0,"",査定表!A1628)</f>
        <v/>
      </c>
      <c r="C1645" s="69" t="str">
        <f t="shared" si="243"/>
        <v/>
      </c>
      <c r="D1645" s="70" t="str">
        <f t="shared" si="244"/>
        <v/>
      </c>
      <c r="E1645" s="70" t="str">
        <f t="shared" si="247"/>
        <v/>
      </c>
      <c r="F1645" s="258" t="str">
        <f>IF(査定表!E1628=0,"",査定表!E1628)</f>
        <v/>
      </c>
      <c r="G1645" s="69" t="str">
        <f t="shared" si="245"/>
        <v/>
      </c>
      <c r="J1645" s="69" t="str">
        <f t="shared" si="246"/>
        <v/>
      </c>
      <c r="L1645" s="96"/>
    </row>
    <row r="1646" spans="2:12" hidden="1" x14ac:dyDescent="0.2">
      <c r="B1646" s="85" t="str">
        <f>+IF(査定表!A1629=0,"",査定表!A1629)</f>
        <v/>
      </c>
      <c r="C1646" s="69" t="str">
        <f t="shared" si="243"/>
        <v/>
      </c>
      <c r="D1646" s="70" t="str">
        <f t="shared" si="244"/>
        <v/>
      </c>
      <c r="E1646" s="70" t="str">
        <f t="shared" si="247"/>
        <v/>
      </c>
      <c r="F1646" s="258" t="str">
        <f>IF(査定表!E1629=0,"",査定表!E1629)</f>
        <v/>
      </c>
      <c r="G1646" s="69" t="str">
        <f t="shared" si="245"/>
        <v/>
      </c>
      <c r="J1646" s="69" t="str">
        <f t="shared" si="246"/>
        <v/>
      </c>
      <c r="L1646" s="96"/>
    </row>
    <row r="1647" spans="2:12" hidden="1" x14ac:dyDescent="0.2">
      <c r="B1647" s="85" t="str">
        <f>+IF(査定表!A1630=0,"",査定表!A1630)</f>
        <v/>
      </c>
      <c r="C1647" s="69" t="str">
        <f t="shared" si="243"/>
        <v/>
      </c>
      <c r="D1647" s="70" t="str">
        <f t="shared" si="244"/>
        <v/>
      </c>
      <c r="E1647" s="70" t="str">
        <f t="shared" si="247"/>
        <v/>
      </c>
      <c r="F1647" s="258" t="str">
        <f>IF(査定表!E1630=0,"",査定表!E1630)</f>
        <v/>
      </c>
      <c r="G1647" s="69" t="str">
        <f t="shared" si="245"/>
        <v/>
      </c>
      <c r="J1647" s="69" t="str">
        <f t="shared" si="246"/>
        <v/>
      </c>
      <c r="L1647" s="96"/>
    </row>
    <row r="1648" spans="2:12" hidden="1" x14ac:dyDescent="0.2">
      <c r="B1648" s="85" t="str">
        <f>+IF(査定表!A1631=0,"",査定表!A1631)</f>
        <v/>
      </c>
      <c r="C1648" s="69" t="str">
        <f t="shared" si="243"/>
        <v/>
      </c>
      <c r="D1648" s="70" t="str">
        <f t="shared" si="244"/>
        <v/>
      </c>
      <c r="E1648" s="70" t="str">
        <f t="shared" si="247"/>
        <v/>
      </c>
      <c r="F1648" s="258" t="str">
        <f>IF(査定表!E1631=0,"",査定表!E1631)</f>
        <v/>
      </c>
      <c r="G1648" s="69" t="str">
        <f t="shared" si="245"/>
        <v/>
      </c>
      <c r="J1648" s="69" t="str">
        <f t="shared" si="246"/>
        <v/>
      </c>
      <c r="L1648" s="96"/>
    </row>
    <row r="1649" spans="2:12" hidden="1" x14ac:dyDescent="0.2">
      <c r="B1649" s="85" t="str">
        <f>+IF(査定表!A1632=0,"",査定表!A1632)</f>
        <v/>
      </c>
      <c r="C1649" s="69" t="str">
        <f t="shared" si="243"/>
        <v/>
      </c>
      <c r="D1649" s="70" t="str">
        <f t="shared" si="244"/>
        <v/>
      </c>
      <c r="E1649" s="70" t="str">
        <f t="shared" si="247"/>
        <v/>
      </c>
      <c r="F1649" s="258" t="str">
        <f>IF(査定表!E1632=0,"",査定表!E1632)</f>
        <v/>
      </c>
      <c r="G1649" s="69" t="str">
        <f t="shared" si="245"/>
        <v/>
      </c>
      <c r="J1649" s="69" t="str">
        <f t="shared" si="246"/>
        <v/>
      </c>
      <c r="L1649" s="96"/>
    </row>
    <row r="1650" spans="2:12" hidden="1" x14ac:dyDescent="0.2">
      <c r="B1650" s="85" t="str">
        <f>+IF(査定表!A1633=0,"",査定表!A1633)</f>
        <v/>
      </c>
      <c r="C1650" s="69" t="str">
        <f t="shared" si="243"/>
        <v/>
      </c>
      <c r="D1650" s="70" t="str">
        <f t="shared" si="244"/>
        <v/>
      </c>
      <c r="E1650" s="70" t="str">
        <f t="shared" si="247"/>
        <v/>
      </c>
      <c r="F1650" s="258" t="str">
        <f>IF(査定表!E1633=0,"",査定表!E1633)</f>
        <v/>
      </c>
      <c r="G1650" s="69" t="str">
        <f t="shared" si="245"/>
        <v/>
      </c>
      <c r="J1650" s="69" t="str">
        <f t="shared" si="246"/>
        <v/>
      </c>
      <c r="L1650" s="96"/>
    </row>
    <row r="1651" spans="2:12" hidden="1" x14ac:dyDescent="0.2">
      <c r="B1651" s="85" t="str">
        <f>+IF(査定表!A1634=0,"",査定表!A1634)</f>
        <v/>
      </c>
      <c r="C1651" s="69" t="str">
        <f t="shared" si="243"/>
        <v/>
      </c>
      <c r="D1651" s="70" t="str">
        <f t="shared" si="244"/>
        <v/>
      </c>
      <c r="E1651" s="70" t="str">
        <f t="shared" si="247"/>
        <v/>
      </c>
      <c r="F1651" s="258" t="str">
        <f>IF(査定表!E1634=0,"",査定表!E1634)</f>
        <v/>
      </c>
      <c r="G1651" s="69" t="str">
        <f t="shared" si="245"/>
        <v/>
      </c>
      <c r="J1651" s="69" t="str">
        <f t="shared" si="246"/>
        <v/>
      </c>
      <c r="L1651" s="96"/>
    </row>
    <row r="1652" spans="2:12" hidden="1" x14ac:dyDescent="0.2">
      <c r="B1652" s="85" t="str">
        <f>+IF(査定表!A1635=0,"",査定表!A1635)</f>
        <v/>
      </c>
      <c r="C1652" s="69" t="str">
        <f t="shared" si="243"/>
        <v/>
      </c>
      <c r="D1652" s="70" t="str">
        <f t="shared" si="244"/>
        <v/>
      </c>
      <c r="E1652" s="70" t="str">
        <f t="shared" si="247"/>
        <v/>
      </c>
      <c r="F1652" s="258" t="str">
        <f>IF(査定表!E1635=0,"",査定表!E1635)</f>
        <v/>
      </c>
      <c r="G1652" s="69" t="str">
        <f t="shared" si="245"/>
        <v/>
      </c>
      <c r="J1652" s="69" t="str">
        <f t="shared" si="246"/>
        <v/>
      </c>
      <c r="L1652" s="96"/>
    </row>
    <row r="1653" spans="2:12" hidden="1" x14ac:dyDescent="0.2">
      <c r="B1653" s="85" t="str">
        <f>+IF(査定表!A1636=0,"",査定表!A1636)</f>
        <v/>
      </c>
      <c r="C1653" s="69" t="str">
        <f t="shared" si="243"/>
        <v/>
      </c>
      <c r="D1653" s="70" t="str">
        <f t="shared" si="244"/>
        <v/>
      </c>
      <c r="E1653" s="70" t="str">
        <f t="shared" si="247"/>
        <v/>
      </c>
      <c r="F1653" s="258" t="str">
        <f>IF(査定表!E1636=0,"",査定表!E1636)</f>
        <v/>
      </c>
      <c r="G1653" s="69" t="str">
        <f t="shared" si="245"/>
        <v/>
      </c>
      <c r="J1653" s="69" t="str">
        <f t="shared" si="246"/>
        <v/>
      </c>
      <c r="L1653" s="96"/>
    </row>
    <row r="1654" spans="2:12" hidden="1" x14ac:dyDescent="0.2">
      <c r="B1654" s="85" t="str">
        <f>+IF(査定表!A1637=0,"",査定表!A1637)</f>
        <v/>
      </c>
      <c r="C1654" s="69" t="str">
        <f t="shared" si="243"/>
        <v/>
      </c>
      <c r="D1654" s="70" t="str">
        <f t="shared" si="244"/>
        <v/>
      </c>
      <c r="E1654" s="70" t="str">
        <f t="shared" si="247"/>
        <v/>
      </c>
      <c r="F1654" s="258" t="str">
        <f>IF(査定表!E1637=0,"",査定表!E1637)</f>
        <v/>
      </c>
      <c r="G1654" s="69" t="str">
        <f t="shared" si="245"/>
        <v/>
      </c>
      <c r="J1654" s="69" t="str">
        <f t="shared" si="246"/>
        <v/>
      </c>
      <c r="L1654" s="96"/>
    </row>
    <row r="1655" spans="2:12" hidden="1" x14ac:dyDescent="0.2">
      <c r="B1655" s="85" t="str">
        <f>+IF(査定表!A1638=0,"",査定表!A1638)</f>
        <v/>
      </c>
      <c r="C1655" s="69" t="str">
        <f t="shared" si="243"/>
        <v/>
      </c>
      <c r="D1655" s="70" t="str">
        <f t="shared" si="244"/>
        <v/>
      </c>
      <c r="E1655" s="70" t="str">
        <f t="shared" si="247"/>
        <v/>
      </c>
      <c r="F1655" s="258" t="str">
        <f>IF(査定表!E1638=0,"",査定表!E1638)</f>
        <v/>
      </c>
      <c r="G1655" s="69" t="str">
        <f t="shared" si="245"/>
        <v/>
      </c>
      <c r="J1655" s="69" t="str">
        <f t="shared" si="246"/>
        <v/>
      </c>
      <c r="L1655" s="96"/>
    </row>
    <row r="1656" spans="2:12" hidden="1" x14ac:dyDescent="0.2">
      <c r="B1656" s="85" t="str">
        <f>+IF(査定表!A1639=0,"",査定表!A1639)</f>
        <v/>
      </c>
      <c r="C1656" s="69" t="str">
        <f t="shared" si="243"/>
        <v/>
      </c>
      <c r="D1656" s="70" t="str">
        <f t="shared" si="244"/>
        <v/>
      </c>
      <c r="E1656" s="70" t="str">
        <f t="shared" si="247"/>
        <v/>
      </c>
      <c r="F1656" s="258" t="str">
        <f>IF(査定表!E1639=0,"",査定表!E1639)</f>
        <v/>
      </c>
      <c r="G1656" s="69" t="str">
        <f t="shared" si="245"/>
        <v/>
      </c>
      <c r="J1656" s="69" t="str">
        <f t="shared" si="246"/>
        <v/>
      </c>
      <c r="L1656" s="96"/>
    </row>
    <row r="1657" spans="2:12" hidden="1" x14ac:dyDescent="0.2">
      <c r="B1657" s="85" t="str">
        <f>+IF(査定表!A1644=0,"",査定表!A1644)</f>
        <v/>
      </c>
      <c r="C1657" s="69" t="str">
        <f t="shared" si="243"/>
        <v/>
      </c>
      <c r="D1657" s="70" t="str">
        <f t="shared" si="244"/>
        <v/>
      </c>
      <c r="E1657" s="70" t="str">
        <f t="shared" si="247"/>
        <v/>
      </c>
      <c r="F1657" s="258" t="str">
        <f>IF(査定表!E1640=0,"",査定表!E1640)</f>
        <v/>
      </c>
      <c r="G1657" s="69" t="str">
        <f t="shared" si="245"/>
        <v/>
      </c>
      <c r="J1657" s="69" t="str">
        <f t="shared" si="246"/>
        <v/>
      </c>
      <c r="L1657" s="96"/>
    </row>
    <row r="1658" spans="2:12" hidden="1" x14ac:dyDescent="0.2">
      <c r="B1658" s="85" t="str">
        <f>+IF(査定表!A1645=0,"",査定表!A1645)</f>
        <v/>
      </c>
      <c r="C1658" s="69" t="str">
        <f t="shared" si="243"/>
        <v/>
      </c>
      <c r="D1658" s="70" t="str">
        <f t="shared" si="244"/>
        <v/>
      </c>
      <c r="E1658" s="70" t="str">
        <f t="shared" si="247"/>
        <v/>
      </c>
      <c r="F1658" s="258" t="str">
        <f>IF(査定表!E1641=0,"",査定表!E1641)</f>
        <v/>
      </c>
      <c r="G1658" s="69" t="str">
        <f t="shared" si="245"/>
        <v/>
      </c>
      <c r="J1658" s="69" t="str">
        <f t="shared" si="246"/>
        <v/>
      </c>
      <c r="L1658" s="96"/>
    </row>
    <row r="1659" spans="2:12" hidden="1" x14ac:dyDescent="0.2">
      <c r="B1659" s="84" t="s">
        <v>85</v>
      </c>
      <c r="C1659" s="69" t="str">
        <f t="shared" si="243"/>
        <v/>
      </c>
      <c r="D1659" s="70" t="str">
        <f t="shared" si="244"/>
        <v/>
      </c>
      <c r="E1659" s="70"/>
      <c r="F1659" s="259">
        <f>SUM(F1623:F1658)</f>
        <v>0</v>
      </c>
      <c r="G1659" s="69"/>
      <c r="J1659" s="69"/>
      <c r="L1659" s="96"/>
    </row>
    <row r="1660" spans="2:12" hidden="1" x14ac:dyDescent="0.2">
      <c r="B1660" s="83" t="s">
        <v>83</v>
      </c>
      <c r="C1660" s="69"/>
      <c r="D1660" s="70" t="str">
        <f t="shared" si="244"/>
        <v>1</v>
      </c>
      <c r="E1660" s="70" t="str">
        <f>IF(F1660="","","式")</f>
        <v>式</v>
      </c>
      <c r="F1660" s="258">
        <f>INT(F1659*入力表!$D$1953)</f>
        <v>0</v>
      </c>
      <c r="G1660" s="69"/>
      <c r="J1660" s="69"/>
      <c r="L1660" s="96"/>
    </row>
    <row r="1661" spans="2:12" hidden="1" x14ac:dyDescent="0.2">
      <c r="B1661" s="83" t="s">
        <v>18</v>
      </c>
      <c r="C1661" s="69" t="str">
        <f t="shared" ref="C1661" si="248">IF(D1661="","","図面・仕様書どおり")</f>
        <v/>
      </c>
      <c r="D1661" s="70" t="str">
        <f t="shared" si="244"/>
        <v/>
      </c>
      <c r="E1661" s="70"/>
      <c r="F1661" s="258">
        <f>+SUM(F1659:F1660)</f>
        <v>0</v>
      </c>
      <c r="G1661" s="69"/>
      <c r="J1661" s="69"/>
      <c r="L1661" s="96"/>
    </row>
    <row r="1662" spans="2:12" hidden="1" x14ac:dyDescent="0.2">
      <c r="B1662" s="83"/>
      <c r="C1662" s="69"/>
      <c r="D1662" s="70"/>
      <c r="E1662" s="70"/>
      <c r="F1662" s="258"/>
      <c r="G1662" s="69"/>
      <c r="J1662" s="69"/>
      <c r="L1662" s="96"/>
    </row>
    <row r="1663" spans="2:12" hidden="1" x14ac:dyDescent="0.2">
      <c r="B1663" s="83"/>
      <c r="C1663" s="69"/>
      <c r="D1663" s="70"/>
      <c r="E1663" s="70"/>
      <c r="F1663" s="258"/>
      <c r="G1663" s="69"/>
      <c r="J1663" s="69"/>
      <c r="L1663" s="96"/>
    </row>
    <row r="1664" spans="2:12" hidden="1" x14ac:dyDescent="0.2">
      <c r="B1664" s="85" t="str">
        <f>+IF(査定表!A1647=0,"",査定表!A1647)</f>
        <v/>
      </c>
      <c r="C1664" s="69" t="str">
        <f t="shared" ref="C1664:C1701" si="249">IF(D1664="","","図面・仕様書どおり")</f>
        <v/>
      </c>
      <c r="D1664" s="70" t="str">
        <f t="shared" ref="D1664:D1703" si="250">IF(E1664="","","1")</f>
        <v/>
      </c>
      <c r="E1664" s="70" t="str">
        <f>IF(F1664="","","式")</f>
        <v/>
      </c>
      <c r="F1664" s="258" t="str">
        <f>IF(査定表!E1647=0,"",査定表!E1647)</f>
        <v/>
      </c>
      <c r="G1664" s="69" t="str">
        <f t="shared" ref="G1664:G1700" si="251">IF(C1664="","","諸経費共")</f>
        <v/>
      </c>
      <c r="J1664" s="69" t="str">
        <f t="shared" ref="J1664:J1700" si="252">IF(F1664="","","諸経費共")</f>
        <v/>
      </c>
      <c r="L1664" s="96"/>
    </row>
    <row r="1665" spans="2:12" hidden="1" x14ac:dyDescent="0.2">
      <c r="B1665" s="85" t="str">
        <f>+IF(査定表!A1648=0,"",査定表!A1648)</f>
        <v/>
      </c>
      <c r="C1665" s="69" t="str">
        <f t="shared" si="249"/>
        <v/>
      </c>
      <c r="D1665" s="70" t="str">
        <f t="shared" si="250"/>
        <v/>
      </c>
      <c r="E1665" s="70" t="str">
        <f t="shared" ref="E1665:E1700" si="253">IF(F1665="","","式")</f>
        <v/>
      </c>
      <c r="F1665" s="258" t="str">
        <f>IF(査定表!E1648=0,"",査定表!E1648)</f>
        <v/>
      </c>
      <c r="G1665" s="69" t="str">
        <f t="shared" si="251"/>
        <v/>
      </c>
      <c r="J1665" s="69" t="str">
        <f t="shared" si="252"/>
        <v/>
      </c>
      <c r="L1665" s="96"/>
    </row>
    <row r="1666" spans="2:12" hidden="1" x14ac:dyDescent="0.2">
      <c r="B1666" s="85" t="str">
        <f>+IF(査定表!A1649=0,"",査定表!A1649)</f>
        <v/>
      </c>
      <c r="C1666" s="69" t="str">
        <f t="shared" si="249"/>
        <v/>
      </c>
      <c r="D1666" s="70" t="str">
        <f t="shared" si="250"/>
        <v/>
      </c>
      <c r="E1666" s="70" t="str">
        <f t="shared" si="253"/>
        <v/>
      </c>
      <c r="F1666" s="258" t="str">
        <f>IF(査定表!E1649=0,"",査定表!E1649)</f>
        <v/>
      </c>
      <c r="G1666" s="69" t="str">
        <f t="shared" si="251"/>
        <v/>
      </c>
      <c r="J1666" s="69" t="str">
        <f t="shared" si="252"/>
        <v/>
      </c>
      <c r="L1666" s="96"/>
    </row>
    <row r="1667" spans="2:12" hidden="1" x14ac:dyDescent="0.2">
      <c r="B1667" s="85" t="str">
        <f>+IF(査定表!A1650=0,"",査定表!A1650)</f>
        <v/>
      </c>
      <c r="C1667" s="69" t="str">
        <f t="shared" si="249"/>
        <v/>
      </c>
      <c r="D1667" s="70" t="str">
        <f t="shared" si="250"/>
        <v/>
      </c>
      <c r="E1667" s="70" t="str">
        <f t="shared" si="253"/>
        <v/>
      </c>
      <c r="F1667" s="258" t="str">
        <f>IF(査定表!E1650=0,"",査定表!E1650)</f>
        <v/>
      </c>
      <c r="G1667" s="69" t="str">
        <f t="shared" si="251"/>
        <v/>
      </c>
      <c r="J1667" s="69" t="str">
        <f t="shared" si="252"/>
        <v/>
      </c>
      <c r="L1667" s="96"/>
    </row>
    <row r="1668" spans="2:12" hidden="1" x14ac:dyDescent="0.2">
      <c r="B1668" s="85" t="str">
        <f>+IF(査定表!A1651=0,"",査定表!A1651)</f>
        <v/>
      </c>
      <c r="C1668" s="69" t="str">
        <f t="shared" si="249"/>
        <v/>
      </c>
      <c r="D1668" s="70" t="str">
        <f t="shared" si="250"/>
        <v/>
      </c>
      <c r="E1668" s="70" t="str">
        <f t="shared" si="253"/>
        <v/>
      </c>
      <c r="F1668" s="258" t="str">
        <f>IF(査定表!E1651=0,"",査定表!E1651)</f>
        <v/>
      </c>
      <c r="G1668" s="69" t="str">
        <f t="shared" si="251"/>
        <v/>
      </c>
      <c r="J1668" s="69" t="str">
        <f t="shared" si="252"/>
        <v/>
      </c>
      <c r="L1668" s="96"/>
    </row>
    <row r="1669" spans="2:12" hidden="1" x14ac:dyDescent="0.2">
      <c r="B1669" s="85" t="str">
        <f>+IF(査定表!A1652=0,"",査定表!A1652)</f>
        <v/>
      </c>
      <c r="C1669" s="69" t="str">
        <f t="shared" si="249"/>
        <v/>
      </c>
      <c r="D1669" s="70" t="str">
        <f t="shared" si="250"/>
        <v/>
      </c>
      <c r="E1669" s="70" t="str">
        <f t="shared" si="253"/>
        <v/>
      </c>
      <c r="F1669" s="258" t="str">
        <f>IF(査定表!E1652=0,"",査定表!E1652)</f>
        <v/>
      </c>
      <c r="G1669" s="69" t="str">
        <f t="shared" si="251"/>
        <v/>
      </c>
      <c r="J1669" s="69" t="str">
        <f t="shared" si="252"/>
        <v/>
      </c>
      <c r="L1669" s="96"/>
    </row>
    <row r="1670" spans="2:12" hidden="1" x14ac:dyDescent="0.2">
      <c r="B1670" s="85" t="str">
        <f>+IF(査定表!A1653=0,"",査定表!A1653)</f>
        <v/>
      </c>
      <c r="C1670" s="69" t="str">
        <f t="shared" si="249"/>
        <v/>
      </c>
      <c r="D1670" s="70" t="str">
        <f t="shared" si="250"/>
        <v/>
      </c>
      <c r="E1670" s="70" t="str">
        <f t="shared" si="253"/>
        <v/>
      </c>
      <c r="F1670" s="258" t="str">
        <f>IF(査定表!E1653=0,"",査定表!E1653)</f>
        <v/>
      </c>
      <c r="G1670" s="69" t="str">
        <f t="shared" si="251"/>
        <v/>
      </c>
      <c r="J1670" s="69" t="str">
        <f t="shared" si="252"/>
        <v/>
      </c>
      <c r="L1670" s="96"/>
    </row>
    <row r="1671" spans="2:12" hidden="1" x14ac:dyDescent="0.2">
      <c r="B1671" s="85" t="str">
        <f>+IF(査定表!A1654=0,"",査定表!A1654)</f>
        <v/>
      </c>
      <c r="C1671" s="69" t="str">
        <f t="shared" si="249"/>
        <v/>
      </c>
      <c r="D1671" s="70" t="str">
        <f t="shared" si="250"/>
        <v/>
      </c>
      <c r="E1671" s="70" t="str">
        <f t="shared" si="253"/>
        <v/>
      </c>
      <c r="F1671" s="258" t="str">
        <f>IF(査定表!E1654=0,"",査定表!E1654)</f>
        <v/>
      </c>
      <c r="G1671" s="69" t="str">
        <f t="shared" si="251"/>
        <v/>
      </c>
      <c r="J1671" s="69" t="str">
        <f t="shared" si="252"/>
        <v/>
      </c>
      <c r="L1671" s="96"/>
    </row>
    <row r="1672" spans="2:12" hidden="1" x14ac:dyDescent="0.2">
      <c r="B1672" s="85" t="str">
        <f>+IF(査定表!A1655=0,"",査定表!A1655)</f>
        <v/>
      </c>
      <c r="C1672" s="69" t="str">
        <f t="shared" si="249"/>
        <v/>
      </c>
      <c r="D1672" s="70" t="str">
        <f t="shared" si="250"/>
        <v/>
      </c>
      <c r="E1672" s="70" t="str">
        <f t="shared" si="253"/>
        <v/>
      </c>
      <c r="F1672" s="258" t="str">
        <f>IF(査定表!E1655=0,"",査定表!E1655)</f>
        <v/>
      </c>
      <c r="G1672" s="69" t="str">
        <f t="shared" si="251"/>
        <v/>
      </c>
      <c r="J1672" s="69" t="str">
        <f t="shared" si="252"/>
        <v/>
      </c>
      <c r="L1672" s="96"/>
    </row>
    <row r="1673" spans="2:12" hidden="1" x14ac:dyDescent="0.2">
      <c r="B1673" s="85" t="str">
        <f>+IF(査定表!A1656=0,"",査定表!A1656)</f>
        <v/>
      </c>
      <c r="C1673" s="69" t="str">
        <f t="shared" si="249"/>
        <v/>
      </c>
      <c r="D1673" s="70" t="str">
        <f t="shared" si="250"/>
        <v/>
      </c>
      <c r="E1673" s="70" t="str">
        <f t="shared" si="253"/>
        <v/>
      </c>
      <c r="F1673" s="258" t="str">
        <f>IF(査定表!E1656=0,"",査定表!E1656)</f>
        <v/>
      </c>
      <c r="G1673" s="69" t="str">
        <f t="shared" si="251"/>
        <v/>
      </c>
      <c r="J1673" s="69" t="str">
        <f t="shared" si="252"/>
        <v/>
      </c>
      <c r="L1673" s="96"/>
    </row>
    <row r="1674" spans="2:12" hidden="1" x14ac:dyDescent="0.2">
      <c r="B1674" s="85" t="str">
        <f>+IF(査定表!A1657=0,"",査定表!A1657)</f>
        <v/>
      </c>
      <c r="C1674" s="69" t="str">
        <f t="shared" si="249"/>
        <v/>
      </c>
      <c r="D1674" s="70" t="str">
        <f t="shared" si="250"/>
        <v/>
      </c>
      <c r="E1674" s="70" t="str">
        <f t="shared" si="253"/>
        <v/>
      </c>
      <c r="F1674" s="258" t="str">
        <f>IF(査定表!E1657=0,"",査定表!E1657)</f>
        <v/>
      </c>
      <c r="G1674" s="69" t="str">
        <f t="shared" si="251"/>
        <v/>
      </c>
      <c r="J1674" s="69" t="str">
        <f t="shared" si="252"/>
        <v/>
      </c>
      <c r="L1674" s="96"/>
    </row>
    <row r="1675" spans="2:12" hidden="1" x14ac:dyDescent="0.2">
      <c r="B1675" s="85" t="str">
        <f>+IF(査定表!A1658=0,"",査定表!A1658)</f>
        <v/>
      </c>
      <c r="C1675" s="69" t="str">
        <f t="shared" si="249"/>
        <v/>
      </c>
      <c r="D1675" s="70" t="str">
        <f t="shared" si="250"/>
        <v/>
      </c>
      <c r="E1675" s="70" t="str">
        <f t="shared" si="253"/>
        <v/>
      </c>
      <c r="F1675" s="258" t="str">
        <f>IF(査定表!E1658=0,"",査定表!E1658)</f>
        <v/>
      </c>
      <c r="G1675" s="69" t="str">
        <f t="shared" si="251"/>
        <v/>
      </c>
      <c r="J1675" s="69" t="str">
        <f t="shared" si="252"/>
        <v/>
      </c>
      <c r="L1675" s="96"/>
    </row>
    <row r="1676" spans="2:12" hidden="1" x14ac:dyDescent="0.2">
      <c r="B1676" s="85" t="str">
        <f>+IF(査定表!A1659=0,"",査定表!A1659)</f>
        <v/>
      </c>
      <c r="C1676" s="69" t="str">
        <f t="shared" si="249"/>
        <v/>
      </c>
      <c r="D1676" s="70" t="str">
        <f t="shared" si="250"/>
        <v/>
      </c>
      <c r="E1676" s="70" t="str">
        <f t="shared" si="253"/>
        <v/>
      </c>
      <c r="F1676" s="258" t="str">
        <f>IF(査定表!E1659=0,"",査定表!E1659)</f>
        <v/>
      </c>
      <c r="G1676" s="69" t="str">
        <f t="shared" si="251"/>
        <v/>
      </c>
      <c r="J1676" s="69" t="str">
        <f t="shared" si="252"/>
        <v/>
      </c>
      <c r="L1676" s="96"/>
    </row>
    <row r="1677" spans="2:12" hidden="1" x14ac:dyDescent="0.2">
      <c r="B1677" s="85" t="str">
        <f>+IF(査定表!A1660=0,"",査定表!A1660)</f>
        <v/>
      </c>
      <c r="C1677" s="69" t="str">
        <f t="shared" si="249"/>
        <v/>
      </c>
      <c r="D1677" s="70" t="str">
        <f t="shared" si="250"/>
        <v/>
      </c>
      <c r="E1677" s="70" t="str">
        <f t="shared" si="253"/>
        <v/>
      </c>
      <c r="F1677" s="258" t="str">
        <f>IF(査定表!E1660=0,"",査定表!E1660)</f>
        <v/>
      </c>
      <c r="G1677" s="69" t="str">
        <f t="shared" si="251"/>
        <v/>
      </c>
      <c r="J1677" s="69" t="str">
        <f t="shared" si="252"/>
        <v/>
      </c>
      <c r="L1677" s="96"/>
    </row>
    <row r="1678" spans="2:12" hidden="1" x14ac:dyDescent="0.2">
      <c r="B1678" s="85" t="str">
        <f>+IF(査定表!A1661=0,"",査定表!A1661)</f>
        <v/>
      </c>
      <c r="C1678" s="69" t="str">
        <f t="shared" si="249"/>
        <v/>
      </c>
      <c r="D1678" s="70" t="str">
        <f t="shared" si="250"/>
        <v/>
      </c>
      <c r="E1678" s="70" t="str">
        <f t="shared" si="253"/>
        <v/>
      </c>
      <c r="F1678" s="258" t="str">
        <f>IF(査定表!E1661=0,"",査定表!E1661)</f>
        <v/>
      </c>
      <c r="G1678" s="69" t="str">
        <f t="shared" si="251"/>
        <v/>
      </c>
      <c r="J1678" s="69" t="str">
        <f t="shared" si="252"/>
        <v/>
      </c>
      <c r="L1678" s="96"/>
    </row>
    <row r="1679" spans="2:12" hidden="1" x14ac:dyDescent="0.2">
      <c r="B1679" s="85" t="str">
        <f>+IF(査定表!A1662=0,"",査定表!A1662)</f>
        <v/>
      </c>
      <c r="C1679" s="69" t="str">
        <f t="shared" si="249"/>
        <v/>
      </c>
      <c r="D1679" s="70" t="str">
        <f t="shared" si="250"/>
        <v/>
      </c>
      <c r="E1679" s="70" t="str">
        <f t="shared" si="253"/>
        <v/>
      </c>
      <c r="F1679" s="258" t="str">
        <f>IF(査定表!E1662=0,"",査定表!E1662)</f>
        <v/>
      </c>
      <c r="G1679" s="69" t="str">
        <f t="shared" si="251"/>
        <v/>
      </c>
      <c r="J1679" s="69" t="str">
        <f t="shared" si="252"/>
        <v/>
      </c>
      <c r="L1679" s="96"/>
    </row>
    <row r="1680" spans="2:12" hidden="1" x14ac:dyDescent="0.2">
      <c r="B1680" s="85" t="str">
        <f>+IF(査定表!A1663=0,"",査定表!A1663)</f>
        <v/>
      </c>
      <c r="C1680" s="69" t="str">
        <f t="shared" si="249"/>
        <v/>
      </c>
      <c r="D1680" s="70" t="str">
        <f t="shared" si="250"/>
        <v/>
      </c>
      <c r="E1680" s="70" t="str">
        <f t="shared" si="253"/>
        <v/>
      </c>
      <c r="F1680" s="258" t="str">
        <f>IF(査定表!E1663=0,"",査定表!E1663)</f>
        <v/>
      </c>
      <c r="G1680" s="69" t="str">
        <f t="shared" si="251"/>
        <v/>
      </c>
      <c r="J1680" s="69" t="str">
        <f t="shared" si="252"/>
        <v/>
      </c>
      <c r="L1680" s="96"/>
    </row>
    <row r="1681" spans="2:12" hidden="1" x14ac:dyDescent="0.2">
      <c r="B1681" s="85" t="str">
        <f>+IF(査定表!A1664=0,"",査定表!A1664)</f>
        <v/>
      </c>
      <c r="C1681" s="69" t="str">
        <f t="shared" si="249"/>
        <v/>
      </c>
      <c r="D1681" s="70" t="str">
        <f t="shared" si="250"/>
        <v/>
      </c>
      <c r="E1681" s="70" t="str">
        <f t="shared" si="253"/>
        <v/>
      </c>
      <c r="F1681" s="258" t="str">
        <f>IF(査定表!E1664=0,"",査定表!E1664)</f>
        <v/>
      </c>
      <c r="G1681" s="69" t="str">
        <f t="shared" si="251"/>
        <v/>
      </c>
      <c r="J1681" s="69" t="str">
        <f t="shared" si="252"/>
        <v/>
      </c>
      <c r="L1681" s="96"/>
    </row>
    <row r="1682" spans="2:12" hidden="1" x14ac:dyDescent="0.2">
      <c r="B1682" s="85" t="str">
        <f>+IF(査定表!A1665=0,"",査定表!A1665)</f>
        <v/>
      </c>
      <c r="C1682" s="69" t="str">
        <f t="shared" si="249"/>
        <v/>
      </c>
      <c r="D1682" s="70" t="str">
        <f t="shared" si="250"/>
        <v/>
      </c>
      <c r="E1682" s="70" t="str">
        <f t="shared" si="253"/>
        <v/>
      </c>
      <c r="F1682" s="258" t="str">
        <f>IF(査定表!E1665=0,"",査定表!E1665)</f>
        <v/>
      </c>
      <c r="G1682" s="69" t="str">
        <f t="shared" si="251"/>
        <v/>
      </c>
      <c r="J1682" s="69" t="str">
        <f t="shared" si="252"/>
        <v/>
      </c>
      <c r="L1682" s="96"/>
    </row>
    <row r="1683" spans="2:12" hidden="1" x14ac:dyDescent="0.2">
      <c r="B1683" s="85" t="str">
        <f>+IF(査定表!A1666=0,"",査定表!A1666)</f>
        <v/>
      </c>
      <c r="C1683" s="69" t="str">
        <f t="shared" si="249"/>
        <v/>
      </c>
      <c r="D1683" s="70" t="str">
        <f t="shared" si="250"/>
        <v/>
      </c>
      <c r="E1683" s="70" t="str">
        <f t="shared" si="253"/>
        <v/>
      </c>
      <c r="F1683" s="258" t="str">
        <f>IF(査定表!E1666=0,"",査定表!E1666)</f>
        <v/>
      </c>
      <c r="G1683" s="69" t="str">
        <f t="shared" si="251"/>
        <v/>
      </c>
      <c r="J1683" s="69" t="str">
        <f t="shared" si="252"/>
        <v/>
      </c>
      <c r="L1683" s="96"/>
    </row>
    <row r="1684" spans="2:12" hidden="1" x14ac:dyDescent="0.2">
      <c r="B1684" s="85" t="str">
        <f>+IF(査定表!A1667=0,"",査定表!A1667)</f>
        <v/>
      </c>
      <c r="C1684" s="69" t="str">
        <f t="shared" si="249"/>
        <v/>
      </c>
      <c r="D1684" s="70" t="str">
        <f t="shared" si="250"/>
        <v/>
      </c>
      <c r="E1684" s="70" t="str">
        <f t="shared" si="253"/>
        <v/>
      </c>
      <c r="F1684" s="258" t="str">
        <f>IF(査定表!E1667=0,"",査定表!E1667)</f>
        <v/>
      </c>
      <c r="G1684" s="69" t="str">
        <f t="shared" si="251"/>
        <v/>
      </c>
      <c r="J1684" s="69" t="str">
        <f t="shared" si="252"/>
        <v/>
      </c>
      <c r="L1684" s="96"/>
    </row>
    <row r="1685" spans="2:12" hidden="1" x14ac:dyDescent="0.2">
      <c r="B1685" s="85" t="str">
        <f>+IF(査定表!A1668=0,"",査定表!A1668)</f>
        <v/>
      </c>
      <c r="C1685" s="69" t="str">
        <f t="shared" si="249"/>
        <v/>
      </c>
      <c r="D1685" s="70" t="str">
        <f t="shared" si="250"/>
        <v/>
      </c>
      <c r="E1685" s="70" t="str">
        <f t="shared" si="253"/>
        <v/>
      </c>
      <c r="F1685" s="258" t="str">
        <f>IF(査定表!E1668=0,"",査定表!E1668)</f>
        <v/>
      </c>
      <c r="G1685" s="69" t="str">
        <f t="shared" si="251"/>
        <v/>
      </c>
      <c r="J1685" s="69" t="str">
        <f t="shared" si="252"/>
        <v/>
      </c>
      <c r="L1685" s="96"/>
    </row>
    <row r="1686" spans="2:12" hidden="1" x14ac:dyDescent="0.2">
      <c r="B1686" s="85" t="str">
        <f>+IF(査定表!A1669=0,"",査定表!A1669)</f>
        <v/>
      </c>
      <c r="C1686" s="69" t="str">
        <f t="shared" si="249"/>
        <v/>
      </c>
      <c r="D1686" s="70" t="str">
        <f t="shared" si="250"/>
        <v/>
      </c>
      <c r="E1686" s="70" t="str">
        <f t="shared" si="253"/>
        <v/>
      </c>
      <c r="F1686" s="258" t="str">
        <f>IF(査定表!E1669=0,"",査定表!E1669)</f>
        <v/>
      </c>
      <c r="G1686" s="69" t="str">
        <f t="shared" si="251"/>
        <v/>
      </c>
      <c r="J1686" s="69" t="str">
        <f t="shared" si="252"/>
        <v/>
      </c>
      <c r="L1686" s="96"/>
    </row>
    <row r="1687" spans="2:12" hidden="1" x14ac:dyDescent="0.2">
      <c r="B1687" s="85" t="str">
        <f>+IF(査定表!A1670=0,"",査定表!A1670)</f>
        <v/>
      </c>
      <c r="C1687" s="69" t="str">
        <f t="shared" si="249"/>
        <v/>
      </c>
      <c r="D1687" s="70" t="str">
        <f t="shared" si="250"/>
        <v/>
      </c>
      <c r="E1687" s="70" t="str">
        <f t="shared" si="253"/>
        <v/>
      </c>
      <c r="F1687" s="258" t="str">
        <f>IF(査定表!E1670=0,"",査定表!E1670)</f>
        <v/>
      </c>
      <c r="G1687" s="69" t="str">
        <f t="shared" si="251"/>
        <v/>
      </c>
      <c r="J1687" s="69" t="str">
        <f t="shared" si="252"/>
        <v/>
      </c>
      <c r="L1687" s="96"/>
    </row>
    <row r="1688" spans="2:12" hidden="1" x14ac:dyDescent="0.2">
      <c r="B1688" s="85" t="str">
        <f>+IF(査定表!A1671=0,"",査定表!A1671)</f>
        <v/>
      </c>
      <c r="C1688" s="69" t="str">
        <f t="shared" si="249"/>
        <v/>
      </c>
      <c r="D1688" s="70" t="str">
        <f t="shared" si="250"/>
        <v/>
      </c>
      <c r="E1688" s="70" t="str">
        <f t="shared" si="253"/>
        <v/>
      </c>
      <c r="F1688" s="258" t="str">
        <f>IF(査定表!E1671=0,"",査定表!E1671)</f>
        <v/>
      </c>
      <c r="G1688" s="69" t="str">
        <f t="shared" si="251"/>
        <v/>
      </c>
      <c r="J1688" s="69" t="str">
        <f t="shared" si="252"/>
        <v/>
      </c>
      <c r="L1688" s="96"/>
    </row>
    <row r="1689" spans="2:12" hidden="1" x14ac:dyDescent="0.2">
      <c r="B1689" s="85" t="str">
        <f>+IF(査定表!A1672=0,"",査定表!A1672)</f>
        <v/>
      </c>
      <c r="C1689" s="69" t="str">
        <f t="shared" si="249"/>
        <v/>
      </c>
      <c r="D1689" s="70" t="str">
        <f t="shared" si="250"/>
        <v/>
      </c>
      <c r="E1689" s="70" t="str">
        <f t="shared" si="253"/>
        <v/>
      </c>
      <c r="F1689" s="258" t="str">
        <f>IF(査定表!E1672=0,"",査定表!E1672)</f>
        <v/>
      </c>
      <c r="G1689" s="69" t="str">
        <f t="shared" si="251"/>
        <v/>
      </c>
      <c r="J1689" s="69" t="str">
        <f t="shared" si="252"/>
        <v/>
      </c>
      <c r="L1689" s="96"/>
    </row>
    <row r="1690" spans="2:12" hidden="1" x14ac:dyDescent="0.2">
      <c r="B1690" s="85" t="str">
        <f>+IF(査定表!A1673=0,"",査定表!A1673)</f>
        <v/>
      </c>
      <c r="C1690" s="69" t="str">
        <f t="shared" si="249"/>
        <v/>
      </c>
      <c r="D1690" s="70" t="str">
        <f t="shared" si="250"/>
        <v/>
      </c>
      <c r="E1690" s="70" t="str">
        <f t="shared" si="253"/>
        <v/>
      </c>
      <c r="F1690" s="258" t="str">
        <f>IF(査定表!E1673=0,"",査定表!E1673)</f>
        <v/>
      </c>
      <c r="G1690" s="69" t="str">
        <f t="shared" si="251"/>
        <v/>
      </c>
      <c r="J1690" s="69" t="str">
        <f t="shared" si="252"/>
        <v/>
      </c>
      <c r="L1690" s="96"/>
    </row>
    <row r="1691" spans="2:12" hidden="1" x14ac:dyDescent="0.2">
      <c r="B1691" s="85" t="str">
        <f>+IF(査定表!A1674=0,"",査定表!A1674)</f>
        <v/>
      </c>
      <c r="C1691" s="69" t="str">
        <f t="shared" si="249"/>
        <v/>
      </c>
      <c r="D1691" s="70" t="str">
        <f t="shared" si="250"/>
        <v/>
      </c>
      <c r="E1691" s="70" t="str">
        <f t="shared" si="253"/>
        <v/>
      </c>
      <c r="F1691" s="258" t="str">
        <f>IF(査定表!E1674=0,"",査定表!E1674)</f>
        <v/>
      </c>
      <c r="G1691" s="69" t="str">
        <f t="shared" si="251"/>
        <v/>
      </c>
      <c r="J1691" s="69" t="str">
        <f t="shared" si="252"/>
        <v/>
      </c>
      <c r="L1691" s="96"/>
    </row>
    <row r="1692" spans="2:12" hidden="1" x14ac:dyDescent="0.2">
      <c r="B1692" s="85" t="str">
        <f>+IF(査定表!A1675=0,"",査定表!A1675)</f>
        <v/>
      </c>
      <c r="C1692" s="69" t="str">
        <f t="shared" si="249"/>
        <v/>
      </c>
      <c r="D1692" s="70" t="str">
        <f t="shared" si="250"/>
        <v/>
      </c>
      <c r="E1692" s="70" t="str">
        <f t="shared" si="253"/>
        <v/>
      </c>
      <c r="F1692" s="258" t="str">
        <f>IF(査定表!E1675=0,"",査定表!E1675)</f>
        <v/>
      </c>
      <c r="G1692" s="69" t="str">
        <f t="shared" si="251"/>
        <v/>
      </c>
      <c r="J1692" s="69" t="str">
        <f t="shared" si="252"/>
        <v/>
      </c>
      <c r="L1692" s="96"/>
    </row>
    <row r="1693" spans="2:12" hidden="1" x14ac:dyDescent="0.2">
      <c r="B1693" s="85" t="str">
        <f>+IF(査定表!A1676=0,"",査定表!A1676)</f>
        <v/>
      </c>
      <c r="C1693" s="69" t="str">
        <f t="shared" si="249"/>
        <v/>
      </c>
      <c r="D1693" s="70" t="str">
        <f t="shared" si="250"/>
        <v/>
      </c>
      <c r="E1693" s="70" t="str">
        <f t="shared" si="253"/>
        <v/>
      </c>
      <c r="F1693" s="258" t="str">
        <f>IF(査定表!E1676=0,"",査定表!E1676)</f>
        <v/>
      </c>
      <c r="G1693" s="69" t="str">
        <f t="shared" si="251"/>
        <v/>
      </c>
      <c r="J1693" s="69" t="str">
        <f t="shared" si="252"/>
        <v/>
      </c>
      <c r="L1693" s="96"/>
    </row>
    <row r="1694" spans="2:12" hidden="1" x14ac:dyDescent="0.2">
      <c r="B1694" s="85" t="str">
        <f>+IF(査定表!A1677=0,"",査定表!A1677)</f>
        <v/>
      </c>
      <c r="C1694" s="69" t="str">
        <f t="shared" si="249"/>
        <v/>
      </c>
      <c r="D1694" s="70" t="str">
        <f t="shared" si="250"/>
        <v/>
      </c>
      <c r="E1694" s="70" t="str">
        <f t="shared" si="253"/>
        <v/>
      </c>
      <c r="F1694" s="258" t="str">
        <f>IF(査定表!E1677=0,"",査定表!E1677)</f>
        <v/>
      </c>
      <c r="G1694" s="69" t="str">
        <f t="shared" si="251"/>
        <v/>
      </c>
      <c r="J1694" s="69" t="str">
        <f t="shared" si="252"/>
        <v/>
      </c>
      <c r="L1694" s="96"/>
    </row>
    <row r="1695" spans="2:12" hidden="1" x14ac:dyDescent="0.2">
      <c r="B1695" s="85" t="str">
        <f>+IF(査定表!A1678=0,"",査定表!A1678)</f>
        <v/>
      </c>
      <c r="C1695" s="69" t="str">
        <f t="shared" si="249"/>
        <v/>
      </c>
      <c r="D1695" s="70" t="str">
        <f t="shared" si="250"/>
        <v/>
      </c>
      <c r="E1695" s="70" t="str">
        <f t="shared" si="253"/>
        <v/>
      </c>
      <c r="F1695" s="258" t="str">
        <f>IF(査定表!E1678=0,"",査定表!E1678)</f>
        <v/>
      </c>
      <c r="G1695" s="69" t="str">
        <f t="shared" si="251"/>
        <v/>
      </c>
      <c r="J1695" s="69" t="str">
        <f t="shared" si="252"/>
        <v/>
      </c>
      <c r="L1695" s="96"/>
    </row>
    <row r="1696" spans="2:12" hidden="1" x14ac:dyDescent="0.2">
      <c r="B1696" s="85" t="str">
        <f>+IF(査定表!A1679=0,"",査定表!A1679)</f>
        <v/>
      </c>
      <c r="C1696" s="69" t="str">
        <f t="shared" si="249"/>
        <v/>
      </c>
      <c r="D1696" s="70" t="str">
        <f t="shared" si="250"/>
        <v/>
      </c>
      <c r="E1696" s="70" t="str">
        <f t="shared" si="253"/>
        <v/>
      </c>
      <c r="F1696" s="258" t="str">
        <f>IF(査定表!E1679=0,"",査定表!E1679)</f>
        <v/>
      </c>
      <c r="G1696" s="69" t="str">
        <f t="shared" si="251"/>
        <v/>
      </c>
      <c r="J1696" s="69" t="str">
        <f t="shared" si="252"/>
        <v/>
      </c>
      <c r="L1696" s="96"/>
    </row>
    <row r="1697" spans="2:12" hidden="1" x14ac:dyDescent="0.2">
      <c r="B1697" s="85" t="str">
        <f>+IF(査定表!A1680=0,"",査定表!A1680)</f>
        <v/>
      </c>
      <c r="C1697" s="69" t="str">
        <f t="shared" si="249"/>
        <v/>
      </c>
      <c r="D1697" s="70" t="str">
        <f t="shared" si="250"/>
        <v/>
      </c>
      <c r="E1697" s="70" t="str">
        <f t="shared" si="253"/>
        <v/>
      </c>
      <c r="F1697" s="258" t="str">
        <f>IF(査定表!E1680=0,"",査定表!E1680)</f>
        <v/>
      </c>
      <c r="G1697" s="69" t="str">
        <f t="shared" si="251"/>
        <v/>
      </c>
      <c r="J1697" s="69" t="str">
        <f t="shared" si="252"/>
        <v/>
      </c>
      <c r="L1697" s="96"/>
    </row>
    <row r="1698" spans="2:12" hidden="1" x14ac:dyDescent="0.2">
      <c r="B1698" s="85" t="str">
        <f>+IF(査定表!A1681=0,"",査定表!A1681)</f>
        <v/>
      </c>
      <c r="C1698" s="69" t="str">
        <f t="shared" si="249"/>
        <v/>
      </c>
      <c r="D1698" s="70" t="str">
        <f t="shared" si="250"/>
        <v/>
      </c>
      <c r="E1698" s="70" t="str">
        <f t="shared" si="253"/>
        <v/>
      </c>
      <c r="F1698" s="258" t="str">
        <f>IF(査定表!E1681=0,"",査定表!E1681)</f>
        <v/>
      </c>
      <c r="G1698" s="69" t="str">
        <f t="shared" si="251"/>
        <v/>
      </c>
      <c r="J1698" s="69" t="str">
        <f t="shared" si="252"/>
        <v/>
      </c>
      <c r="L1698" s="96"/>
    </row>
    <row r="1699" spans="2:12" hidden="1" x14ac:dyDescent="0.2">
      <c r="B1699" s="85" t="str">
        <f>+IF(査定表!A1686=0,"",査定表!A1686)</f>
        <v/>
      </c>
      <c r="C1699" s="69" t="str">
        <f t="shared" si="249"/>
        <v/>
      </c>
      <c r="D1699" s="70" t="str">
        <f t="shared" si="250"/>
        <v/>
      </c>
      <c r="E1699" s="70" t="str">
        <f t="shared" si="253"/>
        <v/>
      </c>
      <c r="F1699" s="258" t="str">
        <f>IF(査定表!E1682=0,"",査定表!E1682)</f>
        <v/>
      </c>
      <c r="G1699" s="69" t="str">
        <f t="shared" si="251"/>
        <v/>
      </c>
      <c r="J1699" s="69" t="str">
        <f t="shared" si="252"/>
        <v/>
      </c>
      <c r="L1699" s="96"/>
    </row>
    <row r="1700" spans="2:12" hidden="1" x14ac:dyDescent="0.2">
      <c r="B1700" s="85" t="str">
        <f>+IF(査定表!A1687=0,"",査定表!A1687)</f>
        <v/>
      </c>
      <c r="C1700" s="69" t="str">
        <f t="shared" si="249"/>
        <v/>
      </c>
      <c r="D1700" s="70" t="str">
        <f t="shared" si="250"/>
        <v/>
      </c>
      <c r="E1700" s="70" t="str">
        <f t="shared" si="253"/>
        <v/>
      </c>
      <c r="F1700" s="258" t="str">
        <f>IF(査定表!E1683=0,"",査定表!E1683)</f>
        <v/>
      </c>
      <c r="G1700" s="69" t="str">
        <f t="shared" si="251"/>
        <v/>
      </c>
      <c r="J1700" s="69" t="str">
        <f t="shared" si="252"/>
        <v/>
      </c>
      <c r="L1700" s="96"/>
    </row>
    <row r="1701" spans="2:12" hidden="1" x14ac:dyDescent="0.2">
      <c r="B1701" s="84" t="s">
        <v>85</v>
      </c>
      <c r="C1701" s="69" t="str">
        <f t="shared" si="249"/>
        <v/>
      </c>
      <c r="D1701" s="70" t="str">
        <f t="shared" si="250"/>
        <v/>
      </c>
      <c r="E1701" s="70"/>
      <c r="F1701" s="259">
        <f>SUM(F1665:F1700)</f>
        <v>0</v>
      </c>
      <c r="G1701" s="69"/>
      <c r="J1701" s="69"/>
      <c r="L1701" s="96"/>
    </row>
    <row r="1702" spans="2:12" hidden="1" x14ac:dyDescent="0.2">
      <c r="B1702" s="83" t="s">
        <v>83</v>
      </c>
      <c r="C1702" s="69"/>
      <c r="D1702" s="70" t="str">
        <f t="shared" si="250"/>
        <v>1</v>
      </c>
      <c r="E1702" s="70" t="str">
        <f>IF(F1702="","","式")</f>
        <v>式</v>
      </c>
      <c r="F1702" s="258">
        <f>INT(F1701*入力表!$D$1953)</f>
        <v>0</v>
      </c>
      <c r="G1702" s="69"/>
      <c r="J1702" s="69"/>
      <c r="L1702" s="96"/>
    </row>
    <row r="1703" spans="2:12" hidden="1" x14ac:dyDescent="0.2">
      <c r="B1703" s="83" t="s">
        <v>18</v>
      </c>
      <c r="C1703" s="69" t="str">
        <f t="shared" ref="C1703" si="254">IF(D1703="","","図面・仕様書どおり")</f>
        <v/>
      </c>
      <c r="D1703" s="70" t="str">
        <f t="shared" si="250"/>
        <v/>
      </c>
      <c r="E1703" s="70"/>
      <c r="F1703" s="258">
        <f>+SUM(F1701:F1702)</f>
        <v>0</v>
      </c>
      <c r="G1703" s="69"/>
      <c r="J1703" s="69"/>
      <c r="L1703" s="96"/>
    </row>
    <row r="1704" spans="2:12" hidden="1" x14ac:dyDescent="0.2">
      <c r="B1704" s="83"/>
      <c r="C1704" s="69"/>
      <c r="D1704" s="70"/>
      <c r="E1704" s="70"/>
      <c r="F1704" s="258"/>
      <c r="G1704" s="69"/>
      <c r="J1704" s="69"/>
      <c r="L1704" s="96"/>
    </row>
    <row r="1705" spans="2:12" hidden="1" x14ac:dyDescent="0.2">
      <c r="B1705" s="83"/>
      <c r="C1705" s="69"/>
      <c r="D1705" s="70"/>
      <c r="E1705" s="70"/>
      <c r="F1705" s="258"/>
      <c r="G1705" s="69"/>
      <c r="J1705" s="69"/>
      <c r="L1705" s="96"/>
    </row>
    <row r="1706" spans="2:12" hidden="1" x14ac:dyDescent="0.2">
      <c r="B1706" s="85" t="str">
        <f>+IF(査定表!A1689=0,"",査定表!A1689)</f>
        <v/>
      </c>
      <c r="C1706" s="69" t="str">
        <f t="shared" ref="C1706:C1743" si="255">IF(D1706="","","図面・仕様書どおり")</f>
        <v/>
      </c>
      <c r="D1706" s="70" t="str">
        <f t="shared" ref="D1706:D1745" si="256">IF(E1706="","","1")</f>
        <v/>
      </c>
      <c r="E1706" s="70" t="str">
        <f>IF(F1706="","","式")</f>
        <v/>
      </c>
      <c r="F1706" s="258" t="str">
        <f>IF(査定表!E1689=0,"",査定表!E1689)</f>
        <v/>
      </c>
      <c r="G1706" s="69" t="str">
        <f t="shared" ref="G1706:G1742" si="257">IF(C1706="","","諸経費共")</f>
        <v/>
      </c>
      <c r="J1706" s="69" t="str">
        <f t="shared" ref="J1706:J1742" si="258">IF(F1706="","","諸経費共")</f>
        <v/>
      </c>
      <c r="L1706" s="96"/>
    </row>
    <row r="1707" spans="2:12" hidden="1" x14ac:dyDescent="0.2">
      <c r="B1707" s="85" t="str">
        <f>+IF(査定表!A1690=0,"",査定表!A1690)</f>
        <v/>
      </c>
      <c r="C1707" s="69" t="str">
        <f t="shared" si="255"/>
        <v/>
      </c>
      <c r="D1707" s="70" t="str">
        <f t="shared" si="256"/>
        <v/>
      </c>
      <c r="E1707" s="70" t="str">
        <f t="shared" ref="E1707:E1742" si="259">IF(F1707="","","式")</f>
        <v/>
      </c>
      <c r="F1707" s="258" t="str">
        <f>IF(査定表!E1690=0,"",査定表!E1690)</f>
        <v/>
      </c>
      <c r="G1707" s="69" t="str">
        <f t="shared" si="257"/>
        <v/>
      </c>
      <c r="J1707" s="69" t="str">
        <f t="shared" si="258"/>
        <v/>
      </c>
      <c r="L1707" s="96"/>
    </row>
    <row r="1708" spans="2:12" hidden="1" x14ac:dyDescent="0.2">
      <c r="B1708" s="85" t="str">
        <f>+IF(査定表!A1691=0,"",査定表!A1691)</f>
        <v/>
      </c>
      <c r="C1708" s="69" t="str">
        <f t="shared" si="255"/>
        <v/>
      </c>
      <c r="D1708" s="70" t="str">
        <f t="shared" si="256"/>
        <v/>
      </c>
      <c r="E1708" s="70" t="str">
        <f t="shared" si="259"/>
        <v/>
      </c>
      <c r="F1708" s="258" t="str">
        <f>IF(査定表!E1691=0,"",査定表!E1691)</f>
        <v/>
      </c>
      <c r="G1708" s="69" t="str">
        <f t="shared" si="257"/>
        <v/>
      </c>
      <c r="J1708" s="69" t="str">
        <f t="shared" si="258"/>
        <v/>
      </c>
      <c r="L1708" s="96"/>
    </row>
    <row r="1709" spans="2:12" hidden="1" x14ac:dyDescent="0.2">
      <c r="B1709" s="85" t="str">
        <f>+IF(査定表!A1692=0,"",査定表!A1692)</f>
        <v/>
      </c>
      <c r="C1709" s="69" t="str">
        <f t="shared" si="255"/>
        <v/>
      </c>
      <c r="D1709" s="70" t="str">
        <f t="shared" si="256"/>
        <v/>
      </c>
      <c r="E1709" s="70" t="str">
        <f t="shared" si="259"/>
        <v/>
      </c>
      <c r="F1709" s="258" t="str">
        <f>IF(査定表!E1692=0,"",査定表!E1692)</f>
        <v/>
      </c>
      <c r="G1709" s="69" t="str">
        <f t="shared" si="257"/>
        <v/>
      </c>
      <c r="J1709" s="69" t="str">
        <f t="shared" si="258"/>
        <v/>
      </c>
      <c r="L1709" s="96"/>
    </row>
    <row r="1710" spans="2:12" hidden="1" x14ac:dyDescent="0.2">
      <c r="B1710" s="85" t="str">
        <f>+IF(査定表!A1693=0,"",査定表!A1693)</f>
        <v/>
      </c>
      <c r="C1710" s="69" t="str">
        <f t="shared" si="255"/>
        <v/>
      </c>
      <c r="D1710" s="70" t="str">
        <f t="shared" si="256"/>
        <v/>
      </c>
      <c r="E1710" s="70" t="str">
        <f t="shared" si="259"/>
        <v/>
      </c>
      <c r="F1710" s="258" t="str">
        <f>IF(査定表!E1693=0,"",査定表!E1693)</f>
        <v/>
      </c>
      <c r="G1710" s="69" t="str">
        <f t="shared" si="257"/>
        <v/>
      </c>
      <c r="J1710" s="69" t="str">
        <f t="shared" si="258"/>
        <v/>
      </c>
      <c r="L1710" s="96"/>
    </row>
    <row r="1711" spans="2:12" hidden="1" x14ac:dyDescent="0.2">
      <c r="B1711" s="85" t="str">
        <f>+IF(査定表!A1694=0,"",査定表!A1694)</f>
        <v/>
      </c>
      <c r="C1711" s="69" t="str">
        <f t="shared" si="255"/>
        <v/>
      </c>
      <c r="D1711" s="70" t="str">
        <f t="shared" si="256"/>
        <v/>
      </c>
      <c r="E1711" s="70" t="str">
        <f t="shared" si="259"/>
        <v/>
      </c>
      <c r="F1711" s="258" t="str">
        <f>IF(査定表!E1694=0,"",査定表!E1694)</f>
        <v/>
      </c>
      <c r="G1711" s="69" t="str">
        <f t="shared" si="257"/>
        <v/>
      </c>
      <c r="J1711" s="69" t="str">
        <f t="shared" si="258"/>
        <v/>
      </c>
      <c r="L1711" s="96"/>
    </row>
    <row r="1712" spans="2:12" hidden="1" x14ac:dyDescent="0.2">
      <c r="B1712" s="85" t="str">
        <f>+IF(査定表!A1695=0,"",査定表!A1695)</f>
        <v/>
      </c>
      <c r="C1712" s="69" t="str">
        <f t="shared" si="255"/>
        <v/>
      </c>
      <c r="D1712" s="70" t="str">
        <f t="shared" si="256"/>
        <v/>
      </c>
      <c r="E1712" s="70" t="str">
        <f t="shared" si="259"/>
        <v/>
      </c>
      <c r="F1712" s="258" t="str">
        <f>IF(査定表!E1695=0,"",査定表!E1695)</f>
        <v/>
      </c>
      <c r="G1712" s="69" t="str">
        <f t="shared" si="257"/>
        <v/>
      </c>
      <c r="J1712" s="69" t="str">
        <f t="shared" si="258"/>
        <v/>
      </c>
      <c r="L1712" s="96"/>
    </row>
    <row r="1713" spans="2:12" hidden="1" x14ac:dyDescent="0.2">
      <c r="B1713" s="85" t="str">
        <f>+IF(査定表!A1696=0,"",査定表!A1696)</f>
        <v/>
      </c>
      <c r="C1713" s="69" t="str">
        <f t="shared" si="255"/>
        <v/>
      </c>
      <c r="D1713" s="70" t="str">
        <f t="shared" si="256"/>
        <v/>
      </c>
      <c r="E1713" s="70" t="str">
        <f t="shared" si="259"/>
        <v/>
      </c>
      <c r="F1713" s="258" t="str">
        <f>IF(査定表!E1696=0,"",査定表!E1696)</f>
        <v/>
      </c>
      <c r="G1713" s="69" t="str">
        <f t="shared" si="257"/>
        <v/>
      </c>
      <c r="J1713" s="69" t="str">
        <f t="shared" si="258"/>
        <v/>
      </c>
      <c r="L1713" s="96"/>
    </row>
    <row r="1714" spans="2:12" hidden="1" x14ac:dyDescent="0.2">
      <c r="B1714" s="85" t="str">
        <f>+IF(査定表!A1697=0,"",査定表!A1697)</f>
        <v/>
      </c>
      <c r="C1714" s="69" t="str">
        <f t="shared" si="255"/>
        <v/>
      </c>
      <c r="D1714" s="70" t="str">
        <f t="shared" si="256"/>
        <v/>
      </c>
      <c r="E1714" s="70" t="str">
        <f t="shared" si="259"/>
        <v/>
      </c>
      <c r="F1714" s="258" t="str">
        <f>IF(査定表!E1697=0,"",査定表!E1697)</f>
        <v/>
      </c>
      <c r="G1714" s="69" t="str">
        <f t="shared" si="257"/>
        <v/>
      </c>
      <c r="J1714" s="69" t="str">
        <f t="shared" si="258"/>
        <v/>
      </c>
      <c r="L1714" s="96"/>
    </row>
    <row r="1715" spans="2:12" hidden="1" x14ac:dyDescent="0.2">
      <c r="B1715" s="85" t="str">
        <f>+IF(査定表!A1698=0,"",査定表!A1698)</f>
        <v/>
      </c>
      <c r="C1715" s="69" t="str">
        <f t="shared" si="255"/>
        <v/>
      </c>
      <c r="D1715" s="70" t="str">
        <f t="shared" si="256"/>
        <v/>
      </c>
      <c r="E1715" s="70" t="str">
        <f t="shared" si="259"/>
        <v/>
      </c>
      <c r="F1715" s="258" t="str">
        <f>IF(査定表!E1698=0,"",査定表!E1698)</f>
        <v/>
      </c>
      <c r="G1715" s="69" t="str">
        <f t="shared" si="257"/>
        <v/>
      </c>
      <c r="J1715" s="69" t="str">
        <f t="shared" si="258"/>
        <v/>
      </c>
      <c r="L1715" s="96"/>
    </row>
    <row r="1716" spans="2:12" hidden="1" x14ac:dyDescent="0.2">
      <c r="B1716" s="85" t="str">
        <f>+IF(査定表!A1699=0,"",査定表!A1699)</f>
        <v/>
      </c>
      <c r="C1716" s="69" t="str">
        <f t="shared" si="255"/>
        <v/>
      </c>
      <c r="D1716" s="70" t="str">
        <f t="shared" si="256"/>
        <v/>
      </c>
      <c r="E1716" s="70" t="str">
        <f t="shared" si="259"/>
        <v/>
      </c>
      <c r="F1716" s="258" t="str">
        <f>IF(査定表!E1699=0,"",査定表!E1699)</f>
        <v/>
      </c>
      <c r="G1716" s="69" t="str">
        <f t="shared" si="257"/>
        <v/>
      </c>
      <c r="J1716" s="69" t="str">
        <f t="shared" si="258"/>
        <v/>
      </c>
      <c r="L1716" s="96"/>
    </row>
    <row r="1717" spans="2:12" hidden="1" x14ac:dyDescent="0.2">
      <c r="B1717" s="85" t="str">
        <f>+IF(査定表!A1700=0,"",査定表!A1700)</f>
        <v/>
      </c>
      <c r="C1717" s="69" t="str">
        <f t="shared" si="255"/>
        <v/>
      </c>
      <c r="D1717" s="70" t="str">
        <f t="shared" si="256"/>
        <v/>
      </c>
      <c r="E1717" s="70" t="str">
        <f t="shared" si="259"/>
        <v/>
      </c>
      <c r="F1717" s="258" t="str">
        <f>IF(査定表!E1700=0,"",査定表!E1700)</f>
        <v/>
      </c>
      <c r="G1717" s="69" t="str">
        <f t="shared" si="257"/>
        <v/>
      </c>
      <c r="J1717" s="69" t="str">
        <f t="shared" si="258"/>
        <v/>
      </c>
      <c r="L1717" s="96"/>
    </row>
    <row r="1718" spans="2:12" hidden="1" x14ac:dyDescent="0.2">
      <c r="B1718" s="85" t="str">
        <f>+IF(査定表!A1701=0,"",査定表!A1701)</f>
        <v/>
      </c>
      <c r="C1718" s="69" t="str">
        <f t="shared" si="255"/>
        <v/>
      </c>
      <c r="D1718" s="70" t="str">
        <f t="shared" si="256"/>
        <v/>
      </c>
      <c r="E1718" s="70" t="str">
        <f t="shared" si="259"/>
        <v/>
      </c>
      <c r="F1718" s="258" t="str">
        <f>IF(査定表!E1701=0,"",査定表!E1701)</f>
        <v/>
      </c>
      <c r="G1718" s="69" t="str">
        <f t="shared" si="257"/>
        <v/>
      </c>
      <c r="J1718" s="69" t="str">
        <f t="shared" si="258"/>
        <v/>
      </c>
      <c r="L1718" s="96"/>
    </row>
    <row r="1719" spans="2:12" hidden="1" x14ac:dyDescent="0.2">
      <c r="B1719" s="85" t="str">
        <f>+IF(査定表!A1702=0,"",査定表!A1702)</f>
        <v/>
      </c>
      <c r="C1719" s="69" t="str">
        <f t="shared" si="255"/>
        <v/>
      </c>
      <c r="D1719" s="70" t="str">
        <f t="shared" si="256"/>
        <v/>
      </c>
      <c r="E1719" s="70" t="str">
        <f t="shared" si="259"/>
        <v/>
      </c>
      <c r="F1719" s="258" t="str">
        <f>IF(査定表!E1702=0,"",査定表!E1702)</f>
        <v/>
      </c>
      <c r="G1719" s="69" t="str">
        <f t="shared" si="257"/>
        <v/>
      </c>
      <c r="J1719" s="69" t="str">
        <f t="shared" si="258"/>
        <v/>
      </c>
      <c r="L1719" s="96"/>
    </row>
    <row r="1720" spans="2:12" hidden="1" x14ac:dyDescent="0.2">
      <c r="B1720" s="85" t="str">
        <f>+IF(査定表!A1703=0,"",査定表!A1703)</f>
        <v/>
      </c>
      <c r="C1720" s="69" t="str">
        <f t="shared" si="255"/>
        <v/>
      </c>
      <c r="D1720" s="70" t="str">
        <f t="shared" si="256"/>
        <v/>
      </c>
      <c r="E1720" s="70" t="str">
        <f t="shared" si="259"/>
        <v/>
      </c>
      <c r="F1720" s="258" t="str">
        <f>IF(査定表!E1703=0,"",査定表!E1703)</f>
        <v/>
      </c>
      <c r="G1720" s="69" t="str">
        <f t="shared" si="257"/>
        <v/>
      </c>
      <c r="J1720" s="69" t="str">
        <f t="shared" si="258"/>
        <v/>
      </c>
      <c r="L1720" s="96"/>
    </row>
    <row r="1721" spans="2:12" hidden="1" x14ac:dyDescent="0.2">
      <c r="B1721" s="85" t="str">
        <f>+IF(査定表!A1704=0,"",査定表!A1704)</f>
        <v/>
      </c>
      <c r="C1721" s="69" t="str">
        <f t="shared" si="255"/>
        <v/>
      </c>
      <c r="D1721" s="70" t="str">
        <f t="shared" si="256"/>
        <v/>
      </c>
      <c r="E1721" s="70" t="str">
        <f t="shared" si="259"/>
        <v/>
      </c>
      <c r="F1721" s="258" t="str">
        <f>IF(査定表!E1704=0,"",査定表!E1704)</f>
        <v/>
      </c>
      <c r="G1721" s="69" t="str">
        <f t="shared" si="257"/>
        <v/>
      </c>
      <c r="J1721" s="69" t="str">
        <f t="shared" si="258"/>
        <v/>
      </c>
      <c r="L1721" s="96"/>
    </row>
    <row r="1722" spans="2:12" hidden="1" x14ac:dyDescent="0.2">
      <c r="B1722" s="85" t="str">
        <f>+IF(査定表!A1705=0,"",査定表!A1705)</f>
        <v/>
      </c>
      <c r="C1722" s="69" t="str">
        <f t="shared" si="255"/>
        <v/>
      </c>
      <c r="D1722" s="70" t="str">
        <f t="shared" si="256"/>
        <v/>
      </c>
      <c r="E1722" s="70" t="str">
        <f t="shared" si="259"/>
        <v/>
      </c>
      <c r="F1722" s="258" t="str">
        <f>IF(査定表!E1705=0,"",査定表!E1705)</f>
        <v/>
      </c>
      <c r="G1722" s="69" t="str">
        <f t="shared" si="257"/>
        <v/>
      </c>
      <c r="J1722" s="69" t="str">
        <f t="shared" si="258"/>
        <v/>
      </c>
      <c r="L1722" s="96"/>
    </row>
    <row r="1723" spans="2:12" hidden="1" x14ac:dyDescent="0.2">
      <c r="B1723" s="85" t="str">
        <f>+IF(査定表!A1706=0,"",査定表!A1706)</f>
        <v/>
      </c>
      <c r="C1723" s="69" t="str">
        <f t="shared" si="255"/>
        <v/>
      </c>
      <c r="D1723" s="70" t="str">
        <f t="shared" si="256"/>
        <v/>
      </c>
      <c r="E1723" s="70" t="str">
        <f t="shared" si="259"/>
        <v/>
      </c>
      <c r="F1723" s="258" t="str">
        <f>IF(査定表!E1706=0,"",査定表!E1706)</f>
        <v/>
      </c>
      <c r="G1723" s="69" t="str">
        <f t="shared" si="257"/>
        <v/>
      </c>
      <c r="J1723" s="69" t="str">
        <f t="shared" si="258"/>
        <v/>
      </c>
      <c r="L1723" s="96"/>
    </row>
    <row r="1724" spans="2:12" hidden="1" x14ac:dyDescent="0.2">
      <c r="B1724" s="85" t="str">
        <f>+IF(査定表!A1707=0,"",査定表!A1707)</f>
        <v/>
      </c>
      <c r="C1724" s="69" t="str">
        <f t="shared" si="255"/>
        <v/>
      </c>
      <c r="D1724" s="70" t="str">
        <f t="shared" si="256"/>
        <v/>
      </c>
      <c r="E1724" s="70" t="str">
        <f t="shared" si="259"/>
        <v/>
      </c>
      <c r="F1724" s="258" t="str">
        <f>IF(査定表!E1707=0,"",査定表!E1707)</f>
        <v/>
      </c>
      <c r="G1724" s="69" t="str">
        <f t="shared" si="257"/>
        <v/>
      </c>
      <c r="J1724" s="69" t="str">
        <f t="shared" si="258"/>
        <v/>
      </c>
      <c r="L1724" s="96"/>
    </row>
    <row r="1725" spans="2:12" hidden="1" x14ac:dyDescent="0.2">
      <c r="B1725" s="85" t="str">
        <f>+IF(査定表!A1708=0,"",査定表!A1708)</f>
        <v/>
      </c>
      <c r="C1725" s="69" t="str">
        <f t="shared" si="255"/>
        <v/>
      </c>
      <c r="D1725" s="70" t="str">
        <f t="shared" si="256"/>
        <v/>
      </c>
      <c r="E1725" s="70" t="str">
        <f t="shared" si="259"/>
        <v/>
      </c>
      <c r="F1725" s="258" t="str">
        <f>IF(査定表!E1708=0,"",査定表!E1708)</f>
        <v/>
      </c>
      <c r="G1725" s="69" t="str">
        <f t="shared" si="257"/>
        <v/>
      </c>
      <c r="J1725" s="69" t="str">
        <f t="shared" si="258"/>
        <v/>
      </c>
      <c r="L1725" s="96"/>
    </row>
    <row r="1726" spans="2:12" hidden="1" x14ac:dyDescent="0.2">
      <c r="B1726" s="85" t="str">
        <f>+IF(査定表!A1709=0,"",査定表!A1709)</f>
        <v/>
      </c>
      <c r="C1726" s="69" t="str">
        <f t="shared" si="255"/>
        <v/>
      </c>
      <c r="D1726" s="70" t="str">
        <f t="shared" si="256"/>
        <v/>
      </c>
      <c r="E1726" s="70" t="str">
        <f t="shared" si="259"/>
        <v/>
      </c>
      <c r="F1726" s="258" t="str">
        <f>IF(査定表!E1709=0,"",査定表!E1709)</f>
        <v/>
      </c>
      <c r="G1726" s="69" t="str">
        <f t="shared" si="257"/>
        <v/>
      </c>
      <c r="J1726" s="69" t="str">
        <f t="shared" si="258"/>
        <v/>
      </c>
      <c r="L1726" s="96"/>
    </row>
    <row r="1727" spans="2:12" hidden="1" x14ac:dyDescent="0.2">
      <c r="B1727" s="85" t="str">
        <f>+IF(査定表!A1710=0,"",査定表!A1710)</f>
        <v/>
      </c>
      <c r="C1727" s="69" t="str">
        <f t="shared" si="255"/>
        <v/>
      </c>
      <c r="D1727" s="70" t="str">
        <f t="shared" si="256"/>
        <v/>
      </c>
      <c r="E1727" s="70" t="str">
        <f t="shared" si="259"/>
        <v/>
      </c>
      <c r="F1727" s="258" t="str">
        <f>IF(査定表!E1710=0,"",査定表!E1710)</f>
        <v/>
      </c>
      <c r="G1727" s="69" t="str">
        <f t="shared" si="257"/>
        <v/>
      </c>
      <c r="J1727" s="69" t="str">
        <f t="shared" si="258"/>
        <v/>
      </c>
      <c r="L1727" s="96"/>
    </row>
    <row r="1728" spans="2:12" hidden="1" x14ac:dyDescent="0.2">
      <c r="B1728" s="85" t="str">
        <f>+IF(査定表!A1711=0,"",査定表!A1711)</f>
        <v/>
      </c>
      <c r="C1728" s="69" t="str">
        <f t="shared" si="255"/>
        <v/>
      </c>
      <c r="D1728" s="70" t="str">
        <f t="shared" si="256"/>
        <v/>
      </c>
      <c r="E1728" s="70" t="str">
        <f t="shared" si="259"/>
        <v/>
      </c>
      <c r="F1728" s="258" t="str">
        <f>IF(査定表!E1711=0,"",査定表!E1711)</f>
        <v/>
      </c>
      <c r="G1728" s="69" t="str">
        <f t="shared" si="257"/>
        <v/>
      </c>
      <c r="J1728" s="69" t="str">
        <f t="shared" si="258"/>
        <v/>
      </c>
      <c r="L1728" s="96"/>
    </row>
    <row r="1729" spans="2:12" hidden="1" x14ac:dyDescent="0.2">
      <c r="B1729" s="85" t="str">
        <f>+IF(査定表!A1712=0,"",査定表!A1712)</f>
        <v/>
      </c>
      <c r="C1729" s="69" t="str">
        <f t="shared" si="255"/>
        <v/>
      </c>
      <c r="D1729" s="70" t="str">
        <f t="shared" si="256"/>
        <v/>
      </c>
      <c r="E1729" s="70" t="str">
        <f t="shared" si="259"/>
        <v/>
      </c>
      <c r="F1729" s="258" t="str">
        <f>IF(査定表!E1712=0,"",査定表!E1712)</f>
        <v/>
      </c>
      <c r="G1729" s="69" t="str">
        <f t="shared" si="257"/>
        <v/>
      </c>
      <c r="J1729" s="69" t="str">
        <f t="shared" si="258"/>
        <v/>
      </c>
      <c r="L1729" s="96"/>
    </row>
    <row r="1730" spans="2:12" hidden="1" x14ac:dyDescent="0.2">
      <c r="B1730" s="85" t="str">
        <f>+IF(査定表!A1713=0,"",査定表!A1713)</f>
        <v/>
      </c>
      <c r="C1730" s="69" t="str">
        <f t="shared" si="255"/>
        <v/>
      </c>
      <c r="D1730" s="70" t="str">
        <f t="shared" si="256"/>
        <v/>
      </c>
      <c r="E1730" s="70" t="str">
        <f t="shared" si="259"/>
        <v/>
      </c>
      <c r="F1730" s="258" t="str">
        <f>IF(査定表!E1713=0,"",査定表!E1713)</f>
        <v/>
      </c>
      <c r="G1730" s="69" t="str">
        <f t="shared" si="257"/>
        <v/>
      </c>
      <c r="J1730" s="69" t="str">
        <f t="shared" si="258"/>
        <v/>
      </c>
      <c r="L1730" s="96"/>
    </row>
    <row r="1731" spans="2:12" hidden="1" x14ac:dyDescent="0.2">
      <c r="B1731" s="85" t="str">
        <f>+IF(査定表!A1714=0,"",査定表!A1714)</f>
        <v/>
      </c>
      <c r="C1731" s="69" t="str">
        <f t="shared" si="255"/>
        <v/>
      </c>
      <c r="D1731" s="70" t="str">
        <f t="shared" si="256"/>
        <v/>
      </c>
      <c r="E1731" s="70" t="str">
        <f t="shared" si="259"/>
        <v/>
      </c>
      <c r="F1731" s="258" t="str">
        <f>IF(査定表!E1714=0,"",査定表!E1714)</f>
        <v/>
      </c>
      <c r="G1731" s="69" t="str">
        <f t="shared" si="257"/>
        <v/>
      </c>
      <c r="J1731" s="69" t="str">
        <f t="shared" si="258"/>
        <v/>
      </c>
      <c r="L1731" s="96"/>
    </row>
    <row r="1732" spans="2:12" hidden="1" x14ac:dyDescent="0.2">
      <c r="B1732" s="85" t="str">
        <f>+IF(査定表!A1715=0,"",査定表!A1715)</f>
        <v/>
      </c>
      <c r="C1732" s="69" t="str">
        <f t="shared" si="255"/>
        <v/>
      </c>
      <c r="D1732" s="70" t="str">
        <f t="shared" si="256"/>
        <v/>
      </c>
      <c r="E1732" s="70" t="str">
        <f t="shared" si="259"/>
        <v/>
      </c>
      <c r="F1732" s="258" t="str">
        <f>IF(査定表!E1715=0,"",査定表!E1715)</f>
        <v/>
      </c>
      <c r="G1732" s="69" t="str">
        <f t="shared" si="257"/>
        <v/>
      </c>
      <c r="J1732" s="69" t="str">
        <f t="shared" si="258"/>
        <v/>
      </c>
      <c r="L1732" s="96"/>
    </row>
    <row r="1733" spans="2:12" hidden="1" x14ac:dyDescent="0.2">
      <c r="B1733" s="85" t="str">
        <f>+IF(査定表!A1716=0,"",査定表!A1716)</f>
        <v/>
      </c>
      <c r="C1733" s="69" t="str">
        <f t="shared" si="255"/>
        <v/>
      </c>
      <c r="D1733" s="70" t="str">
        <f t="shared" si="256"/>
        <v/>
      </c>
      <c r="E1733" s="70" t="str">
        <f t="shared" si="259"/>
        <v/>
      </c>
      <c r="F1733" s="258" t="str">
        <f>IF(査定表!E1716=0,"",査定表!E1716)</f>
        <v/>
      </c>
      <c r="G1733" s="69" t="str">
        <f t="shared" si="257"/>
        <v/>
      </c>
      <c r="J1733" s="69" t="str">
        <f t="shared" si="258"/>
        <v/>
      </c>
      <c r="L1733" s="96"/>
    </row>
    <row r="1734" spans="2:12" hidden="1" x14ac:dyDescent="0.2">
      <c r="B1734" s="85" t="str">
        <f>+IF(査定表!A1717=0,"",査定表!A1717)</f>
        <v/>
      </c>
      <c r="C1734" s="69" t="str">
        <f t="shared" si="255"/>
        <v/>
      </c>
      <c r="D1734" s="70" t="str">
        <f t="shared" si="256"/>
        <v/>
      </c>
      <c r="E1734" s="70" t="str">
        <f t="shared" si="259"/>
        <v/>
      </c>
      <c r="F1734" s="258" t="str">
        <f>IF(査定表!E1717=0,"",査定表!E1717)</f>
        <v/>
      </c>
      <c r="G1734" s="69" t="str">
        <f t="shared" si="257"/>
        <v/>
      </c>
      <c r="J1734" s="69" t="str">
        <f t="shared" si="258"/>
        <v/>
      </c>
      <c r="L1734" s="96"/>
    </row>
    <row r="1735" spans="2:12" hidden="1" x14ac:dyDescent="0.2">
      <c r="B1735" s="85" t="str">
        <f>+IF(査定表!A1718=0,"",査定表!A1718)</f>
        <v/>
      </c>
      <c r="C1735" s="69" t="str">
        <f t="shared" si="255"/>
        <v/>
      </c>
      <c r="D1735" s="70" t="str">
        <f t="shared" si="256"/>
        <v/>
      </c>
      <c r="E1735" s="70" t="str">
        <f t="shared" si="259"/>
        <v/>
      </c>
      <c r="F1735" s="258" t="str">
        <f>IF(査定表!E1718=0,"",査定表!E1718)</f>
        <v/>
      </c>
      <c r="G1735" s="69" t="str">
        <f t="shared" si="257"/>
        <v/>
      </c>
      <c r="J1735" s="69" t="str">
        <f t="shared" si="258"/>
        <v/>
      </c>
      <c r="L1735" s="96"/>
    </row>
    <row r="1736" spans="2:12" hidden="1" x14ac:dyDescent="0.2">
      <c r="B1736" s="85" t="str">
        <f>+IF(査定表!A1719=0,"",査定表!A1719)</f>
        <v/>
      </c>
      <c r="C1736" s="69" t="str">
        <f t="shared" si="255"/>
        <v/>
      </c>
      <c r="D1736" s="70" t="str">
        <f t="shared" si="256"/>
        <v/>
      </c>
      <c r="E1736" s="70" t="str">
        <f t="shared" si="259"/>
        <v/>
      </c>
      <c r="F1736" s="258" t="str">
        <f>IF(査定表!E1719=0,"",査定表!E1719)</f>
        <v/>
      </c>
      <c r="G1736" s="69" t="str">
        <f t="shared" si="257"/>
        <v/>
      </c>
      <c r="J1736" s="69" t="str">
        <f t="shared" si="258"/>
        <v/>
      </c>
      <c r="L1736" s="96"/>
    </row>
    <row r="1737" spans="2:12" hidden="1" x14ac:dyDescent="0.2">
      <c r="B1737" s="85" t="str">
        <f>+IF(査定表!A1720=0,"",査定表!A1720)</f>
        <v/>
      </c>
      <c r="C1737" s="69" t="str">
        <f t="shared" si="255"/>
        <v/>
      </c>
      <c r="D1737" s="70" t="str">
        <f t="shared" si="256"/>
        <v/>
      </c>
      <c r="E1737" s="70" t="str">
        <f t="shared" si="259"/>
        <v/>
      </c>
      <c r="F1737" s="258" t="str">
        <f>IF(査定表!E1720=0,"",査定表!E1720)</f>
        <v/>
      </c>
      <c r="G1737" s="69" t="str">
        <f t="shared" si="257"/>
        <v/>
      </c>
      <c r="J1737" s="69" t="str">
        <f t="shared" si="258"/>
        <v/>
      </c>
      <c r="L1737" s="96"/>
    </row>
    <row r="1738" spans="2:12" hidden="1" x14ac:dyDescent="0.2">
      <c r="B1738" s="85" t="str">
        <f>+IF(査定表!A1721=0,"",査定表!A1721)</f>
        <v/>
      </c>
      <c r="C1738" s="69" t="str">
        <f t="shared" si="255"/>
        <v/>
      </c>
      <c r="D1738" s="70" t="str">
        <f t="shared" si="256"/>
        <v/>
      </c>
      <c r="E1738" s="70" t="str">
        <f t="shared" si="259"/>
        <v/>
      </c>
      <c r="F1738" s="258" t="str">
        <f>IF(査定表!E1721=0,"",査定表!E1721)</f>
        <v/>
      </c>
      <c r="G1738" s="69" t="str">
        <f t="shared" si="257"/>
        <v/>
      </c>
      <c r="J1738" s="69" t="str">
        <f t="shared" si="258"/>
        <v/>
      </c>
      <c r="L1738" s="96"/>
    </row>
    <row r="1739" spans="2:12" hidden="1" x14ac:dyDescent="0.2">
      <c r="B1739" s="85" t="str">
        <f>+IF(査定表!A1722=0,"",査定表!A1722)</f>
        <v/>
      </c>
      <c r="C1739" s="69" t="str">
        <f t="shared" si="255"/>
        <v/>
      </c>
      <c r="D1739" s="70" t="str">
        <f t="shared" si="256"/>
        <v/>
      </c>
      <c r="E1739" s="70" t="str">
        <f t="shared" si="259"/>
        <v/>
      </c>
      <c r="F1739" s="258" t="str">
        <f>IF(査定表!E1722=0,"",査定表!E1722)</f>
        <v/>
      </c>
      <c r="G1739" s="69" t="str">
        <f t="shared" si="257"/>
        <v/>
      </c>
      <c r="J1739" s="69" t="str">
        <f t="shared" si="258"/>
        <v/>
      </c>
      <c r="L1739" s="96"/>
    </row>
    <row r="1740" spans="2:12" hidden="1" x14ac:dyDescent="0.2">
      <c r="B1740" s="85" t="str">
        <f>+IF(査定表!A1723=0,"",査定表!A1723)</f>
        <v/>
      </c>
      <c r="C1740" s="69" t="str">
        <f t="shared" si="255"/>
        <v/>
      </c>
      <c r="D1740" s="70" t="str">
        <f t="shared" si="256"/>
        <v/>
      </c>
      <c r="E1740" s="70" t="str">
        <f t="shared" si="259"/>
        <v/>
      </c>
      <c r="F1740" s="258" t="str">
        <f>IF(査定表!E1723=0,"",査定表!E1723)</f>
        <v/>
      </c>
      <c r="G1740" s="69" t="str">
        <f t="shared" si="257"/>
        <v/>
      </c>
      <c r="J1740" s="69" t="str">
        <f t="shared" si="258"/>
        <v/>
      </c>
      <c r="L1740" s="96"/>
    </row>
    <row r="1741" spans="2:12" hidden="1" x14ac:dyDescent="0.2">
      <c r="B1741" s="85" t="str">
        <f>+IF(査定表!A1728=0,"",査定表!A1728)</f>
        <v/>
      </c>
      <c r="C1741" s="69" t="str">
        <f t="shared" si="255"/>
        <v/>
      </c>
      <c r="D1741" s="70" t="str">
        <f t="shared" si="256"/>
        <v/>
      </c>
      <c r="E1741" s="70" t="str">
        <f t="shared" si="259"/>
        <v/>
      </c>
      <c r="F1741" s="258" t="str">
        <f>IF(査定表!E1724=0,"",査定表!E1724)</f>
        <v/>
      </c>
      <c r="G1741" s="69" t="str">
        <f t="shared" si="257"/>
        <v/>
      </c>
      <c r="J1741" s="69" t="str">
        <f t="shared" si="258"/>
        <v/>
      </c>
      <c r="L1741" s="96"/>
    </row>
    <row r="1742" spans="2:12" hidden="1" x14ac:dyDescent="0.2">
      <c r="B1742" s="85" t="str">
        <f>+IF(査定表!A1729=0,"",査定表!A1729)</f>
        <v/>
      </c>
      <c r="C1742" s="69" t="str">
        <f t="shared" si="255"/>
        <v/>
      </c>
      <c r="D1742" s="70" t="str">
        <f t="shared" si="256"/>
        <v/>
      </c>
      <c r="E1742" s="70" t="str">
        <f t="shared" si="259"/>
        <v/>
      </c>
      <c r="F1742" s="258" t="str">
        <f>IF(査定表!E1725=0,"",査定表!E1725)</f>
        <v/>
      </c>
      <c r="G1742" s="69" t="str">
        <f t="shared" si="257"/>
        <v/>
      </c>
      <c r="J1742" s="69" t="str">
        <f t="shared" si="258"/>
        <v/>
      </c>
      <c r="L1742" s="96"/>
    </row>
    <row r="1743" spans="2:12" hidden="1" x14ac:dyDescent="0.2">
      <c r="B1743" s="84" t="s">
        <v>85</v>
      </c>
      <c r="C1743" s="69" t="str">
        <f t="shared" si="255"/>
        <v/>
      </c>
      <c r="D1743" s="70" t="str">
        <f t="shared" si="256"/>
        <v/>
      </c>
      <c r="E1743" s="70"/>
      <c r="F1743" s="259">
        <f>SUM(F1707:F1742)</f>
        <v>0</v>
      </c>
      <c r="G1743" s="69"/>
      <c r="J1743" s="69"/>
      <c r="L1743" s="96"/>
    </row>
    <row r="1744" spans="2:12" hidden="1" x14ac:dyDescent="0.2">
      <c r="B1744" s="83" t="s">
        <v>83</v>
      </c>
      <c r="C1744" s="69"/>
      <c r="D1744" s="70" t="str">
        <f t="shared" si="256"/>
        <v>1</v>
      </c>
      <c r="E1744" s="70" t="str">
        <f>IF(F1744="","","式")</f>
        <v>式</v>
      </c>
      <c r="F1744" s="258">
        <f>INT(F1743*入力表!$D$1953)</f>
        <v>0</v>
      </c>
      <c r="G1744" s="69"/>
      <c r="J1744" s="69"/>
      <c r="L1744" s="96"/>
    </row>
    <row r="1745" spans="2:12" hidden="1" x14ac:dyDescent="0.2">
      <c r="B1745" s="83" t="s">
        <v>18</v>
      </c>
      <c r="C1745" s="69" t="str">
        <f t="shared" ref="C1745" si="260">IF(D1745="","","図面・仕様書どおり")</f>
        <v/>
      </c>
      <c r="D1745" s="70" t="str">
        <f t="shared" si="256"/>
        <v/>
      </c>
      <c r="E1745" s="70"/>
      <c r="F1745" s="258">
        <f>+SUM(F1743:F1744)</f>
        <v>0</v>
      </c>
      <c r="G1745" s="69"/>
      <c r="J1745" s="69"/>
      <c r="L1745" s="96"/>
    </row>
    <row r="1746" spans="2:12" hidden="1" x14ac:dyDescent="0.2">
      <c r="B1746" s="83"/>
      <c r="C1746" s="69"/>
      <c r="D1746" s="70"/>
      <c r="E1746" s="70"/>
      <c r="F1746" s="258"/>
      <c r="G1746" s="69"/>
      <c r="J1746" s="69"/>
      <c r="L1746" s="96"/>
    </row>
    <row r="1747" spans="2:12" hidden="1" x14ac:dyDescent="0.2">
      <c r="B1747" s="83"/>
      <c r="C1747" s="69"/>
      <c r="D1747" s="70"/>
      <c r="E1747" s="70"/>
      <c r="F1747" s="258"/>
      <c r="G1747" s="69"/>
      <c r="J1747" s="69"/>
      <c r="L1747" s="96"/>
    </row>
    <row r="1748" spans="2:12" hidden="1" x14ac:dyDescent="0.2">
      <c r="B1748" s="85" t="str">
        <f>+IF(査定表!A1731=0,"",査定表!A1731)</f>
        <v/>
      </c>
      <c r="C1748" s="69" t="str">
        <f t="shared" ref="C1748:C1785" si="261">IF(D1748="","","図面・仕様書どおり")</f>
        <v/>
      </c>
      <c r="D1748" s="70" t="str">
        <f t="shared" ref="D1748:D1787" si="262">IF(E1748="","","1")</f>
        <v/>
      </c>
      <c r="E1748" s="70" t="str">
        <f>IF(F1748="","","式")</f>
        <v/>
      </c>
      <c r="F1748" s="258" t="str">
        <f>IF(査定表!E1731=0,"",査定表!E1731)</f>
        <v/>
      </c>
      <c r="G1748" s="69" t="str">
        <f t="shared" ref="G1748:G1784" si="263">IF(C1748="","","諸経費共")</f>
        <v/>
      </c>
      <c r="J1748" s="69" t="str">
        <f t="shared" ref="J1748:J1784" si="264">IF(F1748="","","諸経費共")</f>
        <v/>
      </c>
      <c r="L1748" s="96"/>
    </row>
    <row r="1749" spans="2:12" hidden="1" x14ac:dyDescent="0.2">
      <c r="B1749" s="85" t="str">
        <f>+IF(査定表!A1732=0,"",査定表!A1732)</f>
        <v/>
      </c>
      <c r="C1749" s="69" t="str">
        <f t="shared" si="261"/>
        <v/>
      </c>
      <c r="D1749" s="70" t="str">
        <f t="shared" si="262"/>
        <v/>
      </c>
      <c r="E1749" s="70" t="str">
        <f t="shared" ref="E1749:E1784" si="265">IF(F1749="","","式")</f>
        <v/>
      </c>
      <c r="F1749" s="258" t="str">
        <f>IF(査定表!E1732=0,"",査定表!E1732)</f>
        <v/>
      </c>
      <c r="G1749" s="69" t="str">
        <f t="shared" si="263"/>
        <v/>
      </c>
      <c r="J1749" s="69" t="str">
        <f t="shared" si="264"/>
        <v/>
      </c>
      <c r="L1749" s="96"/>
    </row>
    <row r="1750" spans="2:12" hidden="1" x14ac:dyDescent="0.2">
      <c r="B1750" s="85" t="str">
        <f>+IF(査定表!A1733=0,"",査定表!A1733)</f>
        <v/>
      </c>
      <c r="C1750" s="69" t="str">
        <f t="shared" si="261"/>
        <v/>
      </c>
      <c r="D1750" s="70" t="str">
        <f t="shared" si="262"/>
        <v/>
      </c>
      <c r="E1750" s="70" t="str">
        <f t="shared" si="265"/>
        <v/>
      </c>
      <c r="F1750" s="258" t="str">
        <f>IF(査定表!E1733=0,"",査定表!E1733)</f>
        <v/>
      </c>
      <c r="G1750" s="69" t="str">
        <f t="shared" si="263"/>
        <v/>
      </c>
      <c r="J1750" s="69" t="str">
        <f t="shared" si="264"/>
        <v/>
      </c>
      <c r="L1750" s="96"/>
    </row>
    <row r="1751" spans="2:12" hidden="1" x14ac:dyDescent="0.2">
      <c r="B1751" s="85" t="str">
        <f>+IF(査定表!A1734=0,"",査定表!A1734)</f>
        <v/>
      </c>
      <c r="C1751" s="69" t="str">
        <f t="shared" si="261"/>
        <v/>
      </c>
      <c r="D1751" s="70" t="str">
        <f t="shared" si="262"/>
        <v/>
      </c>
      <c r="E1751" s="70" t="str">
        <f t="shared" si="265"/>
        <v/>
      </c>
      <c r="F1751" s="258" t="str">
        <f>IF(査定表!E1734=0,"",査定表!E1734)</f>
        <v/>
      </c>
      <c r="G1751" s="69" t="str">
        <f t="shared" si="263"/>
        <v/>
      </c>
      <c r="J1751" s="69" t="str">
        <f t="shared" si="264"/>
        <v/>
      </c>
      <c r="L1751" s="96"/>
    </row>
    <row r="1752" spans="2:12" hidden="1" x14ac:dyDescent="0.2">
      <c r="B1752" s="85" t="str">
        <f>+IF(査定表!A1735=0,"",査定表!A1735)</f>
        <v/>
      </c>
      <c r="C1752" s="69" t="str">
        <f t="shared" si="261"/>
        <v/>
      </c>
      <c r="D1752" s="70" t="str">
        <f t="shared" si="262"/>
        <v/>
      </c>
      <c r="E1752" s="70" t="str">
        <f t="shared" si="265"/>
        <v/>
      </c>
      <c r="F1752" s="258" t="str">
        <f>IF(査定表!E1735=0,"",査定表!E1735)</f>
        <v/>
      </c>
      <c r="G1752" s="69" t="str">
        <f t="shared" si="263"/>
        <v/>
      </c>
      <c r="J1752" s="69" t="str">
        <f t="shared" si="264"/>
        <v/>
      </c>
      <c r="L1752" s="96"/>
    </row>
    <row r="1753" spans="2:12" hidden="1" x14ac:dyDescent="0.2">
      <c r="B1753" s="85" t="str">
        <f>+IF(査定表!A1736=0,"",査定表!A1736)</f>
        <v/>
      </c>
      <c r="C1753" s="69" t="str">
        <f t="shared" si="261"/>
        <v/>
      </c>
      <c r="D1753" s="70" t="str">
        <f t="shared" si="262"/>
        <v/>
      </c>
      <c r="E1753" s="70" t="str">
        <f t="shared" si="265"/>
        <v/>
      </c>
      <c r="F1753" s="258" t="str">
        <f>IF(査定表!E1736=0,"",査定表!E1736)</f>
        <v/>
      </c>
      <c r="G1753" s="69" t="str">
        <f t="shared" si="263"/>
        <v/>
      </c>
      <c r="J1753" s="69" t="str">
        <f t="shared" si="264"/>
        <v/>
      </c>
      <c r="L1753" s="96"/>
    </row>
    <row r="1754" spans="2:12" hidden="1" x14ac:dyDescent="0.2">
      <c r="B1754" s="85" t="str">
        <f>+IF(査定表!A1737=0,"",査定表!A1737)</f>
        <v/>
      </c>
      <c r="C1754" s="69" t="str">
        <f t="shared" si="261"/>
        <v/>
      </c>
      <c r="D1754" s="70" t="str">
        <f t="shared" si="262"/>
        <v/>
      </c>
      <c r="E1754" s="70" t="str">
        <f t="shared" si="265"/>
        <v/>
      </c>
      <c r="F1754" s="258" t="str">
        <f>IF(査定表!E1737=0,"",査定表!E1737)</f>
        <v/>
      </c>
      <c r="G1754" s="69" t="str">
        <f t="shared" si="263"/>
        <v/>
      </c>
      <c r="J1754" s="69" t="str">
        <f t="shared" si="264"/>
        <v/>
      </c>
      <c r="L1754" s="96"/>
    </row>
    <row r="1755" spans="2:12" hidden="1" x14ac:dyDescent="0.2">
      <c r="B1755" s="85" t="str">
        <f>+IF(査定表!A1738=0,"",査定表!A1738)</f>
        <v/>
      </c>
      <c r="C1755" s="69" t="str">
        <f t="shared" si="261"/>
        <v/>
      </c>
      <c r="D1755" s="70" t="str">
        <f t="shared" si="262"/>
        <v/>
      </c>
      <c r="E1755" s="70" t="str">
        <f t="shared" si="265"/>
        <v/>
      </c>
      <c r="F1755" s="258" t="str">
        <f>IF(査定表!E1738=0,"",査定表!E1738)</f>
        <v/>
      </c>
      <c r="G1755" s="69" t="str">
        <f t="shared" si="263"/>
        <v/>
      </c>
      <c r="J1755" s="69" t="str">
        <f t="shared" si="264"/>
        <v/>
      </c>
      <c r="L1755" s="96"/>
    </row>
    <row r="1756" spans="2:12" hidden="1" x14ac:dyDescent="0.2">
      <c r="B1756" s="85" t="str">
        <f>+IF(査定表!A1739=0,"",査定表!A1739)</f>
        <v/>
      </c>
      <c r="C1756" s="69" t="str">
        <f t="shared" si="261"/>
        <v/>
      </c>
      <c r="D1756" s="70" t="str">
        <f t="shared" si="262"/>
        <v/>
      </c>
      <c r="E1756" s="70" t="str">
        <f t="shared" si="265"/>
        <v/>
      </c>
      <c r="F1756" s="258" t="str">
        <f>IF(査定表!E1739=0,"",査定表!E1739)</f>
        <v/>
      </c>
      <c r="G1756" s="69" t="str">
        <f t="shared" si="263"/>
        <v/>
      </c>
      <c r="J1756" s="69" t="str">
        <f t="shared" si="264"/>
        <v/>
      </c>
      <c r="L1756" s="96"/>
    </row>
    <row r="1757" spans="2:12" hidden="1" x14ac:dyDescent="0.2">
      <c r="B1757" s="85" t="str">
        <f>+IF(査定表!A1740=0,"",査定表!A1740)</f>
        <v/>
      </c>
      <c r="C1757" s="69" t="str">
        <f t="shared" si="261"/>
        <v/>
      </c>
      <c r="D1757" s="70" t="str">
        <f t="shared" si="262"/>
        <v/>
      </c>
      <c r="E1757" s="70" t="str">
        <f t="shared" si="265"/>
        <v/>
      </c>
      <c r="F1757" s="258" t="str">
        <f>IF(査定表!E1740=0,"",査定表!E1740)</f>
        <v/>
      </c>
      <c r="G1757" s="69" t="str">
        <f t="shared" si="263"/>
        <v/>
      </c>
      <c r="J1757" s="69" t="str">
        <f t="shared" si="264"/>
        <v/>
      </c>
      <c r="L1757" s="96"/>
    </row>
    <row r="1758" spans="2:12" hidden="1" x14ac:dyDescent="0.2">
      <c r="B1758" s="85" t="str">
        <f>+IF(査定表!A1741=0,"",査定表!A1741)</f>
        <v/>
      </c>
      <c r="C1758" s="69" t="str">
        <f t="shared" si="261"/>
        <v/>
      </c>
      <c r="D1758" s="70" t="str">
        <f t="shared" si="262"/>
        <v/>
      </c>
      <c r="E1758" s="70" t="str">
        <f t="shared" si="265"/>
        <v/>
      </c>
      <c r="F1758" s="258" t="str">
        <f>IF(査定表!E1741=0,"",査定表!E1741)</f>
        <v/>
      </c>
      <c r="G1758" s="69" t="str">
        <f t="shared" si="263"/>
        <v/>
      </c>
      <c r="J1758" s="69" t="str">
        <f t="shared" si="264"/>
        <v/>
      </c>
      <c r="L1758" s="96"/>
    </row>
    <row r="1759" spans="2:12" hidden="1" x14ac:dyDescent="0.2">
      <c r="B1759" s="85" t="str">
        <f>+IF(査定表!A1742=0,"",査定表!A1742)</f>
        <v/>
      </c>
      <c r="C1759" s="69" t="str">
        <f t="shared" si="261"/>
        <v/>
      </c>
      <c r="D1759" s="70" t="str">
        <f t="shared" si="262"/>
        <v/>
      </c>
      <c r="E1759" s="70" t="str">
        <f t="shared" si="265"/>
        <v/>
      </c>
      <c r="F1759" s="258" t="str">
        <f>IF(査定表!E1742=0,"",査定表!E1742)</f>
        <v/>
      </c>
      <c r="G1759" s="69" t="str">
        <f t="shared" si="263"/>
        <v/>
      </c>
      <c r="J1759" s="69" t="str">
        <f t="shared" si="264"/>
        <v/>
      </c>
      <c r="L1759" s="96"/>
    </row>
    <row r="1760" spans="2:12" hidden="1" x14ac:dyDescent="0.2">
      <c r="B1760" s="85" t="str">
        <f>+IF(査定表!A1743=0,"",査定表!A1743)</f>
        <v/>
      </c>
      <c r="C1760" s="69" t="str">
        <f t="shared" si="261"/>
        <v/>
      </c>
      <c r="D1760" s="70" t="str">
        <f t="shared" si="262"/>
        <v/>
      </c>
      <c r="E1760" s="70" t="str">
        <f t="shared" si="265"/>
        <v/>
      </c>
      <c r="F1760" s="258" t="str">
        <f>IF(査定表!E1743=0,"",査定表!E1743)</f>
        <v/>
      </c>
      <c r="G1760" s="69" t="str">
        <f t="shared" si="263"/>
        <v/>
      </c>
      <c r="J1760" s="69" t="str">
        <f t="shared" si="264"/>
        <v/>
      </c>
      <c r="L1760" s="96"/>
    </row>
    <row r="1761" spans="2:12" hidden="1" x14ac:dyDescent="0.2">
      <c r="B1761" s="85" t="str">
        <f>+IF(査定表!A1744=0,"",査定表!A1744)</f>
        <v/>
      </c>
      <c r="C1761" s="69" t="str">
        <f t="shared" si="261"/>
        <v/>
      </c>
      <c r="D1761" s="70" t="str">
        <f t="shared" si="262"/>
        <v/>
      </c>
      <c r="E1761" s="70" t="str">
        <f t="shared" si="265"/>
        <v/>
      </c>
      <c r="F1761" s="258" t="str">
        <f>IF(査定表!E1744=0,"",査定表!E1744)</f>
        <v/>
      </c>
      <c r="G1761" s="69" t="str">
        <f t="shared" si="263"/>
        <v/>
      </c>
      <c r="J1761" s="69" t="str">
        <f t="shared" si="264"/>
        <v/>
      </c>
      <c r="L1761" s="96"/>
    </row>
    <row r="1762" spans="2:12" hidden="1" x14ac:dyDescent="0.2">
      <c r="B1762" s="85" t="str">
        <f>+IF(査定表!A1745=0,"",査定表!A1745)</f>
        <v/>
      </c>
      <c r="C1762" s="69" t="str">
        <f t="shared" si="261"/>
        <v/>
      </c>
      <c r="D1762" s="70" t="str">
        <f t="shared" si="262"/>
        <v/>
      </c>
      <c r="E1762" s="70" t="str">
        <f t="shared" si="265"/>
        <v/>
      </c>
      <c r="F1762" s="258" t="str">
        <f>IF(査定表!E1745=0,"",査定表!E1745)</f>
        <v/>
      </c>
      <c r="G1762" s="69" t="str">
        <f t="shared" si="263"/>
        <v/>
      </c>
      <c r="J1762" s="69" t="str">
        <f t="shared" si="264"/>
        <v/>
      </c>
      <c r="L1762" s="96"/>
    </row>
    <row r="1763" spans="2:12" hidden="1" x14ac:dyDescent="0.2">
      <c r="B1763" s="85" t="str">
        <f>+IF(査定表!A1746=0,"",査定表!A1746)</f>
        <v/>
      </c>
      <c r="C1763" s="69" t="str">
        <f t="shared" si="261"/>
        <v/>
      </c>
      <c r="D1763" s="70" t="str">
        <f t="shared" si="262"/>
        <v/>
      </c>
      <c r="E1763" s="70" t="str">
        <f t="shared" si="265"/>
        <v/>
      </c>
      <c r="F1763" s="258" t="str">
        <f>IF(査定表!E1746=0,"",査定表!E1746)</f>
        <v/>
      </c>
      <c r="G1763" s="69" t="str">
        <f t="shared" si="263"/>
        <v/>
      </c>
      <c r="J1763" s="69" t="str">
        <f t="shared" si="264"/>
        <v/>
      </c>
      <c r="L1763" s="96"/>
    </row>
    <row r="1764" spans="2:12" hidden="1" x14ac:dyDescent="0.2">
      <c r="B1764" s="85" t="str">
        <f>+IF(査定表!A1747=0,"",査定表!A1747)</f>
        <v/>
      </c>
      <c r="C1764" s="69" t="str">
        <f t="shared" si="261"/>
        <v/>
      </c>
      <c r="D1764" s="70" t="str">
        <f t="shared" si="262"/>
        <v/>
      </c>
      <c r="E1764" s="70" t="str">
        <f t="shared" si="265"/>
        <v/>
      </c>
      <c r="F1764" s="258" t="str">
        <f>IF(査定表!E1747=0,"",査定表!E1747)</f>
        <v/>
      </c>
      <c r="G1764" s="69" t="str">
        <f t="shared" si="263"/>
        <v/>
      </c>
      <c r="J1764" s="69" t="str">
        <f t="shared" si="264"/>
        <v/>
      </c>
      <c r="L1764" s="96"/>
    </row>
    <row r="1765" spans="2:12" hidden="1" x14ac:dyDescent="0.2">
      <c r="B1765" s="85" t="str">
        <f>+IF(査定表!A1748=0,"",査定表!A1748)</f>
        <v/>
      </c>
      <c r="C1765" s="69" t="str">
        <f t="shared" si="261"/>
        <v/>
      </c>
      <c r="D1765" s="70" t="str">
        <f t="shared" si="262"/>
        <v/>
      </c>
      <c r="E1765" s="70" t="str">
        <f t="shared" si="265"/>
        <v/>
      </c>
      <c r="F1765" s="258" t="str">
        <f>IF(査定表!E1748=0,"",査定表!E1748)</f>
        <v/>
      </c>
      <c r="G1765" s="69" t="str">
        <f t="shared" si="263"/>
        <v/>
      </c>
      <c r="J1765" s="69" t="str">
        <f t="shared" si="264"/>
        <v/>
      </c>
      <c r="L1765" s="96"/>
    </row>
    <row r="1766" spans="2:12" hidden="1" x14ac:dyDescent="0.2">
      <c r="B1766" s="85" t="str">
        <f>+IF(査定表!A1749=0,"",査定表!A1749)</f>
        <v/>
      </c>
      <c r="C1766" s="69" t="str">
        <f t="shared" si="261"/>
        <v/>
      </c>
      <c r="D1766" s="70" t="str">
        <f t="shared" si="262"/>
        <v/>
      </c>
      <c r="E1766" s="70" t="str">
        <f t="shared" si="265"/>
        <v/>
      </c>
      <c r="F1766" s="258" t="str">
        <f>IF(査定表!E1749=0,"",査定表!E1749)</f>
        <v/>
      </c>
      <c r="G1766" s="69" t="str">
        <f t="shared" si="263"/>
        <v/>
      </c>
      <c r="J1766" s="69" t="str">
        <f t="shared" si="264"/>
        <v/>
      </c>
      <c r="L1766" s="96"/>
    </row>
    <row r="1767" spans="2:12" hidden="1" x14ac:dyDescent="0.2">
      <c r="B1767" s="85" t="str">
        <f>+IF(査定表!A1750=0,"",査定表!A1750)</f>
        <v/>
      </c>
      <c r="C1767" s="69" t="str">
        <f t="shared" si="261"/>
        <v/>
      </c>
      <c r="D1767" s="70" t="str">
        <f t="shared" si="262"/>
        <v/>
      </c>
      <c r="E1767" s="70" t="str">
        <f t="shared" si="265"/>
        <v/>
      </c>
      <c r="F1767" s="258" t="str">
        <f>IF(査定表!E1750=0,"",査定表!E1750)</f>
        <v/>
      </c>
      <c r="G1767" s="69" t="str">
        <f t="shared" si="263"/>
        <v/>
      </c>
      <c r="J1767" s="69" t="str">
        <f t="shared" si="264"/>
        <v/>
      </c>
      <c r="L1767" s="96"/>
    </row>
    <row r="1768" spans="2:12" hidden="1" x14ac:dyDescent="0.2">
      <c r="B1768" s="85" t="str">
        <f>+IF(査定表!A1751=0,"",査定表!A1751)</f>
        <v/>
      </c>
      <c r="C1768" s="69" t="str">
        <f t="shared" si="261"/>
        <v/>
      </c>
      <c r="D1768" s="70" t="str">
        <f t="shared" si="262"/>
        <v/>
      </c>
      <c r="E1768" s="70" t="str">
        <f t="shared" si="265"/>
        <v/>
      </c>
      <c r="F1768" s="258" t="str">
        <f>IF(査定表!E1751=0,"",査定表!E1751)</f>
        <v/>
      </c>
      <c r="G1768" s="69" t="str">
        <f t="shared" si="263"/>
        <v/>
      </c>
      <c r="J1768" s="69" t="str">
        <f t="shared" si="264"/>
        <v/>
      </c>
      <c r="L1768" s="96"/>
    </row>
    <row r="1769" spans="2:12" hidden="1" x14ac:dyDescent="0.2">
      <c r="B1769" s="85" t="str">
        <f>+IF(査定表!A1752=0,"",査定表!A1752)</f>
        <v/>
      </c>
      <c r="C1769" s="69" t="str">
        <f t="shared" si="261"/>
        <v/>
      </c>
      <c r="D1769" s="70" t="str">
        <f t="shared" si="262"/>
        <v/>
      </c>
      <c r="E1769" s="70" t="str">
        <f t="shared" si="265"/>
        <v/>
      </c>
      <c r="F1769" s="258" t="str">
        <f>IF(査定表!E1752=0,"",査定表!E1752)</f>
        <v/>
      </c>
      <c r="G1769" s="69" t="str">
        <f t="shared" si="263"/>
        <v/>
      </c>
      <c r="J1769" s="69" t="str">
        <f t="shared" si="264"/>
        <v/>
      </c>
      <c r="L1769" s="96"/>
    </row>
    <row r="1770" spans="2:12" hidden="1" x14ac:dyDescent="0.2">
      <c r="B1770" s="85" t="str">
        <f>+IF(査定表!A1753=0,"",査定表!A1753)</f>
        <v/>
      </c>
      <c r="C1770" s="69" t="str">
        <f t="shared" si="261"/>
        <v/>
      </c>
      <c r="D1770" s="70" t="str">
        <f t="shared" si="262"/>
        <v/>
      </c>
      <c r="E1770" s="70" t="str">
        <f t="shared" si="265"/>
        <v/>
      </c>
      <c r="F1770" s="258" t="str">
        <f>IF(査定表!E1753=0,"",査定表!E1753)</f>
        <v/>
      </c>
      <c r="G1770" s="69" t="str">
        <f t="shared" si="263"/>
        <v/>
      </c>
      <c r="J1770" s="69" t="str">
        <f t="shared" si="264"/>
        <v/>
      </c>
      <c r="L1770" s="96"/>
    </row>
    <row r="1771" spans="2:12" hidden="1" x14ac:dyDescent="0.2">
      <c r="B1771" s="85" t="str">
        <f>+IF(査定表!A1754=0,"",査定表!A1754)</f>
        <v/>
      </c>
      <c r="C1771" s="69" t="str">
        <f t="shared" si="261"/>
        <v/>
      </c>
      <c r="D1771" s="70" t="str">
        <f t="shared" si="262"/>
        <v/>
      </c>
      <c r="E1771" s="70" t="str">
        <f t="shared" si="265"/>
        <v/>
      </c>
      <c r="F1771" s="258" t="str">
        <f>IF(査定表!E1754=0,"",査定表!E1754)</f>
        <v/>
      </c>
      <c r="G1771" s="69" t="str">
        <f t="shared" si="263"/>
        <v/>
      </c>
      <c r="J1771" s="69" t="str">
        <f t="shared" si="264"/>
        <v/>
      </c>
      <c r="L1771" s="96"/>
    </row>
    <row r="1772" spans="2:12" hidden="1" x14ac:dyDescent="0.2">
      <c r="B1772" s="85" t="str">
        <f>+IF(査定表!A1755=0,"",査定表!A1755)</f>
        <v/>
      </c>
      <c r="C1772" s="69" t="str">
        <f t="shared" si="261"/>
        <v/>
      </c>
      <c r="D1772" s="70" t="str">
        <f t="shared" si="262"/>
        <v/>
      </c>
      <c r="E1772" s="70" t="str">
        <f t="shared" si="265"/>
        <v/>
      </c>
      <c r="F1772" s="258" t="str">
        <f>IF(査定表!E1755=0,"",査定表!E1755)</f>
        <v/>
      </c>
      <c r="G1772" s="69" t="str">
        <f t="shared" si="263"/>
        <v/>
      </c>
      <c r="J1772" s="69" t="str">
        <f t="shared" si="264"/>
        <v/>
      </c>
      <c r="L1772" s="96"/>
    </row>
    <row r="1773" spans="2:12" hidden="1" x14ac:dyDescent="0.2">
      <c r="B1773" s="85" t="str">
        <f>+IF(査定表!A1756=0,"",査定表!A1756)</f>
        <v/>
      </c>
      <c r="C1773" s="69" t="str">
        <f t="shared" si="261"/>
        <v/>
      </c>
      <c r="D1773" s="70" t="str">
        <f t="shared" si="262"/>
        <v/>
      </c>
      <c r="E1773" s="70" t="str">
        <f t="shared" si="265"/>
        <v/>
      </c>
      <c r="F1773" s="258" t="str">
        <f>IF(査定表!E1756=0,"",査定表!E1756)</f>
        <v/>
      </c>
      <c r="G1773" s="69" t="str">
        <f t="shared" si="263"/>
        <v/>
      </c>
      <c r="J1773" s="69" t="str">
        <f t="shared" si="264"/>
        <v/>
      </c>
      <c r="L1773" s="96"/>
    </row>
    <row r="1774" spans="2:12" hidden="1" x14ac:dyDescent="0.2">
      <c r="B1774" s="85" t="str">
        <f>+IF(査定表!A1757=0,"",査定表!A1757)</f>
        <v/>
      </c>
      <c r="C1774" s="69" t="str">
        <f t="shared" si="261"/>
        <v/>
      </c>
      <c r="D1774" s="70" t="str">
        <f t="shared" si="262"/>
        <v/>
      </c>
      <c r="E1774" s="70" t="str">
        <f t="shared" si="265"/>
        <v/>
      </c>
      <c r="F1774" s="258" t="str">
        <f>IF(査定表!E1757=0,"",査定表!E1757)</f>
        <v/>
      </c>
      <c r="G1774" s="69" t="str">
        <f t="shared" si="263"/>
        <v/>
      </c>
      <c r="J1774" s="69" t="str">
        <f t="shared" si="264"/>
        <v/>
      </c>
      <c r="L1774" s="96"/>
    </row>
    <row r="1775" spans="2:12" hidden="1" x14ac:dyDescent="0.2">
      <c r="B1775" s="85" t="str">
        <f>+IF(査定表!A1758=0,"",査定表!A1758)</f>
        <v/>
      </c>
      <c r="C1775" s="69" t="str">
        <f t="shared" si="261"/>
        <v/>
      </c>
      <c r="D1775" s="70" t="str">
        <f t="shared" si="262"/>
        <v/>
      </c>
      <c r="E1775" s="70" t="str">
        <f t="shared" si="265"/>
        <v/>
      </c>
      <c r="F1775" s="258" t="str">
        <f>IF(査定表!E1758=0,"",査定表!E1758)</f>
        <v/>
      </c>
      <c r="G1775" s="69" t="str">
        <f t="shared" si="263"/>
        <v/>
      </c>
      <c r="J1775" s="69" t="str">
        <f t="shared" si="264"/>
        <v/>
      </c>
      <c r="L1775" s="96"/>
    </row>
    <row r="1776" spans="2:12" hidden="1" x14ac:dyDescent="0.2">
      <c r="B1776" s="85" t="str">
        <f>+IF(査定表!A1759=0,"",査定表!A1759)</f>
        <v/>
      </c>
      <c r="C1776" s="69" t="str">
        <f t="shared" si="261"/>
        <v/>
      </c>
      <c r="D1776" s="70" t="str">
        <f t="shared" si="262"/>
        <v/>
      </c>
      <c r="E1776" s="70" t="str">
        <f t="shared" si="265"/>
        <v/>
      </c>
      <c r="F1776" s="258" t="str">
        <f>IF(査定表!E1759=0,"",査定表!E1759)</f>
        <v/>
      </c>
      <c r="G1776" s="69" t="str">
        <f t="shared" si="263"/>
        <v/>
      </c>
      <c r="J1776" s="69" t="str">
        <f t="shared" si="264"/>
        <v/>
      </c>
      <c r="L1776" s="96"/>
    </row>
    <row r="1777" spans="2:12" hidden="1" x14ac:dyDescent="0.2">
      <c r="B1777" s="85" t="str">
        <f>+IF(査定表!A1760=0,"",査定表!A1760)</f>
        <v/>
      </c>
      <c r="C1777" s="69" t="str">
        <f t="shared" si="261"/>
        <v/>
      </c>
      <c r="D1777" s="70" t="str">
        <f t="shared" si="262"/>
        <v/>
      </c>
      <c r="E1777" s="70" t="str">
        <f t="shared" si="265"/>
        <v/>
      </c>
      <c r="F1777" s="258" t="str">
        <f>IF(査定表!E1760=0,"",査定表!E1760)</f>
        <v/>
      </c>
      <c r="G1777" s="69" t="str">
        <f t="shared" si="263"/>
        <v/>
      </c>
      <c r="J1777" s="69" t="str">
        <f t="shared" si="264"/>
        <v/>
      </c>
      <c r="L1777" s="96"/>
    </row>
    <row r="1778" spans="2:12" hidden="1" x14ac:dyDescent="0.2">
      <c r="B1778" s="85" t="str">
        <f>+IF(査定表!A1761=0,"",査定表!A1761)</f>
        <v/>
      </c>
      <c r="C1778" s="69" t="str">
        <f t="shared" si="261"/>
        <v/>
      </c>
      <c r="D1778" s="70" t="str">
        <f t="shared" si="262"/>
        <v/>
      </c>
      <c r="E1778" s="70" t="str">
        <f t="shared" si="265"/>
        <v/>
      </c>
      <c r="F1778" s="258" t="str">
        <f>IF(査定表!E1761=0,"",査定表!E1761)</f>
        <v/>
      </c>
      <c r="G1778" s="69" t="str">
        <f t="shared" si="263"/>
        <v/>
      </c>
      <c r="J1778" s="69" t="str">
        <f t="shared" si="264"/>
        <v/>
      </c>
      <c r="L1778" s="96"/>
    </row>
    <row r="1779" spans="2:12" hidden="1" x14ac:dyDescent="0.2">
      <c r="B1779" s="85" t="str">
        <f>+IF(査定表!A1762=0,"",査定表!A1762)</f>
        <v/>
      </c>
      <c r="C1779" s="69" t="str">
        <f t="shared" si="261"/>
        <v/>
      </c>
      <c r="D1779" s="70" t="str">
        <f t="shared" si="262"/>
        <v/>
      </c>
      <c r="E1779" s="70" t="str">
        <f t="shared" si="265"/>
        <v/>
      </c>
      <c r="F1779" s="258" t="str">
        <f>IF(査定表!E1762=0,"",査定表!E1762)</f>
        <v/>
      </c>
      <c r="G1779" s="69" t="str">
        <f t="shared" si="263"/>
        <v/>
      </c>
      <c r="J1779" s="69" t="str">
        <f t="shared" si="264"/>
        <v/>
      </c>
      <c r="L1779" s="96"/>
    </row>
    <row r="1780" spans="2:12" hidden="1" x14ac:dyDescent="0.2">
      <c r="B1780" s="85" t="str">
        <f>+IF(査定表!A1763=0,"",査定表!A1763)</f>
        <v/>
      </c>
      <c r="C1780" s="69" t="str">
        <f t="shared" si="261"/>
        <v/>
      </c>
      <c r="D1780" s="70" t="str">
        <f t="shared" si="262"/>
        <v/>
      </c>
      <c r="E1780" s="70" t="str">
        <f t="shared" si="265"/>
        <v/>
      </c>
      <c r="F1780" s="258" t="str">
        <f>IF(査定表!E1763=0,"",査定表!E1763)</f>
        <v/>
      </c>
      <c r="G1780" s="69" t="str">
        <f t="shared" si="263"/>
        <v/>
      </c>
      <c r="J1780" s="69" t="str">
        <f t="shared" si="264"/>
        <v/>
      </c>
      <c r="L1780" s="96"/>
    </row>
    <row r="1781" spans="2:12" hidden="1" x14ac:dyDescent="0.2">
      <c r="B1781" s="85" t="str">
        <f>+IF(査定表!A1764=0,"",査定表!A1764)</f>
        <v/>
      </c>
      <c r="C1781" s="69" t="str">
        <f t="shared" si="261"/>
        <v/>
      </c>
      <c r="D1781" s="70" t="str">
        <f t="shared" si="262"/>
        <v/>
      </c>
      <c r="E1781" s="70" t="str">
        <f t="shared" si="265"/>
        <v/>
      </c>
      <c r="F1781" s="258" t="str">
        <f>IF(査定表!E1764=0,"",査定表!E1764)</f>
        <v/>
      </c>
      <c r="G1781" s="69" t="str">
        <f t="shared" si="263"/>
        <v/>
      </c>
      <c r="J1781" s="69" t="str">
        <f t="shared" si="264"/>
        <v/>
      </c>
      <c r="L1781" s="96"/>
    </row>
    <row r="1782" spans="2:12" hidden="1" x14ac:dyDescent="0.2">
      <c r="B1782" s="85" t="str">
        <f>+IF(査定表!A1765=0,"",査定表!A1765)</f>
        <v/>
      </c>
      <c r="C1782" s="69" t="str">
        <f t="shared" si="261"/>
        <v/>
      </c>
      <c r="D1782" s="70" t="str">
        <f t="shared" si="262"/>
        <v/>
      </c>
      <c r="E1782" s="70" t="str">
        <f t="shared" si="265"/>
        <v/>
      </c>
      <c r="F1782" s="258" t="str">
        <f>IF(査定表!E1765=0,"",査定表!E1765)</f>
        <v/>
      </c>
      <c r="G1782" s="69" t="str">
        <f t="shared" si="263"/>
        <v/>
      </c>
      <c r="J1782" s="69" t="str">
        <f t="shared" si="264"/>
        <v/>
      </c>
      <c r="L1782" s="96"/>
    </row>
    <row r="1783" spans="2:12" hidden="1" x14ac:dyDescent="0.2">
      <c r="B1783" s="85" t="str">
        <f>+IF(査定表!A1770=0,"",査定表!A1770)</f>
        <v/>
      </c>
      <c r="C1783" s="69" t="str">
        <f t="shared" si="261"/>
        <v/>
      </c>
      <c r="D1783" s="70" t="str">
        <f t="shared" si="262"/>
        <v/>
      </c>
      <c r="E1783" s="70" t="str">
        <f t="shared" si="265"/>
        <v/>
      </c>
      <c r="F1783" s="258" t="str">
        <f>IF(査定表!E1766=0,"",査定表!E1766)</f>
        <v/>
      </c>
      <c r="G1783" s="69" t="str">
        <f t="shared" si="263"/>
        <v/>
      </c>
      <c r="J1783" s="69" t="str">
        <f t="shared" si="264"/>
        <v/>
      </c>
      <c r="L1783" s="96"/>
    </row>
    <row r="1784" spans="2:12" hidden="1" x14ac:dyDescent="0.2">
      <c r="B1784" s="85" t="str">
        <f>+IF(査定表!A1771=0,"",査定表!A1771)</f>
        <v/>
      </c>
      <c r="C1784" s="69" t="str">
        <f t="shared" si="261"/>
        <v/>
      </c>
      <c r="D1784" s="70" t="str">
        <f t="shared" si="262"/>
        <v/>
      </c>
      <c r="E1784" s="70" t="str">
        <f t="shared" si="265"/>
        <v/>
      </c>
      <c r="F1784" s="258" t="str">
        <f>IF(査定表!E1767=0,"",査定表!E1767)</f>
        <v/>
      </c>
      <c r="G1784" s="69" t="str">
        <f t="shared" si="263"/>
        <v/>
      </c>
      <c r="J1784" s="69" t="str">
        <f t="shared" si="264"/>
        <v/>
      </c>
      <c r="L1784" s="96"/>
    </row>
    <row r="1785" spans="2:12" hidden="1" x14ac:dyDescent="0.2">
      <c r="B1785" s="84" t="s">
        <v>85</v>
      </c>
      <c r="C1785" s="69" t="str">
        <f t="shared" si="261"/>
        <v/>
      </c>
      <c r="D1785" s="70" t="str">
        <f t="shared" si="262"/>
        <v/>
      </c>
      <c r="E1785" s="70"/>
      <c r="F1785" s="259">
        <f>SUM(F1749:F1784)</f>
        <v>0</v>
      </c>
      <c r="G1785" s="69"/>
      <c r="J1785" s="69"/>
      <c r="L1785" s="96"/>
    </row>
    <row r="1786" spans="2:12" hidden="1" x14ac:dyDescent="0.2">
      <c r="B1786" s="83" t="s">
        <v>83</v>
      </c>
      <c r="C1786" s="69"/>
      <c r="D1786" s="70" t="str">
        <f t="shared" si="262"/>
        <v>1</v>
      </c>
      <c r="E1786" s="70" t="str">
        <f>IF(F1786="","","式")</f>
        <v>式</v>
      </c>
      <c r="F1786" s="258">
        <f>INT(F1785*入力表!$D$1953)</f>
        <v>0</v>
      </c>
      <c r="G1786" s="69"/>
      <c r="J1786" s="69"/>
      <c r="L1786" s="96"/>
    </row>
    <row r="1787" spans="2:12" hidden="1" x14ac:dyDescent="0.2">
      <c r="B1787" s="83" t="s">
        <v>18</v>
      </c>
      <c r="C1787" s="69" t="str">
        <f t="shared" ref="C1787" si="266">IF(D1787="","","図面・仕様書どおり")</f>
        <v/>
      </c>
      <c r="D1787" s="70" t="str">
        <f t="shared" si="262"/>
        <v/>
      </c>
      <c r="E1787" s="70"/>
      <c r="F1787" s="258">
        <f>+SUM(F1785:F1786)</f>
        <v>0</v>
      </c>
      <c r="G1787" s="69"/>
      <c r="J1787" s="69"/>
      <c r="L1787" s="96"/>
    </row>
    <row r="1788" spans="2:12" hidden="1" x14ac:dyDescent="0.2">
      <c r="B1788" s="83"/>
      <c r="C1788" s="69"/>
      <c r="D1788" s="70"/>
      <c r="E1788" s="70"/>
      <c r="F1788" s="258"/>
      <c r="G1788" s="69"/>
      <c r="J1788" s="69"/>
      <c r="L1788" s="96"/>
    </row>
    <row r="1789" spans="2:12" hidden="1" x14ac:dyDescent="0.2">
      <c r="B1789" s="83"/>
      <c r="C1789" s="69"/>
      <c r="D1789" s="70"/>
      <c r="E1789" s="70"/>
      <c r="F1789" s="258"/>
      <c r="G1789" s="69"/>
      <c r="J1789" s="69"/>
      <c r="L1789" s="96"/>
    </row>
    <row r="1790" spans="2:12" hidden="1" x14ac:dyDescent="0.2">
      <c r="B1790" s="85" t="str">
        <f>+IF(査定表!A1773=0,"",査定表!A1773)</f>
        <v/>
      </c>
      <c r="C1790" s="69" t="str">
        <f t="shared" ref="C1790:C1827" si="267">IF(D1790="","","図面・仕様書どおり")</f>
        <v/>
      </c>
      <c r="D1790" s="70" t="str">
        <f t="shared" ref="D1790:D1829" si="268">IF(E1790="","","1")</f>
        <v/>
      </c>
      <c r="E1790" s="70" t="str">
        <f>IF(F1790="","","式")</f>
        <v/>
      </c>
      <c r="F1790" s="258" t="str">
        <f>IF(査定表!E1773=0,"",査定表!E1773)</f>
        <v/>
      </c>
      <c r="G1790" s="69" t="str">
        <f t="shared" ref="G1790:G1826" si="269">IF(C1790="","","諸経費共")</f>
        <v/>
      </c>
      <c r="J1790" s="69" t="str">
        <f t="shared" ref="J1790:J1826" si="270">IF(F1790="","","諸経費共")</f>
        <v/>
      </c>
      <c r="L1790" s="96"/>
    </row>
    <row r="1791" spans="2:12" hidden="1" x14ac:dyDescent="0.2">
      <c r="B1791" s="85" t="str">
        <f>+IF(査定表!A1774=0,"",査定表!A1774)</f>
        <v/>
      </c>
      <c r="C1791" s="69" t="str">
        <f t="shared" si="267"/>
        <v/>
      </c>
      <c r="D1791" s="70" t="str">
        <f t="shared" si="268"/>
        <v/>
      </c>
      <c r="E1791" s="70" t="str">
        <f t="shared" ref="E1791:E1826" si="271">IF(F1791="","","式")</f>
        <v/>
      </c>
      <c r="F1791" s="258" t="str">
        <f>IF(査定表!E1774=0,"",査定表!E1774)</f>
        <v/>
      </c>
      <c r="G1791" s="69" t="str">
        <f t="shared" si="269"/>
        <v/>
      </c>
      <c r="J1791" s="69" t="str">
        <f t="shared" si="270"/>
        <v/>
      </c>
      <c r="L1791" s="96"/>
    </row>
    <row r="1792" spans="2:12" hidden="1" x14ac:dyDescent="0.2">
      <c r="B1792" s="85" t="str">
        <f>+IF(査定表!A1775=0,"",査定表!A1775)</f>
        <v/>
      </c>
      <c r="C1792" s="69" t="str">
        <f t="shared" si="267"/>
        <v/>
      </c>
      <c r="D1792" s="70" t="str">
        <f t="shared" si="268"/>
        <v/>
      </c>
      <c r="E1792" s="70" t="str">
        <f t="shared" si="271"/>
        <v/>
      </c>
      <c r="F1792" s="258" t="str">
        <f>IF(査定表!E1775=0,"",査定表!E1775)</f>
        <v/>
      </c>
      <c r="G1792" s="69" t="str">
        <f t="shared" si="269"/>
        <v/>
      </c>
      <c r="J1792" s="69" t="str">
        <f t="shared" si="270"/>
        <v/>
      </c>
      <c r="L1792" s="96"/>
    </row>
    <row r="1793" spans="2:12" hidden="1" x14ac:dyDescent="0.2">
      <c r="B1793" s="85" t="str">
        <f>+IF(査定表!A1776=0,"",査定表!A1776)</f>
        <v/>
      </c>
      <c r="C1793" s="69" t="str">
        <f t="shared" si="267"/>
        <v/>
      </c>
      <c r="D1793" s="70" t="str">
        <f t="shared" si="268"/>
        <v/>
      </c>
      <c r="E1793" s="70" t="str">
        <f t="shared" si="271"/>
        <v/>
      </c>
      <c r="F1793" s="258" t="str">
        <f>IF(査定表!E1776=0,"",査定表!E1776)</f>
        <v/>
      </c>
      <c r="G1793" s="69" t="str">
        <f t="shared" si="269"/>
        <v/>
      </c>
      <c r="J1793" s="69" t="str">
        <f t="shared" si="270"/>
        <v/>
      </c>
      <c r="L1793" s="96"/>
    </row>
    <row r="1794" spans="2:12" hidden="1" x14ac:dyDescent="0.2">
      <c r="B1794" s="85" t="str">
        <f>+IF(査定表!A1777=0,"",査定表!A1777)</f>
        <v/>
      </c>
      <c r="C1794" s="69" t="str">
        <f t="shared" si="267"/>
        <v/>
      </c>
      <c r="D1794" s="70" t="str">
        <f t="shared" si="268"/>
        <v/>
      </c>
      <c r="E1794" s="70" t="str">
        <f t="shared" si="271"/>
        <v/>
      </c>
      <c r="F1794" s="258" t="str">
        <f>IF(査定表!E1777=0,"",査定表!E1777)</f>
        <v/>
      </c>
      <c r="G1794" s="69" t="str">
        <f t="shared" si="269"/>
        <v/>
      </c>
      <c r="J1794" s="69" t="str">
        <f t="shared" si="270"/>
        <v/>
      </c>
      <c r="L1794" s="96"/>
    </row>
    <row r="1795" spans="2:12" hidden="1" x14ac:dyDescent="0.2">
      <c r="B1795" s="85" t="str">
        <f>+IF(査定表!A1778=0,"",査定表!A1778)</f>
        <v/>
      </c>
      <c r="C1795" s="69" t="str">
        <f t="shared" si="267"/>
        <v/>
      </c>
      <c r="D1795" s="70" t="str">
        <f t="shared" si="268"/>
        <v/>
      </c>
      <c r="E1795" s="70" t="str">
        <f t="shared" si="271"/>
        <v/>
      </c>
      <c r="F1795" s="258" t="str">
        <f>IF(査定表!E1778=0,"",査定表!E1778)</f>
        <v/>
      </c>
      <c r="G1795" s="69" t="str">
        <f t="shared" si="269"/>
        <v/>
      </c>
      <c r="J1795" s="69" t="str">
        <f t="shared" si="270"/>
        <v/>
      </c>
      <c r="L1795" s="96"/>
    </row>
    <row r="1796" spans="2:12" hidden="1" x14ac:dyDescent="0.2">
      <c r="B1796" s="85" t="str">
        <f>+IF(査定表!A1779=0,"",査定表!A1779)</f>
        <v/>
      </c>
      <c r="C1796" s="69" t="str">
        <f t="shared" si="267"/>
        <v/>
      </c>
      <c r="D1796" s="70" t="str">
        <f t="shared" si="268"/>
        <v/>
      </c>
      <c r="E1796" s="70" t="str">
        <f t="shared" si="271"/>
        <v/>
      </c>
      <c r="F1796" s="258" t="str">
        <f>IF(査定表!E1779=0,"",査定表!E1779)</f>
        <v/>
      </c>
      <c r="G1796" s="69" t="str">
        <f t="shared" si="269"/>
        <v/>
      </c>
      <c r="J1796" s="69" t="str">
        <f t="shared" si="270"/>
        <v/>
      </c>
      <c r="L1796" s="96"/>
    </row>
    <row r="1797" spans="2:12" hidden="1" x14ac:dyDescent="0.2">
      <c r="B1797" s="85" t="str">
        <f>+IF(査定表!A1780=0,"",査定表!A1780)</f>
        <v/>
      </c>
      <c r="C1797" s="69" t="str">
        <f t="shared" si="267"/>
        <v/>
      </c>
      <c r="D1797" s="70" t="str">
        <f t="shared" si="268"/>
        <v/>
      </c>
      <c r="E1797" s="70" t="str">
        <f t="shared" si="271"/>
        <v/>
      </c>
      <c r="F1797" s="258" t="str">
        <f>IF(査定表!E1780=0,"",査定表!E1780)</f>
        <v/>
      </c>
      <c r="G1797" s="69" t="str">
        <f t="shared" si="269"/>
        <v/>
      </c>
      <c r="J1797" s="69" t="str">
        <f t="shared" si="270"/>
        <v/>
      </c>
      <c r="L1797" s="96"/>
    </row>
    <row r="1798" spans="2:12" hidden="1" x14ac:dyDescent="0.2">
      <c r="B1798" s="85" t="str">
        <f>+IF(査定表!A1781=0,"",査定表!A1781)</f>
        <v/>
      </c>
      <c r="C1798" s="69" t="str">
        <f t="shared" si="267"/>
        <v/>
      </c>
      <c r="D1798" s="70" t="str">
        <f t="shared" si="268"/>
        <v/>
      </c>
      <c r="E1798" s="70" t="str">
        <f t="shared" si="271"/>
        <v/>
      </c>
      <c r="F1798" s="258" t="str">
        <f>IF(査定表!E1781=0,"",査定表!E1781)</f>
        <v/>
      </c>
      <c r="G1798" s="69" t="str">
        <f t="shared" si="269"/>
        <v/>
      </c>
      <c r="J1798" s="69" t="str">
        <f t="shared" si="270"/>
        <v/>
      </c>
      <c r="L1798" s="96"/>
    </row>
    <row r="1799" spans="2:12" hidden="1" x14ac:dyDescent="0.2">
      <c r="B1799" s="85" t="str">
        <f>+IF(査定表!A1782=0,"",査定表!A1782)</f>
        <v/>
      </c>
      <c r="C1799" s="69" t="str">
        <f t="shared" si="267"/>
        <v/>
      </c>
      <c r="D1799" s="70" t="str">
        <f t="shared" si="268"/>
        <v/>
      </c>
      <c r="E1799" s="70" t="str">
        <f t="shared" si="271"/>
        <v/>
      </c>
      <c r="F1799" s="258" t="str">
        <f>IF(査定表!E1782=0,"",査定表!E1782)</f>
        <v/>
      </c>
      <c r="G1799" s="69" t="str">
        <f t="shared" si="269"/>
        <v/>
      </c>
      <c r="J1799" s="69" t="str">
        <f t="shared" si="270"/>
        <v/>
      </c>
      <c r="L1799" s="96"/>
    </row>
    <row r="1800" spans="2:12" hidden="1" x14ac:dyDescent="0.2">
      <c r="B1800" s="85" t="str">
        <f>+IF(査定表!A1783=0,"",査定表!A1783)</f>
        <v/>
      </c>
      <c r="C1800" s="69" t="str">
        <f t="shared" si="267"/>
        <v/>
      </c>
      <c r="D1800" s="70" t="str">
        <f t="shared" si="268"/>
        <v/>
      </c>
      <c r="E1800" s="70" t="str">
        <f t="shared" si="271"/>
        <v/>
      </c>
      <c r="F1800" s="258" t="str">
        <f>IF(査定表!E1783=0,"",査定表!E1783)</f>
        <v/>
      </c>
      <c r="G1800" s="69" t="str">
        <f t="shared" si="269"/>
        <v/>
      </c>
      <c r="J1800" s="69" t="str">
        <f t="shared" si="270"/>
        <v/>
      </c>
      <c r="L1800" s="96"/>
    </row>
    <row r="1801" spans="2:12" hidden="1" x14ac:dyDescent="0.2">
      <c r="B1801" s="85" t="str">
        <f>+IF(査定表!A1784=0,"",査定表!A1784)</f>
        <v/>
      </c>
      <c r="C1801" s="69" t="str">
        <f t="shared" si="267"/>
        <v/>
      </c>
      <c r="D1801" s="70" t="str">
        <f t="shared" si="268"/>
        <v/>
      </c>
      <c r="E1801" s="70" t="str">
        <f t="shared" si="271"/>
        <v/>
      </c>
      <c r="F1801" s="258" t="str">
        <f>IF(査定表!E1784=0,"",査定表!E1784)</f>
        <v/>
      </c>
      <c r="G1801" s="69" t="str">
        <f t="shared" si="269"/>
        <v/>
      </c>
      <c r="J1801" s="69" t="str">
        <f t="shared" si="270"/>
        <v/>
      </c>
      <c r="L1801" s="96"/>
    </row>
    <row r="1802" spans="2:12" hidden="1" x14ac:dyDescent="0.2">
      <c r="B1802" s="85" t="str">
        <f>+IF(査定表!A1785=0,"",査定表!A1785)</f>
        <v/>
      </c>
      <c r="C1802" s="69" t="str">
        <f t="shared" si="267"/>
        <v/>
      </c>
      <c r="D1802" s="70" t="str">
        <f t="shared" si="268"/>
        <v/>
      </c>
      <c r="E1802" s="70" t="str">
        <f t="shared" si="271"/>
        <v/>
      </c>
      <c r="F1802" s="258" t="str">
        <f>IF(査定表!E1785=0,"",査定表!E1785)</f>
        <v/>
      </c>
      <c r="G1802" s="69" t="str">
        <f t="shared" si="269"/>
        <v/>
      </c>
      <c r="J1802" s="69" t="str">
        <f t="shared" si="270"/>
        <v/>
      </c>
      <c r="L1802" s="96"/>
    </row>
    <row r="1803" spans="2:12" hidden="1" x14ac:dyDescent="0.2">
      <c r="B1803" s="85" t="str">
        <f>+IF(査定表!A1786=0,"",査定表!A1786)</f>
        <v/>
      </c>
      <c r="C1803" s="69" t="str">
        <f t="shared" si="267"/>
        <v/>
      </c>
      <c r="D1803" s="70" t="str">
        <f t="shared" si="268"/>
        <v/>
      </c>
      <c r="E1803" s="70" t="str">
        <f t="shared" si="271"/>
        <v/>
      </c>
      <c r="F1803" s="258" t="str">
        <f>IF(査定表!E1786=0,"",査定表!E1786)</f>
        <v/>
      </c>
      <c r="G1803" s="69" t="str">
        <f t="shared" si="269"/>
        <v/>
      </c>
      <c r="J1803" s="69" t="str">
        <f t="shared" si="270"/>
        <v/>
      </c>
      <c r="L1803" s="96"/>
    </row>
    <row r="1804" spans="2:12" hidden="1" x14ac:dyDescent="0.2">
      <c r="B1804" s="85" t="str">
        <f>+IF(査定表!A1787=0,"",査定表!A1787)</f>
        <v/>
      </c>
      <c r="C1804" s="69" t="str">
        <f t="shared" si="267"/>
        <v/>
      </c>
      <c r="D1804" s="70" t="str">
        <f t="shared" si="268"/>
        <v/>
      </c>
      <c r="E1804" s="70" t="str">
        <f t="shared" si="271"/>
        <v/>
      </c>
      <c r="F1804" s="258" t="str">
        <f>IF(査定表!E1787=0,"",査定表!E1787)</f>
        <v/>
      </c>
      <c r="G1804" s="69" t="str">
        <f t="shared" si="269"/>
        <v/>
      </c>
      <c r="J1804" s="69" t="str">
        <f t="shared" si="270"/>
        <v/>
      </c>
      <c r="L1804" s="96"/>
    </row>
    <row r="1805" spans="2:12" hidden="1" x14ac:dyDescent="0.2">
      <c r="B1805" s="85" t="str">
        <f>+IF(査定表!A1788=0,"",査定表!A1788)</f>
        <v/>
      </c>
      <c r="C1805" s="69" t="str">
        <f t="shared" si="267"/>
        <v/>
      </c>
      <c r="D1805" s="70" t="str">
        <f t="shared" si="268"/>
        <v/>
      </c>
      <c r="E1805" s="70" t="str">
        <f t="shared" si="271"/>
        <v/>
      </c>
      <c r="F1805" s="258" t="str">
        <f>IF(査定表!E1788=0,"",査定表!E1788)</f>
        <v/>
      </c>
      <c r="G1805" s="69" t="str">
        <f t="shared" si="269"/>
        <v/>
      </c>
      <c r="J1805" s="69" t="str">
        <f t="shared" si="270"/>
        <v/>
      </c>
      <c r="L1805" s="96"/>
    </row>
    <row r="1806" spans="2:12" hidden="1" x14ac:dyDescent="0.2">
      <c r="B1806" s="85" t="str">
        <f>+IF(査定表!A1789=0,"",査定表!A1789)</f>
        <v/>
      </c>
      <c r="C1806" s="69" t="str">
        <f t="shared" si="267"/>
        <v/>
      </c>
      <c r="D1806" s="70" t="str">
        <f t="shared" si="268"/>
        <v/>
      </c>
      <c r="E1806" s="70" t="str">
        <f t="shared" si="271"/>
        <v/>
      </c>
      <c r="F1806" s="258" t="str">
        <f>IF(査定表!E1789=0,"",査定表!E1789)</f>
        <v/>
      </c>
      <c r="G1806" s="69" t="str">
        <f t="shared" si="269"/>
        <v/>
      </c>
      <c r="J1806" s="69" t="str">
        <f t="shared" si="270"/>
        <v/>
      </c>
      <c r="L1806" s="96"/>
    </row>
    <row r="1807" spans="2:12" hidden="1" x14ac:dyDescent="0.2">
      <c r="B1807" s="85" t="str">
        <f>+IF(査定表!A1790=0,"",査定表!A1790)</f>
        <v/>
      </c>
      <c r="C1807" s="69" t="str">
        <f t="shared" si="267"/>
        <v/>
      </c>
      <c r="D1807" s="70" t="str">
        <f t="shared" si="268"/>
        <v/>
      </c>
      <c r="E1807" s="70" t="str">
        <f t="shared" si="271"/>
        <v/>
      </c>
      <c r="F1807" s="258" t="str">
        <f>IF(査定表!E1790=0,"",査定表!E1790)</f>
        <v/>
      </c>
      <c r="G1807" s="69" t="str">
        <f t="shared" si="269"/>
        <v/>
      </c>
      <c r="J1807" s="69" t="str">
        <f t="shared" si="270"/>
        <v/>
      </c>
      <c r="L1807" s="96"/>
    </row>
    <row r="1808" spans="2:12" hidden="1" x14ac:dyDescent="0.2">
      <c r="B1808" s="85" t="str">
        <f>+IF(査定表!A1791=0,"",査定表!A1791)</f>
        <v/>
      </c>
      <c r="C1808" s="69" t="str">
        <f t="shared" si="267"/>
        <v/>
      </c>
      <c r="D1808" s="70" t="str">
        <f t="shared" si="268"/>
        <v/>
      </c>
      <c r="E1808" s="70" t="str">
        <f t="shared" si="271"/>
        <v/>
      </c>
      <c r="F1808" s="258" t="str">
        <f>IF(査定表!E1791=0,"",査定表!E1791)</f>
        <v/>
      </c>
      <c r="G1808" s="69" t="str">
        <f t="shared" si="269"/>
        <v/>
      </c>
      <c r="J1808" s="69" t="str">
        <f t="shared" si="270"/>
        <v/>
      </c>
      <c r="L1808" s="96"/>
    </row>
    <row r="1809" spans="2:12" hidden="1" x14ac:dyDescent="0.2">
      <c r="B1809" s="85" t="str">
        <f>+IF(査定表!A1792=0,"",査定表!A1792)</f>
        <v/>
      </c>
      <c r="C1809" s="69" t="str">
        <f t="shared" si="267"/>
        <v/>
      </c>
      <c r="D1809" s="70" t="str">
        <f t="shared" si="268"/>
        <v/>
      </c>
      <c r="E1809" s="70" t="str">
        <f t="shared" si="271"/>
        <v/>
      </c>
      <c r="F1809" s="258" t="str">
        <f>IF(査定表!E1792=0,"",査定表!E1792)</f>
        <v/>
      </c>
      <c r="G1809" s="69" t="str">
        <f t="shared" si="269"/>
        <v/>
      </c>
      <c r="J1809" s="69" t="str">
        <f t="shared" si="270"/>
        <v/>
      </c>
      <c r="L1809" s="96"/>
    </row>
    <row r="1810" spans="2:12" hidden="1" x14ac:dyDescent="0.2">
      <c r="B1810" s="85" t="str">
        <f>+IF(査定表!A1793=0,"",査定表!A1793)</f>
        <v/>
      </c>
      <c r="C1810" s="69" t="str">
        <f t="shared" si="267"/>
        <v/>
      </c>
      <c r="D1810" s="70" t="str">
        <f t="shared" si="268"/>
        <v/>
      </c>
      <c r="E1810" s="70" t="str">
        <f t="shared" si="271"/>
        <v/>
      </c>
      <c r="F1810" s="258" t="str">
        <f>IF(査定表!E1793=0,"",査定表!E1793)</f>
        <v/>
      </c>
      <c r="G1810" s="69" t="str">
        <f t="shared" si="269"/>
        <v/>
      </c>
      <c r="J1810" s="69" t="str">
        <f t="shared" si="270"/>
        <v/>
      </c>
      <c r="L1810" s="96"/>
    </row>
    <row r="1811" spans="2:12" hidden="1" x14ac:dyDescent="0.2">
      <c r="B1811" s="85" t="str">
        <f>+IF(査定表!A1794=0,"",査定表!A1794)</f>
        <v/>
      </c>
      <c r="C1811" s="69" t="str">
        <f t="shared" si="267"/>
        <v/>
      </c>
      <c r="D1811" s="70" t="str">
        <f t="shared" si="268"/>
        <v/>
      </c>
      <c r="E1811" s="70" t="str">
        <f t="shared" si="271"/>
        <v/>
      </c>
      <c r="F1811" s="258" t="str">
        <f>IF(査定表!E1794=0,"",査定表!E1794)</f>
        <v/>
      </c>
      <c r="G1811" s="69" t="str">
        <f t="shared" si="269"/>
        <v/>
      </c>
      <c r="J1811" s="69" t="str">
        <f t="shared" si="270"/>
        <v/>
      </c>
      <c r="L1811" s="96"/>
    </row>
    <row r="1812" spans="2:12" hidden="1" x14ac:dyDescent="0.2">
      <c r="B1812" s="85" t="str">
        <f>+IF(査定表!A1795=0,"",査定表!A1795)</f>
        <v/>
      </c>
      <c r="C1812" s="69" t="str">
        <f t="shared" si="267"/>
        <v/>
      </c>
      <c r="D1812" s="70" t="str">
        <f t="shared" si="268"/>
        <v/>
      </c>
      <c r="E1812" s="70" t="str">
        <f t="shared" si="271"/>
        <v/>
      </c>
      <c r="F1812" s="258" t="str">
        <f>IF(査定表!E1795=0,"",査定表!E1795)</f>
        <v/>
      </c>
      <c r="G1812" s="69" t="str">
        <f t="shared" si="269"/>
        <v/>
      </c>
      <c r="J1812" s="69" t="str">
        <f t="shared" si="270"/>
        <v/>
      </c>
      <c r="L1812" s="96"/>
    </row>
    <row r="1813" spans="2:12" hidden="1" x14ac:dyDescent="0.2">
      <c r="B1813" s="85" t="str">
        <f>+IF(査定表!A1796=0,"",査定表!A1796)</f>
        <v/>
      </c>
      <c r="C1813" s="69" t="str">
        <f t="shared" si="267"/>
        <v/>
      </c>
      <c r="D1813" s="70" t="str">
        <f t="shared" si="268"/>
        <v/>
      </c>
      <c r="E1813" s="70" t="str">
        <f t="shared" si="271"/>
        <v/>
      </c>
      <c r="F1813" s="258" t="str">
        <f>IF(査定表!E1796=0,"",査定表!E1796)</f>
        <v/>
      </c>
      <c r="G1813" s="69" t="str">
        <f t="shared" si="269"/>
        <v/>
      </c>
      <c r="J1813" s="69" t="str">
        <f t="shared" si="270"/>
        <v/>
      </c>
      <c r="L1813" s="96"/>
    </row>
    <row r="1814" spans="2:12" hidden="1" x14ac:dyDescent="0.2">
      <c r="B1814" s="85" t="str">
        <f>+IF(査定表!A1797=0,"",査定表!A1797)</f>
        <v/>
      </c>
      <c r="C1814" s="69" t="str">
        <f t="shared" si="267"/>
        <v/>
      </c>
      <c r="D1814" s="70" t="str">
        <f t="shared" si="268"/>
        <v/>
      </c>
      <c r="E1814" s="70" t="str">
        <f t="shared" si="271"/>
        <v/>
      </c>
      <c r="F1814" s="258" t="str">
        <f>IF(査定表!E1797=0,"",査定表!E1797)</f>
        <v/>
      </c>
      <c r="G1814" s="69" t="str">
        <f t="shared" si="269"/>
        <v/>
      </c>
      <c r="J1814" s="69" t="str">
        <f t="shared" si="270"/>
        <v/>
      </c>
      <c r="L1814" s="96"/>
    </row>
    <row r="1815" spans="2:12" hidden="1" x14ac:dyDescent="0.2">
      <c r="B1815" s="85" t="str">
        <f>+IF(査定表!A1798=0,"",査定表!A1798)</f>
        <v/>
      </c>
      <c r="C1815" s="69" t="str">
        <f t="shared" si="267"/>
        <v/>
      </c>
      <c r="D1815" s="70" t="str">
        <f t="shared" si="268"/>
        <v/>
      </c>
      <c r="E1815" s="70" t="str">
        <f t="shared" si="271"/>
        <v/>
      </c>
      <c r="F1815" s="258" t="str">
        <f>IF(査定表!E1798=0,"",査定表!E1798)</f>
        <v/>
      </c>
      <c r="G1815" s="69" t="str">
        <f t="shared" si="269"/>
        <v/>
      </c>
      <c r="J1815" s="69" t="str">
        <f t="shared" si="270"/>
        <v/>
      </c>
      <c r="L1815" s="96"/>
    </row>
    <row r="1816" spans="2:12" hidden="1" x14ac:dyDescent="0.2">
      <c r="B1816" s="85" t="str">
        <f>+IF(査定表!A1799=0,"",査定表!A1799)</f>
        <v/>
      </c>
      <c r="C1816" s="69" t="str">
        <f t="shared" si="267"/>
        <v/>
      </c>
      <c r="D1816" s="70" t="str">
        <f t="shared" si="268"/>
        <v/>
      </c>
      <c r="E1816" s="70" t="str">
        <f t="shared" si="271"/>
        <v/>
      </c>
      <c r="F1816" s="258" t="str">
        <f>IF(査定表!E1799=0,"",査定表!E1799)</f>
        <v/>
      </c>
      <c r="G1816" s="69" t="str">
        <f t="shared" si="269"/>
        <v/>
      </c>
      <c r="J1816" s="69" t="str">
        <f t="shared" si="270"/>
        <v/>
      </c>
      <c r="L1816" s="96"/>
    </row>
    <row r="1817" spans="2:12" hidden="1" x14ac:dyDescent="0.2">
      <c r="B1817" s="85" t="str">
        <f>+IF(査定表!A1800=0,"",査定表!A1800)</f>
        <v/>
      </c>
      <c r="C1817" s="69" t="str">
        <f t="shared" si="267"/>
        <v/>
      </c>
      <c r="D1817" s="70" t="str">
        <f t="shared" si="268"/>
        <v/>
      </c>
      <c r="E1817" s="70" t="str">
        <f t="shared" si="271"/>
        <v/>
      </c>
      <c r="F1817" s="258" t="str">
        <f>IF(査定表!E1800=0,"",査定表!E1800)</f>
        <v/>
      </c>
      <c r="G1817" s="69" t="str">
        <f t="shared" si="269"/>
        <v/>
      </c>
      <c r="J1817" s="69" t="str">
        <f t="shared" si="270"/>
        <v/>
      </c>
      <c r="L1817" s="96"/>
    </row>
    <row r="1818" spans="2:12" hidden="1" x14ac:dyDescent="0.2">
      <c r="B1818" s="85" t="str">
        <f>+IF(査定表!A1801=0,"",査定表!A1801)</f>
        <v/>
      </c>
      <c r="C1818" s="69" t="str">
        <f t="shared" si="267"/>
        <v/>
      </c>
      <c r="D1818" s="70" t="str">
        <f t="shared" si="268"/>
        <v/>
      </c>
      <c r="E1818" s="70" t="str">
        <f t="shared" si="271"/>
        <v/>
      </c>
      <c r="F1818" s="258" t="str">
        <f>IF(査定表!E1801=0,"",査定表!E1801)</f>
        <v/>
      </c>
      <c r="G1818" s="69" t="str">
        <f t="shared" si="269"/>
        <v/>
      </c>
      <c r="J1818" s="69" t="str">
        <f t="shared" si="270"/>
        <v/>
      </c>
      <c r="L1818" s="96"/>
    </row>
    <row r="1819" spans="2:12" hidden="1" x14ac:dyDescent="0.2">
      <c r="B1819" s="85" t="str">
        <f>+IF(査定表!A1802=0,"",査定表!A1802)</f>
        <v/>
      </c>
      <c r="C1819" s="69" t="str">
        <f t="shared" si="267"/>
        <v/>
      </c>
      <c r="D1819" s="70" t="str">
        <f t="shared" si="268"/>
        <v/>
      </c>
      <c r="E1819" s="70" t="str">
        <f t="shared" si="271"/>
        <v/>
      </c>
      <c r="F1819" s="258" t="str">
        <f>IF(査定表!E1802=0,"",査定表!E1802)</f>
        <v/>
      </c>
      <c r="G1819" s="69" t="str">
        <f t="shared" si="269"/>
        <v/>
      </c>
      <c r="J1819" s="69" t="str">
        <f t="shared" si="270"/>
        <v/>
      </c>
      <c r="L1819" s="96"/>
    </row>
    <row r="1820" spans="2:12" hidden="1" x14ac:dyDescent="0.2">
      <c r="B1820" s="85" t="str">
        <f>+IF(査定表!A1803=0,"",査定表!A1803)</f>
        <v/>
      </c>
      <c r="C1820" s="69" t="str">
        <f t="shared" si="267"/>
        <v/>
      </c>
      <c r="D1820" s="70" t="str">
        <f t="shared" si="268"/>
        <v/>
      </c>
      <c r="E1820" s="70" t="str">
        <f t="shared" si="271"/>
        <v/>
      </c>
      <c r="F1820" s="258" t="str">
        <f>IF(査定表!E1803=0,"",査定表!E1803)</f>
        <v/>
      </c>
      <c r="G1820" s="69" t="str">
        <f t="shared" si="269"/>
        <v/>
      </c>
      <c r="J1820" s="69" t="str">
        <f t="shared" si="270"/>
        <v/>
      </c>
      <c r="L1820" s="96"/>
    </row>
    <row r="1821" spans="2:12" hidden="1" x14ac:dyDescent="0.2">
      <c r="B1821" s="85" t="str">
        <f>+IF(査定表!A1804=0,"",査定表!A1804)</f>
        <v/>
      </c>
      <c r="C1821" s="69" t="str">
        <f t="shared" si="267"/>
        <v/>
      </c>
      <c r="D1821" s="70" t="str">
        <f t="shared" si="268"/>
        <v/>
      </c>
      <c r="E1821" s="70" t="str">
        <f t="shared" si="271"/>
        <v/>
      </c>
      <c r="F1821" s="258" t="str">
        <f>IF(査定表!E1804=0,"",査定表!E1804)</f>
        <v/>
      </c>
      <c r="G1821" s="69" t="str">
        <f t="shared" si="269"/>
        <v/>
      </c>
      <c r="J1821" s="69" t="str">
        <f t="shared" si="270"/>
        <v/>
      </c>
      <c r="L1821" s="96"/>
    </row>
    <row r="1822" spans="2:12" hidden="1" x14ac:dyDescent="0.2">
      <c r="B1822" s="85" t="str">
        <f>+IF(査定表!A1805=0,"",査定表!A1805)</f>
        <v/>
      </c>
      <c r="C1822" s="69" t="str">
        <f t="shared" si="267"/>
        <v/>
      </c>
      <c r="D1822" s="70" t="str">
        <f t="shared" si="268"/>
        <v/>
      </c>
      <c r="E1822" s="70" t="str">
        <f t="shared" si="271"/>
        <v/>
      </c>
      <c r="F1822" s="258" t="str">
        <f>IF(査定表!E1805=0,"",査定表!E1805)</f>
        <v/>
      </c>
      <c r="G1822" s="69" t="str">
        <f t="shared" si="269"/>
        <v/>
      </c>
      <c r="J1822" s="69" t="str">
        <f t="shared" si="270"/>
        <v/>
      </c>
      <c r="L1822" s="96"/>
    </row>
    <row r="1823" spans="2:12" hidden="1" x14ac:dyDescent="0.2">
      <c r="B1823" s="85" t="str">
        <f>+IF(査定表!A1806=0,"",査定表!A1806)</f>
        <v/>
      </c>
      <c r="C1823" s="69" t="str">
        <f t="shared" si="267"/>
        <v/>
      </c>
      <c r="D1823" s="70" t="str">
        <f t="shared" si="268"/>
        <v/>
      </c>
      <c r="E1823" s="70" t="str">
        <f t="shared" si="271"/>
        <v/>
      </c>
      <c r="F1823" s="258" t="str">
        <f>IF(査定表!E1806=0,"",査定表!E1806)</f>
        <v/>
      </c>
      <c r="G1823" s="69" t="str">
        <f t="shared" si="269"/>
        <v/>
      </c>
      <c r="J1823" s="69" t="str">
        <f t="shared" si="270"/>
        <v/>
      </c>
      <c r="L1823" s="96"/>
    </row>
    <row r="1824" spans="2:12" hidden="1" x14ac:dyDescent="0.2">
      <c r="B1824" s="85" t="str">
        <f>+IF(査定表!A1807=0,"",査定表!A1807)</f>
        <v/>
      </c>
      <c r="C1824" s="69" t="str">
        <f t="shared" si="267"/>
        <v/>
      </c>
      <c r="D1824" s="70" t="str">
        <f t="shared" si="268"/>
        <v/>
      </c>
      <c r="E1824" s="70" t="str">
        <f t="shared" si="271"/>
        <v/>
      </c>
      <c r="F1824" s="258" t="str">
        <f>IF(査定表!E1807=0,"",査定表!E1807)</f>
        <v/>
      </c>
      <c r="G1824" s="69" t="str">
        <f t="shared" si="269"/>
        <v/>
      </c>
      <c r="J1824" s="69" t="str">
        <f t="shared" si="270"/>
        <v/>
      </c>
      <c r="L1824" s="96"/>
    </row>
    <row r="1825" spans="2:12" hidden="1" x14ac:dyDescent="0.2">
      <c r="B1825" s="85" t="str">
        <f>+IF(査定表!A1812=0,"",査定表!A1812)</f>
        <v/>
      </c>
      <c r="C1825" s="69" t="str">
        <f t="shared" si="267"/>
        <v/>
      </c>
      <c r="D1825" s="70" t="str">
        <f t="shared" si="268"/>
        <v/>
      </c>
      <c r="E1825" s="70" t="str">
        <f t="shared" si="271"/>
        <v/>
      </c>
      <c r="F1825" s="258" t="str">
        <f>IF(査定表!E1808=0,"",査定表!E1808)</f>
        <v/>
      </c>
      <c r="G1825" s="69" t="str">
        <f t="shared" si="269"/>
        <v/>
      </c>
      <c r="J1825" s="69" t="str">
        <f t="shared" si="270"/>
        <v/>
      </c>
      <c r="L1825" s="96"/>
    </row>
    <row r="1826" spans="2:12" hidden="1" x14ac:dyDescent="0.2">
      <c r="B1826" s="85" t="str">
        <f>+IF(査定表!A1813=0,"",査定表!A1813)</f>
        <v/>
      </c>
      <c r="C1826" s="69" t="str">
        <f t="shared" si="267"/>
        <v/>
      </c>
      <c r="D1826" s="70" t="str">
        <f t="shared" si="268"/>
        <v/>
      </c>
      <c r="E1826" s="70" t="str">
        <f t="shared" si="271"/>
        <v/>
      </c>
      <c r="F1826" s="258" t="str">
        <f>IF(査定表!E1809=0,"",査定表!E1809)</f>
        <v/>
      </c>
      <c r="G1826" s="69" t="str">
        <f t="shared" si="269"/>
        <v/>
      </c>
      <c r="J1826" s="69" t="str">
        <f t="shared" si="270"/>
        <v/>
      </c>
      <c r="L1826" s="96"/>
    </row>
    <row r="1827" spans="2:12" hidden="1" x14ac:dyDescent="0.2">
      <c r="B1827" s="84" t="s">
        <v>85</v>
      </c>
      <c r="C1827" s="69" t="str">
        <f t="shared" si="267"/>
        <v/>
      </c>
      <c r="D1827" s="70" t="str">
        <f t="shared" si="268"/>
        <v/>
      </c>
      <c r="E1827" s="70"/>
      <c r="F1827" s="259">
        <f>SUM(F1791:F1826)</f>
        <v>0</v>
      </c>
      <c r="G1827" s="69"/>
      <c r="J1827" s="69"/>
      <c r="L1827" s="96"/>
    </row>
    <row r="1828" spans="2:12" hidden="1" x14ac:dyDescent="0.2">
      <c r="B1828" s="83" t="s">
        <v>83</v>
      </c>
      <c r="C1828" s="69"/>
      <c r="D1828" s="70" t="str">
        <f t="shared" si="268"/>
        <v>1</v>
      </c>
      <c r="E1828" s="70" t="str">
        <f>IF(F1828="","","式")</f>
        <v>式</v>
      </c>
      <c r="F1828" s="258">
        <f>INT(F1827*入力表!$D$1953)</f>
        <v>0</v>
      </c>
      <c r="G1828" s="69"/>
      <c r="J1828" s="69"/>
      <c r="L1828" s="96"/>
    </row>
    <row r="1829" spans="2:12" hidden="1" x14ac:dyDescent="0.2">
      <c r="B1829" s="83" t="s">
        <v>18</v>
      </c>
      <c r="C1829" s="69" t="str">
        <f t="shared" ref="C1829" si="272">IF(D1829="","","図面・仕様書どおり")</f>
        <v/>
      </c>
      <c r="D1829" s="70" t="str">
        <f t="shared" si="268"/>
        <v/>
      </c>
      <c r="E1829" s="70"/>
      <c r="F1829" s="258">
        <f>+SUM(F1827:F1828)</f>
        <v>0</v>
      </c>
      <c r="G1829" s="69"/>
      <c r="J1829" s="69"/>
      <c r="L1829" s="96"/>
    </row>
    <row r="1830" spans="2:12" hidden="1" x14ac:dyDescent="0.2">
      <c r="B1830" s="83"/>
      <c r="C1830" s="69"/>
      <c r="D1830" s="70"/>
      <c r="E1830" s="70"/>
      <c r="F1830" s="258"/>
      <c r="G1830" s="69"/>
      <c r="J1830" s="69"/>
      <c r="L1830" s="96"/>
    </row>
    <row r="1831" spans="2:12" hidden="1" x14ac:dyDescent="0.2">
      <c r="B1831" s="83"/>
      <c r="C1831" s="69"/>
      <c r="D1831" s="70"/>
      <c r="E1831" s="70"/>
      <c r="F1831" s="258"/>
      <c r="G1831" s="69"/>
      <c r="J1831" s="69"/>
      <c r="L1831" s="96"/>
    </row>
    <row r="1832" spans="2:12" hidden="1" x14ac:dyDescent="0.2">
      <c r="B1832" s="85" t="str">
        <f>+IF(査定表!A1815=0,"",査定表!A1815)</f>
        <v/>
      </c>
      <c r="C1832" s="69" t="str">
        <f t="shared" ref="C1832:C1869" si="273">IF(D1832="","","図面・仕様書どおり")</f>
        <v/>
      </c>
      <c r="D1832" s="70" t="str">
        <f t="shared" ref="D1832:D1871" si="274">IF(E1832="","","1")</f>
        <v/>
      </c>
      <c r="E1832" s="70" t="str">
        <f>IF(F1832="","","式")</f>
        <v/>
      </c>
      <c r="F1832" s="258" t="str">
        <f>IF(査定表!E1815=0,"",査定表!E1815)</f>
        <v/>
      </c>
      <c r="G1832" s="69" t="str">
        <f t="shared" ref="G1832:G1868" si="275">IF(C1832="","","諸経費共")</f>
        <v/>
      </c>
      <c r="J1832" s="69" t="str">
        <f t="shared" ref="J1832:J1868" si="276">IF(F1832="","","諸経費共")</f>
        <v/>
      </c>
      <c r="L1832" s="96"/>
    </row>
    <row r="1833" spans="2:12" hidden="1" x14ac:dyDescent="0.2">
      <c r="B1833" s="85" t="str">
        <f>+IF(査定表!A1816=0,"",査定表!A1816)</f>
        <v/>
      </c>
      <c r="C1833" s="69" t="str">
        <f t="shared" si="273"/>
        <v/>
      </c>
      <c r="D1833" s="70" t="str">
        <f t="shared" si="274"/>
        <v/>
      </c>
      <c r="E1833" s="70" t="str">
        <f t="shared" ref="E1833:E1868" si="277">IF(F1833="","","式")</f>
        <v/>
      </c>
      <c r="F1833" s="258" t="str">
        <f>IF(査定表!E1816=0,"",査定表!E1816)</f>
        <v/>
      </c>
      <c r="G1833" s="69" t="str">
        <f t="shared" si="275"/>
        <v/>
      </c>
      <c r="J1833" s="69" t="str">
        <f t="shared" si="276"/>
        <v/>
      </c>
      <c r="L1833" s="96"/>
    </row>
    <row r="1834" spans="2:12" hidden="1" x14ac:dyDescent="0.2">
      <c r="B1834" s="85" t="str">
        <f>+IF(査定表!A1817=0,"",査定表!A1817)</f>
        <v/>
      </c>
      <c r="C1834" s="69" t="str">
        <f t="shared" si="273"/>
        <v/>
      </c>
      <c r="D1834" s="70" t="str">
        <f t="shared" si="274"/>
        <v/>
      </c>
      <c r="E1834" s="70" t="str">
        <f t="shared" si="277"/>
        <v/>
      </c>
      <c r="F1834" s="258" t="str">
        <f>IF(査定表!E1817=0,"",査定表!E1817)</f>
        <v/>
      </c>
      <c r="G1834" s="69" t="str">
        <f t="shared" si="275"/>
        <v/>
      </c>
      <c r="J1834" s="69" t="str">
        <f t="shared" si="276"/>
        <v/>
      </c>
      <c r="L1834" s="96"/>
    </row>
    <row r="1835" spans="2:12" hidden="1" x14ac:dyDescent="0.2">
      <c r="B1835" s="85" t="str">
        <f>+IF(査定表!A1818=0,"",査定表!A1818)</f>
        <v/>
      </c>
      <c r="C1835" s="69" t="str">
        <f t="shared" si="273"/>
        <v/>
      </c>
      <c r="D1835" s="70" t="str">
        <f t="shared" si="274"/>
        <v/>
      </c>
      <c r="E1835" s="70" t="str">
        <f t="shared" si="277"/>
        <v/>
      </c>
      <c r="F1835" s="258" t="str">
        <f>IF(査定表!E1818=0,"",査定表!E1818)</f>
        <v/>
      </c>
      <c r="G1835" s="69" t="str">
        <f t="shared" si="275"/>
        <v/>
      </c>
      <c r="J1835" s="69" t="str">
        <f t="shared" si="276"/>
        <v/>
      </c>
      <c r="L1835" s="96"/>
    </row>
    <row r="1836" spans="2:12" hidden="1" x14ac:dyDescent="0.2">
      <c r="B1836" s="85" t="str">
        <f>+IF(査定表!A1819=0,"",査定表!A1819)</f>
        <v/>
      </c>
      <c r="C1836" s="69" t="str">
        <f t="shared" si="273"/>
        <v/>
      </c>
      <c r="D1836" s="70" t="str">
        <f t="shared" si="274"/>
        <v/>
      </c>
      <c r="E1836" s="70" t="str">
        <f t="shared" si="277"/>
        <v/>
      </c>
      <c r="F1836" s="258" t="str">
        <f>IF(査定表!E1819=0,"",査定表!E1819)</f>
        <v/>
      </c>
      <c r="G1836" s="69" t="str">
        <f t="shared" si="275"/>
        <v/>
      </c>
      <c r="J1836" s="69" t="str">
        <f t="shared" si="276"/>
        <v/>
      </c>
      <c r="L1836" s="96"/>
    </row>
    <row r="1837" spans="2:12" hidden="1" x14ac:dyDescent="0.2">
      <c r="B1837" s="85" t="str">
        <f>+IF(査定表!A1820=0,"",査定表!A1820)</f>
        <v/>
      </c>
      <c r="C1837" s="69" t="str">
        <f t="shared" si="273"/>
        <v/>
      </c>
      <c r="D1837" s="70" t="str">
        <f t="shared" si="274"/>
        <v/>
      </c>
      <c r="E1837" s="70" t="str">
        <f t="shared" si="277"/>
        <v/>
      </c>
      <c r="F1837" s="258" t="str">
        <f>IF(査定表!E1820=0,"",査定表!E1820)</f>
        <v/>
      </c>
      <c r="G1837" s="69" t="str">
        <f t="shared" si="275"/>
        <v/>
      </c>
      <c r="J1837" s="69" t="str">
        <f t="shared" si="276"/>
        <v/>
      </c>
      <c r="L1837" s="96"/>
    </row>
    <row r="1838" spans="2:12" hidden="1" x14ac:dyDescent="0.2">
      <c r="B1838" s="85" t="str">
        <f>+IF(査定表!A1821=0,"",査定表!A1821)</f>
        <v/>
      </c>
      <c r="C1838" s="69" t="str">
        <f t="shared" si="273"/>
        <v/>
      </c>
      <c r="D1838" s="70" t="str">
        <f t="shared" si="274"/>
        <v/>
      </c>
      <c r="E1838" s="70" t="str">
        <f t="shared" si="277"/>
        <v/>
      </c>
      <c r="F1838" s="258" t="str">
        <f>IF(査定表!E1821=0,"",査定表!E1821)</f>
        <v/>
      </c>
      <c r="G1838" s="69" t="str">
        <f t="shared" si="275"/>
        <v/>
      </c>
      <c r="J1838" s="69" t="str">
        <f t="shared" si="276"/>
        <v/>
      </c>
      <c r="L1838" s="96"/>
    </row>
    <row r="1839" spans="2:12" hidden="1" x14ac:dyDescent="0.2">
      <c r="B1839" s="85" t="str">
        <f>+IF(査定表!A1822=0,"",査定表!A1822)</f>
        <v/>
      </c>
      <c r="C1839" s="69" t="str">
        <f t="shared" si="273"/>
        <v/>
      </c>
      <c r="D1839" s="70" t="str">
        <f t="shared" si="274"/>
        <v/>
      </c>
      <c r="E1839" s="70" t="str">
        <f t="shared" si="277"/>
        <v/>
      </c>
      <c r="F1839" s="258" t="str">
        <f>IF(査定表!E1822=0,"",査定表!E1822)</f>
        <v/>
      </c>
      <c r="G1839" s="69" t="str">
        <f t="shared" si="275"/>
        <v/>
      </c>
      <c r="J1839" s="69" t="str">
        <f t="shared" si="276"/>
        <v/>
      </c>
      <c r="L1839" s="96"/>
    </row>
    <row r="1840" spans="2:12" hidden="1" x14ac:dyDescent="0.2">
      <c r="B1840" s="85" t="str">
        <f>+IF(査定表!A1823=0,"",査定表!A1823)</f>
        <v/>
      </c>
      <c r="C1840" s="69" t="str">
        <f t="shared" si="273"/>
        <v/>
      </c>
      <c r="D1840" s="70" t="str">
        <f t="shared" si="274"/>
        <v/>
      </c>
      <c r="E1840" s="70" t="str">
        <f t="shared" si="277"/>
        <v/>
      </c>
      <c r="F1840" s="258" t="str">
        <f>IF(査定表!E1823=0,"",査定表!E1823)</f>
        <v/>
      </c>
      <c r="G1840" s="69" t="str">
        <f t="shared" si="275"/>
        <v/>
      </c>
      <c r="J1840" s="69" t="str">
        <f t="shared" si="276"/>
        <v/>
      </c>
      <c r="L1840" s="96"/>
    </row>
    <row r="1841" spans="2:12" hidden="1" x14ac:dyDescent="0.2">
      <c r="B1841" s="85" t="str">
        <f>+IF(査定表!A1824=0,"",査定表!A1824)</f>
        <v/>
      </c>
      <c r="C1841" s="69" t="str">
        <f t="shared" si="273"/>
        <v/>
      </c>
      <c r="D1841" s="70" t="str">
        <f t="shared" si="274"/>
        <v/>
      </c>
      <c r="E1841" s="70" t="str">
        <f t="shared" si="277"/>
        <v/>
      </c>
      <c r="F1841" s="258" t="str">
        <f>IF(査定表!E1824=0,"",査定表!E1824)</f>
        <v/>
      </c>
      <c r="G1841" s="69" t="str">
        <f t="shared" si="275"/>
        <v/>
      </c>
      <c r="J1841" s="69" t="str">
        <f t="shared" si="276"/>
        <v/>
      </c>
      <c r="L1841" s="96"/>
    </row>
    <row r="1842" spans="2:12" hidden="1" x14ac:dyDescent="0.2">
      <c r="B1842" s="85" t="str">
        <f>+IF(査定表!A1825=0,"",査定表!A1825)</f>
        <v/>
      </c>
      <c r="C1842" s="69" t="str">
        <f t="shared" si="273"/>
        <v/>
      </c>
      <c r="D1842" s="70" t="str">
        <f t="shared" si="274"/>
        <v/>
      </c>
      <c r="E1842" s="70" t="str">
        <f t="shared" si="277"/>
        <v/>
      </c>
      <c r="F1842" s="258" t="str">
        <f>IF(査定表!E1825=0,"",査定表!E1825)</f>
        <v/>
      </c>
      <c r="G1842" s="69" t="str">
        <f t="shared" si="275"/>
        <v/>
      </c>
      <c r="J1842" s="69" t="str">
        <f t="shared" si="276"/>
        <v/>
      </c>
      <c r="L1842" s="96"/>
    </row>
    <row r="1843" spans="2:12" hidden="1" x14ac:dyDescent="0.2">
      <c r="B1843" s="85" t="str">
        <f>+IF(査定表!A1826=0,"",査定表!A1826)</f>
        <v/>
      </c>
      <c r="C1843" s="69" t="str">
        <f t="shared" si="273"/>
        <v/>
      </c>
      <c r="D1843" s="70" t="str">
        <f t="shared" si="274"/>
        <v/>
      </c>
      <c r="E1843" s="70" t="str">
        <f t="shared" si="277"/>
        <v/>
      </c>
      <c r="F1843" s="258" t="str">
        <f>IF(査定表!E1826=0,"",査定表!E1826)</f>
        <v/>
      </c>
      <c r="G1843" s="69" t="str">
        <f t="shared" si="275"/>
        <v/>
      </c>
      <c r="J1843" s="69" t="str">
        <f t="shared" si="276"/>
        <v/>
      </c>
      <c r="L1843" s="96"/>
    </row>
    <row r="1844" spans="2:12" hidden="1" x14ac:dyDescent="0.2">
      <c r="B1844" s="85" t="str">
        <f>+IF(査定表!A1827=0,"",査定表!A1827)</f>
        <v/>
      </c>
      <c r="C1844" s="69" t="str">
        <f t="shared" si="273"/>
        <v/>
      </c>
      <c r="D1844" s="70" t="str">
        <f t="shared" si="274"/>
        <v/>
      </c>
      <c r="E1844" s="70" t="str">
        <f t="shared" si="277"/>
        <v/>
      </c>
      <c r="F1844" s="258" t="str">
        <f>IF(査定表!E1827=0,"",査定表!E1827)</f>
        <v/>
      </c>
      <c r="G1844" s="69" t="str">
        <f t="shared" si="275"/>
        <v/>
      </c>
      <c r="J1844" s="69" t="str">
        <f t="shared" si="276"/>
        <v/>
      </c>
      <c r="L1844" s="96"/>
    </row>
    <row r="1845" spans="2:12" hidden="1" x14ac:dyDescent="0.2">
      <c r="B1845" s="85" t="str">
        <f>+IF(査定表!A1828=0,"",査定表!A1828)</f>
        <v/>
      </c>
      <c r="C1845" s="69" t="str">
        <f t="shared" si="273"/>
        <v/>
      </c>
      <c r="D1845" s="70" t="str">
        <f t="shared" si="274"/>
        <v/>
      </c>
      <c r="E1845" s="70" t="str">
        <f t="shared" si="277"/>
        <v/>
      </c>
      <c r="F1845" s="258" t="str">
        <f>IF(査定表!E1828=0,"",査定表!E1828)</f>
        <v/>
      </c>
      <c r="G1845" s="69" t="str">
        <f t="shared" si="275"/>
        <v/>
      </c>
      <c r="J1845" s="69" t="str">
        <f t="shared" si="276"/>
        <v/>
      </c>
      <c r="L1845" s="96"/>
    </row>
    <row r="1846" spans="2:12" hidden="1" x14ac:dyDescent="0.2">
      <c r="B1846" s="85" t="str">
        <f>+IF(査定表!A1829=0,"",査定表!A1829)</f>
        <v/>
      </c>
      <c r="C1846" s="69" t="str">
        <f t="shared" si="273"/>
        <v/>
      </c>
      <c r="D1846" s="70" t="str">
        <f t="shared" si="274"/>
        <v/>
      </c>
      <c r="E1846" s="70" t="str">
        <f t="shared" si="277"/>
        <v/>
      </c>
      <c r="F1846" s="258" t="str">
        <f>IF(査定表!E1829=0,"",査定表!E1829)</f>
        <v/>
      </c>
      <c r="G1846" s="69" t="str">
        <f t="shared" si="275"/>
        <v/>
      </c>
      <c r="J1846" s="69" t="str">
        <f t="shared" si="276"/>
        <v/>
      </c>
      <c r="L1846" s="96"/>
    </row>
    <row r="1847" spans="2:12" hidden="1" x14ac:dyDescent="0.2">
      <c r="B1847" s="85" t="str">
        <f>+IF(査定表!A1830=0,"",査定表!A1830)</f>
        <v/>
      </c>
      <c r="C1847" s="69" t="str">
        <f t="shared" si="273"/>
        <v/>
      </c>
      <c r="D1847" s="70" t="str">
        <f t="shared" si="274"/>
        <v/>
      </c>
      <c r="E1847" s="70" t="str">
        <f t="shared" si="277"/>
        <v/>
      </c>
      <c r="F1847" s="258" t="str">
        <f>IF(査定表!E1830=0,"",査定表!E1830)</f>
        <v/>
      </c>
      <c r="G1847" s="69" t="str">
        <f t="shared" si="275"/>
        <v/>
      </c>
      <c r="J1847" s="69" t="str">
        <f t="shared" si="276"/>
        <v/>
      </c>
      <c r="L1847" s="96"/>
    </row>
    <row r="1848" spans="2:12" hidden="1" x14ac:dyDescent="0.2">
      <c r="B1848" s="85" t="str">
        <f>+IF(査定表!A1831=0,"",査定表!A1831)</f>
        <v/>
      </c>
      <c r="C1848" s="69" t="str">
        <f t="shared" si="273"/>
        <v/>
      </c>
      <c r="D1848" s="70" t="str">
        <f t="shared" si="274"/>
        <v/>
      </c>
      <c r="E1848" s="70" t="str">
        <f t="shared" si="277"/>
        <v/>
      </c>
      <c r="F1848" s="258" t="str">
        <f>IF(査定表!E1831=0,"",査定表!E1831)</f>
        <v/>
      </c>
      <c r="G1848" s="69" t="str">
        <f t="shared" si="275"/>
        <v/>
      </c>
      <c r="J1848" s="69" t="str">
        <f t="shared" si="276"/>
        <v/>
      </c>
      <c r="L1848" s="96"/>
    </row>
    <row r="1849" spans="2:12" hidden="1" x14ac:dyDescent="0.2">
      <c r="B1849" s="85" t="str">
        <f>+IF(査定表!A1832=0,"",査定表!A1832)</f>
        <v/>
      </c>
      <c r="C1849" s="69" t="str">
        <f t="shared" si="273"/>
        <v/>
      </c>
      <c r="D1849" s="70" t="str">
        <f t="shared" si="274"/>
        <v/>
      </c>
      <c r="E1849" s="70" t="str">
        <f t="shared" si="277"/>
        <v/>
      </c>
      <c r="F1849" s="258" t="str">
        <f>IF(査定表!E1832=0,"",査定表!E1832)</f>
        <v/>
      </c>
      <c r="G1849" s="69" t="str">
        <f t="shared" si="275"/>
        <v/>
      </c>
      <c r="J1849" s="69" t="str">
        <f t="shared" si="276"/>
        <v/>
      </c>
      <c r="L1849" s="96"/>
    </row>
    <row r="1850" spans="2:12" hidden="1" x14ac:dyDescent="0.2">
      <c r="B1850" s="85" t="str">
        <f>+IF(査定表!A1833=0,"",査定表!A1833)</f>
        <v/>
      </c>
      <c r="C1850" s="69" t="str">
        <f t="shared" si="273"/>
        <v/>
      </c>
      <c r="D1850" s="70" t="str">
        <f t="shared" si="274"/>
        <v/>
      </c>
      <c r="E1850" s="70" t="str">
        <f t="shared" si="277"/>
        <v/>
      </c>
      <c r="F1850" s="258" t="str">
        <f>IF(査定表!E1833=0,"",査定表!E1833)</f>
        <v/>
      </c>
      <c r="G1850" s="69" t="str">
        <f t="shared" si="275"/>
        <v/>
      </c>
      <c r="J1850" s="69" t="str">
        <f t="shared" si="276"/>
        <v/>
      </c>
      <c r="L1850" s="96"/>
    </row>
    <row r="1851" spans="2:12" hidden="1" x14ac:dyDescent="0.2">
      <c r="B1851" s="85" t="str">
        <f>+IF(査定表!A1834=0,"",査定表!A1834)</f>
        <v/>
      </c>
      <c r="C1851" s="69" t="str">
        <f t="shared" si="273"/>
        <v/>
      </c>
      <c r="D1851" s="70" t="str">
        <f t="shared" si="274"/>
        <v/>
      </c>
      <c r="E1851" s="70" t="str">
        <f t="shared" si="277"/>
        <v/>
      </c>
      <c r="F1851" s="258" t="str">
        <f>IF(査定表!E1834=0,"",査定表!E1834)</f>
        <v/>
      </c>
      <c r="G1851" s="69" t="str">
        <f t="shared" si="275"/>
        <v/>
      </c>
      <c r="J1851" s="69" t="str">
        <f t="shared" si="276"/>
        <v/>
      </c>
      <c r="L1851" s="96"/>
    </row>
    <row r="1852" spans="2:12" hidden="1" x14ac:dyDescent="0.2">
      <c r="B1852" s="85" t="str">
        <f>+IF(査定表!A1835=0,"",査定表!A1835)</f>
        <v/>
      </c>
      <c r="C1852" s="69" t="str">
        <f t="shared" si="273"/>
        <v/>
      </c>
      <c r="D1852" s="70" t="str">
        <f t="shared" si="274"/>
        <v/>
      </c>
      <c r="E1852" s="70" t="str">
        <f t="shared" si="277"/>
        <v/>
      </c>
      <c r="F1852" s="258" t="str">
        <f>IF(査定表!E1835=0,"",査定表!E1835)</f>
        <v/>
      </c>
      <c r="G1852" s="69" t="str">
        <f t="shared" si="275"/>
        <v/>
      </c>
      <c r="J1852" s="69" t="str">
        <f t="shared" si="276"/>
        <v/>
      </c>
      <c r="L1852" s="96"/>
    </row>
    <row r="1853" spans="2:12" hidden="1" x14ac:dyDescent="0.2">
      <c r="B1853" s="85" t="str">
        <f>+IF(査定表!A1836=0,"",査定表!A1836)</f>
        <v/>
      </c>
      <c r="C1853" s="69" t="str">
        <f t="shared" si="273"/>
        <v/>
      </c>
      <c r="D1853" s="70" t="str">
        <f t="shared" si="274"/>
        <v/>
      </c>
      <c r="E1853" s="70" t="str">
        <f t="shared" si="277"/>
        <v/>
      </c>
      <c r="F1853" s="258" t="str">
        <f>IF(査定表!E1836=0,"",査定表!E1836)</f>
        <v/>
      </c>
      <c r="G1853" s="69" t="str">
        <f t="shared" si="275"/>
        <v/>
      </c>
      <c r="J1853" s="69" t="str">
        <f t="shared" si="276"/>
        <v/>
      </c>
      <c r="L1853" s="96"/>
    </row>
    <row r="1854" spans="2:12" hidden="1" x14ac:dyDescent="0.2">
      <c r="B1854" s="85" t="str">
        <f>+IF(査定表!A1837=0,"",査定表!A1837)</f>
        <v/>
      </c>
      <c r="C1854" s="69" t="str">
        <f t="shared" si="273"/>
        <v/>
      </c>
      <c r="D1854" s="70" t="str">
        <f t="shared" si="274"/>
        <v/>
      </c>
      <c r="E1854" s="70" t="str">
        <f t="shared" si="277"/>
        <v/>
      </c>
      <c r="F1854" s="258" t="str">
        <f>IF(査定表!E1837=0,"",査定表!E1837)</f>
        <v/>
      </c>
      <c r="G1854" s="69" t="str">
        <f t="shared" si="275"/>
        <v/>
      </c>
      <c r="J1854" s="69" t="str">
        <f t="shared" si="276"/>
        <v/>
      </c>
      <c r="L1854" s="96"/>
    </row>
    <row r="1855" spans="2:12" hidden="1" x14ac:dyDescent="0.2">
      <c r="B1855" s="85" t="str">
        <f>+IF(査定表!A1838=0,"",査定表!A1838)</f>
        <v/>
      </c>
      <c r="C1855" s="69" t="str">
        <f t="shared" si="273"/>
        <v/>
      </c>
      <c r="D1855" s="70" t="str">
        <f t="shared" si="274"/>
        <v/>
      </c>
      <c r="E1855" s="70" t="str">
        <f t="shared" si="277"/>
        <v/>
      </c>
      <c r="F1855" s="258" t="str">
        <f>IF(査定表!E1838=0,"",査定表!E1838)</f>
        <v/>
      </c>
      <c r="G1855" s="69" t="str">
        <f t="shared" si="275"/>
        <v/>
      </c>
      <c r="J1855" s="69" t="str">
        <f t="shared" si="276"/>
        <v/>
      </c>
      <c r="L1855" s="96"/>
    </row>
    <row r="1856" spans="2:12" hidden="1" x14ac:dyDescent="0.2">
      <c r="B1856" s="85" t="str">
        <f>+IF(査定表!A1839=0,"",査定表!A1839)</f>
        <v/>
      </c>
      <c r="C1856" s="69" t="str">
        <f t="shared" si="273"/>
        <v/>
      </c>
      <c r="D1856" s="70" t="str">
        <f t="shared" si="274"/>
        <v/>
      </c>
      <c r="E1856" s="70" t="str">
        <f t="shared" si="277"/>
        <v/>
      </c>
      <c r="F1856" s="258" t="str">
        <f>IF(査定表!E1839=0,"",査定表!E1839)</f>
        <v/>
      </c>
      <c r="G1856" s="69" t="str">
        <f t="shared" si="275"/>
        <v/>
      </c>
      <c r="J1856" s="69" t="str">
        <f t="shared" si="276"/>
        <v/>
      </c>
      <c r="L1856" s="96"/>
    </row>
    <row r="1857" spans="2:12" hidden="1" x14ac:dyDescent="0.2">
      <c r="B1857" s="85" t="str">
        <f>+IF(査定表!A1840=0,"",査定表!A1840)</f>
        <v/>
      </c>
      <c r="C1857" s="69" t="str">
        <f t="shared" si="273"/>
        <v/>
      </c>
      <c r="D1857" s="70" t="str">
        <f t="shared" si="274"/>
        <v/>
      </c>
      <c r="E1857" s="70" t="str">
        <f t="shared" si="277"/>
        <v/>
      </c>
      <c r="F1857" s="258" t="str">
        <f>IF(査定表!E1840=0,"",査定表!E1840)</f>
        <v/>
      </c>
      <c r="G1857" s="69" t="str">
        <f t="shared" si="275"/>
        <v/>
      </c>
      <c r="J1857" s="69" t="str">
        <f t="shared" si="276"/>
        <v/>
      </c>
      <c r="L1857" s="96"/>
    </row>
    <row r="1858" spans="2:12" hidden="1" x14ac:dyDescent="0.2">
      <c r="B1858" s="85" t="str">
        <f>+IF(査定表!A1841=0,"",査定表!A1841)</f>
        <v/>
      </c>
      <c r="C1858" s="69" t="str">
        <f t="shared" si="273"/>
        <v/>
      </c>
      <c r="D1858" s="70" t="str">
        <f t="shared" si="274"/>
        <v/>
      </c>
      <c r="E1858" s="70" t="str">
        <f t="shared" si="277"/>
        <v/>
      </c>
      <c r="F1858" s="258" t="str">
        <f>IF(査定表!E1841=0,"",査定表!E1841)</f>
        <v/>
      </c>
      <c r="G1858" s="69" t="str">
        <f t="shared" si="275"/>
        <v/>
      </c>
      <c r="J1858" s="69" t="str">
        <f t="shared" si="276"/>
        <v/>
      </c>
      <c r="L1858" s="96"/>
    </row>
    <row r="1859" spans="2:12" hidden="1" x14ac:dyDescent="0.2">
      <c r="B1859" s="85" t="str">
        <f>+IF(査定表!A1842=0,"",査定表!A1842)</f>
        <v/>
      </c>
      <c r="C1859" s="69" t="str">
        <f t="shared" si="273"/>
        <v/>
      </c>
      <c r="D1859" s="70" t="str">
        <f t="shared" si="274"/>
        <v/>
      </c>
      <c r="E1859" s="70" t="str">
        <f t="shared" si="277"/>
        <v/>
      </c>
      <c r="F1859" s="258" t="str">
        <f>IF(査定表!E1842=0,"",査定表!E1842)</f>
        <v/>
      </c>
      <c r="G1859" s="69" t="str">
        <f t="shared" si="275"/>
        <v/>
      </c>
      <c r="J1859" s="69" t="str">
        <f t="shared" si="276"/>
        <v/>
      </c>
      <c r="L1859" s="96"/>
    </row>
    <row r="1860" spans="2:12" hidden="1" x14ac:dyDescent="0.2">
      <c r="B1860" s="85" t="str">
        <f>+IF(査定表!A1843=0,"",査定表!A1843)</f>
        <v/>
      </c>
      <c r="C1860" s="69" t="str">
        <f t="shared" si="273"/>
        <v/>
      </c>
      <c r="D1860" s="70" t="str">
        <f t="shared" si="274"/>
        <v/>
      </c>
      <c r="E1860" s="70" t="str">
        <f t="shared" si="277"/>
        <v/>
      </c>
      <c r="F1860" s="258" t="str">
        <f>IF(査定表!E1843=0,"",査定表!E1843)</f>
        <v/>
      </c>
      <c r="G1860" s="69" t="str">
        <f t="shared" si="275"/>
        <v/>
      </c>
      <c r="J1860" s="69" t="str">
        <f t="shared" si="276"/>
        <v/>
      </c>
      <c r="L1860" s="96"/>
    </row>
    <row r="1861" spans="2:12" hidden="1" x14ac:dyDescent="0.2">
      <c r="B1861" s="85" t="str">
        <f>+IF(査定表!A1844=0,"",査定表!A1844)</f>
        <v/>
      </c>
      <c r="C1861" s="69" t="str">
        <f t="shared" si="273"/>
        <v/>
      </c>
      <c r="D1861" s="70" t="str">
        <f t="shared" si="274"/>
        <v/>
      </c>
      <c r="E1861" s="70" t="str">
        <f t="shared" si="277"/>
        <v/>
      </c>
      <c r="F1861" s="258" t="str">
        <f>IF(査定表!E1844=0,"",査定表!E1844)</f>
        <v/>
      </c>
      <c r="G1861" s="69" t="str">
        <f t="shared" si="275"/>
        <v/>
      </c>
      <c r="J1861" s="69" t="str">
        <f t="shared" si="276"/>
        <v/>
      </c>
      <c r="L1861" s="96"/>
    </row>
    <row r="1862" spans="2:12" hidden="1" x14ac:dyDescent="0.2">
      <c r="B1862" s="85" t="str">
        <f>+IF(査定表!A1845=0,"",査定表!A1845)</f>
        <v/>
      </c>
      <c r="C1862" s="69" t="str">
        <f t="shared" si="273"/>
        <v/>
      </c>
      <c r="D1862" s="70" t="str">
        <f t="shared" si="274"/>
        <v/>
      </c>
      <c r="E1862" s="70" t="str">
        <f t="shared" si="277"/>
        <v/>
      </c>
      <c r="F1862" s="258" t="str">
        <f>IF(査定表!E1845=0,"",査定表!E1845)</f>
        <v/>
      </c>
      <c r="G1862" s="69" t="str">
        <f t="shared" si="275"/>
        <v/>
      </c>
      <c r="J1862" s="69" t="str">
        <f t="shared" si="276"/>
        <v/>
      </c>
      <c r="L1862" s="96"/>
    </row>
    <row r="1863" spans="2:12" hidden="1" x14ac:dyDescent="0.2">
      <c r="B1863" s="85" t="str">
        <f>+IF(査定表!A1846=0,"",査定表!A1846)</f>
        <v/>
      </c>
      <c r="C1863" s="69" t="str">
        <f t="shared" si="273"/>
        <v/>
      </c>
      <c r="D1863" s="70" t="str">
        <f t="shared" si="274"/>
        <v/>
      </c>
      <c r="E1863" s="70" t="str">
        <f t="shared" si="277"/>
        <v/>
      </c>
      <c r="F1863" s="258" t="str">
        <f>IF(査定表!E1846=0,"",査定表!E1846)</f>
        <v/>
      </c>
      <c r="G1863" s="69" t="str">
        <f t="shared" si="275"/>
        <v/>
      </c>
      <c r="J1863" s="69" t="str">
        <f t="shared" si="276"/>
        <v/>
      </c>
      <c r="L1863" s="96"/>
    </row>
    <row r="1864" spans="2:12" hidden="1" x14ac:dyDescent="0.2">
      <c r="B1864" s="85" t="str">
        <f>+IF(査定表!A1847=0,"",査定表!A1847)</f>
        <v/>
      </c>
      <c r="C1864" s="69" t="str">
        <f t="shared" si="273"/>
        <v/>
      </c>
      <c r="D1864" s="70" t="str">
        <f t="shared" si="274"/>
        <v/>
      </c>
      <c r="E1864" s="70" t="str">
        <f t="shared" si="277"/>
        <v/>
      </c>
      <c r="F1864" s="258" t="str">
        <f>IF(査定表!E1847=0,"",査定表!E1847)</f>
        <v/>
      </c>
      <c r="G1864" s="69" t="str">
        <f t="shared" si="275"/>
        <v/>
      </c>
      <c r="J1864" s="69" t="str">
        <f t="shared" si="276"/>
        <v/>
      </c>
      <c r="L1864" s="96"/>
    </row>
    <row r="1865" spans="2:12" hidden="1" x14ac:dyDescent="0.2">
      <c r="B1865" s="85" t="str">
        <f>+IF(査定表!A1848=0,"",査定表!A1848)</f>
        <v/>
      </c>
      <c r="C1865" s="69" t="str">
        <f t="shared" si="273"/>
        <v/>
      </c>
      <c r="D1865" s="70" t="str">
        <f t="shared" si="274"/>
        <v/>
      </c>
      <c r="E1865" s="70" t="str">
        <f t="shared" si="277"/>
        <v/>
      </c>
      <c r="F1865" s="258" t="str">
        <f>IF(査定表!E1848=0,"",査定表!E1848)</f>
        <v/>
      </c>
      <c r="G1865" s="69" t="str">
        <f t="shared" si="275"/>
        <v/>
      </c>
      <c r="J1865" s="69" t="str">
        <f t="shared" si="276"/>
        <v/>
      </c>
      <c r="L1865" s="96"/>
    </row>
    <row r="1866" spans="2:12" hidden="1" x14ac:dyDescent="0.2">
      <c r="B1866" s="85" t="str">
        <f>+IF(査定表!A1849=0,"",査定表!A1849)</f>
        <v/>
      </c>
      <c r="C1866" s="69" t="str">
        <f t="shared" si="273"/>
        <v/>
      </c>
      <c r="D1866" s="70" t="str">
        <f t="shared" si="274"/>
        <v/>
      </c>
      <c r="E1866" s="70" t="str">
        <f t="shared" si="277"/>
        <v/>
      </c>
      <c r="F1866" s="258" t="str">
        <f>IF(査定表!E1849=0,"",査定表!E1849)</f>
        <v/>
      </c>
      <c r="G1866" s="69" t="str">
        <f t="shared" si="275"/>
        <v/>
      </c>
      <c r="J1866" s="69" t="str">
        <f t="shared" si="276"/>
        <v/>
      </c>
      <c r="L1866" s="96"/>
    </row>
    <row r="1867" spans="2:12" hidden="1" x14ac:dyDescent="0.2">
      <c r="B1867" s="85" t="str">
        <f>+IF(査定表!A1854=0,"",査定表!A1854)</f>
        <v/>
      </c>
      <c r="C1867" s="69" t="str">
        <f t="shared" si="273"/>
        <v/>
      </c>
      <c r="D1867" s="70" t="str">
        <f t="shared" si="274"/>
        <v/>
      </c>
      <c r="E1867" s="70" t="str">
        <f t="shared" si="277"/>
        <v/>
      </c>
      <c r="F1867" s="258" t="str">
        <f>IF(査定表!E1850=0,"",査定表!E1850)</f>
        <v/>
      </c>
      <c r="G1867" s="69" t="str">
        <f t="shared" si="275"/>
        <v/>
      </c>
      <c r="J1867" s="69" t="str">
        <f t="shared" si="276"/>
        <v/>
      </c>
      <c r="L1867" s="96"/>
    </row>
    <row r="1868" spans="2:12" hidden="1" x14ac:dyDescent="0.2">
      <c r="B1868" s="85" t="str">
        <f>+IF(査定表!A1855=0,"",査定表!A1855)</f>
        <v/>
      </c>
      <c r="C1868" s="69" t="str">
        <f t="shared" si="273"/>
        <v/>
      </c>
      <c r="D1868" s="70" t="str">
        <f t="shared" si="274"/>
        <v/>
      </c>
      <c r="E1868" s="70" t="str">
        <f t="shared" si="277"/>
        <v/>
      </c>
      <c r="F1868" s="258" t="str">
        <f>IF(査定表!E1851=0,"",査定表!E1851)</f>
        <v/>
      </c>
      <c r="G1868" s="69" t="str">
        <f t="shared" si="275"/>
        <v/>
      </c>
      <c r="J1868" s="69" t="str">
        <f t="shared" si="276"/>
        <v/>
      </c>
      <c r="L1868" s="96"/>
    </row>
    <row r="1869" spans="2:12" hidden="1" x14ac:dyDescent="0.2">
      <c r="B1869" s="84" t="s">
        <v>85</v>
      </c>
      <c r="C1869" s="69" t="str">
        <f t="shared" si="273"/>
        <v/>
      </c>
      <c r="D1869" s="70" t="str">
        <f t="shared" si="274"/>
        <v/>
      </c>
      <c r="E1869" s="70"/>
      <c r="F1869" s="259">
        <f>SUM(F1833:F1868)</f>
        <v>0</v>
      </c>
      <c r="G1869" s="69"/>
      <c r="J1869" s="69"/>
      <c r="L1869" s="96"/>
    </row>
    <row r="1870" spans="2:12" hidden="1" x14ac:dyDescent="0.2">
      <c r="B1870" s="83" t="s">
        <v>83</v>
      </c>
      <c r="C1870" s="69"/>
      <c r="D1870" s="70" t="str">
        <f t="shared" si="274"/>
        <v>1</v>
      </c>
      <c r="E1870" s="70" t="str">
        <f>IF(F1870="","","式")</f>
        <v>式</v>
      </c>
      <c r="F1870" s="258">
        <f>INT(F1869*入力表!$D$1953)</f>
        <v>0</v>
      </c>
      <c r="G1870" s="69"/>
      <c r="J1870" s="69"/>
      <c r="L1870" s="96"/>
    </row>
    <row r="1871" spans="2:12" hidden="1" x14ac:dyDescent="0.2">
      <c r="B1871" s="83" t="s">
        <v>18</v>
      </c>
      <c r="C1871" s="69" t="str">
        <f t="shared" ref="C1871" si="278">IF(D1871="","","図面・仕様書どおり")</f>
        <v/>
      </c>
      <c r="D1871" s="70" t="str">
        <f t="shared" si="274"/>
        <v/>
      </c>
      <c r="E1871" s="70"/>
      <c r="F1871" s="258">
        <f>+SUM(F1869:F1870)</f>
        <v>0</v>
      </c>
      <c r="G1871" s="69"/>
      <c r="J1871" s="69"/>
      <c r="L1871" s="96"/>
    </row>
    <row r="1872" spans="2:12" hidden="1" x14ac:dyDescent="0.2">
      <c r="B1872" s="83"/>
      <c r="C1872" s="69"/>
      <c r="D1872" s="70"/>
      <c r="E1872" s="70"/>
      <c r="F1872" s="258"/>
      <c r="G1872" s="69"/>
      <c r="J1872" s="69"/>
      <c r="L1872" s="96"/>
    </row>
    <row r="1873" spans="2:12" hidden="1" x14ac:dyDescent="0.2">
      <c r="B1873" s="83"/>
      <c r="C1873" s="69"/>
      <c r="D1873" s="70"/>
      <c r="E1873" s="70"/>
      <c r="F1873" s="258"/>
      <c r="G1873" s="69"/>
      <c r="J1873" s="69"/>
      <c r="L1873" s="96"/>
    </row>
    <row r="1874" spans="2:12" hidden="1" x14ac:dyDescent="0.2">
      <c r="B1874" s="85" t="str">
        <f>+IF(査定表!A1857=0,"",査定表!A1857)</f>
        <v/>
      </c>
      <c r="C1874" s="69" t="str">
        <f t="shared" ref="C1874:C1911" si="279">IF(D1874="","","図面・仕様書どおり")</f>
        <v/>
      </c>
      <c r="D1874" s="70" t="str">
        <f t="shared" ref="D1874:D1913" si="280">IF(E1874="","","1")</f>
        <v/>
      </c>
      <c r="E1874" s="70" t="str">
        <f>IF(F1874="","","式")</f>
        <v/>
      </c>
      <c r="F1874" s="258" t="str">
        <f>IF(査定表!E1857=0,"",査定表!E1857)</f>
        <v/>
      </c>
      <c r="G1874" s="69" t="str">
        <f t="shared" ref="G1874:G1910" si="281">IF(C1874="","","諸経費共")</f>
        <v/>
      </c>
      <c r="J1874" s="69" t="str">
        <f t="shared" ref="J1874:J1910" si="282">IF(F1874="","","諸経費共")</f>
        <v/>
      </c>
      <c r="L1874" s="96"/>
    </row>
    <row r="1875" spans="2:12" hidden="1" x14ac:dyDescent="0.2">
      <c r="B1875" s="85" t="str">
        <f>+IF(査定表!A1858=0,"",査定表!A1858)</f>
        <v/>
      </c>
      <c r="C1875" s="69" t="str">
        <f t="shared" si="279"/>
        <v/>
      </c>
      <c r="D1875" s="70" t="str">
        <f t="shared" si="280"/>
        <v/>
      </c>
      <c r="E1875" s="70" t="str">
        <f t="shared" ref="E1875:E1910" si="283">IF(F1875="","","式")</f>
        <v/>
      </c>
      <c r="F1875" s="258" t="str">
        <f>IF(査定表!E1858=0,"",査定表!E1858)</f>
        <v/>
      </c>
      <c r="G1875" s="69" t="str">
        <f t="shared" si="281"/>
        <v/>
      </c>
      <c r="J1875" s="69" t="str">
        <f t="shared" si="282"/>
        <v/>
      </c>
      <c r="L1875" s="96"/>
    </row>
    <row r="1876" spans="2:12" hidden="1" x14ac:dyDescent="0.2">
      <c r="B1876" s="85" t="str">
        <f>+IF(査定表!A1859=0,"",査定表!A1859)</f>
        <v/>
      </c>
      <c r="C1876" s="69" t="str">
        <f t="shared" si="279"/>
        <v/>
      </c>
      <c r="D1876" s="70" t="str">
        <f t="shared" si="280"/>
        <v/>
      </c>
      <c r="E1876" s="70" t="str">
        <f t="shared" si="283"/>
        <v/>
      </c>
      <c r="F1876" s="258" t="str">
        <f>IF(査定表!E1859=0,"",査定表!E1859)</f>
        <v/>
      </c>
      <c r="G1876" s="69" t="str">
        <f t="shared" si="281"/>
        <v/>
      </c>
      <c r="J1876" s="69" t="str">
        <f t="shared" si="282"/>
        <v/>
      </c>
      <c r="L1876" s="96"/>
    </row>
    <row r="1877" spans="2:12" hidden="1" x14ac:dyDescent="0.2">
      <c r="B1877" s="85" t="str">
        <f>+IF(査定表!A1860=0,"",査定表!A1860)</f>
        <v/>
      </c>
      <c r="C1877" s="69" t="str">
        <f t="shared" si="279"/>
        <v/>
      </c>
      <c r="D1877" s="70" t="str">
        <f t="shared" si="280"/>
        <v/>
      </c>
      <c r="E1877" s="70" t="str">
        <f t="shared" si="283"/>
        <v/>
      </c>
      <c r="F1877" s="258" t="str">
        <f>IF(査定表!E1860=0,"",査定表!E1860)</f>
        <v/>
      </c>
      <c r="G1877" s="69" t="str">
        <f t="shared" si="281"/>
        <v/>
      </c>
      <c r="J1877" s="69" t="str">
        <f t="shared" si="282"/>
        <v/>
      </c>
      <c r="L1877" s="96"/>
    </row>
    <row r="1878" spans="2:12" hidden="1" x14ac:dyDescent="0.2">
      <c r="B1878" s="85" t="str">
        <f>+IF(査定表!A1861=0,"",査定表!A1861)</f>
        <v/>
      </c>
      <c r="C1878" s="69" t="str">
        <f t="shared" si="279"/>
        <v/>
      </c>
      <c r="D1878" s="70" t="str">
        <f t="shared" si="280"/>
        <v/>
      </c>
      <c r="E1878" s="70" t="str">
        <f t="shared" si="283"/>
        <v/>
      </c>
      <c r="F1878" s="258" t="str">
        <f>IF(査定表!E1861=0,"",査定表!E1861)</f>
        <v/>
      </c>
      <c r="G1878" s="69" t="str">
        <f t="shared" si="281"/>
        <v/>
      </c>
      <c r="J1878" s="69" t="str">
        <f t="shared" si="282"/>
        <v/>
      </c>
      <c r="L1878" s="96"/>
    </row>
    <row r="1879" spans="2:12" hidden="1" x14ac:dyDescent="0.2">
      <c r="B1879" s="85" t="str">
        <f>+IF(査定表!A1862=0,"",査定表!A1862)</f>
        <v/>
      </c>
      <c r="C1879" s="69" t="str">
        <f t="shared" si="279"/>
        <v/>
      </c>
      <c r="D1879" s="70" t="str">
        <f t="shared" si="280"/>
        <v/>
      </c>
      <c r="E1879" s="70" t="str">
        <f t="shared" si="283"/>
        <v/>
      </c>
      <c r="F1879" s="258" t="str">
        <f>IF(査定表!E1862=0,"",査定表!E1862)</f>
        <v/>
      </c>
      <c r="G1879" s="69" t="str">
        <f t="shared" si="281"/>
        <v/>
      </c>
      <c r="J1879" s="69" t="str">
        <f t="shared" si="282"/>
        <v/>
      </c>
      <c r="L1879" s="96"/>
    </row>
    <row r="1880" spans="2:12" hidden="1" x14ac:dyDescent="0.2">
      <c r="B1880" s="85" t="str">
        <f>+IF(査定表!A1863=0,"",査定表!A1863)</f>
        <v/>
      </c>
      <c r="C1880" s="69" t="str">
        <f t="shared" si="279"/>
        <v/>
      </c>
      <c r="D1880" s="70" t="str">
        <f t="shared" si="280"/>
        <v/>
      </c>
      <c r="E1880" s="70" t="str">
        <f t="shared" si="283"/>
        <v/>
      </c>
      <c r="F1880" s="258" t="str">
        <f>IF(査定表!E1863=0,"",査定表!E1863)</f>
        <v/>
      </c>
      <c r="G1880" s="69" t="str">
        <f t="shared" si="281"/>
        <v/>
      </c>
      <c r="J1880" s="69" t="str">
        <f t="shared" si="282"/>
        <v/>
      </c>
      <c r="L1880" s="96"/>
    </row>
    <row r="1881" spans="2:12" hidden="1" x14ac:dyDescent="0.2">
      <c r="B1881" s="85" t="str">
        <f>+IF(査定表!A1864=0,"",査定表!A1864)</f>
        <v/>
      </c>
      <c r="C1881" s="69" t="str">
        <f t="shared" si="279"/>
        <v/>
      </c>
      <c r="D1881" s="70" t="str">
        <f t="shared" si="280"/>
        <v/>
      </c>
      <c r="E1881" s="70" t="str">
        <f t="shared" si="283"/>
        <v/>
      </c>
      <c r="F1881" s="258" t="str">
        <f>IF(査定表!E1864=0,"",査定表!E1864)</f>
        <v/>
      </c>
      <c r="G1881" s="69" t="str">
        <f t="shared" si="281"/>
        <v/>
      </c>
      <c r="J1881" s="69" t="str">
        <f t="shared" si="282"/>
        <v/>
      </c>
      <c r="L1881" s="96"/>
    </row>
    <row r="1882" spans="2:12" hidden="1" x14ac:dyDescent="0.2">
      <c r="B1882" s="85" t="str">
        <f>+IF(査定表!A1865=0,"",査定表!A1865)</f>
        <v/>
      </c>
      <c r="C1882" s="69" t="str">
        <f t="shared" si="279"/>
        <v/>
      </c>
      <c r="D1882" s="70" t="str">
        <f t="shared" si="280"/>
        <v/>
      </c>
      <c r="E1882" s="70" t="str">
        <f t="shared" si="283"/>
        <v/>
      </c>
      <c r="F1882" s="258" t="str">
        <f>IF(査定表!E1865=0,"",査定表!E1865)</f>
        <v/>
      </c>
      <c r="G1882" s="69" t="str">
        <f t="shared" si="281"/>
        <v/>
      </c>
      <c r="J1882" s="69" t="str">
        <f t="shared" si="282"/>
        <v/>
      </c>
      <c r="L1882" s="96"/>
    </row>
    <row r="1883" spans="2:12" hidden="1" x14ac:dyDescent="0.2">
      <c r="B1883" s="85" t="str">
        <f>+IF(査定表!A1866=0,"",査定表!A1866)</f>
        <v/>
      </c>
      <c r="C1883" s="69" t="str">
        <f t="shared" si="279"/>
        <v/>
      </c>
      <c r="D1883" s="70" t="str">
        <f t="shared" si="280"/>
        <v/>
      </c>
      <c r="E1883" s="70" t="str">
        <f t="shared" si="283"/>
        <v/>
      </c>
      <c r="F1883" s="258" t="str">
        <f>IF(査定表!E1866=0,"",査定表!E1866)</f>
        <v/>
      </c>
      <c r="G1883" s="69" t="str">
        <f t="shared" si="281"/>
        <v/>
      </c>
      <c r="J1883" s="69" t="str">
        <f t="shared" si="282"/>
        <v/>
      </c>
      <c r="L1883" s="96"/>
    </row>
    <row r="1884" spans="2:12" hidden="1" x14ac:dyDescent="0.2">
      <c r="B1884" s="85" t="str">
        <f>+IF(査定表!A1867=0,"",査定表!A1867)</f>
        <v/>
      </c>
      <c r="C1884" s="69" t="str">
        <f t="shared" si="279"/>
        <v/>
      </c>
      <c r="D1884" s="70" t="str">
        <f t="shared" si="280"/>
        <v/>
      </c>
      <c r="E1884" s="70" t="str">
        <f t="shared" si="283"/>
        <v/>
      </c>
      <c r="F1884" s="258" t="str">
        <f>IF(査定表!E1867=0,"",査定表!E1867)</f>
        <v/>
      </c>
      <c r="G1884" s="69" t="str">
        <f t="shared" si="281"/>
        <v/>
      </c>
      <c r="J1884" s="69" t="str">
        <f t="shared" si="282"/>
        <v/>
      </c>
      <c r="L1884" s="96"/>
    </row>
    <row r="1885" spans="2:12" hidden="1" x14ac:dyDescent="0.2">
      <c r="B1885" s="85" t="str">
        <f>+IF(査定表!A1868=0,"",査定表!A1868)</f>
        <v/>
      </c>
      <c r="C1885" s="69" t="str">
        <f t="shared" si="279"/>
        <v/>
      </c>
      <c r="D1885" s="70" t="str">
        <f t="shared" si="280"/>
        <v/>
      </c>
      <c r="E1885" s="70" t="str">
        <f t="shared" si="283"/>
        <v/>
      </c>
      <c r="F1885" s="258" t="str">
        <f>IF(査定表!E1868=0,"",査定表!E1868)</f>
        <v/>
      </c>
      <c r="G1885" s="69" t="str">
        <f t="shared" si="281"/>
        <v/>
      </c>
      <c r="J1885" s="69" t="str">
        <f t="shared" si="282"/>
        <v/>
      </c>
      <c r="L1885" s="96"/>
    </row>
    <row r="1886" spans="2:12" hidden="1" x14ac:dyDescent="0.2">
      <c r="B1886" s="85" t="str">
        <f>+IF(査定表!A1869=0,"",査定表!A1869)</f>
        <v/>
      </c>
      <c r="C1886" s="69" t="str">
        <f t="shared" si="279"/>
        <v/>
      </c>
      <c r="D1886" s="70" t="str">
        <f t="shared" si="280"/>
        <v/>
      </c>
      <c r="E1886" s="70" t="str">
        <f t="shared" si="283"/>
        <v/>
      </c>
      <c r="F1886" s="258" t="str">
        <f>IF(査定表!E1869=0,"",査定表!E1869)</f>
        <v/>
      </c>
      <c r="G1886" s="69" t="str">
        <f t="shared" si="281"/>
        <v/>
      </c>
      <c r="J1886" s="69" t="str">
        <f t="shared" si="282"/>
        <v/>
      </c>
      <c r="L1886" s="96"/>
    </row>
    <row r="1887" spans="2:12" hidden="1" x14ac:dyDescent="0.2">
      <c r="B1887" s="85" t="str">
        <f>+IF(査定表!A1870=0,"",査定表!A1870)</f>
        <v/>
      </c>
      <c r="C1887" s="69" t="str">
        <f t="shared" si="279"/>
        <v/>
      </c>
      <c r="D1887" s="70" t="str">
        <f t="shared" si="280"/>
        <v/>
      </c>
      <c r="E1887" s="70" t="str">
        <f t="shared" si="283"/>
        <v/>
      </c>
      <c r="F1887" s="258" t="str">
        <f>IF(査定表!E1870=0,"",査定表!E1870)</f>
        <v/>
      </c>
      <c r="G1887" s="69" t="str">
        <f t="shared" si="281"/>
        <v/>
      </c>
      <c r="J1887" s="69" t="str">
        <f t="shared" si="282"/>
        <v/>
      </c>
      <c r="L1887" s="96"/>
    </row>
    <row r="1888" spans="2:12" hidden="1" x14ac:dyDescent="0.2">
      <c r="B1888" s="85" t="str">
        <f>+IF(査定表!A1871=0,"",査定表!A1871)</f>
        <v/>
      </c>
      <c r="C1888" s="69" t="str">
        <f t="shared" si="279"/>
        <v/>
      </c>
      <c r="D1888" s="70" t="str">
        <f t="shared" si="280"/>
        <v/>
      </c>
      <c r="E1888" s="70" t="str">
        <f t="shared" si="283"/>
        <v/>
      </c>
      <c r="F1888" s="258" t="str">
        <f>IF(査定表!E1871=0,"",査定表!E1871)</f>
        <v/>
      </c>
      <c r="G1888" s="69" t="str">
        <f t="shared" si="281"/>
        <v/>
      </c>
      <c r="J1888" s="69" t="str">
        <f t="shared" si="282"/>
        <v/>
      </c>
      <c r="L1888" s="96"/>
    </row>
    <row r="1889" spans="2:12" hidden="1" x14ac:dyDescent="0.2">
      <c r="B1889" s="85" t="str">
        <f>+IF(査定表!A1872=0,"",査定表!A1872)</f>
        <v/>
      </c>
      <c r="C1889" s="69" t="str">
        <f t="shared" si="279"/>
        <v/>
      </c>
      <c r="D1889" s="70" t="str">
        <f t="shared" si="280"/>
        <v/>
      </c>
      <c r="E1889" s="70" t="str">
        <f t="shared" si="283"/>
        <v/>
      </c>
      <c r="F1889" s="258" t="str">
        <f>IF(査定表!E1872=0,"",査定表!E1872)</f>
        <v/>
      </c>
      <c r="G1889" s="69" t="str">
        <f t="shared" si="281"/>
        <v/>
      </c>
      <c r="J1889" s="69" t="str">
        <f t="shared" si="282"/>
        <v/>
      </c>
      <c r="L1889" s="96"/>
    </row>
    <row r="1890" spans="2:12" hidden="1" x14ac:dyDescent="0.2">
      <c r="B1890" s="85" t="str">
        <f>+IF(査定表!A1873=0,"",査定表!A1873)</f>
        <v/>
      </c>
      <c r="C1890" s="69" t="str">
        <f t="shared" si="279"/>
        <v/>
      </c>
      <c r="D1890" s="70" t="str">
        <f t="shared" si="280"/>
        <v/>
      </c>
      <c r="E1890" s="70" t="str">
        <f t="shared" si="283"/>
        <v/>
      </c>
      <c r="F1890" s="258" t="str">
        <f>IF(査定表!E1873=0,"",査定表!E1873)</f>
        <v/>
      </c>
      <c r="G1890" s="69" t="str">
        <f t="shared" si="281"/>
        <v/>
      </c>
      <c r="J1890" s="69" t="str">
        <f t="shared" si="282"/>
        <v/>
      </c>
      <c r="L1890" s="96"/>
    </row>
    <row r="1891" spans="2:12" hidden="1" x14ac:dyDescent="0.2">
      <c r="B1891" s="85" t="str">
        <f>+IF(査定表!A1874=0,"",査定表!A1874)</f>
        <v/>
      </c>
      <c r="C1891" s="69" t="str">
        <f t="shared" si="279"/>
        <v/>
      </c>
      <c r="D1891" s="70" t="str">
        <f t="shared" si="280"/>
        <v/>
      </c>
      <c r="E1891" s="70" t="str">
        <f t="shared" si="283"/>
        <v/>
      </c>
      <c r="F1891" s="258" t="str">
        <f>IF(査定表!E1874=0,"",査定表!E1874)</f>
        <v/>
      </c>
      <c r="G1891" s="69" t="str">
        <f t="shared" si="281"/>
        <v/>
      </c>
      <c r="J1891" s="69" t="str">
        <f t="shared" si="282"/>
        <v/>
      </c>
      <c r="L1891" s="96"/>
    </row>
    <row r="1892" spans="2:12" hidden="1" x14ac:dyDescent="0.2">
      <c r="B1892" s="85" t="str">
        <f>+IF(査定表!A1875=0,"",査定表!A1875)</f>
        <v/>
      </c>
      <c r="C1892" s="69" t="str">
        <f t="shared" si="279"/>
        <v/>
      </c>
      <c r="D1892" s="70" t="str">
        <f t="shared" si="280"/>
        <v/>
      </c>
      <c r="E1892" s="70" t="str">
        <f t="shared" si="283"/>
        <v/>
      </c>
      <c r="F1892" s="258" t="str">
        <f>IF(査定表!E1875=0,"",査定表!E1875)</f>
        <v/>
      </c>
      <c r="G1892" s="69" t="str">
        <f t="shared" si="281"/>
        <v/>
      </c>
      <c r="J1892" s="69" t="str">
        <f t="shared" si="282"/>
        <v/>
      </c>
      <c r="L1892" s="96"/>
    </row>
    <row r="1893" spans="2:12" hidden="1" x14ac:dyDescent="0.2">
      <c r="B1893" s="85" t="str">
        <f>+IF(査定表!A1876=0,"",査定表!A1876)</f>
        <v/>
      </c>
      <c r="C1893" s="69" t="str">
        <f t="shared" si="279"/>
        <v/>
      </c>
      <c r="D1893" s="70" t="str">
        <f t="shared" si="280"/>
        <v/>
      </c>
      <c r="E1893" s="70" t="str">
        <f t="shared" si="283"/>
        <v/>
      </c>
      <c r="F1893" s="258" t="str">
        <f>IF(査定表!E1876=0,"",査定表!E1876)</f>
        <v/>
      </c>
      <c r="G1893" s="69" t="str">
        <f t="shared" si="281"/>
        <v/>
      </c>
      <c r="J1893" s="69" t="str">
        <f t="shared" si="282"/>
        <v/>
      </c>
      <c r="L1893" s="96"/>
    </row>
    <row r="1894" spans="2:12" hidden="1" x14ac:dyDescent="0.2">
      <c r="B1894" s="85" t="str">
        <f>+IF(査定表!A1877=0,"",査定表!A1877)</f>
        <v/>
      </c>
      <c r="C1894" s="69" t="str">
        <f t="shared" si="279"/>
        <v/>
      </c>
      <c r="D1894" s="70" t="str">
        <f t="shared" si="280"/>
        <v/>
      </c>
      <c r="E1894" s="70" t="str">
        <f t="shared" si="283"/>
        <v/>
      </c>
      <c r="F1894" s="258" t="str">
        <f>IF(査定表!E1877=0,"",査定表!E1877)</f>
        <v/>
      </c>
      <c r="G1894" s="69" t="str">
        <f t="shared" si="281"/>
        <v/>
      </c>
      <c r="J1894" s="69" t="str">
        <f t="shared" si="282"/>
        <v/>
      </c>
      <c r="L1894" s="96"/>
    </row>
    <row r="1895" spans="2:12" hidden="1" x14ac:dyDescent="0.2">
      <c r="B1895" s="85" t="str">
        <f>+IF(査定表!A1878=0,"",査定表!A1878)</f>
        <v/>
      </c>
      <c r="C1895" s="69" t="str">
        <f t="shared" si="279"/>
        <v/>
      </c>
      <c r="D1895" s="70" t="str">
        <f t="shared" si="280"/>
        <v/>
      </c>
      <c r="E1895" s="70" t="str">
        <f t="shared" si="283"/>
        <v/>
      </c>
      <c r="F1895" s="258" t="str">
        <f>IF(査定表!E1878=0,"",査定表!E1878)</f>
        <v/>
      </c>
      <c r="G1895" s="69" t="str">
        <f t="shared" si="281"/>
        <v/>
      </c>
      <c r="J1895" s="69" t="str">
        <f t="shared" si="282"/>
        <v/>
      </c>
      <c r="L1895" s="96"/>
    </row>
    <row r="1896" spans="2:12" hidden="1" x14ac:dyDescent="0.2">
      <c r="B1896" s="85" t="str">
        <f>+IF(査定表!A1879=0,"",査定表!A1879)</f>
        <v/>
      </c>
      <c r="C1896" s="69" t="str">
        <f t="shared" si="279"/>
        <v/>
      </c>
      <c r="D1896" s="70" t="str">
        <f t="shared" si="280"/>
        <v/>
      </c>
      <c r="E1896" s="70" t="str">
        <f t="shared" si="283"/>
        <v/>
      </c>
      <c r="F1896" s="258" t="str">
        <f>IF(査定表!E1879=0,"",査定表!E1879)</f>
        <v/>
      </c>
      <c r="G1896" s="69" t="str">
        <f t="shared" si="281"/>
        <v/>
      </c>
      <c r="J1896" s="69" t="str">
        <f t="shared" si="282"/>
        <v/>
      </c>
      <c r="L1896" s="96"/>
    </row>
    <row r="1897" spans="2:12" hidden="1" x14ac:dyDescent="0.2">
      <c r="B1897" s="85" t="str">
        <f>+IF(査定表!A1880=0,"",査定表!A1880)</f>
        <v/>
      </c>
      <c r="C1897" s="69" t="str">
        <f t="shared" si="279"/>
        <v/>
      </c>
      <c r="D1897" s="70" t="str">
        <f t="shared" si="280"/>
        <v/>
      </c>
      <c r="E1897" s="70" t="str">
        <f t="shared" si="283"/>
        <v/>
      </c>
      <c r="F1897" s="258" t="str">
        <f>IF(査定表!E1880=0,"",査定表!E1880)</f>
        <v/>
      </c>
      <c r="G1897" s="69" t="str">
        <f t="shared" si="281"/>
        <v/>
      </c>
      <c r="J1897" s="69" t="str">
        <f t="shared" si="282"/>
        <v/>
      </c>
      <c r="L1897" s="96"/>
    </row>
    <row r="1898" spans="2:12" hidden="1" x14ac:dyDescent="0.2">
      <c r="B1898" s="85" t="str">
        <f>+IF(査定表!A1881=0,"",査定表!A1881)</f>
        <v/>
      </c>
      <c r="C1898" s="69" t="str">
        <f t="shared" si="279"/>
        <v/>
      </c>
      <c r="D1898" s="70" t="str">
        <f t="shared" si="280"/>
        <v/>
      </c>
      <c r="E1898" s="70" t="str">
        <f t="shared" si="283"/>
        <v/>
      </c>
      <c r="F1898" s="258" t="str">
        <f>IF(査定表!E1881=0,"",査定表!E1881)</f>
        <v/>
      </c>
      <c r="G1898" s="69" t="str">
        <f t="shared" si="281"/>
        <v/>
      </c>
      <c r="J1898" s="69" t="str">
        <f t="shared" si="282"/>
        <v/>
      </c>
      <c r="L1898" s="96"/>
    </row>
    <row r="1899" spans="2:12" hidden="1" x14ac:dyDescent="0.2">
      <c r="B1899" s="85" t="str">
        <f>+IF(査定表!A1882=0,"",査定表!A1882)</f>
        <v/>
      </c>
      <c r="C1899" s="69" t="str">
        <f t="shared" si="279"/>
        <v/>
      </c>
      <c r="D1899" s="70" t="str">
        <f t="shared" si="280"/>
        <v/>
      </c>
      <c r="E1899" s="70" t="str">
        <f t="shared" si="283"/>
        <v/>
      </c>
      <c r="F1899" s="258" t="str">
        <f>IF(査定表!E1882=0,"",査定表!E1882)</f>
        <v/>
      </c>
      <c r="G1899" s="69" t="str">
        <f t="shared" si="281"/>
        <v/>
      </c>
      <c r="J1899" s="69" t="str">
        <f t="shared" si="282"/>
        <v/>
      </c>
      <c r="L1899" s="96"/>
    </row>
    <row r="1900" spans="2:12" hidden="1" x14ac:dyDescent="0.2">
      <c r="B1900" s="85" t="str">
        <f>+IF(査定表!A1883=0,"",査定表!A1883)</f>
        <v/>
      </c>
      <c r="C1900" s="69" t="str">
        <f t="shared" si="279"/>
        <v/>
      </c>
      <c r="D1900" s="70" t="str">
        <f t="shared" si="280"/>
        <v/>
      </c>
      <c r="E1900" s="70" t="str">
        <f t="shared" si="283"/>
        <v/>
      </c>
      <c r="F1900" s="258" t="str">
        <f>IF(査定表!E1883=0,"",査定表!E1883)</f>
        <v/>
      </c>
      <c r="G1900" s="69" t="str">
        <f t="shared" si="281"/>
        <v/>
      </c>
      <c r="J1900" s="69" t="str">
        <f t="shared" si="282"/>
        <v/>
      </c>
      <c r="L1900" s="96"/>
    </row>
    <row r="1901" spans="2:12" hidden="1" x14ac:dyDescent="0.2">
      <c r="B1901" s="85" t="str">
        <f>+IF(査定表!A1884=0,"",査定表!A1884)</f>
        <v/>
      </c>
      <c r="C1901" s="69" t="str">
        <f t="shared" si="279"/>
        <v/>
      </c>
      <c r="D1901" s="70" t="str">
        <f t="shared" si="280"/>
        <v/>
      </c>
      <c r="E1901" s="70" t="str">
        <f t="shared" si="283"/>
        <v/>
      </c>
      <c r="F1901" s="258" t="str">
        <f>IF(査定表!E1884=0,"",査定表!E1884)</f>
        <v/>
      </c>
      <c r="G1901" s="69" t="str">
        <f t="shared" si="281"/>
        <v/>
      </c>
      <c r="J1901" s="69" t="str">
        <f t="shared" si="282"/>
        <v/>
      </c>
      <c r="L1901" s="96"/>
    </row>
    <row r="1902" spans="2:12" hidden="1" x14ac:dyDescent="0.2">
      <c r="B1902" s="85" t="str">
        <f>+IF(査定表!A1885=0,"",査定表!A1885)</f>
        <v/>
      </c>
      <c r="C1902" s="69" t="str">
        <f t="shared" si="279"/>
        <v/>
      </c>
      <c r="D1902" s="70" t="str">
        <f t="shared" si="280"/>
        <v/>
      </c>
      <c r="E1902" s="70" t="str">
        <f t="shared" si="283"/>
        <v/>
      </c>
      <c r="F1902" s="258" t="str">
        <f>IF(査定表!E1885=0,"",査定表!E1885)</f>
        <v/>
      </c>
      <c r="G1902" s="69" t="str">
        <f t="shared" si="281"/>
        <v/>
      </c>
      <c r="J1902" s="69" t="str">
        <f t="shared" si="282"/>
        <v/>
      </c>
      <c r="L1902" s="96"/>
    </row>
    <row r="1903" spans="2:12" hidden="1" x14ac:dyDescent="0.2">
      <c r="B1903" s="85" t="str">
        <f>+IF(査定表!A1886=0,"",査定表!A1886)</f>
        <v/>
      </c>
      <c r="C1903" s="69" t="str">
        <f t="shared" si="279"/>
        <v/>
      </c>
      <c r="D1903" s="70" t="str">
        <f t="shared" si="280"/>
        <v/>
      </c>
      <c r="E1903" s="70" t="str">
        <f t="shared" si="283"/>
        <v/>
      </c>
      <c r="F1903" s="258" t="str">
        <f>IF(査定表!E1886=0,"",査定表!E1886)</f>
        <v/>
      </c>
      <c r="G1903" s="69" t="str">
        <f t="shared" si="281"/>
        <v/>
      </c>
      <c r="J1903" s="69" t="str">
        <f t="shared" si="282"/>
        <v/>
      </c>
      <c r="L1903" s="96"/>
    </row>
    <row r="1904" spans="2:12" hidden="1" x14ac:dyDescent="0.2">
      <c r="B1904" s="85" t="str">
        <f>+IF(査定表!A1887=0,"",査定表!A1887)</f>
        <v/>
      </c>
      <c r="C1904" s="69" t="str">
        <f t="shared" si="279"/>
        <v/>
      </c>
      <c r="D1904" s="70" t="str">
        <f t="shared" si="280"/>
        <v/>
      </c>
      <c r="E1904" s="70" t="str">
        <f t="shared" si="283"/>
        <v/>
      </c>
      <c r="F1904" s="258" t="str">
        <f>IF(査定表!E1887=0,"",査定表!E1887)</f>
        <v/>
      </c>
      <c r="G1904" s="69" t="str">
        <f t="shared" si="281"/>
        <v/>
      </c>
      <c r="J1904" s="69" t="str">
        <f t="shared" si="282"/>
        <v/>
      </c>
      <c r="L1904" s="96"/>
    </row>
    <row r="1905" spans="2:12" hidden="1" x14ac:dyDescent="0.2">
      <c r="B1905" s="85" t="str">
        <f>+IF(査定表!A1888=0,"",査定表!A1888)</f>
        <v/>
      </c>
      <c r="C1905" s="69" t="str">
        <f t="shared" si="279"/>
        <v/>
      </c>
      <c r="D1905" s="70" t="str">
        <f t="shared" si="280"/>
        <v/>
      </c>
      <c r="E1905" s="70" t="str">
        <f t="shared" si="283"/>
        <v/>
      </c>
      <c r="F1905" s="258" t="str">
        <f>IF(査定表!E1888=0,"",査定表!E1888)</f>
        <v/>
      </c>
      <c r="G1905" s="69" t="str">
        <f t="shared" si="281"/>
        <v/>
      </c>
      <c r="J1905" s="69" t="str">
        <f t="shared" si="282"/>
        <v/>
      </c>
      <c r="L1905" s="96"/>
    </row>
    <row r="1906" spans="2:12" hidden="1" x14ac:dyDescent="0.2">
      <c r="B1906" s="85" t="str">
        <f>+IF(査定表!A1889=0,"",査定表!A1889)</f>
        <v/>
      </c>
      <c r="C1906" s="69" t="str">
        <f t="shared" si="279"/>
        <v/>
      </c>
      <c r="D1906" s="70" t="str">
        <f t="shared" si="280"/>
        <v/>
      </c>
      <c r="E1906" s="70" t="str">
        <f t="shared" si="283"/>
        <v/>
      </c>
      <c r="F1906" s="258" t="str">
        <f>IF(査定表!E1889=0,"",査定表!E1889)</f>
        <v/>
      </c>
      <c r="G1906" s="69" t="str">
        <f t="shared" si="281"/>
        <v/>
      </c>
      <c r="J1906" s="69" t="str">
        <f t="shared" si="282"/>
        <v/>
      </c>
      <c r="L1906" s="96"/>
    </row>
    <row r="1907" spans="2:12" hidden="1" x14ac:dyDescent="0.2">
      <c r="B1907" s="85" t="str">
        <f>+IF(査定表!A1890=0,"",査定表!A1890)</f>
        <v/>
      </c>
      <c r="C1907" s="69" t="str">
        <f t="shared" si="279"/>
        <v/>
      </c>
      <c r="D1907" s="70" t="str">
        <f t="shared" si="280"/>
        <v/>
      </c>
      <c r="E1907" s="70" t="str">
        <f t="shared" si="283"/>
        <v/>
      </c>
      <c r="F1907" s="258" t="str">
        <f>IF(査定表!E1890=0,"",査定表!E1890)</f>
        <v/>
      </c>
      <c r="G1907" s="69" t="str">
        <f t="shared" si="281"/>
        <v/>
      </c>
      <c r="J1907" s="69" t="str">
        <f t="shared" si="282"/>
        <v/>
      </c>
      <c r="L1907" s="96"/>
    </row>
    <row r="1908" spans="2:12" hidden="1" x14ac:dyDescent="0.2">
      <c r="B1908" s="85" t="str">
        <f>+IF(査定表!A1891=0,"",査定表!A1891)</f>
        <v/>
      </c>
      <c r="C1908" s="69" t="str">
        <f t="shared" si="279"/>
        <v/>
      </c>
      <c r="D1908" s="70" t="str">
        <f t="shared" si="280"/>
        <v/>
      </c>
      <c r="E1908" s="70" t="str">
        <f t="shared" si="283"/>
        <v/>
      </c>
      <c r="F1908" s="258" t="str">
        <f>IF(査定表!E1891=0,"",査定表!E1891)</f>
        <v/>
      </c>
      <c r="G1908" s="69" t="str">
        <f t="shared" si="281"/>
        <v/>
      </c>
      <c r="J1908" s="69" t="str">
        <f t="shared" si="282"/>
        <v/>
      </c>
      <c r="L1908" s="96"/>
    </row>
    <row r="1909" spans="2:12" hidden="1" x14ac:dyDescent="0.2">
      <c r="B1909" s="85" t="str">
        <f>+IF(査定表!A1896=0,"",査定表!A1896)</f>
        <v/>
      </c>
      <c r="C1909" s="69" t="str">
        <f t="shared" si="279"/>
        <v/>
      </c>
      <c r="D1909" s="70" t="str">
        <f t="shared" si="280"/>
        <v/>
      </c>
      <c r="E1909" s="70" t="str">
        <f t="shared" si="283"/>
        <v/>
      </c>
      <c r="F1909" s="258" t="str">
        <f>IF(査定表!E1892=0,"",査定表!E1892)</f>
        <v/>
      </c>
      <c r="G1909" s="69" t="str">
        <f t="shared" si="281"/>
        <v/>
      </c>
      <c r="J1909" s="69" t="str">
        <f t="shared" si="282"/>
        <v/>
      </c>
      <c r="L1909" s="96"/>
    </row>
    <row r="1910" spans="2:12" hidden="1" x14ac:dyDescent="0.2">
      <c r="B1910" s="85" t="str">
        <f>+IF(査定表!A1897=0,"",査定表!A1897)</f>
        <v/>
      </c>
      <c r="C1910" s="69" t="str">
        <f t="shared" si="279"/>
        <v/>
      </c>
      <c r="D1910" s="70" t="str">
        <f t="shared" si="280"/>
        <v/>
      </c>
      <c r="E1910" s="70" t="str">
        <f t="shared" si="283"/>
        <v/>
      </c>
      <c r="F1910" s="258" t="str">
        <f>IF(査定表!E1893=0,"",査定表!E1893)</f>
        <v/>
      </c>
      <c r="G1910" s="69" t="str">
        <f t="shared" si="281"/>
        <v/>
      </c>
      <c r="J1910" s="69" t="str">
        <f t="shared" si="282"/>
        <v/>
      </c>
      <c r="L1910" s="96"/>
    </row>
    <row r="1911" spans="2:12" hidden="1" x14ac:dyDescent="0.2">
      <c r="B1911" s="84" t="s">
        <v>85</v>
      </c>
      <c r="C1911" s="69" t="str">
        <f t="shared" si="279"/>
        <v/>
      </c>
      <c r="D1911" s="70" t="str">
        <f t="shared" si="280"/>
        <v/>
      </c>
      <c r="E1911" s="70"/>
      <c r="F1911" s="259">
        <f>SUM(F1875:F1910)</f>
        <v>0</v>
      </c>
      <c r="G1911" s="69"/>
      <c r="J1911" s="69"/>
      <c r="L1911" s="96"/>
    </row>
    <row r="1912" spans="2:12" hidden="1" x14ac:dyDescent="0.2">
      <c r="B1912" s="83" t="s">
        <v>83</v>
      </c>
      <c r="C1912" s="69"/>
      <c r="D1912" s="70" t="str">
        <f t="shared" si="280"/>
        <v>1</v>
      </c>
      <c r="E1912" s="70" t="str">
        <f>IF(F1912="","","式")</f>
        <v>式</v>
      </c>
      <c r="F1912" s="258">
        <f>INT(F1911*入力表!$D$1953)</f>
        <v>0</v>
      </c>
      <c r="G1912" s="69"/>
      <c r="J1912" s="69"/>
      <c r="L1912" s="96"/>
    </row>
    <row r="1913" spans="2:12" hidden="1" x14ac:dyDescent="0.2">
      <c r="B1913" s="83" t="s">
        <v>18</v>
      </c>
      <c r="C1913" s="69" t="str">
        <f t="shared" ref="C1913" si="284">IF(D1913="","","図面・仕様書どおり")</f>
        <v/>
      </c>
      <c r="D1913" s="70" t="str">
        <f t="shared" si="280"/>
        <v/>
      </c>
      <c r="E1913" s="70"/>
      <c r="F1913" s="258">
        <f>+SUM(F1911:F1912)</f>
        <v>0</v>
      </c>
      <c r="G1913" s="69"/>
      <c r="J1913" s="69"/>
      <c r="L1913" s="96"/>
    </row>
    <row r="1914" spans="2:12" hidden="1" x14ac:dyDescent="0.2">
      <c r="B1914" s="83"/>
      <c r="C1914" s="69"/>
      <c r="D1914" s="70"/>
      <c r="E1914" s="70"/>
      <c r="F1914" s="258"/>
      <c r="G1914" s="69"/>
      <c r="J1914" s="69"/>
      <c r="L1914" s="96"/>
    </row>
    <row r="1915" spans="2:12" hidden="1" x14ac:dyDescent="0.2">
      <c r="B1915" s="83"/>
      <c r="C1915" s="69"/>
      <c r="D1915" s="70"/>
      <c r="E1915" s="70"/>
      <c r="F1915" s="258"/>
      <c r="G1915" s="69"/>
      <c r="J1915" s="69"/>
      <c r="L1915" s="96"/>
    </row>
    <row r="1916" spans="2:12" hidden="1" x14ac:dyDescent="0.2">
      <c r="B1916" s="85" t="str">
        <f>+IF(査定表!A1899=0,"",査定表!A1899)</f>
        <v/>
      </c>
      <c r="C1916" s="69" t="str">
        <f t="shared" ref="C1916:C1953" si="285">IF(D1916="","","図面・仕様書どおり")</f>
        <v/>
      </c>
      <c r="D1916" s="70" t="str">
        <f t="shared" ref="D1916:D1955" si="286">IF(E1916="","","1")</f>
        <v/>
      </c>
      <c r="E1916" s="70" t="str">
        <f>IF(F1916="","","式")</f>
        <v/>
      </c>
      <c r="F1916" s="258" t="str">
        <f>IF(査定表!E1899=0,"",査定表!E1899)</f>
        <v/>
      </c>
      <c r="G1916" s="69" t="str">
        <f t="shared" ref="G1916:G1952" si="287">IF(C1916="","","諸経費共")</f>
        <v/>
      </c>
      <c r="J1916" s="69" t="str">
        <f t="shared" ref="J1916:J1952" si="288">IF(F1916="","","諸経費共")</f>
        <v/>
      </c>
      <c r="L1916" s="96"/>
    </row>
    <row r="1917" spans="2:12" hidden="1" x14ac:dyDescent="0.2">
      <c r="B1917" s="85" t="str">
        <f>+IF(査定表!A1900=0,"",査定表!A1900)</f>
        <v/>
      </c>
      <c r="C1917" s="69" t="str">
        <f t="shared" si="285"/>
        <v/>
      </c>
      <c r="D1917" s="70" t="str">
        <f t="shared" si="286"/>
        <v/>
      </c>
      <c r="E1917" s="70" t="str">
        <f t="shared" ref="E1917:E1952" si="289">IF(F1917="","","式")</f>
        <v/>
      </c>
      <c r="F1917" s="258" t="str">
        <f>IF(査定表!E1900=0,"",査定表!E1900)</f>
        <v/>
      </c>
      <c r="G1917" s="69" t="str">
        <f t="shared" si="287"/>
        <v/>
      </c>
      <c r="J1917" s="69" t="str">
        <f t="shared" si="288"/>
        <v/>
      </c>
      <c r="L1917" s="96"/>
    </row>
    <row r="1918" spans="2:12" hidden="1" x14ac:dyDescent="0.2">
      <c r="B1918" s="85" t="str">
        <f>+IF(査定表!A1901=0,"",査定表!A1901)</f>
        <v/>
      </c>
      <c r="C1918" s="69" t="str">
        <f t="shared" si="285"/>
        <v/>
      </c>
      <c r="D1918" s="70" t="str">
        <f t="shared" si="286"/>
        <v/>
      </c>
      <c r="E1918" s="70" t="str">
        <f t="shared" si="289"/>
        <v/>
      </c>
      <c r="F1918" s="258" t="str">
        <f>IF(査定表!E1901=0,"",査定表!E1901)</f>
        <v/>
      </c>
      <c r="G1918" s="69" t="str">
        <f t="shared" si="287"/>
        <v/>
      </c>
      <c r="J1918" s="69" t="str">
        <f t="shared" si="288"/>
        <v/>
      </c>
      <c r="L1918" s="96"/>
    </row>
    <row r="1919" spans="2:12" hidden="1" x14ac:dyDescent="0.2">
      <c r="B1919" s="85" t="str">
        <f>+IF(査定表!A1902=0,"",査定表!A1902)</f>
        <v/>
      </c>
      <c r="C1919" s="69" t="str">
        <f t="shared" si="285"/>
        <v/>
      </c>
      <c r="D1919" s="70" t="str">
        <f t="shared" si="286"/>
        <v/>
      </c>
      <c r="E1919" s="70" t="str">
        <f t="shared" si="289"/>
        <v/>
      </c>
      <c r="F1919" s="258" t="str">
        <f>IF(査定表!E1902=0,"",査定表!E1902)</f>
        <v/>
      </c>
      <c r="G1919" s="69" t="str">
        <f t="shared" si="287"/>
        <v/>
      </c>
      <c r="J1919" s="69" t="str">
        <f t="shared" si="288"/>
        <v/>
      </c>
      <c r="L1919" s="96"/>
    </row>
    <row r="1920" spans="2:12" hidden="1" x14ac:dyDescent="0.2">
      <c r="B1920" s="85" t="str">
        <f>+IF(査定表!A1903=0,"",査定表!A1903)</f>
        <v/>
      </c>
      <c r="C1920" s="69" t="str">
        <f t="shared" si="285"/>
        <v/>
      </c>
      <c r="D1920" s="70" t="str">
        <f t="shared" si="286"/>
        <v/>
      </c>
      <c r="E1920" s="70" t="str">
        <f t="shared" si="289"/>
        <v/>
      </c>
      <c r="F1920" s="258" t="str">
        <f>IF(査定表!E1903=0,"",査定表!E1903)</f>
        <v/>
      </c>
      <c r="G1920" s="69" t="str">
        <f t="shared" si="287"/>
        <v/>
      </c>
      <c r="J1920" s="69" t="str">
        <f t="shared" si="288"/>
        <v/>
      </c>
      <c r="L1920" s="96"/>
    </row>
    <row r="1921" spans="2:12" hidden="1" x14ac:dyDescent="0.2">
      <c r="B1921" s="85" t="str">
        <f>+IF(査定表!A1904=0,"",査定表!A1904)</f>
        <v/>
      </c>
      <c r="C1921" s="69" t="str">
        <f t="shared" si="285"/>
        <v/>
      </c>
      <c r="D1921" s="70" t="str">
        <f t="shared" si="286"/>
        <v/>
      </c>
      <c r="E1921" s="70" t="str">
        <f t="shared" si="289"/>
        <v/>
      </c>
      <c r="F1921" s="258" t="str">
        <f>IF(査定表!E1904=0,"",査定表!E1904)</f>
        <v/>
      </c>
      <c r="G1921" s="69" t="str">
        <f t="shared" si="287"/>
        <v/>
      </c>
      <c r="J1921" s="69" t="str">
        <f t="shared" si="288"/>
        <v/>
      </c>
      <c r="L1921" s="96"/>
    </row>
    <row r="1922" spans="2:12" hidden="1" x14ac:dyDescent="0.2">
      <c r="B1922" s="85" t="str">
        <f>+IF(査定表!A1905=0,"",査定表!A1905)</f>
        <v/>
      </c>
      <c r="C1922" s="69" t="str">
        <f t="shared" si="285"/>
        <v/>
      </c>
      <c r="D1922" s="70" t="str">
        <f t="shared" si="286"/>
        <v/>
      </c>
      <c r="E1922" s="70" t="str">
        <f t="shared" si="289"/>
        <v/>
      </c>
      <c r="F1922" s="258" t="str">
        <f>IF(査定表!E1905=0,"",査定表!E1905)</f>
        <v/>
      </c>
      <c r="G1922" s="69" t="str">
        <f t="shared" si="287"/>
        <v/>
      </c>
      <c r="J1922" s="69" t="str">
        <f t="shared" si="288"/>
        <v/>
      </c>
      <c r="L1922" s="96"/>
    </row>
    <row r="1923" spans="2:12" hidden="1" x14ac:dyDescent="0.2">
      <c r="B1923" s="85" t="str">
        <f>+IF(査定表!A1906=0,"",査定表!A1906)</f>
        <v/>
      </c>
      <c r="C1923" s="69" t="str">
        <f t="shared" si="285"/>
        <v/>
      </c>
      <c r="D1923" s="70" t="str">
        <f t="shared" si="286"/>
        <v/>
      </c>
      <c r="E1923" s="70" t="str">
        <f t="shared" si="289"/>
        <v/>
      </c>
      <c r="F1923" s="258" t="str">
        <f>IF(査定表!E1906=0,"",査定表!E1906)</f>
        <v/>
      </c>
      <c r="G1923" s="69" t="str">
        <f t="shared" si="287"/>
        <v/>
      </c>
      <c r="J1923" s="69" t="str">
        <f t="shared" si="288"/>
        <v/>
      </c>
      <c r="L1923" s="96"/>
    </row>
    <row r="1924" spans="2:12" hidden="1" x14ac:dyDescent="0.2">
      <c r="B1924" s="85" t="str">
        <f>+IF(査定表!A1907=0,"",査定表!A1907)</f>
        <v/>
      </c>
      <c r="C1924" s="69" t="str">
        <f t="shared" si="285"/>
        <v/>
      </c>
      <c r="D1924" s="70" t="str">
        <f t="shared" si="286"/>
        <v/>
      </c>
      <c r="E1924" s="70" t="str">
        <f t="shared" si="289"/>
        <v/>
      </c>
      <c r="F1924" s="258" t="str">
        <f>IF(査定表!E1907=0,"",査定表!E1907)</f>
        <v/>
      </c>
      <c r="G1924" s="69" t="str">
        <f t="shared" si="287"/>
        <v/>
      </c>
      <c r="J1924" s="69" t="str">
        <f t="shared" si="288"/>
        <v/>
      </c>
      <c r="L1924" s="96"/>
    </row>
    <row r="1925" spans="2:12" hidden="1" x14ac:dyDescent="0.2">
      <c r="B1925" s="85" t="str">
        <f>+IF(査定表!A1908=0,"",査定表!A1908)</f>
        <v/>
      </c>
      <c r="C1925" s="69" t="str">
        <f t="shared" si="285"/>
        <v/>
      </c>
      <c r="D1925" s="70" t="str">
        <f t="shared" si="286"/>
        <v/>
      </c>
      <c r="E1925" s="70" t="str">
        <f t="shared" si="289"/>
        <v/>
      </c>
      <c r="F1925" s="258" t="str">
        <f>IF(査定表!E1908=0,"",査定表!E1908)</f>
        <v/>
      </c>
      <c r="G1925" s="69" t="str">
        <f t="shared" si="287"/>
        <v/>
      </c>
      <c r="J1925" s="69" t="str">
        <f t="shared" si="288"/>
        <v/>
      </c>
      <c r="L1925" s="96"/>
    </row>
    <row r="1926" spans="2:12" hidden="1" x14ac:dyDescent="0.2">
      <c r="B1926" s="85" t="str">
        <f>+IF(査定表!A1909=0,"",査定表!A1909)</f>
        <v/>
      </c>
      <c r="C1926" s="69" t="str">
        <f t="shared" si="285"/>
        <v/>
      </c>
      <c r="D1926" s="70" t="str">
        <f t="shared" si="286"/>
        <v/>
      </c>
      <c r="E1926" s="70" t="str">
        <f t="shared" si="289"/>
        <v/>
      </c>
      <c r="F1926" s="258" t="str">
        <f>IF(査定表!E1909=0,"",査定表!E1909)</f>
        <v/>
      </c>
      <c r="G1926" s="69" t="str">
        <f t="shared" si="287"/>
        <v/>
      </c>
      <c r="J1926" s="69" t="str">
        <f t="shared" si="288"/>
        <v/>
      </c>
      <c r="L1926" s="96"/>
    </row>
    <row r="1927" spans="2:12" hidden="1" x14ac:dyDescent="0.2">
      <c r="B1927" s="85" t="str">
        <f>+IF(査定表!A1910=0,"",査定表!A1910)</f>
        <v/>
      </c>
      <c r="C1927" s="69" t="str">
        <f t="shared" si="285"/>
        <v/>
      </c>
      <c r="D1927" s="70" t="str">
        <f t="shared" si="286"/>
        <v/>
      </c>
      <c r="E1927" s="70" t="str">
        <f t="shared" si="289"/>
        <v/>
      </c>
      <c r="F1927" s="258" t="str">
        <f>IF(査定表!E1910=0,"",査定表!E1910)</f>
        <v/>
      </c>
      <c r="G1927" s="69" t="str">
        <f t="shared" si="287"/>
        <v/>
      </c>
      <c r="J1927" s="69" t="str">
        <f t="shared" si="288"/>
        <v/>
      </c>
      <c r="L1927" s="96"/>
    </row>
    <row r="1928" spans="2:12" hidden="1" x14ac:dyDescent="0.2">
      <c r="B1928" s="85" t="str">
        <f>+IF(査定表!A1911=0,"",査定表!A1911)</f>
        <v/>
      </c>
      <c r="C1928" s="69" t="str">
        <f t="shared" si="285"/>
        <v/>
      </c>
      <c r="D1928" s="70" t="str">
        <f t="shared" si="286"/>
        <v/>
      </c>
      <c r="E1928" s="70" t="str">
        <f t="shared" si="289"/>
        <v/>
      </c>
      <c r="F1928" s="258" t="str">
        <f>IF(査定表!E1911=0,"",査定表!E1911)</f>
        <v/>
      </c>
      <c r="G1928" s="69" t="str">
        <f t="shared" si="287"/>
        <v/>
      </c>
      <c r="J1928" s="69" t="str">
        <f t="shared" si="288"/>
        <v/>
      </c>
      <c r="L1928" s="96"/>
    </row>
    <row r="1929" spans="2:12" hidden="1" x14ac:dyDescent="0.2">
      <c r="B1929" s="85" t="str">
        <f>+IF(査定表!A1912=0,"",査定表!A1912)</f>
        <v/>
      </c>
      <c r="C1929" s="69" t="str">
        <f t="shared" si="285"/>
        <v/>
      </c>
      <c r="D1929" s="70" t="str">
        <f t="shared" si="286"/>
        <v/>
      </c>
      <c r="E1929" s="70" t="str">
        <f t="shared" si="289"/>
        <v/>
      </c>
      <c r="F1929" s="258" t="str">
        <f>IF(査定表!E1912=0,"",査定表!E1912)</f>
        <v/>
      </c>
      <c r="G1929" s="69" t="str">
        <f t="shared" si="287"/>
        <v/>
      </c>
      <c r="J1929" s="69" t="str">
        <f t="shared" si="288"/>
        <v/>
      </c>
      <c r="L1929" s="96"/>
    </row>
    <row r="1930" spans="2:12" hidden="1" x14ac:dyDescent="0.2">
      <c r="B1930" s="85" t="str">
        <f>+IF(査定表!A1913=0,"",査定表!A1913)</f>
        <v/>
      </c>
      <c r="C1930" s="69" t="str">
        <f t="shared" si="285"/>
        <v/>
      </c>
      <c r="D1930" s="70" t="str">
        <f t="shared" si="286"/>
        <v/>
      </c>
      <c r="E1930" s="70" t="str">
        <f t="shared" si="289"/>
        <v/>
      </c>
      <c r="F1930" s="258" t="str">
        <f>IF(査定表!E1913=0,"",査定表!E1913)</f>
        <v/>
      </c>
      <c r="G1930" s="69" t="str">
        <f t="shared" si="287"/>
        <v/>
      </c>
      <c r="J1930" s="69" t="str">
        <f t="shared" si="288"/>
        <v/>
      </c>
      <c r="L1930" s="96"/>
    </row>
    <row r="1931" spans="2:12" hidden="1" x14ac:dyDescent="0.2">
      <c r="B1931" s="85" t="str">
        <f>+IF(査定表!A1914=0,"",査定表!A1914)</f>
        <v/>
      </c>
      <c r="C1931" s="69" t="str">
        <f t="shared" si="285"/>
        <v/>
      </c>
      <c r="D1931" s="70" t="str">
        <f t="shared" si="286"/>
        <v/>
      </c>
      <c r="E1931" s="70" t="str">
        <f t="shared" si="289"/>
        <v/>
      </c>
      <c r="F1931" s="258" t="str">
        <f>IF(査定表!E1914=0,"",査定表!E1914)</f>
        <v/>
      </c>
      <c r="G1931" s="69" t="str">
        <f t="shared" si="287"/>
        <v/>
      </c>
      <c r="J1931" s="69" t="str">
        <f t="shared" si="288"/>
        <v/>
      </c>
      <c r="L1931" s="96"/>
    </row>
    <row r="1932" spans="2:12" hidden="1" x14ac:dyDescent="0.2">
      <c r="B1932" s="85" t="str">
        <f>+IF(査定表!A1915=0,"",査定表!A1915)</f>
        <v/>
      </c>
      <c r="C1932" s="69" t="str">
        <f t="shared" si="285"/>
        <v/>
      </c>
      <c r="D1932" s="70" t="str">
        <f t="shared" si="286"/>
        <v/>
      </c>
      <c r="E1932" s="70" t="str">
        <f t="shared" si="289"/>
        <v/>
      </c>
      <c r="F1932" s="258" t="str">
        <f>IF(査定表!E1915=0,"",査定表!E1915)</f>
        <v/>
      </c>
      <c r="G1932" s="69" t="str">
        <f t="shared" si="287"/>
        <v/>
      </c>
      <c r="J1932" s="69" t="str">
        <f t="shared" si="288"/>
        <v/>
      </c>
      <c r="L1932" s="96"/>
    </row>
    <row r="1933" spans="2:12" hidden="1" x14ac:dyDescent="0.2">
      <c r="B1933" s="85" t="str">
        <f>+IF(査定表!A1916=0,"",査定表!A1916)</f>
        <v/>
      </c>
      <c r="C1933" s="69" t="str">
        <f t="shared" si="285"/>
        <v/>
      </c>
      <c r="D1933" s="70" t="str">
        <f t="shared" si="286"/>
        <v/>
      </c>
      <c r="E1933" s="70" t="str">
        <f t="shared" si="289"/>
        <v/>
      </c>
      <c r="F1933" s="258" t="str">
        <f>IF(査定表!E1916=0,"",査定表!E1916)</f>
        <v/>
      </c>
      <c r="G1933" s="69" t="str">
        <f t="shared" si="287"/>
        <v/>
      </c>
      <c r="J1933" s="69" t="str">
        <f t="shared" si="288"/>
        <v/>
      </c>
      <c r="L1933" s="96"/>
    </row>
    <row r="1934" spans="2:12" hidden="1" x14ac:dyDescent="0.2">
      <c r="B1934" s="85" t="str">
        <f>+IF(査定表!A1917=0,"",査定表!A1917)</f>
        <v/>
      </c>
      <c r="C1934" s="69" t="str">
        <f t="shared" si="285"/>
        <v/>
      </c>
      <c r="D1934" s="70" t="str">
        <f t="shared" si="286"/>
        <v/>
      </c>
      <c r="E1934" s="70" t="str">
        <f t="shared" si="289"/>
        <v/>
      </c>
      <c r="F1934" s="258" t="str">
        <f>IF(査定表!E1917=0,"",査定表!E1917)</f>
        <v/>
      </c>
      <c r="G1934" s="69" t="str">
        <f t="shared" si="287"/>
        <v/>
      </c>
      <c r="J1934" s="69" t="str">
        <f t="shared" si="288"/>
        <v/>
      </c>
      <c r="L1934" s="96"/>
    </row>
    <row r="1935" spans="2:12" hidden="1" x14ac:dyDescent="0.2">
      <c r="B1935" s="85" t="str">
        <f>+IF(査定表!A1918=0,"",査定表!A1918)</f>
        <v/>
      </c>
      <c r="C1935" s="69" t="str">
        <f t="shared" si="285"/>
        <v/>
      </c>
      <c r="D1935" s="70" t="str">
        <f t="shared" si="286"/>
        <v/>
      </c>
      <c r="E1935" s="70" t="str">
        <f t="shared" si="289"/>
        <v/>
      </c>
      <c r="F1935" s="258" t="str">
        <f>IF(査定表!E1918=0,"",査定表!E1918)</f>
        <v/>
      </c>
      <c r="G1935" s="69" t="str">
        <f t="shared" si="287"/>
        <v/>
      </c>
      <c r="J1935" s="69" t="str">
        <f t="shared" si="288"/>
        <v/>
      </c>
      <c r="L1935" s="96"/>
    </row>
    <row r="1936" spans="2:12" hidden="1" x14ac:dyDescent="0.2">
      <c r="B1936" s="85" t="str">
        <f>+IF(査定表!A1919=0,"",査定表!A1919)</f>
        <v/>
      </c>
      <c r="C1936" s="69" t="str">
        <f t="shared" si="285"/>
        <v/>
      </c>
      <c r="D1936" s="70" t="str">
        <f t="shared" si="286"/>
        <v/>
      </c>
      <c r="E1936" s="70" t="str">
        <f t="shared" si="289"/>
        <v/>
      </c>
      <c r="F1936" s="258" t="str">
        <f>IF(査定表!E1919=0,"",査定表!E1919)</f>
        <v/>
      </c>
      <c r="G1936" s="69" t="str">
        <f t="shared" si="287"/>
        <v/>
      </c>
      <c r="J1936" s="69" t="str">
        <f t="shared" si="288"/>
        <v/>
      </c>
      <c r="L1936" s="96"/>
    </row>
    <row r="1937" spans="2:12" hidden="1" x14ac:dyDescent="0.2">
      <c r="B1937" s="85" t="str">
        <f>+IF(査定表!A1920=0,"",査定表!A1920)</f>
        <v/>
      </c>
      <c r="C1937" s="69" t="str">
        <f t="shared" si="285"/>
        <v/>
      </c>
      <c r="D1937" s="70" t="str">
        <f t="shared" si="286"/>
        <v/>
      </c>
      <c r="E1937" s="70" t="str">
        <f t="shared" si="289"/>
        <v/>
      </c>
      <c r="F1937" s="258" t="str">
        <f>IF(査定表!E1920=0,"",査定表!E1920)</f>
        <v/>
      </c>
      <c r="G1937" s="69" t="str">
        <f t="shared" si="287"/>
        <v/>
      </c>
      <c r="J1937" s="69" t="str">
        <f t="shared" si="288"/>
        <v/>
      </c>
      <c r="L1937" s="96"/>
    </row>
    <row r="1938" spans="2:12" hidden="1" x14ac:dyDescent="0.2">
      <c r="B1938" s="85" t="str">
        <f>+IF(査定表!A1921=0,"",査定表!A1921)</f>
        <v/>
      </c>
      <c r="C1938" s="69" t="str">
        <f t="shared" si="285"/>
        <v/>
      </c>
      <c r="D1938" s="70" t="str">
        <f t="shared" si="286"/>
        <v/>
      </c>
      <c r="E1938" s="70" t="str">
        <f t="shared" si="289"/>
        <v/>
      </c>
      <c r="F1938" s="258" t="str">
        <f>IF(査定表!E1921=0,"",査定表!E1921)</f>
        <v/>
      </c>
      <c r="G1938" s="69" t="str">
        <f t="shared" si="287"/>
        <v/>
      </c>
      <c r="J1938" s="69" t="str">
        <f t="shared" si="288"/>
        <v/>
      </c>
      <c r="L1938" s="96"/>
    </row>
    <row r="1939" spans="2:12" hidden="1" x14ac:dyDescent="0.2">
      <c r="B1939" s="85" t="str">
        <f>+IF(査定表!A1922=0,"",査定表!A1922)</f>
        <v/>
      </c>
      <c r="C1939" s="69" t="str">
        <f t="shared" si="285"/>
        <v/>
      </c>
      <c r="D1939" s="70" t="str">
        <f t="shared" si="286"/>
        <v/>
      </c>
      <c r="E1939" s="70" t="str">
        <f t="shared" si="289"/>
        <v/>
      </c>
      <c r="F1939" s="258" t="str">
        <f>IF(査定表!E1922=0,"",査定表!E1922)</f>
        <v/>
      </c>
      <c r="G1939" s="69" t="str">
        <f t="shared" si="287"/>
        <v/>
      </c>
      <c r="J1939" s="69" t="str">
        <f t="shared" si="288"/>
        <v/>
      </c>
      <c r="L1939" s="96"/>
    </row>
    <row r="1940" spans="2:12" hidden="1" x14ac:dyDescent="0.2">
      <c r="B1940" s="85" t="str">
        <f>+IF(査定表!A1923=0,"",査定表!A1923)</f>
        <v/>
      </c>
      <c r="C1940" s="69" t="str">
        <f t="shared" si="285"/>
        <v/>
      </c>
      <c r="D1940" s="70" t="str">
        <f t="shared" si="286"/>
        <v/>
      </c>
      <c r="E1940" s="70" t="str">
        <f t="shared" si="289"/>
        <v/>
      </c>
      <c r="F1940" s="258" t="str">
        <f>IF(査定表!E1923=0,"",査定表!E1923)</f>
        <v/>
      </c>
      <c r="G1940" s="69" t="str">
        <f t="shared" si="287"/>
        <v/>
      </c>
      <c r="J1940" s="69" t="str">
        <f t="shared" si="288"/>
        <v/>
      </c>
      <c r="L1940" s="96"/>
    </row>
    <row r="1941" spans="2:12" hidden="1" x14ac:dyDescent="0.2">
      <c r="B1941" s="85" t="str">
        <f>+IF(査定表!A1924=0,"",査定表!A1924)</f>
        <v/>
      </c>
      <c r="C1941" s="69" t="str">
        <f t="shared" si="285"/>
        <v/>
      </c>
      <c r="D1941" s="70" t="str">
        <f t="shared" si="286"/>
        <v/>
      </c>
      <c r="E1941" s="70" t="str">
        <f t="shared" si="289"/>
        <v/>
      </c>
      <c r="F1941" s="258" t="str">
        <f>IF(査定表!E1924=0,"",査定表!E1924)</f>
        <v/>
      </c>
      <c r="G1941" s="69" t="str">
        <f t="shared" si="287"/>
        <v/>
      </c>
      <c r="J1941" s="69" t="str">
        <f t="shared" si="288"/>
        <v/>
      </c>
      <c r="L1941" s="96"/>
    </row>
    <row r="1942" spans="2:12" hidden="1" x14ac:dyDescent="0.2">
      <c r="B1942" s="85" t="str">
        <f>+IF(査定表!A1925=0,"",査定表!A1925)</f>
        <v/>
      </c>
      <c r="C1942" s="69" t="str">
        <f t="shared" si="285"/>
        <v/>
      </c>
      <c r="D1942" s="70" t="str">
        <f t="shared" si="286"/>
        <v/>
      </c>
      <c r="E1942" s="70" t="str">
        <f t="shared" si="289"/>
        <v/>
      </c>
      <c r="F1942" s="258" t="str">
        <f>IF(査定表!E1925=0,"",査定表!E1925)</f>
        <v/>
      </c>
      <c r="G1942" s="69" t="str">
        <f t="shared" si="287"/>
        <v/>
      </c>
      <c r="J1942" s="69" t="str">
        <f t="shared" si="288"/>
        <v/>
      </c>
      <c r="L1942" s="96"/>
    </row>
    <row r="1943" spans="2:12" hidden="1" x14ac:dyDescent="0.2">
      <c r="B1943" s="85" t="str">
        <f>+IF(査定表!A1926=0,"",査定表!A1926)</f>
        <v/>
      </c>
      <c r="C1943" s="69" t="str">
        <f t="shared" si="285"/>
        <v/>
      </c>
      <c r="D1943" s="70" t="str">
        <f t="shared" si="286"/>
        <v/>
      </c>
      <c r="E1943" s="70" t="str">
        <f t="shared" si="289"/>
        <v/>
      </c>
      <c r="F1943" s="258" t="str">
        <f>IF(査定表!E1926=0,"",査定表!E1926)</f>
        <v/>
      </c>
      <c r="G1943" s="69" t="str">
        <f t="shared" si="287"/>
        <v/>
      </c>
      <c r="J1943" s="69" t="str">
        <f t="shared" si="288"/>
        <v/>
      </c>
      <c r="L1943" s="96"/>
    </row>
    <row r="1944" spans="2:12" hidden="1" x14ac:dyDescent="0.2">
      <c r="B1944" s="85" t="str">
        <f>+IF(査定表!A1927=0,"",査定表!A1927)</f>
        <v/>
      </c>
      <c r="C1944" s="69" t="str">
        <f t="shared" si="285"/>
        <v/>
      </c>
      <c r="D1944" s="70" t="str">
        <f t="shared" si="286"/>
        <v/>
      </c>
      <c r="E1944" s="70" t="str">
        <f t="shared" si="289"/>
        <v/>
      </c>
      <c r="F1944" s="258" t="str">
        <f>IF(査定表!E1927=0,"",査定表!E1927)</f>
        <v/>
      </c>
      <c r="G1944" s="69" t="str">
        <f t="shared" si="287"/>
        <v/>
      </c>
      <c r="J1944" s="69" t="str">
        <f t="shared" si="288"/>
        <v/>
      </c>
      <c r="L1944" s="96"/>
    </row>
    <row r="1945" spans="2:12" hidden="1" x14ac:dyDescent="0.2">
      <c r="B1945" s="85" t="str">
        <f>+IF(査定表!A1928=0,"",査定表!A1928)</f>
        <v/>
      </c>
      <c r="C1945" s="69" t="str">
        <f t="shared" si="285"/>
        <v/>
      </c>
      <c r="D1945" s="70" t="str">
        <f t="shared" si="286"/>
        <v/>
      </c>
      <c r="E1945" s="70" t="str">
        <f t="shared" si="289"/>
        <v/>
      </c>
      <c r="F1945" s="258" t="str">
        <f>IF(査定表!E1928=0,"",査定表!E1928)</f>
        <v/>
      </c>
      <c r="G1945" s="69" t="str">
        <f t="shared" si="287"/>
        <v/>
      </c>
      <c r="J1945" s="69" t="str">
        <f t="shared" si="288"/>
        <v/>
      </c>
      <c r="L1945" s="96"/>
    </row>
    <row r="1946" spans="2:12" hidden="1" x14ac:dyDescent="0.2">
      <c r="B1946" s="85" t="str">
        <f>+IF(査定表!A1929=0,"",査定表!A1929)</f>
        <v/>
      </c>
      <c r="C1946" s="69" t="str">
        <f t="shared" si="285"/>
        <v/>
      </c>
      <c r="D1946" s="70" t="str">
        <f t="shared" si="286"/>
        <v/>
      </c>
      <c r="E1946" s="70" t="str">
        <f t="shared" si="289"/>
        <v/>
      </c>
      <c r="F1946" s="258" t="str">
        <f>IF(査定表!E1929=0,"",査定表!E1929)</f>
        <v/>
      </c>
      <c r="G1946" s="69" t="str">
        <f t="shared" si="287"/>
        <v/>
      </c>
      <c r="J1946" s="69" t="str">
        <f t="shared" si="288"/>
        <v/>
      </c>
      <c r="L1946" s="96"/>
    </row>
    <row r="1947" spans="2:12" hidden="1" x14ac:dyDescent="0.2">
      <c r="B1947" s="85" t="str">
        <f>+IF(査定表!A1930=0,"",査定表!A1930)</f>
        <v/>
      </c>
      <c r="C1947" s="69" t="str">
        <f t="shared" si="285"/>
        <v/>
      </c>
      <c r="D1947" s="70" t="str">
        <f t="shared" si="286"/>
        <v/>
      </c>
      <c r="E1947" s="70" t="str">
        <f t="shared" si="289"/>
        <v/>
      </c>
      <c r="F1947" s="258" t="str">
        <f>IF(査定表!E1930=0,"",査定表!E1930)</f>
        <v/>
      </c>
      <c r="G1947" s="69" t="str">
        <f t="shared" si="287"/>
        <v/>
      </c>
      <c r="J1947" s="69" t="str">
        <f t="shared" si="288"/>
        <v/>
      </c>
      <c r="L1947" s="96"/>
    </row>
    <row r="1948" spans="2:12" hidden="1" x14ac:dyDescent="0.2">
      <c r="B1948" s="85" t="str">
        <f>+IF(査定表!A1931=0,"",査定表!A1931)</f>
        <v/>
      </c>
      <c r="C1948" s="69" t="str">
        <f t="shared" si="285"/>
        <v/>
      </c>
      <c r="D1948" s="70" t="str">
        <f t="shared" si="286"/>
        <v/>
      </c>
      <c r="E1948" s="70" t="str">
        <f t="shared" si="289"/>
        <v/>
      </c>
      <c r="F1948" s="258" t="str">
        <f>IF(査定表!E1931=0,"",査定表!E1931)</f>
        <v/>
      </c>
      <c r="G1948" s="69" t="str">
        <f t="shared" si="287"/>
        <v/>
      </c>
      <c r="J1948" s="69" t="str">
        <f t="shared" si="288"/>
        <v/>
      </c>
      <c r="L1948" s="96"/>
    </row>
    <row r="1949" spans="2:12" hidden="1" x14ac:dyDescent="0.2">
      <c r="B1949" s="85" t="str">
        <f>+IF(査定表!A1932=0,"",査定表!A1932)</f>
        <v/>
      </c>
      <c r="C1949" s="69" t="str">
        <f t="shared" si="285"/>
        <v/>
      </c>
      <c r="D1949" s="70" t="str">
        <f t="shared" si="286"/>
        <v/>
      </c>
      <c r="E1949" s="70" t="str">
        <f t="shared" si="289"/>
        <v/>
      </c>
      <c r="F1949" s="258" t="str">
        <f>IF(査定表!E1932=0,"",査定表!E1932)</f>
        <v/>
      </c>
      <c r="G1949" s="69" t="str">
        <f t="shared" si="287"/>
        <v/>
      </c>
      <c r="J1949" s="69" t="str">
        <f t="shared" si="288"/>
        <v/>
      </c>
      <c r="L1949" s="96"/>
    </row>
    <row r="1950" spans="2:12" hidden="1" x14ac:dyDescent="0.2">
      <c r="B1950" s="85" t="str">
        <f>+IF(査定表!A1933=0,"",査定表!A1933)</f>
        <v/>
      </c>
      <c r="C1950" s="69" t="str">
        <f t="shared" si="285"/>
        <v/>
      </c>
      <c r="D1950" s="70" t="str">
        <f t="shared" si="286"/>
        <v/>
      </c>
      <c r="E1950" s="70" t="str">
        <f t="shared" si="289"/>
        <v/>
      </c>
      <c r="F1950" s="258" t="str">
        <f>IF(査定表!E1933=0,"",査定表!E1933)</f>
        <v/>
      </c>
      <c r="G1950" s="69" t="str">
        <f t="shared" si="287"/>
        <v/>
      </c>
      <c r="J1950" s="69" t="str">
        <f t="shared" si="288"/>
        <v/>
      </c>
      <c r="L1950" s="96"/>
    </row>
    <row r="1951" spans="2:12" hidden="1" x14ac:dyDescent="0.2">
      <c r="B1951" s="85" t="str">
        <f>+IF(査定表!A1938=0,"",査定表!A1938)</f>
        <v/>
      </c>
      <c r="C1951" s="69" t="str">
        <f t="shared" si="285"/>
        <v/>
      </c>
      <c r="D1951" s="70" t="str">
        <f t="shared" si="286"/>
        <v/>
      </c>
      <c r="E1951" s="70" t="str">
        <f t="shared" si="289"/>
        <v/>
      </c>
      <c r="F1951" s="258" t="str">
        <f>IF(査定表!E1934=0,"",査定表!E1934)</f>
        <v/>
      </c>
      <c r="G1951" s="69" t="str">
        <f t="shared" si="287"/>
        <v/>
      </c>
      <c r="J1951" s="69" t="str">
        <f t="shared" si="288"/>
        <v/>
      </c>
      <c r="L1951" s="96"/>
    </row>
    <row r="1952" spans="2:12" hidden="1" x14ac:dyDescent="0.2">
      <c r="B1952" s="85" t="str">
        <f>+IF(査定表!A1939=0,"",査定表!A1939)</f>
        <v/>
      </c>
      <c r="C1952" s="69" t="str">
        <f t="shared" si="285"/>
        <v/>
      </c>
      <c r="D1952" s="70" t="str">
        <f t="shared" si="286"/>
        <v/>
      </c>
      <c r="E1952" s="70" t="str">
        <f t="shared" si="289"/>
        <v/>
      </c>
      <c r="F1952" s="258" t="str">
        <f>IF(査定表!E1935=0,"",査定表!E1935)</f>
        <v/>
      </c>
      <c r="G1952" s="69" t="str">
        <f t="shared" si="287"/>
        <v/>
      </c>
      <c r="J1952" s="69" t="str">
        <f t="shared" si="288"/>
        <v/>
      </c>
      <c r="L1952" s="96"/>
    </row>
    <row r="1953" spans="2:12" hidden="1" x14ac:dyDescent="0.2">
      <c r="B1953" s="84" t="s">
        <v>85</v>
      </c>
      <c r="C1953" s="69" t="str">
        <f t="shared" si="285"/>
        <v/>
      </c>
      <c r="D1953" s="70" t="str">
        <f t="shared" si="286"/>
        <v/>
      </c>
      <c r="E1953" s="70"/>
      <c r="F1953" s="259">
        <f>SUM(F1917:F1952)</f>
        <v>0</v>
      </c>
      <c r="G1953" s="69"/>
      <c r="J1953" s="69"/>
      <c r="L1953" s="96"/>
    </row>
    <row r="1954" spans="2:12" hidden="1" x14ac:dyDescent="0.2">
      <c r="B1954" s="83" t="s">
        <v>83</v>
      </c>
      <c r="C1954" s="69"/>
      <c r="D1954" s="70" t="str">
        <f t="shared" si="286"/>
        <v>1</v>
      </c>
      <c r="E1954" s="70" t="str">
        <f>IF(F1954="","","式")</f>
        <v>式</v>
      </c>
      <c r="F1954" s="258">
        <f>INT(F1953*入力表!$D$1953)</f>
        <v>0</v>
      </c>
      <c r="G1954" s="69"/>
      <c r="J1954" s="69"/>
      <c r="L1954" s="96"/>
    </row>
    <row r="1955" spans="2:12" hidden="1" x14ac:dyDescent="0.2">
      <c r="B1955" s="83" t="s">
        <v>18</v>
      </c>
      <c r="C1955" s="69" t="str">
        <f t="shared" ref="C1955" si="290">IF(D1955="","","図面・仕様書どおり")</f>
        <v/>
      </c>
      <c r="D1955" s="70" t="str">
        <f t="shared" si="286"/>
        <v/>
      </c>
      <c r="E1955" s="70"/>
      <c r="F1955" s="258">
        <f>+SUM(F1953:F1954)</f>
        <v>0</v>
      </c>
      <c r="G1955" s="69"/>
      <c r="J1955" s="69"/>
      <c r="L1955" s="96"/>
    </row>
    <row r="1956" spans="2:12" hidden="1" x14ac:dyDescent="0.2">
      <c r="B1956" s="83"/>
      <c r="C1956" s="69"/>
      <c r="D1956" s="70"/>
      <c r="E1956" s="70"/>
      <c r="F1956" s="258"/>
      <c r="G1956" s="69"/>
      <c r="J1956" s="69"/>
      <c r="L1956" s="96"/>
    </row>
    <row r="1957" spans="2:12" x14ac:dyDescent="0.2">
      <c r="B1957" s="83"/>
      <c r="C1957" s="69"/>
      <c r="D1957" s="70"/>
      <c r="E1957" s="70"/>
      <c r="F1957" s="258"/>
      <c r="G1957" s="69"/>
      <c r="J1957" s="69"/>
      <c r="L1957" s="96"/>
    </row>
    <row r="1958" spans="2:12" x14ac:dyDescent="0.2">
      <c r="B1958" s="85"/>
      <c r="C1958" s="69"/>
      <c r="D1958" s="70"/>
      <c r="E1958" s="70"/>
      <c r="F1958" s="258"/>
      <c r="G1958" s="69"/>
      <c r="J1958" s="69"/>
      <c r="L1958" s="96"/>
    </row>
    <row r="1959" spans="2:12" x14ac:dyDescent="0.2">
      <c r="B1959" s="86" t="s">
        <v>84</v>
      </c>
      <c r="C1959" s="72"/>
      <c r="D1959" s="71"/>
      <c r="E1959" s="71"/>
      <c r="F1959" s="260">
        <f>F61+F107+F153+F194+F235+F276+F317+F359+F401+F443+F485+F527+F569+F611+F653+F695+F737+F779+F821+F863+F905+F947+F989+F1031+F1073+F1115+F1451+F1157+F1199+F1241+F1283+F1325+F1367+F1409+F1451+F1493+F1535+F1577+F1619+F1661+F1703+F1745+F1787+F1829+F1871+F1913+F1955</f>
        <v>44000000</v>
      </c>
      <c r="G1959" s="72"/>
      <c r="J1959" s="72"/>
      <c r="L1959" s="96"/>
    </row>
    <row r="1960" spans="2:12" x14ac:dyDescent="0.2">
      <c r="B1960" s="74"/>
      <c r="C1960" s="74"/>
      <c r="D1960" s="74"/>
      <c r="E1960" s="74"/>
      <c r="F1960" s="74"/>
      <c r="G1960" s="74"/>
      <c r="J1960" s="74"/>
    </row>
    <row r="1961" spans="2:12" x14ac:dyDescent="0.2">
      <c r="J1961" s="74"/>
    </row>
  </sheetData>
  <mergeCells count="9">
    <mergeCell ref="C8:F8"/>
    <mergeCell ref="E12:F12"/>
    <mergeCell ref="C12:D12"/>
    <mergeCell ref="C9:D9"/>
    <mergeCell ref="E9:F9"/>
    <mergeCell ref="C10:D10"/>
    <mergeCell ref="C11:D11"/>
    <mergeCell ref="E10:F10"/>
    <mergeCell ref="E11:F11"/>
  </mergeCells>
  <phoneticPr fontId="2"/>
  <printOptions horizontalCentered="1" verticalCentered="1"/>
  <pageMargins left="0.98425196850393704" right="0.78740157480314965" top="0.98425196850393704" bottom="0.78740157480314965" header="0.31496062992125984" footer="0.31496062992125984"/>
  <pageSetup paperSize="9" scale="83"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80" r:id="rId4" name="Button 8">
              <controlPr defaultSize="0" print="0" autoFill="0" autoPict="0" macro="[0]!Macro11">
                <anchor moveWithCells="1" sizeWithCells="1">
                  <from>
                    <xdr:col>8</xdr:col>
                    <xdr:colOff>279400</xdr:colOff>
                    <xdr:row>6</xdr:row>
                    <xdr:rowOff>31750</xdr:rowOff>
                  </from>
                  <to>
                    <xdr:col>9</xdr:col>
                    <xdr:colOff>533400</xdr:colOff>
                    <xdr:row>14</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P68"/>
  <sheetViews>
    <sheetView zoomScale="85" zoomScaleNormal="85" zoomScaleSheetLayoutView="70" workbookViewId="0">
      <selection sqref="A1:L1"/>
    </sheetView>
  </sheetViews>
  <sheetFormatPr defaultColWidth="9" defaultRowHeight="12.5" x14ac:dyDescent="0.2"/>
  <cols>
    <col min="1" max="1" width="21.90625" style="115" bestFit="1" customWidth="1"/>
    <col min="2" max="2" width="12.6328125" style="115" customWidth="1"/>
    <col min="3" max="3" width="10.453125" style="115" bestFit="1" customWidth="1"/>
    <col min="4" max="4" width="11.7265625" style="115" bestFit="1" customWidth="1"/>
    <col min="5" max="5" width="10.7265625" style="115" bestFit="1" customWidth="1"/>
    <col min="6" max="6" width="6.08984375" style="115" bestFit="1" customWidth="1"/>
    <col min="7" max="7" width="9" style="115"/>
    <col min="8" max="8" width="19.26953125" style="115" bestFit="1" customWidth="1"/>
    <col min="9" max="9" width="10.453125" style="115" bestFit="1" customWidth="1"/>
    <col min="10" max="11" width="10.7265625" style="115" bestFit="1" customWidth="1"/>
    <col min="12" max="12" width="9.08984375" style="115" bestFit="1" customWidth="1"/>
    <col min="13" max="13" width="3.7265625" style="115" customWidth="1"/>
    <col min="14" max="15" width="15.6328125" style="115" customWidth="1"/>
    <col min="16" max="16" width="15.6328125" style="150" customWidth="1"/>
    <col min="17" max="16384" width="9" style="115"/>
  </cols>
  <sheetData>
    <row r="1" spans="1:16" ht="30.75" customHeight="1" x14ac:dyDescent="0.2">
      <c r="A1" s="383" t="str">
        <f>入力表!B6&amp;"債務負担行為に基づく特約条項書面　金額算出表"</f>
        <v>地下空間の大規模改革に伴う基本設計その他業務委託(4号線谷町四丁目外5駅の部)債務負担行為に基づく特約条項書面　金額算出表</v>
      </c>
      <c r="B1" s="383"/>
      <c r="C1" s="383"/>
      <c r="D1" s="383"/>
      <c r="E1" s="383"/>
      <c r="F1" s="383"/>
      <c r="G1" s="383"/>
      <c r="H1" s="383"/>
      <c r="I1" s="383"/>
      <c r="J1" s="383"/>
      <c r="K1" s="383"/>
      <c r="L1" s="383"/>
    </row>
    <row r="2" spans="1:16" ht="13" thickBot="1" x14ac:dyDescent="0.25"/>
    <row r="3" spans="1:16" s="156" customFormat="1" ht="22.5" customHeight="1" thickBot="1" x14ac:dyDescent="0.25">
      <c r="A3" s="151" t="s">
        <v>201</v>
      </c>
      <c r="B3" s="151" t="s">
        <v>202</v>
      </c>
      <c r="C3" s="151" t="s">
        <v>203</v>
      </c>
      <c r="D3" s="151" t="s">
        <v>245</v>
      </c>
      <c r="E3" s="152" t="s">
        <v>246</v>
      </c>
      <c r="F3" s="151" t="s">
        <v>204</v>
      </c>
      <c r="G3" s="153"/>
      <c r="H3" s="151" t="s">
        <v>201</v>
      </c>
      <c r="I3" s="154" t="s">
        <v>203</v>
      </c>
      <c r="J3" s="154" t="str">
        <f>D3</f>
        <v>２０２０年度</v>
      </c>
      <c r="K3" s="154" t="str">
        <f>+E3</f>
        <v>２０２１年度</v>
      </c>
      <c r="L3" s="154" t="s">
        <v>20</v>
      </c>
      <c r="M3" s="155"/>
      <c r="N3" s="384"/>
      <c r="O3" s="384"/>
      <c r="P3" s="384"/>
    </row>
    <row r="4" spans="1:16" s="168" customFormat="1" ht="22.5" customHeight="1" x14ac:dyDescent="0.2">
      <c r="A4" s="385" t="str">
        <f>査定表!A9</f>
        <v>基本設計の部</v>
      </c>
      <c r="B4" s="387">
        <f>査定表!M9</f>
        <v>17600000</v>
      </c>
      <c r="C4" s="162" t="s">
        <v>99</v>
      </c>
      <c r="D4" s="163">
        <v>0</v>
      </c>
      <c r="E4" s="163">
        <v>0</v>
      </c>
      <c r="F4" s="164">
        <f>SUM(D4:E4)</f>
        <v>0</v>
      </c>
      <c r="G4" s="165"/>
      <c r="H4" s="389" t="str">
        <f>A4</f>
        <v>基本設計の部</v>
      </c>
      <c r="I4" s="162" t="s">
        <v>99</v>
      </c>
      <c r="J4" s="166">
        <f>INT(D4*B4)</f>
        <v>0</v>
      </c>
      <c r="K4" s="166">
        <f>B4-J4</f>
        <v>17600000</v>
      </c>
      <c r="L4" s="167">
        <f>SUM(J4:K4)</f>
        <v>17600000</v>
      </c>
      <c r="N4" s="391"/>
      <c r="P4" s="169"/>
    </row>
    <row r="5" spans="1:16" s="168" customFormat="1" ht="22.5" customHeight="1" thickBot="1" x14ac:dyDescent="0.25">
      <c r="A5" s="386"/>
      <c r="B5" s="388"/>
      <c r="C5" s="170" t="s">
        <v>100</v>
      </c>
      <c r="D5" s="171">
        <v>0</v>
      </c>
      <c r="E5" s="171">
        <v>0</v>
      </c>
      <c r="F5" s="172">
        <f t="shared" ref="F5:F15" si="0">SUM(D5:E5)</f>
        <v>0</v>
      </c>
      <c r="G5" s="165"/>
      <c r="H5" s="390"/>
      <c r="I5" s="173" t="s">
        <v>100</v>
      </c>
      <c r="J5" s="174">
        <f>INT(B4*D5)</f>
        <v>0</v>
      </c>
      <c r="K5" s="174">
        <f>B4-J5</f>
        <v>17600000</v>
      </c>
      <c r="L5" s="175">
        <f t="shared" ref="L5:L15" si="1">SUM(J5:K5)</f>
        <v>17600000</v>
      </c>
      <c r="N5" s="391"/>
      <c r="P5" s="169"/>
    </row>
    <row r="6" spans="1:16" s="168" customFormat="1" ht="22.5" customHeight="1" x14ac:dyDescent="0.2">
      <c r="A6" s="385" t="str">
        <f>査定表!A51</f>
        <v>設計企画の部</v>
      </c>
      <c r="B6" s="387">
        <f>査定表!M51</f>
        <v>8800000</v>
      </c>
      <c r="C6" s="162" t="s">
        <v>99</v>
      </c>
      <c r="D6" s="163">
        <v>0</v>
      </c>
      <c r="E6" s="163">
        <v>0</v>
      </c>
      <c r="F6" s="164">
        <f t="shared" si="0"/>
        <v>0</v>
      </c>
      <c r="G6" s="165"/>
      <c r="H6" s="389" t="str">
        <f>A6</f>
        <v>設計企画の部</v>
      </c>
      <c r="I6" s="162" t="s">
        <v>99</v>
      </c>
      <c r="J6" s="166">
        <f>INT(D6*B6)</f>
        <v>0</v>
      </c>
      <c r="K6" s="166">
        <f>B6-J6</f>
        <v>8800000</v>
      </c>
      <c r="L6" s="167">
        <f t="shared" si="1"/>
        <v>8800000</v>
      </c>
      <c r="M6" s="176"/>
      <c r="N6" s="176"/>
      <c r="P6" s="169"/>
    </row>
    <row r="7" spans="1:16" s="168" customFormat="1" ht="22.5" customHeight="1" thickBot="1" x14ac:dyDescent="0.25">
      <c r="A7" s="386"/>
      <c r="B7" s="392"/>
      <c r="C7" s="170" t="s">
        <v>100</v>
      </c>
      <c r="D7" s="171">
        <v>0</v>
      </c>
      <c r="E7" s="171">
        <v>0</v>
      </c>
      <c r="F7" s="172">
        <f t="shared" si="0"/>
        <v>0</v>
      </c>
      <c r="G7" s="165"/>
      <c r="H7" s="390"/>
      <c r="I7" s="173" t="s">
        <v>100</v>
      </c>
      <c r="J7" s="174">
        <f>INT(B6*D7)</f>
        <v>0</v>
      </c>
      <c r="K7" s="174">
        <f>B6-J7</f>
        <v>8800000</v>
      </c>
      <c r="L7" s="175">
        <f t="shared" si="1"/>
        <v>8800000</v>
      </c>
      <c r="M7" s="176"/>
      <c r="N7" s="391"/>
      <c r="P7" s="169"/>
    </row>
    <row r="8" spans="1:16" s="168" customFormat="1" ht="22.5" customHeight="1" x14ac:dyDescent="0.2">
      <c r="A8" s="385" t="str">
        <f>査定表!A93</f>
        <v>設計監修の部(その1)</v>
      </c>
      <c r="B8" s="387">
        <f>査定表!M93</f>
        <v>4888400</v>
      </c>
      <c r="C8" s="162" t="s">
        <v>99</v>
      </c>
      <c r="D8" s="163">
        <v>0</v>
      </c>
      <c r="E8" s="163">
        <v>0</v>
      </c>
      <c r="F8" s="164">
        <f t="shared" si="0"/>
        <v>0</v>
      </c>
      <c r="G8" s="165"/>
      <c r="H8" s="389" t="str">
        <f>A8</f>
        <v>設計監修の部(その1)</v>
      </c>
      <c r="I8" s="162" t="s">
        <v>99</v>
      </c>
      <c r="J8" s="166">
        <f>INT(D8*B8)</f>
        <v>0</v>
      </c>
      <c r="K8" s="166">
        <f>B8-J8</f>
        <v>4888400</v>
      </c>
      <c r="L8" s="167">
        <f t="shared" si="1"/>
        <v>4888400</v>
      </c>
      <c r="N8" s="391"/>
      <c r="P8" s="169"/>
    </row>
    <row r="9" spans="1:16" s="168" customFormat="1" ht="22.5" customHeight="1" thickBot="1" x14ac:dyDescent="0.25">
      <c r="A9" s="386"/>
      <c r="B9" s="392"/>
      <c r="C9" s="170" t="s">
        <v>100</v>
      </c>
      <c r="D9" s="171">
        <v>0</v>
      </c>
      <c r="E9" s="171">
        <v>0</v>
      </c>
      <c r="F9" s="172">
        <f t="shared" si="0"/>
        <v>0</v>
      </c>
      <c r="G9" s="165"/>
      <c r="H9" s="390"/>
      <c r="I9" s="173" t="s">
        <v>100</v>
      </c>
      <c r="J9" s="174">
        <f>INT(B8*D9)</f>
        <v>0</v>
      </c>
      <c r="K9" s="174">
        <f>B8-J9</f>
        <v>4888400</v>
      </c>
      <c r="L9" s="175">
        <f t="shared" si="1"/>
        <v>4888400</v>
      </c>
      <c r="P9" s="169"/>
    </row>
    <row r="10" spans="1:16" s="168" customFormat="1" ht="22.5" customHeight="1" x14ac:dyDescent="0.2">
      <c r="A10" s="385" t="str">
        <f>査定表!A135</f>
        <v>設計監修の部(その2)</v>
      </c>
      <c r="B10" s="387">
        <f>査定表!M135</f>
        <v>4888400</v>
      </c>
      <c r="C10" s="162" t="s">
        <v>99</v>
      </c>
      <c r="D10" s="163">
        <v>0</v>
      </c>
      <c r="E10" s="163">
        <v>0</v>
      </c>
      <c r="F10" s="164">
        <f t="shared" si="0"/>
        <v>0</v>
      </c>
      <c r="G10" s="165"/>
      <c r="H10" s="389" t="str">
        <f>A10</f>
        <v>設計監修の部(その2)</v>
      </c>
      <c r="I10" s="162" t="s">
        <v>99</v>
      </c>
      <c r="J10" s="166">
        <f>INT(D10*B10)</f>
        <v>0</v>
      </c>
      <c r="K10" s="166">
        <f>B10-J10</f>
        <v>4888400</v>
      </c>
      <c r="L10" s="167">
        <f t="shared" si="1"/>
        <v>4888400</v>
      </c>
      <c r="P10" s="169"/>
    </row>
    <row r="11" spans="1:16" s="168" customFormat="1" ht="22.5" customHeight="1" thickBot="1" x14ac:dyDescent="0.25">
      <c r="A11" s="386"/>
      <c r="B11" s="392"/>
      <c r="C11" s="170" t="s">
        <v>100</v>
      </c>
      <c r="D11" s="171">
        <v>0</v>
      </c>
      <c r="E11" s="171">
        <v>0</v>
      </c>
      <c r="F11" s="172">
        <f t="shared" si="0"/>
        <v>0</v>
      </c>
      <c r="G11" s="165"/>
      <c r="H11" s="390"/>
      <c r="I11" s="173" t="s">
        <v>100</v>
      </c>
      <c r="J11" s="174">
        <f>INT(B10*D11)</f>
        <v>0</v>
      </c>
      <c r="K11" s="174">
        <f>B10-J11</f>
        <v>4888400</v>
      </c>
      <c r="L11" s="175">
        <f t="shared" si="1"/>
        <v>4888400</v>
      </c>
      <c r="P11" s="169"/>
    </row>
    <row r="12" spans="1:16" s="168" customFormat="1" ht="22.5" customHeight="1" x14ac:dyDescent="0.2">
      <c r="A12" s="385" t="str">
        <f>査定表!A177</f>
        <v>設計監修の部(その3)</v>
      </c>
      <c r="B12" s="387">
        <f>査定表!M177</f>
        <v>7823200</v>
      </c>
      <c r="C12" s="162" t="s">
        <v>99</v>
      </c>
      <c r="D12" s="163">
        <v>0</v>
      </c>
      <c r="E12" s="163">
        <v>0</v>
      </c>
      <c r="F12" s="164">
        <f t="shared" si="0"/>
        <v>0</v>
      </c>
      <c r="G12" s="165"/>
      <c r="H12" s="389" t="str">
        <f>A12</f>
        <v>設計監修の部(その3)</v>
      </c>
      <c r="I12" s="162" t="s">
        <v>99</v>
      </c>
      <c r="J12" s="166">
        <f>INT(D12*B12)</f>
        <v>0</v>
      </c>
      <c r="K12" s="166">
        <f>B12-J12</f>
        <v>7823200</v>
      </c>
      <c r="L12" s="167">
        <f t="shared" si="1"/>
        <v>7823200</v>
      </c>
      <c r="P12" s="169"/>
    </row>
    <row r="13" spans="1:16" s="168" customFormat="1" ht="22.5" customHeight="1" thickBot="1" x14ac:dyDescent="0.25">
      <c r="A13" s="386"/>
      <c r="B13" s="392"/>
      <c r="C13" s="170" t="s">
        <v>100</v>
      </c>
      <c r="D13" s="171">
        <v>0</v>
      </c>
      <c r="E13" s="171">
        <v>0</v>
      </c>
      <c r="F13" s="172">
        <f t="shared" si="0"/>
        <v>0</v>
      </c>
      <c r="G13" s="165"/>
      <c r="H13" s="390"/>
      <c r="I13" s="173" t="s">
        <v>100</v>
      </c>
      <c r="J13" s="174">
        <f>INT(B12*D13)</f>
        <v>0</v>
      </c>
      <c r="K13" s="174">
        <f>B12-J13</f>
        <v>7823200</v>
      </c>
      <c r="L13" s="175">
        <f t="shared" si="1"/>
        <v>7823200</v>
      </c>
      <c r="P13" s="169"/>
    </row>
    <row r="14" spans="1:16" s="168" customFormat="1" ht="22.5" customHeight="1" x14ac:dyDescent="0.2">
      <c r="A14" s="393">
        <f>査定表!A219</f>
        <v>0</v>
      </c>
      <c r="B14" s="394">
        <f>査定表!M219</f>
        <v>0</v>
      </c>
      <c r="C14" s="162" t="s">
        <v>99</v>
      </c>
      <c r="D14" s="163">
        <v>0</v>
      </c>
      <c r="E14" s="163">
        <v>0</v>
      </c>
      <c r="F14" s="164">
        <f t="shared" si="0"/>
        <v>0</v>
      </c>
      <c r="G14" s="165"/>
      <c r="H14" s="395">
        <f>A14</f>
        <v>0</v>
      </c>
      <c r="I14" s="162" t="s">
        <v>99</v>
      </c>
      <c r="J14" s="166">
        <f>INT(D14*B14)</f>
        <v>0</v>
      </c>
      <c r="K14" s="166">
        <f>B14-J14</f>
        <v>0</v>
      </c>
      <c r="L14" s="167">
        <f t="shared" si="1"/>
        <v>0</v>
      </c>
      <c r="P14" s="169"/>
    </row>
    <row r="15" spans="1:16" s="168" customFormat="1" ht="22.5" customHeight="1" thickBot="1" x14ac:dyDescent="0.25">
      <c r="A15" s="386"/>
      <c r="B15" s="392"/>
      <c r="C15" s="170" t="s">
        <v>100</v>
      </c>
      <c r="D15" s="171">
        <v>0</v>
      </c>
      <c r="E15" s="171">
        <v>0</v>
      </c>
      <c r="F15" s="172">
        <f t="shared" si="0"/>
        <v>0</v>
      </c>
      <c r="G15" s="165"/>
      <c r="H15" s="390"/>
      <c r="I15" s="173" t="s">
        <v>100</v>
      </c>
      <c r="J15" s="174">
        <f>INT(B14*D15)</f>
        <v>0</v>
      </c>
      <c r="K15" s="174">
        <f>B14-J15</f>
        <v>0</v>
      </c>
      <c r="L15" s="175">
        <f t="shared" si="1"/>
        <v>0</v>
      </c>
      <c r="P15" s="169"/>
    </row>
    <row r="16" spans="1:16" s="178" customFormat="1" ht="22.5" customHeight="1" x14ac:dyDescent="0.2">
      <c r="A16" s="396"/>
      <c r="B16" s="396"/>
      <c r="C16" s="396"/>
      <c r="D16" s="396"/>
      <c r="E16" s="396"/>
      <c r="F16" s="396"/>
      <c r="G16" s="396"/>
      <c r="H16" s="396"/>
      <c r="I16" s="396"/>
      <c r="J16" s="396"/>
      <c r="K16" s="396"/>
      <c r="L16" s="396"/>
      <c r="M16" s="396"/>
      <c r="N16" s="177"/>
      <c r="P16" s="179"/>
    </row>
    <row r="17" spans="1:16" s="182" customFormat="1" ht="22.5" customHeight="1" x14ac:dyDescent="0.25">
      <c r="A17" s="397" t="s">
        <v>205</v>
      </c>
      <c r="B17" s="397"/>
      <c r="C17" s="397"/>
      <c r="D17" s="397"/>
      <c r="E17" s="397"/>
      <c r="F17" s="180"/>
      <c r="G17" s="180"/>
      <c r="H17" s="398"/>
      <c r="I17" s="398"/>
      <c r="J17" s="398"/>
      <c r="K17" s="398"/>
      <c r="L17" s="398"/>
      <c r="M17" s="180"/>
      <c r="N17" s="181"/>
      <c r="P17" s="183"/>
    </row>
    <row r="18" spans="1:16" s="182" customFormat="1" ht="13.5" customHeight="1" thickBot="1" x14ac:dyDescent="0.3">
      <c r="A18" s="399"/>
      <c r="B18" s="399"/>
      <c r="C18" s="399"/>
      <c r="D18" s="399"/>
      <c r="E18" s="399"/>
      <c r="F18" s="180"/>
      <c r="G18" s="180"/>
      <c r="H18" s="184"/>
      <c r="I18" s="184"/>
      <c r="J18" s="184"/>
      <c r="K18" s="184"/>
      <c r="L18" s="184"/>
      <c r="M18" s="180"/>
      <c r="N18" s="181"/>
      <c r="P18" s="183"/>
    </row>
    <row r="19" spans="1:16" s="182" customFormat="1" ht="22.5" customHeight="1" x14ac:dyDescent="0.25">
      <c r="A19" s="400" t="s">
        <v>99</v>
      </c>
      <c r="B19" s="400" t="str">
        <f>+D3</f>
        <v>２０２０年度</v>
      </c>
      <c r="C19" s="400"/>
      <c r="D19" s="402">
        <f>SUMIF(I:I,$A$19,J:J)</f>
        <v>0</v>
      </c>
      <c r="E19" s="402"/>
      <c r="F19" s="180"/>
      <c r="G19" s="180"/>
      <c r="H19" s="184"/>
      <c r="I19" s="180"/>
      <c r="J19" s="180"/>
      <c r="K19" s="180"/>
      <c r="L19" s="180"/>
      <c r="M19" s="180"/>
      <c r="N19" s="181"/>
      <c r="P19" s="183"/>
    </row>
    <row r="20" spans="1:16" s="182" customFormat="1" ht="22.5" customHeight="1" thickBot="1" x14ac:dyDescent="0.3">
      <c r="A20" s="401"/>
      <c r="B20" s="401" t="str">
        <f>+E3</f>
        <v>２０２１年度</v>
      </c>
      <c r="C20" s="401"/>
      <c r="D20" s="403">
        <f>SUMIF(I:I,$A$19,K:K)</f>
        <v>44000000</v>
      </c>
      <c r="E20" s="403"/>
      <c r="F20" s="180"/>
      <c r="G20" s="180"/>
      <c r="H20" s="184"/>
      <c r="I20" s="180"/>
      <c r="J20" s="180"/>
      <c r="K20" s="180"/>
      <c r="L20" s="180"/>
      <c r="M20" s="180"/>
      <c r="N20" s="181"/>
      <c r="P20" s="183"/>
    </row>
    <row r="21" spans="1:16" s="182" customFormat="1" ht="22.5" customHeight="1" x14ac:dyDescent="0.25">
      <c r="A21" s="405" t="s">
        <v>100</v>
      </c>
      <c r="B21" s="405" t="str">
        <f>+B19</f>
        <v>２０２０年度</v>
      </c>
      <c r="C21" s="405"/>
      <c r="D21" s="406">
        <f>SUMIF(I:I,$A$21,J:J)</f>
        <v>0</v>
      </c>
      <c r="E21" s="406"/>
      <c r="F21" s="180"/>
      <c r="G21" s="180"/>
      <c r="H21" s="180"/>
      <c r="I21" s="180"/>
      <c r="J21" s="180"/>
      <c r="K21" s="180"/>
      <c r="L21" s="180"/>
      <c r="M21" s="180"/>
      <c r="N21" s="181"/>
      <c r="P21" s="183"/>
    </row>
    <row r="22" spans="1:16" s="182" customFormat="1" ht="22.5" customHeight="1" thickBot="1" x14ac:dyDescent="0.3">
      <c r="A22" s="401"/>
      <c r="B22" s="401" t="str">
        <f>+B20</f>
        <v>２０２１年度</v>
      </c>
      <c r="C22" s="401"/>
      <c r="D22" s="403">
        <f>SUMIF(I:I,$A$21,K:K)</f>
        <v>44000000</v>
      </c>
      <c r="E22" s="403"/>
      <c r="F22" s="180"/>
      <c r="G22" s="180"/>
      <c r="H22" s="180"/>
      <c r="I22" s="180"/>
      <c r="J22" s="180"/>
      <c r="K22" s="180"/>
      <c r="L22" s="180"/>
      <c r="M22" s="180"/>
      <c r="N22" s="181"/>
      <c r="P22" s="183"/>
    </row>
    <row r="23" spans="1:16" s="123" customFormat="1" ht="22.5" customHeight="1" x14ac:dyDescent="0.2">
      <c r="A23" s="158"/>
      <c r="B23" s="158"/>
      <c r="C23" s="158"/>
      <c r="D23" s="158"/>
      <c r="E23" s="158"/>
      <c r="F23" s="158"/>
      <c r="G23" s="158"/>
      <c r="H23" s="158"/>
      <c r="I23" s="158"/>
      <c r="J23" s="158"/>
      <c r="K23" s="158"/>
      <c r="L23" s="158"/>
      <c r="M23" s="158"/>
      <c r="N23" s="149"/>
      <c r="P23" s="157"/>
    </row>
    <row r="24" spans="1:16" s="123" customFormat="1" ht="22.5" customHeight="1" x14ac:dyDescent="0.2">
      <c r="A24" s="158"/>
      <c r="B24" s="158"/>
      <c r="C24" s="158"/>
      <c r="D24" s="158"/>
      <c r="E24" s="158"/>
      <c r="F24" s="158"/>
      <c r="G24" s="158"/>
      <c r="H24" s="158"/>
      <c r="I24" s="158"/>
      <c r="J24" s="158"/>
      <c r="K24" s="158"/>
      <c r="L24" s="158"/>
      <c r="M24" s="158"/>
      <c r="N24" s="149"/>
      <c r="P24" s="157"/>
    </row>
    <row r="25" spans="1:16" s="123" customFormat="1" ht="22.5" customHeight="1" x14ac:dyDescent="0.2">
      <c r="A25" s="158"/>
      <c r="B25" s="158"/>
      <c r="C25" s="158"/>
      <c r="D25" s="158"/>
      <c r="E25" s="158"/>
      <c r="F25" s="158"/>
      <c r="G25" s="158"/>
      <c r="H25" s="158"/>
      <c r="I25" s="158"/>
      <c r="J25" s="158"/>
      <c r="K25" s="158"/>
      <c r="L25" s="158"/>
      <c r="M25" s="158"/>
      <c r="N25" s="149"/>
      <c r="P25" s="157"/>
    </row>
    <row r="26" spans="1:16" s="123" customFormat="1" ht="22.5" customHeight="1" x14ac:dyDescent="0.2">
      <c r="A26" s="404"/>
      <c r="B26" s="404"/>
      <c r="C26" s="404"/>
      <c r="D26" s="404"/>
      <c r="E26" s="404"/>
      <c r="F26" s="404"/>
      <c r="G26" s="404"/>
      <c r="H26" s="404"/>
      <c r="I26" s="404"/>
      <c r="J26" s="404"/>
      <c r="K26" s="404"/>
      <c r="L26" s="404"/>
      <c r="M26" s="404"/>
      <c r="N26" s="149"/>
      <c r="P26" s="157"/>
    </row>
    <row r="27" spans="1:16" s="123" customFormat="1" ht="22.5" customHeight="1" x14ac:dyDescent="0.2">
      <c r="A27" s="404"/>
      <c r="B27" s="404"/>
      <c r="C27" s="404"/>
      <c r="D27" s="404"/>
      <c r="E27" s="404"/>
      <c r="F27" s="404"/>
      <c r="G27" s="404"/>
      <c r="H27" s="404"/>
      <c r="I27" s="404"/>
      <c r="J27" s="404"/>
      <c r="K27" s="404"/>
      <c r="L27" s="404"/>
      <c r="M27" s="404"/>
      <c r="N27" s="149"/>
      <c r="P27" s="157"/>
    </row>
    <row r="28" spans="1:16" s="123" customFormat="1" ht="22.5" customHeight="1" x14ac:dyDescent="0.2">
      <c r="A28" s="404"/>
      <c r="B28" s="404"/>
      <c r="C28" s="404"/>
      <c r="D28" s="404"/>
      <c r="E28" s="404"/>
      <c r="F28" s="404"/>
      <c r="G28" s="404"/>
      <c r="H28" s="404"/>
      <c r="I28" s="404"/>
      <c r="J28" s="404"/>
      <c r="K28" s="404"/>
      <c r="L28" s="404"/>
      <c r="M28" s="404"/>
      <c r="N28" s="149"/>
      <c r="P28" s="157"/>
    </row>
    <row r="29" spans="1:16" s="123" customFormat="1" ht="22.5" customHeight="1" x14ac:dyDescent="0.2">
      <c r="A29" s="404"/>
      <c r="B29" s="404"/>
      <c r="C29" s="404"/>
      <c r="D29" s="404"/>
      <c r="E29" s="404"/>
      <c r="F29" s="404"/>
      <c r="G29" s="404"/>
      <c r="H29" s="404"/>
      <c r="I29" s="404"/>
      <c r="J29" s="404"/>
      <c r="K29" s="404"/>
      <c r="L29" s="404"/>
      <c r="M29" s="404"/>
      <c r="N29" s="149"/>
      <c r="P29" s="157"/>
    </row>
    <row r="30" spans="1:16" s="123" customFormat="1" ht="22.5" customHeight="1" x14ac:dyDescent="0.2">
      <c r="A30" s="404"/>
      <c r="B30" s="404"/>
      <c r="C30" s="404"/>
      <c r="D30" s="404"/>
      <c r="E30" s="404"/>
      <c r="F30" s="404"/>
      <c r="G30" s="404"/>
      <c r="H30" s="404"/>
      <c r="I30" s="404"/>
      <c r="J30" s="404"/>
      <c r="K30" s="404"/>
      <c r="L30" s="404"/>
      <c r="M30" s="404"/>
      <c r="N30" s="149"/>
      <c r="P30" s="157"/>
    </row>
    <row r="31" spans="1:16" s="123" customFormat="1" ht="22.5" customHeight="1" x14ac:dyDescent="0.2">
      <c r="A31" s="404"/>
      <c r="B31" s="404"/>
      <c r="C31" s="404"/>
      <c r="D31" s="404"/>
      <c r="E31" s="404"/>
      <c r="F31" s="404"/>
      <c r="G31" s="404"/>
      <c r="H31" s="404"/>
      <c r="I31" s="404"/>
      <c r="J31" s="404"/>
      <c r="K31" s="404"/>
      <c r="L31" s="404"/>
      <c r="M31" s="404"/>
      <c r="N31" s="149"/>
      <c r="P31" s="157"/>
    </row>
    <row r="32" spans="1:16" s="123" customFormat="1" ht="22.5" customHeight="1" x14ac:dyDescent="0.2">
      <c r="A32" s="404"/>
      <c r="B32" s="404"/>
      <c r="C32" s="404"/>
      <c r="D32" s="404"/>
      <c r="E32" s="404"/>
      <c r="F32" s="404"/>
      <c r="G32" s="404"/>
      <c r="H32" s="404"/>
      <c r="I32" s="404"/>
      <c r="J32" s="404"/>
      <c r="K32" s="404"/>
      <c r="L32" s="404"/>
      <c r="M32" s="404"/>
      <c r="N32" s="149"/>
      <c r="P32" s="157"/>
    </row>
    <row r="33" spans="1:16" s="123" customFormat="1" ht="22.5" customHeight="1" x14ac:dyDescent="0.2">
      <c r="A33" s="404"/>
      <c r="B33" s="404"/>
      <c r="C33" s="404"/>
      <c r="D33" s="404"/>
      <c r="E33" s="404"/>
      <c r="F33" s="404"/>
      <c r="G33" s="404"/>
      <c r="H33" s="404"/>
      <c r="I33" s="404"/>
      <c r="J33" s="404"/>
      <c r="K33" s="404"/>
      <c r="L33" s="404"/>
      <c r="M33" s="404"/>
      <c r="N33" s="149"/>
      <c r="P33" s="157"/>
    </row>
    <row r="34" spans="1:16" s="123" customFormat="1" ht="22.5" customHeight="1" x14ac:dyDescent="0.2">
      <c r="A34" s="404"/>
      <c r="B34" s="404"/>
      <c r="C34" s="404"/>
      <c r="D34" s="404"/>
      <c r="E34" s="404"/>
      <c r="F34" s="404"/>
      <c r="G34" s="404"/>
      <c r="H34" s="404"/>
      <c r="I34" s="404"/>
      <c r="J34" s="404"/>
      <c r="K34" s="404"/>
      <c r="L34" s="404"/>
      <c r="M34" s="404"/>
      <c r="N34" s="149"/>
      <c r="P34" s="157"/>
    </row>
    <row r="35" spans="1:16" s="123" customFormat="1" x14ac:dyDescent="0.2">
      <c r="A35" s="404"/>
      <c r="B35" s="404"/>
      <c r="C35" s="404"/>
      <c r="D35" s="404"/>
      <c r="E35" s="404"/>
      <c r="F35" s="404"/>
      <c r="G35" s="404"/>
      <c r="H35" s="404"/>
      <c r="I35" s="404"/>
      <c r="J35" s="404"/>
      <c r="K35" s="404"/>
      <c r="L35" s="404"/>
      <c r="M35" s="404"/>
      <c r="N35" s="149"/>
      <c r="P35" s="157"/>
    </row>
    <row r="36" spans="1:16" s="123" customFormat="1" x14ac:dyDescent="0.2">
      <c r="A36" s="404"/>
      <c r="B36" s="404"/>
      <c r="C36" s="404"/>
      <c r="D36" s="404"/>
      <c r="E36" s="404"/>
      <c r="F36" s="404"/>
      <c r="G36" s="404"/>
      <c r="H36" s="404"/>
      <c r="I36" s="404"/>
      <c r="J36" s="404"/>
      <c r="K36" s="404"/>
      <c r="L36" s="404"/>
      <c r="M36" s="404"/>
      <c r="N36" s="149"/>
      <c r="P36" s="157"/>
    </row>
    <row r="37" spans="1:16" s="123" customFormat="1" x14ac:dyDescent="0.2">
      <c r="A37" s="404"/>
      <c r="B37" s="404"/>
      <c r="C37" s="404"/>
      <c r="D37" s="404"/>
      <c r="E37" s="404"/>
      <c r="F37" s="404"/>
      <c r="G37" s="404"/>
      <c r="H37" s="404"/>
      <c r="I37" s="404"/>
      <c r="J37" s="404"/>
      <c r="K37" s="404"/>
      <c r="L37" s="404"/>
      <c r="M37" s="404"/>
      <c r="N37" s="149"/>
      <c r="P37" s="157"/>
    </row>
    <row r="38" spans="1:16" s="123" customFormat="1" x14ac:dyDescent="0.2">
      <c r="A38" s="404"/>
      <c r="B38" s="404"/>
      <c r="C38" s="404"/>
      <c r="D38" s="404"/>
      <c r="E38" s="404"/>
      <c r="F38" s="404"/>
      <c r="G38" s="404"/>
      <c r="H38" s="404"/>
      <c r="I38" s="404"/>
      <c r="J38" s="404"/>
      <c r="K38" s="404"/>
      <c r="L38" s="404"/>
      <c r="M38" s="404"/>
      <c r="N38" s="149"/>
      <c r="P38" s="157"/>
    </row>
    <row r="39" spans="1:16" s="123" customFormat="1" x14ac:dyDescent="0.2">
      <c r="A39" s="404"/>
      <c r="B39" s="404"/>
      <c r="C39" s="404"/>
      <c r="D39" s="404"/>
      <c r="E39" s="404"/>
      <c r="F39" s="404"/>
      <c r="G39" s="404"/>
      <c r="H39" s="404"/>
      <c r="I39" s="404"/>
      <c r="J39" s="404"/>
      <c r="K39" s="404"/>
      <c r="L39" s="404"/>
      <c r="M39" s="404"/>
      <c r="N39" s="149"/>
      <c r="P39" s="157"/>
    </row>
    <row r="40" spans="1:16" s="123" customFormat="1" x14ac:dyDescent="0.2">
      <c r="A40" s="404"/>
      <c r="B40" s="404"/>
      <c r="C40" s="404"/>
      <c r="D40" s="404"/>
      <c r="E40" s="404"/>
      <c r="F40" s="404"/>
      <c r="G40" s="404"/>
      <c r="H40" s="404"/>
      <c r="I40" s="404"/>
      <c r="J40" s="404"/>
      <c r="K40" s="404"/>
      <c r="L40" s="404"/>
      <c r="M40" s="404"/>
      <c r="N40" s="149"/>
      <c r="P40" s="157"/>
    </row>
    <row r="41" spans="1:16" s="123" customFormat="1" x14ac:dyDescent="0.2">
      <c r="A41" s="404"/>
      <c r="B41" s="404"/>
      <c r="C41" s="404"/>
      <c r="D41" s="404"/>
      <c r="E41" s="404"/>
      <c r="F41" s="404"/>
      <c r="G41" s="404"/>
      <c r="H41" s="404"/>
      <c r="I41" s="404"/>
      <c r="J41" s="404"/>
      <c r="K41" s="404"/>
      <c r="L41" s="404"/>
      <c r="M41" s="404"/>
      <c r="N41" s="149"/>
      <c r="P41" s="157"/>
    </row>
    <row r="42" spans="1:16" s="123" customFormat="1" x14ac:dyDescent="0.2">
      <c r="A42" s="404"/>
      <c r="B42" s="404"/>
      <c r="C42" s="404"/>
      <c r="D42" s="404"/>
      <c r="E42" s="404"/>
      <c r="F42" s="404"/>
      <c r="G42" s="404"/>
      <c r="H42" s="404"/>
      <c r="I42" s="404"/>
      <c r="J42" s="404"/>
      <c r="K42" s="404"/>
      <c r="L42" s="404"/>
      <c r="M42" s="404"/>
      <c r="N42" s="149"/>
      <c r="P42" s="157"/>
    </row>
    <row r="43" spans="1:16" s="123" customFormat="1" x14ac:dyDescent="0.2">
      <c r="A43" s="404"/>
      <c r="B43" s="404"/>
      <c r="C43" s="404"/>
      <c r="D43" s="404"/>
      <c r="E43" s="404"/>
      <c r="F43" s="404"/>
      <c r="G43" s="404"/>
      <c r="H43" s="404"/>
      <c r="I43" s="404"/>
      <c r="J43" s="404"/>
      <c r="K43" s="404"/>
      <c r="L43" s="404"/>
      <c r="M43" s="404"/>
      <c r="N43" s="149"/>
      <c r="P43" s="157"/>
    </row>
    <row r="44" spans="1:16" s="123" customFormat="1" x14ac:dyDescent="0.2">
      <c r="A44" s="404"/>
      <c r="B44" s="404"/>
      <c r="C44" s="404"/>
      <c r="D44" s="404"/>
      <c r="E44" s="404"/>
      <c r="F44" s="404"/>
      <c r="G44" s="404"/>
      <c r="H44" s="404"/>
      <c r="I44" s="404"/>
      <c r="J44" s="404"/>
      <c r="K44" s="404"/>
      <c r="L44" s="404"/>
      <c r="M44" s="404"/>
      <c r="N44" s="149"/>
      <c r="P44" s="157"/>
    </row>
    <row r="45" spans="1:16" s="123" customFormat="1" x14ac:dyDescent="0.2">
      <c r="A45" s="404"/>
      <c r="B45" s="404"/>
      <c r="C45" s="404"/>
      <c r="D45" s="404"/>
      <c r="E45" s="404"/>
      <c r="F45" s="404"/>
      <c r="G45" s="404"/>
      <c r="H45" s="404"/>
      <c r="I45" s="404"/>
      <c r="J45" s="404"/>
      <c r="K45" s="404"/>
      <c r="L45" s="404"/>
      <c r="M45" s="404"/>
      <c r="N45" s="149"/>
      <c r="P45" s="157"/>
    </row>
    <row r="46" spans="1:16" s="123" customFormat="1" x14ac:dyDescent="0.2">
      <c r="A46" s="404"/>
      <c r="B46" s="404"/>
      <c r="C46" s="404"/>
      <c r="D46" s="404"/>
      <c r="E46" s="404"/>
      <c r="F46" s="404"/>
      <c r="G46" s="404"/>
      <c r="H46" s="404"/>
      <c r="I46" s="404"/>
      <c r="J46" s="404"/>
      <c r="K46" s="404"/>
      <c r="L46" s="404"/>
      <c r="M46" s="404"/>
      <c r="N46" s="149"/>
      <c r="P46" s="157"/>
    </row>
    <row r="47" spans="1:16" s="123" customFormat="1" x14ac:dyDescent="0.2">
      <c r="A47" s="404"/>
      <c r="B47" s="404"/>
      <c r="C47" s="404"/>
      <c r="D47" s="404"/>
      <c r="E47" s="404"/>
      <c r="F47" s="404"/>
      <c r="G47" s="404"/>
      <c r="H47" s="404"/>
      <c r="I47" s="404"/>
      <c r="J47" s="404"/>
      <c r="K47" s="404"/>
      <c r="L47" s="404"/>
      <c r="M47" s="404"/>
      <c r="N47" s="149"/>
      <c r="P47" s="157"/>
    </row>
    <row r="48" spans="1:16" s="123" customFormat="1" x14ac:dyDescent="0.2">
      <c r="A48" s="404"/>
      <c r="B48" s="404"/>
      <c r="C48" s="404"/>
      <c r="D48" s="404"/>
      <c r="E48" s="404"/>
      <c r="F48" s="404"/>
      <c r="G48" s="404"/>
      <c r="H48" s="404"/>
      <c r="I48" s="404"/>
      <c r="J48" s="404"/>
      <c r="K48" s="404"/>
      <c r="L48" s="404"/>
      <c r="M48" s="404"/>
      <c r="N48" s="149"/>
      <c r="P48" s="157"/>
    </row>
    <row r="49" spans="1:16" s="123" customFormat="1" x14ac:dyDescent="0.2">
      <c r="A49" s="404"/>
      <c r="B49" s="404"/>
      <c r="C49" s="404"/>
      <c r="D49" s="404"/>
      <c r="E49" s="404"/>
      <c r="F49" s="404"/>
      <c r="G49" s="404"/>
      <c r="H49" s="404"/>
      <c r="I49" s="404"/>
      <c r="J49" s="404"/>
      <c r="K49" s="404"/>
      <c r="L49" s="404"/>
      <c r="M49" s="404"/>
      <c r="N49" s="149"/>
      <c r="P49" s="157"/>
    </row>
    <row r="50" spans="1:16" s="123" customFormat="1" x14ac:dyDescent="0.2">
      <c r="A50" s="404"/>
      <c r="B50" s="404"/>
      <c r="C50" s="404"/>
      <c r="D50" s="404"/>
      <c r="E50" s="404"/>
      <c r="F50" s="404"/>
      <c r="G50" s="404"/>
      <c r="H50" s="404"/>
      <c r="I50" s="404"/>
      <c r="J50" s="404"/>
      <c r="K50" s="404"/>
      <c r="L50" s="404"/>
      <c r="M50" s="404"/>
      <c r="N50" s="149"/>
      <c r="P50" s="157"/>
    </row>
    <row r="51" spans="1:16" s="123" customFormat="1" x14ac:dyDescent="0.2">
      <c r="A51" s="404"/>
      <c r="B51" s="404"/>
      <c r="C51" s="404"/>
      <c r="D51" s="404"/>
      <c r="E51" s="404"/>
      <c r="F51" s="404"/>
      <c r="G51" s="404"/>
      <c r="H51" s="404"/>
      <c r="I51" s="404"/>
      <c r="J51" s="404"/>
      <c r="K51" s="404"/>
      <c r="L51" s="404"/>
      <c r="M51" s="404"/>
      <c r="N51" s="149"/>
      <c r="P51" s="157"/>
    </row>
    <row r="52" spans="1:16" s="123" customFormat="1" x14ac:dyDescent="0.2">
      <c r="A52" s="404"/>
      <c r="B52" s="404"/>
      <c r="C52" s="404"/>
      <c r="D52" s="404"/>
      <c r="E52" s="404"/>
      <c r="F52" s="404"/>
      <c r="G52" s="404"/>
      <c r="H52" s="404"/>
      <c r="I52" s="404"/>
      <c r="J52" s="404"/>
      <c r="K52" s="404"/>
      <c r="L52" s="404"/>
      <c r="M52" s="404"/>
      <c r="N52" s="149"/>
      <c r="P52" s="157"/>
    </row>
    <row r="53" spans="1:16" s="123" customFormat="1" x14ac:dyDescent="0.2">
      <c r="A53" s="404"/>
      <c r="B53" s="404"/>
      <c r="C53" s="404"/>
      <c r="D53" s="404"/>
      <c r="E53" s="404"/>
      <c r="F53" s="404"/>
      <c r="G53" s="404"/>
      <c r="H53" s="404"/>
      <c r="I53" s="404"/>
      <c r="J53" s="404"/>
      <c r="K53" s="404"/>
      <c r="L53" s="404"/>
      <c r="M53" s="404"/>
      <c r="N53" s="149"/>
      <c r="P53" s="157"/>
    </row>
    <row r="54" spans="1:16" s="123" customFormat="1" x14ac:dyDescent="0.2">
      <c r="A54" s="404"/>
      <c r="B54" s="404"/>
      <c r="C54" s="404"/>
      <c r="D54" s="404"/>
      <c r="E54" s="404"/>
      <c r="F54" s="404"/>
      <c r="G54" s="404"/>
      <c r="H54" s="404"/>
      <c r="I54" s="404"/>
      <c r="J54" s="404"/>
      <c r="K54" s="404"/>
      <c r="L54" s="404"/>
      <c r="M54" s="404"/>
      <c r="N54" s="149"/>
      <c r="P54" s="157"/>
    </row>
    <row r="55" spans="1:16" s="123" customFormat="1" x14ac:dyDescent="0.2">
      <c r="A55" s="404"/>
      <c r="B55" s="404"/>
      <c r="C55" s="404"/>
      <c r="D55" s="404"/>
      <c r="E55" s="404"/>
      <c r="F55" s="404"/>
      <c r="G55" s="404"/>
      <c r="H55" s="404"/>
      <c r="I55" s="404"/>
      <c r="J55" s="404"/>
      <c r="K55" s="404"/>
      <c r="L55" s="404"/>
      <c r="M55" s="404"/>
      <c r="N55" s="149"/>
      <c r="P55" s="157"/>
    </row>
    <row r="56" spans="1:16" s="123" customFormat="1" x14ac:dyDescent="0.2">
      <c r="A56" s="404"/>
      <c r="B56" s="404"/>
      <c r="C56" s="404"/>
      <c r="D56" s="404"/>
      <c r="E56" s="404"/>
      <c r="F56" s="404"/>
      <c r="G56" s="404"/>
      <c r="H56" s="404"/>
      <c r="I56" s="404"/>
      <c r="J56" s="404"/>
      <c r="K56" s="404"/>
      <c r="L56" s="404"/>
      <c r="M56" s="404"/>
      <c r="N56" s="149"/>
      <c r="P56" s="157"/>
    </row>
    <row r="57" spans="1:16" s="123" customFormat="1" x14ac:dyDescent="0.2">
      <c r="A57" s="404"/>
      <c r="B57" s="404"/>
      <c r="C57" s="404"/>
      <c r="D57" s="404"/>
      <c r="E57" s="404"/>
      <c r="F57" s="404"/>
      <c r="G57" s="404"/>
      <c r="H57" s="404"/>
      <c r="I57" s="404"/>
      <c r="J57" s="404"/>
      <c r="K57" s="404"/>
      <c r="L57" s="404"/>
      <c r="M57" s="404"/>
      <c r="N57" s="149"/>
      <c r="P57" s="157"/>
    </row>
    <row r="58" spans="1:16" s="123" customFormat="1" x14ac:dyDescent="0.2">
      <c r="A58" s="404"/>
      <c r="B58" s="404"/>
      <c r="C58" s="404"/>
      <c r="D58" s="404"/>
      <c r="E58" s="404"/>
      <c r="F58" s="404"/>
      <c r="G58" s="404"/>
      <c r="H58" s="404"/>
      <c r="I58" s="404"/>
      <c r="J58" s="404"/>
      <c r="K58" s="404"/>
      <c r="L58" s="404"/>
      <c r="M58" s="404"/>
      <c r="N58" s="149"/>
      <c r="P58" s="157"/>
    </row>
    <row r="59" spans="1:16" s="123" customFormat="1" x14ac:dyDescent="0.2">
      <c r="A59" s="404"/>
      <c r="B59" s="404"/>
      <c r="C59" s="404"/>
      <c r="D59" s="404"/>
      <c r="E59" s="404"/>
      <c r="F59" s="404"/>
      <c r="G59" s="404"/>
      <c r="H59" s="404"/>
      <c r="I59" s="404"/>
      <c r="J59" s="404"/>
      <c r="K59" s="404"/>
      <c r="L59" s="404"/>
      <c r="M59" s="404"/>
      <c r="N59" s="149"/>
      <c r="P59" s="157"/>
    </row>
    <row r="60" spans="1:16" s="123" customFormat="1" x14ac:dyDescent="0.2">
      <c r="A60" s="404"/>
      <c r="B60" s="404"/>
      <c r="C60" s="404"/>
      <c r="D60" s="404"/>
      <c r="E60" s="404"/>
      <c r="F60" s="404"/>
      <c r="G60" s="404"/>
      <c r="H60" s="404"/>
      <c r="I60" s="404"/>
      <c r="J60" s="404"/>
      <c r="K60" s="404"/>
      <c r="L60" s="404"/>
      <c r="M60" s="404"/>
      <c r="N60" s="149"/>
      <c r="P60" s="157"/>
    </row>
    <row r="61" spans="1:16" s="123" customFormat="1" x14ac:dyDescent="0.2">
      <c r="A61" s="404"/>
      <c r="B61" s="404"/>
      <c r="C61" s="404"/>
      <c r="D61" s="404"/>
      <c r="E61" s="404"/>
      <c r="F61" s="404"/>
      <c r="G61" s="404"/>
      <c r="H61" s="404"/>
      <c r="I61" s="404"/>
      <c r="J61" s="404"/>
      <c r="K61" s="404"/>
      <c r="L61" s="404"/>
      <c r="M61" s="404"/>
      <c r="N61" s="149"/>
      <c r="P61" s="157"/>
    </row>
    <row r="62" spans="1:16" s="123" customFormat="1" x14ac:dyDescent="0.2">
      <c r="A62" s="404"/>
      <c r="B62" s="404"/>
      <c r="C62" s="404"/>
      <c r="D62" s="404"/>
      <c r="E62" s="404"/>
      <c r="F62" s="404"/>
      <c r="G62" s="404"/>
      <c r="H62" s="404"/>
      <c r="I62" s="404"/>
      <c r="J62" s="404"/>
      <c r="K62" s="404"/>
      <c r="L62" s="404"/>
      <c r="M62" s="404"/>
      <c r="N62" s="149"/>
      <c r="P62" s="157"/>
    </row>
    <row r="63" spans="1:16" s="123" customFormat="1" x14ac:dyDescent="0.2">
      <c r="A63" s="404"/>
      <c r="B63" s="404"/>
      <c r="C63" s="404"/>
      <c r="D63" s="404"/>
      <c r="E63" s="404"/>
      <c r="F63" s="404"/>
      <c r="G63" s="404"/>
      <c r="H63" s="404"/>
      <c r="I63" s="404"/>
      <c r="J63" s="404"/>
      <c r="K63" s="404"/>
      <c r="L63" s="404"/>
      <c r="M63" s="404"/>
      <c r="N63" s="149"/>
      <c r="P63" s="157"/>
    </row>
    <row r="64" spans="1:16" s="123" customFormat="1" x14ac:dyDescent="0.2">
      <c r="A64" s="404"/>
      <c r="B64" s="404"/>
      <c r="C64" s="404"/>
      <c r="D64" s="404"/>
      <c r="E64" s="404"/>
      <c r="F64" s="404"/>
      <c r="G64" s="404"/>
      <c r="H64" s="404"/>
      <c r="I64" s="404"/>
      <c r="J64" s="404"/>
      <c r="K64" s="404"/>
      <c r="L64" s="404"/>
      <c r="M64" s="404"/>
      <c r="N64" s="149"/>
      <c r="P64" s="157"/>
    </row>
    <row r="65" spans="16:16" s="123" customFormat="1" x14ac:dyDescent="0.2">
      <c r="P65" s="157"/>
    </row>
    <row r="66" spans="16:16" s="123" customFormat="1" x14ac:dyDescent="0.2">
      <c r="P66" s="157"/>
    </row>
    <row r="67" spans="16:16" s="123" customFormat="1" x14ac:dyDescent="0.2">
      <c r="P67" s="157"/>
    </row>
    <row r="68" spans="16:16" s="123" customFormat="1" x14ac:dyDescent="0.2">
      <c r="P68" s="157"/>
    </row>
  </sheetData>
  <mergeCells count="75">
    <mergeCell ref="A63:M63"/>
    <mergeCell ref="A64:M64"/>
    <mergeCell ref="A57:M57"/>
    <mergeCell ref="A58:M58"/>
    <mergeCell ref="A59:M59"/>
    <mergeCell ref="A60:M60"/>
    <mergeCell ref="A61:M61"/>
    <mergeCell ref="A62:M62"/>
    <mergeCell ref="A56:M56"/>
    <mergeCell ref="A45:M45"/>
    <mergeCell ref="A46:M46"/>
    <mergeCell ref="A47:M47"/>
    <mergeCell ref="A48:M48"/>
    <mergeCell ref="A49:M49"/>
    <mergeCell ref="A50:M50"/>
    <mergeCell ref="A51:M51"/>
    <mergeCell ref="A52:M52"/>
    <mergeCell ref="A53:M53"/>
    <mergeCell ref="A54:M54"/>
    <mergeCell ref="A55:M55"/>
    <mergeCell ref="A44:M44"/>
    <mergeCell ref="A33:M33"/>
    <mergeCell ref="A34:M34"/>
    <mergeCell ref="A35:M35"/>
    <mergeCell ref="A36:M36"/>
    <mergeCell ref="A37:M37"/>
    <mergeCell ref="A38:M38"/>
    <mergeCell ref="A39:M39"/>
    <mergeCell ref="A40:M40"/>
    <mergeCell ref="A41:M41"/>
    <mergeCell ref="A42:M42"/>
    <mergeCell ref="A43:M43"/>
    <mergeCell ref="A32:M32"/>
    <mergeCell ref="A21:A22"/>
    <mergeCell ref="B21:C21"/>
    <mergeCell ref="D21:E21"/>
    <mergeCell ref="B22:C22"/>
    <mergeCell ref="D22:E22"/>
    <mergeCell ref="A26:M26"/>
    <mergeCell ref="A27:M27"/>
    <mergeCell ref="A28:M28"/>
    <mergeCell ref="A29:M29"/>
    <mergeCell ref="A30:M30"/>
    <mergeCell ref="A31:M31"/>
    <mergeCell ref="A18:E18"/>
    <mergeCell ref="A19:A20"/>
    <mergeCell ref="B19:C19"/>
    <mergeCell ref="D19:E19"/>
    <mergeCell ref="B20:C20"/>
    <mergeCell ref="D20:E20"/>
    <mergeCell ref="A14:A15"/>
    <mergeCell ref="B14:B15"/>
    <mergeCell ref="H14:H15"/>
    <mergeCell ref="A16:M16"/>
    <mergeCell ref="A17:E17"/>
    <mergeCell ref="H17:L17"/>
    <mergeCell ref="A10:A11"/>
    <mergeCell ref="B10:B11"/>
    <mergeCell ref="H10:H11"/>
    <mergeCell ref="A12:A13"/>
    <mergeCell ref="B12:B13"/>
    <mergeCell ref="H12:H13"/>
    <mergeCell ref="A6:A7"/>
    <mergeCell ref="B6:B7"/>
    <mergeCell ref="H6:H7"/>
    <mergeCell ref="N7:N8"/>
    <mergeCell ref="A8:A9"/>
    <mergeCell ref="B8:B9"/>
    <mergeCell ref="H8:H9"/>
    <mergeCell ref="A1:L1"/>
    <mergeCell ref="N3:P3"/>
    <mergeCell ref="A4:A5"/>
    <mergeCell ref="B4:B5"/>
    <mergeCell ref="H4:H5"/>
    <mergeCell ref="N4:N5"/>
  </mergeCells>
  <phoneticPr fontId="2"/>
  <pageMargins left="0.39370078740157483" right="0.31496062992125984" top="0.70866141732283472" bottom="0.70866141732283472"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K146"/>
  <sheetViews>
    <sheetView zoomScaleNormal="100" workbookViewId="0"/>
  </sheetViews>
  <sheetFormatPr defaultColWidth="9" defaultRowHeight="12.5" x14ac:dyDescent="0.2"/>
  <cols>
    <col min="1" max="9" width="9" style="115"/>
    <col min="10" max="10" width="17.36328125" style="115" customWidth="1"/>
    <col min="11" max="16384" width="9" style="115"/>
  </cols>
  <sheetData>
    <row r="1" spans="1:11" ht="12.75" customHeight="1" x14ac:dyDescent="0.2">
      <c r="F1" s="411" t="s">
        <v>114</v>
      </c>
      <c r="G1" s="411"/>
      <c r="H1" s="414" t="str">
        <f>入力表!B6</f>
        <v>地下空間の大規模改革に伴う基本設計その他業務委託(4号線谷町四丁目外5駅の部)</v>
      </c>
      <c r="I1" s="415"/>
      <c r="J1" s="416"/>
      <c r="K1" s="116"/>
    </row>
    <row r="2" spans="1:11" ht="12.75" customHeight="1" x14ac:dyDescent="0.2">
      <c r="F2" s="412"/>
      <c r="G2" s="412"/>
      <c r="H2" s="417"/>
      <c r="I2" s="418"/>
      <c r="J2" s="419"/>
      <c r="K2" s="116"/>
    </row>
    <row r="3" spans="1:11" x14ac:dyDescent="0.2">
      <c r="F3" s="413"/>
      <c r="G3" s="413"/>
      <c r="H3" s="420"/>
      <c r="I3" s="421"/>
      <c r="J3" s="422"/>
      <c r="K3" s="116"/>
    </row>
    <row r="4" spans="1:11" x14ac:dyDescent="0.2">
      <c r="F4" s="117"/>
      <c r="G4" s="117"/>
      <c r="H4" s="118"/>
      <c r="I4" s="118"/>
      <c r="J4" s="118"/>
      <c r="K4" s="116"/>
    </row>
    <row r="6" spans="1:11" x14ac:dyDescent="0.2">
      <c r="A6" s="119" t="s">
        <v>115</v>
      </c>
    </row>
    <row r="7" spans="1:11" x14ac:dyDescent="0.2">
      <c r="A7" s="119"/>
    </row>
    <row r="9" spans="1:11" s="120" customFormat="1" ht="20.25" customHeight="1" x14ac:dyDescent="0.2">
      <c r="A9" s="410" t="s">
        <v>116</v>
      </c>
      <c r="B9" s="410"/>
      <c r="C9" s="410"/>
      <c r="D9" s="410"/>
      <c r="E9" s="410"/>
      <c r="F9" s="410"/>
      <c r="G9" s="410"/>
      <c r="H9" s="410"/>
      <c r="I9" s="410"/>
      <c r="J9" s="410"/>
    </row>
    <row r="10" spans="1:11" s="120" customFormat="1" ht="20.25" customHeight="1" x14ac:dyDescent="0.2">
      <c r="A10" s="423" t="s">
        <v>117</v>
      </c>
      <c r="B10" s="423"/>
      <c r="C10" s="423"/>
      <c r="D10" s="423"/>
      <c r="E10" s="423"/>
      <c r="F10" s="423"/>
      <c r="G10" s="423"/>
      <c r="H10" s="423"/>
      <c r="I10" s="423"/>
      <c r="J10" s="423"/>
    </row>
    <row r="11" spans="1:11" s="120" customFormat="1" ht="20.25" customHeight="1" x14ac:dyDescent="0.2">
      <c r="A11" s="410" t="s">
        <v>118</v>
      </c>
      <c r="B11" s="410"/>
      <c r="C11" s="410"/>
      <c r="D11" s="410"/>
      <c r="E11" s="410"/>
      <c r="F11" s="410"/>
      <c r="G11" s="410"/>
      <c r="H11" s="410"/>
      <c r="I11" s="410"/>
      <c r="J11" s="410"/>
    </row>
    <row r="12" spans="1:11" s="120" customFormat="1" ht="20.25" customHeight="1" x14ac:dyDescent="0.2">
      <c r="A12" s="410" t="s">
        <v>119</v>
      </c>
      <c r="B12" s="410"/>
      <c r="C12" s="410"/>
      <c r="D12" s="410"/>
      <c r="E12" s="410"/>
      <c r="F12" s="410"/>
      <c r="G12" s="410"/>
      <c r="H12" s="410"/>
      <c r="I12" s="410"/>
      <c r="J12" s="410"/>
    </row>
    <row r="13" spans="1:11" s="120" customFormat="1" ht="20.25" customHeight="1" x14ac:dyDescent="0.2">
      <c r="A13" s="121"/>
      <c r="B13" s="407" t="s">
        <v>242</v>
      </c>
      <c r="C13" s="407"/>
      <c r="D13" s="407"/>
      <c r="E13" s="121"/>
      <c r="F13" s="408">
        <f>特約条項金額算出シート!D19</f>
        <v>0</v>
      </c>
      <c r="G13" s="408"/>
      <c r="H13" s="121" t="s">
        <v>120</v>
      </c>
      <c r="I13" s="121"/>
      <c r="J13" s="121"/>
    </row>
    <row r="14" spans="1:11" s="120" customFormat="1" ht="20.25" customHeight="1" x14ac:dyDescent="0.2">
      <c r="A14" s="121"/>
      <c r="B14" s="407" t="s">
        <v>244</v>
      </c>
      <c r="C14" s="407"/>
      <c r="D14" s="407"/>
      <c r="E14" s="121"/>
      <c r="F14" s="408">
        <f>特約条項金額算出シート!D20</f>
        <v>44000000</v>
      </c>
      <c r="G14" s="408"/>
      <c r="H14" s="121" t="s">
        <v>120</v>
      </c>
      <c r="I14" s="121"/>
      <c r="J14" s="121"/>
    </row>
    <row r="15" spans="1:11" s="120" customFormat="1" ht="20.25" customHeight="1" x14ac:dyDescent="0.2">
      <c r="A15" s="410" t="s">
        <v>121</v>
      </c>
      <c r="B15" s="410"/>
      <c r="C15" s="410"/>
      <c r="D15" s="410"/>
      <c r="E15" s="410"/>
      <c r="F15" s="410"/>
      <c r="G15" s="410"/>
      <c r="H15" s="410"/>
      <c r="I15" s="410"/>
      <c r="J15" s="410"/>
    </row>
    <row r="16" spans="1:11" s="120" customFormat="1" ht="20.25" customHeight="1" x14ac:dyDescent="0.2">
      <c r="A16" s="121"/>
      <c r="B16" s="407" t="str">
        <f>B13</f>
        <v>２０２０年度</v>
      </c>
      <c r="C16" s="407"/>
      <c r="D16" s="407"/>
      <c r="E16" s="121"/>
      <c r="F16" s="408">
        <f>特約条項金額算出シート!D21</f>
        <v>0</v>
      </c>
      <c r="G16" s="408"/>
      <c r="H16" s="121" t="s">
        <v>120</v>
      </c>
      <c r="I16" s="121"/>
      <c r="J16" s="121"/>
    </row>
    <row r="17" spans="1:10" s="120" customFormat="1" ht="20.25" customHeight="1" x14ac:dyDescent="0.2">
      <c r="A17" s="121"/>
      <c r="B17" s="407" t="str">
        <f>B14</f>
        <v>２０２１年度</v>
      </c>
      <c r="C17" s="407"/>
      <c r="D17" s="407"/>
      <c r="E17" s="121"/>
      <c r="F17" s="408">
        <f>特約条項金額算出シート!D22</f>
        <v>44000000</v>
      </c>
      <c r="G17" s="408"/>
      <c r="H17" s="121" t="s">
        <v>120</v>
      </c>
      <c r="I17" s="121"/>
      <c r="J17" s="121"/>
    </row>
    <row r="18" spans="1:10" s="120" customFormat="1" ht="20.25" customHeight="1" x14ac:dyDescent="0.2">
      <c r="A18" s="410" t="s">
        <v>122</v>
      </c>
      <c r="B18" s="410"/>
      <c r="C18" s="410"/>
      <c r="D18" s="410"/>
      <c r="E18" s="410"/>
      <c r="F18" s="410"/>
      <c r="G18" s="410"/>
      <c r="H18" s="410"/>
      <c r="I18" s="410"/>
      <c r="J18" s="410"/>
    </row>
    <row r="19" spans="1:10" s="120" customFormat="1" ht="20.25" customHeight="1" x14ac:dyDescent="0.2">
      <c r="A19" s="410" t="s">
        <v>123</v>
      </c>
      <c r="B19" s="410"/>
      <c r="C19" s="410"/>
      <c r="D19" s="410"/>
      <c r="E19" s="410"/>
      <c r="F19" s="410"/>
      <c r="G19" s="410"/>
      <c r="H19" s="410"/>
      <c r="I19" s="410"/>
      <c r="J19" s="410"/>
    </row>
    <row r="20" spans="1:10" s="120" customFormat="1" ht="20.25" customHeight="1" x14ac:dyDescent="0.2">
      <c r="A20" s="410"/>
      <c r="B20" s="410"/>
      <c r="C20" s="410"/>
      <c r="D20" s="410"/>
      <c r="E20" s="410"/>
      <c r="F20" s="410"/>
      <c r="G20" s="410"/>
      <c r="H20" s="410"/>
      <c r="I20" s="410"/>
      <c r="J20" s="410"/>
    </row>
    <row r="21" spans="1:10" s="120" customFormat="1" ht="20.25" customHeight="1" x14ac:dyDescent="0.2">
      <c r="A21" s="410" t="s">
        <v>124</v>
      </c>
      <c r="B21" s="410"/>
      <c r="C21" s="410"/>
      <c r="D21" s="410"/>
      <c r="E21" s="410"/>
      <c r="F21" s="410"/>
      <c r="G21" s="410"/>
      <c r="H21" s="410"/>
      <c r="I21" s="410"/>
      <c r="J21" s="410"/>
    </row>
    <row r="22" spans="1:10" s="120" customFormat="1" ht="20.25" customHeight="1" x14ac:dyDescent="0.2">
      <c r="A22" s="410" t="s">
        <v>125</v>
      </c>
      <c r="B22" s="410"/>
      <c r="C22" s="410"/>
      <c r="D22" s="410"/>
      <c r="E22" s="410"/>
      <c r="F22" s="410"/>
      <c r="G22" s="410"/>
      <c r="H22" s="410"/>
      <c r="I22" s="410"/>
      <c r="J22" s="410"/>
    </row>
    <row r="23" spans="1:10" s="120" customFormat="1" ht="20.25" customHeight="1" x14ac:dyDescent="0.2">
      <c r="A23" s="410" t="s">
        <v>126</v>
      </c>
      <c r="B23" s="410"/>
      <c r="C23" s="410"/>
      <c r="D23" s="410"/>
      <c r="E23" s="410"/>
      <c r="F23" s="410"/>
      <c r="G23" s="410"/>
      <c r="H23" s="410"/>
      <c r="I23" s="410"/>
      <c r="J23" s="410"/>
    </row>
    <row r="24" spans="1:10" s="120" customFormat="1" ht="20.25" customHeight="1" x14ac:dyDescent="0.2">
      <c r="A24" s="410" t="s">
        <v>127</v>
      </c>
      <c r="B24" s="410"/>
      <c r="C24" s="410"/>
      <c r="D24" s="410"/>
      <c r="E24" s="410"/>
      <c r="F24" s="410"/>
      <c r="G24" s="410"/>
      <c r="H24" s="410"/>
      <c r="I24" s="410"/>
      <c r="J24" s="410"/>
    </row>
    <row r="25" spans="1:10" s="120" customFormat="1" ht="20.25" customHeight="1" x14ac:dyDescent="0.2">
      <c r="A25" s="410" t="s">
        <v>128</v>
      </c>
      <c r="B25" s="410"/>
      <c r="C25" s="410"/>
      <c r="D25" s="410"/>
      <c r="E25" s="410"/>
      <c r="F25" s="410"/>
      <c r="G25" s="410"/>
      <c r="H25" s="410"/>
      <c r="I25" s="410"/>
      <c r="J25" s="410"/>
    </row>
    <row r="26" spans="1:10" s="120" customFormat="1" ht="20.25" customHeight="1" x14ac:dyDescent="0.2">
      <c r="A26" s="410" t="s">
        <v>129</v>
      </c>
      <c r="B26" s="410"/>
      <c r="C26" s="410"/>
      <c r="D26" s="410"/>
      <c r="E26" s="410"/>
      <c r="F26" s="410"/>
      <c r="G26" s="410"/>
      <c r="H26" s="410"/>
      <c r="I26" s="410"/>
      <c r="J26" s="410"/>
    </row>
    <row r="27" spans="1:10" s="120" customFormat="1" ht="20.25" customHeight="1" x14ac:dyDescent="0.2">
      <c r="A27" s="410" t="s">
        <v>130</v>
      </c>
      <c r="B27" s="410"/>
      <c r="C27" s="410"/>
      <c r="D27" s="410"/>
      <c r="E27" s="410"/>
      <c r="F27" s="410"/>
      <c r="G27" s="410"/>
      <c r="H27" s="410"/>
      <c r="I27" s="410"/>
      <c r="J27" s="410"/>
    </row>
    <row r="28" spans="1:10" s="120" customFormat="1" ht="20.25" customHeight="1" x14ac:dyDescent="0.2">
      <c r="A28" s="410" t="s">
        <v>131</v>
      </c>
      <c r="B28" s="410"/>
      <c r="C28" s="410"/>
      <c r="D28" s="410"/>
      <c r="E28" s="410"/>
      <c r="F28" s="410"/>
      <c r="G28" s="410"/>
      <c r="H28" s="410"/>
      <c r="I28" s="410"/>
      <c r="J28" s="410"/>
    </row>
    <row r="29" spans="1:10" s="120" customFormat="1" ht="20.25" customHeight="1" x14ac:dyDescent="0.2">
      <c r="A29" s="410" t="s">
        <v>132</v>
      </c>
      <c r="B29" s="410"/>
      <c r="C29" s="410"/>
      <c r="D29" s="410"/>
      <c r="E29" s="410"/>
      <c r="F29" s="410"/>
      <c r="G29" s="410"/>
      <c r="H29" s="410"/>
      <c r="I29" s="410"/>
      <c r="J29" s="410"/>
    </row>
    <row r="30" spans="1:10" s="120" customFormat="1" ht="20.25" customHeight="1" x14ac:dyDescent="0.2">
      <c r="A30" s="410" t="s">
        <v>133</v>
      </c>
      <c r="B30" s="410"/>
      <c r="C30" s="410"/>
      <c r="D30" s="410"/>
      <c r="E30" s="410"/>
      <c r="F30" s="410"/>
      <c r="G30" s="410"/>
      <c r="H30" s="410"/>
      <c r="I30" s="410"/>
      <c r="J30" s="410"/>
    </row>
    <row r="31" spans="1:10" s="120" customFormat="1" ht="20.25" customHeight="1" x14ac:dyDescent="0.2">
      <c r="A31" s="410" t="s">
        <v>134</v>
      </c>
      <c r="B31" s="410"/>
      <c r="C31" s="410"/>
      <c r="D31" s="410"/>
      <c r="E31" s="410"/>
      <c r="F31" s="410"/>
      <c r="G31" s="410"/>
      <c r="H31" s="410"/>
      <c r="I31" s="410"/>
      <c r="J31" s="410"/>
    </row>
    <row r="32" spans="1:10" s="120" customFormat="1" ht="20.25" customHeight="1" x14ac:dyDescent="0.2">
      <c r="A32" s="410" t="s">
        <v>135</v>
      </c>
      <c r="B32" s="410"/>
      <c r="C32" s="410"/>
      <c r="D32" s="410"/>
      <c r="E32" s="410"/>
      <c r="F32" s="410"/>
      <c r="G32" s="410"/>
      <c r="H32" s="410"/>
      <c r="I32" s="410"/>
      <c r="J32" s="410"/>
    </row>
    <row r="33" spans="1:10" s="120" customFormat="1" ht="20.25" customHeight="1" x14ac:dyDescent="0.2">
      <c r="A33" s="410" t="s">
        <v>136</v>
      </c>
      <c r="B33" s="410"/>
      <c r="C33" s="410"/>
      <c r="D33" s="410"/>
      <c r="E33" s="410"/>
      <c r="F33" s="410"/>
      <c r="G33" s="410"/>
      <c r="H33" s="410"/>
      <c r="I33" s="410"/>
      <c r="J33" s="410"/>
    </row>
    <row r="34" spans="1:10" s="120" customFormat="1" ht="20.25" customHeight="1" x14ac:dyDescent="0.2">
      <c r="A34" s="410" t="s">
        <v>137</v>
      </c>
      <c r="B34" s="410"/>
      <c r="C34" s="410"/>
      <c r="D34" s="410"/>
      <c r="E34" s="410"/>
      <c r="F34" s="410"/>
      <c r="G34" s="410"/>
      <c r="H34" s="410"/>
      <c r="I34" s="410"/>
      <c r="J34" s="410"/>
    </row>
    <row r="35" spans="1:10" s="120" customFormat="1" ht="20.25" customHeight="1" x14ac:dyDescent="0.2">
      <c r="A35" s="410" t="s">
        <v>138</v>
      </c>
      <c r="B35" s="410"/>
      <c r="C35" s="410"/>
      <c r="D35" s="410"/>
      <c r="E35" s="410"/>
      <c r="F35" s="410"/>
      <c r="G35" s="410"/>
      <c r="H35" s="410"/>
      <c r="I35" s="410"/>
      <c r="J35" s="410"/>
    </row>
    <row r="36" spans="1:10" s="120" customFormat="1" ht="20.25" customHeight="1" x14ac:dyDescent="0.2">
      <c r="A36" s="410" t="s">
        <v>139</v>
      </c>
      <c r="B36" s="410"/>
      <c r="C36" s="410"/>
      <c r="D36" s="410"/>
      <c r="E36" s="410"/>
      <c r="F36" s="410"/>
      <c r="G36" s="410"/>
      <c r="H36" s="410"/>
      <c r="I36" s="410"/>
      <c r="J36" s="410"/>
    </row>
    <row r="37" spans="1:10" s="120" customFormat="1" ht="20.25" customHeight="1" x14ac:dyDescent="0.2">
      <c r="A37" s="410"/>
      <c r="B37" s="410"/>
      <c r="C37" s="410"/>
      <c r="D37" s="410"/>
      <c r="E37" s="410"/>
      <c r="F37" s="410"/>
      <c r="G37" s="410"/>
      <c r="H37" s="410"/>
      <c r="I37" s="410"/>
      <c r="J37" s="410"/>
    </row>
    <row r="38" spans="1:10" s="120" customFormat="1" ht="20.25" customHeight="1" x14ac:dyDescent="0.2">
      <c r="A38" s="410" t="s">
        <v>140</v>
      </c>
      <c r="B38" s="410"/>
      <c r="C38" s="410"/>
      <c r="D38" s="410"/>
      <c r="E38" s="410"/>
      <c r="F38" s="410"/>
      <c r="G38" s="410"/>
      <c r="H38" s="410"/>
      <c r="I38" s="410"/>
      <c r="J38" s="410"/>
    </row>
    <row r="39" spans="1:10" s="120" customFormat="1" ht="20.25" customHeight="1" x14ac:dyDescent="0.2">
      <c r="A39" s="410" t="s">
        <v>141</v>
      </c>
      <c r="B39" s="410"/>
      <c r="C39" s="410"/>
      <c r="D39" s="410"/>
      <c r="E39" s="410"/>
      <c r="F39" s="410"/>
      <c r="G39" s="410"/>
      <c r="H39" s="410"/>
      <c r="I39" s="410"/>
      <c r="J39" s="410"/>
    </row>
    <row r="40" spans="1:10" s="120" customFormat="1" ht="20.25" customHeight="1" x14ac:dyDescent="0.2">
      <c r="A40" s="410" t="s">
        <v>142</v>
      </c>
      <c r="B40" s="410"/>
      <c r="C40" s="410"/>
      <c r="D40" s="410"/>
      <c r="E40" s="410"/>
      <c r="F40" s="410"/>
      <c r="G40" s="410"/>
      <c r="H40" s="410"/>
      <c r="I40" s="410"/>
      <c r="J40" s="410"/>
    </row>
    <row r="41" spans="1:10" s="120" customFormat="1" ht="20.25" customHeight="1" x14ac:dyDescent="0.2">
      <c r="A41" s="410" t="s">
        <v>143</v>
      </c>
      <c r="B41" s="410"/>
      <c r="C41" s="410"/>
      <c r="D41" s="410"/>
      <c r="E41" s="410"/>
      <c r="F41" s="410"/>
      <c r="G41" s="410"/>
      <c r="H41" s="410"/>
      <c r="I41" s="410"/>
      <c r="J41" s="410"/>
    </row>
    <row r="42" spans="1:10" s="120" customFormat="1" ht="20.25" customHeight="1" x14ac:dyDescent="0.2">
      <c r="A42" s="410" t="s">
        <v>144</v>
      </c>
      <c r="B42" s="410"/>
      <c r="C42" s="410"/>
      <c r="D42" s="410"/>
      <c r="E42" s="410"/>
      <c r="F42" s="410"/>
      <c r="G42" s="410"/>
      <c r="H42" s="410"/>
      <c r="I42" s="410"/>
      <c r="J42" s="410"/>
    </row>
    <row r="43" spans="1:10" s="120" customFormat="1" ht="20.25" customHeight="1" x14ac:dyDescent="0.2">
      <c r="A43" s="410" t="s">
        <v>145</v>
      </c>
      <c r="B43" s="410"/>
      <c r="C43" s="410"/>
      <c r="D43" s="410"/>
      <c r="E43" s="410"/>
      <c r="F43" s="410"/>
      <c r="G43" s="410"/>
      <c r="H43" s="410"/>
      <c r="I43" s="410"/>
      <c r="J43" s="410"/>
    </row>
    <row r="44" spans="1:10" s="122" customFormat="1" ht="20.25" customHeight="1" x14ac:dyDescent="0.2">
      <c r="A44" s="409" t="s">
        <v>146</v>
      </c>
      <c r="B44" s="409"/>
      <c r="C44" s="409"/>
      <c r="D44" s="409"/>
      <c r="E44" s="409"/>
      <c r="F44" s="409"/>
      <c r="G44" s="409"/>
      <c r="H44" s="409"/>
      <c r="I44" s="409"/>
      <c r="J44" s="409"/>
    </row>
    <row r="45" spans="1:10" s="122" customFormat="1" ht="20.25" customHeight="1" x14ac:dyDescent="0.2">
      <c r="A45" s="409" t="s">
        <v>147</v>
      </c>
      <c r="B45" s="409"/>
      <c r="C45" s="409"/>
      <c r="D45" s="409"/>
      <c r="E45" s="409"/>
      <c r="F45" s="409"/>
      <c r="G45" s="409"/>
      <c r="H45" s="409"/>
      <c r="I45" s="409"/>
      <c r="J45" s="409"/>
    </row>
    <row r="46" spans="1:10" s="122" customFormat="1" ht="20.25" customHeight="1" x14ac:dyDescent="0.2">
      <c r="A46" s="409" t="s">
        <v>148</v>
      </c>
      <c r="B46" s="409"/>
      <c r="C46" s="409"/>
      <c r="D46" s="409"/>
      <c r="E46" s="409"/>
      <c r="F46" s="409"/>
      <c r="G46" s="409"/>
      <c r="H46" s="409"/>
      <c r="I46" s="409"/>
      <c r="J46" s="409"/>
    </row>
    <row r="47" spans="1:10" s="122" customFormat="1" ht="20.25" customHeight="1" x14ac:dyDescent="0.2">
      <c r="A47" s="409" t="s">
        <v>149</v>
      </c>
      <c r="B47" s="409"/>
      <c r="C47" s="409"/>
      <c r="D47" s="409"/>
      <c r="E47" s="409"/>
      <c r="F47" s="409"/>
      <c r="G47" s="409"/>
      <c r="H47" s="409"/>
      <c r="I47" s="409"/>
      <c r="J47" s="409"/>
    </row>
    <row r="48" spans="1:10" s="122" customFormat="1" ht="20.25" customHeight="1" x14ac:dyDescent="0.2">
      <c r="A48" s="409" t="s">
        <v>150</v>
      </c>
      <c r="B48" s="409"/>
      <c r="C48" s="409"/>
      <c r="D48" s="409"/>
      <c r="E48" s="409"/>
      <c r="F48" s="409"/>
      <c r="G48" s="409"/>
      <c r="H48" s="409"/>
      <c r="I48" s="409"/>
      <c r="J48" s="409"/>
    </row>
    <row r="49" spans="1:10" s="122" customFormat="1" ht="20.25" customHeight="1" x14ac:dyDescent="0.2">
      <c r="A49" s="409" t="s">
        <v>151</v>
      </c>
      <c r="B49" s="409"/>
      <c r="C49" s="409"/>
      <c r="D49" s="409"/>
      <c r="E49" s="409"/>
      <c r="F49" s="409"/>
      <c r="G49" s="409"/>
      <c r="H49" s="409"/>
      <c r="I49" s="409"/>
      <c r="J49" s="409"/>
    </row>
    <row r="50" spans="1:10" s="122" customFormat="1" ht="20.25" customHeight="1" x14ac:dyDescent="0.2">
      <c r="A50" s="409" t="s">
        <v>152</v>
      </c>
      <c r="B50" s="409"/>
      <c r="C50" s="409"/>
      <c r="D50" s="409"/>
      <c r="E50" s="409"/>
      <c r="F50" s="409"/>
      <c r="G50" s="409"/>
      <c r="H50" s="409"/>
      <c r="I50" s="409"/>
      <c r="J50" s="409"/>
    </row>
    <row r="51" spans="1:10" s="122" customFormat="1" ht="20.25" customHeight="1" x14ac:dyDescent="0.2">
      <c r="A51" s="409" t="s">
        <v>153</v>
      </c>
      <c r="B51" s="409"/>
      <c r="C51" s="409"/>
      <c r="D51" s="409"/>
      <c r="E51" s="409"/>
      <c r="F51" s="409"/>
      <c r="G51" s="409"/>
      <c r="H51" s="409"/>
      <c r="I51" s="409"/>
      <c r="J51" s="409"/>
    </row>
    <row r="52" spans="1:10" s="122" customFormat="1" ht="20.25" customHeight="1" x14ac:dyDescent="0.2">
      <c r="A52" s="409"/>
      <c r="B52" s="409"/>
      <c r="C52" s="409"/>
      <c r="D52" s="409"/>
      <c r="E52" s="409"/>
      <c r="F52" s="409"/>
      <c r="G52" s="409"/>
      <c r="H52" s="409"/>
      <c r="I52" s="409"/>
      <c r="J52" s="409"/>
    </row>
    <row r="53" spans="1:10" s="122" customFormat="1" ht="20.25" customHeight="1" x14ac:dyDescent="0.2">
      <c r="A53" s="409"/>
      <c r="B53" s="409"/>
      <c r="C53" s="409"/>
      <c r="D53" s="409"/>
      <c r="E53" s="409"/>
      <c r="F53" s="409"/>
      <c r="G53" s="409"/>
      <c r="H53" s="409"/>
      <c r="I53" s="409"/>
      <c r="J53" s="409"/>
    </row>
    <row r="54" spans="1:10" s="122" customFormat="1" ht="20.25" customHeight="1" x14ac:dyDescent="0.2">
      <c r="A54" s="409"/>
      <c r="B54" s="409"/>
      <c r="C54" s="409"/>
      <c r="D54" s="409"/>
      <c r="E54" s="409"/>
      <c r="F54" s="409"/>
      <c r="G54" s="409"/>
      <c r="H54" s="409"/>
      <c r="I54" s="409"/>
      <c r="J54" s="409"/>
    </row>
    <row r="55" spans="1:10" s="122" customFormat="1" ht="20.25" customHeight="1" x14ac:dyDescent="0.2">
      <c r="A55" s="409"/>
      <c r="B55" s="409"/>
      <c r="C55" s="409"/>
      <c r="D55" s="409"/>
      <c r="E55" s="409"/>
      <c r="F55" s="409"/>
      <c r="G55" s="409"/>
      <c r="H55" s="409"/>
      <c r="I55" s="409"/>
      <c r="J55" s="409"/>
    </row>
    <row r="56" spans="1:10" s="122" customFormat="1" ht="20.25" customHeight="1" x14ac:dyDescent="0.2">
      <c r="A56" s="409"/>
      <c r="B56" s="409"/>
      <c r="C56" s="409"/>
      <c r="D56" s="409"/>
      <c r="E56" s="409"/>
      <c r="F56" s="409"/>
      <c r="G56" s="409"/>
      <c r="H56" s="409"/>
      <c r="I56" s="409"/>
      <c r="J56" s="409"/>
    </row>
    <row r="57" spans="1:10" s="123" customFormat="1" ht="20.25" customHeight="1" x14ac:dyDescent="0.2">
      <c r="A57" s="409"/>
      <c r="B57" s="409"/>
      <c r="C57" s="409"/>
      <c r="D57" s="409"/>
      <c r="E57" s="409"/>
      <c r="F57" s="409"/>
      <c r="G57" s="409"/>
      <c r="H57" s="409"/>
      <c r="I57" s="409"/>
      <c r="J57" s="409"/>
    </row>
    <row r="58" spans="1:10" s="123" customFormat="1" ht="20.25" customHeight="1" x14ac:dyDescent="0.2">
      <c r="A58" s="409"/>
      <c r="B58" s="409"/>
      <c r="C58" s="409"/>
      <c r="D58" s="409"/>
      <c r="E58" s="409"/>
      <c r="F58" s="409"/>
      <c r="G58" s="409"/>
      <c r="H58" s="409"/>
      <c r="I58" s="409"/>
      <c r="J58" s="409"/>
    </row>
    <row r="59" spans="1:10" s="123" customFormat="1" ht="20.25" customHeight="1" x14ac:dyDescent="0.2">
      <c r="A59" s="409"/>
      <c r="B59" s="409"/>
      <c r="C59" s="409"/>
      <c r="D59" s="409"/>
      <c r="E59" s="409"/>
      <c r="F59" s="409"/>
      <c r="G59" s="409"/>
      <c r="H59" s="409"/>
      <c r="I59" s="409"/>
      <c r="J59" s="409"/>
    </row>
    <row r="60" spans="1:10" s="123" customFormat="1" x14ac:dyDescent="0.2">
      <c r="A60" s="409"/>
      <c r="B60" s="409"/>
      <c r="C60" s="409"/>
      <c r="D60" s="409"/>
      <c r="E60" s="409"/>
      <c r="F60" s="409"/>
      <c r="G60" s="409"/>
      <c r="H60" s="409"/>
      <c r="I60" s="409"/>
      <c r="J60" s="409"/>
    </row>
    <row r="61" spans="1:10" s="123" customFormat="1" x14ac:dyDescent="0.2">
      <c r="A61" s="409"/>
      <c r="B61" s="409"/>
      <c r="C61" s="409"/>
      <c r="D61" s="409"/>
      <c r="E61" s="409"/>
      <c r="F61" s="409"/>
      <c r="G61" s="409"/>
      <c r="H61" s="409"/>
      <c r="I61" s="409"/>
      <c r="J61" s="409"/>
    </row>
    <row r="62" spans="1:10" s="123" customFormat="1" x14ac:dyDescent="0.2">
      <c r="A62" s="409"/>
      <c r="B62" s="409"/>
      <c r="C62" s="409"/>
      <c r="D62" s="409"/>
      <c r="E62" s="409"/>
      <c r="F62" s="409"/>
      <c r="G62" s="409"/>
      <c r="H62" s="409"/>
      <c r="I62" s="409"/>
      <c r="J62" s="409"/>
    </row>
    <row r="63" spans="1:10" s="123" customFormat="1" x14ac:dyDescent="0.2">
      <c r="A63" s="409"/>
      <c r="B63" s="409"/>
      <c r="C63" s="409"/>
      <c r="D63" s="409"/>
      <c r="E63" s="409"/>
      <c r="F63" s="409"/>
      <c r="G63" s="409"/>
      <c r="H63" s="409"/>
      <c r="I63" s="409"/>
      <c r="J63" s="409"/>
    </row>
    <row r="64" spans="1:10" s="123" customFormat="1" x14ac:dyDescent="0.2">
      <c r="A64" s="409"/>
      <c r="B64" s="409"/>
      <c r="C64" s="409"/>
      <c r="D64" s="409"/>
      <c r="E64" s="409"/>
      <c r="F64" s="409"/>
      <c r="G64" s="409"/>
      <c r="H64" s="409"/>
      <c r="I64" s="409"/>
      <c r="J64" s="409"/>
    </row>
    <row r="65" spans="1:10" s="123" customFormat="1" x14ac:dyDescent="0.2">
      <c r="A65" s="404"/>
      <c r="B65" s="404"/>
      <c r="C65" s="404"/>
      <c r="D65" s="404"/>
      <c r="E65" s="404"/>
      <c r="F65" s="404"/>
      <c r="G65" s="404"/>
      <c r="H65" s="404"/>
      <c r="I65" s="404"/>
      <c r="J65" s="404"/>
    </row>
    <row r="66" spans="1:10" s="123" customFormat="1" x14ac:dyDescent="0.2">
      <c r="A66" s="404"/>
      <c r="B66" s="404"/>
      <c r="C66" s="404"/>
      <c r="D66" s="404"/>
      <c r="E66" s="404"/>
      <c r="F66" s="404"/>
      <c r="G66" s="404"/>
      <c r="H66" s="404"/>
      <c r="I66" s="404"/>
      <c r="J66" s="404"/>
    </row>
    <row r="67" spans="1:10" s="123" customFormat="1" x14ac:dyDescent="0.2">
      <c r="A67" s="404"/>
      <c r="B67" s="404"/>
      <c r="C67" s="404"/>
      <c r="D67" s="404"/>
      <c r="E67" s="404"/>
      <c r="F67" s="404"/>
      <c r="G67" s="404"/>
      <c r="H67" s="404"/>
      <c r="I67" s="404"/>
      <c r="J67" s="404"/>
    </row>
    <row r="68" spans="1:10" s="123" customFormat="1" x14ac:dyDescent="0.2">
      <c r="A68" s="404"/>
      <c r="B68" s="404"/>
      <c r="C68" s="404"/>
      <c r="D68" s="404"/>
      <c r="E68" s="404"/>
      <c r="F68" s="404"/>
      <c r="G68" s="404"/>
      <c r="H68" s="404"/>
      <c r="I68" s="404"/>
      <c r="J68" s="404"/>
    </row>
    <row r="69" spans="1:10" s="123" customFormat="1" x14ac:dyDescent="0.2">
      <c r="A69" s="404"/>
      <c r="B69" s="404"/>
      <c r="C69" s="404"/>
      <c r="D69" s="404"/>
      <c r="E69" s="404"/>
      <c r="F69" s="404"/>
      <c r="G69" s="404"/>
      <c r="H69" s="404"/>
      <c r="I69" s="404"/>
      <c r="J69" s="404"/>
    </row>
    <row r="70" spans="1:10" s="123" customFormat="1" x14ac:dyDescent="0.2">
      <c r="A70" s="404"/>
      <c r="B70" s="404"/>
      <c r="C70" s="404"/>
      <c r="D70" s="404"/>
      <c r="E70" s="404"/>
      <c r="F70" s="404"/>
      <c r="G70" s="404"/>
      <c r="H70" s="404"/>
      <c r="I70" s="404"/>
      <c r="J70" s="404"/>
    </row>
    <row r="71" spans="1:10" s="123" customFormat="1" x14ac:dyDescent="0.2">
      <c r="A71" s="404"/>
      <c r="B71" s="404"/>
      <c r="C71" s="404"/>
      <c r="D71" s="404"/>
      <c r="E71" s="404"/>
      <c r="F71" s="404"/>
      <c r="G71" s="404"/>
      <c r="H71" s="404"/>
      <c r="I71" s="404"/>
      <c r="J71" s="404"/>
    </row>
    <row r="72" spans="1:10" s="123" customFormat="1" x14ac:dyDescent="0.2">
      <c r="A72" s="404"/>
      <c r="B72" s="404"/>
      <c r="C72" s="404"/>
      <c r="D72" s="404"/>
      <c r="E72" s="404"/>
      <c r="F72" s="404"/>
      <c r="G72" s="404"/>
      <c r="H72" s="404"/>
      <c r="I72" s="404"/>
      <c r="J72" s="404"/>
    </row>
    <row r="73" spans="1:10" s="123" customFormat="1" x14ac:dyDescent="0.2">
      <c r="A73" s="404"/>
      <c r="B73" s="404"/>
      <c r="C73" s="404"/>
      <c r="D73" s="404"/>
      <c r="E73" s="404"/>
      <c r="F73" s="404"/>
      <c r="G73" s="404"/>
      <c r="H73" s="404"/>
      <c r="I73" s="404"/>
      <c r="J73" s="404"/>
    </row>
    <row r="74" spans="1:10" s="123" customFormat="1" x14ac:dyDescent="0.2">
      <c r="A74" s="404"/>
      <c r="B74" s="404"/>
      <c r="C74" s="404"/>
      <c r="D74" s="404"/>
      <c r="E74" s="404"/>
      <c r="F74" s="404"/>
      <c r="G74" s="404"/>
      <c r="H74" s="404"/>
      <c r="I74" s="404"/>
      <c r="J74" s="404"/>
    </row>
    <row r="75" spans="1:10" s="123" customFormat="1" x14ac:dyDescent="0.2">
      <c r="A75" s="404"/>
      <c r="B75" s="404"/>
      <c r="C75" s="404"/>
      <c r="D75" s="404"/>
      <c r="E75" s="404"/>
      <c r="F75" s="404"/>
      <c r="G75" s="404"/>
      <c r="H75" s="404"/>
      <c r="I75" s="404"/>
      <c r="J75" s="404"/>
    </row>
    <row r="76" spans="1:10" s="123" customFormat="1" x14ac:dyDescent="0.2">
      <c r="A76" s="404"/>
      <c r="B76" s="404"/>
      <c r="C76" s="404"/>
      <c r="D76" s="404"/>
      <c r="E76" s="404"/>
      <c r="F76" s="404"/>
      <c r="G76" s="404"/>
      <c r="H76" s="404"/>
      <c r="I76" s="404"/>
      <c r="J76" s="404"/>
    </row>
    <row r="77" spans="1:10" s="123" customFormat="1" x14ac:dyDescent="0.2">
      <c r="A77" s="404"/>
      <c r="B77" s="404"/>
      <c r="C77" s="404"/>
      <c r="D77" s="404"/>
      <c r="E77" s="404"/>
      <c r="F77" s="404"/>
      <c r="G77" s="404"/>
      <c r="H77" s="404"/>
      <c r="I77" s="404"/>
      <c r="J77" s="404"/>
    </row>
    <row r="78" spans="1:10" s="123" customFormat="1" x14ac:dyDescent="0.2">
      <c r="A78" s="404"/>
      <c r="B78" s="404"/>
      <c r="C78" s="404"/>
      <c r="D78" s="404"/>
      <c r="E78" s="404"/>
      <c r="F78" s="404"/>
      <c r="G78" s="404"/>
      <c r="H78" s="404"/>
      <c r="I78" s="404"/>
      <c r="J78" s="404"/>
    </row>
    <row r="79" spans="1:10" s="123" customFormat="1" x14ac:dyDescent="0.2">
      <c r="A79" s="404"/>
      <c r="B79" s="404"/>
      <c r="C79" s="404"/>
      <c r="D79" s="404"/>
      <c r="E79" s="404"/>
      <c r="F79" s="404"/>
      <c r="G79" s="404"/>
      <c r="H79" s="404"/>
      <c r="I79" s="404"/>
      <c r="J79" s="404"/>
    </row>
    <row r="80" spans="1:10" s="123" customFormat="1" x14ac:dyDescent="0.2">
      <c r="A80" s="404"/>
      <c r="B80" s="404"/>
      <c r="C80" s="404"/>
      <c r="D80" s="404"/>
      <c r="E80" s="404"/>
      <c r="F80" s="404"/>
      <c r="G80" s="404"/>
      <c r="H80" s="404"/>
      <c r="I80" s="404"/>
      <c r="J80" s="404"/>
    </row>
    <row r="81" spans="1:10" s="123" customFormat="1" x14ac:dyDescent="0.2">
      <c r="A81" s="404"/>
      <c r="B81" s="404"/>
      <c r="C81" s="404"/>
      <c r="D81" s="404"/>
      <c r="E81" s="404"/>
      <c r="F81" s="404"/>
      <c r="G81" s="404"/>
      <c r="H81" s="404"/>
      <c r="I81" s="404"/>
      <c r="J81" s="404"/>
    </row>
    <row r="82" spans="1:10" s="123" customFormat="1" x14ac:dyDescent="0.2">
      <c r="A82" s="404"/>
      <c r="B82" s="404"/>
      <c r="C82" s="404"/>
      <c r="D82" s="404"/>
      <c r="E82" s="404"/>
      <c r="F82" s="404"/>
      <c r="G82" s="404"/>
      <c r="H82" s="404"/>
      <c r="I82" s="404"/>
      <c r="J82" s="404"/>
    </row>
    <row r="83" spans="1:10" s="123" customFormat="1" x14ac:dyDescent="0.2">
      <c r="A83" s="404"/>
      <c r="B83" s="404"/>
      <c r="C83" s="404"/>
      <c r="D83" s="404"/>
      <c r="E83" s="404"/>
      <c r="F83" s="404"/>
      <c r="G83" s="404"/>
      <c r="H83" s="404"/>
      <c r="I83" s="404"/>
      <c r="J83" s="404"/>
    </row>
    <row r="84" spans="1:10" s="123" customFormat="1" x14ac:dyDescent="0.2">
      <c r="A84" s="404"/>
      <c r="B84" s="404"/>
      <c r="C84" s="404"/>
      <c r="D84" s="404"/>
      <c r="E84" s="404"/>
      <c r="F84" s="404"/>
      <c r="G84" s="404"/>
      <c r="H84" s="404"/>
      <c r="I84" s="404"/>
      <c r="J84" s="404"/>
    </row>
    <row r="85" spans="1:10" s="123" customFormat="1" x14ac:dyDescent="0.2">
      <c r="A85" s="404"/>
      <c r="B85" s="404"/>
      <c r="C85" s="404"/>
      <c r="D85" s="404"/>
      <c r="E85" s="404"/>
      <c r="F85" s="404"/>
      <c r="G85" s="404"/>
      <c r="H85" s="404"/>
      <c r="I85" s="404"/>
      <c r="J85" s="404"/>
    </row>
    <row r="86" spans="1:10" s="123" customFormat="1" x14ac:dyDescent="0.2">
      <c r="A86" s="404"/>
      <c r="B86" s="404"/>
      <c r="C86" s="404"/>
      <c r="D86" s="404"/>
      <c r="E86" s="404"/>
      <c r="F86" s="404"/>
      <c r="G86" s="404"/>
      <c r="H86" s="404"/>
      <c r="I86" s="404"/>
      <c r="J86" s="404"/>
    </row>
    <row r="87" spans="1:10" s="123" customFormat="1" x14ac:dyDescent="0.2">
      <c r="A87" s="404"/>
      <c r="B87" s="404"/>
      <c r="C87" s="404"/>
      <c r="D87" s="404"/>
      <c r="E87" s="404"/>
      <c r="F87" s="404"/>
      <c r="G87" s="404"/>
      <c r="H87" s="404"/>
      <c r="I87" s="404"/>
      <c r="J87" s="404"/>
    </row>
    <row r="88" spans="1:10" s="123" customFormat="1" x14ac:dyDescent="0.2">
      <c r="A88" s="404"/>
      <c r="B88" s="404"/>
      <c r="C88" s="404"/>
      <c r="D88" s="404"/>
      <c r="E88" s="404"/>
      <c r="F88" s="404"/>
      <c r="G88" s="404"/>
      <c r="H88" s="404"/>
      <c r="I88" s="404"/>
      <c r="J88" s="404"/>
    </row>
    <row r="89" spans="1:10" s="123" customFormat="1" x14ac:dyDescent="0.2">
      <c r="A89" s="404"/>
      <c r="B89" s="404"/>
      <c r="C89" s="404"/>
      <c r="D89" s="404"/>
      <c r="E89" s="404"/>
      <c r="F89" s="404"/>
      <c r="G89" s="404"/>
      <c r="H89" s="404"/>
      <c r="I89" s="404"/>
      <c r="J89" s="404"/>
    </row>
    <row r="90" spans="1:10" s="123" customFormat="1" x14ac:dyDescent="0.2">
      <c r="A90" s="404"/>
      <c r="B90" s="404"/>
      <c r="C90" s="404"/>
      <c r="D90" s="404"/>
      <c r="E90" s="404"/>
      <c r="F90" s="404"/>
      <c r="G90" s="404"/>
      <c r="H90" s="404"/>
      <c r="I90" s="404"/>
      <c r="J90" s="404"/>
    </row>
    <row r="91" spans="1:10" s="123" customFormat="1" x14ac:dyDescent="0.2">
      <c r="A91" s="404"/>
      <c r="B91" s="404"/>
      <c r="C91" s="404"/>
      <c r="D91" s="404"/>
      <c r="E91" s="404"/>
      <c r="F91" s="404"/>
      <c r="G91" s="404"/>
      <c r="H91" s="404"/>
      <c r="I91" s="404"/>
      <c r="J91" s="404"/>
    </row>
    <row r="92" spans="1:10" s="123" customFormat="1" x14ac:dyDescent="0.2">
      <c r="A92" s="404"/>
      <c r="B92" s="404"/>
      <c r="C92" s="404"/>
      <c r="D92" s="404"/>
      <c r="E92" s="404"/>
      <c r="F92" s="404"/>
      <c r="G92" s="404"/>
      <c r="H92" s="404"/>
      <c r="I92" s="404"/>
      <c r="J92" s="404"/>
    </row>
    <row r="93" spans="1:10" s="123" customFormat="1" x14ac:dyDescent="0.2">
      <c r="A93" s="404"/>
      <c r="B93" s="404"/>
      <c r="C93" s="404"/>
      <c r="D93" s="404"/>
      <c r="E93" s="404"/>
      <c r="F93" s="404"/>
      <c r="G93" s="404"/>
      <c r="H93" s="404"/>
      <c r="I93" s="404"/>
      <c r="J93" s="404"/>
    </row>
    <row r="94" spans="1:10" s="123" customFormat="1" x14ac:dyDescent="0.2">
      <c r="A94" s="404"/>
      <c r="B94" s="404"/>
      <c r="C94" s="404"/>
      <c r="D94" s="404"/>
      <c r="E94" s="404"/>
      <c r="F94" s="404"/>
      <c r="G94" s="404"/>
      <c r="H94" s="404"/>
      <c r="I94" s="404"/>
      <c r="J94" s="404"/>
    </row>
    <row r="95" spans="1:10" s="123" customFormat="1" x14ac:dyDescent="0.2">
      <c r="A95" s="404"/>
      <c r="B95" s="404"/>
      <c r="C95" s="404"/>
      <c r="D95" s="404"/>
      <c r="E95" s="404"/>
      <c r="F95" s="404"/>
      <c r="G95" s="404"/>
      <c r="H95" s="404"/>
      <c r="I95" s="404"/>
      <c r="J95" s="404"/>
    </row>
    <row r="96" spans="1:10" s="123" customFormat="1" x14ac:dyDescent="0.2">
      <c r="A96" s="404"/>
      <c r="B96" s="404"/>
      <c r="C96" s="404"/>
      <c r="D96" s="404"/>
      <c r="E96" s="404"/>
      <c r="F96" s="404"/>
      <c r="G96" s="404"/>
      <c r="H96" s="404"/>
      <c r="I96" s="404"/>
      <c r="J96" s="404"/>
    </row>
    <row r="97" spans="1:10" s="123" customFormat="1" x14ac:dyDescent="0.2">
      <c r="A97" s="404"/>
      <c r="B97" s="404"/>
      <c r="C97" s="404"/>
      <c r="D97" s="404"/>
      <c r="E97" s="404"/>
      <c r="F97" s="404"/>
      <c r="G97" s="404"/>
      <c r="H97" s="404"/>
      <c r="I97" s="404"/>
      <c r="J97" s="404"/>
    </row>
    <row r="98" spans="1:10" s="123" customFormat="1" x14ac:dyDescent="0.2">
      <c r="A98" s="404"/>
      <c r="B98" s="404"/>
      <c r="C98" s="404"/>
      <c r="D98" s="404"/>
      <c r="E98" s="404"/>
      <c r="F98" s="404"/>
      <c r="G98" s="404"/>
      <c r="H98" s="404"/>
      <c r="I98" s="404"/>
      <c r="J98" s="404"/>
    </row>
    <row r="99" spans="1:10" s="123" customFormat="1" x14ac:dyDescent="0.2">
      <c r="A99" s="404"/>
      <c r="B99" s="404"/>
      <c r="C99" s="404"/>
      <c r="D99" s="404"/>
      <c r="E99" s="404"/>
      <c r="F99" s="404"/>
      <c r="G99" s="404"/>
      <c r="H99" s="404"/>
      <c r="I99" s="404"/>
      <c r="J99" s="404"/>
    </row>
    <row r="100" spans="1:10" s="123" customFormat="1" x14ac:dyDescent="0.2">
      <c r="A100" s="404"/>
      <c r="B100" s="404"/>
      <c r="C100" s="404"/>
      <c r="D100" s="404"/>
      <c r="E100" s="404"/>
      <c r="F100" s="404"/>
      <c r="G100" s="404"/>
      <c r="H100" s="404"/>
      <c r="I100" s="404"/>
      <c r="J100" s="404"/>
    </row>
    <row r="101" spans="1:10" s="123" customFormat="1" x14ac:dyDescent="0.2">
      <c r="A101" s="404"/>
      <c r="B101" s="404"/>
      <c r="C101" s="404"/>
      <c r="D101" s="404"/>
      <c r="E101" s="404"/>
      <c r="F101" s="404"/>
      <c r="G101" s="404"/>
      <c r="H101" s="404"/>
      <c r="I101" s="404"/>
      <c r="J101" s="404"/>
    </row>
    <row r="102" spans="1:10" s="123" customFormat="1" x14ac:dyDescent="0.2">
      <c r="A102" s="404"/>
      <c r="B102" s="404"/>
      <c r="C102" s="404"/>
      <c r="D102" s="404"/>
      <c r="E102" s="404"/>
      <c r="F102" s="404"/>
      <c r="G102" s="404"/>
      <c r="H102" s="404"/>
      <c r="I102" s="404"/>
      <c r="J102" s="404"/>
    </row>
    <row r="103" spans="1:10" s="123" customFormat="1" x14ac:dyDescent="0.2">
      <c r="A103" s="404"/>
      <c r="B103" s="404"/>
      <c r="C103" s="404"/>
      <c r="D103" s="404"/>
      <c r="E103" s="404"/>
      <c r="F103" s="404"/>
      <c r="G103" s="404"/>
      <c r="H103" s="404"/>
      <c r="I103" s="404"/>
      <c r="J103" s="404"/>
    </row>
    <row r="104" spans="1:10" s="123" customFormat="1" x14ac:dyDescent="0.2">
      <c r="A104" s="404"/>
      <c r="B104" s="404"/>
      <c r="C104" s="404"/>
      <c r="D104" s="404"/>
      <c r="E104" s="404"/>
      <c r="F104" s="404"/>
      <c r="G104" s="404"/>
      <c r="H104" s="404"/>
      <c r="I104" s="404"/>
      <c r="J104" s="404"/>
    </row>
    <row r="105" spans="1:10" s="123" customFormat="1" x14ac:dyDescent="0.2">
      <c r="A105" s="404"/>
      <c r="B105" s="404"/>
      <c r="C105" s="404"/>
      <c r="D105" s="404"/>
      <c r="E105" s="404"/>
      <c r="F105" s="404"/>
      <c r="G105" s="404"/>
      <c r="H105" s="404"/>
      <c r="I105" s="404"/>
      <c r="J105" s="404"/>
    </row>
    <row r="106" spans="1:10" s="123" customFormat="1" x14ac:dyDescent="0.2">
      <c r="A106" s="404"/>
      <c r="B106" s="404"/>
      <c r="C106" s="404"/>
      <c r="D106" s="404"/>
      <c r="E106" s="404"/>
      <c r="F106" s="404"/>
      <c r="G106" s="404"/>
      <c r="H106" s="404"/>
      <c r="I106" s="404"/>
      <c r="J106" s="404"/>
    </row>
    <row r="107" spans="1:10" s="123" customFormat="1" x14ac:dyDescent="0.2">
      <c r="A107" s="404"/>
      <c r="B107" s="404"/>
      <c r="C107" s="404"/>
      <c r="D107" s="404"/>
      <c r="E107" s="404"/>
      <c r="F107" s="404"/>
      <c r="G107" s="404"/>
      <c r="H107" s="404"/>
      <c r="I107" s="404"/>
      <c r="J107" s="404"/>
    </row>
    <row r="108" spans="1:10" s="123" customFormat="1" x14ac:dyDescent="0.2">
      <c r="A108" s="404"/>
      <c r="B108" s="404"/>
      <c r="C108" s="404"/>
      <c r="D108" s="404"/>
      <c r="E108" s="404"/>
      <c r="F108" s="404"/>
      <c r="G108" s="404"/>
      <c r="H108" s="404"/>
      <c r="I108" s="404"/>
      <c r="J108" s="404"/>
    </row>
    <row r="109" spans="1:10" s="123" customFormat="1" x14ac:dyDescent="0.2">
      <c r="A109" s="404"/>
      <c r="B109" s="404"/>
      <c r="C109" s="404"/>
      <c r="D109" s="404"/>
      <c r="E109" s="404"/>
      <c r="F109" s="404"/>
      <c r="G109" s="404"/>
      <c r="H109" s="404"/>
      <c r="I109" s="404"/>
      <c r="J109" s="404"/>
    </row>
    <row r="110" spans="1:10" s="123" customFormat="1" x14ac:dyDescent="0.2">
      <c r="A110" s="404"/>
      <c r="B110" s="404"/>
      <c r="C110" s="404"/>
      <c r="D110" s="404"/>
      <c r="E110" s="404"/>
      <c r="F110" s="404"/>
      <c r="G110" s="404"/>
      <c r="H110" s="404"/>
      <c r="I110" s="404"/>
      <c r="J110" s="404"/>
    </row>
    <row r="111" spans="1:10" s="123" customFormat="1" x14ac:dyDescent="0.2">
      <c r="A111" s="404"/>
      <c r="B111" s="404"/>
      <c r="C111" s="404"/>
      <c r="D111" s="404"/>
      <c r="E111" s="404"/>
      <c r="F111" s="404"/>
      <c r="G111" s="404"/>
      <c r="H111" s="404"/>
      <c r="I111" s="404"/>
      <c r="J111" s="404"/>
    </row>
    <row r="112" spans="1:10" s="123" customFormat="1" x14ac:dyDescent="0.2">
      <c r="A112" s="404"/>
      <c r="B112" s="404"/>
      <c r="C112" s="404"/>
      <c r="D112" s="404"/>
      <c r="E112" s="404"/>
      <c r="F112" s="404"/>
      <c r="G112" s="404"/>
      <c r="H112" s="404"/>
      <c r="I112" s="404"/>
      <c r="J112" s="404"/>
    </row>
    <row r="113" spans="1:10" s="123" customFormat="1" x14ac:dyDescent="0.2">
      <c r="A113" s="404"/>
      <c r="B113" s="404"/>
      <c r="C113" s="404"/>
      <c r="D113" s="404"/>
      <c r="E113" s="404"/>
      <c r="F113" s="404"/>
      <c r="G113" s="404"/>
      <c r="H113" s="404"/>
      <c r="I113" s="404"/>
      <c r="J113" s="404"/>
    </row>
    <row r="114" spans="1:10" s="123" customFormat="1" x14ac:dyDescent="0.2">
      <c r="A114" s="404"/>
      <c r="B114" s="404"/>
      <c r="C114" s="404"/>
      <c r="D114" s="404"/>
      <c r="E114" s="404"/>
      <c r="F114" s="404"/>
      <c r="G114" s="404"/>
      <c r="H114" s="404"/>
      <c r="I114" s="404"/>
      <c r="J114" s="404"/>
    </row>
    <row r="115" spans="1:10" s="123" customFormat="1" x14ac:dyDescent="0.2">
      <c r="A115" s="404"/>
      <c r="B115" s="404"/>
      <c r="C115" s="404"/>
      <c r="D115" s="404"/>
      <c r="E115" s="404"/>
      <c r="F115" s="404"/>
      <c r="G115" s="404"/>
      <c r="H115" s="404"/>
      <c r="I115" s="404"/>
      <c r="J115" s="404"/>
    </row>
    <row r="116" spans="1:10" s="123" customFormat="1" x14ac:dyDescent="0.2">
      <c r="A116" s="404"/>
      <c r="B116" s="404"/>
      <c r="C116" s="404"/>
      <c r="D116" s="404"/>
      <c r="E116" s="404"/>
      <c r="F116" s="404"/>
      <c r="G116" s="404"/>
      <c r="H116" s="404"/>
      <c r="I116" s="404"/>
      <c r="J116" s="404"/>
    </row>
    <row r="117" spans="1:10" s="123" customFormat="1" x14ac:dyDescent="0.2">
      <c r="A117" s="404"/>
      <c r="B117" s="404"/>
      <c r="C117" s="404"/>
      <c r="D117" s="404"/>
      <c r="E117" s="404"/>
      <c r="F117" s="404"/>
      <c r="G117" s="404"/>
      <c r="H117" s="404"/>
      <c r="I117" s="404"/>
      <c r="J117" s="404"/>
    </row>
    <row r="118" spans="1:10" s="123" customFormat="1" x14ac:dyDescent="0.2">
      <c r="A118" s="404"/>
      <c r="B118" s="404"/>
      <c r="C118" s="404"/>
      <c r="D118" s="404"/>
      <c r="E118" s="404"/>
      <c r="F118" s="404"/>
      <c r="G118" s="404"/>
      <c r="H118" s="404"/>
      <c r="I118" s="404"/>
      <c r="J118" s="404"/>
    </row>
    <row r="119" spans="1:10" s="123" customFormat="1" x14ac:dyDescent="0.2">
      <c r="A119" s="404"/>
      <c r="B119" s="404"/>
      <c r="C119" s="404"/>
      <c r="D119" s="404"/>
      <c r="E119" s="404"/>
      <c r="F119" s="404"/>
      <c r="G119" s="404"/>
      <c r="H119" s="404"/>
      <c r="I119" s="404"/>
      <c r="J119" s="404"/>
    </row>
    <row r="120" spans="1:10" s="123" customFormat="1" x14ac:dyDescent="0.2">
      <c r="A120" s="404"/>
      <c r="B120" s="404"/>
      <c r="C120" s="404"/>
      <c r="D120" s="404"/>
      <c r="E120" s="404"/>
      <c r="F120" s="404"/>
      <c r="G120" s="404"/>
      <c r="H120" s="404"/>
      <c r="I120" s="404"/>
      <c r="J120" s="404"/>
    </row>
    <row r="121" spans="1:10" s="123" customFormat="1" x14ac:dyDescent="0.2">
      <c r="A121" s="404"/>
      <c r="B121" s="404"/>
      <c r="C121" s="404"/>
      <c r="D121" s="404"/>
      <c r="E121" s="404"/>
      <c r="F121" s="404"/>
      <c r="G121" s="404"/>
      <c r="H121" s="404"/>
      <c r="I121" s="404"/>
      <c r="J121" s="404"/>
    </row>
    <row r="122" spans="1:10" s="123" customFormat="1" x14ac:dyDescent="0.2">
      <c r="A122" s="404"/>
      <c r="B122" s="404"/>
      <c r="C122" s="404"/>
      <c r="D122" s="404"/>
      <c r="E122" s="404"/>
      <c r="F122" s="404"/>
      <c r="G122" s="404"/>
      <c r="H122" s="404"/>
      <c r="I122" s="404"/>
      <c r="J122" s="404"/>
    </row>
    <row r="123" spans="1:10" s="123" customFormat="1" x14ac:dyDescent="0.2">
      <c r="A123" s="404"/>
      <c r="B123" s="404"/>
      <c r="C123" s="404"/>
      <c r="D123" s="404"/>
      <c r="E123" s="404"/>
      <c r="F123" s="404"/>
      <c r="G123" s="404"/>
      <c r="H123" s="404"/>
      <c r="I123" s="404"/>
      <c r="J123" s="404"/>
    </row>
    <row r="124" spans="1:10" s="123" customFormat="1" x14ac:dyDescent="0.2">
      <c r="A124" s="404"/>
      <c r="B124" s="404"/>
      <c r="C124" s="404"/>
      <c r="D124" s="404"/>
      <c r="E124" s="404"/>
      <c r="F124" s="404"/>
      <c r="G124" s="404"/>
      <c r="H124" s="404"/>
      <c r="I124" s="404"/>
      <c r="J124" s="404"/>
    </row>
    <row r="125" spans="1:10" s="123" customFormat="1" x14ac:dyDescent="0.2">
      <c r="A125" s="404"/>
      <c r="B125" s="404"/>
      <c r="C125" s="404"/>
      <c r="D125" s="404"/>
      <c r="E125" s="404"/>
      <c r="F125" s="404"/>
      <c r="G125" s="404"/>
      <c r="H125" s="404"/>
      <c r="I125" s="404"/>
      <c r="J125" s="404"/>
    </row>
    <row r="126" spans="1:10" s="123" customFormat="1" x14ac:dyDescent="0.2">
      <c r="A126" s="404"/>
      <c r="B126" s="404"/>
      <c r="C126" s="404"/>
      <c r="D126" s="404"/>
      <c r="E126" s="404"/>
      <c r="F126" s="404"/>
      <c r="G126" s="404"/>
      <c r="H126" s="404"/>
      <c r="I126" s="404"/>
      <c r="J126" s="404"/>
    </row>
    <row r="127" spans="1:10" s="123" customFormat="1" x14ac:dyDescent="0.2">
      <c r="A127" s="404"/>
      <c r="B127" s="404"/>
      <c r="C127" s="404"/>
      <c r="D127" s="404"/>
      <c r="E127" s="404"/>
      <c r="F127" s="404"/>
      <c r="G127" s="404"/>
      <c r="H127" s="404"/>
      <c r="I127" s="404"/>
      <c r="J127" s="404"/>
    </row>
    <row r="128" spans="1:10" s="123" customFormat="1" x14ac:dyDescent="0.2">
      <c r="A128" s="404"/>
      <c r="B128" s="404"/>
      <c r="C128" s="404"/>
      <c r="D128" s="404"/>
      <c r="E128" s="404"/>
      <c r="F128" s="404"/>
      <c r="G128" s="404"/>
      <c r="H128" s="404"/>
      <c r="I128" s="404"/>
      <c r="J128" s="404"/>
    </row>
    <row r="129" spans="1:10" s="123" customFormat="1" x14ac:dyDescent="0.2">
      <c r="A129" s="404"/>
      <c r="B129" s="404"/>
      <c r="C129" s="404"/>
      <c r="D129" s="404"/>
      <c r="E129" s="404"/>
      <c r="F129" s="404"/>
      <c r="G129" s="404"/>
      <c r="H129" s="404"/>
      <c r="I129" s="404"/>
      <c r="J129" s="404"/>
    </row>
    <row r="130" spans="1:10" s="123" customFormat="1" x14ac:dyDescent="0.2">
      <c r="A130" s="404"/>
      <c r="B130" s="404"/>
      <c r="C130" s="404"/>
      <c r="D130" s="404"/>
      <c r="E130" s="404"/>
      <c r="F130" s="404"/>
      <c r="G130" s="404"/>
      <c r="H130" s="404"/>
      <c r="I130" s="404"/>
      <c r="J130" s="404"/>
    </row>
    <row r="131" spans="1:10" s="123" customFormat="1" x14ac:dyDescent="0.2">
      <c r="A131" s="404"/>
      <c r="B131" s="404"/>
      <c r="C131" s="404"/>
      <c r="D131" s="404"/>
      <c r="E131" s="404"/>
      <c r="F131" s="404"/>
      <c r="G131" s="404"/>
      <c r="H131" s="404"/>
      <c r="I131" s="404"/>
      <c r="J131" s="404"/>
    </row>
    <row r="132" spans="1:10" s="123" customFormat="1" x14ac:dyDescent="0.2">
      <c r="A132" s="404"/>
      <c r="B132" s="404"/>
      <c r="C132" s="404"/>
      <c r="D132" s="404"/>
      <c r="E132" s="404"/>
      <c r="F132" s="404"/>
      <c r="G132" s="404"/>
      <c r="H132" s="404"/>
      <c r="I132" s="404"/>
      <c r="J132" s="404"/>
    </row>
    <row r="133" spans="1:10" s="123" customFormat="1" x14ac:dyDescent="0.2">
      <c r="A133" s="404"/>
      <c r="B133" s="404"/>
      <c r="C133" s="404"/>
      <c r="D133" s="404"/>
      <c r="E133" s="404"/>
      <c r="F133" s="404"/>
      <c r="G133" s="404"/>
      <c r="H133" s="404"/>
      <c r="I133" s="404"/>
      <c r="J133" s="404"/>
    </row>
    <row r="134" spans="1:10" s="123" customFormat="1" x14ac:dyDescent="0.2">
      <c r="A134" s="404"/>
      <c r="B134" s="404"/>
      <c r="C134" s="404"/>
      <c r="D134" s="404"/>
      <c r="E134" s="404"/>
      <c r="F134" s="404"/>
      <c r="G134" s="404"/>
      <c r="H134" s="404"/>
      <c r="I134" s="404"/>
      <c r="J134" s="404"/>
    </row>
    <row r="135" spans="1:10" s="123" customFormat="1" x14ac:dyDescent="0.2">
      <c r="A135" s="404"/>
      <c r="B135" s="404"/>
      <c r="C135" s="404"/>
      <c r="D135" s="404"/>
      <c r="E135" s="404"/>
      <c r="F135" s="404"/>
      <c r="G135" s="404"/>
      <c r="H135" s="404"/>
      <c r="I135" s="404"/>
      <c r="J135" s="404"/>
    </row>
    <row r="136" spans="1:10" s="123" customFormat="1" x14ac:dyDescent="0.2">
      <c r="A136" s="404"/>
      <c r="B136" s="404"/>
      <c r="C136" s="404"/>
      <c r="D136" s="404"/>
      <c r="E136" s="404"/>
      <c r="F136" s="404"/>
      <c r="G136" s="404"/>
      <c r="H136" s="404"/>
      <c r="I136" s="404"/>
      <c r="J136" s="404"/>
    </row>
    <row r="137" spans="1:10" s="123" customFormat="1" x14ac:dyDescent="0.2">
      <c r="A137" s="404"/>
      <c r="B137" s="404"/>
      <c r="C137" s="404"/>
      <c r="D137" s="404"/>
      <c r="E137" s="404"/>
      <c r="F137" s="404"/>
      <c r="G137" s="404"/>
      <c r="H137" s="404"/>
      <c r="I137" s="404"/>
      <c r="J137" s="404"/>
    </row>
    <row r="138" spans="1:10" s="123" customFormat="1" x14ac:dyDescent="0.2">
      <c r="A138" s="404"/>
      <c r="B138" s="404"/>
      <c r="C138" s="404"/>
      <c r="D138" s="404"/>
      <c r="E138" s="404"/>
      <c r="F138" s="404"/>
      <c r="G138" s="404"/>
      <c r="H138" s="404"/>
      <c r="I138" s="404"/>
      <c r="J138" s="404"/>
    </row>
    <row r="139" spans="1:10" s="123" customFormat="1" x14ac:dyDescent="0.2">
      <c r="A139" s="404"/>
      <c r="B139" s="404"/>
      <c r="C139" s="404"/>
      <c r="D139" s="404"/>
      <c r="E139" s="404"/>
      <c r="F139" s="404"/>
      <c r="G139" s="404"/>
      <c r="H139" s="404"/>
      <c r="I139" s="404"/>
      <c r="J139" s="404"/>
    </row>
    <row r="140" spans="1:10" s="123" customFormat="1" x14ac:dyDescent="0.2">
      <c r="A140" s="404"/>
      <c r="B140" s="404"/>
      <c r="C140" s="404"/>
      <c r="D140" s="404"/>
      <c r="E140" s="404"/>
      <c r="F140" s="404"/>
      <c r="G140" s="404"/>
      <c r="H140" s="404"/>
      <c r="I140" s="404"/>
      <c r="J140" s="404"/>
    </row>
    <row r="141" spans="1:10" s="123" customFormat="1" x14ac:dyDescent="0.2">
      <c r="A141" s="404"/>
      <c r="B141" s="404"/>
      <c r="C141" s="404"/>
      <c r="D141" s="404"/>
      <c r="E141" s="404"/>
      <c r="F141" s="404"/>
      <c r="G141" s="404"/>
      <c r="H141" s="404"/>
      <c r="I141" s="404"/>
      <c r="J141" s="404"/>
    </row>
    <row r="142" spans="1:10" s="123" customFormat="1" x14ac:dyDescent="0.2">
      <c r="A142" s="404"/>
      <c r="B142" s="404"/>
      <c r="C142" s="404"/>
      <c r="D142" s="404"/>
      <c r="E142" s="404"/>
      <c r="F142" s="404"/>
      <c r="G142" s="404"/>
      <c r="H142" s="404"/>
      <c r="I142" s="404"/>
      <c r="J142" s="404"/>
    </row>
    <row r="143" spans="1:10" s="123" customFormat="1" x14ac:dyDescent="0.2"/>
    <row r="144" spans="1:10" s="123" customFormat="1" x14ac:dyDescent="0.2"/>
    <row r="145" s="123" customFormat="1" x14ac:dyDescent="0.2"/>
    <row r="146" s="123" customFormat="1" x14ac:dyDescent="0.2"/>
  </sheetData>
  <mergeCells count="140">
    <mergeCell ref="B13:D13"/>
    <mergeCell ref="F13:G13"/>
    <mergeCell ref="A15:J15"/>
    <mergeCell ref="F1:G3"/>
    <mergeCell ref="H1:J3"/>
    <mergeCell ref="A9:J9"/>
    <mergeCell ref="A10:J10"/>
    <mergeCell ref="A11:J11"/>
    <mergeCell ref="A12:J12"/>
    <mergeCell ref="A22:J22"/>
    <mergeCell ref="A23:J23"/>
    <mergeCell ref="A24:J24"/>
    <mergeCell ref="A25:J25"/>
    <mergeCell ref="A26:J26"/>
    <mergeCell ref="A27:J27"/>
    <mergeCell ref="B16:D16"/>
    <mergeCell ref="F16:G16"/>
    <mergeCell ref="A18:J18"/>
    <mergeCell ref="A19:J19"/>
    <mergeCell ref="A20:J20"/>
    <mergeCell ref="A21:J21"/>
    <mergeCell ref="A34:J34"/>
    <mergeCell ref="A35:J35"/>
    <mergeCell ref="A36:J36"/>
    <mergeCell ref="A37:J37"/>
    <mergeCell ref="A38:J38"/>
    <mergeCell ref="A39:J39"/>
    <mergeCell ref="A28:J28"/>
    <mergeCell ref="A29:J29"/>
    <mergeCell ref="A30:J30"/>
    <mergeCell ref="A31:J31"/>
    <mergeCell ref="A32:J32"/>
    <mergeCell ref="A33:J33"/>
    <mergeCell ref="A46:J46"/>
    <mergeCell ref="A47:J47"/>
    <mergeCell ref="A48:J48"/>
    <mergeCell ref="A49:J49"/>
    <mergeCell ref="A50:J50"/>
    <mergeCell ref="A51:J51"/>
    <mergeCell ref="A40:J40"/>
    <mergeCell ref="A41:J41"/>
    <mergeCell ref="A42:J42"/>
    <mergeCell ref="A43:J43"/>
    <mergeCell ref="A44:J44"/>
    <mergeCell ref="A45:J45"/>
    <mergeCell ref="A58:J58"/>
    <mergeCell ref="A59:J59"/>
    <mergeCell ref="A60:J60"/>
    <mergeCell ref="A61:J61"/>
    <mergeCell ref="A62:J62"/>
    <mergeCell ref="A63:J63"/>
    <mergeCell ref="A52:J52"/>
    <mergeCell ref="A53:J53"/>
    <mergeCell ref="A54:J54"/>
    <mergeCell ref="A55:J55"/>
    <mergeCell ref="A56:J56"/>
    <mergeCell ref="A57:J57"/>
    <mergeCell ref="A70:J70"/>
    <mergeCell ref="A71:J71"/>
    <mergeCell ref="A72:J72"/>
    <mergeCell ref="A73:J73"/>
    <mergeCell ref="A74:J74"/>
    <mergeCell ref="A75:J75"/>
    <mergeCell ref="A64:J64"/>
    <mergeCell ref="A65:J65"/>
    <mergeCell ref="A66:J66"/>
    <mergeCell ref="A67:J67"/>
    <mergeCell ref="A68:J68"/>
    <mergeCell ref="A69:J69"/>
    <mergeCell ref="A82:J82"/>
    <mergeCell ref="A83:J83"/>
    <mergeCell ref="A84:J84"/>
    <mergeCell ref="A85:J85"/>
    <mergeCell ref="A86:J86"/>
    <mergeCell ref="A87:J87"/>
    <mergeCell ref="A76:J76"/>
    <mergeCell ref="A77:J77"/>
    <mergeCell ref="A78:J78"/>
    <mergeCell ref="A79:J79"/>
    <mergeCell ref="A80:J80"/>
    <mergeCell ref="A81:J81"/>
    <mergeCell ref="A94:J94"/>
    <mergeCell ref="A95:J95"/>
    <mergeCell ref="A96:J96"/>
    <mergeCell ref="A97:J97"/>
    <mergeCell ref="A98:J98"/>
    <mergeCell ref="A99:J99"/>
    <mergeCell ref="A88:J88"/>
    <mergeCell ref="A89:J89"/>
    <mergeCell ref="A90:J90"/>
    <mergeCell ref="A91:J91"/>
    <mergeCell ref="A92:J92"/>
    <mergeCell ref="A93:J93"/>
    <mergeCell ref="A106:J106"/>
    <mergeCell ref="A107:J107"/>
    <mergeCell ref="A108:J108"/>
    <mergeCell ref="A109:J109"/>
    <mergeCell ref="A110:J110"/>
    <mergeCell ref="A111:J111"/>
    <mergeCell ref="A100:J100"/>
    <mergeCell ref="A101:J101"/>
    <mergeCell ref="A102:J102"/>
    <mergeCell ref="A103:J103"/>
    <mergeCell ref="A104:J104"/>
    <mergeCell ref="A105:J105"/>
    <mergeCell ref="A119:J119"/>
    <mergeCell ref="A120:J120"/>
    <mergeCell ref="A121:J121"/>
    <mergeCell ref="A122:J122"/>
    <mergeCell ref="A123:J123"/>
    <mergeCell ref="A112:J112"/>
    <mergeCell ref="A113:J113"/>
    <mergeCell ref="A114:J114"/>
    <mergeCell ref="A115:J115"/>
    <mergeCell ref="A116:J116"/>
    <mergeCell ref="A117:J117"/>
    <mergeCell ref="A142:J142"/>
    <mergeCell ref="B14:D14"/>
    <mergeCell ref="F14:G14"/>
    <mergeCell ref="B17:D17"/>
    <mergeCell ref="F17:G17"/>
    <mergeCell ref="A136:J136"/>
    <mergeCell ref="A137:J137"/>
    <mergeCell ref="A138:J138"/>
    <mergeCell ref="A139:J139"/>
    <mergeCell ref="A140:J140"/>
    <mergeCell ref="A141:J141"/>
    <mergeCell ref="A130:J130"/>
    <mergeCell ref="A131:J131"/>
    <mergeCell ref="A132:J132"/>
    <mergeCell ref="A133:J133"/>
    <mergeCell ref="A134:J134"/>
    <mergeCell ref="A135:J135"/>
    <mergeCell ref="A124:J124"/>
    <mergeCell ref="A125:J125"/>
    <mergeCell ref="A126:J126"/>
    <mergeCell ref="A127:J127"/>
    <mergeCell ref="A128:J128"/>
    <mergeCell ref="A129:J129"/>
    <mergeCell ref="A118:J118"/>
  </mergeCells>
  <phoneticPr fontId="2"/>
  <pageMargins left="0.39370078740157483" right="0.31496062992125984" top="0.70866141732283472" bottom="0.70866141732283472" header="0.31496062992125984" footer="0.31496062992125984"/>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0" tint="-0.34998626667073579"/>
  </sheetPr>
  <dimension ref="A1:G60"/>
  <sheetViews>
    <sheetView workbookViewId="0">
      <selection activeCell="A6" sqref="A6"/>
    </sheetView>
  </sheetViews>
  <sheetFormatPr defaultRowHeight="13" x14ac:dyDescent="0.2"/>
  <cols>
    <col min="1" max="1" width="30.90625" bestFit="1" customWidth="1"/>
    <col min="2" max="6" width="13.08984375" customWidth="1"/>
  </cols>
  <sheetData>
    <row r="1" spans="1:7" x14ac:dyDescent="0.2">
      <c r="A1" t="s">
        <v>159</v>
      </c>
    </row>
    <row r="3" spans="1:7" x14ac:dyDescent="0.2">
      <c r="A3" s="141" t="s">
        <v>231</v>
      </c>
      <c r="B3" s="424" t="s">
        <v>232</v>
      </c>
      <c r="C3" s="424"/>
      <c r="D3" s="424"/>
      <c r="E3" s="424"/>
      <c r="F3" s="424"/>
      <c r="G3" s="424"/>
    </row>
    <row r="4" spans="1:7" x14ac:dyDescent="0.2">
      <c r="A4" s="142" t="s">
        <v>206</v>
      </c>
      <c r="B4" s="142" t="s">
        <v>206</v>
      </c>
      <c r="C4" s="142" t="s">
        <v>157</v>
      </c>
      <c r="D4" s="142" t="s">
        <v>158</v>
      </c>
      <c r="E4" s="142" t="s">
        <v>243</v>
      </c>
      <c r="F4" s="142" t="s">
        <v>258</v>
      </c>
      <c r="G4" s="262" t="s">
        <v>255</v>
      </c>
    </row>
    <row r="6" spans="1:7" x14ac:dyDescent="0.2">
      <c r="A6" s="142" t="s">
        <v>207</v>
      </c>
      <c r="B6" s="142" t="s">
        <v>208</v>
      </c>
    </row>
    <row r="7" spans="1:7" x14ac:dyDescent="0.2">
      <c r="A7" s="142" t="s">
        <v>209</v>
      </c>
      <c r="B7" s="142" t="s">
        <v>238</v>
      </c>
    </row>
    <row r="8" spans="1:7" x14ac:dyDescent="0.2">
      <c r="A8" s="142" t="s">
        <v>210</v>
      </c>
      <c r="B8" s="142" t="s">
        <v>250</v>
      </c>
    </row>
    <row r="9" spans="1:7" x14ac:dyDescent="0.2">
      <c r="A9" s="142" t="s">
        <v>211</v>
      </c>
      <c r="B9" s="142" t="s">
        <v>257</v>
      </c>
    </row>
    <row r="10" spans="1:7" x14ac:dyDescent="0.2">
      <c r="A10" s="142" t="s">
        <v>212</v>
      </c>
      <c r="B10" s="142" t="s">
        <v>222</v>
      </c>
    </row>
    <row r="11" spans="1:7" x14ac:dyDescent="0.2">
      <c r="A11" s="142" t="s">
        <v>213</v>
      </c>
      <c r="B11" s="142" t="s">
        <v>166</v>
      </c>
    </row>
    <row r="12" spans="1:7" x14ac:dyDescent="0.2">
      <c r="A12" s="142" t="s">
        <v>214</v>
      </c>
      <c r="B12" s="142" t="s">
        <v>239</v>
      </c>
    </row>
    <row r="13" spans="1:7" x14ac:dyDescent="0.2">
      <c r="A13" s="142" t="s">
        <v>215</v>
      </c>
      <c r="B13" s="142" t="s">
        <v>240</v>
      </c>
    </row>
    <row r="14" spans="1:7" x14ac:dyDescent="0.2">
      <c r="A14" s="142" t="s">
        <v>216</v>
      </c>
      <c r="B14" s="142" t="s">
        <v>217</v>
      </c>
    </row>
    <row r="15" spans="1:7" x14ac:dyDescent="0.2">
      <c r="A15" s="142" t="s">
        <v>251</v>
      </c>
      <c r="B15" s="142" t="s">
        <v>252</v>
      </c>
    </row>
    <row r="17" spans="1:2" x14ac:dyDescent="0.2">
      <c r="A17" s="142" t="s">
        <v>218</v>
      </c>
      <c r="B17" s="142" t="s">
        <v>253</v>
      </c>
    </row>
    <row r="18" spans="1:2" x14ac:dyDescent="0.2">
      <c r="A18" s="142" t="s">
        <v>219</v>
      </c>
      <c r="B18" s="142" t="s">
        <v>161</v>
      </c>
    </row>
    <row r="19" spans="1:2" x14ac:dyDescent="0.2">
      <c r="A19" s="142" t="s">
        <v>220</v>
      </c>
      <c r="B19" s="142" t="s">
        <v>241</v>
      </c>
    </row>
    <row r="20" spans="1:2" x14ac:dyDescent="0.2">
      <c r="A20" s="142" t="s">
        <v>221</v>
      </c>
      <c r="B20" s="142" t="s">
        <v>200</v>
      </c>
    </row>
    <row r="21" spans="1:2" x14ac:dyDescent="0.2">
      <c r="A21" s="142"/>
      <c r="B21" s="142"/>
    </row>
    <row r="23" spans="1:2" x14ac:dyDescent="0.2">
      <c r="A23" s="142" t="s">
        <v>223</v>
      </c>
      <c r="B23" s="142" t="s">
        <v>254</v>
      </c>
    </row>
    <row r="24" spans="1:2" x14ac:dyDescent="0.2">
      <c r="A24" s="142" t="s">
        <v>224</v>
      </c>
      <c r="B24" s="142" t="s">
        <v>160</v>
      </c>
    </row>
    <row r="26" spans="1:2" x14ac:dyDescent="0.2">
      <c r="A26" s="142" t="s">
        <v>225</v>
      </c>
      <c r="B26" s="142" t="s">
        <v>226</v>
      </c>
    </row>
    <row r="28" spans="1:2" x14ac:dyDescent="0.2">
      <c r="A28" s="147" t="s">
        <v>167</v>
      </c>
    </row>
    <row r="29" spans="1:2" x14ac:dyDescent="0.2">
      <c r="A29" s="147" t="s">
        <v>168</v>
      </c>
    </row>
    <row r="30" spans="1:2" x14ac:dyDescent="0.2">
      <c r="A30" s="147" t="s">
        <v>169</v>
      </c>
    </row>
    <row r="31" spans="1:2" x14ac:dyDescent="0.2">
      <c r="A31" s="147" t="s">
        <v>170</v>
      </c>
    </row>
    <row r="32" spans="1:2" x14ac:dyDescent="0.2">
      <c r="A32" s="147" t="s">
        <v>171</v>
      </c>
    </row>
    <row r="33" spans="1:1" x14ac:dyDescent="0.2">
      <c r="A33" s="147" t="s">
        <v>172</v>
      </c>
    </row>
    <row r="34" spans="1:1" x14ac:dyDescent="0.2">
      <c r="A34" s="147" t="s">
        <v>173</v>
      </c>
    </row>
    <row r="35" spans="1:1" x14ac:dyDescent="0.2">
      <c r="A35" s="147" t="s">
        <v>174</v>
      </c>
    </row>
    <row r="36" spans="1:1" x14ac:dyDescent="0.2">
      <c r="A36" s="147" t="s">
        <v>175</v>
      </c>
    </row>
    <row r="37" spans="1:1" x14ac:dyDescent="0.2">
      <c r="A37" s="147" t="s">
        <v>176</v>
      </c>
    </row>
    <row r="38" spans="1:1" x14ac:dyDescent="0.2">
      <c r="A38" s="147" t="s">
        <v>177</v>
      </c>
    </row>
    <row r="39" spans="1:1" x14ac:dyDescent="0.2">
      <c r="A39" s="147" t="s">
        <v>178</v>
      </c>
    </row>
    <row r="40" spans="1:1" x14ac:dyDescent="0.2">
      <c r="A40" s="147" t="s">
        <v>179</v>
      </c>
    </row>
    <row r="41" spans="1:1" x14ac:dyDescent="0.2">
      <c r="A41" s="147" t="s">
        <v>180</v>
      </c>
    </row>
    <row r="42" spans="1:1" x14ac:dyDescent="0.2">
      <c r="A42" s="147" t="s">
        <v>181</v>
      </c>
    </row>
    <row r="43" spans="1:1" x14ac:dyDescent="0.2">
      <c r="A43" s="147" t="s">
        <v>182</v>
      </c>
    </row>
    <row r="44" spans="1:1" x14ac:dyDescent="0.2">
      <c r="A44" s="147" t="s">
        <v>183</v>
      </c>
    </row>
    <row r="45" spans="1:1" x14ac:dyDescent="0.2">
      <c r="A45" s="147" t="s">
        <v>184</v>
      </c>
    </row>
    <row r="46" spans="1:1" x14ac:dyDescent="0.2">
      <c r="A46" s="147" t="s">
        <v>185</v>
      </c>
    </row>
    <row r="47" spans="1:1" x14ac:dyDescent="0.2">
      <c r="A47" s="147" t="s">
        <v>186</v>
      </c>
    </row>
    <row r="48" spans="1:1" x14ac:dyDescent="0.2">
      <c r="A48" s="147" t="s">
        <v>187</v>
      </c>
    </row>
    <row r="49" spans="1:1" x14ac:dyDescent="0.2">
      <c r="A49" s="147" t="s">
        <v>188</v>
      </c>
    </row>
    <row r="50" spans="1:1" x14ac:dyDescent="0.2">
      <c r="A50" s="147" t="s">
        <v>189</v>
      </c>
    </row>
    <row r="51" spans="1:1" x14ac:dyDescent="0.2">
      <c r="A51" s="148" t="s">
        <v>190</v>
      </c>
    </row>
    <row r="52" spans="1:1" x14ac:dyDescent="0.2">
      <c r="A52" s="147" t="s">
        <v>191</v>
      </c>
    </row>
    <row r="53" spans="1:1" x14ac:dyDescent="0.2">
      <c r="A53" s="147" t="s">
        <v>192</v>
      </c>
    </row>
    <row r="54" spans="1:1" x14ac:dyDescent="0.2">
      <c r="A54" s="147" t="s">
        <v>193</v>
      </c>
    </row>
    <row r="55" spans="1:1" x14ac:dyDescent="0.2">
      <c r="A55" s="147" t="s">
        <v>194</v>
      </c>
    </row>
    <row r="56" spans="1:1" x14ac:dyDescent="0.2">
      <c r="A56" s="147" t="s">
        <v>195</v>
      </c>
    </row>
    <row r="57" spans="1:1" x14ac:dyDescent="0.2">
      <c r="A57" s="147" t="s">
        <v>196</v>
      </c>
    </row>
    <row r="58" spans="1:1" x14ac:dyDescent="0.2">
      <c r="A58" s="147" t="s">
        <v>197</v>
      </c>
    </row>
    <row r="59" spans="1:1" x14ac:dyDescent="0.2">
      <c r="A59" s="147" t="s">
        <v>198</v>
      </c>
    </row>
    <row r="60" spans="1:1" x14ac:dyDescent="0.2">
      <c r="A60" s="147" t="s">
        <v>199</v>
      </c>
    </row>
  </sheetData>
  <mergeCells count="1">
    <mergeCell ref="B3:G3"/>
  </mergeCells>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5</vt:i4>
      </vt:variant>
    </vt:vector>
  </HeadingPairs>
  <TitlesOfParts>
    <vt:vector size="13" baseType="lpstr">
      <vt:lpstr>入力表</vt:lpstr>
      <vt:lpstr>査定表</vt:lpstr>
      <vt:lpstr>予定価格</vt:lpstr>
      <vt:lpstr>ＦＡＸ</vt:lpstr>
      <vt:lpstr>内訳明細書(業者渡し用）</vt:lpstr>
      <vt:lpstr>特約条項金額算出シート</vt:lpstr>
      <vt:lpstr>債務負担行為に基づく契約における特約条項</vt:lpstr>
      <vt:lpstr>バックデータ</vt:lpstr>
      <vt:lpstr>査定表!Print_Area</vt:lpstr>
      <vt:lpstr>債務負担行為に基づく契約における特約条項!Print_Area</vt:lpstr>
      <vt:lpstr>特約条項金額算出シート!Print_Area</vt:lpstr>
      <vt:lpstr>'内訳明細書(業者渡し用）'!Print_Area</vt:lpstr>
      <vt:lpstr>入力表!Print_Area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鹿島　浩</dc:creator>
  <cp:lastModifiedBy>高橋　典之</cp:lastModifiedBy>
  <cp:lastPrinted>2021-06-21T02:45:58Z</cp:lastPrinted>
  <dcterms:created xsi:type="dcterms:W3CDTF">2000-05-09T01:04:18Z</dcterms:created>
  <dcterms:modified xsi:type="dcterms:W3CDTF">2022-03-07T04:52:46Z</dcterms:modified>
</cp:coreProperties>
</file>